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-120" yWindow="-120" windowWidth="29040" windowHeight="15840" tabRatio="866" firstSheet="2" activeTab="4"/>
  </bookViews>
  <sheets>
    <sheet name="ОБЩАЯ" sheetId="19" r:id="rId1"/>
    <sheet name="январь 23г." sheetId="20" r:id="rId2"/>
    <sheet name="февраль 23г." sheetId="21" r:id="rId3"/>
    <sheet name="март 23г." sheetId="22" r:id="rId4"/>
    <sheet name="6 м есяцев" sheetId="23" r:id="rId5"/>
    <sheet name="таблица 1" sheetId="12" r:id="rId6"/>
    <sheet name="Т2 Мероприятия вода" sheetId="6" r:id="rId7"/>
    <sheet name="Т3Источники финасирования вода" sheetId="17" r:id="rId8"/>
    <sheet name="Т5План ввода-вывода вода" sheetId="9" r:id="rId9"/>
    <sheet name="Т4План освоен. кап. влож. вода" sheetId="8" r:id="rId10"/>
    <sheet name="Т6Целевые показатели" sheetId="10" r:id="rId11"/>
    <sheet name="Т7Мероприятия канализация" sheetId="13" r:id="rId12"/>
    <sheet name="Т8Источники фин. канал." sheetId="18" r:id="rId13"/>
    <sheet name="Т10План ввода-вывода канал." sheetId="15" r:id="rId14"/>
    <sheet name="Т9План освоен. к. влож. канал." sheetId="16" r:id="rId15"/>
    <sheet name="Т11Целевые показатели канл." sheetId="11" r:id="rId16"/>
  </sheets>
  <definedNames>
    <definedName name="А1" localSheetId="4">#REF!</definedName>
    <definedName name="А1" localSheetId="3">#REF!</definedName>
    <definedName name="А1" localSheetId="0">#REF!</definedName>
    <definedName name="А1" localSheetId="13">#REF!</definedName>
    <definedName name="А1" localSheetId="8">#REF!</definedName>
    <definedName name="А1" localSheetId="11">#REF!</definedName>
    <definedName name="А1" localSheetId="2">#REF!</definedName>
    <definedName name="А1" localSheetId="1">#REF!</definedName>
    <definedName name="А1">#REF!</definedName>
    <definedName name="врвр" localSheetId="4">#REF!</definedName>
    <definedName name="врвр" localSheetId="3">#REF!</definedName>
    <definedName name="врвр" localSheetId="0">#REF!</definedName>
    <definedName name="врвр" localSheetId="2">#REF!</definedName>
    <definedName name="врвр" localSheetId="1">#REF!</definedName>
    <definedName name="врвр">#REF!</definedName>
    <definedName name="_xlnm.Print_Titles" localSheetId="4">'6 м есяцев'!$7:$10</definedName>
    <definedName name="_xlnm.Print_Titles" localSheetId="3">'март 23г.'!$7:$10</definedName>
    <definedName name="_xlnm.Print_Titles" localSheetId="0">ОБЩАЯ!$8:$11</definedName>
    <definedName name="_xlnm.Print_Titles" localSheetId="13">'Т10План ввода-вывода канал.'!$7:$10</definedName>
    <definedName name="_xlnm.Print_Titles" localSheetId="6">'Т2 Мероприятия вода'!$8:$11</definedName>
    <definedName name="_xlnm.Print_Titles" localSheetId="7">'Т3Источники финасирования вода'!$7:$10</definedName>
    <definedName name="_xlnm.Print_Titles" localSheetId="8">'Т5План ввода-вывода вода'!$8:$11</definedName>
    <definedName name="_xlnm.Print_Titles" localSheetId="11">'Т7Мероприятия канализация'!$8:$10</definedName>
    <definedName name="_xlnm.Print_Titles" localSheetId="12">'Т8Источники фин. канал.'!$6:$9</definedName>
    <definedName name="_xlnm.Print_Titles" localSheetId="14">'Т9План освоен. к. влож. канал.'!$9:$11</definedName>
    <definedName name="_xlnm.Print_Titles" localSheetId="2">'февраль 23г.'!$7:$10</definedName>
    <definedName name="_xlnm.Print_Titles" localSheetId="1">'январь 23г.'!$7:$10</definedName>
    <definedName name="март" localSheetId="4">#REF!</definedName>
    <definedName name="март">#REF!</definedName>
    <definedName name="_xlnm.Print_Area" localSheetId="4">'6 м есяцев'!$A$1:$AV$933</definedName>
    <definedName name="_xlnm.Print_Area" localSheetId="3">'март 23г.'!$A$1:$AV$916</definedName>
    <definedName name="_xlnm.Print_Area" localSheetId="0">ОБЩАЯ!$A$1:$AV$918</definedName>
    <definedName name="_xlnm.Print_Area" localSheetId="13">'Т10План ввода-вывода канал.'!$E$1:$BQ$108</definedName>
    <definedName name="_xlnm.Print_Area" localSheetId="6">'Т2 Мероприятия вода'!$A$1:$AV$567</definedName>
    <definedName name="_xlnm.Print_Area" localSheetId="7">'Т3Источники финасирования вода'!$E$1:$Z$97</definedName>
    <definedName name="_xlnm.Print_Area" localSheetId="9">'Т4План освоен. кап. влож. вода'!$A$1:$V$166</definedName>
    <definedName name="_xlnm.Print_Area" localSheetId="8">'Т5План ввода-вывода вода'!$A$1:$BL$165</definedName>
    <definedName name="_xlnm.Print_Area" localSheetId="11">'Т7Мероприятия канализация'!$A$1:$AV$395</definedName>
    <definedName name="_xlnm.Print_Area" localSheetId="12">'Т8Источники фин. канал.'!$E$1:$Z$66</definedName>
    <definedName name="_xlnm.Print_Area" localSheetId="14">'Т9План освоен. к. влож. канал.'!$A$1:$W$112</definedName>
    <definedName name="_xlnm.Print_Area" localSheetId="5">'таблица 1'!$A$1:$C$41</definedName>
    <definedName name="_xlnm.Print_Area" localSheetId="2">'февраль 23г.'!$A$1:$AV$911</definedName>
    <definedName name="_xlnm.Print_Area" localSheetId="1">'январь 23г.'!$A$1:$AV$911</definedName>
    <definedName name="февраль23г." localSheetId="4">#REF!</definedName>
    <definedName name="февраль23г." localSheetId="3">#REF!</definedName>
    <definedName name="февраль23г.">#REF!</definedName>
  </definedNames>
  <calcPr calcId="125725"/>
</workbook>
</file>

<file path=xl/calcChain.xml><?xml version="1.0" encoding="utf-8"?>
<calcChain xmlns="http://schemas.openxmlformats.org/spreadsheetml/2006/main">
  <c r="R933" i="23"/>
  <c r="R932"/>
  <c r="R931"/>
  <c r="R930"/>
  <c r="R929"/>
  <c r="R928"/>
  <c r="R529"/>
  <c r="R528"/>
  <c r="R527"/>
  <c r="R526"/>
  <c r="R525"/>
  <c r="R524"/>
  <c r="Y838"/>
  <c r="Y844" s="1"/>
  <c r="Z838"/>
  <c r="Z844" s="1"/>
  <c r="AA838"/>
  <c r="AA844" s="1"/>
  <c r="AB838"/>
  <c r="AB844" s="1"/>
  <c r="AC838"/>
  <c r="AC844" s="1"/>
  <c r="AD838"/>
  <c r="AD844" s="1"/>
  <c r="AE838"/>
  <c r="AE844" s="1"/>
  <c r="AF838"/>
  <c r="AF844" s="1"/>
  <c r="AG838"/>
  <c r="AG844" s="1"/>
  <c r="Y736"/>
  <c r="Y742" s="1"/>
  <c r="Z736"/>
  <c r="Z742" s="1"/>
  <c r="AA736"/>
  <c r="AA742" s="1"/>
  <c r="AB736"/>
  <c r="AB742" s="1"/>
  <c r="AC736"/>
  <c r="AC742" s="1"/>
  <c r="AD736"/>
  <c r="AD742" s="1"/>
  <c r="AE736"/>
  <c r="AE742" s="1"/>
  <c r="AF736"/>
  <c r="AF742" s="1"/>
  <c r="AG736"/>
  <c r="AG742" s="1"/>
  <c r="Y717"/>
  <c r="Y723" s="1"/>
  <c r="Z717"/>
  <c r="Z723" s="1"/>
  <c r="AA717"/>
  <c r="AA723" s="1"/>
  <c r="AB717"/>
  <c r="AB723" s="1"/>
  <c r="AC717"/>
  <c r="AC723" s="1"/>
  <c r="AD717"/>
  <c r="AD723" s="1"/>
  <c r="AE717"/>
  <c r="AE723" s="1"/>
  <c r="AF717"/>
  <c r="AF723" s="1"/>
  <c r="AG717"/>
  <c r="AG723" s="1"/>
  <c r="X717"/>
  <c r="X723" s="1"/>
  <c r="Y685"/>
  <c r="Z685"/>
  <c r="AA685"/>
  <c r="AB685"/>
  <c r="AC685"/>
  <c r="AD685"/>
  <c r="AE685"/>
  <c r="AF685"/>
  <c r="AG685"/>
  <c r="X685"/>
  <c r="Y666"/>
  <c r="Z666"/>
  <c r="AA666"/>
  <c r="AB666"/>
  <c r="AC666"/>
  <c r="AD666"/>
  <c r="AE666"/>
  <c r="AF666"/>
  <c r="AG666"/>
  <c r="AG672" s="1"/>
  <c r="X666"/>
  <c r="X672" s="1"/>
  <c r="Y648"/>
  <c r="Y653" s="1"/>
  <c r="Z648"/>
  <c r="Z653" s="1"/>
  <c r="AA648"/>
  <c r="AA653" s="1"/>
  <c r="AB648"/>
  <c r="AB653" s="1"/>
  <c r="AC648"/>
  <c r="AC653" s="1"/>
  <c r="AD648"/>
  <c r="AD653" s="1"/>
  <c r="AE648"/>
  <c r="AE653" s="1"/>
  <c r="AF648"/>
  <c r="AF653" s="1"/>
  <c r="AG648"/>
  <c r="AG653" s="1"/>
  <c r="Y588"/>
  <c r="Z588"/>
  <c r="AA588"/>
  <c r="AB588"/>
  <c r="AC588"/>
  <c r="AD588"/>
  <c r="AE588"/>
  <c r="AF588"/>
  <c r="AG588"/>
  <c r="AG371"/>
  <c r="AG377" s="1"/>
  <c r="X371"/>
  <c r="X377" s="1"/>
  <c r="Y377"/>
  <c r="Z377"/>
  <c r="AA377"/>
  <c r="AB377"/>
  <c r="AC377"/>
  <c r="AD377"/>
  <c r="AE377"/>
  <c r="AF377"/>
  <c r="AG378"/>
  <c r="AG384" s="1"/>
  <c r="X378"/>
  <c r="X384" s="1"/>
  <c r="X299"/>
  <c r="AG299"/>
  <c r="Y299"/>
  <c r="Z299"/>
  <c r="AA299"/>
  <c r="AB299"/>
  <c r="AC299"/>
  <c r="AD299"/>
  <c r="AE299"/>
  <c r="AF299"/>
  <c r="Y269" l="1"/>
  <c r="Z269"/>
  <c r="AA269"/>
  <c r="AA275" s="1"/>
  <c r="AB269"/>
  <c r="AC269"/>
  <c r="AD269"/>
  <c r="AE269"/>
  <c r="AF269"/>
  <c r="AG269"/>
  <c r="AG244"/>
  <c r="AG250" s="1"/>
  <c r="X244"/>
  <c r="X250" s="1"/>
  <c r="X175"/>
  <c r="X180" s="1"/>
  <c r="T933"/>
  <c r="S933"/>
  <c r="P933"/>
  <c r="O933"/>
  <c r="N933"/>
  <c r="T932"/>
  <c r="S932"/>
  <c r="P932"/>
  <c r="O932"/>
  <c r="N932"/>
  <c r="T931"/>
  <c r="S931"/>
  <c r="P931"/>
  <c r="O931"/>
  <c r="N931"/>
  <c r="T930"/>
  <c r="S930"/>
  <c r="P930"/>
  <c r="O930"/>
  <c r="N930"/>
  <c r="U929"/>
  <c r="T929"/>
  <c r="S929"/>
  <c r="P929"/>
  <c r="O929"/>
  <c r="N929"/>
  <c r="U928"/>
  <c r="T928"/>
  <c r="S928"/>
  <c r="P928"/>
  <c r="O928"/>
  <c r="N928"/>
  <c r="AY926"/>
  <c r="AL926"/>
  <c r="Q919"/>
  <c r="L905"/>
  <c r="AU904"/>
  <c r="AT904"/>
  <c r="AS904"/>
  <c r="AR904"/>
  <c r="AQ904"/>
  <c r="AP904"/>
  <c r="AO904"/>
  <c r="AN904"/>
  <c r="AM904"/>
  <c r="AL904"/>
  <c r="AK904"/>
  <c r="AJ904"/>
  <c r="AI904"/>
  <c r="AH904"/>
  <c r="AG904"/>
  <c r="AF904"/>
  <c r="AE904"/>
  <c r="AD904"/>
  <c r="AC904"/>
  <c r="AB904"/>
  <c r="AA904"/>
  <c r="Z904"/>
  <c r="Y904"/>
  <c r="X904"/>
  <c r="W904"/>
  <c r="T904"/>
  <c r="S904"/>
  <c r="R904"/>
  <c r="Q904"/>
  <c r="P904"/>
  <c r="O904"/>
  <c r="N904"/>
  <c r="AU903"/>
  <c r="AT903"/>
  <c r="AS903"/>
  <c r="AR903"/>
  <c r="AQ903"/>
  <c r="AP903"/>
  <c r="AO903"/>
  <c r="AN903"/>
  <c r="AM903"/>
  <c r="AL903"/>
  <c r="AK903"/>
  <c r="AJ903"/>
  <c r="AI903"/>
  <c r="AH903"/>
  <c r="AG903"/>
  <c r="AF903"/>
  <c r="AE903"/>
  <c r="AD903"/>
  <c r="AC903"/>
  <c r="AB903"/>
  <c r="AA903"/>
  <c r="Z903"/>
  <c r="Y903"/>
  <c r="X903"/>
  <c r="W903"/>
  <c r="T903"/>
  <c r="S903"/>
  <c r="R903"/>
  <c r="Q903"/>
  <c r="P903"/>
  <c r="O903"/>
  <c r="N903"/>
  <c r="AU902"/>
  <c r="AT902"/>
  <c r="AS902"/>
  <c r="AR902"/>
  <c r="AQ902"/>
  <c r="AP902"/>
  <c r="AO902"/>
  <c r="AN902"/>
  <c r="AM902"/>
  <c r="AL902"/>
  <c r="AK902"/>
  <c r="AJ902"/>
  <c r="AI902"/>
  <c r="AH902"/>
  <c r="AG902"/>
  <c r="AF902"/>
  <c r="AE902"/>
  <c r="AD902"/>
  <c r="AC902"/>
  <c r="AB902"/>
  <c r="AA902"/>
  <c r="Z902"/>
  <c r="Y902"/>
  <c r="X902"/>
  <c r="W902"/>
  <c r="T902"/>
  <c r="S902"/>
  <c r="R902"/>
  <c r="Q902"/>
  <c r="P902"/>
  <c r="O902"/>
  <c r="N902"/>
  <c r="AU901"/>
  <c r="AT901"/>
  <c r="AS901"/>
  <c r="AR901"/>
  <c r="AQ901"/>
  <c r="AP901"/>
  <c r="AO901"/>
  <c r="AN901"/>
  <c r="AM901"/>
  <c r="AL901"/>
  <c r="AK901"/>
  <c r="AJ901"/>
  <c r="AI901"/>
  <c r="AH901"/>
  <c r="AG901"/>
  <c r="AF901"/>
  <c r="AE901"/>
  <c r="AD901"/>
  <c r="AC901"/>
  <c r="AB901"/>
  <c r="AA901"/>
  <c r="Z901"/>
  <c r="Y901"/>
  <c r="X901"/>
  <c r="W901"/>
  <c r="T901"/>
  <c r="S901"/>
  <c r="R901"/>
  <c r="Q901"/>
  <c r="P901"/>
  <c r="O901"/>
  <c r="N901"/>
  <c r="AU900"/>
  <c r="AT900"/>
  <c r="AS900"/>
  <c r="AR900"/>
  <c r="AQ900"/>
  <c r="AP900"/>
  <c r="AO900"/>
  <c r="AN900"/>
  <c r="AM900"/>
  <c r="AL900"/>
  <c r="AK900"/>
  <c r="AJ900"/>
  <c r="AI900"/>
  <c r="AH900"/>
  <c r="AG900"/>
  <c r="AF900"/>
  <c r="AE900"/>
  <c r="AD900"/>
  <c r="AC900"/>
  <c r="AB900"/>
  <c r="AA900"/>
  <c r="Z900"/>
  <c r="Y900"/>
  <c r="X900"/>
  <c r="W900"/>
  <c r="T900"/>
  <c r="S900"/>
  <c r="R900"/>
  <c r="Q900"/>
  <c r="P900"/>
  <c r="O900"/>
  <c r="N900"/>
  <c r="AU896"/>
  <c r="AT896"/>
  <c r="AS896"/>
  <c r="AR896"/>
  <c r="AQ896"/>
  <c r="AP896"/>
  <c r="AO896"/>
  <c r="AN896"/>
  <c r="AM896"/>
  <c r="AL896"/>
  <c r="AK896"/>
  <c r="AJ896"/>
  <c r="AI896"/>
  <c r="AH896"/>
  <c r="AG896"/>
  <c r="AF896"/>
  <c r="AE896"/>
  <c r="AD896"/>
  <c r="AC896"/>
  <c r="AB896"/>
  <c r="AA896"/>
  <c r="Z896"/>
  <c r="Y896"/>
  <c r="X896"/>
  <c r="W896"/>
  <c r="T896"/>
  <c r="T905" s="1"/>
  <c r="S896"/>
  <c r="S905" s="1"/>
  <c r="R896"/>
  <c r="R905" s="1"/>
  <c r="Q896"/>
  <c r="P896"/>
  <c r="P905" s="1"/>
  <c r="O896"/>
  <c r="O905" s="1"/>
  <c r="N896"/>
  <c r="N905" s="1"/>
  <c r="U895"/>
  <c r="U904" s="1"/>
  <c r="U894"/>
  <c r="U903" s="1"/>
  <c r="U893"/>
  <c r="U902" s="1"/>
  <c r="U892"/>
  <c r="U901" s="1"/>
  <c r="U891"/>
  <c r="L871"/>
  <c r="W870"/>
  <c r="T870"/>
  <c r="S870"/>
  <c r="R870"/>
  <c r="Q870"/>
  <c r="P870"/>
  <c r="O870"/>
  <c r="N870"/>
  <c r="AU869"/>
  <c r="AT869"/>
  <c r="AS869"/>
  <c r="AR869"/>
  <c r="AQ869"/>
  <c r="AP869"/>
  <c r="AO869"/>
  <c r="AN869"/>
  <c r="AM869"/>
  <c r="AL869"/>
  <c r="AK869"/>
  <c r="AJ869"/>
  <c r="AI869"/>
  <c r="AH869"/>
  <c r="AG869"/>
  <c r="AF869"/>
  <c r="AE869"/>
  <c r="AD869"/>
  <c r="AC869"/>
  <c r="AB869"/>
  <c r="AA869"/>
  <c r="Z869"/>
  <c r="Y869"/>
  <c r="X869"/>
  <c r="W869"/>
  <c r="T869"/>
  <c r="S869"/>
  <c r="R869"/>
  <c r="Q869"/>
  <c r="P869"/>
  <c r="O869"/>
  <c r="N869"/>
  <c r="AU868"/>
  <c r="AT868"/>
  <c r="AS868"/>
  <c r="AR868"/>
  <c r="AQ868"/>
  <c r="AP868"/>
  <c r="AO868"/>
  <c r="AN868"/>
  <c r="AM868"/>
  <c r="AL868"/>
  <c r="AK868"/>
  <c r="AJ868"/>
  <c r="AI868"/>
  <c r="AH868"/>
  <c r="AG868"/>
  <c r="AF868"/>
  <c r="AE868"/>
  <c r="AD868"/>
  <c r="AC868"/>
  <c r="AB868"/>
  <c r="AA868"/>
  <c r="Z868"/>
  <c r="Y868"/>
  <c r="X868"/>
  <c r="W868"/>
  <c r="T868"/>
  <c r="S868"/>
  <c r="R868"/>
  <c r="Q868"/>
  <c r="P868"/>
  <c r="O868"/>
  <c r="N868"/>
  <c r="AU867"/>
  <c r="AT867"/>
  <c r="AS867"/>
  <c r="AR867"/>
  <c r="AQ867"/>
  <c r="AP867"/>
  <c r="AO867"/>
  <c r="AN867"/>
  <c r="AM867"/>
  <c r="AL867"/>
  <c r="AK867"/>
  <c r="AJ867"/>
  <c r="AI867"/>
  <c r="AH867"/>
  <c r="AG867"/>
  <c r="AF867"/>
  <c r="AE867"/>
  <c r="AD867"/>
  <c r="AC867"/>
  <c r="AB867"/>
  <c r="AA867"/>
  <c r="Z867"/>
  <c r="Y867"/>
  <c r="X867"/>
  <c r="W867"/>
  <c r="T867"/>
  <c r="S867"/>
  <c r="R867"/>
  <c r="Q867"/>
  <c r="P867"/>
  <c r="O867"/>
  <c r="N867"/>
  <c r="AU866"/>
  <c r="AT866"/>
  <c r="W866"/>
  <c r="T866"/>
  <c r="S866"/>
  <c r="R866"/>
  <c r="Q866"/>
  <c r="P866"/>
  <c r="O866"/>
  <c r="N866"/>
  <c r="W862"/>
  <c r="T862"/>
  <c r="S862"/>
  <c r="R862"/>
  <c r="Q862"/>
  <c r="P862"/>
  <c r="O862"/>
  <c r="N862"/>
  <c r="AU858"/>
  <c r="AT858"/>
  <c r="AT862" s="1"/>
  <c r="AS858"/>
  <c r="AS870" s="1"/>
  <c r="AR858"/>
  <c r="AR870" s="1"/>
  <c r="AQ858"/>
  <c r="AQ870" s="1"/>
  <c r="AP858"/>
  <c r="AP870" s="1"/>
  <c r="AO858"/>
  <c r="AO870" s="1"/>
  <c r="AN858"/>
  <c r="AN870" s="1"/>
  <c r="AM858"/>
  <c r="AM870" s="1"/>
  <c r="AL858"/>
  <c r="AL870" s="1"/>
  <c r="AK858"/>
  <c r="AK870" s="1"/>
  <c r="AJ858"/>
  <c r="AJ870" s="1"/>
  <c r="AI858"/>
  <c r="AI870" s="1"/>
  <c r="AH858"/>
  <c r="AH870" s="1"/>
  <c r="AG858"/>
  <c r="AG870" s="1"/>
  <c r="AF858"/>
  <c r="AF870" s="1"/>
  <c r="AE858"/>
  <c r="AE870" s="1"/>
  <c r="AD858"/>
  <c r="AD870" s="1"/>
  <c r="AC858"/>
  <c r="AC870" s="1"/>
  <c r="AB858"/>
  <c r="AB870" s="1"/>
  <c r="AA858"/>
  <c r="AA870" s="1"/>
  <c r="Z858"/>
  <c r="Z870" s="1"/>
  <c r="Y858"/>
  <c r="Y870" s="1"/>
  <c r="X858"/>
  <c r="X870" s="1"/>
  <c r="U858"/>
  <c r="U857"/>
  <c r="U856"/>
  <c r="U855"/>
  <c r="AS851"/>
  <c r="AR851"/>
  <c r="AQ851"/>
  <c r="AP851"/>
  <c r="AO851"/>
  <c r="AN851"/>
  <c r="AM851"/>
  <c r="AL851"/>
  <c r="AK851"/>
  <c r="AJ851"/>
  <c r="AI851"/>
  <c r="AH851"/>
  <c r="AG851"/>
  <c r="AF851"/>
  <c r="AE851"/>
  <c r="AD851"/>
  <c r="AC851"/>
  <c r="AB851"/>
  <c r="AA851"/>
  <c r="Z851"/>
  <c r="Y851"/>
  <c r="X851"/>
  <c r="U851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E850"/>
  <c r="AD850"/>
  <c r="AC850"/>
  <c r="AB850"/>
  <c r="AA850"/>
  <c r="Z850"/>
  <c r="Y850"/>
  <c r="X850"/>
  <c r="W850"/>
  <c r="T850"/>
  <c r="S850"/>
  <c r="R850"/>
  <c r="Q850"/>
  <c r="P850"/>
  <c r="O850"/>
  <c r="N850"/>
  <c r="U849"/>
  <c r="U848"/>
  <c r="U847"/>
  <c r="U846"/>
  <c r="U845"/>
  <c r="AU844"/>
  <c r="AT844"/>
  <c r="AS844"/>
  <c r="AR844"/>
  <c r="AQ844"/>
  <c r="AP844"/>
  <c r="AO844"/>
  <c r="AN844"/>
  <c r="AM844"/>
  <c r="AL844"/>
  <c r="AK844"/>
  <c r="AJ844"/>
  <c r="AI844"/>
  <c r="AH844"/>
  <c r="W844"/>
  <c r="T844"/>
  <c r="S844"/>
  <c r="R844"/>
  <c r="Q844"/>
  <c r="P844"/>
  <c r="O844"/>
  <c r="N844"/>
  <c r="U843"/>
  <c r="U842"/>
  <c r="U841"/>
  <c r="U840"/>
  <c r="X838"/>
  <c r="X844" s="1"/>
  <c r="U838"/>
  <c r="AU837"/>
  <c r="AT837"/>
  <c r="AS837"/>
  <c r="AR837"/>
  <c r="AQ837"/>
  <c r="AP837"/>
  <c r="AO837"/>
  <c r="AN837"/>
  <c r="AM837"/>
  <c r="AL837"/>
  <c r="AK837"/>
  <c r="AJ837"/>
  <c r="AI837"/>
  <c r="AH837"/>
  <c r="AG837"/>
  <c r="AF837"/>
  <c r="AE837"/>
  <c r="AD837"/>
  <c r="AC837"/>
  <c r="AB837"/>
  <c r="AA837"/>
  <c r="Z837"/>
  <c r="Y837"/>
  <c r="X837"/>
  <c r="W837"/>
  <c r="T837"/>
  <c r="S837"/>
  <c r="R837"/>
  <c r="Q837"/>
  <c r="P837"/>
  <c r="O837"/>
  <c r="N837"/>
  <c r="U836"/>
  <c r="U835"/>
  <c r="U834"/>
  <c r="U833"/>
  <c r="U832"/>
  <c r="AU831"/>
  <c r="AT831"/>
  <c r="AS831"/>
  <c r="AR831"/>
  <c r="AQ831"/>
  <c r="AP831"/>
  <c r="AO831"/>
  <c r="AN831"/>
  <c r="AM831"/>
  <c r="AL831"/>
  <c r="AK831"/>
  <c r="AJ831"/>
  <c r="AI831"/>
  <c r="AH831"/>
  <c r="AG831"/>
  <c r="AF831"/>
  <c r="AE831"/>
  <c r="AD831"/>
  <c r="AC831"/>
  <c r="AB831"/>
  <c r="AA831"/>
  <c r="Z831"/>
  <c r="Y831"/>
  <c r="X831"/>
  <c r="W831"/>
  <c r="T831"/>
  <c r="S831"/>
  <c r="R831"/>
  <c r="Q831"/>
  <c r="P831"/>
  <c r="O831"/>
  <c r="N831"/>
  <c r="U830"/>
  <c r="U829"/>
  <c r="U828"/>
  <c r="U827"/>
  <c r="U826"/>
  <c r="AU825"/>
  <c r="AT825"/>
  <c r="W825"/>
  <c r="T825"/>
  <c r="S825"/>
  <c r="R825"/>
  <c r="Q825"/>
  <c r="P825"/>
  <c r="O825"/>
  <c r="N825"/>
  <c r="U824"/>
  <c r="U823"/>
  <c r="U822"/>
  <c r="U821"/>
  <c r="AS819"/>
  <c r="AS825" s="1"/>
  <c r="AR819"/>
  <c r="AR825" s="1"/>
  <c r="AQ819"/>
  <c r="AQ825" s="1"/>
  <c r="AP819"/>
  <c r="AO819"/>
  <c r="AO825" s="1"/>
  <c r="AN819"/>
  <c r="AN825" s="1"/>
  <c r="AM819"/>
  <c r="AM825" s="1"/>
  <c r="AL819"/>
  <c r="AK819"/>
  <c r="AK825" s="1"/>
  <c r="AJ819"/>
  <c r="AJ825" s="1"/>
  <c r="AI819"/>
  <c r="AI825" s="1"/>
  <c r="AH819"/>
  <c r="AG819"/>
  <c r="AG825" s="1"/>
  <c r="AF819"/>
  <c r="AF825" s="1"/>
  <c r="AE819"/>
  <c r="AE825" s="1"/>
  <c r="AD819"/>
  <c r="AD825" s="1"/>
  <c r="AC819"/>
  <c r="AC825" s="1"/>
  <c r="AB819"/>
  <c r="AB825" s="1"/>
  <c r="AA819"/>
  <c r="AA825" s="1"/>
  <c r="Z819"/>
  <c r="Z825" s="1"/>
  <c r="Y819"/>
  <c r="Y825" s="1"/>
  <c r="X819"/>
  <c r="X825" s="1"/>
  <c r="U819"/>
  <c r="AU818"/>
  <c r="AT818"/>
  <c r="AS818"/>
  <c r="AR818"/>
  <c r="AQ818"/>
  <c r="AP818"/>
  <c r="AO818"/>
  <c r="AN818"/>
  <c r="AM818"/>
  <c r="AL818"/>
  <c r="AK818"/>
  <c r="AJ818"/>
  <c r="AI818"/>
  <c r="AH818"/>
  <c r="AG818"/>
  <c r="AF818"/>
  <c r="AE818"/>
  <c r="AD818"/>
  <c r="AC818"/>
  <c r="AB818"/>
  <c r="AA818"/>
  <c r="Z818"/>
  <c r="Y818"/>
  <c r="X818"/>
  <c r="W818"/>
  <c r="T818"/>
  <c r="S818"/>
  <c r="R818"/>
  <c r="Q818"/>
  <c r="P818"/>
  <c r="O818"/>
  <c r="N818"/>
  <c r="U817"/>
  <c r="U816"/>
  <c r="U815"/>
  <c r="U814"/>
  <c r="U813"/>
  <c r="AU812"/>
  <c r="AT812"/>
  <c r="AS812"/>
  <c r="AR812"/>
  <c r="AQ812"/>
  <c r="AP812"/>
  <c r="AO812"/>
  <c r="AN812"/>
  <c r="AM812"/>
  <c r="AL812"/>
  <c r="AK812"/>
  <c r="AJ812"/>
  <c r="AI812"/>
  <c r="AH812"/>
  <c r="AG812"/>
  <c r="AF812"/>
  <c r="AE812"/>
  <c r="AD812"/>
  <c r="AC812"/>
  <c r="AB812"/>
  <c r="AA812"/>
  <c r="Z812"/>
  <c r="Y812"/>
  <c r="X812"/>
  <c r="W812"/>
  <c r="T812"/>
  <c r="S812"/>
  <c r="R812"/>
  <c r="P812"/>
  <c r="O812"/>
  <c r="N812"/>
  <c r="U811"/>
  <c r="U810"/>
  <c r="U809"/>
  <c r="U808"/>
  <c r="U807"/>
  <c r="AU806"/>
  <c r="AT806"/>
  <c r="AS806"/>
  <c r="AR806"/>
  <c r="AQ806"/>
  <c r="AP806"/>
  <c r="AO806"/>
  <c r="AN806"/>
  <c r="AM806"/>
  <c r="AL806"/>
  <c r="AK806"/>
  <c r="AJ806"/>
  <c r="AI806"/>
  <c r="AH806"/>
  <c r="AG806"/>
  <c r="AF806"/>
  <c r="AE806"/>
  <c r="AD806"/>
  <c r="AC806"/>
  <c r="AB806"/>
  <c r="AA806"/>
  <c r="Z806"/>
  <c r="Y806"/>
  <c r="X806"/>
  <c r="W806"/>
  <c r="T806"/>
  <c r="S806"/>
  <c r="R806"/>
  <c r="P806"/>
  <c r="O806"/>
  <c r="N806"/>
  <c r="U805"/>
  <c r="U804"/>
  <c r="U803"/>
  <c r="U802"/>
  <c r="U801"/>
  <c r="AU800"/>
  <c r="AT800"/>
  <c r="AS800"/>
  <c r="AR800"/>
  <c r="AQ800"/>
  <c r="AP800"/>
  <c r="AO800"/>
  <c r="AN800"/>
  <c r="AM800"/>
  <c r="AL800"/>
  <c r="AK800"/>
  <c r="AJ800"/>
  <c r="AI800"/>
  <c r="AH800"/>
  <c r="AG800"/>
  <c r="AF800"/>
  <c r="AE800"/>
  <c r="AD800"/>
  <c r="AC800"/>
  <c r="AB800"/>
  <c r="AA800"/>
  <c r="Z800"/>
  <c r="Y800"/>
  <c r="X800"/>
  <c r="W800"/>
  <c r="T800"/>
  <c r="S800"/>
  <c r="R800"/>
  <c r="Q800"/>
  <c r="P800"/>
  <c r="O800"/>
  <c r="N800"/>
  <c r="U799"/>
  <c r="U798"/>
  <c r="U797"/>
  <c r="U796"/>
  <c r="U795"/>
  <c r="AU794"/>
  <c r="AT794"/>
  <c r="AS794"/>
  <c r="AR794"/>
  <c r="AQ794"/>
  <c r="AP794"/>
  <c r="AO794"/>
  <c r="AN794"/>
  <c r="AM794"/>
  <c r="AL794"/>
  <c r="AK794"/>
  <c r="AJ794"/>
  <c r="AI794"/>
  <c r="AH794"/>
  <c r="AG794"/>
  <c r="AF794"/>
  <c r="AE794"/>
  <c r="AD794"/>
  <c r="AC794"/>
  <c r="AB794"/>
  <c r="AA794"/>
  <c r="Z794"/>
  <c r="Y794"/>
  <c r="X794"/>
  <c r="W794"/>
  <c r="T794"/>
  <c r="S794"/>
  <c r="R794"/>
  <c r="Q794"/>
  <c r="P794"/>
  <c r="O794"/>
  <c r="N794"/>
  <c r="U793"/>
  <c r="U792"/>
  <c r="U791"/>
  <c r="U790"/>
  <c r="U789"/>
  <c r="AU787"/>
  <c r="AT787"/>
  <c r="AS787"/>
  <c r="AR787"/>
  <c r="AQ787"/>
  <c r="AP787"/>
  <c r="AO787"/>
  <c r="AN787"/>
  <c r="AM787"/>
  <c r="AL787"/>
  <c r="AK787"/>
  <c r="AJ787"/>
  <c r="AI787"/>
  <c r="AH787"/>
  <c r="AG787"/>
  <c r="AF787"/>
  <c r="AE787"/>
  <c r="AD787"/>
  <c r="AC787"/>
  <c r="AB787"/>
  <c r="AA787"/>
  <c r="Z787"/>
  <c r="Y787"/>
  <c r="X787"/>
  <c r="W787"/>
  <c r="T787"/>
  <c r="S787"/>
  <c r="R787"/>
  <c r="Q787"/>
  <c r="P787"/>
  <c r="O787"/>
  <c r="N787"/>
  <c r="U786"/>
  <c r="U785"/>
  <c r="U784"/>
  <c r="U783"/>
  <c r="U782"/>
  <c r="AU780"/>
  <c r="AT780"/>
  <c r="AS780"/>
  <c r="AR780"/>
  <c r="AQ780"/>
  <c r="AP780"/>
  <c r="AO780"/>
  <c r="AN780"/>
  <c r="AM780"/>
  <c r="AL780"/>
  <c r="AK780"/>
  <c r="AJ780"/>
  <c r="AI780"/>
  <c r="AH780"/>
  <c r="AG780"/>
  <c r="AF780"/>
  <c r="AE780"/>
  <c r="AD780"/>
  <c r="AC780"/>
  <c r="AB780"/>
  <c r="AA780"/>
  <c r="Z780"/>
  <c r="Y780"/>
  <c r="X780"/>
  <c r="W780"/>
  <c r="T780"/>
  <c r="S780"/>
  <c r="R780"/>
  <c r="Q780"/>
  <c r="P780"/>
  <c r="O780"/>
  <c r="N780"/>
  <c r="U779"/>
  <c r="U778"/>
  <c r="U777"/>
  <c r="U776"/>
  <c r="U775"/>
  <c r="AU774"/>
  <c r="AT774"/>
  <c r="AS774"/>
  <c r="AR774"/>
  <c r="AQ774"/>
  <c r="AP774"/>
  <c r="AO774"/>
  <c r="AN774"/>
  <c r="AM774"/>
  <c r="AL774"/>
  <c r="AK774"/>
  <c r="AJ774"/>
  <c r="AI774"/>
  <c r="AH774"/>
  <c r="AG774"/>
  <c r="AF774"/>
  <c r="AE774"/>
  <c r="AD774"/>
  <c r="AC774"/>
  <c r="AB774"/>
  <c r="AA774"/>
  <c r="Z774"/>
  <c r="Y774"/>
  <c r="X774"/>
  <c r="W774"/>
  <c r="T774"/>
  <c r="S774"/>
  <c r="R774"/>
  <c r="Q774"/>
  <c r="P774"/>
  <c r="O774"/>
  <c r="N774"/>
  <c r="U773"/>
  <c r="U772"/>
  <c r="U771"/>
  <c r="U770"/>
  <c r="U769"/>
  <c r="AU768"/>
  <c r="AT768"/>
  <c r="AS768"/>
  <c r="AR768"/>
  <c r="AQ768"/>
  <c r="AP768"/>
  <c r="AO768"/>
  <c r="AN768"/>
  <c r="AM768"/>
  <c r="AL768"/>
  <c r="AK768"/>
  <c r="AJ768"/>
  <c r="AI768"/>
  <c r="AH768"/>
  <c r="AG768"/>
  <c r="AF768"/>
  <c r="AE768"/>
  <c r="AD768"/>
  <c r="AC768"/>
  <c r="AB768"/>
  <c r="AA768"/>
  <c r="Z768"/>
  <c r="Y768"/>
  <c r="X768"/>
  <c r="W768"/>
  <c r="T768"/>
  <c r="S768"/>
  <c r="R768"/>
  <c r="Q768"/>
  <c r="P768"/>
  <c r="O768"/>
  <c r="N768"/>
  <c r="U767"/>
  <c r="U766"/>
  <c r="U765"/>
  <c r="U764"/>
  <c r="U763"/>
  <c r="L759"/>
  <c r="AU758"/>
  <c r="AT758"/>
  <c r="AS758"/>
  <c r="AR758"/>
  <c r="AQ758"/>
  <c r="AP758"/>
  <c r="AO758"/>
  <c r="AN758"/>
  <c r="AM758"/>
  <c r="AL758"/>
  <c r="AK758"/>
  <c r="AJ758"/>
  <c r="AI758"/>
  <c r="AH758"/>
  <c r="AG758"/>
  <c r="AF758"/>
  <c r="AE758"/>
  <c r="AD758"/>
  <c r="AC758"/>
  <c r="AB758"/>
  <c r="AA758"/>
  <c r="Z758"/>
  <c r="Y758"/>
  <c r="X758"/>
  <c r="W758"/>
  <c r="T758"/>
  <c r="S758"/>
  <c r="R758"/>
  <c r="Q758"/>
  <c r="P758"/>
  <c r="O758"/>
  <c r="N758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E757"/>
  <c r="AD757"/>
  <c r="AC757"/>
  <c r="AB757"/>
  <c r="AA757"/>
  <c r="Z757"/>
  <c r="Y757"/>
  <c r="X757"/>
  <c r="W757"/>
  <c r="T757"/>
  <c r="S757"/>
  <c r="R757"/>
  <c r="Q757"/>
  <c r="P757"/>
  <c r="O757"/>
  <c r="N757"/>
  <c r="AU756"/>
  <c r="AT756"/>
  <c r="AS756"/>
  <c r="AR756"/>
  <c r="AQ756"/>
  <c r="AP756"/>
  <c r="AO756"/>
  <c r="AN756"/>
  <c r="AM756"/>
  <c r="AL756"/>
  <c r="AK756"/>
  <c r="AJ756"/>
  <c r="AI756"/>
  <c r="AH756"/>
  <c r="AG756"/>
  <c r="AF756"/>
  <c r="AE756"/>
  <c r="AD756"/>
  <c r="AC756"/>
  <c r="AB756"/>
  <c r="AA756"/>
  <c r="Z756"/>
  <c r="Y756"/>
  <c r="X756"/>
  <c r="W756"/>
  <c r="T756"/>
  <c r="S756"/>
  <c r="R756"/>
  <c r="Q756"/>
  <c r="P756"/>
  <c r="O756"/>
  <c r="N756"/>
  <c r="AU755"/>
  <c r="AT755"/>
  <c r="AS755"/>
  <c r="AR755"/>
  <c r="AQ755"/>
  <c r="AP755"/>
  <c r="AO755"/>
  <c r="AN755"/>
  <c r="AM755"/>
  <c r="AL755"/>
  <c r="AK755"/>
  <c r="AJ755"/>
  <c r="AI755"/>
  <c r="AH755"/>
  <c r="AG755"/>
  <c r="AF755"/>
  <c r="AE755"/>
  <c r="AD755"/>
  <c r="AC755"/>
  <c r="AB755"/>
  <c r="AA755"/>
  <c r="Z755"/>
  <c r="Y755"/>
  <c r="X755"/>
  <c r="W755"/>
  <c r="T755"/>
  <c r="S755"/>
  <c r="R755"/>
  <c r="Q755"/>
  <c r="P755"/>
  <c r="O755"/>
  <c r="N755"/>
  <c r="AU754"/>
  <c r="AT754"/>
  <c r="W754"/>
  <c r="T754"/>
  <c r="S754"/>
  <c r="R754"/>
  <c r="Q754"/>
  <c r="P754"/>
  <c r="O754"/>
  <c r="N754"/>
  <c r="AU750"/>
  <c r="AT750"/>
  <c r="AS750"/>
  <c r="AR750"/>
  <c r="AQ750"/>
  <c r="AP750"/>
  <c r="AO750"/>
  <c r="AN750"/>
  <c r="AM750"/>
  <c r="AL750"/>
  <c r="AK750"/>
  <c r="AJ750"/>
  <c r="AI750"/>
  <c r="AH750"/>
  <c r="W750"/>
  <c r="T750"/>
  <c r="S750"/>
  <c r="R750"/>
  <c r="Q750"/>
  <c r="P750"/>
  <c r="O750"/>
  <c r="N750"/>
  <c r="U749"/>
  <c r="U748"/>
  <c r="U747"/>
  <c r="U746"/>
  <c r="AG743"/>
  <c r="AG750" s="1"/>
  <c r="AF743"/>
  <c r="AF750" s="1"/>
  <c r="AE743"/>
  <c r="AE750" s="1"/>
  <c r="AD743"/>
  <c r="AD750" s="1"/>
  <c r="AC743"/>
  <c r="AC750" s="1"/>
  <c r="AB743"/>
  <c r="AB750" s="1"/>
  <c r="AA743"/>
  <c r="AA750" s="1"/>
  <c r="Z743"/>
  <c r="Z750" s="1"/>
  <c r="Y743"/>
  <c r="Y750" s="1"/>
  <c r="X743"/>
  <c r="X750" s="1"/>
  <c r="U743"/>
  <c r="AU742"/>
  <c r="AT742"/>
  <c r="AS742"/>
  <c r="AR742"/>
  <c r="AQ742"/>
  <c r="AP742"/>
  <c r="AO742"/>
  <c r="AN742"/>
  <c r="AM742"/>
  <c r="AL742"/>
  <c r="AK742"/>
  <c r="AJ742"/>
  <c r="AI742"/>
  <c r="AH742"/>
  <c r="W742"/>
  <c r="T742"/>
  <c r="S742"/>
  <c r="R742"/>
  <c r="Q742"/>
  <c r="P742"/>
  <c r="O742"/>
  <c r="N742"/>
  <c r="U741"/>
  <c r="U740"/>
  <c r="U739"/>
  <c r="U738"/>
  <c r="X736"/>
  <c r="X742" s="1"/>
  <c r="U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U734"/>
  <c r="U733"/>
  <c r="U732"/>
  <c r="U731"/>
  <c r="U730"/>
  <c r="AU729"/>
  <c r="AT729"/>
  <c r="AS729"/>
  <c r="AR729"/>
  <c r="AQ729"/>
  <c r="AP729"/>
  <c r="AO729"/>
  <c r="AN729"/>
  <c r="AM729"/>
  <c r="AL729"/>
  <c r="AK729"/>
  <c r="AJ729"/>
  <c r="AI729"/>
  <c r="AH729"/>
  <c r="AG729"/>
  <c r="AF729"/>
  <c r="AE729"/>
  <c r="AD729"/>
  <c r="AC729"/>
  <c r="AB729"/>
  <c r="AA729"/>
  <c r="Z729"/>
  <c r="Y729"/>
  <c r="X729"/>
  <c r="W729"/>
  <c r="T729"/>
  <c r="S729"/>
  <c r="R729"/>
  <c r="Q729"/>
  <c r="P729"/>
  <c r="O729"/>
  <c r="N729"/>
  <c r="U728"/>
  <c r="U727"/>
  <c r="U726"/>
  <c r="U725"/>
  <c r="U724"/>
  <c r="AU723"/>
  <c r="AT723"/>
  <c r="AS723"/>
  <c r="AR723"/>
  <c r="AQ723"/>
  <c r="AP723"/>
  <c r="AO723"/>
  <c r="AN723"/>
  <c r="AM723"/>
  <c r="AL723"/>
  <c r="AK723"/>
  <c r="AJ723"/>
  <c r="AI723"/>
  <c r="AH723"/>
  <c r="W723"/>
  <c r="T723"/>
  <c r="S723"/>
  <c r="R723"/>
  <c r="Q723"/>
  <c r="P723"/>
  <c r="O723"/>
  <c r="N723"/>
  <c r="U722"/>
  <c r="U721"/>
  <c r="U720"/>
  <c r="U719"/>
  <c r="U717"/>
  <c r="AU716"/>
  <c r="AT716"/>
  <c r="W716"/>
  <c r="T716"/>
  <c r="S716"/>
  <c r="R716"/>
  <c r="Q716"/>
  <c r="P716"/>
  <c r="O716"/>
  <c r="N716"/>
  <c r="U715"/>
  <c r="U714"/>
  <c r="U713"/>
  <c r="U712"/>
  <c r="AS709"/>
  <c r="AR709"/>
  <c r="AR716" s="1"/>
  <c r="AQ709"/>
  <c r="AP709"/>
  <c r="AO709"/>
  <c r="AN709"/>
  <c r="AN716" s="1"/>
  <c r="AM709"/>
  <c r="AL709"/>
  <c r="AK709"/>
  <c r="AJ709"/>
  <c r="AJ716" s="1"/>
  <c r="AI709"/>
  <c r="AH709"/>
  <c r="AG709"/>
  <c r="AG716" s="1"/>
  <c r="AF709"/>
  <c r="AF716" s="1"/>
  <c r="AE709"/>
  <c r="AE716" s="1"/>
  <c r="AD709"/>
  <c r="AD716" s="1"/>
  <c r="AC709"/>
  <c r="AC716" s="1"/>
  <c r="AB709"/>
  <c r="AB716" s="1"/>
  <c r="AA709"/>
  <c r="AA716" s="1"/>
  <c r="Z709"/>
  <c r="Z716" s="1"/>
  <c r="Y709"/>
  <c r="Y716" s="1"/>
  <c r="X709"/>
  <c r="X716" s="1"/>
  <c r="U709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E706"/>
  <c r="AD706"/>
  <c r="AC706"/>
  <c r="AB706"/>
  <c r="AA706"/>
  <c r="Z706"/>
  <c r="Y706"/>
  <c r="X706"/>
  <c r="W706"/>
  <c r="T706"/>
  <c r="S706"/>
  <c r="R706"/>
  <c r="Q706"/>
  <c r="P706"/>
  <c r="O706"/>
  <c r="N706"/>
  <c r="U705"/>
  <c r="U704"/>
  <c r="U703"/>
  <c r="U702"/>
  <c r="U701"/>
  <c r="AU699"/>
  <c r="AT699"/>
  <c r="W699"/>
  <c r="T699"/>
  <c r="S699"/>
  <c r="R699"/>
  <c r="Q699"/>
  <c r="P699"/>
  <c r="O699"/>
  <c r="N699"/>
  <c r="U698"/>
  <c r="U697"/>
  <c r="U696"/>
  <c r="U695"/>
  <c r="AS693"/>
  <c r="AS699" s="1"/>
  <c r="AR693"/>
  <c r="AQ693"/>
  <c r="AQ699" s="1"/>
  <c r="AP693"/>
  <c r="AP699" s="1"/>
  <c r="AO693"/>
  <c r="AO699" s="1"/>
  <c r="AN693"/>
  <c r="AN699" s="1"/>
  <c r="AM693"/>
  <c r="AM699" s="1"/>
  <c r="AL693"/>
  <c r="AL699" s="1"/>
  <c r="AK693"/>
  <c r="AK699" s="1"/>
  <c r="AJ693"/>
  <c r="AJ699" s="1"/>
  <c r="AI693"/>
  <c r="AI699" s="1"/>
  <c r="AH693"/>
  <c r="AH699" s="1"/>
  <c r="AG693"/>
  <c r="AG699" s="1"/>
  <c r="AF693"/>
  <c r="AF699" s="1"/>
  <c r="AE693"/>
  <c r="AE699" s="1"/>
  <c r="AD693"/>
  <c r="AD699" s="1"/>
  <c r="AC693"/>
  <c r="AC699" s="1"/>
  <c r="AB693"/>
  <c r="AB699" s="1"/>
  <c r="AA693"/>
  <c r="AA699" s="1"/>
  <c r="Z693"/>
  <c r="Z699" s="1"/>
  <c r="Y693"/>
  <c r="Y699" s="1"/>
  <c r="X693"/>
  <c r="X699" s="1"/>
  <c r="U693"/>
  <c r="AU692"/>
  <c r="AT692"/>
  <c r="AS692"/>
  <c r="AR692"/>
  <c r="AQ692"/>
  <c r="AP692"/>
  <c r="AO692"/>
  <c r="AN692"/>
  <c r="AM692"/>
  <c r="AL692"/>
  <c r="AK692"/>
  <c r="AJ692"/>
  <c r="AI692"/>
  <c r="AH692"/>
  <c r="W692"/>
  <c r="T692"/>
  <c r="S692"/>
  <c r="R692"/>
  <c r="Q692"/>
  <c r="P692"/>
  <c r="O692"/>
  <c r="N692"/>
  <c r="U691"/>
  <c r="U690"/>
  <c r="U689"/>
  <c r="U688"/>
  <c r="AG692"/>
  <c r="AF692"/>
  <c r="AE692"/>
  <c r="AD692"/>
  <c r="AC692"/>
  <c r="AB692"/>
  <c r="AA692"/>
  <c r="Z692"/>
  <c r="Y692"/>
  <c r="X692"/>
  <c r="U685"/>
  <c r="AU684"/>
  <c r="AT684"/>
  <c r="AS684"/>
  <c r="AR684"/>
  <c r="AQ684"/>
  <c r="AP684"/>
  <c r="AO684"/>
  <c r="AN684"/>
  <c r="AM684"/>
  <c r="AL684"/>
  <c r="AK684"/>
  <c r="AJ684"/>
  <c r="AI684"/>
  <c r="AH684"/>
  <c r="AG684"/>
  <c r="AF684"/>
  <c r="AE684"/>
  <c r="AD684"/>
  <c r="AC684"/>
  <c r="AB684"/>
  <c r="AA684"/>
  <c r="Z684"/>
  <c r="Y684"/>
  <c r="X684"/>
  <c r="W684"/>
  <c r="T684"/>
  <c r="S684"/>
  <c r="R684"/>
  <c r="Q684"/>
  <c r="P684"/>
  <c r="O684"/>
  <c r="N684"/>
  <c r="U683"/>
  <c r="U682"/>
  <c r="U681"/>
  <c r="U680"/>
  <c r="U679"/>
  <c r="AU678"/>
  <c r="AT678"/>
  <c r="AS678"/>
  <c r="AR678"/>
  <c r="AQ678"/>
  <c r="AP678"/>
  <c r="AO678"/>
  <c r="AN678"/>
  <c r="AM678"/>
  <c r="AL678"/>
  <c r="AK678"/>
  <c r="AJ678"/>
  <c r="AI678"/>
  <c r="AH678"/>
  <c r="AG678"/>
  <c r="AF678"/>
  <c r="AE678"/>
  <c r="AD678"/>
  <c r="AC678"/>
  <c r="AB678"/>
  <c r="AA678"/>
  <c r="Z678"/>
  <c r="Y678"/>
  <c r="X678"/>
  <c r="W678"/>
  <c r="T678"/>
  <c r="S678"/>
  <c r="R678"/>
  <c r="Q678"/>
  <c r="P678"/>
  <c r="O678"/>
  <c r="N678"/>
  <c r="U677"/>
  <c r="U676"/>
  <c r="U675"/>
  <c r="U674"/>
  <c r="U673"/>
  <c r="AU672"/>
  <c r="AT672"/>
  <c r="AS672"/>
  <c r="AR672"/>
  <c r="AQ672"/>
  <c r="AP672"/>
  <c r="AO672"/>
  <c r="AN672"/>
  <c r="AM672"/>
  <c r="AL672"/>
  <c r="AK672"/>
  <c r="AJ672"/>
  <c r="AI672"/>
  <c r="AH672"/>
  <c r="AF672"/>
  <c r="AE672"/>
  <c r="AD672"/>
  <c r="AC672"/>
  <c r="AB672"/>
  <c r="AA672"/>
  <c r="Z672"/>
  <c r="Y672"/>
  <c r="W672"/>
  <c r="T672"/>
  <c r="S672"/>
  <c r="R672"/>
  <c r="Q672"/>
  <c r="P672"/>
  <c r="O672"/>
  <c r="N672"/>
  <c r="U671"/>
  <c r="U670"/>
  <c r="U669"/>
  <c r="U668"/>
  <c r="U666"/>
  <c r="L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AU660"/>
  <c r="AT660"/>
  <c r="AS660"/>
  <c r="AR660"/>
  <c r="AQ660"/>
  <c r="AP660"/>
  <c r="AO660"/>
  <c r="AN660"/>
  <c r="AM660"/>
  <c r="AL660"/>
  <c r="AK660"/>
  <c r="AJ660"/>
  <c r="AI660"/>
  <c r="AH660"/>
  <c r="AG660"/>
  <c r="AF660"/>
  <c r="AE660"/>
  <c r="AD660"/>
  <c r="AC660"/>
  <c r="AB660"/>
  <c r="AA660"/>
  <c r="Z660"/>
  <c r="Y660"/>
  <c r="X660"/>
  <c r="W660"/>
  <c r="T660"/>
  <c r="S660"/>
  <c r="R660"/>
  <c r="Q660"/>
  <c r="P660"/>
  <c r="O660"/>
  <c r="N660"/>
  <c r="AU659"/>
  <c r="AT659"/>
  <c r="AS659"/>
  <c r="AR659"/>
  <c r="AQ659"/>
  <c r="AP659"/>
  <c r="AO659"/>
  <c r="AN659"/>
  <c r="AM659"/>
  <c r="AL659"/>
  <c r="AK659"/>
  <c r="AJ659"/>
  <c r="AI659"/>
  <c r="AH659"/>
  <c r="W659"/>
  <c r="T659"/>
  <c r="S659"/>
  <c r="R659"/>
  <c r="Q659"/>
  <c r="P659"/>
  <c r="O659"/>
  <c r="N659"/>
  <c r="W658"/>
  <c r="T658"/>
  <c r="S658"/>
  <c r="R658"/>
  <c r="Q658"/>
  <c r="P658"/>
  <c r="O658"/>
  <c r="N658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E657"/>
  <c r="AD657"/>
  <c r="AC657"/>
  <c r="AB657"/>
  <c r="AA657"/>
  <c r="Z657"/>
  <c r="Y657"/>
  <c r="X657"/>
  <c r="W657"/>
  <c r="T657"/>
  <c r="S657"/>
  <c r="R657"/>
  <c r="Q657"/>
  <c r="P657"/>
  <c r="O657"/>
  <c r="N657"/>
  <c r="AV653"/>
  <c r="AU653"/>
  <c r="AT653"/>
  <c r="AS653"/>
  <c r="AR653"/>
  <c r="AQ653"/>
  <c r="AP653"/>
  <c r="AO653"/>
  <c r="AN653"/>
  <c r="AM653"/>
  <c r="AL653"/>
  <c r="AK653"/>
  <c r="AJ653"/>
  <c r="AI653"/>
  <c r="AH653"/>
  <c r="W653"/>
  <c r="T653"/>
  <c r="S653"/>
  <c r="R653"/>
  <c r="Q653"/>
  <c r="P653"/>
  <c r="O653"/>
  <c r="N653"/>
  <c r="U652"/>
  <c r="U651"/>
  <c r="X648"/>
  <c r="U648"/>
  <c r="U647"/>
  <c r="U646"/>
  <c r="AV645"/>
  <c r="AU645"/>
  <c r="AT645"/>
  <c r="AS645"/>
  <c r="AR645"/>
  <c r="AQ645"/>
  <c r="AP645"/>
  <c r="AO645"/>
  <c r="AN645"/>
  <c r="AM645"/>
  <c r="AL645"/>
  <c r="AK645"/>
  <c r="AJ645"/>
  <c r="AI645"/>
  <c r="AH645"/>
  <c r="W645"/>
  <c r="T645"/>
  <c r="S645"/>
  <c r="R645"/>
  <c r="Q645"/>
  <c r="P645"/>
  <c r="O645"/>
  <c r="N645"/>
  <c r="U644"/>
  <c r="U643"/>
  <c r="AG641"/>
  <c r="AG645" s="1"/>
  <c r="AF641"/>
  <c r="AF645" s="1"/>
  <c r="AE641"/>
  <c r="AE645" s="1"/>
  <c r="AD641"/>
  <c r="AD645" s="1"/>
  <c r="AC641"/>
  <c r="AC645" s="1"/>
  <c r="AB641"/>
  <c r="AB645" s="1"/>
  <c r="AA641"/>
  <c r="AA645" s="1"/>
  <c r="Z641"/>
  <c r="Z645" s="1"/>
  <c r="Y641"/>
  <c r="Y645" s="1"/>
  <c r="X641"/>
  <c r="X645" s="1"/>
  <c r="U641"/>
  <c r="U640"/>
  <c r="U639"/>
  <c r="AU638"/>
  <c r="AT638"/>
  <c r="AS638"/>
  <c r="AR638"/>
  <c r="AQ638"/>
  <c r="AP638"/>
  <c r="AO638"/>
  <c r="AN638"/>
  <c r="AM638"/>
  <c r="AL638"/>
  <c r="AK638"/>
  <c r="AJ638"/>
  <c r="AI638"/>
  <c r="AH638"/>
  <c r="AG638"/>
  <c r="AF638"/>
  <c r="AE638"/>
  <c r="AD638"/>
  <c r="AC638"/>
  <c r="AB638"/>
  <c r="AA638"/>
  <c r="Z638"/>
  <c r="Y638"/>
  <c r="X638"/>
  <c r="W638"/>
  <c r="T638"/>
  <c r="S638"/>
  <c r="R638"/>
  <c r="Q638"/>
  <c r="P638"/>
  <c r="O638"/>
  <c r="N638"/>
  <c r="U637"/>
  <c r="U636"/>
  <c r="U635"/>
  <c r="U634"/>
  <c r="U633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29"/>
  <c r="U628"/>
  <c r="U627"/>
  <c r="U626"/>
  <c r="U625"/>
  <c r="AU623"/>
  <c r="AT623"/>
  <c r="W623"/>
  <c r="T623"/>
  <c r="S623"/>
  <c r="R623"/>
  <c r="Q623"/>
  <c r="P623"/>
  <c r="O623"/>
  <c r="N623"/>
  <c r="U622"/>
  <c r="U621"/>
  <c r="U620"/>
  <c r="AS618"/>
  <c r="AR618"/>
  <c r="AQ618"/>
  <c r="AQ623" s="1"/>
  <c r="AP618"/>
  <c r="AP623" s="1"/>
  <c r="AO618"/>
  <c r="AN618"/>
  <c r="AM618"/>
  <c r="AM623" s="1"/>
  <c r="AL618"/>
  <c r="AL623" s="1"/>
  <c r="AK618"/>
  <c r="AJ618"/>
  <c r="AI618"/>
  <c r="AI623" s="1"/>
  <c r="AH618"/>
  <c r="AH623" s="1"/>
  <c r="AG618"/>
  <c r="AF618"/>
  <c r="AE618"/>
  <c r="AE623" s="1"/>
  <c r="AD618"/>
  <c r="AD623" s="1"/>
  <c r="AC618"/>
  <c r="AB618"/>
  <c r="AA618"/>
  <c r="AA623" s="1"/>
  <c r="Z618"/>
  <c r="Z623" s="1"/>
  <c r="Y618"/>
  <c r="X618"/>
  <c r="U618"/>
  <c r="U617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8"/>
  <c r="AT608"/>
  <c r="AS608"/>
  <c r="AR608"/>
  <c r="AQ608"/>
  <c r="AP608"/>
  <c r="AO608"/>
  <c r="AN608"/>
  <c r="AM608"/>
  <c r="AL608"/>
  <c r="AK608"/>
  <c r="AJ608"/>
  <c r="AI608"/>
  <c r="AH608"/>
  <c r="AG608"/>
  <c r="AF608"/>
  <c r="AE608"/>
  <c r="AD608"/>
  <c r="AC608"/>
  <c r="AB608"/>
  <c r="AA608"/>
  <c r="Z608"/>
  <c r="Y608"/>
  <c r="X608"/>
  <c r="W608"/>
  <c r="T608"/>
  <c r="S608"/>
  <c r="R608"/>
  <c r="Q608"/>
  <c r="P608"/>
  <c r="O608"/>
  <c r="N608"/>
  <c r="U607"/>
  <c r="U606"/>
  <c r="U605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W595"/>
  <c r="T595"/>
  <c r="S595"/>
  <c r="R595"/>
  <c r="Q595"/>
  <c r="P595"/>
  <c r="O595"/>
  <c r="N595"/>
  <c r="U594"/>
  <c r="U593"/>
  <c r="U592"/>
  <c r="AU588"/>
  <c r="AT588"/>
  <c r="AT595" s="1"/>
  <c r="AS588"/>
  <c r="AS595" s="1"/>
  <c r="AR588"/>
  <c r="AR595" s="1"/>
  <c r="AQ588"/>
  <c r="AQ595" s="1"/>
  <c r="AP588"/>
  <c r="AP595" s="1"/>
  <c r="AO588"/>
  <c r="AO595" s="1"/>
  <c r="AN588"/>
  <c r="AN595" s="1"/>
  <c r="AM588"/>
  <c r="AM595" s="1"/>
  <c r="AL588"/>
  <c r="AL595" s="1"/>
  <c r="AK588"/>
  <c r="AK595" s="1"/>
  <c r="AJ588"/>
  <c r="AJ595" s="1"/>
  <c r="AI588"/>
  <c r="AI595" s="1"/>
  <c r="AH588"/>
  <c r="AH595" s="1"/>
  <c r="AG595"/>
  <c r="AF595"/>
  <c r="AE595"/>
  <c r="AD595"/>
  <c r="AC595"/>
  <c r="AB595"/>
  <c r="AA595"/>
  <c r="Z595"/>
  <c r="Y595"/>
  <c r="X588"/>
  <c r="X595" s="1"/>
  <c r="U588"/>
  <c r="U587"/>
  <c r="AU586"/>
  <c r="AT586"/>
  <c r="AS586"/>
  <c r="AR586"/>
  <c r="AQ586"/>
  <c r="AP586"/>
  <c r="AO586"/>
  <c r="AN586"/>
  <c r="AM586"/>
  <c r="AL586"/>
  <c r="AK586"/>
  <c r="AJ586"/>
  <c r="AI586"/>
  <c r="AH586"/>
  <c r="AG586"/>
  <c r="AF586"/>
  <c r="AE586"/>
  <c r="AD586"/>
  <c r="AC586"/>
  <c r="AB586"/>
  <c r="AA586"/>
  <c r="Z586"/>
  <c r="Y586"/>
  <c r="X586"/>
  <c r="W586"/>
  <c r="T586"/>
  <c r="S586"/>
  <c r="R586"/>
  <c r="Q586"/>
  <c r="P586"/>
  <c r="O586"/>
  <c r="N586"/>
  <c r="U585"/>
  <c r="U584"/>
  <c r="U583"/>
  <c r="U582"/>
  <c r="U581"/>
  <c r="AU580"/>
  <c r="AT580"/>
  <c r="AS580"/>
  <c r="AR580"/>
  <c r="AQ580"/>
  <c r="AP580"/>
  <c r="AO580"/>
  <c r="AN580"/>
  <c r="AM580"/>
  <c r="AL580"/>
  <c r="AK580"/>
  <c r="AJ580"/>
  <c r="AI580"/>
  <c r="AH580"/>
  <c r="AG580"/>
  <c r="AF580"/>
  <c r="AE580"/>
  <c r="AD580"/>
  <c r="AC580"/>
  <c r="AB580"/>
  <c r="AA580"/>
  <c r="Z580"/>
  <c r="Y580"/>
  <c r="X580"/>
  <c r="W580"/>
  <c r="T580"/>
  <c r="S580"/>
  <c r="R580"/>
  <c r="Q580"/>
  <c r="P580"/>
  <c r="O580"/>
  <c r="N580"/>
  <c r="U579"/>
  <c r="U578"/>
  <c r="U577"/>
  <c r="U576"/>
  <c r="U575"/>
  <c r="AU574"/>
  <c r="AT574"/>
  <c r="AS574"/>
  <c r="AR574"/>
  <c r="AQ574"/>
  <c r="AP574"/>
  <c r="AO574"/>
  <c r="AN574"/>
  <c r="AM574"/>
  <c r="AL574"/>
  <c r="AK574"/>
  <c r="AJ574"/>
  <c r="AI574"/>
  <c r="AH574"/>
  <c r="AG574"/>
  <c r="AF574"/>
  <c r="AE574"/>
  <c r="AD574"/>
  <c r="AC574"/>
  <c r="AB574"/>
  <c r="AA574"/>
  <c r="Z574"/>
  <c r="Y574"/>
  <c r="X574"/>
  <c r="W574"/>
  <c r="T574"/>
  <c r="S574"/>
  <c r="R574"/>
  <c r="Q574"/>
  <c r="P574"/>
  <c r="O574"/>
  <c r="N574"/>
  <c r="U573"/>
  <c r="U572"/>
  <c r="U571"/>
  <c r="U570"/>
  <c r="U569"/>
  <c r="AU564"/>
  <c r="W564"/>
  <c r="T564"/>
  <c r="S564"/>
  <c r="R564"/>
  <c r="Q564"/>
  <c r="P564"/>
  <c r="O564"/>
  <c r="N564"/>
  <c r="U563"/>
  <c r="U562"/>
  <c r="U561"/>
  <c r="AT558"/>
  <c r="AT564" s="1"/>
  <c r="AS558"/>
  <c r="AS564" s="1"/>
  <c r="AR558"/>
  <c r="AR564" s="1"/>
  <c r="AQ558"/>
  <c r="AQ564" s="1"/>
  <c r="AP558"/>
  <c r="AP564" s="1"/>
  <c r="AO558"/>
  <c r="AO564" s="1"/>
  <c r="AN558"/>
  <c r="AN564" s="1"/>
  <c r="AM558"/>
  <c r="AM564" s="1"/>
  <c r="AL558"/>
  <c r="AL564" s="1"/>
  <c r="AK558"/>
  <c r="AK564" s="1"/>
  <c r="AJ558"/>
  <c r="AJ564" s="1"/>
  <c r="AI558"/>
  <c r="AI564" s="1"/>
  <c r="AH558"/>
  <c r="AH564" s="1"/>
  <c r="AG558"/>
  <c r="AG564" s="1"/>
  <c r="AF558"/>
  <c r="AF564" s="1"/>
  <c r="AE558"/>
  <c r="AE564" s="1"/>
  <c r="AD558"/>
  <c r="AD564" s="1"/>
  <c r="AC558"/>
  <c r="AC564" s="1"/>
  <c r="AB558"/>
  <c r="AB564" s="1"/>
  <c r="AA558"/>
  <c r="AA564" s="1"/>
  <c r="Z558"/>
  <c r="Z564" s="1"/>
  <c r="Y558"/>
  <c r="Y564" s="1"/>
  <c r="X558"/>
  <c r="X564" s="1"/>
  <c r="U558"/>
  <c r="U557"/>
  <c r="AU556"/>
  <c r="AT556"/>
  <c r="AS556"/>
  <c r="AR556"/>
  <c r="AQ556"/>
  <c r="AP556"/>
  <c r="AO556"/>
  <c r="AN556"/>
  <c r="AM556"/>
  <c r="AL556"/>
  <c r="AK556"/>
  <c r="AJ556"/>
  <c r="AI556"/>
  <c r="AH556"/>
  <c r="AG556"/>
  <c r="AF556"/>
  <c r="AE556"/>
  <c r="AD556"/>
  <c r="AC556"/>
  <c r="AB556"/>
  <c r="AA556"/>
  <c r="Z556"/>
  <c r="Y556"/>
  <c r="X556"/>
  <c r="W556"/>
  <c r="T556"/>
  <c r="S556"/>
  <c r="R556"/>
  <c r="Q556"/>
  <c r="P556"/>
  <c r="O556"/>
  <c r="N556"/>
  <c r="U555"/>
  <c r="U554"/>
  <c r="U553"/>
  <c r="U552"/>
  <c r="U551"/>
  <c r="AU550"/>
  <c r="AT550"/>
  <c r="AS550"/>
  <c r="AR550"/>
  <c r="AQ550"/>
  <c r="AP550"/>
  <c r="AO550"/>
  <c r="AN550"/>
  <c r="AM550"/>
  <c r="AL550"/>
  <c r="AK550"/>
  <c r="AJ550"/>
  <c r="AI550"/>
  <c r="AH550"/>
  <c r="AG550"/>
  <c r="AF550"/>
  <c r="AE550"/>
  <c r="AD550"/>
  <c r="AC550"/>
  <c r="AB550"/>
  <c r="AA550"/>
  <c r="Z550"/>
  <c r="Y550"/>
  <c r="X550"/>
  <c r="W550"/>
  <c r="T550"/>
  <c r="S550"/>
  <c r="R550"/>
  <c r="Q550"/>
  <c r="P550"/>
  <c r="O550"/>
  <c r="N550"/>
  <c r="U549"/>
  <c r="U548"/>
  <c r="U547"/>
  <c r="U546"/>
  <c r="U545"/>
  <c r="L522"/>
  <c r="AU521"/>
  <c r="AT521"/>
  <c r="AS521"/>
  <c r="AR521"/>
  <c r="AQ521"/>
  <c r="AP521"/>
  <c r="AO521"/>
  <c r="AN521"/>
  <c r="AM521"/>
  <c r="AL521"/>
  <c r="AK521"/>
  <c r="AJ521"/>
  <c r="AI521"/>
  <c r="AH521"/>
  <c r="AG521"/>
  <c r="AF521"/>
  <c r="AE521"/>
  <c r="AD521"/>
  <c r="AC521"/>
  <c r="AB521"/>
  <c r="AA521"/>
  <c r="Z521"/>
  <c r="Y521"/>
  <c r="X521"/>
  <c r="W521"/>
  <c r="T521"/>
  <c r="S521"/>
  <c r="R521"/>
  <c r="Q521"/>
  <c r="P521"/>
  <c r="O521"/>
  <c r="N521"/>
  <c r="AU520"/>
  <c r="AT520"/>
  <c r="AS520"/>
  <c r="AR520"/>
  <c r="AQ520"/>
  <c r="AP520"/>
  <c r="AO520"/>
  <c r="AN520"/>
  <c r="AM520"/>
  <c r="AL520"/>
  <c r="AK520"/>
  <c r="AJ520"/>
  <c r="AI520"/>
  <c r="AH520"/>
  <c r="AG520"/>
  <c r="AF520"/>
  <c r="AE520"/>
  <c r="AD520"/>
  <c r="AC520"/>
  <c r="AB520"/>
  <c r="AA520"/>
  <c r="Z520"/>
  <c r="Y520"/>
  <c r="X520"/>
  <c r="W520"/>
  <c r="T520"/>
  <c r="S520"/>
  <c r="R520"/>
  <c r="Q520"/>
  <c r="P520"/>
  <c r="O520"/>
  <c r="N520"/>
  <c r="AU519"/>
  <c r="AT519"/>
  <c r="AS519"/>
  <c r="AR519"/>
  <c r="AQ519"/>
  <c r="AP519"/>
  <c r="AO519"/>
  <c r="AN519"/>
  <c r="AM519"/>
  <c r="AL519"/>
  <c r="AK519"/>
  <c r="AJ519"/>
  <c r="AI519"/>
  <c r="AH519"/>
  <c r="AG519"/>
  <c r="AF519"/>
  <c r="AE519"/>
  <c r="AD519"/>
  <c r="AC519"/>
  <c r="AB519"/>
  <c r="AA519"/>
  <c r="Z519"/>
  <c r="Y519"/>
  <c r="X519"/>
  <c r="W519"/>
  <c r="T519"/>
  <c r="S519"/>
  <c r="R519"/>
  <c r="Q519"/>
  <c r="P519"/>
  <c r="O519"/>
  <c r="N519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E518"/>
  <c r="AD518"/>
  <c r="AC518"/>
  <c r="AB518"/>
  <c r="AA518"/>
  <c r="Z518"/>
  <c r="Y518"/>
  <c r="X518"/>
  <c r="W518"/>
  <c r="T518"/>
  <c r="S518"/>
  <c r="R518"/>
  <c r="Q518"/>
  <c r="P518"/>
  <c r="O518"/>
  <c r="N518"/>
  <c r="AU517"/>
  <c r="W517"/>
  <c r="T517"/>
  <c r="S517"/>
  <c r="R517"/>
  <c r="Q517"/>
  <c r="P517"/>
  <c r="O517"/>
  <c r="N517"/>
  <c r="AU508"/>
  <c r="AT508"/>
  <c r="AS508"/>
  <c r="AR508"/>
  <c r="AQ508"/>
  <c r="W508"/>
  <c r="T508"/>
  <c r="S508"/>
  <c r="R508"/>
  <c r="Q508"/>
  <c r="P508"/>
  <c r="O508"/>
  <c r="N508"/>
  <c r="U507"/>
  <c r="U506"/>
  <c r="U505"/>
  <c r="U504"/>
  <c r="AP502"/>
  <c r="AP508" s="1"/>
  <c r="AO502"/>
  <c r="AO508" s="1"/>
  <c r="AN502"/>
  <c r="AN508" s="1"/>
  <c r="AM502"/>
  <c r="AM508" s="1"/>
  <c r="AL502"/>
  <c r="AL508" s="1"/>
  <c r="AK502"/>
  <c r="AK508" s="1"/>
  <c r="AJ502"/>
  <c r="AJ508" s="1"/>
  <c r="AI502"/>
  <c r="AI508" s="1"/>
  <c r="AH502"/>
  <c r="AH508" s="1"/>
  <c r="AG502"/>
  <c r="AG508" s="1"/>
  <c r="AF502"/>
  <c r="AF508" s="1"/>
  <c r="AE502"/>
  <c r="AE508" s="1"/>
  <c r="AD502"/>
  <c r="AD508" s="1"/>
  <c r="AC502"/>
  <c r="AC508" s="1"/>
  <c r="AB502"/>
  <c r="AB508" s="1"/>
  <c r="AA502"/>
  <c r="AA508" s="1"/>
  <c r="Z502"/>
  <c r="Z508" s="1"/>
  <c r="Y502"/>
  <c r="Y508" s="1"/>
  <c r="X502"/>
  <c r="X508" s="1"/>
  <c r="U502"/>
  <c r="AU501"/>
  <c r="AT501"/>
  <c r="AS501"/>
  <c r="AR501"/>
  <c r="AQ501"/>
  <c r="W501"/>
  <c r="T501"/>
  <c r="S501"/>
  <c r="R501"/>
  <c r="Q501"/>
  <c r="P501"/>
  <c r="O501"/>
  <c r="N501"/>
  <c r="U500"/>
  <c r="U499"/>
  <c r="U498"/>
  <c r="U497"/>
  <c r="AP495"/>
  <c r="AP501" s="1"/>
  <c r="AO495"/>
  <c r="AO501" s="1"/>
  <c r="AN495"/>
  <c r="AN501" s="1"/>
  <c r="AM495"/>
  <c r="AM501" s="1"/>
  <c r="AL495"/>
  <c r="AL501" s="1"/>
  <c r="AK495"/>
  <c r="AK501" s="1"/>
  <c r="AJ495"/>
  <c r="AJ501" s="1"/>
  <c r="AI495"/>
  <c r="AI501" s="1"/>
  <c r="AH495"/>
  <c r="AH501" s="1"/>
  <c r="AG495"/>
  <c r="AG501" s="1"/>
  <c r="AF495"/>
  <c r="AF501" s="1"/>
  <c r="AE495"/>
  <c r="AE501" s="1"/>
  <c r="AD495"/>
  <c r="AD501" s="1"/>
  <c r="AC495"/>
  <c r="AC501" s="1"/>
  <c r="AB495"/>
  <c r="AB501" s="1"/>
  <c r="AA495"/>
  <c r="AA501" s="1"/>
  <c r="Z495"/>
  <c r="Z501" s="1"/>
  <c r="Y495"/>
  <c r="Y501" s="1"/>
  <c r="X495"/>
  <c r="X501" s="1"/>
  <c r="U495"/>
  <c r="AU494"/>
  <c r="W494"/>
  <c r="T494"/>
  <c r="S494"/>
  <c r="R494"/>
  <c r="Q494"/>
  <c r="P494"/>
  <c r="O494"/>
  <c r="N494"/>
  <c r="U493"/>
  <c r="U492"/>
  <c r="U491"/>
  <c r="U490"/>
  <c r="AT488"/>
  <c r="AT517" s="1"/>
  <c r="AS488"/>
  <c r="AS494" s="1"/>
  <c r="AR488"/>
  <c r="AR517" s="1"/>
  <c r="AQ488"/>
  <c r="AQ517" s="1"/>
  <c r="AP488"/>
  <c r="AO488"/>
  <c r="AO494" s="1"/>
  <c r="AN488"/>
  <c r="AM488"/>
  <c r="AM494" s="1"/>
  <c r="AL488"/>
  <c r="AK488"/>
  <c r="AJ488"/>
  <c r="AI488"/>
  <c r="AI494" s="1"/>
  <c r="AH488"/>
  <c r="AG488"/>
  <c r="AG494" s="1"/>
  <c r="AF488"/>
  <c r="AE488"/>
  <c r="AE494" s="1"/>
  <c r="AD488"/>
  <c r="AC488"/>
  <c r="AB488"/>
  <c r="AA488"/>
  <c r="AA494" s="1"/>
  <c r="Z488"/>
  <c r="Y488"/>
  <c r="Y494" s="1"/>
  <c r="X488"/>
  <c r="U488"/>
  <c r="U485"/>
  <c r="M485"/>
  <c r="L485"/>
  <c r="U484"/>
  <c r="U483"/>
  <c r="U482"/>
  <c r="U481"/>
  <c r="U480"/>
  <c r="L459"/>
  <c r="AU458"/>
  <c r="AT458"/>
  <c r="AS458"/>
  <c r="AR458"/>
  <c r="AQ458"/>
  <c r="AP458"/>
  <c r="AO458"/>
  <c r="AN458"/>
  <c r="AM458"/>
  <c r="AL458"/>
  <c r="AK458"/>
  <c r="AJ458"/>
  <c r="AI458"/>
  <c r="AH458"/>
  <c r="AG458"/>
  <c r="AF458"/>
  <c r="AE458"/>
  <c r="AD458"/>
  <c r="AC458"/>
  <c r="AB458"/>
  <c r="AA458"/>
  <c r="Z458"/>
  <c r="Y458"/>
  <c r="X458"/>
  <c r="W458"/>
  <c r="T458"/>
  <c r="S458"/>
  <c r="R458"/>
  <c r="Q458"/>
  <c r="P458"/>
  <c r="O458"/>
  <c r="N458"/>
  <c r="AU457"/>
  <c r="AT457"/>
  <c r="AS457"/>
  <c r="AR457"/>
  <c r="AQ457"/>
  <c r="AP457"/>
  <c r="AO457"/>
  <c r="AN457"/>
  <c r="AM457"/>
  <c r="AL457"/>
  <c r="AK457"/>
  <c r="AJ457"/>
  <c r="AI457"/>
  <c r="AH457"/>
  <c r="AG457"/>
  <c r="AF457"/>
  <c r="AE457"/>
  <c r="AD457"/>
  <c r="AC457"/>
  <c r="AB457"/>
  <c r="AA457"/>
  <c r="Z457"/>
  <c r="Y457"/>
  <c r="X457"/>
  <c r="W457"/>
  <c r="T457"/>
  <c r="S457"/>
  <c r="R457"/>
  <c r="Q457"/>
  <c r="P457"/>
  <c r="O457"/>
  <c r="N457"/>
  <c r="AU456"/>
  <c r="AT456"/>
  <c r="AS456"/>
  <c r="AR456"/>
  <c r="AQ456"/>
  <c r="AP456"/>
  <c r="AO456"/>
  <c r="AN456"/>
  <c r="AM456"/>
  <c r="AL456"/>
  <c r="AK456"/>
  <c r="AJ456"/>
  <c r="AI456"/>
  <c r="AH456"/>
  <c r="AG456"/>
  <c r="AF456"/>
  <c r="AE456"/>
  <c r="AD456"/>
  <c r="AC456"/>
  <c r="AB456"/>
  <c r="AA456"/>
  <c r="Z456"/>
  <c r="Y456"/>
  <c r="X456"/>
  <c r="W456"/>
  <c r="T456"/>
  <c r="S456"/>
  <c r="R456"/>
  <c r="Q456"/>
  <c r="P456"/>
  <c r="O456"/>
  <c r="N456"/>
  <c r="AU455"/>
  <c r="AT455"/>
  <c r="AS455"/>
  <c r="AR455"/>
  <c r="AQ455"/>
  <c r="AP455"/>
  <c r="AO455"/>
  <c r="AN455"/>
  <c r="AM455"/>
  <c r="AL455"/>
  <c r="AK455"/>
  <c r="AJ455"/>
  <c r="AI455"/>
  <c r="AH455"/>
  <c r="AG455"/>
  <c r="AF455"/>
  <c r="AE455"/>
  <c r="AD455"/>
  <c r="AC455"/>
  <c r="AB455"/>
  <c r="AA455"/>
  <c r="Z455"/>
  <c r="Y455"/>
  <c r="X455"/>
  <c r="W455"/>
  <c r="T455"/>
  <c r="S455"/>
  <c r="R455"/>
  <c r="Q455"/>
  <c r="P455"/>
  <c r="O455"/>
  <c r="N455"/>
  <c r="AU454"/>
  <c r="AT454"/>
  <c r="W454"/>
  <c r="T454"/>
  <c r="S454"/>
  <c r="R454"/>
  <c r="Q454"/>
  <c r="P454"/>
  <c r="O454"/>
  <c r="N454"/>
  <c r="AU446"/>
  <c r="AU459" s="1"/>
  <c r="AT446"/>
  <c r="AT459" s="1"/>
  <c r="W446"/>
  <c r="W459" s="1"/>
  <c r="T446"/>
  <c r="T459" s="1"/>
  <c r="S446"/>
  <c r="S459" s="1"/>
  <c r="R446"/>
  <c r="R459" s="1"/>
  <c r="Q446"/>
  <c r="Q459" s="1"/>
  <c r="P446"/>
  <c r="P459" s="1"/>
  <c r="O446"/>
  <c r="O459" s="1"/>
  <c r="N446"/>
  <c r="N459" s="1"/>
  <c r="U445"/>
  <c r="U444"/>
  <c r="U443"/>
  <c r="U442"/>
  <c r="AE440"/>
  <c r="AE439" s="1"/>
  <c r="AE446" s="1"/>
  <c r="AE459" s="1"/>
  <c r="AS439"/>
  <c r="AS446" s="1"/>
  <c r="AS459" s="1"/>
  <c r="AR439"/>
  <c r="AR454" s="1"/>
  <c r="AQ439"/>
  <c r="AP439"/>
  <c r="AP454" s="1"/>
  <c r="AO439"/>
  <c r="AO446" s="1"/>
  <c r="AO459" s="1"/>
  <c r="AN439"/>
  <c r="AN454" s="1"/>
  <c r="AM439"/>
  <c r="AL439"/>
  <c r="AL454" s="1"/>
  <c r="AK439"/>
  <c r="AK446" s="1"/>
  <c r="AK459" s="1"/>
  <c r="AJ439"/>
  <c r="AJ454" s="1"/>
  <c r="AI439"/>
  <c r="AI446" s="1"/>
  <c r="AI459" s="1"/>
  <c r="AH439"/>
  <c r="AH454" s="1"/>
  <c r="AG439"/>
  <c r="AG446" s="1"/>
  <c r="AG459" s="1"/>
  <c r="AF439"/>
  <c r="AF454" s="1"/>
  <c r="AD439"/>
  <c r="AD454" s="1"/>
  <c r="AC439"/>
  <c r="AC446" s="1"/>
  <c r="AC459" s="1"/>
  <c r="AB439"/>
  <c r="AB454" s="1"/>
  <c r="AA439"/>
  <c r="AA446" s="1"/>
  <c r="AA459" s="1"/>
  <c r="Z439"/>
  <c r="Z454" s="1"/>
  <c r="Y439"/>
  <c r="Y446" s="1"/>
  <c r="Y459" s="1"/>
  <c r="X439"/>
  <c r="X454" s="1"/>
  <c r="U439"/>
  <c r="AL436"/>
  <c r="L436"/>
  <c r="AU435"/>
  <c r="AT435"/>
  <c r="AS435"/>
  <c r="AR435"/>
  <c r="AQ435"/>
  <c r="AP435"/>
  <c r="AO435"/>
  <c r="AN435"/>
  <c r="AM435"/>
  <c r="AL435"/>
  <c r="AK435"/>
  <c r="AJ435"/>
  <c r="AI435"/>
  <c r="AH435"/>
  <c r="AG435"/>
  <c r="AF435"/>
  <c r="AE435"/>
  <c r="AD435"/>
  <c r="AC435"/>
  <c r="AB435"/>
  <c r="AA435"/>
  <c r="Z435"/>
  <c r="Y435"/>
  <c r="X435"/>
  <c r="W435"/>
  <c r="T435"/>
  <c r="S435"/>
  <c r="R435"/>
  <c r="Q435"/>
  <c r="P435"/>
  <c r="O435"/>
  <c r="N435"/>
  <c r="AU434"/>
  <c r="AT434"/>
  <c r="AS434"/>
  <c r="AR434"/>
  <c r="AQ434"/>
  <c r="AP434"/>
  <c r="AO434"/>
  <c r="AN434"/>
  <c r="AM434"/>
  <c r="AL434"/>
  <c r="AK434"/>
  <c r="AJ434"/>
  <c r="AI434"/>
  <c r="AH434"/>
  <c r="AG434"/>
  <c r="AF434"/>
  <c r="AE434"/>
  <c r="AD434"/>
  <c r="AC434"/>
  <c r="AB434"/>
  <c r="AA434"/>
  <c r="Z434"/>
  <c r="Y434"/>
  <c r="X434"/>
  <c r="W434"/>
  <c r="T434"/>
  <c r="S434"/>
  <c r="R434"/>
  <c r="Q434"/>
  <c r="P434"/>
  <c r="O434"/>
  <c r="N434"/>
  <c r="AU433"/>
  <c r="AT433"/>
  <c r="AS433"/>
  <c r="AR433"/>
  <c r="AQ433"/>
  <c r="AP433"/>
  <c r="AO433"/>
  <c r="AN433"/>
  <c r="AM433"/>
  <c r="AL433"/>
  <c r="AK433"/>
  <c r="AJ433"/>
  <c r="AI433"/>
  <c r="AH433"/>
  <c r="AG433"/>
  <c r="AF433"/>
  <c r="AE433"/>
  <c r="AD433"/>
  <c r="AC433"/>
  <c r="AB433"/>
  <c r="AA433"/>
  <c r="Z433"/>
  <c r="Y433"/>
  <c r="X433"/>
  <c r="W433"/>
  <c r="T433"/>
  <c r="S433"/>
  <c r="R433"/>
  <c r="Q433"/>
  <c r="P433"/>
  <c r="O433"/>
  <c r="N433"/>
  <c r="AU432"/>
  <c r="AT432"/>
  <c r="AS432"/>
  <c r="AR432"/>
  <c r="AQ432"/>
  <c r="AP432"/>
  <c r="AO432"/>
  <c r="AN432"/>
  <c r="AM432"/>
  <c r="AL432"/>
  <c r="AK432"/>
  <c r="AJ432"/>
  <c r="AI432"/>
  <c r="AH432"/>
  <c r="AG432"/>
  <c r="AF432"/>
  <c r="AE432"/>
  <c r="AD432"/>
  <c r="AC432"/>
  <c r="AB432"/>
  <c r="AA432"/>
  <c r="Z432"/>
  <c r="Y432"/>
  <c r="X432"/>
  <c r="W432"/>
  <c r="T432"/>
  <c r="S432"/>
  <c r="R432"/>
  <c r="Q432"/>
  <c r="P432"/>
  <c r="O432"/>
  <c r="N432"/>
  <c r="AU431"/>
  <c r="W431"/>
  <c r="T431"/>
  <c r="S431"/>
  <c r="R431"/>
  <c r="Q431"/>
  <c r="P431"/>
  <c r="O431"/>
  <c r="N431"/>
  <c r="AU423"/>
  <c r="W423"/>
  <c r="T423"/>
  <c r="S423"/>
  <c r="R423"/>
  <c r="Q423"/>
  <c r="P423"/>
  <c r="O423"/>
  <c r="N423"/>
  <c r="U422"/>
  <c r="U421"/>
  <c r="U420"/>
  <c r="U419"/>
  <c r="AK417"/>
  <c r="AK416" s="1"/>
  <c r="AK423" s="1"/>
  <c r="AT416"/>
  <c r="AT431" s="1"/>
  <c r="AS416"/>
  <c r="AS423" s="1"/>
  <c r="AR416"/>
  <c r="AR423" s="1"/>
  <c r="AQ416"/>
  <c r="AQ423" s="1"/>
  <c r="AP416"/>
  <c r="AP423" s="1"/>
  <c r="AO416"/>
  <c r="AO423" s="1"/>
  <c r="AN416"/>
  <c r="AN423" s="1"/>
  <c r="AM416"/>
  <c r="AM423" s="1"/>
  <c r="AL416"/>
  <c r="AJ416"/>
  <c r="AJ423" s="1"/>
  <c r="AI416"/>
  <c r="AI423" s="1"/>
  <c r="AH416"/>
  <c r="AH423" s="1"/>
  <c r="AG416"/>
  <c r="AF416"/>
  <c r="AF423" s="1"/>
  <c r="AE416"/>
  <c r="AE423" s="1"/>
  <c r="AD416"/>
  <c r="AD423" s="1"/>
  <c r="AC416"/>
  <c r="AC423" s="1"/>
  <c r="AB416"/>
  <c r="AB423" s="1"/>
  <c r="AA416"/>
  <c r="AA423" s="1"/>
  <c r="Z416"/>
  <c r="Z423" s="1"/>
  <c r="Y416"/>
  <c r="Y423" s="1"/>
  <c r="X416"/>
  <c r="X423" s="1"/>
  <c r="U416"/>
  <c r="AU415"/>
  <c r="AT415"/>
  <c r="W415"/>
  <c r="T415"/>
  <c r="S415"/>
  <c r="R415"/>
  <c r="Q415"/>
  <c r="P415"/>
  <c r="O415"/>
  <c r="N415"/>
  <c r="U414"/>
  <c r="U413"/>
  <c r="U412"/>
  <c r="U411"/>
  <c r="AS409"/>
  <c r="AS415" s="1"/>
  <c r="AR409"/>
  <c r="AR431" s="1"/>
  <c r="AQ409"/>
  <c r="AP409"/>
  <c r="AO409"/>
  <c r="AO415" s="1"/>
  <c r="AN409"/>
  <c r="AN431" s="1"/>
  <c r="AM409"/>
  <c r="AL409"/>
  <c r="AK409"/>
  <c r="AK415" s="1"/>
  <c r="AJ409"/>
  <c r="AI409"/>
  <c r="AH409"/>
  <c r="AG409"/>
  <c r="AG415" s="1"/>
  <c r="AF409"/>
  <c r="AE409"/>
  <c r="AD409"/>
  <c r="AC409"/>
  <c r="AB409"/>
  <c r="AA409"/>
  <c r="Z409"/>
  <c r="Y409"/>
  <c r="Y415" s="1"/>
  <c r="X409"/>
  <c r="U409"/>
  <c r="AU408"/>
  <c r="AT408"/>
  <c r="AS408"/>
  <c r="AR408"/>
  <c r="AQ408"/>
  <c r="AP408"/>
  <c r="AO408"/>
  <c r="AN408"/>
  <c r="AM408"/>
  <c r="AL408"/>
  <c r="AK408"/>
  <c r="AJ408"/>
  <c r="AI408"/>
  <c r="AH408"/>
  <c r="AG408"/>
  <c r="AF408"/>
  <c r="AE408"/>
  <c r="AD408"/>
  <c r="AC408"/>
  <c r="AB408"/>
  <c r="AA408"/>
  <c r="Z408"/>
  <c r="Y408"/>
  <c r="X408"/>
  <c r="W408"/>
  <c r="T408"/>
  <c r="S408"/>
  <c r="R408"/>
  <c r="Q408"/>
  <c r="P408"/>
  <c r="O408"/>
  <c r="N408"/>
  <c r="U407"/>
  <c r="U406"/>
  <c r="U405"/>
  <c r="U404"/>
  <c r="U403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E402"/>
  <c r="AD402"/>
  <c r="AC402"/>
  <c r="AB402"/>
  <c r="AA402"/>
  <c r="Z402"/>
  <c r="Y402"/>
  <c r="X402"/>
  <c r="W402"/>
  <c r="T402"/>
  <c r="S402"/>
  <c r="R402"/>
  <c r="Q402"/>
  <c r="P402"/>
  <c r="O402"/>
  <c r="N402"/>
  <c r="U401"/>
  <c r="U400"/>
  <c r="U399"/>
  <c r="U398"/>
  <c r="U397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W396"/>
  <c r="T396"/>
  <c r="S396"/>
  <c r="R396"/>
  <c r="Q396"/>
  <c r="P396"/>
  <c r="O396"/>
  <c r="N396"/>
  <c r="U395"/>
  <c r="U394"/>
  <c r="U393"/>
  <c r="U392"/>
  <c r="U391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E390"/>
  <c r="AD390"/>
  <c r="AC390"/>
  <c r="AB390"/>
  <c r="AA390"/>
  <c r="Z390"/>
  <c r="Y390"/>
  <c r="X390"/>
  <c r="W390"/>
  <c r="T390"/>
  <c r="S390"/>
  <c r="R390"/>
  <c r="Q390"/>
  <c r="P390"/>
  <c r="O390"/>
  <c r="N390"/>
  <c r="U389"/>
  <c r="U388"/>
  <c r="U387"/>
  <c r="U386"/>
  <c r="U385"/>
  <c r="AU384"/>
  <c r="AT384"/>
  <c r="AS384"/>
  <c r="AR384"/>
  <c r="AQ384"/>
  <c r="AP384"/>
  <c r="AO384"/>
  <c r="AN384"/>
  <c r="AM384"/>
  <c r="AL384"/>
  <c r="AK384"/>
  <c r="AJ384"/>
  <c r="AI384"/>
  <c r="AH384"/>
  <c r="AF384"/>
  <c r="AE384"/>
  <c r="AD384"/>
  <c r="AC384"/>
  <c r="AB384"/>
  <c r="AA384"/>
  <c r="Z384"/>
  <c r="Y384"/>
  <c r="W384"/>
  <c r="T384"/>
  <c r="S384"/>
  <c r="R384"/>
  <c r="Q384"/>
  <c r="P384"/>
  <c r="O384"/>
  <c r="N384"/>
  <c r="U383"/>
  <c r="U382"/>
  <c r="U381"/>
  <c r="U380"/>
  <c r="U378"/>
  <c r="AU377"/>
  <c r="AT377"/>
  <c r="AS377"/>
  <c r="AR377"/>
  <c r="AQ377"/>
  <c r="AP377"/>
  <c r="AO377"/>
  <c r="AN377"/>
  <c r="AM377"/>
  <c r="AL377"/>
  <c r="AK377"/>
  <c r="AJ377"/>
  <c r="AI377"/>
  <c r="AH377"/>
  <c r="W377"/>
  <c r="T377"/>
  <c r="S377"/>
  <c r="R377"/>
  <c r="Q377"/>
  <c r="P377"/>
  <c r="O377"/>
  <c r="N377"/>
  <c r="U376"/>
  <c r="U375"/>
  <c r="U374"/>
  <c r="U373"/>
  <c r="U371"/>
  <c r="AU370"/>
  <c r="AT370"/>
  <c r="AS370"/>
  <c r="AR370"/>
  <c r="AQ370"/>
  <c r="AP370"/>
  <c r="AO370"/>
  <c r="AN370"/>
  <c r="AM370"/>
  <c r="AL370"/>
  <c r="AK370"/>
  <c r="AJ370"/>
  <c r="AI370"/>
  <c r="AH370"/>
  <c r="AG370"/>
  <c r="AF370"/>
  <c r="AE370"/>
  <c r="AD370"/>
  <c r="AC370"/>
  <c r="AB370"/>
  <c r="AA370"/>
  <c r="Z370"/>
  <c r="Y370"/>
  <c r="X370"/>
  <c r="W370"/>
  <c r="T370"/>
  <c r="S370"/>
  <c r="R370"/>
  <c r="Q370"/>
  <c r="P370"/>
  <c r="O370"/>
  <c r="N370"/>
  <c r="U369"/>
  <c r="U368"/>
  <c r="U367"/>
  <c r="U366"/>
  <c r="U365"/>
  <c r="AU356"/>
  <c r="AT356"/>
  <c r="AS356"/>
  <c r="AR356"/>
  <c r="AQ356"/>
  <c r="AP356"/>
  <c r="AO356"/>
  <c r="AN356"/>
  <c r="AM356"/>
  <c r="AL356"/>
  <c r="AK356"/>
  <c r="AJ356"/>
  <c r="AI356"/>
  <c r="AH356"/>
  <c r="AG356"/>
  <c r="AF356"/>
  <c r="AE356"/>
  <c r="AD356"/>
  <c r="AC356"/>
  <c r="AB356"/>
  <c r="AA356"/>
  <c r="Z356"/>
  <c r="Y356"/>
  <c r="X356"/>
  <c r="W356"/>
  <c r="T356"/>
  <c r="S356"/>
  <c r="R356"/>
  <c r="Q356"/>
  <c r="P356"/>
  <c r="O356"/>
  <c r="N356"/>
  <c r="U355"/>
  <c r="U354"/>
  <c r="U353"/>
  <c r="U352"/>
  <c r="U351"/>
  <c r="L347"/>
  <c r="AU346"/>
  <c r="AT346"/>
  <c r="AS346"/>
  <c r="AR346"/>
  <c r="AQ346"/>
  <c r="AP346"/>
  <c r="AO346"/>
  <c r="AN346"/>
  <c r="AM346"/>
  <c r="AL346"/>
  <c r="AK346"/>
  <c r="AJ346"/>
  <c r="AI346"/>
  <c r="AH346"/>
  <c r="W346"/>
  <c r="T346"/>
  <c r="S346"/>
  <c r="R346"/>
  <c r="Q346"/>
  <c r="P346"/>
  <c r="O346"/>
  <c r="N346"/>
  <c r="AU345"/>
  <c r="AT345"/>
  <c r="AS345"/>
  <c r="AR345"/>
  <c r="AQ345"/>
  <c r="AP345"/>
  <c r="AO345"/>
  <c r="AN345"/>
  <c r="AM345"/>
  <c r="AL345"/>
  <c r="AK345"/>
  <c r="AJ345"/>
  <c r="AI345"/>
  <c r="AH345"/>
  <c r="W345"/>
  <c r="T345"/>
  <c r="S345"/>
  <c r="R345"/>
  <c r="Q345"/>
  <c r="P345"/>
  <c r="O345"/>
  <c r="N345"/>
  <c r="AU344"/>
  <c r="AT344"/>
  <c r="AS344"/>
  <c r="AR344"/>
  <c r="AQ344"/>
  <c r="AP344"/>
  <c r="AO344"/>
  <c r="AN344"/>
  <c r="AM344"/>
  <c r="AL344"/>
  <c r="AK344"/>
  <c r="AJ344"/>
  <c r="AI344"/>
  <c r="AH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W343"/>
  <c r="T343"/>
  <c r="S343"/>
  <c r="R343"/>
  <c r="Q343"/>
  <c r="P343"/>
  <c r="O343"/>
  <c r="N343"/>
  <c r="AU342"/>
  <c r="AT342"/>
  <c r="W342"/>
  <c r="T342"/>
  <c r="S342"/>
  <c r="R342"/>
  <c r="Q342"/>
  <c r="P342"/>
  <c r="O342"/>
  <c r="N342"/>
  <c r="AU334"/>
  <c r="AT334"/>
  <c r="AS334"/>
  <c r="AR334"/>
  <c r="AQ334"/>
  <c r="AP334"/>
  <c r="AO334"/>
  <c r="AN334"/>
  <c r="AM334"/>
  <c r="AL334"/>
  <c r="AK334"/>
  <c r="AJ334"/>
  <c r="AI334"/>
  <c r="AH334"/>
  <c r="AG334"/>
  <c r="AF334"/>
  <c r="AE334"/>
  <c r="AD334"/>
  <c r="AC334"/>
  <c r="AB334"/>
  <c r="AA334"/>
  <c r="Z334"/>
  <c r="Y334"/>
  <c r="X334"/>
  <c r="W334"/>
  <c r="T334"/>
  <c r="S334"/>
  <c r="R334"/>
  <c r="Q334"/>
  <c r="P334"/>
  <c r="O334"/>
  <c r="N334"/>
  <c r="U333"/>
  <c r="U332"/>
  <c r="U331"/>
  <c r="U330"/>
  <c r="U329"/>
  <c r="AU328"/>
  <c r="AT328"/>
  <c r="AS328"/>
  <c r="AR328"/>
  <c r="AQ328"/>
  <c r="AP328"/>
  <c r="AO328"/>
  <c r="AN328"/>
  <c r="AM328"/>
  <c r="AL328"/>
  <c r="AK328"/>
  <c r="AJ328"/>
  <c r="AI328"/>
  <c r="AH328"/>
  <c r="AG328"/>
  <c r="AF328"/>
  <c r="AE328"/>
  <c r="AD328"/>
  <c r="AC328"/>
  <c r="AB328"/>
  <c r="AA328"/>
  <c r="Z328"/>
  <c r="Y328"/>
  <c r="X328"/>
  <c r="W328"/>
  <c r="T328"/>
  <c r="S328"/>
  <c r="R328"/>
  <c r="Q328"/>
  <c r="P328"/>
  <c r="O328"/>
  <c r="N328"/>
  <c r="U327"/>
  <c r="U326"/>
  <c r="U325"/>
  <c r="U324"/>
  <c r="U323"/>
  <c r="AU322"/>
  <c r="AT322"/>
  <c r="AS322"/>
  <c r="AR322"/>
  <c r="AQ322"/>
  <c r="AP322"/>
  <c r="AO322"/>
  <c r="AN322"/>
  <c r="AM322"/>
  <c r="AL322"/>
  <c r="AK322"/>
  <c r="AJ322"/>
  <c r="AI322"/>
  <c r="AH322"/>
  <c r="AG322"/>
  <c r="AF322"/>
  <c r="AE322"/>
  <c r="AD322"/>
  <c r="AC322"/>
  <c r="AB322"/>
  <c r="AA322"/>
  <c r="Z322"/>
  <c r="Y322"/>
  <c r="X322"/>
  <c r="W322"/>
  <c r="T322"/>
  <c r="S322"/>
  <c r="R322"/>
  <c r="Q322"/>
  <c r="P322"/>
  <c r="O322"/>
  <c r="N322"/>
  <c r="U321"/>
  <c r="U320"/>
  <c r="U319"/>
  <c r="U318"/>
  <c r="U316"/>
  <c r="AU315"/>
  <c r="AT315"/>
  <c r="AS315"/>
  <c r="AR315"/>
  <c r="AQ315"/>
  <c r="AP315"/>
  <c r="AO315"/>
  <c r="AN315"/>
  <c r="AM315"/>
  <c r="AL315"/>
  <c r="AK315"/>
  <c r="AJ315"/>
  <c r="AI315"/>
  <c r="AH315"/>
  <c r="AG315"/>
  <c r="AF315"/>
  <c r="AE315"/>
  <c r="AD315"/>
  <c r="AC315"/>
  <c r="AB315"/>
  <c r="AA315"/>
  <c r="Z315"/>
  <c r="Y315"/>
  <c r="X315"/>
  <c r="W315"/>
  <c r="T315"/>
  <c r="S315"/>
  <c r="R315"/>
  <c r="Q315"/>
  <c r="P315"/>
  <c r="O315"/>
  <c r="N315"/>
  <c r="U314"/>
  <c r="U313"/>
  <c r="U312"/>
  <c r="U311"/>
  <c r="U310"/>
  <c r="AU309"/>
  <c r="AT309"/>
  <c r="W309"/>
  <c r="T309"/>
  <c r="S309"/>
  <c r="R309"/>
  <c r="Q309"/>
  <c r="P309"/>
  <c r="O309"/>
  <c r="N309"/>
  <c r="U308"/>
  <c r="U307"/>
  <c r="U306"/>
  <c r="U305"/>
  <c r="AS299"/>
  <c r="AS309" s="1"/>
  <c r="AR299"/>
  <c r="AR309" s="1"/>
  <c r="AQ299"/>
  <c r="AQ309" s="1"/>
  <c r="AP299"/>
  <c r="AP309" s="1"/>
  <c r="AO299"/>
  <c r="AO309" s="1"/>
  <c r="AN299"/>
  <c r="AN309" s="1"/>
  <c r="AM299"/>
  <c r="AM309" s="1"/>
  <c r="AL299"/>
  <c r="AL309" s="1"/>
  <c r="AK299"/>
  <c r="AK309" s="1"/>
  <c r="AJ299"/>
  <c r="AJ309" s="1"/>
  <c r="AI299"/>
  <c r="AI309" s="1"/>
  <c r="AH299"/>
  <c r="AH309" s="1"/>
  <c r="AG309"/>
  <c r="AF309"/>
  <c r="AE309"/>
  <c r="AD309"/>
  <c r="AC309"/>
  <c r="AB309"/>
  <c r="AA309"/>
  <c r="Z309"/>
  <c r="Y309"/>
  <c r="X309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R284" s="1"/>
  <c r="AQ276"/>
  <c r="AQ284" s="1"/>
  <c r="AP276"/>
  <c r="AO276"/>
  <c r="AO284" s="1"/>
  <c r="AN276"/>
  <c r="AM276"/>
  <c r="AM284" s="1"/>
  <c r="AL276"/>
  <c r="AK276"/>
  <c r="AJ276"/>
  <c r="AI276"/>
  <c r="AI284" s="1"/>
  <c r="AH276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75"/>
  <c r="AE275"/>
  <c r="AC275"/>
  <c r="Y275"/>
  <c r="X269"/>
  <c r="U269"/>
  <c r="L265"/>
  <c r="AU264"/>
  <c r="AU529" s="1"/>
  <c r="AT264"/>
  <c r="AT529" s="1"/>
  <c r="AS264"/>
  <c r="AS529" s="1"/>
  <c r="AR264"/>
  <c r="AR529" s="1"/>
  <c r="AQ264"/>
  <c r="AQ529" s="1"/>
  <c r="AP264"/>
  <c r="AP529" s="1"/>
  <c r="AO264"/>
  <c r="AO529" s="1"/>
  <c r="AN264"/>
  <c r="AN529" s="1"/>
  <c r="AM264"/>
  <c r="AM529" s="1"/>
  <c r="AL264"/>
  <c r="AL529" s="1"/>
  <c r="AK264"/>
  <c r="AK529" s="1"/>
  <c r="AJ264"/>
  <c r="AJ529" s="1"/>
  <c r="AI264"/>
  <c r="AI529" s="1"/>
  <c r="AH264"/>
  <c r="AH529" s="1"/>
  <c r="AG264"/>
  <c r="AG529" s="1"/>
  <c r="AF264"/>
  <c r="AF529" s="1"/>
  <c r="AE264"/>
  <c r="AE529" s="1"/>
  <c r="AD264"/>
  <c r="AD529" s="1"/>
  <c r="AC264"/>
  <c r="AC529" s="1"/>
  <c r="AB264"/>
  <c r="AB529" s="1"/>
  <c r="AA264"/>
  <c r="AA529" s="1"/>
  <c r="Z264"/>
  <c r="Z529" s="1"/>
  <c r="Y264"/>
  <c r="Y529" s="1"/>
  <c r="X264"/>
  <c r="X529" s="1"/>
  <c r="W264"/>
  <c r="W529" s="1"/>
  <c r="T264"/>
  <c r="T529" s="1"/>
  <c r="S264"/>
  <c r="S529" s="1"/>
  <c r="R264"/>
  <c r="Q264"/>
  <c r="Q529" s="1"/>
  <c r="P264"/>
  <c r="P529" s="1"/>
  <c r="O264"/>
  <c r="O529" s="1"/>
  <c r="N264"/>
  <c r="AU263"/>
  <c r="AT263"/>
  <c r="AS263"/>
  <c r="AR263"/>
  <c r="AQ263"/>
  <c r="AP263"/>
  <c r="AO263"/>
  <c r="AN263"/>
  <c r="AM263"/>
  <c r="AL263"/>
  <c r="T263"/>
  <c r="S263"/>
  <c r="R263"/>
  <c r="Q263"/>
  <c r="P263"/>
  <c r="O263"/>
  <c r="N263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E262"/>
  <c r="AD262"/>
  <c r="AC262"/>
  <c r="AB262"/>
  <c r="AA262"/>
  <c r="Z262"/>
  <c r="Y262"/>
  <c r="X262"/>
  <c r="W262"/>
  <c r="T262"/>
  <c r="S262"/>
  <c r="R262"/>
  <c r="Q262"/>
  <c r="P262"/>
  <c r="O262"/>
  <c r="N262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E261"/>
  <c r="AD261"/>
  <c r="AC261"/>
  <c r="AB261"/>
  <c r="AA261"/>
  <c r="Z261"/>
  <c r="Y261"/>
  <c r="X261"/>
  <c r="W261"/>
  <c r="T261"/>
  <c r="S261"/>
  <c r="R261"/>
  <c r="Q261"/>
  <c r="P261"/>
  <c r="O261"/>
  <c r="N261"/>
  <c r="T260"/>
  <c r="S260"/>
  <c r="R260"/>
  <c r="Q260"/>
  <c r="P260"/>
  <c r="O260"/>
  <c r="N260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W259"/>
  <c r="T259"/>
  <c r="S259"/>
  <c r="R259"/>
  <c r="Q259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P246"/>
  <c r="AP250" s="1"/>
  <c r="AO246"/>
  <c r="AO250" s="1"/>
  <c r="AN246"/>
  <c r="AN250" s="1"/>
  <c r="AM246"/>
  <c r="AM250" s="1"/>
  <c r="AL246"/>
  <c r="AL250" s="1"/>
  <c r="AK246"/>
  <c r="AK250" s="1"/>
  <c r="AJ246"/>
  <c r="AJ250" s="1"/>
  <c r="AI246"/>
  <c r="AI250" s="1"/>
  <c r="AH246"/>
  <c r="AH250" s="1"/>
  <c r="AF246"/>
  <c r="AF250" s="1"/>
  <c r="AE246"/>
  <c r="AE250" s="1"/>
  <c r="AD246"/>
  <c r="AD250" s="1"/>
  <c r="AC246"/>
  <c r="AC250" s="1"/>
  <c r="AB246"/>
  <c r="AB250" s="1"/>
  <c r="AA246"/>
  <c r="AA250" s="1"/>
  <c r="Z246"/>
  <c r="Z250" s="1"/>
  <c r="Y246"/>
  <c r="Y250" s="1"/>
  <c r="U246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U191"/>
  <c r="AU199" s="1"/>
  <c r="AT191"/>
  <c r="AT199" s="1"/>
  <c r="AS191"/>
  <c r="AR191"/>
  <c r="AR199" s="1"/>
  <c r="AQ191"/>
  <c r="AQ199" s="1"/>
  <c r="AP191"/>
  <c r="AP199" s="1"/>
  <c r="AO19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T182"/>
  <c r="AS182"/>
  <c r="AR182"/>
  <c r="AQ182"/>
  <c r="AP182"/>
  <c r="AO182"/>
  <c r="AN182"/>
  <c r="AM182"/>
  <c r="AL182"/>
  <c r="AK182"/>
  <c r="AJ182"/>
  <c r="AI182"/>
  <c r="AH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J84"/>
  <c r="AI84"/>
  <c r="AH84"/>
  <c r="AG84"/>
  <c r="AF84"/>
  <c r="AE84"/>
  <c r="AD84"/>
  <c r="AC84"/>
  <c r="AB84"/>
  <c r="AA84"/>
  <c r="Z84"/>
  <c r="Y84"/>
  <c r="X84"/>
  <c r="W84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K64" s="1"/>
  <c r="AK263" s="1"/>
  <c r="AJ64"/>
  <c r="AJ263" s="1"/>
  <c r="AI64"/>
  <c r="AI263" s="1"/>
  <c r="AH64"/>
  <c r="AG64"/>
  <c r="AG263" s="1"/>
  <c r="AF64"/>
  <c r="AF263" s="1"/>
  <c r="AE64"/>
  <c r="AE263" s="1"/>
  <c r="AD64"/>
  <c r="AC64"/>
  <c r="AC263" s="1"/>
  <c r="AB64"/>
  <c r="AB263" s="1"/>
  <c r="AA64"/>
  <c r="AA263" s="1"/>
  <c r="Z64"/>
  <c r="Z66" s="1"/>
  <c r="Y64"/>
  <c r="Y263" s="1"/>
  <c r="X64"/>
  <c r="X263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M495" l="1"/>
  <c r="X259"/>
  <c r="M502"/>
  <c r="Z862"/>
  <c r="AD862"/>
  <c r="AD871" s="1"/>
  <c r="M845"/>
  <c r="N526"/>
  <c r="AJ526"/>
  <c r="AN526"/>
  <c r="AR526"/>
  <c r="AJ528"/>
  <c r="AP446"/>
  <c r="AP459" s="1"/>
  <c r="M666"/>
  <c r="AH342"/>
  <c r="AL342"/>
  <c r="AP342"/>
  <c r="M351"/>
  <c r="M575"/>
  <c r="X862"/>
  <c r="AF862"/>
  <c r="AJ862"/>
  <c r="AJ871" s="1"/>
  <c r="AN862"/>
  <c r="AR862"/>
  <c r="AK528"/>
  <c r="U72"/>
  <c r="M207"/>
  <c r="M310"/>
  <c r="M730"/>
  <c r="Y759"/>
  <c r="M782"/>
  <c r="AJ866"/>
  <c r="M15"/>
  <c r="U236"/>
  <c r="M231"/>
  <c r="M238"/>
  <c r="AI347"/>
  <c r="AM347"/>
  <c r="AQ347"/>
  <c r="AU347"/>
  <c r="AG431"/>
  <c r="M416"/>
  <c r="U586"/>
  <c r="U595"/>
  <c r="M587"/>
  <c r="Y659"/>
  <c r="Y923" s="1"/>
  <c r="AC659"/>
  <c r="M795"/>
  <c r="M801"/>
  <c r="M807"/>
  <c r="M832"/>
  <c r="M122"/>
  <c r="AM260"/>
  <c r="AM525" s="1"/>
  <c r="AQ260"/>
  <c r="AQ525" s="1"/>
  <c r="AU260"/>
  <c r="M397"/>
  <c r="M409"/>
  <c r="AI454"/>
  <c r="AS517"/>
  <c r="M685"/>
  <c r="M743"/>
  <c r="O921"/>
  <c r="AG659"/>
  <c r="M134"/>
  <c r="M219"/>
  <c r="AN528"/>
  <c r="AR528"/>
  <c r="L530"/>
  <c r="M385"/>
  <c r="U408"/>
  <c r="M403"/>
  <c r="AG423"/>
  <c r="AK431"/>
  <c r="AK454"/>
  <c r="M617"/>
  <c r="M639"/>
  <c r="M673"/>
  <c r="AJ754"/>
  <c r="AJ921" s="1"/>
  <c r="AR754"/>
  <c r="M736"/>
  <c r="U794"/>
  <c r="AP862"/>
  <c r="AH923"/>
  <c r="AL923"/>
  <c r="AP923"/>
  <c r="AT923"/>
  <c r="P924"/>
  <c r="T924"/>
  <c r="X66"/>
  <c r="M41"/>
  <c r="U53"/>
  <c r="W528"/>
  <c r="AI528"/>
  <c r="M97"/>
  <c r="U133"/>
  <c r="U218"/>
  <c r="M252"/>
  <c r="O524"/>
  <c r="S524"/>
  <c r="U328"/>
  <c r="M323"/>
  <c r="W524"/>
  <c r="U343"/>
  <c r="AK526"/>
  <c r="AO526"/>
  <c r="AS526"/>
  <c r="O527"/>
  <c r="S527"/>
  <c r="P436"/>
  <c r="T436"/>
  <c r="U377"/>
  <c r="M371"/>
  <c r="AC431"/>
  <c r="AS431"/>
  <c r="M439"/>
  <c r="M459" s="1"/>
  <c r="AH446"/>
  <c r="AH459" s="1"/>
  <c r="AS454"/>
  <c r="U455"/>
  <c r="U457"/>
  <c r="M551"/>
  <c r="U608"/>
  <c r="M611"/>
  <c r="M646"/>
  <c r="M701"/>
  <c r="U750"/>
  <c r="AC924"/>
  <c r="M763"/>
  <c r="U33"/>
  <c r="U39"/>
  <c r="M77"/>
  <c r="U96"/>
  <c r="M147"/>
  <c r="U167"/>
  <c r="AL260"/>
  <c r="AL525" s="1"/>
  <c r="AP260"/>
  <c r="AP525" s="1"/>
  <c r="AT260"/>
  <c r="AT525" s="1"/>
  <c r="M244"/>
  <c r="AT524"/>
  <c r="Q526"/>
  <c r="W526"/>
  <c r="AI526"/>
  <c r="AM526"/>
  <c r="AQ526"/>
  <c r="AU526"/>
  <c r="Q527"/>
  <c r="W527"/>
  <c r="AI527"/>
  <c r="AM527"/>
  <c r="AQ527"/>
  <c r="AU527"/>
  <c r="Q528"/>
  <c r="AL528"/>
  <c r="AP528"/>
  <c r="AT528"/>
  <c r="P347"/>
  <c r="T347"/>
  <c r="AK342"/>
  <c r="U284"/>
  <c r="M276"/>
  <c r="M285"/>
  <c r="W436"/>
  <c r="AC415"/>
  <c r="AC436" s="1"/>
  <c r="Y431"/>
  <c r="AL446"/>
  <c r="AL459" s="1"/>
  <c r="Y454"/>
  <c r="AG517"/>
  <c r="M545"/>
  <c r="AA659"/>
  <c r="U692"/>
  <c r="M717"/>
  <c r="M819"/>
  <c r="M838"/>
  <c r="AH862"/>
  <c r="AB925"/>
  <c r="AJ925"/>
  <c r="AJ932" s="1"/>
  <c r="AR925"/>
  <c r="M60"/>
  <c r="Q265"/>
  <c r="U82"/>
  <c r="AC260"/>
  <c r="AK260"/>
  <c r="AK525" s="1"/>
  <c r="M83"/>
  <c r="M225"/>
  <c r="AH526"/>
  <c r="AP526"/>
  <c r="P527"/>
  <c r="AP284"/>
  <c r="AP347" s="1"/>
  <c r="O436"/>
  <c r="AM446"/>
  <c r="AM459" s="1"/>
  <c r="AM454"/>
  <c r="AQ446"/>
  <c r="AQ459" s="1"/>
  <c r="AQ454"/>
  <c r="AU870"/>
  <c r="AU862"/>
  <c r="AU871" s="1"/>
  <c r="AM862"/>
  <c r="AM871" s="1"/>
  <c r="N922"/>
  <c r="AA431"/>
  <c r="AA415"/>
  <c r="AE431"/>
  <c r="AE415"/>
  <c r="AE436" s="1"/>
  <c r="AI431"/>
  <c r="AI415"/>
  <c r="AI436" s="1"/>
  <c r="AM415"/>
  <c r="AM436" s="1"/>
  <c r="AM431"/>
  <c r="AQ415"/>
  <c r="AQ436" s="1"/>
  <c r="AQ431"/>
  <c r="AH716"/>
  <c r="AH759" s="1"/>
  <c r="AH754"/>
  <c r="AL754"/>
  <c r="AL716"/>
  <c r="AP716"/>
  <c r="AP759" s="1"/>
  <c r="AP754"/>
  <c r="R759"/>
  <c r="P265"/>
  <c r="T265"/>
  <c r="AL265"/>
  <c r="AP265"/>
  <c r="AT265"/>
  <c r="O265"/>
  <c r="S265"/>
  <c r="U46"/>
  <c r="X260"/>
  <c r="AB260"/>
  <c r="AF260"/>
  <c r="AJ260"/>
  <c r="AJ525" s="1"/>
  <c r="U102"/>
  <c r="M104"/>
  <c r="Y260"/>
  <c r="AG260"/>
  <c r="U89"/>
  <c r="U224"/>
  <c r="AL526"/>
  <c r="AL930" s="1"/>
  <c r="AT526"/>
  <c r="T527"/>
  <c r="AD66"/>
  <c r="AD263"/>
  <c r="AH66"/>
  <c r="AH263"/>
  <c r="AH528" s="1"/>
  <c r="U66"/>
  <c r="U115"/>
  <c r="M110"/>
  <c r="M116"/>
  <c r="U146"/>
  <c r="U152"/>
  <c r="U173"/>
  <c r="AO260"/>
  <c r="AO525" s="1"/>
  <c r="AS260"/>
  <c r="AS525" s="1"/>
  <c r="U205"/>
  <c r="P525"/>
  <c r="T525"/>
  <c r="Z263"/>
  <c r="M269"/>
  <c r="AR347"/>
  <c r="Q347"/>
  <c r="X623"/>
  <c r="X658"/>
  <c r="AB623"/>
  <c r="AB658"/>
  <c r="AB922" s="1"/>
  <c r="AF623"/>
  <c r="AF662" s="1"/>
  <c r="AF658"/>
  <c r="AJ623"/>
  <c r="AJ658"/>
  <c r="AJ922" s="1"/>
  <c r="AN623"/>
  <c r="AN658"/>
  <c r="AR623"/>
  <c r="AR658"/>
  <c r="AR922" s="1"/>
  <c r="U315"/>
  <c r="AA436"/>
  <c r="U431"/>
  <c r="AE522"/>
  <c r="AM522"/>
  <c r="N522"/>
  <c r="R522"/>
  <c r="M488"/>
  <c r="M522" s="1"/>
  <c r="U517"/>
  <c r="Y517"/>
  <c r="AU658"/>
  <c r="AU922" s="1"/>
  <c r="AU595"/>
  <c r="AU662" s="1"/>
  <c r="AR699"/>
  <c r="AR759" s="1"/>
  <c r="S925"/>
  <c r="N265"/>
  <c r="Z260"/>
  <c r="AH260"/>
  <c r="AH525" s="1"/>
  <c r="M91"/>
  <c r="U139"/>
  <c r="M141"/>
  <c r="U189"/>
  <c r="U212"/>
  <c r="M213"/>
  <c r="U334"/>
  <c r="Q436"/>
  <c r="U396"/>
  <c r="AA454"/>
  <c r="AB517"/>
  <c r="AJ517"/>
  <c r="AN517"/>
  <c r="O522"/>
  <c r="U519"/>
  <c r="U521"/>
  <c r="U550"/>
  <c r="U574"/>
  <c r="AE662"/>
  <c r="Y924"/>
  <c r="AG924"/>
  <c r="AO924"/>
  <c r="AS924"/>
  <c r="O925"/>
  <c r="AQ862"/>
  <c r="AQ871" s="1"/>
  <c r="S921"/>
  <c r="AL347"/>
  <c r="AU436"/>
  <c r="U454"/>
  <c r="AA522"/>
  <c r="AI522"/>
  <c r="AU522"/>
  <c r="U508"/>
  <c r="AI517"/>
  <c r="AK924"/>
  <c r="R265"/>
  <c r="M21"/>
  <c r="M67"/>
  <c r="AD260"/>
  <c r="U121"/>
  <c r="AU525"/>
  <c r="M181"/>
  <c r="U243"/>
  <c r="Q524"/>
  <c r="M329"/>
  <c r="R436"/>
  <c r="M391"/>
  <c r="U433"/>
  <c r="U435"/>
  <c r="AO454"/>
  <c r="X517"/>
  <c r="AF517"/>
  <c r="S522"/>
  <c r="AA517"/>
  <c r="AM517"/>
  <c r="AN754"/>
  <c r="AG759"/>
  <c r="AN265"/>
  <c r="AR265"/>
  <c r="W260"/>
  <c r="W525" s="1"/>
  <c r="AA260"/>
  <c r="AE260"/>
  <c r="AI260"/>
  <c r="AI525" s="1"/>
  <c r="U109"/>
  <c r="U127"/>
  <c r="M128"/>
  <c r="U161"/>
  <c r="M155"/>
  <c r="U180"/>
  <c r="M174"/>
  <c r="AN260"/>
  <c r="AN525" s="1"/>
  <c r="AR260"/>
  <c r="AR525" s="1"/>
  <c r="U199"/>
  <c r="M200"/>
  <c r="U230"/>
  <c r="U250"/>
  <c r="U257"/>
  <c r="O526"/>
  <c r="S526"/>
  <c r="AK527"/>
  <c r="AO527"/>
  <c r="AS527"/>
  <c r="O528"/>
  <c r="S528"/>
  <c r="R347"/>
  <c r="AO347"/>
  <c r="AS347"/>
  <c r="AJ342"/>
  <c r="AN342"/>
  <c r="AR342"/>
  <c r="AR524" s="1"/>
  <c r="AN284"/>
  <c r="AN347" s="1"/>
  <c r="AT347"/>
  <c r="U290"/>
  <c r="O347"/>
  <c r="M299"/>
  <c r="U322"/>
  <c r="M316"/>
  <c r="U344"/>
  <c r="AJ527"/>
  <c r="AN527"/>
  <c r="AR527"/>
  <c r="AO436"/>
  <c r="AS436"/>
  <c r="U384"/>
  <c r="M378"/>
  <c r="U402"/>
  <c r="U423"/>
  <c r="AO431"/>
  <c r="AG454"/>
  <c r="U456"/>
  <c r="U458"/>
  <c r="Y522"/>
  <c r="AC494"/>
  <c r="AC522" s="1"/>
  <c r="AC517"/>
  <c r="AG522"/>
  <c r="AK494"/>
  <c r="AK522" s="1"/>
  <c r="AK517"/>
  <c r="AO522"/>
  <c r="AS522"/>
  <c r="P522"/>
  <c r="T522"/>
  <c r="AE517"/>
  <c r="AO517"/>
  <c r="U518"/>
  <c r="U520"/>
  <c r="U580"/>
  <c r="M581"/>
  <c r="AI662"/>
  <c r="AM662"/>
  <c r="AQ662"/>
  <c r="U758"/>
  <c r="M769"/>
  <c r="AB866"/>
  <c r="U658"/>
  <c r="U602"/>
  <c r="U638"/>
  <c r="U657"/>
  <c r="O662"/>
  <c r="S662"/>
  <c r="AA662"/>
  <c r="AE659"/>
  <c r="AE923" s="1"/>
  <c r="U678"/>
  <c r="M679"/>
  <c r="U699"/>
  <c r="M709"/>
  <c r="U723"/>
  <c r="M724"/>
  <c r="R922"/>
  <c r="X925"/>
  <c r="AF925"/>
  <c r="AN925"/>
  <c r="L926"/>
  <c r="L933" s="1"/>
  <c r="U774"/>
  <c r="M775"/>
  <c r="U818"/>
  <c r="M826"/>
  <c r="AB862"/>
  <c r="W922"/>
  <c r="Q923"/>
  <c r="Q930" s="1"/>
  <c r="AT870"/>
  <c r="W925"/>
  <c r="W932" s="1"/>
  <c r="AA925"/>
  <c r="AE925"/>
  <c r="AI925"/>
  <c r="AM925"/>
  <c r="AQ925"/>
  <c r="AU925"/>
  <c r="U660"/>
  <c r="P662"/>
  <c r="T662"/>
  <c r="U623"/>
  <c r="U630"/>
  <c r="M633"/>
  <c r="U659"/>
  <c r="U661"/>
  <c r="Q662"/>
  <c r="W662"/>
  <c r="U684"/>
  <c r="M693"/>
  <c r="U706"/>
  <c r="U754"/>
  <c r="U756"/>
  <c r="U716"/>
  <c r="U729"/>
  <c r="W759"/>
  <c r="AA759"/>
  <c r="AE759"/>
  <c r="U780"/>
  <c r="U800"/>
  <c r="M813"/>
  <c r="U831"/>
  <c r="W871"/>
  <c r="AR866"/>
  <c r="AR921" s="1"/>
  <c r="M891"/>
  <c r="M905" s="1"/>
  <c r="Y925"/>
  <c r="AC925"/>
  <c r="AG925"/>
  <c r="AK925"/>
  <c r="AO925"/>
  <c r="AS925"/>
  <c r="M365"/>
  <c r="U390"/>
  <c r="AL431"/>
  <c r="AP431"/>
  <c r="U415"/>
  <c r="U432"/>
  <c r="U434"/>
  <c r="AC454"/>
  <c r="Z517"/>
  <c r="AD517"/>
  <c r="AH517"/>
  <c r="AL517"/>
  <c r="AP517"/>
  <c r="Q522"/>
  <c r="W522"/>
  <c r="U501"/>
  <c r="U556"/>
  <c r="U564"/>
  <c r="M557"/>
  <c r="M569"/>
  <c r="U616"/>
  <c r="U645"/>
  <c r="U653"/>
  <c r="R662"/>
  <c r="U672"/>
  <c r="U735"/>
  <c r="U742"/>
  <c r="P759"/>
  <c r="T759"/>
  <c r="AC759"/>
  <c r="AU759"/>
  <c r="U932"/>
  <c r="U768"/>
  <c r="U787"/>
  <c r="M789"/>
  <c r="U806"/>
  <c r="U812"/>
  <c r="U825"/>
  <c r="U837"/>
  <c r="R871"/>
  <c r="U866"/>
  <c r="U868"/>
  <c r="U923" s="1"/>
  <c r="U844"/>
  <c r="U850"/>
  <c r="U459"/>
  <c r="N525"/>
  <c r="U260"/>
  <c r="N529"/>
  <c r="U529" s="1"/>
  <c r="U264"/>
  <c r="X275"/>
  <c r="Z275"/>
  <c r="AB275"/>
  <c r="AD275"/>
  <c r="AF275"/>
  <c r="N347"/>
  <c r="U275"/>
  <c r="U346"/>
  <c r="N528"/>
  <c r="N436"/>
  <c r="U356"/>
  <c r="X431"/>
  <c r="X415"/>
  <c r="X436" s="1"/>
  <c r="Z431"/>
  <c r="Z415"/>
  <c r="Z436" s="1"/>
  <c r="AB431"/>
  <c r="AB415"/>
  <c r="AB436" s="1"/>
  <c r="AD431"/>
  <c r="AD415"/>
  <c r="AD436" s="1"/>
  <c r="AF431"/>
  <c r="AF415"/>
  <c r="AF436" s="1"/>
  <c r="AH431"/>
  <c r="AH415"/>
  <c r="AH436" s="1"/>
  <c r="AJ431"/>
  <c r="AJ415"/>
  <c r="AJ436" s="1"/>
  <c r="N527"/>
  <c r="U262"/>
  <c r="U342"/>
  <c r="N524"/>
  <c r="N530"/>
  <c r="AM265"/>
  <c r="AQ265"/>
  <c r="AU265"/>
  <c r="U26"/>
  <c r="W66"/>
  <c r="Y66"/>
  <c r="AA66"/>
  <c r="AC66"/>
  <c r="AE66"/>
  <c r="AG66"/>
  <c r="AI66"/>
  <c r="AK66"/>
  <c r="W89"/>
  <c r="Y89"/>
  <c r="AA89"/>
  <c r="AC89"/>
  <c r="AE89"/>
  <c r="AG89"/>
  <c r="AI89"/>
  <c r="AK89"/>
  <c r="AO199"/>
  <c r="AO265" s="1"/>
  <c r="AS199"/>
  <c r="AS265" s="1"/>
  <c r="U259"/>
  <c r="U263"/>
  <c r="U309"/>
  <c r="AI342"/>
  <c r="AM342"/>
  <c r="AQ342"/>
  <c r="U345"/>
  <c r="S347"/>
  <c r="U370"/>
  <c r="AP415"/>
  <c r="AP436" s="1"/>
  <c r="AT423"/>
  <c r="AT436" s="1"/>
  <c r="S436"/>
  <c r="Z446"/>
  <c r="Z459" s="1"/>
  <c r="AD446"/>
  <c r="AD459" s="1"/>
  <c r="U20"/>
  <c r="AB66"/>
  <c r="AF66"/>
  <c r="AJ66"/>
  <c r="X89"/>
  <c r="Z89"/>
  <c r="Z265" s="1"/>
  <c r="AB89"/>
  <c r="AD89"/>
  <c r="AF89"/>
  <c r="AH89"/>
  <c r="AH265" s="1"/>
  <c r="AJ89"/>
  <c r="P524"/>
  <c r="T524"/>
  <c r="O525"/>
  <c r="S525"/>
  <c r="U261"/>
  <c r="AH527"/>
  <c r="AL527"/>
  <c r="AP527"/>
  <c r="AT527"/>
  <c r="P528"/>
  <c r="T528"/>
  <c r="AO528"/>
  <c r="AS528"/>
  <c r="W347"/>
  <c r="AK284"/>
  <c r="AK347" s="1"/>
  <c r="AO342"/>
  <c r="AS342"/>
  <c r="AU524"/>
  <c r="Q525"/>
  <c r="P526"/>
  <c r="T526"/>
  <c r="AM528"/>
  <c r="AQ528"/>
  <c r="AU528"/>
  <c r="Y436"/>
  <c r="AG436"/>
  <c r="AK436"/>
  <c r="AN415"/>
  <c r="AN436" s="1"/>
  <c r="AR415"/>
  <c r="AR436" s="1"/>
  <c r="U446"/>
  <c r="X446"/>
  <c r="X459" s="1"/>
  <c r="AB446"/>
  <c r="AB459" s="1"/>
  <c r="AF446"/>
  <c r="AF459" s="1"/>
  <c r="AJ446"/>
  <c r="AJ459" s="1"/>
  <c r="AN446"/>
  <c r="AN459" s="1"/>
  <c r="AR446"/>
  <c r="AR459" s="1"/>
  <c r="AE454"/>
  <c r="AI754"/>
  <c r="AI716"/>
  <c r="AI759" s="1"/>
  <c r="AK754"/>
  <c r="AK716"/>
  <c r="AK759" s="1"/>
  <c r="AM754"/>
  <c r="AM716"/>
  <c r="AM759" s="1"/>
  <c r="AO754"/>
  <c r="AO716"/>
  <c r="AO759" s="1"/>
  <c r="AQ754"/>
  <c r="AQ716"/>
  <c r="AQ759" s="1"/>
  <c r="AS754"/>
  <c r="AS716"/>
  <c r="AS759" s="1"/>
  <c r="W921"/>
  <c r="W905"/>
  <c r="Y905"/>
  <c r="AA905"/>
  <c r="AC905"/>
  <c r="AE905"/>
  <c r="AG905"/>
  <c r="AI905"/>
  <c r="AK905"/>
  <c r="AM905"/>
  <c r="AO905"/>
  <c r="AQ905"/>
  <c r="AS905"/>
  <c r="AU921"/>
  <c r="AU905"/>
  <c r="X922"/>
  <c r="X905"/>
  <c r="AB905"/>
  <c r="AF922"/>
  <c r="AF905"/>
  <c r="AJ905"/>
  <c r="AN922"/>
  <c r="AN905"/>
  <c r="AR905"/>
  <c r="U494"/>
  <c r="X494"/>
  <c r="X522" s="1"/>
  <c r="Z494"/>
  <c r="Z522" s="1"/>
  <c r="AB494"/>
  <c r="AB522" s="1"/>
  <c r="AD494"/>
  <c r="AD522" s="1"/>
  <c r="AF494"/>
  <c r="AF522" s="1"/>
  <c r="AH494"/>
  <c r="AH522" s="1"/>
  <c r="AJ494"/>
  <c r="AJ522" s="1"/>
  <c r="AL494"/>
  <c r="AL522" s="1"/>
  <c r="AN494"/>
  <c r="AN522" s="1"/>
  <c r="AP494"/>
  <c r="AP522" s="1"/>
  <c r="AR494"/>
  <c r="AR522" s="1"/>
  <c r="AT494"/>
  <c r="AT522" s="1"/>
  <c r="AH662"/>
  <c r="AJ662"/>
  <c r="AL662"/>
  <c r="AN662"/>
  <c r="AP662"/>
  <c r="AR662"/>
  <c r="AT662"/>
  <c r="X759"/>
  <c r="Z759"/>
  <c r="AB759"/>
  <c r="AD759"/>
  <c r="AF759"/>
  <c r="U755"/>
  <c r="U757"/>
  <c r="X754"/>
  <c r="AB754"/>
  <c r="AF754"/>
  <c r="N759"/>
  <c r="AN871"/>
  <c r="AR871"/>
  <c r="U867"/>
  <c r="U869"/>
  <c r="AT871"/>
  <c r="O923"/>
  <c r="S923"/>
  <c r="AJ923"/>
  <c r="AN923"/>
  <c r="AR923"/>
  <c r="AR930" s="1"/>
  <c r="N924"/>
  <c r="R924"/>
  <c r="O922"/>
  <c r="Q922"/>
  <c r="S922"/>
  <c r="N923"/>
  <c r="P923"/>
  <c r="R923"/>
  <c r="T923"/>
  <c r="AD905"/>
  <c r="AL905"/>
  <c r="AT905"/>
  <c r="AR932"/>
  <c r="X659"/>
  <c r="X923" s="1"/>
  <c r="X653"/>
  <c r="Z659"/>
  <c r="Z923" s="1"/>
  <c r="Z662"/>
  <c r="AB659"/>
  <c r="AB923" s="1"/>
  <c r="AB662"/>
  <c r="AD659"/>
  <c r="AD923" s="1"/>
  <c r="AD662"/>
  <c r="AF659"/>
  <c r="AF923" s="1"/>
  <c r="AH866"/>
  <c r="AH825"/>
  <c r="AL866"/>
  <c r="AL825"/>
  <c r="AL871" s="1"/>
  <c r="AP866"/>
  <c r="AP825"/>
  <c r="AP871" s="1"/>
  <c r="AH284"/>
  <c r="AH347" s="1"/>
  <c r="AJ284"/>
  <c r="AJ347" s="1"/>
  <c r="AQ494"/>
  <c r="AQ522" s="1"/>
  <c r="Y658"/>
  <c r="Y922" s="1"/>
  <c r="AA658"/>
  <c r="AA922" s="1"/>
  <c r="AC658"/>
  <c r="AC922" s="1"/>
  <c r="AE658"/>
  <c r="AE922" s="1"/>
  <c r="AG658"/>
  <c r="AG922" s="1"/>
  <c r="AI658"/>
  <c r="AI922" s="1"/>
  <c r="AK658"/>
  <c r="AK922" s="1"/>
  <c r="AM658"/>
  <c r="AM922" s="1"/>
  <c r="AO658"/>
  <c r="AO922" s="1"/>
  <c r="AQ658"/>
  <c r="AQ922" s="1"/>
  <c r="AS658"/>
  <c r="AS922" s="1"/>
  <c r="Y623"/>
  <c r="Y662" s="1"/>
  <c r="AC623"/>
  <c r="AG623"/>
  <c r="AG662" s="1"/>
  <c r="AK623"/>
  <c r="AK662" s="1"/>
  <c r="AO623"/>
  <c r="AO662" s="1"/>
  <c r="AS623"/>
  <c r="AS662" s="1"/>
  <c r="Z658"/>
  <c r="Z922" s="1"/>
  <c r="AD658"/>
  <c r="AD922" s="1"/>
  <c r="AH658"/>
  <c r="AH922" s="1"/>
  <c r="AL658"/>
  <c r="AL922" s="1"/>
  <c r="AP658"/>
  <c r="AP922" s="1"/>
  <c r="AT658"/>
  <c r="AT922" s="1"/>
  <c r="N662"/>
  <c r="Y754"/>
  <c r="AA754"/>
  <c r="AC754"/>
  <c r="AE754"/>
  <c r="AG754"/>
  <c r="O759"/>
  <c r="Q759"/>
  <c r="S759"/>
  <c r="AJ759"/>
  <c r="AL759"/>
  <c r="AN759"/>
  <c r="AT759"/>
  <c r="Z754"/>
  <c r="AD754"/>
  <c r="U930"/>
  <c r="Z866"/>
  <c r="AD866"/>
  <c r="P871"/>
  <c r="T871"/>
  <c r="U870"/>
  <c r="Z871"/>
  <c r="Q921"/>
  <c r="X866"/>
  <c r="AF866"/>
  <c r="AN866"/>
  <c r="AN921" s="1"/>
  <c r="AT921"/>
  <c r="P922"/>
  <c r="T922"/>
  <c r="W924"/>
  <c r="AA924"/>
  <c r="AE924"/>
  <c r="AI924"/>
  <c r="AI931" s="1"/>
  <c r="AM924"/>
  <c r="AQ924"/>
  <c r="AU924"/>
  <c r="AU931" s="1"/>
  <c r="Q925"/>
  <c r="Q932" s="1"/>
  <c r="Z925"/>
  <c r="AD925"/>
  <c r="AH925"/>
  <c r="AH932" s="1"/>
  <c r="AL925"/>
  <c r="AP925"/>
  <c r="AT925"/>
  <c r="AT932" s="1"/>
  <c r="N871"/>
  <c r="Q905"/>
  <c r="Z905"/>
  <c r="AH905"/>
  <c r="AP905"/>
  <c r="Y866"/>
  <c r="Y862"/>
  <c r="Y871" s="1"/>
  <c r="AA866"/>
  <c r="AA862"/>
  <c r="AA871" s="1"/>
  <c r="AC866"/>
  <c r="AC862"/>
  <c r="AC871" s="1"/>
  <c r="AE866"/>
  <c r="AE862"/>
  <c r="AE871" s="1"/>
  <c r="AG866"/>
  <c r="AG862"/>
  <c r="AG871" s="1"/>
  <c r="AI866"/>
  <c r="AI862"/>
  <c r="AI871" s="1"/>
  <c r="AK866"/>
  <c r="AK862"/>
  <c r="AK871" s="1"/>
  <c r="Q871"/>
  <c r="M851"/>
  <c r="U933"/>
  <c r="U900"/>
  <c r="U931"/>
  <c r="AM866"/>
  <c r="AO866"/>
  <c r="AQ866"/>
  <c r="AS866"/>
  <c r="O871"/>
  <c r="S871"/>
  <c r="U862"/>
  <c r="X871"/>
  <c r="AB871"/>
  <c r="AF871"/>
  <c r="AO862"/>
  <c r="AO871" s="1"/>
  <c r="AS862"/>
  <c r="AS871" s="1"/>
  <c r="U896"/>
  <c r="U905" s="1"/>
  <c r="N921"/>
  <c r="P921"/>
  <c r="R921"/>
  <c r="T921"/>
  <c r="W923"/>
  <c r="AA923"/>
  <c r="AC923"/>
  <c r="AG923"/>
  <c r="AI923"/>
  <c r="AI930" s="1"/>
  <c r="AK923"/>
  <c r="AM923"/>
  <c r="AO923"/>
  <c r="AO930" s="1"/>
  <c r="AQ923"/>
  <c r="AQ930" s="1"/>
  <c r="AS923"/>
  <c r="AU923"/>
  <c r="AU930" s="1"/>
  <c r="O924"/>
  <c r="Q924"/>
  <c r="Q931" s="1"/>
  <c r="S924"/>
  <c r="X924"/>
  <c r="Z924"/>
  <c r="AB924"/>
  <c r="AD924"/>
  <c r="AF924"/>
  <c r="AH924"/>
  <c r="AJ924"/>
  <c r="AL924"/>
  <c r="AN924"/>
  <c r="AP924"/>
  <c r="AR924"/>
  <c r="AR931" s="1"/>
  <c r="AT924"/>
  <c r="N925"/>
  <c r="P925"/>
  <c r="R925"/>
  <c r="T925"/>
  <c r="AP929" l="1"/>
  <c r="X265"/>
  <c r="AI932"/>
  <c r="AS932"/>
  <c r="R926"/>
  <c r="AB921"/>
  <c r="AK932"/>
  <c r="W929"/>
  <c r="AJ930"/>
  <c r="AM921"/>
  <c r="AM926" s="1"/>
  <c r="U925"/>
  <c r="AN931"/>
  <c r="AQ921"/>
  <c r="AQ926" s="1"/>
  <c r="AQ931"/>
  <c r="X662"/>
  <c r="AS524"/>
  <c r="AP932"/>
  <c r="AL921"/>
  <c r="AN929"/>
  <c r="AU530"/>
  <c r="AC662"/>
  <c r="AI921"/>
  <c r="AI926" s="1"/>
  <c r="AU932"/>
  <c r="AT930"/>
  <c r="AL932"/>
  <c r="AS931"/>
  <c r="AR929"/>
  <c r="M759"/>
  <c r="AP930"/>
  <c r="X921"/>
  <c r="AU929"/>
  <c r="U759"/>
  <c r="AJ931"/>
  <c r="AP931"/>
  <c r="AO921"/>
  <c r="AO926" s="1"/>
  <c r="AK921"/>
  <c r="AK926" s="1"/>
  <c r="AC921"/>
  <c r="AC926" s="1"/>
  <c r="AQ932"/>
  <c r="AQ524"/>
  <c r="AH871"/>
  <c r="AN930"/>
  <c r="AD265"/>
  <c r="AM524"/>
  <c r="AK524"/>
  <c r="T926"/>
  <c r="AP921"/>
  <c r="AP926" s="1"/>
  <c r="AH921"/>
  <c r="AH926" s="1"/>
  <c r="AL530"/>
  <c r="AL933" s="1"/>
  <c r="AM932"/>
  <c r="AI524"/>
  <c r="AI928" s="1"/>
  <c r="AO530"/>
  <c r="AH931"/>
  <c r="AM930"/>
  <c r="W930"/>
  <c r="U921"/>
  <c r="AK930"/>
  <c r="S926"/>
  <c r="AM931"/>
  <c r="W931"/>
  <c r="P926"/>
  <c r="U527"/>
  <c r="Q530"/>
  <c r="AN932"/>
  <c r="AL524"/>
  <c r="AG921"/>
  <c r="Y921"/>
  <c r="AH930"/>
  <c r="U922"/>
  <c r="AJ524"/>
  <c r="AJ928" s="1"/>
  <c r="AQ929"/>
  <c r="Q929"/>
  <c r="AJ929"/>
  <c r="AS530"/>
  <c r="AP524"/>
  <c r="AN524"/>
  <c r="AN928" s="1"/>
  <c r="AS930"/>
  <c r="AM929"/>
  <c r="AS929"/>
  <c r="AD921"/>
  <c r="AD926" s="1"/>
  <c r="AJ265"/>
  <c r="AJ530" s="1"/>
  <c r="AR928"/>
  <c r="AT929"/>
  <c r="AA921"/>
  <c r="AA926" s="1"/>
  <c r="AH530"/>
  <c r="AP530"/>
  <c r="AO931"/>
  <c r="U522"/>
  <c r="AK931"/>
  <c r="M436"/>
  <c r="P530"/>
  <c r="U924"/>
  <c r="AR530"/>
  <c r="U662"/>
  <c r="M265"/>
  <c r="AL929"/>
  <c r="AH929"/>
  <c r="AT530"/>
  <c r="AO932"/>
  <c r="M347"/>
  <c r="AN530"/>
  <c r="AG265"/>
  <c r="Y265"/>
  <c r="AH524"/>
  <c r="AI265"/>
  <c r="AI530" s="1"/>
  <c r="O926"/>
  <c r="AK929"/>
  <c r="AS921"/>
  <c r="AS928" s="1"/>
  <c r="M871"/>
  <c r="M926" s="1"/>
  <c r="M933" s="1"/>
  <c r="AF921"/>
  <c r="AF926" s="1"/>
  <c r="AI929"/>
  <c r="U526"/>
  <c r="AO524"/>
  <c r="AF265"/>
  <c r="AE265"/>
  <c r="W265"/>
  <c r="W530" s="1"/>
  <c r="AA265"/>
  <c r="U871"/>
  <c r="N926"/>
  <c r="AE921"/>
  <c r="AE926" s="1"/>
  <c r="AO929"/>
  <c r="U265"/>
  <c r="AB265"/>
  <c r="S530"/>
  <c r="AK265"/>
  <c r="AK530" s="1"/>
  <c r="AC265"/>
  <c r="AM530"/>
  <c r="R530"/>
  <c r="O530"/>
  <c r="T530"/>
  <c r="AB926"/>
  <c r="AN926"/>
  <c r="AU928"/>
  <c r="AU926"/>
  <c r="W928"/>
  <c r="W926"/>
  <c r="AT926"/>
  <c r="AT928"/>
  <c r="Q926"/>
  <c r="Q928"/>
  <c r="AR926"/>
  <c r="AJ926"/>
  <c r="U436"/>
  <c r="U347"/>
  <c r="U525"/>
  <c r="AT931"/>
  <c r="AL931"/>
  <c r="Z921"/>
  <c r="AQ530"/>
  <c r="U524"/>
  <c r="U528"/>
  <c r="AB302" i="13"/>
  <c r="AA302" s="1"/>
  <c r="AC302"/>
  <c r="AD302"/>
  <c r="AE302"/>
  <c r="AF302"/>
  <c r="AQ928" i="23" l="1"/>
  <c r="AS926"/>
  <c r="AN933"/>
  <c r="AL928"/>
  <c r="AM928"/>
  <c r="AM933" s="1"/>
  <c r="AR933"/>
  <c r="AU933"/>
  <c r="X926"/>
  <c r="AX926" s="1"/>
  <c r="AK928"/>
  <c r="AK933" s="1"/>
  <c r="AG926"/>
  <c r="W933"/>
  <c r="AO928"/>
  <c r="AO933" s="1"/>
  <c r="AH928"/>
  <c r="AH933" s="1"/>
  <c r="AP928"/>
  <c r="AP933" s="1"/>
  <c r="Q933"/>
  <c r="Y926"/>
  <c r="AQ933"/>
  <c r="AJ933"/>
  <c r="U926"/>
  <c r="AS933"/>
  <c r="U530"/>
  <c r="M530"/>
  <c r="AI933"/>
  <c r="Z926"/>
  <c r="AT933"/>
  <c r="X132" i="13"/>
  <c r="AB132"/>
  <c r="AA132" s="1"/>
  <c r="AB181"/>
  <c r="AA181" s="1"/>
  <c r="AC181"/>
  <c r="AD181"/>
  <c r="AE181"/>
  <c r="AF181"/>
  <c r="AB296" i="6" l="1"/>
  <c r="T74" i="17" l="1"/>
  <c r="U59"/>
  <c r="T29"/>
  <c r="T44"/>
  <c r="Q43" i="18" l="1"/>
  <c r="T28"/>
  <c r="U44"/>
  <c r="T44" s="1"/>
  <c r="T43"/>
  <c r="U13"/>
  <c r="U29"/>
  <c r="T29" s="1"/>
  <c r="T31"/>
  <c r="U31"/>
  <c r="V31"/>
  <c r="W31"/>
  <c r="X31"/>
  <c r="T32"/>
  <c r="U32"/>
  <c r="V32"/>
  <c r="W32"/>
  <c r="X32"/>
  <c r="T33"/>
  <c r="U33"/>
  <c r="V33"/>
  <c r="W33"/>
  <c r="X33"/>
  <c r="T34"/>
  <c r="U34"/>
  <c r="V34"/>
  <c r="W34"/>
  <c r="X34"/>
  <c r="T35"/>
  <c r="U35"/>
  <c r="V35"/>
  <c r="W35"/>
  <c r="X35"/>
  <c r="T36"/>
  <c r="U36"/>
  <c r="V36"/>
  <c r="W36"/>
  <c r="X36"/>
  <c r="T37"/>
  <c r="U37"/>
  <c r="V37"/>
  <c r="W37"/>
  <c r="X37"/>
  <c r="T38"/>
  <c r="U38"/>
  <c r="V38"/>
  <c r="W38"/>
  <c r="X38"/>
  <c r="T45"/>
  <c r="U45"/>
  <c r="V45"/>
  <c r="W45"/>
  <c r="X45"/>
  <c r="T46"/>
  <c r="U46"/>
  <c r="V46"/>
  <c r="W46"/>
  <c r="X46"/>
  <c r="T47"/>
  <c r="U47"/>
  <c r="V47"/>
  <c r="W47"/>
  <c r="X47"/>
  <c r="T48"/>
  <c r="U48"/>
  <c r="V48"/>
  <c r="W48"/>
  <c r="X48"/>
  <c r="T49"/>
  <c r="U49"/>
  <c r="V49"/>
  <c r="W49"/>
  <c r="X49"/>
  <c r="T50"/>
  <c r="U50"/>
  <c r="V50"/>
  <c r="W50"/>
  <c r="W20" s="1"/>
  <c r="X50"/>
  <c r="T51"/>
  <c r="U51"/>
  <c r="V51"/>
  <c r="W51"/>
  <c r="X51"/>
  <c r="T52"/>
  <c r="U52"/>
  <c r="V52"/>
  <c r="W52"/>
  <c r="X52"/>
  <c r="T53"/>
  <c r="U53"/>
  <c r="V53"/>
  <c r="W53"/>
  <c r="X53"/>
  <c r="W42"/>
  <c r="W41" s="1"/>
  <c r="X42"/>
  <c r="X41" s="1"/>
  <c r="Y41"/>
  <c r="T12"/>
  <c r="U12"/>
  <c r="V12"/>
  <c r="W12"/>
  <c r="X12"/>
  <c r="V13"/>
  <c r="W13"/>
  <c r="X13"/>
  <c r="V14"/>
  <c r="W14"/>
  <c r="X14"/>
  <c r="T16"/>
  <c r="U16"/>
  <c r="V16"/>
  <c r="W16"/>
  <c r="X16"/>
  <c r="T17"/>
  <c r="U17"/>
  <c r="V17"/>
  <c r="W17"/>
  <c r="X17"/>
  <c r="T18"/>
  <c r="U18"/>
  <c r="V18"/>
  <c r="W18"/>
  <c r="X18"/>
  <c r="T19"/>
  <c r="U19"/>
  <c r="V19"/>
  <c r="W19"/>
  <c r="X19"/>
  <c r="T21"/>
  <c r="U21"/>
  <c r="V21"/>
  <c r="W21"/>
  <c r="X21"/>
  <c r="T22"/>
  <c r="U22"/>
  <c r="V22"/>
  <c r="W22"/>
  <c r="X22"/>
  <c r="T23"/>
  <c r="U23"/>
  <c r="V23"/>
  <c r="W23"/>
  <c r="X23"/>
  <c r="V15" i="17"/>
  <c r="W15"/>
  <c r="X15"/>
  <c r="Y15"/>
  <c r="V14"/>
  <c r="W14"/>
  <c r="X14"/>
  <c r="Y14"/>
  <c r="V73"/>
  <c r="T73" s="1"/>
  <c r="W73"/>
  <c r="U73" s="1"/>
  <c r="X72"/>
  <c r="Y72"/>
  <c r="V57"/>
  <c r="W57"/>
  <c r="X57"/>
  <c r="Y57"/>
  <c r="X42"/>
  <c r="Y42"/>
  <c r="Q74"/>
  <c r="X76"/>
  <c r="Y76"/>
  <c r="W76" s="1"/>
  <c r="X77"/>
  <c r="V77" s="1"/>
  <c r="T77" s="1"/>
  <c r="Y77"/>
  <c r="W77" s="1"/>
  <c r="U77" s="1"/>
  <c r="X78"/>
  <c r="V78" s="1"/>
  <c r="T78" s="1"/>
  <c r="Y78"/>
  <c r="W78" s="1"/>
  <c r="U78" s="1"/>
  <c r="X79"/>
  <c r="V79" s="1"/>
  <c r="T79" s="1"/>
  <c r="Y79"/>
  <c r="W79" s="1"/>
  <c r="U79" s="1"/>
  <c r="X80"/>
  <c r="V80" s="1"/>
  <c r="T80" s="1"/>
  <c r="Y80"/>
  <c r="W80" s="1"/>
  <c r="U80" s="1"/>
  <c r="X81"/>
  <c r="V81" s="1"/>
  <c r="T81" s="1"/>
  <c r="Y81"/>
  <c r="W81" s="1"/>
  <c r="U81" s="1"/>
  <c r="X82"/>
  <c r="V82" s="1"/>
  <c r="T82" s="1"/>
  <c r="Y82"/>
  <c r="W82" s="1"/>
  <c r="U82" s="1"/>
  <c r="X83"/>
  <c r="V83" s="1"/>
  <c r="T83" s="1"/>
  <c r="Y83"/>
  <c r="W83" s="1"/>
  <c r="U83" s="1"/>
  <c r="X84"/>
  <c r="V84" s="1"/>
  <c r="T84" s="1"/>
  <c r="Y84"/>
  <c r="W84" s="1"/>
  <c r="U84" s="1"/>
  <c r="T59"/>
  <c r="U62"/>
  <c r="U63"/>
  <c r="U64"/>
  <c r="U65"/>
  <c r="U66"/>
  <c r="U67"/>
  <c r="U68"/>
  <c r="U69"/>
  <c r="Q63"/>
  <c r="S63"/>
  <c r="R63" s="1"/>
  <c r="T63"/>
  <c r="Q64"/>
  <c r="S64"/>
  <c r="R64" s="1"/>
  <c r="T64"/>
  <c r="Q65"/>
  <c r="S65"/>
  <c r="R65" s="1"/>
  <c r="T65"/>
  <c r="Q66"/>
  <c r="S66"/>
  <c r="R66" s="1"/>
  <c r="T66"/>
  <c r="Q67"/>
  <c r="S67"/>
  <c r="R67" s="1"/>
  <c r="T67"/>
  <c r="Q68"/>
  <c r="S68"/>
  <c r="R68" s="1"/>
  <c r="T68"/>
  <c r="Q69"/>
  <c r="S69"/>
  <c r="R69" s="1"/>
  <c r="T69"/>
  <c r="S62"/>
  <c r="R62" s="1"/>
  <c r="T62"/>
  <c r="T58"/>
  <c r="R58" s="1"/>
  <c r="U58"/>
  <c r="S58" s="1"/>
  <c r="Q58" s="1"/>
  <c r="U47"/>
  <c r="U48"/>
  <c r="U49"/>
  <c r="U50"/>
  <c r="U51"/>
  <c r="U52"/>
  <c r="U53"/>
  <c r="U54"/>
  <c r="T46"/>
  <c r="T47"/>
  <c r="T48"/>
  <c r="T49"/>
  <c r="T50"/>
  <c r="T51"/>
  <c r="T52"/>
  <c r="T53"/>
  <c r="T54"/>
  <c r="T43"/>
  <c r="U28"/>
  <c r="R28"/>
  <c r="S28"/>
  <c r="T28"/>
  <c r="R18"/>
  <c r="S18"/>
  <c r="T18"/>
  <c r="U18"/>
  <c r="R19"/>
  <c r="S19"/>
  <c r="T19"/>
  <c r="U19"/>
  <c r="R20"/>
  <c r="S20"/>
  <c r="T20"/>
  <c r="U20"/>
  <c r="R22"/>
  <c r="S22"/>
  <c r="T22"/>
  <c r="U22"/>
  <c r="R23"/>
  <c r="S23"/>
  <c r="T23"/>
  <c r="U23"/>
  <c r="R24"/>
  <c r="S24"/>
  <c r="T24"/>
  <c r="U24"/>
  <c r="V18"/>
  <c r="W18"/>
  <c r="X18"/>
  <c r="Y18"/>
  <c r="R17"/>
  <c r="S17"/>
  <c r="T17"/>
  <c r="U17"/>
  <c r="Q44" i="18" l="1"/>
  <c r="X20"/>
  <c r="T20"/>
  <c r="U20"/>
  <c r="Q59" i="17"/>
  <c r="S57"/>
  <c r="T13" i="18"/>
  <c r="T14"/>
  <c r="U14"/>
  <c r="W30"/>
  <c r="W15" s="1"/>
  <c r="V30"/>
  <c r="V15" s="1"/>
  <c r="U30"/>
  <c r="U15" s="1"/>
  <c r="X30"/>
  <c r="X15" s="1"/>
  <c r="T30"/>
  <c r="T15" s="1"/>
  <c r="V20"/>
  <c r="V42"/>
  <c r="U42"/>
  <c r="U41" s="1"/>
  <c r="S73" i="17"/>
  <c r="R73"/>
  <c r="W72"/>
  <c r="V72"/>
  <c r="U76"/>
  <c r="V76"/>
  <c r="U14"/>
  <c r="T42" i="18" l="1"/>
  <c r="T41" s="1"/>
  <c r="V41"/>
  <c r="Q73" i="17"/>
  <c r="S72"/>
  <c r="T76"/>
  <c r="U75" l="1"/>
  <c r="T75" s="1"/>
  <c r="T72" s="1"/>
  <c r="U60"/>
  <c r="T60" s="1"/>
  <c r="U45"/>
  <c r="T45" s="1"/>
  <c r="T42" s="1"/>
  <c r="U30"/>
  <c r="T30" s="1"/>
  <c r="U46"/>
  <c r="V46"/>
  <c r="W46"/>
  <c r="U43"/>
  <c r="U42" s="1"/>
  <c r="V43"/>
  <c r="V42" s="1"/>
  <c r="W43"/>
  <c r="W42" s="1"/>
  <c r="AG241" i="6"/>
  <c r="Q30" i="17" l="1"/>
  <c r="U15"/>
  <c r="Q60"/>
  <c r="U57"/>
  <c r="Q75"/>
  <c r="U72"/>
  <c r="W138" i="13"/>
  <c r="X138"/>
  <c r="Y138"/>
  <c r="Z138"/>
  <c r="AA138"/>
  <c r="AB138"/>
  <c r="AC138"/>
  <c r="AD138"/>
  <c r="AE138"/>
  <c r="AF138"/>
  <c r="AG133"/>
  <c r="AG132" s="1"/>
  <c r="AG138" s="1"/>
  <c r="AH132"/>
  <c r="AH138" s="1"/>
  <c r="AI132"/>
  <c r="AI138" s="1"/>
  <c r="AJ132"/>
  <c r="AJ138" s="1"/>
  <c r="AK132"/>
  <c r="AK138" s="1"/>
  <c r="AL132"/>
  <c r="AL138" s="1"/>
  <c r="AM132"/>
  <c r="AM138" s="1"/>
  <c r="AN132"/>
  <c r="AN138" s="1"/>
  <c r="AO132"/>
  <c r="AO138" s="1"/>
  <c r="AP132"/>
  <c r="AP138" s="1"/>
  <c r="AQ132"/>
  <c r="AQ138" s="1"/>
  <c r="AR132"/>
  <c r="AR138" s="1"/>
  <c r="AS132"/>
  <c r="AS138" s="1"/>
  <c r="AT132"/>
  <c r="AT138" s="1"/>
  <c r="AU132"/>
  <c r="AU138" s="1"/>
  <c r="AH159"/>
  <c r="AI159"/>
  <c r="AJ159"/>
  <c r="AK159"/>
  <c r="AL159"/>
  <c r="AM159"/>
  <c r="AN159"/>
  <c r="AO159"/>
  <c r="AP159"/>
  <c r="AQ159"/>
  <c r="AR159"/>
  <c r="AS159"/>
  <c r="AT159"/>
  <c r="AU159"/>
  <c r="AG159"/>
  <c r="Z151"/>
  <c r="AB151"/>
  <c r="AA151" s="1"/>
  <c r="AC151"/>
  <c r="AD151"/>
  <c r="AE151"/>
  <c r="AF151"/>
  <c r="AH151"/>
  <c r="AJ151"/>
  <c r="AK151"/>
  <c r="AL151"/>
  <c r="AM151"/>
  <c r="AN151"/>
  <c r="AO151"/>
  <c r="AP151"/>
  <c r="AQ151"/>
  <c r="AR151"/>
  <c r="AS151"/>
  <c r="AT151"/>
  <c r="AU151"/>
  <c r="X152"/>
  <c r="X151" s="1"/>
  <c r="AI153"/>
  <c r="AG153" s="1"/>
  <c r="AI296" i="6"/>
  <c r="AI151" i="13" l="1"/>
  <c r="AS179" i="6" l="1"/>
  <c r="Y174"/>
  <c r="Y179" s="1"/>
  <c r="Z174"/>
  <c r="Z179" s="1"/>
  <c r="AB174"/>
  <c r="AC174"/>
  <c r="AC179" s="1"/>
  <c r="AD174"/>
  <c r="AD179" s="1"/>
  <c r="AE174"/>
  <c r="AE179" s="1"/>
  <c r="AF174"/>
  <c r="AF179" s="1"/>
  <c r="AG174"/>
  <c r="AG179" s="1"/>
  <c r="AH174"/>
  <c r="AH179" s="1"/>
  <c r="AI174"/>
  <c r="AI179" s="1"/>
  <c r="AJ174"/>
  <c r="AJ179" s="1"/>
  <c r="AK174"/>
  <c r="AK179" s="1"/>
  <c r="AL174"/>
  <c r="AL179" s="1"/>
  <c r="AM174"/>
  <c r="AM179" s="1"/>
  <c r="AN174"/>
  <c r="AN179" s="1"/>
  <c r="AO174"/>
  <c r="AO179" s="1"/>
  <c r="AP174"/>
  <c r="AP179" s="1"/>
  <c r="AQ174"/>
  <c r="AQ179" s="1"/>
  <c r="AR174"/>
  <c r="AR179" s="1"/>
  <c r="X175"/>
  <c r="X174" s="1"/>
  <c r="X179" s="1"/>
  <c r="AS246"/>
  <c r="AT246"/>
  <c r="AU246"/>
  <c r="Y240"/>
  <c r="Y246" s="1"/>
  <c r="Z240"/>
  <c r="Z246" s="1"/>
  <c r="AB240"/>
  <c r="AB246" s="1"/>
  <c r="AC240"/>
  <c r="AC246" s="1"/>
  <c r="AD240"/>
  <c r="AD246" s="1"/>
  <c r="AE240"/>
  <c r="AE246" s="1"/>
  <c r="AF240"/>
  <c r="AF246" s="1"/>
  <c r="AG240"/>
  <c r="AG246" s="1"/>
  <c r="AH240"/>
  <c r="AH246" s="1"/>
  <c r="AI240"/>
  <c r="AI246" s="1"/>
  <c r="AJ240"/>
  <c r="AJ246" s="1"/>
  <c r="AK240"/>
  <c r="AK246" s="1"/>
  <c r="AL240"/>
  <c r="AL246" s="1"/>
  <c r="AM240"/>
  <c r="AM246" s="1"/>
  <c r="AN240"/>
  <c r="AN246" s="1"/>
  <c r="AO240"/>
  <c r="AO246" s="1"/>
  <c r="AP240"/>
  <c r="AP246" s="1"/>
  <c r="AQ240"/>
  <c r="AQ246" s="1"/>
  <c r="AR240"/>
  <c r="AR246" s="1"/>
  <c r="X241"/>
  <c r="X240" s="1"/>
  <c r="X246" s="1"/>
  <c r="AA241"/>
  <c r="AA240" s="1"/>
  <c r="AA246" s="1"/>
  <c r="X364"/>
  <c r="X371"/>
  <c r="AB179" l="1"/>
  <c r="AA174"/>
  <c r="AA179" s="1"/>
  <c r="X57" i="13"/>
  <c r="X296" i="6"/>
  <c r="AA296"/>
  <c r="AG116" i="13"/>
  <c r="AG115"/>
  <c r="Y56"/>
  <c r="Z56"/>
  <c r="AB56"/>
  <c r="AA56" s="1"/>
  <c r="AC56"/>
  <c r="AD56"/>
  <c r="AE56"/>
  <c r="AF56"/>
  <c r="AH56"/>
  <c r="AI56"/>
  <c r="AJ56"/>
  <c r="AK56"/>
  <c r="AL56"/>
  <c r="AM56"/>
  <c r="AN56"/>
  <c r="AO56"/>
  <c r="AP56"/>
  <c r="AQ56"/>
  <c r="AR56"/>
  <c r="AS56"/>
  <c r="AT56"/>
  <c r="AU56"/>
  <c r="AG57"/>
  <c r="AG58"/>
  <c r="AG371" i="6"/>
  <c r="AG364"/>
  <c r="AG363" s="1"/>
  <c r="AG369" s="1"/>
  <c r="T376"/>
  <c r="S376"/>
  <c r="R376"/>
  <c r="U375"/>
  <c r="U374"/>
  <c r="U373"/>
  <c r="U372"/>
  <c r="AS370"/>
  <c r="AS376" s="1"/>
  <c r="AR370"/>
  <c r="AR376" s="1"/>
  <c r="AQ370"/>
  <c r="AQ376" s="1"/>
  <c r="AP370"/>
  <c r="AP376" s="1"/>
  <c r="AO370"/>
  <c r="AO376" s="1"/>
  <c r="AN370"/>
  <c r="AN376" s="1"/>
  <c r="AM370"/>
  <c r="AM376" s="1"/>
  <c r="AL370"/>
  <c r="AL376" s="1"/>
  <c r="AK370"/>
  <c r="AK376" s="1"/>
  <c r="AJ370"/>
  <c r="AJ376" s="1"/>
  <c r="AI370"/>
  <c r="AI376" s="1"/>
  <c r="AH370"/>
  <c r="AH376" s="1"/>
  <c r="AG370"/>
  <c r="AG376" s="1"/>
  <c r="AF370"/>
  <c r="AF376" s="1"/>
  <c r="AE370"/>
  <c r="AE376" s="1"/>
  <c r="AD370"/>
  <c r="AD376" s="1"/>
  <c r="AC370"/>
  <c r="AC376" s="1"/>
  <c r="AB370"/>
  <c r="Z370"/>
  <c r="Z376" s="1"/>
  <c r="Y370"/>
  <c r="Y376" s="1"/>
  <c r="X370"/>
  <c r="X376" s="1"/>
  <c r="W370"/>
  <c r="W376" s="1"/>
  <c r="U370"/>
  <c r="X363"/>
  <c r="X369" s="1"/>
  <c r="Y363"/>
  <c r="Y369" s="1"/>
  <c r="Z363"/>
  <c r="Z369" s="1"/>
  <c r="AB363"/>
  <c r="AC363"/>
  <c r="AC369" s="1"/>
  <c r="AD363"/>
  <c r="AD369" s="1"/>
  <c r="AE363"/>
  <c r="AE369" s="1"/>
  <c r="AF363"/>
  <c r="AF369" s="1"/>
  <c r="AH363"/>
  <c r="AH369" s="1"/>
  <c r="AI363"/>
  <c r="AI369" s="1"/>
  <c r="AJ363"/>
  <c r="AJ369" s="1"/>
  <c r="AK363"/>
  <c r="AK369" s="1"/>
  <c r="AL363"/>
  <c r="AL369" s="1"/>
  <c r="AM363"/>
  <c r="AM369" s="1"/>
  <c r="AN363"/>
  <c r="AN369" s="1"/>
  <c r="AO363"/>
  <c r="AO369" s="1"/>
  <c r="AP363"/>
  <c r="AP369" s="1"/>
  <c r="AQ363"/>
  <c r="AQ369" s="1"/>
  <c r="AR363"/>
  <c r="AR369" s="1"/>
  <c r="AS363"/>
  <c r="AS369" s="1"/>
  <c r="W363"/>
  <c r="W369" s="1"/>
  <c r="AG201" i="13"/>
  <c r="AG296" i="6"/>
  <c r="AG297"/>
  <c r="AG294"/>
  <c r="AA294"/>
  <c r="X294"/>
  <c r="AG295"/>
  <c r="X295"/>
  <c r="AA295"/>
  <c r="X293"/>
  <c r="AA293"/>
  <c r="AB369" l="1"/>
  <c r="AA363"/>
  <c r="AA369" s="1"/>
  <c r="AB376"/>
  <c r="AA370"/>
  <c r="AA376" s="1"/>
  <c r="AG56" i="13"/>
  <c r="AG293" i="6"/>
  <c r="AG292" s="1"/>
  <c r="Z292"/>
  <c r="AA292"/>
  <c r="AB292"/>
  <c r="AC292"/>
  <c r="AD292"/>
  <c r="AE292"/>
  <c r="AF292"/>
  <c r="AH292"/>
  <c r="AI292"/>
  <c r="AI302" s="1"/>
  <c r="AJ292"/>
  <c r="AK292"/>
  <c r="AL292"/>
  <c r="AM292"/>
  <c r="X303" i="13"/>
  <c r="X182"/>
  <c r="X181" s="1"/>
  <c r="AA65" i="6"/>
  <c r="AA64" s="1"/>
  <c r="AA66" s="1"/>
  <c r="Y64"/>
  <c r="Y66" s="1"/>
  <c r="Z64"/>
  <c r="Z66" s="1"/>
  <c r="AB64"/>
  <c r="AB66" s="1"/>
  <c r="AC64"/>
  <c r="AC66" s="1"/>
  <c r="AD64"/>
  <c r="AD66" s="1"/>
  <c r="AE64"/>
  <c r="AE66" s="1"/>
  <c r="AF64"/>
  <c r="AF66" s="1"/>
  <c r="AG64"/>
  <c r="AG66" s="1"/>
  <c r="AH64"/>
  <c r="AH66" s="1"/>
  <c r="AI64"/>
  <c r="AI66" s="1"/>
  <c r="AJ64"/>
  <c r="AJ66" s="1"/>
  <c r="AK64"/>
  <c r="AK66" s="1"/>
  <c r="AL64"/>
  <c r="AL66" s="1"/>
  <c r="AM64"/>
  <c r="AM66" s="1"/>
  <c r="AN64"/>
  <c r="AN66" s="1"/>
  <c r="AO64"/>
  <c r="AO66" s="1"/>
  <c r="AP64"/>
  <c r="AP66" s="1"/>
  <c r="AQ64"/>
  <c r="AQ66" s="1"/>
  <c r="AR64"/>
  <c r="AR66" s="1"/>
  <c r="X65"/>
  <c r="X64" s="1"/>
  <c r="X66" s="1"/>
  <c r="X430" l="1"/>
  <c r="AG188"/>
  <c r="X188"/>
  <c r="X187" i="13"/>
  <c r="Y187"/>
  <c r="Z187"/>
  <c r="AA187"/>
  <c r="AB187"/>
  <c r="AC187"/>
  <c r="AD187"/>
  <c r="AE187"/>
  <c r="AF187"/>
  <c r="AJ187"/>
  <c r="AK187"/>
  <c r="AL187"/>
  <c r="AM187"/>
  <c r="AN187"/>
  <c r="AO187"/>
  <c r="AP187"/>
  <c r="AQ187"/>
  <c r="AR187"/>
  <c r="AH181"/>
  <c r="AH187" s="1"/>
  <c r="AI181"/>
  <c r="AI187" s="1"/>
  <c r="AG182"/>
  <c r="AG181" s="1"/>
  <c r="AG187" s="1"/>
  <c r="AG430" i="6"/>
  <c r="AY909" i="22" l="1"/>
  <c r="R12" i="18"/>
  <c r="S12"/>
  <c r="M13"/>
  <c r="N13"/>
  <c r="P13"/>
  <c r="S13"/>
  <c r="M14"/>
  <c r="N14"/>
  <c r="P14"/>
  <c r="S14"/>
  <c r="R27"/>
  <c r="S27"/>
  <c r="T27"/>
  <c r="T26" s="1"/>
  <c r="T11" s="1"/>
  <c r="U27"/>
  <c r="U26" s="1"/>
  <c r="U11" s="1"/>
  <c r="V27"/>
  <c r="V26" s="1"/>
  <c r="V11" s="1"/>
  <c r="W27"/>
  <c r="W26" s="1"/>
  <c r="W11" s="1"/>
  <c r="X27"/>
  <c r="X26" s="1"/>
  <c r="X11" s="1"/>
  <c r="Y27"/>
  <c r="Y26" s="1"/>
  <c r="R28"/>
  <c r="R29"/>
  <c r="R31"/>
  <c r="S31"/>
  <c r="R32"/>
  <c r="S32"/>
  <c r="R33"/>
  <c r="S33"/>
  <c r="R34"/>
  <c r="S34"/>
  <c r="R35"/>
  <c r="S35"/>
  <c r="R36"/>
  <c r="S36"/>
  <c r="R37"/>
  <c r="S37"/>
  <c r="R38"/>
  <c r="S38"/>
  <c r="M30"/>
  <c r="N30"/>
  <c r="P30"/>
  <c r="P15" s="1"/>
  <c r="R45"/>
  <c r="S45"/>
  <c r="R46"/>
  <c r="S46"/>
  <c r="Q46" s="1"/>
  <c r="R47"/>
  <c r="S47"/>
  <c r="Q47" s="1"/>
  <c r="R48"/>
  <c r="S48"/>
  <c r="Q48" s="1"/>
  <c r="R49"/>
  <c r="S49"/>
  <c r="Q49" s="1"/>
  <c r="R50"/>
  <c r="S50"/>
  <c r="R51"/>
  <c r="S51"/>
  <c r="Q51" s="1"/>
  <c r="R52"/>
  <c r="S52"/>
  <c r="Q52" s="1"/>
  <c r="R53"/>
  <c r="S53"/>
  <c r="Q53" s="1"/>
  <c r="R42"/>
  <c r="S42"/>
  <c r="R43"/>
  <c r="M41"/>
  <c r="N41"/>
  <c r="P41"/>
  <c r="R44"/>
  <c r="R21"/>
  <c r="S21"/>
  <c r="R22"/>
  <c r="S22"/>
  <c r="R23"/>
  <c r="S23"/>
  <c r="R16"/>
  <c r="S16"/>
  <c r="R17"/>
  <c r="S17"/>
  <c r="R18"/>
  <c r="S18"/>
  <c r="R19"/>
  <c r="S19"/>
  <c r="M20"/>
  <c r="N20"/>
  <c r="P20"/>
  <c r="R20"/>
  <c r="R31" i="17"/>
  <c r="S31"/>
  <c r="T31"/>
  <c r="U31"/>
  <c r="V31"/>
  <c r="W31"/>
  <c r="X31"/>
  <c r="Y31"/>
  <c r="R32"/>
  <c r="S32"/>
  <c r="T32"/>
  <c r="U32"/>
  <c r="V32"/>
  <c r="W32"/>
  <c r="X32"/>
  <c r="Y32"/>
  <c r="R33"/>
  <c r="S33"/>
  <c r="T33"/>
  <c r="U33"/>
  <c r="V33"/>
  <c r="W33"/>
  <c r="X33"/>
  <c r="Y33"/>
  <c r="R34"/>
  <c r="S34"/>
  <c r="T34"/>
  <c r="U34"/>
  <c r="V34"/>
  <c r="W34"/>
  <c r="X34"/>
  <c r="Y34"/>
  <c r="R35"/>
  <c r="S35"/>
  <c r="T35"/>
  <c r="U35"/>
  <c r="V35"/>
  <c r="W35"/>
  <c r="X35"/>
  <c r="Y35"/>
  <c r="R36"/>
  <c r="S36"/>
  <c r="T36"/>
  <c r="U36"/>
  <c r="U21" s="1"/>
  <c r="V36"/>
  <c r="W36"/>
  <c r="X36"/>
  <c r="Y36"/>
  <c r="R37"/>
  <c r="S37"/>
  <c r="T37"/>
  <c r="U37"/>
  <c r="V37"/>
  <c r="W37"/>
  <c r="X37"/>
  <c r="Y37"/>
  <c r="R38"/>
  <c r="S38"/>
  <c r="T38"/>
  <c r="U38"/>
  <c r="V38"/>
  <c r="W38"/>
  <c r="X38"/>
  <c r="Y38"/>
  <c r="R39"/>
  <c r="S39"/>
  <c r="T39"/>
  <c r="U39"/>
  <c r="V39"/>
  <c r="W39"/>
  <c r="X39"/>
  <c r="Y39"/>
  <c r="M14"/>
  <c r="N14"/>
  <c r="P14"/>
  <c r="M15"/>
  <c r="N15"/>
  <c r="P15"/>
  <c r="M21"/>
  <c r="N21"/>
  <c r="P21"/>
  <c r="R29"/>
  <c r="R30"/>
  <c r="R43"/>
  <c r="S43"/>
  <c r="R44"/>
  <c r="S44"/>
  <c r="R45"/>
  <c r="S45"/>
  <c r="R46"/>
  <c r="S46"/>
  <c r="R47"/>
  <c r="S47"/>
  <c r="Q47" s="1"/>
  <c r="R48"/>
  <c r="S48"/>
  <c r="Q48" s="1"/>
  <c r="R49"/>
  <c r="S49"/>
  <c r="Q49" s="1"/>
  <c r="R50"/>
  <c r="S50"/>
  <c r="Q50" s="1"/>
  <c r="R51"/>
  <c r="S51"/>
  <c r="Q51" s="1"/>
  <c r="R52"/>
  <c r="S52"/>
  <c r="Q52" s="1"/>
  <c r="R53"/>
  <c r="S53"/>
  <c r="Q53" s="1"/>
  <c r="R54"/>
  <c r="S54"/>
  <c r="Q54" s="1"/>
  <c r="R59"/>
  <c r="R60"/>
  <c r="M61"/>
  <c r="N61"/>
  <c r="P61"/>
  <c r="P16" s="1"/>
  <c r="S61"/>
  <c r="U61"/>
  <c r="V61"/>
  <c r="W61"/>
  <c r="X61"/>
  <c r="Y61"/>
  <c r="M57"/>
  <c r="N57"/>
  <c r="P57"/>
  <c r="R76"/>
  <c r="S76"/>
  <c r="Q76" s="1"/>
  <c r="R77"/>
  <c r="S77"/>
  <c r="Q77" s="1"/>
  <c r="R78"/>
  <c r="S78"/>
  <c r="Q78" s="1"/>
  <c r="R79"/>
  <c r="S79"/>
  <c r="Q79" s="1"/>
  <c r="R80"/>
  <c r="S80"/>
  <c r="Q80" s="1"/>
  <c r="R81"/>
  <c r="S81"/>
  <c r="Q81" s="1"/>
  <c r="R82"/>
  <c r="S82"/>
  <c r="Q82" s="1"/>
  <c r="R83"/>
  <c r="S83"/>
  <c r="Q83" s="1"/>
  <c r="R84"/>
  <c r="S84"/>
  <c r="Q84" s="1"/>
  <c r="R75"/>
  <c r="R72" s="1"/>
  <c r="L72"/>
  <c r="M72"/>
  <c r="N72"/>
  <c r="P72"/>
  <c r="X191" i="22"/>
  <c r="X199" s="1"/>
  <c r="Y634"/>
  <c r="Z634"/>
  <c r="Z639" s="1"/>
  <c r="AA634"/>
  <c r="AB634"/>
  <c r="AC634"/>
  <c r="AD634"/>
  <c r="AE634"/>
  <c r="AF634"/>
  <c r="AG634"/>
  <c r="X634"/>
  <c r="Y821"/>
  <c r="Y827" s="1"/>
  <c r="Z821"/>
  <c r="Z827" s="1"/>
  <c r="AA821"/>
  <c r="AA827" s="1"/>
  <c r="AB821"/>
  <c r="AB827" s="1"/>
  <c r="AC821"/>
  <c r="AC827" s="1"/>
  <c r="AD821"/>
  <c r="AD827" s="1"/>
  <c r="AE821"/>
  <c r="AE827" s="1"/>
  <c r="AF821"/>
  <c r="AF827" s="1"/>
  <c r="AG821"/>
  <c r="AG827" s="1"/>
  <c r="X821"/>
  <c r="X827" s="1"/>
  <c r="X207" i="13"/>
  <c r="Y207"/>
  <c r="Z207"/>
  <c r="AA207"/>
  <c r="AB207"/>
  <c r="AC207"/>
  <c r="AD207"/>
  <c r="AE207"/>
  <c r="AF207"/>
  <c r="AH207"/>
  <c r="Y726" i="22"/>
  <c r="Z726"/>
  <c r="Z733" s="1"/>
  <c r="AA726"/>
  <c r="AA733" s="1"/>
  <c r="AB726"/>
  <c r="AB733" s="1"/>
  <c r="AC726"/>
  <c r="AC733" s="1"/>
  <c r="AD726"/>
  <c r="AD733" s="1"/>
  <c r="AE726"/>
  <c r="AE733" s="1"/>
  <c r="AF726"/>
  <c r="AG726"/>
  <c r="AG733" s="1"/>
  <c r="X726"/>
  <c r="X733" s="1"/>
  <c r="Y670"/>
  <c r="Y676" s="1"/>
  <c r="Z670"/>
  <c r="Z676" s="1"/>
  <c r="AA670"/>
  <c r="AA676" s="1"/>
  <c r="AB670"/>
  <c r="AB676" s="1"/>
  <c r="AC670"/>
  <c r="AC676" s="1"/>
  <c r="AD670"/>
  <c r="AD676" s="1"/>
  <c r="AE670"/>
  <c r="AE676" s="1"/>
  <c r="AF670"/>
  <c r="AF676" s="1"/>
  <c r="AG670"/>
  <c r="AG676" s="1"/>
  <c r="X670"/>
  <c r="X676" s="1"/>
  <c r="Y627"/>
  <c r="Y631" s="1"/>
  <c r="Z627"/>
  <c r="Z631" s="1"/>
  <c r="AA627"/>
  <c r="AA631" s="1"/>
  <c r="AB627"/>
  <c r="AB631" s="1"/>
  <c r="AC627"/>
  <c r="AC631" s="1"/>
  <c r="AD627"/>
  <c r="AD631" s="1"/>
  <c r="AE627"/>
  <c r="AE631" s="1"/>
  <c r="AF627"/>
  <c r="AF631" s="1"/>
  <c r="AG627"/>
  <c r="AG631" s="1"/>
  <c r="X627"/>
  <c r="X631" s="1"/>
  <c r="T916"/>
  <c r="S916"/>
  <c r="R916"/>
  <c r="P916"/>
  <c r="O916"/>
  <c r="N916"/>
  <c r="T915"/>
  <c r="S915"/>
  <c r="R915"/>
  <c r="P915"/>
  <c r="O915"/>
  <c r="N915"/>
  <c r="T914"/>
  <c r="S914"/>
  <c r="R914"/>
  <c r="P914"/>
  <c r="O914"/>
  <c r="N914"/>
  <c r="T913"/>
  <c r="S913"/>
  <c r="R913"/>
  <c r="P913"/>
  <c r="O913"/>
  <c r="N913"/>
  <c r="U912"/>
  <c r="T912"/>
  <c r="S912"/>
  <c r="R912"/>
  <c r="P912"/>
  <c r="O912"/>
  <c r="N912"/>
  <c r="U911"/>
  <c r="T911"/>
  <c r="S911"/>
  <c r="R911"/>
  <c r="P911"/>
  <c r="O911"/>
  <c r="N911"/>
  <c r="AL909"/>
  <c r="Q902"/>
  <c r="L888"/>
  <c r="AU887"/>
  <c r="AT887"/>
  <c r="AS887"/>
  <c r="AR887"/>
  <c r="AQ887"/>
  <c r="AP887"/>
  <c r="AO887"/>
  <c r="AN887"/>
  <c r="AM887"/>
  <c r="AL887"/>
  <c r="AK887"/>
  <c r="AJ887"/>
  <c r="AI887"/>
  <c r="AH887"/>
  <c r="AG887"/>
  <c r="AF887"/>
  <c r="AE887"/>
  <c r="AD887"/>
  <c r="AC887"/>
  <c r="AB887"/>
  <c r="AA887"/>
  <c r="Z887"/>
  <c r="Y887"/>
  <c r="X887"/>
  <c r="W887"/>
  <c r="T887"/>
  <c r="S887"/>
  <c r="R887"/>
  <c r="Q887"/>
  <c r="P887"/>
  <c r="O887"/>
  <c r="N887"/>
  <c r="AU886"/>
  <c r="AT886"/>
  <c r="AS886"/>
  <c r="AR886"/>
  <c r="AQ886"/>
  <c r="AP886"/>
  <c r="AO886"/>
  <c r="AN886"/>
  <c r="AM886"/>
  <c r="AL886"/>
  <c r="AK886"/>
  <c r="AJ886"/>
  <c r="AI886"/>
  <c r="AH886"/>
  <c r="AG886"/>
  <c r="AF886"/>
  <c r="AE886"/>
  <c r="AD886"/>
  <c r="AC886"/>
  <c r="AB886"/>
  <c r="AA886"/>
  <c r="Z886"/>
  <c r="Y886"/>
  <c r="X886"/>
  <c r="W886"/>
  <c r="T886"/>
  <c r="S886"/>
  <c r="R886"/>
  <c r="Q886"/>
  <c r="P886"/>
  <c r="O886"/>
  <c r="N886"/>
  <c r="AU885"/>
  <c r="AT885"/>
  <c r="AS885"/>
  <c r="AR885"/>
  <c r="AQ885"/>
  <c r="AP885"/>
  <c r="AO885"/>
  <c r="AN885"/>
  <c r="AM885"/>
  <c r="AL885"/>
  <c r="AK885"/>
  <c r="AJ885"/>
  <c r="AI885"/>
  <c r="AH885"/>
  <c r="AG885"/>
  <c r="AF885"/>
  <c r="AE885"/>
  <c r="AD885"/>
  <c r="AC885"/>
  <c r="AB885"/>
  <c r="AA885"/>
  <c r="Z885"/>
  <c r="Y885"/>
  <c r="X885"/>
  <c r="W885"/>
  <c r="T885"/>
  <c r="S885"/>
  <c r="R885"/>
  <c r="Q885"/>
  <c r="P885"/>
  <c r="O885"/>
  <c r="N885"/>
  <c r="AU884"/>
  <c r="AT884"/>
  <c r="AS884"/>
  <c r="AR884"/>
  <c r="AQ884"/>
  <c r="AP884"/>
  <c r="AO884"/>
  <c r="AN884"/>
  <c r="AM884"/>
  <c r="AL884"/>
  <c r="AK884"/>
  <c r="AJ884"/>
  <c r="AI884"/>
  <c r="AH884"/>
  <c r="AG884"/>
  <c r="AF884"/>
  <c r="AE884"/>
  <c r="AD884"/>
  <c r="AC884"/>
  <c r="AB884"/>
  <c r="AA884"/>
  <c r="Z884"/>
  <c r="Y884"/>
  <c r="X884"/>
  <c r="W884"/>
  <c r="T884"/>
  <c r="S884"/>
  <c r="R884"/>
  <c r="Q884"/>
  <c r="P884"/>
  <c r="O884"/>
  <c r="N884"/>
  <c r="AU883"/>
  <c r="AT883"/>
  <c r="AS883"/>
  <c r="AR883"/>
  <c r="AQ883"/>
  <c r="AP883"/>
  <c r="AO883"/>
  <c r="AN883"/>
  <c r="AM883"/>
  <c r="AL883"/>
  <c r="AK883"/>
  <c r="AJ883"/>
  <c r="AI883"/>
  <c r="AH883"/>
  <c r="AG883"/>
  <c r="AF883"/>
  <c r="AE883"/>
  <c r="AD883"/>
  <c r="AC883"/>
  <c r="AB883"/>
  <c r="AA883"/>
  <c r="Z883"/>
  <c r="Y883"/>
  <c r="X883"/>
  <c r="W883"/>
  <c r="T883"/>
  <c r="S883"/>
  <c r="R883"/>
  <c r="Q883"/>
  <c r="P883"/>
  <c r="O883"/>
  <c r="N883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T888" s="1"/>
  <c r="S879"/>
  <c r="S888" s="1"/>
  <c r="R879"/>
  <c r="R888" s="1"/>
  <c r="Q879"/>
  <c r="P879"/>
  <c r="P888" s="1"/>
  <c r="O879"/>
  <c r="O888" s="1"/>
  <c r="N879"/>
  <c r="N888" s="1"/>
  <c r="U878"/>
  <c r="U887" s="1"/>
  <c r="U877"/>
  <c r="U886" s="1"/>
  <c r="U876"/>
  <c r="U885" s="1"/>
  <c r="U875"/>
  <c r="U884" s="1"/>
  <c r="U874"/>
  <c r="L854"/>
  <c r="W853"/>
  <c r="T853"/>
  <c r="S853"/>
  <c r="R853"/>
  <c r="Q853"/>
  <c r="P853"/>
  <c r="O853"/>
  <c r="N853"/>
  <c r="AU852"/>
  <c r="AT852"/>
  <c r="AS852"/>
  <c r="AR852"/>
  <c r="AQ852"/>
  <c r="AP852"/>
  <c r="AO852"/>
  <c r="AN852"/>
  <c r="AM852"/>
  <c r="AL852"/>
  <c r="AK852"/>
  <c r="AJ852"/>
  <c r="AI852"/>
  <c r="AH852"/>
  <c r="AG852"/>
  <c r="AF852"/>
  <c r="AE852"/>
  <c r="AD852"/>
  <c r="AC852"/>
  <c r="AB852"/>
  <c r="AA852"/>
  <c r="Z852"/>
  <c r="Y852"/>
  <c r="X852"/>
  <c r="W852"/>
  <c r="T852"/>
  <c r="S852"/>
  <c r="R852"/>
  <c r="Q852"/>
  <c r="P852"/>
  <c r="O852"/>
  <c r="N852"/>
  <c r="AU851"/>
  <c r="AT851"/>
  <c r="AS851"/>
  <c r="AR851"/>
  <c r="AQ851"/>
  <c r="AP851"/>
  <c r="AO851"/>
  <c r="AN851"/>
  <c r="AM851"/>
  <c r="AL851"/>
  <c r="AK851"/>
  <c r="AJ851"/>
  <c r="AI851"/>
  <c r="AH851"/>
  <c r="AG851"/>
  <c r="AF851"/>
  <c r="AE851"/>
  <c r="AD851"/>
  <c r="AC851"/>
  <c r="AB851"/>
  <c r="AA851"/>
  <c r="Z851"/>
  <c r="Y851"/>
  <c r="X851"/>
  <c r="W851"/>
  <c r="T851"/>
  <c r="S851"/>
  <c r="R851"/>
  <c r="Q851"/>
  <c r="P851"/>
  <c r="O851"/>
  <c r="N851"/>
  <c r="AU850"/>
  <c r="AT850"/>
  <c r="AS850"/>
  <c r="AR850"/>
  <c r="AQ850"/>
  <c r="AP850"/>
  <c r="AO850"/>
  <c r="AN850"/>
  <c r="AM850"/>
  <c r="AL850"/>
  <c r="AK850"/>
  <c r="AJ850"/>
  <c r="AI850"/>
  <c r="AH850"/>
  <c r="AG850"/>
  <c r="AF850"/>
  <c r="AE850"/>
  <c r="AD850"/>
  <c r="AC850"/>
  <c r="AB850"/>
  <c r="AA850"/>
  <c r="Z850"/>
  <c r="Y850"/>
  <c r="X850"/>
  <c r="W850"/>
  <c r="T850"/>
  <c r="S850"/>
  <c r="R850"/>
  <c r="Q850"/>
  <c r="P850"/>
  <c r="O850"/>
  <c r="N850"/>
  <c r="AU849"/>
  <c r="AT849"/>
  <c r="W849"/>
  <c r="T849"/>
  <c r="S849"/>
  <c r="R849"/>
  <c r="Q849"/>
  <c r="P849"/>
  <c r="O849"/>
  <c r="N849"/>
  <c r="W845"/>
  <c r="T845"/>
  <c r="S845"/>
  <c r="R845"/>
  <c r="Q845"/>
  <c r="P845"/>
  <c r="O845"/>
  <c r="N845"/>
  <c r="AU841"/>
  <c r="AT841"/>
  <c r="AS841"/>
  <c r="AS853" s="1"/>
  <c r="AR841"/>
  <c r="AR853" s="1"/>
  <c r="AQ841"/>
  <c r="AQ853" s="1"/>
  <c r="AP841"/>
  <c r="AP853" s="1"/>
  <c r="AO841"/>
  <c r="AO853" s="1"/>
  <c r="AN841"/>
  <c r="AN853" s="1"/>
  <c r="AM841"/>
  <c r="AM853" s="1"/>
  <c r="AL841"/>
  <c r="AL853" s="1"/>
  <c r="AK841"/>
  <c r="AK853" s="1"/>
  <c r="AJ841"/>
  <c r="AJ853" s="1"/>
  <c r="AI841"/>
  <c r="AI853" s="1"/>
  <c r="AH841"/>
  <c r="AH853" s="1"/>
  <c r="AG841"/>
  <c r="AG853" s="1"/>
  <c r="AF841"/>
  <c r="AF853" s="1"/>
  <c r="AE841"/>
  <c r="AE853" s="1"/>
  <c r="AD841"/>
  <c r="AD853" s="1"/>
  <c r="AC841"/>
  <c r="AC853" s="1"/>
  <c r="AB841"/>
  <c r="AB853" s="1"/>
  <c r="AA841"/>
  <c r="AA853" s="1"/>
  <c r="Z841"/>
  <c r="Z853" s="1"/>
  <c r="Y841"/>
  <c r="Y853" s="1"/>
  <c r="X841"/>
  <c r="X853" s="1"/>
  <c r="U841"/>
  <c r="U840"/>
  <c r="U839"/>
  <c r="U838"/>
  <c r="AS834"/>
  <c r="AR834"/>
  <c r="AQ834"/>
  <c r="AP834"/>
  <c r="AO834"/>
  <c r="AN834"/>
  <c r="AM834"/>
  <c r="AL834"/>
  <c r="AK834"/>
  <c r="AJ834"/>
  <c r="AI834"/>
  <c r="AH834"/>
  <c r="AG834"/>
  <c r="AF834"/>
  <c r="AE834"/>
  <c r="AD834"/>
  <c r="AC834"/>
  <c r="AB834"/>
  <c r="AA834"/>
  <c r="Z834"/>
  <c r="Y834"/>
  <c r="X834"/>
  <c r="U834"/>
  <c r="AU833"/>
  <c r="AT833"/>
  <c r="AS833"/>
  <c r="AR833"/>
  <c r="AQ833"/>
  <c r="AP833"/>
  <c r="AO833"/>
  <c r="AN833"/>
  <c r="AM833"/>
  <c r="AL833"/>
  <c r="AK833"/>
  <c r="AJ833"/>
  <c r="AI833"/>
  <c r="AH833"/>
  <c r="AG833"/>
  <c r="AF833"/>
  <c r="AE833"/>
  <c r="AD833"/>
  <c r="AC833"/>
  <c r="AB833"/>
  <c r="AA833"/>
  <c r="Z833"/>
  <c r="Y833"/>
  <c r="X833"/>
  <c r="W833"/>
  <c r="T833"/>
  <c r="S833"/>
  <c r="R833"/>
  <c r="Q833"/>
  <c r="P833"/>
  <c r="O833"/>
  <c r="N833"/>
  <c r="U832"/>
  <c r="U831"/>
  <c r="U830"/>
  <c r="U829"/>
  <c r="U828"/>
  <c r="AU827"/>
  <c r="AT827"/>
  <c r="AS827"/>
  <c r="AR827"/>
  <c r="AQ827"/>
  <c r="AP827"/>
  <c r="AO827"/>
  <c r="AN827"/>
  <c r="AM827"/>
  <c r="AL827"/>
  <c r="AK827"/>
  <c r="AJ827"/>
  <c r="AI827"/>
  <c r="AH827"/>
  <c r="W827"/>
  <c r="T827"/>
  <c r="S827"/>
  <c r="R827"/>
  <c r="Q827"/>
  <c r="P827"/>
  <c r="O827"/>
  <c r="N827"/>
  <c r="U826"/>
  <c r="U825"/>
  <c r="U824"/>
  <c r="U823"/>
  <c r="U821"/>
  <c r="AU820"/>
  <c r="AT820"/>
  <c r="AS820"/>
  <c r="AR820"/>
  <c r="AQ820"/>
  <c r="AP820"/>
  <c r="AO820"/>
  <c r="AN820"/>
  <c r="AM820"/>
  <c r="AL820"/>
  <c r="AK820"/>
  <c r="AJ820"/>
  <c r="AI820"/>
  <c r="AH820"/>
  <c r="AG820"/>
  <c r="AF820"/>
  <c r="AE820"/>
  <c r="AD820"/>
  <c r="AC820"/>
  <c r="AB820"/>
  <c r="AA820"/>
  <c r="Z820"/>
  <c r="Y820"/>
  <c r="X820"/>
  <c r="W820"/>
  <c r="T820"/>
  <c r="S820"/>
  <c r="R820"/>
  <c r="Q820"/>
  <c r="P820"/>
  <c r="O820"/>
  <c r="N820"/>
  <c r="U819"/>
  <c r="U818"/>
  <c r="U817"/>
  <c r="U816"/>
  <c r="U815"/>
  <c r="AU814"/>
  <c r="AT814"/>
  <c r="AS814"/>
  <c r="AR814"/>
  <c r="AQ814"/>
  <c r="AP814"/>
  <c r="AO814"/>
  <c r="AN814"/>
  <c r="AM814"/>
  <c r="AL814"/>
  <c r="AK814"/>
  <c r="AJ814"/>
  <c r="AI814"/>
  <c r="AH814"/>
  <c r="AG814"/>
  <c r="AF814"/>
  <c r="AE814"/>
  <c r="AD814"/>
  <c r="AC814"/>
  <c r="AB814"/>
  <c r="AA814"/>
  <c r="Z814"/>
  <c r="Y814"/>
  <c r="X814"/>
  <c r="W814"/>
  <c r="T814"/>
  <c r="S814"/>
  <c r="R814"/>
  <c r="Q814"/>
  <c r="P814"/>
  <c r="O814"/>
  <c r="N814"/>
  <c r="U813"/>
  <c r="U812"/>
  <c r="U811"/>
  <c r="U810"/>
  <c r="U809"/>
  <c r="AU808"/>
  <c r="AT808"/>
  <c r="W808"/>
  <c r="T808"/>
  <c r="S808"/>
  <c r="R808"/>
  <c r="Q808"/>
  <c r="P808"/>
  <c r="O808"/>
  <c r="N808"/>
  <c r="U807"/>
  <c r="U806"/>
  <c r="U805"/>
  <c r="U804"/>
  <c r="AS802"/>
  <c r="AS808" s="1"/>
  <c r="AR802"/>
  <c r="AR808" s="1"/>
  <c r="AQ802"/>
  <c r="AQ808" s="1"/>
  <c r="AP802"/>
  <c r="AP808" s="1"/>
  <c r="AO802"/>
  <c r="AO808" s="1"/>
  <c r="AN802"/>
  <c r="AN808" s="1"/>
  <c r="AM802"/>
  <c r="AM808" s="1"/>
  <c r="AL802"/>
  <c r="AL808" s="1"/>
  <c r="AK802"/>
  <c r="AK808" s="1"/>
  <c r="AJ802"/>
  <c r="AJ808" s="1"/>
  <c r="AI802"/>
  <c r="AI808" s="1"/>
  <c r="AH802"/>
  <c r="AH808" s="1"/>
  <c r="AG802"/>
  <c r="AG808" s="1"/>
  <c r="AF802"/>
  <c r="AF808" s="1"/>
  <c r="AE802"/>
  <c r="AE808" s="1"/>
  <c r="AD802"/>
  <c r="AD808" s="1"/>
  <c r="AC802"/>
  <c r="AC808" s="1"/>
  <c r="AB802"/>
  <c r="AB808" s="1"/>
  <c r="AA802"/>
  <c r="AA808" s="1"/>
  <c r="Z802"/>
  <c r="Z808" s="1"/>
  <c r="Y802"/>
  <c r="Y808" s="1"/>
  <c r="X802"/>
  <c r="X808" s="1"/>
  <c r="U802"/>
  <c r="AU801"/>
  <c r="AT801"/>
  <c r="AS801"/>
  <c r="AR801"/>
  <c r="AQ801"/>
  <c r="AP801"/>
  <c r="AO801"/>
  <c r="AN801"/>
  <c r="AM801"/>
  <c r="AL801"/>
  <c r="AK801"/>
  <c r="AJ801"/>
  <c r="AI801"/>
  <c r="AH801"/>
  <c r="AG801"/>
  <c r="AF801"/>
  <c r="AE801"/>
  <c r="AD801"/>
  <c r="AC801"/>
  <c r="AB801"/>
  <c r="AA801"/>
  <c r="Z801"/>
  <c r="Y801"/>
  <c r="X801"/>
  <c r="W801"/>
  <c r="T801"/>
  <c r="S801"/>
  <c r="R801"/>
  <c r="Q801"/>
  <c r="P801"/>
  <c r="O801"/>
  <c r="N801"/>
  <c r="U800"/>
  <c r="U799"/>
  <c r="U798"/>
  <c r="U797"/>
  <c r="U796"/>
  <c r="AU795"/>
  <c r="AT795"/>
  <c r="AS795"/>
  <c r="AR795"/>
  <c r="AQ795"/>
  <c r="AP795"/>
  <c r="AO795"/>
  <c r="AN795"/>
  <c r="AM795"/>
  <c r="AL795"/>
  <c r="AK795"/>
  <c r="AJ795"/>
  <c r="AI795"/>
  <c r="AH795"/>
  <c r="AG795"/>
  <c r="AF795"/>
  <c r="AE795"/>
  <c r="AD795"/>
  <c r="AC795"/>
  <c r="AB795"/>
  <c r="AA795"/>
  <c r="Z795"/>
  <c r="Y795"/>
  <c r="X795"/>
  <c r="W795"/>
  <c r="T795"/>
  <c r="S795"/>
  <c r="R795"/>
  <c r="P795"/>
  <c r="O795"/>
  <c r="N795"/>
  <c r="U794"/>
  <c r="U793"/>
  <c r="U792"/>
  <c r="U791"/>
  <c r="U790"/>
  <c r="AU789"/>
  <c r="AT789"/>
  <c r="AS789"/>
  <c r="AR789"/>
  <c r="AQ789"/>
  <c r="AP789"/>
  <c r="AO789"/>
  <c r="AN789"/>
  <c r="AM789"/>
  <c r="AL789"/>
  <c r="AK789"/>
  <c r="AJ789"/>
  <c r="AI789"/>
  <c r="AH789"/>
  <c r="AG789"/>
  <c r="AF789"/>
  <c r="AE789"/>
  <c r="AD789"/>
  <c r="AC789"/>
  <c r="AB789"/>
  <c r="AA789"/>
  <c r="Z789"/>
  <c r="Y789"/>
  <c r="X789"/>
  <c r="W789"/>
  <c r="T789"/>
  <c r="S789"/>
  <c r="R789"/>
  <c r="P789"/>
  <c r="O789"/>
  <c r="N789"/>
  <c r="U788"/>
  <c r="U787"/>
  <c r="U786"/>
  <c r="U785"/>
  <c r="U784"/>
  <c r="AU783"/>
  <c r="AT783"/>
  <c r="AS783"/>
  <c r="AR783"/>
  <c r="AQ783"/>
  <c r="AP783"/>
  <c r="AO783"/>
  <c r="AN783"/>
  <c r="AM783"/>
  <c r="AL783"/>
  <c r="AK783"/>
  <c r="AJ783"/>
  <c r="AI783"/>
  <c r="AH783"/>
  <c r="AG783"/>
  <c r="AF783"/>
  <c r="AE783"/>
  <c r="AD783"/>
  <c r="AC783"/>
  <c r="AB783"/>
  <c r="AA783"/>
  <c r="Z783"/>
  <c r="Y783"/>
  <c r="X783"/>
  <c r="W783"/>
  <c r="T783"/>
  <c r="S783"/>
  <c r="R783"/>
  <c r="Q783"/>
  <c r="P783"/>
  <c r="O783"/>
  <c r="N783"/>
  <c r="U782"/>
  <c r="U781"/>
  <c r="U780"/>
  <c r="U779"/>
  <c r="U778"/>
  <c r="AU777"/>
  <c r="AT777"/>
  <c r="AS777"/>
  <c r="AR777"/>
  <c r="AQ777"/>
  <c r="AP777"/>
  <c r="AO777"/>
  <c r="AN777"/>
  <c r="AM777"/>
  <c r="AL777"/>
  <c r="AK777"/>
  <c r="AJ777"/>
  <c r="AI777"/>
  <c r="AH777"/>
  <c r="AG777"/>
  <c r="AF777"/>
  <c r="AE777"/>
  <c r="AD777"/>
  <c r="AC777"/>
  <c r="AB777"/>
  <c r="AA777"/>
  <c r="Z777"/>
  <c r="Y777"/>
  <c r="X777"/>
  <c r="W777"/>
  <c r="T777"/>
  <c r="S777"/>
  <c r="R777"/>
  <c r="Q777"/>
  <c r="P777"/>
  <c r="O777"/>
  <c r="N777"/>
  <c r="U776"/>
  <c r="U775"/>
  <c r="U774"/>
  <c r="U773"/>
  <c r="U772"/>
  <c r="AU770"/>
  <c r="AT770"/>
  <c r="AS770"/>
  <c r="AR770"/>
  <c r="AQ770"/>
  <c r="AP770"/>
  <c r="AO770"/>
  <c r="AN770"/>
  <c r="AM770"/>
  <c r="AL770"/>
  <c r="AK770"/>
  <c r="AJ770"/>
  <c r="AI770"/>
  <c r="AH770"/>
  <c r="AG770"/>
  <c r="AF770"/>
  <c r="AE770"/>
  <c r="AD770"/>
  <c r="AC770"/>
  <c r="AB770"/>
  <c r="AA770"/>
  <c r="Z770"/>
  <c r="Y770"/>
  <c r="X770"/>
  <c r="W770"/>
  <c r="T770"/>
  <c r="S770"/>
  <c r="R770"/>
  <c r="Q770"/>
  <c r="P770"/>
  <c r="O770"/>
  <c r="N770"/>
  <c r="U769"/>
  <c r="U768"/>
  <c r="U767"/>
  <c r="U766"/>
  <c r="U765"/>
  <c r="AU763"/>
  <c r="AT763"/>
  <c r="AS763"/>
  <c r="AR763"/>
  <c r="AQ763"/>
  <c r="AP763"/>
  <c r="AO763"/>
  <c r="AN763"/>
  <c r="AM763"/>
  <c r="AL763"/>
  <c r="AK763"/>
  <c r="AJ763"/>
  <c r="AI763"/>
  <c r="AH763"/>
  <c r="AG763"/>
  <c r="AF763"/>
  <c r="AE763"/>
  <c r="AD763"/>
  <c r="AC763"/>
  <c r="AB763"/>
  <c r="AA763"/>
  <c r="Z763"/>
  <c r="Y763"/>
  <c r="X763"/>
  <c r="W763"/>
  <c r="T763"/>
  <c r="S763"/>
  <c r="R763"/>
  <c r="Q763"/>
  <c r="P763"/>
  <c r="O763"/>
  <c r="N763"/>
  <c r="U762"/>
  <c r="U761"/>
  <c r="U760"/>
  <c r="U759"/>
  <c r="U758"/>
  <c r="AU757"/>
  <c r="AT757"/>
  <c r="AS757"/>
  <c r="AR757"/>
  <c r="AQ757"/>
  <c r="AP757"/>
  <c r="AO757"/>
  <c r="AN757"/>
  <c r="AM757"/>
  <c r="AL757"/>
  <c r="AK757"/>
  <c r="AJ757"/>
  <c r="AI757"/>
  <c r="AH757"/>
  <c r="AG757"/>
  <c r="AF757"/>
  <c r="AE757"/>
  <c r="AD757"/>
  <c r="AC757"/>
  <c r="AB757"/>
  <c r="AA757"/>
  <c r="Z757"/>
  <c r="Y757"/>
  <c r="X757"/>
  <c r="W757"/>
  <c r="T757"/>
  <c r="S757"/>
  <c r="R757"/>
  <c r="Q757"/>
  <c r="P757"/>
  <c r="O757"/>
  <c r="N757"/>
  <c r="U756"/>
  <c r="U755"/>
  <c r="U754"/>
  <c r="U753"/>
  <c r="U752"/>
  <c r="AU751"/>
  <c r="AT751"/>
  <c r="AS751"/>
  <c r="AR751"/>
  <c r="AQ751"/>
  <c r="AP751"/>
  <c r="AO751"/>
  <c r="AN751"/>
  <c r="AM751"/>
  <c r="AL751"/>
  <c r="AK751"/>
  <c r="AJ751"/>
  <c r="AI751"/>
  <c r="AH751"/>
  <c r="AG751"/>
  <c r="AF751"/>
  <c r="AE751"/>
  <c r="AD751"/>
  <c r="AC751"/>
  <c r="AB751"/>
  <c r="AA751"/>
  <c r="Z751"/>
  <c r="Y751"/>
  <c r="X751"/>
  <c r="W751"/>
  <c r="T751"/>
  <c r="S751"/>
  <c r="R751"/>
  <c r="Q751"/>
  <c r="P751"/>
  <c r="O751"/>
  <c r="N751"/>
  <c r="U750"/>
  <c r="U749"/>
  <c r="U748"/>
  <c r="U747"/>
  <c r="U746"/>
  <c r="L742"/>
  <c r="AU741"/>
  <c r="AT741"/>
  <c r="AS741"/>
  <c r="AR741"/>
  <c r="AQ741"/>
  <c r="AP741"/>
  <c r="AO741"/>
  <c r="AN741"/>
  <c r="AM741"/>
  <c r="AL741"/>
  <c r="AK741"/>
  <c r="AJ741"/>
  <c r="AI741"/>
  <c r="AH741"/>
  <c r="AG741"/>
  <c r="AF741"/>
  <c r="AE741"/>
  <c r="AD741"/>
  <c r="AC741"/>
  <c r="AB741"/>
  <c r="AA741"/>
  <c r="Z741"/>
  <c r="Y741"/>
  <c r="X741"/>
  <c r="W741"/>
  <c r="T741"/>
  <c r="S741"/>
  <c r="R741"/>
  <c r="Q741"/>
  <c r="P741"/>
  <c r="O741"/>
  <c r="N741"/>
  <c r="AU740"/>
  <c r="AT740"/>
  <c r="AS740"/>
  <c r="AR740"/>
  <c r="AQ740"/>
  <c r="AP740"/>
  <c r="AO740"/>
  <c r="AN740"/>
  <c r="AM740"/>
  <c r="AL740"/>
  <c r="AK740"/>
  <c r="AJ740"/>
  <c r="AI740"/>
  <c r="AH740"/>
  <c r="AG740"/>
  <c r="AF740"/>
  <c r="AE740"/>
  <c r="AD740"/>
  <c r="AC740"/>
  <c r="AB740"/>
  <c r="AA740"/>
  <c r="Z740"/>
  <c r="Y740"/>
  <c r="X740"/>
  <c r="W740"/>
  <c r="T740"/>
  <c r="S740"/>
  <c r="R740"/>
  <c r="Q740"/>
  <c r="P740"/>
  <c r="O740"/>
  <c r="N740"/>
  <c r="AU739"/>
  <c r="AT739"/>
  <c r="AS739"/>
  <c r="AR739"/>
  <c r="AQ739"/>
  <c r="AP739"/>
  <c r="AO739"/>
  <c r="AN739"/>
  <c r="AM739"/>
  <c r="AL739"/>
  <c r="AK739"/>
  <c r="AJ739"/>
  <c r="AI739"/>
  <c r="AH739"/>
  <c r="AG739"/>
  <c r="AF739"/>
  <c r="AE739"/>
  <c r="AD739"/>
  <c r="AC739"/>
  <c r="AB739"/>
  <c r="AA739"/>
  <c r="Z739"/>
  <c r="Y739"/>
  <c r="X739"/>
  <c r="W739"/>
  <c r="T739"/>
  <c r="S739"/>
  <c r="R739"/>
  <c r="Q739"/>
  <c r="P739"/>
  <c r="O739"/>
  <c r="N739"/>
  <c r="AU738"/>
  <c r="AT738"/>
  <c r="AS738"/>
  <c r="AR738"/>
  <c r="AQ738"/>
  <c r="AP738"/>
  <c r="AO738"/>
  <c r="AN738"/>
  <c r="AM738"/>
  <c r="AL738"/>
  <c r="AK738"/>
  <c r="AJ738"/>
  <c r="AI738"/>
  <c r="AH738"/>
  <c r="AG738"/>
  <c r="AF738"/>
  <c r="AE738"/>
  <c r="AD738"/>
  <c r="AC738"/>
  <c r="AB738"/>
  <c r="AA738"/>
  <c r="Z738"/>
  <c r="Y738"/>
  <c r="X738"/>
  <c r="W738"/>
  <c r="T738"/>
  <c r="S738"/>
  <c r="R738"/>
  <c r="Q738"/>
  <c r="P738"/>
  <c r="O738"/>
  <c r="N738"/>
  <c r="AU737"/>
  <c r="AT737"/>
  <c r="W737"/>
  <c r="T737"/>
  <c r="S737"/>
  <c r="R737"/>
  <c r="Q737"/>
  <c r="P737"/>
  <c r="O737"/>
  <c r="N737"/>
  <c r="AU733"/>
  <c r="AT733"/>
  <c r="AS733"/>
  <c r="AR733"/>
  <c r="AQ733"/>
  <c r="AP733"/>
  <c r="AO733"/>
  <c r="AN733"/>
  <c r="AM733"/>
  <c r="AL733"/>
  <c r="AK733"/>
  <c r="AJ733"/>
  <c r="AI733"/>
  <c r="AH733"/>
  <c r="Y733"/>
  <c r="W733"/>
  <c r="T733"/>
  <c r="S733"/>
  <c r="R733"/>
  <c r="Q733"/>
  <c r="P733"/>
  <c r="O733"/>
  <c r="N733"/>
  <c r="U732"/>
  <c r="U731"/>
  <c r="U730"/>
  <c r="U729"/>
  <c r="U726"/>
  <c r="AU725"/>
  <c r="AT725"/>
  <c r="AS725"/>
  <c r="AR725"/>
  <c r="AQ725"/>
  <c r="AP725"/>
  <c r="AO725"/>
  <c r="AN725"/>
  <c r="AM725"/>
  <c r="AL725"/>
  <c r="AK725"/>
  <c r="AJ725"/>
  <c r="AI725"/>
  <c r="AH725"/>
  <c r="W725"/>
  <c r="T725"/>
  <c r="S725"/>
  <c r="R725"/>
  <c r="Q725"/>
  <c r="P725"/>
  <c r="O725"/>
  <c r="N725"/>
  <c r="U724"/>
  <c r="U723"/>
  <c r="U722"/>
  <c r="U721"/>
  <c r="AG719"/>
  <c r="AF719"/>
  <c r="AF725" s="1"/>
  <c r="AE719"/>
  <c r="AD719"/>
  <c r="AC719"/>
  <c r="AB719"/>
  <c r="AA719"/>
  <c r="Z719"/>
  <c r="Y719"/>
  <c r="X719"/>
  <c r="X725" s="1"/>
  <c r="U719"/>
  <c r="AU718"/>
  <c r="AT718"/>
  <c r="AS718"/>
  <c r="AR718"/>
  <c r="AQ718"/>
  <c r="AP718"/>
  <c r="AO718"/>
  <c r="AN718"/>
  <c r="AM718"/>
  <c r="AL718"/>
  <c r="AK718"/>
  <c r="AJ718"/>
  <c r="AI718"/>
  <c r="AH718"/>
  <c r="AG718"/>
  <c r="AF718"/>
  <c r="AE718"/>
  <c r="AD718"/>
  <c r="AC718"/>
  <c r="AB718"/>
  <c r="AA718"/>
  <c r="Z718"/>
  <c r="Y718"/>
  <c r="X718"/>
  <c r="W718"/>
  <c r="T718"/>
  <c r="S718"/>
  <c r="R718"/>
  <c r="Q718"/>
  <c r="P718"/>
  <c r="O718"/>
  <c r="N718"/>
  <c r="U717"/>
  <c r="U716"/>
  <c r="U715"/>
  <c r="U714"/>
  <c r="U713"/>
  <c r="AU712"/>
  <c r="AT712"/>
  <c r="AS712"/>
  <c r="AR712"/>
  <c r="AQ712"/>
  <c r="AP712"/>
  <c r="AO712"/>
  <c r="AN712"/>
  <c r="AM712"/>
  <c r="AL712"/>
  <c r="AK712"/>
  <c r="AJ712"/>
  <c r="AI712"/>
  <c r="AH712"/>
  <c r="AG712"/>
  <c r="AF712"/>
  <c r="AE712"/>
  <c r="AD712"/>
  <c r="AC712"/>
  <c r="AB712"/>
  <c r="AA712"/>
  <c r="Z712"/>
  <c r="Y712"/>
  <c r="X712"/>
  <c r="W712"/>
  <c r="T712"/>
  <c r="S712"/>
  <c r="R712"/>
  <c r="Q712"/>
  <c r="P712"/>
  <c r="O712"/>
  <c r="N712"/>
  <c r="U711"/>
  <c r="U710"/>
  <c r="U709"/>
  <c r="U708"/>
  <c r="U707"/>
  <c r="AU706"/>
  <c r="AT706"/>
  <c r="AS706"/>
  <c r="AR706"/>
  <c r="AQ706"/>
  <c r="AP706"/>
  <c r="AO706"/>
  <c r="AN706"/>
  <c r="AM706"/>
  <c r="AL706"/>
  <c r="AK706"/>
  <c r="AJ706"/>
  <c r="AI706"/>
  <c r="AH706"/>
  <c r="AG706"/>
  <c r="AF706"/>
  <c r="AE706"/>
  <c r="AD706"/>
  <c r="AC706"/>
  <c r="AB706"/>
  <c r="AA706"/>
  <c r="Z706"/>
  <c r="Y706"/>
  <c r="X706"/>
  <c r="W706"/>
  <c r="T706"/>
  <c r="S706"/>
  <c r="R706"/>
  <c r="Q706"/>
  <c r="P706"/>
  <c r="O706"/>
  <c r="N706"/>
  <c r="U705"/>
  <c r="U704"/>
  <c r="U703"/>
  <c r="U702"/>
  <c r="U701"/>
  <c r="AU700"/>
  <c r="AT700"/>
  <c r="W700"/>
  <c r="T700"/>
  <c r="S700"/>
  <c r="R700"/>
  <c r="Q700"/>
  <c r="P700"/>
  <c r="O700"/>
  <c r="N700"/>
  <c r="U699"/>
  <c r="U698"/>
  <c r="U697"/>
  <c r="U696"/>
  <c r="AS693"/>
  <c r="AR693"/>
  <c r="AQ693"/>
  <c r="AP693"/>
  <c r="AO693"/>
  <c r="AN693"/>
  <c r="AM693"/>
  <c r="AM700" s="1"/>
  <c r="AL693"/>
  <c r="AK693"/>
  <c r="AJ693"/>
  <c r="AI693"/>
  <c r="AH693"/>
  <c r="AG693"/>
  <c r="AG700" s="1"/>
  <c r="AF693"/>
  <c r="AF700" s="1"/>
  <c r="AE693"/>
  <c r="AE700" s="1"/>
  <c r="AD693"/>
  <c r="AD700" s="1"/>
  <c r="AC693"/>
  <c r="AC700" s="1"/>
  <c r="AB693"/>
  <c r="AB700" s="1"/>
  <c r="AA693"/>
  <c r="AA700" s="1"/>
  <c r="Z693"/>
  <c r="Z700" s="1"/>
  <c r="Y693"/>
  <c r="Y700" s="1"/>
  <c r="X693"/>
  <c r="X700" s="1"/>
  <c r="U693"/>
  <c r="AU690"/>
  <c r="AT690"/>
  <c r="AS690"/>
  <c r="AR690"/>
  <c r="AQ690"/>
  <c r="AP690"/>
  <c r="AO690"/>
  <c r="AN690"/>
  <c r="AM690"/>
  <c r="AL690"/>
  <c r="AK690"/>
  <c r="AJ690"/>
  <c r="AI690"/>
  <c r="AH690"/>
  <c r="AG690"/>
  <c r="AF690"/>
  <c r="AE690"/>
  <c r="AD690"/>
  <c r="AC690"/>
  <c r="AB690"/>
  <c r="AA690"/>
  <c r="Z690"/>
  <c r="Y690"/>
  <c r="X690"/>
  <c r="W690"/>
  <c r="T690"/>
  <c r="S690"/>
  <c r="R690"/>
  <c r="Q690"/>
  <c r="P690"/>
  <c r="O690"/>
  <c r="N690"/>
  <c r="U689"/>
  <c r="U688"/>
  <c r="U687"/>
  <c r="U686"/>
  <c r="U685"/>
  <c r="AU683"/>
  <c r="AT683"/>
  <c r="W683"/>
  <c r="T683"/>
  <c r="S683"/>
  <c r="R683"/>
  <c r="Q683"/>
  <c r="P683"/>
  <c r="O683"/>
  <c r="N683"/>
  <c r="U682"/>
  <c r="U681"/>
  <c r="U680"/>
  <c r="U679"/>
  <c r="AS677"/>
  <c r="AS683" s="1"/>
  <c r="AR677"/>
  <c r="AR683" s="1"/>
  <c r="AQ677"/>
  <c r="AQ683" s="1"/>
  <c r="AP677"/>
  <c r="AP683" s="1"/>
  <c r="AO677"/>
  <c r="AO683" s="1"/>
  <c r="AN677"/>
  <c r="AN683" s="1"/>
  <c r="AM677"/>
  <c r="AM683" s="1"/>
  <c r="AL677"/>
  <c r="AL683" s="1"/>
  <c r="AK677"/>
  <c r="AK683" s="1"/>
  <c r="AJ677"/>
  <c r="AJ683" s="1"/>
  <c r="AI677"/>
  <c r="AI683" s="1"/>
  <c r="AH677"/>
  <c r="AH683" s="1"/>
  <c r="AG677"/>
  <c r="AG683" s="1"/>
  <c r="AF677"/>
  <c r="AF683" s="1"/>
  <c r="AE677"/>
  <c r="AE683" s="1"/>
  <c r="AD677"/>
  <c r="AD683" s="1"/>
  <c r="AC677"/>
  <c r="AC683" s="1"/>
  <c r="AB677"/>
  <c r="AB683" s="1"/>
  <c r="AA677"/>
  <c r="AA683" s="1"/>
  <c r="Z677"/>
  <c r="Z683" s="1"/>
  <c r="Y677"/>
  <c r="Y683" s="1"/>
  <c r="X677"/>
  <c r="X683" s="1"/>
  <c r="U677"/>
  <c r="AU676"/>
  <c r="AT676"/>
  <c r="AS676"/>
  <c r="AR676"/>
  <c r="AQ676"/>
  <c r="AP676"/>
  <c r="AO676"/>
  <c r="AN676"/>
  <c r="AM676"/>
  <c r="AL676"/>
  <c r="AK676"/>
  <c r="AJ676"/>
  <c r="AI676"/>
  <c r="AH676"/>
  <c r="W676"/>
  <c r="T676"/>
  <c r="S676"/>
  <c r="R676"/>
  <c r="Q676"/>
  <c r="P676"/>
  <c r="O676"/>
  <c r="N676"/>
  <c r="U675"/>
  <c r="U674"/>
  <c r="U673"/>
  <c r="U672"/>
  <c r="U670"/>
  <c r="AU669"/>
  <c r="AT669"/>
  <c r="AS669"/>
  <c r="AR669"/>
  <c r="AQ669"/>
  <c r="AP669"/>
  <c r="AO669"/>
  <c r="AN669"/>
  <c r="AM669"/>
  <c r="AL669"/>
  <c r="AK669"/>
  <c r="AJ669"/>
  <c r="AI669"/>
  <c r="AH669"/>
  <c r="AG669"/>
  <c r="AF669"/>
  <c r="AE669"/>
  <c r="AD669"/>
  <c r="AC669"/>
  <c r="AB669"/>
  <c r="AA669"/>
  <c r="Z669"/>
  <c r="Y669"/>
  <c r="X669"/>
  <c r="W669"/>
  <c r="T669"/>
  <c r="S669"/>
  <c r="R669"/>
  <c r="Q669"/>
  <c r="P669"/>
  <c r="O669"/>
  <c r="N669"/>
  <c r="U668"/>
  <c r="U667"/>
  <c r="U666"/>
  <c r="U665"/>
  <c r="U664"/>
  <c r="AU663"/>
  <c r="AT663"/>
  <c r="AS663"/>
  <c r="AR663"/>
  <c r="AQ663"/>
  <c r="AP663"/>
  <c r="AO663"/>
  <c r="AN663"/>
  <c r="AM663"/>
  <c r="AL663"/>
  <c r="AK663"/>
  <c r="AJ663"/>
  <c r="AI663"/>
  <c r="AH663"/>
  <c r="AG663"/>
  <c r="AF663"/>
  <c r="AE663"/>
  <c r="AD663"/>
  <c r="AC663"/>
  <c r="AB663"/>
  <c r="AA663"/>
  <c r="Z663"/>
  <c r="Y663"/>
  <c r="X663"/>
  <c r="W663"/>
  <c r="T663"/>
  <c r="S663"/>
  <c r="R663"/>
  <c r="Q663"/>
  <c r="P663"/>
  <c r="O663"/>
  <c r="N663"/>
  <c r="U662"/>
  <c r="U661"/>
  <c r="U660"/>
  <c r="U659"/>
  <c r="U658"/>
  <c r="AU657"/>
  <c r="AT657"/>
  <c r="AS657"/>
  <c r="AR657"/>
  <c r="AQ657"/>
  <c r="AP657"/>
  <c r="AO657"/>
  <c r="AN657"/>
  <c r="AM657"/>
  <c r="AL657"/>
  <c r="AK657"/>
  <c r="AJ657"/>
  <c r="AI657"/>
  <c r="AH657"/>
  <c r="AG657"/>
  <c r="AF657"/>
  <c r="AE657"/>
  <c r="AD657"/>
  <c r="AC657"/>
  <c r="AB657"/>
  <c r="AA657"/>
  <c r="Z657"/>
  <c r="Y657"/>
  <c r="X657"/>
  <c r="W657"/>
  <c r="T657"/>
  <c r="S657"/>
  <c r="R657"/>
  <c r="Q657"/>
  <c r="P657"/>
  <c r="O657"/>
  <c r="N657"/>
  <c r="U656"/>
  <c r="U655"/>
  <c r="U654"/>
  <c r="U653"/>
  <c r="U652"/>
  <c r="L648"/>
  <c r="AU647"/>
  <c r="AT647"/>
  <c r="AS647"/>
  <c r="AR647"/>
  <c r="AQ647"/>
  <c r="AP647"/>
  <c r="AO647"/>
  <c r="AN647"/>
  <c r="AM647"/>
  <c r="AL647"/>
  <c r="AK647"/>
  <c r="AJ647"/>
  <c r="AI647"/>
  <c r="AH647"/>
  <c r="AG647"/>
  <c r="AF647"/>
  <c r="AE647"/>
  <c r="AD647"/>
  <c r="AC647"/>
  <c r="AB647"/>
  <c r="AA647"/>
  <c r="Z647"/>
  <c r="Y647"/>
  <c r="X647"/>
  <c r="W647"/>
  <c r="T647"/>
  <c r="S647"/>
  <c r="R647"/>
  <c r="Q647"/>
  <c r="P647"/>
  <c r="O647"/>
  <c r="N647"/>
  <c r="AU646"/>
  <c r="AT646"/>
  <c r="AS646"/>
  <c r="AR646"/>
  <c r="AQ646"/>
  <c r="AP646"/>
  <c r="AO646"/>
  <c r="AN646"/>
  <c r="AM646"/>
  <c r="AL646"/>
  <c r="AK646"/>
  <c r="AJ646"/>
  <c r="AI646"/>
  <c r="AH646"/>
  <c r="AG646"/>
  <c r="AF646"/>
  <c r="AE646"/>
  <c r="AD646"/>
  <c r="AC646"/>
  <c r="AB646"/>
  <c r="AA646"/>
  <c r="Z646"/>
  <c r="Y646"/>
  <c r="X646"/>
  <c r="W646"/>
  <c r="T646"/>
  <c r="S646"/>
  <c r="R646"/>
  <c r="Q646"/>
  <c r="P646"/>
  <c r="O646"/>
  <c r="N646"/>
  <c r="AU645"/>
  <c r="AT645"/>
  <c r="AS645"/>
  <c r="AR645"/>
  <c r="AQ645"/>
  <c r="AP645"/>
  <c r="AO645"/>
  <c r="AN645"/>
  <c r="AM645"/>
  <c r="AL645"/>
  <c r="AK645"/>
  <c r="AJ645"/>
  <c r="AI645"/>
  <c r="AH645"/>
  <c r="W645"/>
  <c r="T645"/>
  <c r="S645"/>
  <c r="R645"/>
  <c r="Q645"/>
  <c r="P645"/>
  <c r="O645"/>
  <c r="N645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E643"/>
  <c r="AD643"/>
  <c r="AC643"/>
  <c r="AB643"/>
  <c r="AA643"/>
  <c r="Z643"/>
  <c r="Y643"/>
  <c r="X643"/>
  <c r="W643"/>
  <c r="T643"/>
  <c r="S643"/>
  <c r="R643"/>
  <c r="Q643"/>
  <c r="P643"/>
  <c r="O643"/>
  <c r="N643"/>
  <c r="AV639"/>
  <c r="AU639"/>
  <c r="AT639"/>
  <c r="AS639"/>
  <c r="AR639"/>
  <c r="AQ639"/>
  <c r="AP639"/>
  <c r="AO639"/>
  <c r="AN639"/>
  <c r="AM639"/>
  <c r="AL639"/>
  <c r="AK639"/>
  <c r="AJ639"/>
  <c r="AI639"/>
  <c r="AH639"/>
  <c r="AD639"/>
  <c r="W639"/>
  <c r="T639"/>
  <c r="S639"/>
  <c r="R639"/>
  <c r="Q639"/>
  <c r="P639"/>
  <c r="O639"/>
  <c r="N639"/>
  <c r="U638"/>
  <c r="U637"/>
  <c r="U634"/>
  <c r="U633"/>
  <c r="U632"/>
  <c r="AV631"/>
  <c r="AU631"/>
  <c r="AT631"/>
  <c r="AS631"/>
  <c r="AR631"/>
  <c r="AQ631"/>
  <c r="AP631"/>
  <c r="AO631"/>
  <c r="AN631"/>
  <c r="AM631"/>
  <c r="AL631"/>
  <c r="AK631"/>
  <c r="AJ631"/>
  <c r="AI631"/>
  <c r="AH631"/>
  <c r="W631"/>
  <c r="T631"/>
  <c r="S631"/>
  <c r="R631"/>
  <c r="Q631"/>
  <c r="P631"/>
  <c r="O631"/>
  <c r="N631"/>
  <c r="U630"/>
  <c r="U629"/>
  <c r="U627"/>
  <c r="U626"/>
  <c r="U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3"/>
  <c r="U622"/>
  <c r="U621"/>
  <c r="U620"/>
  <c r="U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9"/>
  <c r="AT609"/>
  <c r="W609"/>
  <c r="T609"/>
  <c r="S609"/>
  <c r="R609"/>
  <c r="Q609"/>
  <c r="P609"/>
  <c r="O609"/>
  <c r="N609"/>
  <c r="U608"/>
  <c r="U607"/>
  <c r="U606"/>
  <c r="AS604"/>
  <c r="AS609" s="1"/>
  <c r="AR604"/>
  <c r="AQ604"/>
  <c r="AQ609" s="1"/>
  <c r="AP604"/>
  <c r="AO604"/>
  <c r="AO609" s="1"/>
  <c r="AN604"/>
  <c r="AM604"/>
  <c r="AM609" s="1"/>
  <c r="AL604"/>
  <c r="AK604"/>
  <c r="AK609" s="1"/>
  <c r="AJ604"/>
  <c r="AI604"/>
  <c r="AI609" s="1"/>
  <c r="AH604"/>
  <c r="AG604"/>
  <c r="AG609" s="1"/>
  <c r="AF604"/>
  <c r="AE604"/>
  <c r="AE609" s="1"/>
  <c r="AD604"/>
  <c r="AC604"/>
  <c r="AC609" s="1"/>
  <c r="AB604"/>
  <c r="AA604"/>
  <c r="AA609" s="1"/>
  <c r="Z604"/>
  <c r="Y604"/>
  <c r="Y609" s="1"/>
  <c r="X604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7"/>
  <c r="U586"/>
  <c r="U585"/>
  <c r="U584"/>
  <c r="U583"/>
  <c r="W581"/>
  <c r="T581"/>
  <c r="S581"/>
  <c r="R581"/>
  <c r="M573" s="1"/>
  <c r="Q581"/>
  <c r="P581"/>
  <c r="O581"/>
  <c r="N581"/>
  <c r="U580"/>
  <c r="U579"/>
  <c r="U578"/>
  <c r="AU574"/>
  <c r="AU644" s="1"/>
  <c r="AT574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1"/>
  <c r="U570"/>
  <c r="U569"/>
  <c r="U568"/>
  <c r="U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P560"/>
  <c r="O560"/>
  <c r="N560"/>
  <c r="U559"/>
  <c r="U558"/>
  <c r="U557"/>
  <c r="U556"/>
  <c r="U555"/>
  <c r="AU550"/>
  <c r="W550"/>
  <c r="T550"/>
  <c r="S550"/>
  <c r="R550"/>
  <c r="Q550"/>
  <c r="P550"/>
  <c r="O550"/>
  <c r="N550"/>
  <c r="U549"/>
  <c r="U548"/>
  <c r="U547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G544"/>
  <c r="AG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P542"/>
  <c r="O542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AU513"/>
  <c r="W513"/>
  <c r="T513"/>
  <c r="S513"/>
  <c r="R513"/>
  <c r="Q513"/>
  <c r="P513"/>
  <c r="O513"/>
  <c r="N513"/>
  <c r="AU504"/>
  <c r="AT504"/>
  <c r="AS504"/>
  <c r="AR504"/>
  <c r="AQ504"/>
  <c r="W504"/>
  <c r="T504"/>
  <c r="S504"/>
  <c r="R504"/>
  <c r="Q504"/>
  <c r="P504"/>
  <c r="O504"/>
  <c r="N504"/>
  <c r="U503"/>
  <c r="U502"/>
  <c r="U501"/>
  <c r="U500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G498"/>
  <c r="AG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M498"/>
  <c r="AU497"/>
  <c r="AT497"/>
  <c r="AS497"/>
  <c r="AR497"/>
  <c r="AQ497"/>
  <c r="W497"/>
  <c r="T497"/>
  <c r="S497"/>
  <c r="R497"/>
  <c r="Q497"/>
  <c r="P497"/>
  <c r="O497"/>
  <c r="N497"/>
  <c r="U496"/>
  <c r="U495"/>
  <c r="U494"/>
  <c r="U493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G491"/>
  <c r="AG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AU490"/>
  <c r="W490"/>
  <c r="T490"/>
  <c r="S490"/>
  <c r="M484" s="1"/>
  <c r="R490"/>
  <c r="Q490"/>
  <c r="P490"/>
  <c r="O490"/>
  <c r="N490"/>
  <c r="U489"/>
  <c r="U488"/>
  <c r="U487"/>
  <c r="U486"/>
  <c r="AT484"/>
  <c r="AT513" s="1"/>
  <c r="AS484"/>
  <c r="AS490" s="1"/>
  <c r="AR484"/>
  <c r="AR513" s="1"/>
  <c r="AQ484"/>
  <c r="AQ490" s="1"/>
  <c r="AP484"/>
  <c r="AO484"/>
  <c r="AO490" s="1"/>
  <c r="AN484"/>
  <c r="AM484"/>
  <c r="AM490" s="1"/>
  <c r="AL484"/>
  <c r="AK484"/>
  <c r="AK490" s="1"/>
  <c r="AJ484"/>
  <c r="AI484"/>
  <c r="AI490" s="1"/>
  <c r="AH484"/>
  <c r="AG484"/>
  <c r="AG490" s="1"/>
  <c r="AF484"/>
  <c r="AE484"/>
  <c r="AE490" s="1"/>
  <c r="AD484"/>
  <c r="AC484"/>
  <c r="AC490" s="1"/>
  <c r="AB484"/>
  <c r="AA484"/>
  <c r="AA490" s="1"/>
  <c r="Z484"/>
  <c r="Y484"/>
  <c r="Y490" s="1"/>
  <c r="X484"/>
  <c r="U484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N451"/>
  <c r="AU450"/>
  <c r="AT450"/>
  <c r="W450"/>
  <c r="T450"/>
  <c r="S450"/>
  <c r="R450"/>
  <c r="Q450"/>
  <c r="P450"/>
  <c r="O450"/>
  <c r="N450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41"/>
  <c r="U440"/>
  <c r="U439"/>
  <c r="U438"/>
  <c r="AE436"/>
  <c r="AE43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W427"/>
  <c r="T427"/>
  <c r="S427"/>
  <c r="R427"/>
  <c r="Q427"/>
  <c r="P427"/>
  <c r="O427"/>
  <c r="N427"/>
  <c r="AU419"/>
  <c r="W419"/>
  <c r="T419"/>
  <c r="S419"/>
  <c r="R419"/>
  <c r="Q419"/>
  <c r="P419"/>
  <c r="O419"/>
  <c r="N419"/>
  <c r="U418"/>
  <c r="U417"/>
  <c r="U416"/>
  <c r="U415"/>
  <c r="AK413"/>
  <c r="AK412" s="1"/>
  <c r="AK419" s="1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X412"/>
  <c r="X419" s="1"/>
  <c r="U412"/>
  <c r="AU411"/>
  <c r="AT411"/>
  <c r="W411"/>
  <c r="T411"/>
  <c r="S411"/>
  <c r="R411"/>
  <c r="Q411"/>
  <c r="P411"/>
  <c r="O411"/>
  <c r="N411"/>
  <c r="U410"/>
  <c r="U409"/>
  <c r="U408"/>
  <c r="U407"/>
  <c r="AS405"/>
  <c r="AS411" s="1"/>
  <c r="AR405"/>
  <c r="AQ405"/>
  <c r="AQ411" s="1"/>
  <c r="AP405"/>
  <c r="AP427" s="1"/>
  <c r="AO405"/>
  <c r="AO411" s="1"/>
  <c r="AN405"/>
  <c r="AM405"/>
  <c r="AM411" s="1"/>
  <c r="AL405"/>
  <c r="AL427" s="1"/>
  <c r="AK405"/>
  <c r="AJ405"/>
  <c r="AI405"/>
  <c r="AH405"/>
  <c r="AH427" s="1"/>
  <c r="AG405"/>
  <c r="AF405"/>
  <c r="AE405"/>
  <c r="AD405"/>
  <c r="AD427" s="1"/>
  <c r="AC405"/>
  <c r="AB405"/>
  <c r="AA405"/>
  <c r="Z405"/>
  <c r="Z427" s="1"/>
  <c r="Y405"/>
  <c r="X405"/>
  <c r="U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7"/>
  <c r="U396"/>
  <c r="U395"/>
  <c r="U394"/>
  <c r="U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R392"/>
  <c r="Q392"/>
  <c r="P392"/>
  <c r="O392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5"/>
  <c r="U384"/>
  <c r="U383"/>
  <c r="U382"/>
  <c r="U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R380"/>
  <c r="Q380"/>
  <c r="P380"/>
  <c r="O380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3"/>
  <c r="U372"/>
  <c r="U371"/>
  <c r="U370"/>
  <c r="U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R368"/>
  <c r="Q368"/>
  <c r="P368"/>
  <c r="O368"/>
  <c r="N368"/>
  <c r="U367"/>
  <c r="U366"/>
  <c r="U365"/>
  <c r="U364"/>
  <c r="U363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T354"/>
  <c r="S354"/>
  <c r="R354"/>
  <c r="Q354"/>
  <c r="P354"/>
  <c r="O354"/>
  <c r="N354"/>
  <c r="U353"/>
  <c r="U352"/>
  <c r="U351"/>
  <c r="U350"/>
  <c r="U349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W340"/>
  <c r="T340"/>
  <c r="S340"/>
  <c r="R340"/>
  <c r="Q340"/>
  <c r="P340"/>
  <c r="O340"/>
  <c r="N34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R332"/>
  <c r="Q332"/>
  <c r="P332"/>
  <c r="O332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5"/>
  <c r="U324"/>
  <c r="U323"/>
  <c r="U322"/>
  <c r="U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R320"/>
  <c r="Q320"/>
  <c r="P320"/>
  <c r="O320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2"/>
  <c r="U311"/>
  <c r="U310"/>
  <c r="U309"/>
  <c r="U308"/>
  <c r="AU307"/>
  <c r="AT307"/>
  <c r="W307"/>
  <c r="T307"/>
  <c r="S307"/>
  <c r="R307"/>
  <c r="Q307"/>
  <c r="P307"/>
  <c r="O307"/>
  <c r="N307"/>
  <c r="U306"/>
  <c r="U305"/>
  <c r="U304"/>
  <c r="U303"/>
  <c r="AS299"/>
  <c r="AS307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Q276"/>
  <c r="AQ284" s="1"/>
  <c r="AP276"/>
  <c r="AO276"/>
  <c r="AO284" s="1"/>
  <c r="AN276"/>
  <c r="AM276"/>
  <c r="AM284" s="1"/>
  <c r="AL276"/>
  <c r="AK276"/>
  <c r="AJ276"/>
  <c r="AI276"/>
  <c r="AH276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69"/>
  <c r="AF269"/>
  <c r="AE269"/>
  <c r="AD269"/>
  <c r="AC269"/>
  <c r="AB269"/>
  <c r="AA269"/>
  <c r="Z269"/>
  <c r="Y269"/>
  <c r="X269"/>
  <c r="U269"/>
  <c r="L265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N264"/>
  <c r="N525" s="1"/>
  <c r="AU263"/>
  <c r="AT263"/>
  <c r="AS263"/>
  <c r="AR263"/>
  <c r="AQ263"/>
  <c r="AP263"/>
  <c r="AO263"/>
  <c r="AN263"/>
  <c r="AM263"/>
  <c r="AL263"/>
  <c r="T263"/>
  <c r="S263"/>
  <c r="R263"/>
  <c r="Q263"/>
  <c r="P263"/>
  <c r="O263"/>
  <c r="N263"/>
  <c r="AU262"/>
  <c r="AT262"/>
  <c r="AS262"/>
  <c r="AR262"/>
  <c r="AQ262"/>
  <c r="AP262"/>
  <c r="AO262"/>
  <c r="AN262"/>
  <c r="AM262"/>
  <c r="AL262"/>
  <c r="AK262"/>
  <c r="AJ262"/>
  <c r="AI262"/>
  <c r="AH262"/>
  <c r="AG262"/>
  <c r="AF262"/>
  <c r="AE262"/>
  <c r="AD262"/>
  <c r="AC262"/>
  <c r="AB262"/>
  <c r="AA262"/>
  <c r="Z262"/>
  <c r="Y262"/>
  <c r="X262"/>
  <c r="W262"/>
  <c r="T262"/>
  <c r="S262"/>
  <c r="R262"/>
  <c r="Q262"/>
  <c r="P262"/>
  <c r="O262"/>
  <c r="N262"/>
  <c r="AU261"/>
  <c r="AT261"/>
  <c r="AS261"/>
  <c r="AR261"/>
  <c r="AQ261"/>
  <c r="AP261"/>
  <c r="AO261"/>
  <c r="AN261"/>
  <c r="AM261"/>
  <c r="AL261"/>
  <c r="AK261"/>
  <c r="AJ261"/>
  <c r="AI261"/>
  <c r="AH261"/>
  <c r="AG261"/>
  <c r="AF261"/>
  <c r="AE261"/>
  <c r="AD261"/>
  <c r="AC261"/>
  <c r="AB261"/>
  <c r="AA261"/>
  <c r="Z261"/>
  <c r="Y261"/>
  <c r="X261"/>
  <c r="W261"/>
  <c r="T261"/>
  <c r="S261"/>
  <c r="R261"/>
  <c r="Q261"/>
  <c r="P261"/>
  <c r="O261"/>
  <c r="N261"/>
  <c r="T260"/>
  <c r="S260"/>
  <c r="R260"/>
  <c r="Q260"/>
  <c r="P260"/>
  <c r="O260"/>
  <c r="N260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W520" s="1"/>
  <c r="T259"/>
  <c r="S259"/>
  <c r="R259"/>
  <c r="Q259"/>
  <c r="Q520" s="1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G245"/>
  <c r="AG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T182"/>
  <c r="AS182"/>
  <c r="AS260" s="1"/>
  <c r="AR182"/>
  <c r="AQ182"/>
  <c r="AP182"/>
  <c r="AO182"/>
  <c r="AO260" s="1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J84"/>
  <c r="AI84"/>
  <c r="AH84"/>
  <c r="AG84"/>
  <c r="AF84"/>
  <c r="AE84"/>
  <c r="AD84"/>
  <c r="AC84"/>
  <c r="AC260" s="1"/>
  <c r="AB84"/>
  <c r="AA84"/>
  <c r="Z84"/>
  <c r="Y84"/>
  <c r="Y260" s="1"/>
  <c r="X84"/>
  <c r="W84"/>
  <c r="W260" s="1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K64" s="1"/>
  <c r="AK263" s="1"/>
  <c r="AJ64"/>
  <c r="AJ66" s="1"/>
  <c r="AI64"/>
  <c r="AI263" s="1"/>
  <c r="AH64"/>
  <c r="AH66" s="1"/>
  <c r="AG64"/>
  <c r="AG263" s="1"/>
  <c r="AF64"/>
  <c r="AF66" s="1"/>
  <c r="AE64"/>
  <c r="AE263" s="1"/>
  <c r="AD64"/>
  <c r="AD66" s="1"/>
  <c r="AC64"/>
  <c r="AC263" s="1"/>
  <c r="AB64"/>
  <c r="AB66" s="1"/>
  <c r="AA64"/>
  <c r="AA263" s="1"/>
  <c r="Z64"/>
  <c r="Z66" s="1"/>
  <c r="Y64"/>
  <c r="Y263" s="1"/>
  <c r="X64"/>
  <c r="X66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M790" l="1"/>
  <c r="AB645"/>
  <c r="M758"/>
  <c r="X260"/>
  <c r="AG260"/>
  <c r="AG521" s="1"/>
  <c r="AK260"/>
  <c r="Y518"/>
  <c r="AG518"/>
  <c r="AS518"/>
  <c r="P518"/>
  <c r="M561"/>
  <c r="M719"/>
  <c r="M349"/>
  <c r="AC645"/>
  <c r="AC906" s="1"/>
  <c r="M809"/>
  <c r="X645"/>
  <c r="AD645"/>
  <c r="AD906" s="1"/>
  <c r="AC518"/>
  <c r="AK518"/>
  <c r="AO518"/>
  <c r="T518"/>
  <c r="M707"/>
  <c r="M238"/>
  <c r="AI340"/>
  <c r="M276"/>
  <c r="AG645"/>
  <c r="AG906" s="1"/>
  <c r="M772"/>
  <c r="M784"/>
  <c r="Y645"/>
  <c r="Y906" s="1"/>
  <c r="S30" i="18"/>
  <c r="S15" s="1"/>
  <c r="R15" i="17"/>
  <c r="U16"/>
  <c r="M252" i="22"/>
  <c r="Q521"/>
  <c r="N522"/>
  <c r="X522"/>
  <c r="AF522"/>
  <c r="AN522"/>
  <c r="N523"/>
  <c r="X523"/>
  <c r="AF523"/>
  <c r="AN523"/>
  <c r="N524"/>
  <c r="AM524"/>
  <c r="AQ524"/>
  <c r="Y340"/>
  <c r="AG340"/>
  <c r="AD513"/>
  <c r="AL513"/>
  <c r="AP513"/>
  <c r="W518"/>
  <c r="M677"/>
  <c r="M15"/>
  <c r="Y524"/>
  <c r="AG524"/>
  <c r="AC521"/>
  <c r="AK521"/>
  <c r="M83"/>
  <c r="M110"/>
  <c r="M155"/>
  <c r="AO521"/>
  <c r="AS521"/>
  <c r="M207"/>
  <c r="AN524"/>
  <c r="AR524"/>
  <c r="AK340"/>
  <c r="M299"/>
  <c r="M393"/>
  <c r="M412"/>
  <c r="U427"/>
  <c r="M543"/>
  <c r="M597"/>
  <c r="U616"/>
  <c r="U624"/>
  <c r="M625"/>
  <c r="M685"/>
  <c r="U751"/>
  <c r="M752"/>
  <c r="M796"/>
  <c r="AA845"/>
  <c r="AA854" s="1"/>
  <c r="AE845"/>
  <c r="AI845"/>
  <c r="AI854" s="1"/>
  <c r="M834"/>
  <c r="X521"/>
  <c r="M244"/>
  <c r="AU520"/>
  <c r="R522"/>
  <c r="AB522"/>
  <c r="AJ522"/>
  <c r="AR522"/>
  <c r="R523"/>
  <c r="AB523"/>
  <c r="AJ523"/>
  <c r="AR523"/>
  <c r="R524"/>
  <c r="AU524"/>
  <c r="AC340"/>
  <c r="Z513"/>
  <c r="AH513"/>
  <c r="Q518"/>
  <c r="M693"/>
  <c r="U718"/>
  <c r="AC524"/>
  <c r="AK524"/>
  <c r="Y521"/>
  <c r="U89"/>
  <c r="M134"/>
  <c r="O520"/>
  <c r="S520"/>
  <c r="AH340"/>
  <c r="AH520" s="1"/>
  <c r="AL340"/>
  <c r="AP340"/>
  <c r="AP520" s="1"/>
  <c r="M321"/>
  <c r="U340"/>
  <c r="Q432"/>
  <c r="W432"/>
  <c r="AM432"/>
  <c r="AQ432"/>
  <c r="AU432"/>
  <c r="AA427"/>
  <c r="AE427"/>
  <c r="AI427"/>
  <c r="M491"/>
  <c r="M518" s="1"/>
  <c r="Z645"/>
  <c r="Z906" s="1"/>
  <c r="AF645"/>
  <c r="AF906" s="1"/>
  <c r="M652"/>
  <c r="U827"/>
  <c r="U833"/>
  <c r="S14" i="17"/>
  <c r="Q44"/>
  <c r="N265" i="22"/>
  <c r="R265"/>
  <c r="AN265"/>
  <c r="AR265"/>
  <c r="M21"/>
  <c r="Z260"/>
  <c r="Z521" s="1"/>
  <c r="AD260"/>
  <c r="AD521" s="1"/>
  <c r="AH260"/>
  <c r="AH521" s="1"/>
  <c r="M91"/>
  <c r="M116"/>
  <c r="M141"/>
  <c r="U161"/>
  <c r="M200"/>
  <c r="M225"/>
  <c r="O522"/>
  <c r="S522"/>
  <c r="Y522"/>
  <c r="AC522"/>
  <c r="AG522"/>
  <c r="AK522"/>
  <c r="AO522"/>
  <c r="AS522"/>
  <c r="O523"/>
  <c r="S523"/>
  <c r="Y523"/>
  <c r="AC523"/>
  <c r="AG523"/>
  <c r="AK523"/>
  <c r="AO523"/>
  <c r="AS523"/>
  <c r="O524"/>
  <c r="S524"/>
  <c r="AJ340"/>
  <c r="AN340"/>
  <c r="AR340"/>
  <c r="U313"/>
  <c r="M308"/>
  <c r="M405"/>
  <c r="U431"/>
  <c r="AA518"/>
  <c r="AE518"/>
  <c r="AI518"/>
  <c r="AM518"/>
  <c r="AQ518"/>
  <c r="N518"/>
  <c r="R518"/>
  <c r="AU518"/>
  <c r="M537"/>
  <c r="U609"/>
  <c r="M726"/>
  <c r="U789"/>
  <c r="S16" i="17"/>
  <c r="R61"/>
  <c r="R16" s="1"/>
  <c r="R14"/>
  <c r="S21"/>
  <c r="W16"/>
  <c r="W524" i="22"/>
  <c r="AE524"/>
  <c r="M60"/>
  <c r="M67"/>
  <c r="W521"/>
  <c r="M97"/>
  <c r="M122"/>
  <c r="M147"/>
  <c r="AQ260"/>
  <c r="AQ521" s="1"/>
  <c r="AU260"/>
  <c r="AU521" s="1"/>
  <c r="U189"/>
  <c r="M181"/>
  <c r="M219"/>
  <c r="O521"/>
  <c r="S521"/>
  <c r="AO524"/>
  <c r="AS524"/>
  <c r="AA340"/>
  <c r="AE340"/>
  <c r="U290"/>
  <c r="M285"/>
  <c r="M381"/>
  <c r="U404"/>
  <c r="M399"/>
  <c r="X427"/>
  <c r="AB427"/>
  <c r="AF427"/>
  <c r="AJ427"/>
  <c r="AN427"/>
  <c r="AR427"/>
  <c r="X513"/>
  <c r="AB513"/>
  <c r="AF513"/>
  <c r="AJ513"/>
  <c r="AN513"/>
  <c r="O518"/>
  <c r="S518"/>
  <c r="U536"/>
  <c r="U542"/>
  <c r="U560"/>
  <c r="AA645"/>
  <c r="AE645"/>
  <c r="AE906" s="1"/>
  <c r="M664"/>
  <c r="U683"/>
  <c r="M874"/>
  <c r="M888" s="1"/>
  <c r="S15" i="17"/>
  <c r="Q45"/>
  <c r="Q43"/>
  <c r="S42"/>
  <c r="R21"/>
  <c r="V16"/>
  <c r="R30" i="18"/>
  <c r="R15" s="1"/>
  <c r="AA524" i="22"/>
  <c r="AI524"/>
  <c r="M41"/>
  <c r="M77"/>
  <c r="AB260"/>
  <c r="AB521" s="1"/>
  <c r="AF260"/>
  <c r="AF521" s="1"/>
  <c r="AJ260"/>
  <c r="AJ521" s="1"/>
  <c r="M104"/>
  <c r="M128"/>
  <c r="AN260"/>
  <c r="AR260"/>
  <c r="M213"/>
  <c r="Q522"/>
  <c r="W522"/>
  <c r="AA522"/>
  <c r="AE522"/>
  <c r="AI522"/>
  <c r="AM522"/>
  <c r="AQ522"/>
  <c r="AU522"/>
  <c r="Q523"/>
  <c r="W523"/>
  <c r="AA523"/>
  <c r="AE523"/>
  <c r="AI523"/>
  <c r="AM523"/>
  <c r="AQ523"/>
  <c r="AU523"/>
  <c r="Q524"/>
  <c r="X340"/>
  <c r="AB340"/>
  <c r="AF340"/>
  <c r="P345"/>
  <c r="T345"/>
  <c r="M314"/>
  <c r="U374"/>
  <c r="M369"/>
  <c r="M435"/>
  <c r="M455" s="1"/>
  <c r="U455"/>
  <c r="U452"/>
  <c r="U454"/>
  <c r="U514"/>
  <c r="U515"/>
  <c r="U516"/>
  <c r="U517"/>
  <c r="M619"/>
  <c r="U663"/>
  <c r="U669"/>
  <c r="M746"/>
  <c r="U763"/>
  <c r="M765"/>
  <c r="M821"/>
  <c r="R57" i="17"/>
  <c r="R42"/>
  <c r="S41" i="18"/>
  <c r="Q41" s="1"/>
  <c r="Q42"/>
  <c r="S20"/>
  <c r="Q50"/>
  <c r="R13"/>
  <c r="R14"/>
  <c r="S265" i="22"/>
  <c r="AS265"/>
  <c r="U72"/>
  <c r="U102"/>
  <c r="U115"/>
  <c r="U127"/>
  <c r="U139"/>
  <c r="U152"/>
  <c r="O265"/>
  <c r="AO265"/>
  <c r="P265"/>
  <c r="T265"/>
  <c r="AL265"/>
  <c r="AP265"/>
  <c r="AT265"/>
  <c r="U26"/>
  <c r="U33"/>
  <c r="U39"/>
  <c r="U53"/>
  <c r="AA260"/>
  <c r="AA521" s="1"/>
  <c r="AE260"/>
  <c r="AE521" s="1"/>
  <c r="AI260"/>
  <c r="AI521" s="1"/>
  <c r="AM260"/>
  <c r="AM521" s="1"/>
  <c r="Q265"/>
  <c r="AM265"/>
  <c r="AQ265"/>
  <c r="AU265"/>
  <c r="U46"/>
  <c r="U66"/>
  <c r="U82"/>
  <c r="U96"/>
  <c r="U109"/>
  <c r="U121"/>
  <c r="U133"/>
  <c r="U146"/>
  <c r="M174"/>
  <c r="U173"/>
  <c r="AL260"/>
  <c r="AL521" s="1"/>
  <c r="AP260"/>
  <c r="AP521" s="1"/>
  <c r="AT260"/>
  <c r="U205"/>
  <c r="U218"/>
  <c r="U230"/>
  <c r="M231"/>
  <c r="U250"/>
  <c r="AL524"/>
  <c r="AP524"/>
  <c r="AT524"/>
  <c r="O345"/>
  <c r="S345"/>
  <c r="AM345"/>
  <c r="AQ345"/>
  <c r="AU345"/>
  <c r="U284"/>
  <c r="U326"/>
  <c r="P432"/>
  <c r="T432"/>
  <c r="U368"/>
  <c r="M363"/>
  <c r="U386"/>
  <c r="U411"/>
  <c r="U419"/>
  <c r="M670"/>
  <c r="AK737"/>
  <c r="AO737"/>
  <c r="AS737"/>
  <c r="U706"/>
  <c r="AB737"/>
  <c r="U741"/>
  <c r="U783"/>
  <c r="U820"/>
  <c r="U451"/>
  <c r="U453"/>
  <c r="U497"/>
  <c r="M531"/>
  <c r="U550"/>
  <c r="U566"/>
  <c r="M567"/>
  <c r="U588"/>
  <c r="U657"/>
  <c r="M658"/>
  <c r="AH737"/>
  <c r="AL737"/>
  <c r="AP737"/>
  <c r="U700"/>
  <c r="AO700"/>
  <c r="AO742" s="1"/>
  <c r="U712"/>
  <c r="M713"/>
  <c r="Y737"/>
  <c r="AC737"/>
  <c r="AG737"/>
  <c r="U770"/>
  <c r="U199"/>
  <c r="U212"/>
  <c r="U224"/>
  <c r="U236"/>
  <c r="Q345"/>
  <c r="W345"/>
  <c r="AO345"/>
  <c r="AS345"/>
  <c r="U332"/>
  <c r="M327"/>
  <c r="N432"/>
  <c r="R432"/>
  <c r="U392"/>
  <c r="M387"/>
  <c r="U428"/>
  <c r="U429"/>
  <c r="U430"/>
  <c r="U450"/>
  <c r="U504"/>
  <c r="M555"/>
  <c r="U594"/>
  <c r="M603"/>
  <c r="U631"/>
  <c r="M632"/>
  <c r="U676"/>
  <c r="U690"/>
  <c r="AI737"/>
  <c r="AM737"/>
  <c r="AQ737"/>
  <c r="AI700"/>
  <c r="AI742" s="1"/>
  <c r="AQ700"/>
  <c r="AQ742" s="1"/>
  <c r="M701"/>
  <c r="Z737"/>
  <c r="AD737"/>
  <c r="U725"/>
  <c r="U739"/>
  <c r="U757"/>
  <c r="U777"/>
  <c r="M778"/>
  <c r="U795"/>
  <c r="U814"/>
  <c r="M815"/>
  <c r="R41" i="18"/>
  <c r="U167" i="22"/>
  <c r="U180"/>
  <c r="U243"/>
  <c r="U257"/>
  <c r="P522"/>
  <c r="T522"/>
  <c r="Z522"/>
  <c r="AD522"/>
  <c r="AH522"/>
  <c r="AL522"/>
  <c r="AP522"/>
  <c r="AT522"/>
  <c r="P523"/>
  <c r="T523"/>
  <c r="Z523"/>
  <c r="AD523"/>
  <c r="AH523"/>
  <c r="AL523"/>
  <c r="AP523"/>
  <c r="AT523"/>
  <c r="P524"/>
  <c r="T524"/>
  <c r="U264"/>
  <c r="M269"/>
  <c r="Z340"/>
  <c r="AD340"/>
  <c r="N345"/>
  <c r="R345"/>
  <c r="AL345"/>
  <c r="AT345"/>
  <c r="U320"/>
  <c r="U341"/>
  <c r="U342"/>
  <c r="U343"/>
  <c r="U344"/>
  <c r="O432"/>
  <c r="S432"/>
  <c r="AO432"/>
  <c r="AS432"/>
  <c r="U380"/>
  <c r="M375"/>
  <c r="U398"/>
  <c r="Y427"/>
  <c r="AC427"/>
  <c r="AG427"/>
  <c r="AK427"/>
  <c r="U513"/>
  <c r="U572"/>
  <c r="AJ737"/>
  <c r="AN737"/>
  <c r="AR737"/>
  <c r="AK700"/>
  <c r="AK742" s="1"/>
  <c r="AS700"/>
  <c r="AS742" s="1"/>
  <c r="AA737"/>
  <c r="AE737"/>
  <c r="U740"/>
  <c r="U801"/>
  <c r="M828"/>
  <c r="Q57" i="17"/>
  <c r="Q72"/>
  <c r="U307" i="22"/>
  <c r="AN521"/>
  <c r="AR521"/>
  <c r="AT521"/>
  <c r="N520"/>
  <c r="P520"/>
  <c r="R520"/>
  <c r="T520"/>
  <c r="AT520"/>
  <c r="N521"/>
  <c r="P521"/>
  <c r="R521"/>
  <c r="T521"/>
  <c r="L526"/>
  <c r="U808"/>
  <c r="M802"/>
  <c r="AA725"/>
  <c r="AE725"/>
  <c r="AE742" s="1"/>
  <c r="U737"/>
  <c r="AF737"/>
  <c r="O742"/>
  <c r="S742"/>
  <c r="W742"/>
  <c r="AT742"/>
  <c r="Y725"/>
  <c r="Y742" s="1"/>
  <c r="AC725"/>
  <c r="AC742" s="1"/>
  <c r="AG725"/>
  <c r="AG742" s="1"/>
  <c r="X737"/>
  <c r="U738"/>
  <c r="N742"/>
  <c r="P742"/>
  <c r="R742"/>
  <c r="T742"/>
  <c r="AM742"/>
  <c r="AU742"/>
  <c r="AA742"/>
  <c r="X639"/>
  <c r="AB639"/>
  <c r="AF639"/>
  <c r="U581"/>
  <c r="AE442"/>
  <c r="AE455" s="1"/>
  <c r="AE450"/>
  <c r="W66"/>
  <c r="Y66"/>
  <c r="AA66"/>
  <c r="AC66"/>
  <c r="AE66"/>
  <c r="AG66"/>
  <c r="AI66"/>
  <c r="AK66"/>
  <c r="W89"/>
  <c r="Y89"/>
  <c r="AA89"/>
  <c r="AC89"/>
  <c r="AE89"/>
  <c r="AG89"/>
  <c r="AI89"/>
  <c r="AK89"/>
  <c r="U259"/>
  <c r="U261"/>
  <c r="U263"/>
  <c r="X263"/>
  <c r="X524" s="1"/>
  <c r="Z263"/>
  <c r="Z524" s="1"/>
  <c r="AB263"/>
  <c r="AB524" s="1"/>
  <c r="AD263"/>
  <c r="AD524" s="1"/>
  <c r="AF263"/>
  <c r="AF524" s="1"/>
  <c r="AH263"/>
  <c r="AH524" s="1"/>
  <c r="AJ263"/>
  <c r="AJ524" s="1"/>
  <c r="Y275"/>
  <c r="Y345" s="1"/>
  <c r="AA275"/>
  <c r="AA345" s="1"/>
  <c r="AC275"/>
  <c r="AC345" s="1"/>
  <c r="AE275"/>
  <c r="AE345" s="1"/>
  <c r="AG275"/>
  <c r="AG345" s="1"/>
  <c r="AI284"/>
  <c r="AI345" s="1"/>
  <c r="AK284"/>
  <c r="AK345" s="1"/>
  <c r="AN284"/>
  <c r="AN345" s="1"/>
  <c r="AP284"/>
  <c r="AP345" s="1"/>
  <c r="AR284"/>
  <c r="AR345" s="1"/>
  <c r="AM340"/>
  <c r="AO340"/>
  <c r="AQ340"/>
  <c r="AS340"/>
  <c r="Y411"/>
  <c r="Y432" s="1"/>
  <c r="AA411"/>
  <c r="AA432" s="1"/>
  <c r="AC411"/>
  <c r="AC432" s="1"/>
  <c r="AE411"/>
  <c r="AE432" s="1"/>
  <c r="AG411"/>
  <c r="AG432" s="1"/>
  <c r="AI411"/>
  <c r="AI432" s="1"/>
  <c r="AK411"/>
  <c r="AK432" s="1"/>
  <c r="AN411"/>
  <c r="AN432" s="1"/>
  <c r="AP411"/>
  <c r="AP432" s="1"/>
  <c r="AR411"/>
  <c r="AR432" s="1"/>
  <c r="AT419"/>
  <c r="AT432" s="1"/>
  <c r="AM427"/>
  <c r="AO427"/>
  <c r="AQ427"/>
  <c r="AS427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Y450"/>
  <c r="AA450"/>
  <c r="AC450"/>
  <c r="AG450"/>
  <c r="AI450"/>
  <c r="AK450"/>
  <c r="AM450"/>
  <c r="AO450"/>
  <c r="AQ450"/>
  <c r="AS450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G513"/>
  <c r="AI513"/>
  <c r="AK513"/>
  <c r="AM513"/>
  <c r="AO513"/>
  <c r="AQ513"/>
  <c r="AS513"/>
  <c r="O525"/>
  <c r="U525" s="1"/>
  <c r="AU581"/>
  <c r="AU648" s="1"/>
  <c r="U644"/>
  <c r="U646"/>
  <c r="N648"/>
  <c r="P648"/>
  <c r="R648"/>
  <c r="T648"/>
  <c r="AI648"/>
  <c r="AK648"/>
  <c r="AM648"/>
  <c r="AO648"/>
  <c r="AQ648"/>
  <c r="AS648"/>
  <c r="X742"/>
  <c r="AE854"/>
  <c r="X644"/>
  <c r="X609"/>
  <c r="Z644"/>
  <c r="Z905" s="1"/>
  <c r="Z609"/>
  <c r="Z648" s="1"/>
  <c r="AB644"/>
  <c r="AB905" s="1"/>
  <c r="AB912" s="1"/>
  <c r="AB609"/>
  <c r="AD644"/>
  <c r="AD905" s="1"/>
  <c r="AD609"/>
  <c r="AD648" s="1"/>
  <c r="AF644"/>
  <c r="AF905" s="1"/>
  <c r="AF609"/>
  <c r="AH644"/>
  <c r="AH905" s="1"/>
  <c r="AH609"/>
  <c r="AH648" s="1"/>
  <c r="AJ644"/>
  <c r="AJ905" s="1"/>
  <c r="AJ609"/>
  <c r="AL644"/>
  <c r="AL905" s="1"/>
  <c r="AL609"/>
  <c r="AL648" s="1"/>
  <c r="AN644"/>
  <c r="AN905" s="1"/>
  <c r="AN609"/>
  <c r="AN648" s="1"/>
  <c r="AP644"/>
  <c r="AP905" s="1"/>
  <c r="AP609"/>
  <c r="AP648" s="1"/>
  <c r="AR644"/>
  <c r="AR905" s="1"/>
  <c r="AR609"/>
  <c r="U20"/>
  <c r="X89"/>
  <c r="X265" s="1"/>
  <c r="Z89"/>
  <c r="Z265" s="1"/>
  <c r="AB89"/>
  <c r="AB265" s="1"/>
  <c r="AD89"/>
  <c r="AD265" s="1"/>
  <c r="AF89"/>
  <c r="AF265" s="1"/>
  <c r="AH89"/>
  <c r="AH265" s="1"/>
  <c r="AJ89"/>
  <c r="AJ265" s="1"/>
  <c r="U260"/>
  <c r="U262"/>
  <c r="U275"/>
  <c r="X275"/>
  <c r="X345" s="1"/>
  <c r="Z275"/>
  <c r="Z345" s="1"/>
  <c r="AB275"/>
  <c r="AB345" s="1"/>
  <c r="AD275"/>
  <c r="AD345" s="1"/>
  <c r="AF275"/>
  <c r="AF345" s="1"/>
  <c r="AH284"/>
  <c r="AH345" s="1"/>
  <c r="AJ284"/>
  <c r="AJ345" s="1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T644"/>
  <c r="AT905" s="1"/>
  <c r="AT581"/>
  <c r="AT648" s="1"/>
  <c r="U602"/>
  <c r="U643"/>
  <c r="U645"/>
  <c r="U647"/>
  <c r="O648"/>
  <c r="S648"/>
  <c r="W648"/>
  <c r="AJ648"/>
  <c r="AR648"/>
  <c r="X849"/>
  <c r="X845"/>
  <c r="X854" s="1"/>
  <c r="Z849"/>
  <c r="Z904" s="1"/>
  <c r="Z845"/>
  <c r="Z854" s="1"/>
  <c r="AB849"/>
  <c r="AB904" s="1"/>
  <c r="AB845"/>
  <c r="AB854" s="1"/>
  <c r="AD849"/>
  <c r="AD904" s="1"/>
  <c r="AD845"/>
  <c r="AD854" s="1"/>
  <c r="AF849"/>
  <c r="AF845"/>
  <c r="AF854" s="1"/>
  <c r="AH849"/>
  <c r="AH904" s="1"/>
  <c r="AH845"/>
  <c r="AH854" s="1"/>
  <c r="AJ849"/>
  <c r="AJ904" s="1"/>
  <c r="AJ845"/>
  <c r="AJ854" s="1"/>
  <c r="AT845"/>
  <c r="AT854" s="1"/>
  <c r="AT853"/>
  <c r="AT908" s="1"/>
  <c r="U639"/>
  <c r="Y644"/>
  <c r="Y905" s="1"/>
  <c r="AA644"/>
  <c r="AA905" s="1"/>
  <c r="AC644"/>
  <c r="AC905" s="1"/>
  <c r="AE644"/>
  <c r="AE905" s="1"/>
  <c r="AE912" s="1"/>
  <c r="AG644"/>
  <c r="AG905" s="1"/>
  <c r="AI644"/>
  <c r="AI905" s="1"/>
  <c r="AI912" s="1"/>
  <c r="AK644"/>
  <c r="AK905" s="1"/>
  <c r="AM644"/>
  <c r="AM905" s="1"/>
  <c r="AO644"/>
  <c r="AO905" s="1"/>
  <c r="AQ644"/>
  <c r="AQ905" s="1"/>
  <c r="AQ912" s="1"/>
  <c r="AS644"/>
  <c r="AS905" s="1"/>
  <c r="AS912" s="1"/>
  <c r="Q648"/>
  <c r="U733"/>
  <c r="AF733"/>
  <c r="AF742" s="1"/>
  <c r="Q742"/>
  <c r="U914"/>
  <c r="AL854"/>
  <c r="AL849"/>
  <c r="AN849"/>
  <c r="AN904" s="1"/>
  <c r="AP849"/>
  <c r="AR849"/>
  <c r="U850"/>
  <c r="U905" s="1"/>
  <c r="U852"/>
  <c r="N854"/>
  <c r="P854"/>
  <c r="R854"/>
  <c r="T854"/>
  <c r="W854"/>
  <c r="AN845"/>
  <c r="AN854" s="1"/>
  <c r="AR845"/>
  <c r="AR854" s="1"/>
  <c r="N904"/>
  <c r="P904"/>
  <c r="R904"/>
  <c r="T904"/>
  <c r="AT904"/>
  <c r="N905"/>
  <c r="P905"/>
  <c r="R905"/>
  <c r="T905"/>
  <c r="X905"/>
  <c r="X912" s="1"/>
  <c r="N906"/>
  <c r="P906"/>
  <c r="R906"/>
  <c r="T906"/>
  <c r="X906"/>
  <c r="X913" s="1"/>
  <c r="AB906"/>
  <c r="AH906"/>
  <c r="AJ906"/>
  <c r="AL906"/>
  <c r="AL913" s="1"/>
  <c r="AN906"/>
  <c r="AP906"/>
  <c r="AR906"/>
  <c r="AT906"/>
  <c r="N907"/>
  <c r="P907"/>
  <c r="R907"/>
  <c r="T907"/>
  <c r="X907"/>
  <c r="X914" s="1"/>
  <c r="Z907"/>
  <c r="AB907"/>
  <c r="AD907"/>
  <c r="AF907"/>
  <c r="AH907"/>
  <c r="AJ907"/>
  <c r="AL907"/>
  <c r="AL914" s="1"/>
  <c r="AN907"/>
  <c r="AP907"/>
  <c r="AR907"/>
  <c r="AT907"/>
  <c r="N908"/>
  <c r="P908"/>
  <c r="R908"/>
  <c r="T908"/>
  <c r="X908"/>
  <c r="X915" s="1"/>
  <c r="Z908"/>
  <c r="AB908"/>
  <c r="AD908"/>
  <c r="AF908"/>
  <c r="AF915" s="1"/>
  <c r="AH908"/>
  <c r="AJ908"/>
  <c r="AL908"/>
  <c r="AL915" s="1"/>
  <c r="AN908"/>
  <c r="AN915" s="1"/>
  <c r="AP908"/>
  <c r="AR908"/>
  <c r="L909"/>
  <c r="L916" s="1"/>
  <c r="AM849"/>
  <c r="AM904" s="1"/>
  <c r="AM845"/>
  <c r="AM854" s="1"/>
  <c r="AO849"/>
  <c r="AO845"/>
  <c r="AO854" s="1"/>
  <c r="AQ849"/>
  <c r="AQ904" s="1"/>
  <c r="AQ845"/>
  <c r="AQ854" s="1"/>
  <c r="AS849"/>
  <c r="AS845"/>
  <c r="AS854" s="1"/>
  <c r="AU853"/>
  <c r="AU908" s="1"/>
  <c r="AU915" s="1"/>
  <c r="AU845"/>
  <c r="AU854" s="1"/>
  <c r="Y639"/>
  <c r="Y648" s="1"/>
  <c r="AA639"/>
  <c r="AA648" s="1"/>
  <c r="AC639"/>
  <c r="AC648" s="1"/>
  <c r="AE639"/>
  <c r="AE648" s="1"/>
  <c r="AG639"/>
  <c r="AG648" s="1"/>
  <c r="AH700"/>
  <c r="AH742" s="1"/>
  <c r="AJ700"/>
  <c r="AJ742" s="1"/>
  <c r="AL700"/>
  <c r="AL742" s="1"/>
  <c r="AN700"/>
  <c r="AN742" s="1"/>
  <c r="AP700"/>
  <c r="AP742" s="1"/>
  <c r="AR700"/>
  <c r="AR742" s="1"/>
  <c r="Z725"/>
  <c r="Z742" s="1"/>
  <c r="AB725"/>
  <c r="AB742" s="1"/>
  <c r="AD725"/>
  <c r="AD742" s="1"/>
  <c r="U913"/>
  <c r="U915"/>
  <c r="U849"/>
  <c r="Y849"/>
  <c r="Y904" s="1"/>
  <c r="AA849"/>
  <c r="AA904" s="1"/>
  <c r="AC849"/>
  <c r="AE849"/>
  <c r="AG849"/>
  <c r="AI849"/>
  <c r="AK849"/>
  <c r="U851"/>
  <c r="U853"/>
  <c r="U908" s="1"/>
  <c r="O854"/>
  <c r="Q854"/>
  <c r="S854"/>
  <c r="U845"/>
  <c r="Y845"/>
  <c r="Y854" s="1"/>
  <c r="AC845"/>
  <c r="AC854" s="1"/>
  <c r="AG845"/>
  <c r="AG854" s="1"/>
  <c r="AK845"/>
  <c r="AK854" s="1"/>
  <c r="AP845"/>
  <c r="AP854" s="1"/>
  <c r="U916"/>
  <c r="O904"/>
  <c r="Q904"/>
  <c r="S904"/>
  <c r="W904"/>
  <c r="AO904"/>
  <c r="AU904"/>
  <c r="O905"/>
  <c r="Q905"/>
  <c r="S905"/>
  <c r="W905"/>
  <c r="W912" s="1"/>
  <c r="AU905"/>
  <c r="AU912" s="1"/>
  <c r="O906"/>
  <c r="Q906"/>
  <c r="Q913" s="1"/>
  <c r="S906"/>
  <c r="W906"/>
  <c r="W913" s="1"/>
  <c r="AA906"/>
  <c r="AI906"/>
  <c r="AI913" s="1"/>
  <c r="AK906"/>
  <c r="AM906"/>
  <c r="AO906"/>
  <c r="AO913" s="1"/>
  <c r="AQ906"/>
  <c r="AS906"/>
  <c r="AU906"/>
  <c r="AU913" s="1"/>
  <c r="O907"/>
  <c r="Q907"/>
  <c r="Q914" s="1"/>
  <c r="S907"/>
  <c r="W907"/>
  <c r="Y907"/>
  <c r="Y914" s="1"/>
  <c r="AA907"/>
  <c r="AC907"/>
  <c r="AE907"/>
  <c r="AE914" s="1"/>
  <c r="AG907"/>
  <c r="AI907"/>
  <c r="AI914" s="1"/>
  <c r="AK907"/>
  <c r="AM907"/>
  <c r="AO907"/>
  <c r="AO914" s="1"/>
  <c r="AQ907"/>
  <c r="AS907"/>
  <c r="AU907"/>
  <c r="AU914" s="1"/>
  <c r="O908"/>
  <c r="Q908"/>
  <c r="Q915" s="1"/>
  <c r="S908"/>
  <c r="W908"/>
  <c r="W915" s="1"/>
  <c r="Y908"/>
  <c r="AA908"/>
  <c r="AA915" s="1"/>
  <c r="AC908"/>
  <c r="AC915" s="1"/>
  <c r="AE908"/>
  <c r="AG908"/>
  <c r="AI908"/>
  <c r="AI915" s="1"/>
  <c r="AK908"/>
  <c r="AM908"/>
  <c r="AM915" s="1"/>
  <c r="AO908"/>
  <c r="AQ908"/>
  <c r="AQ915" s="1"/>
  <c r="AS908"/>
  <c r="AS915" s="1"/>
  <c r="U879"/>
  <c r="U888" s="1"/>
  <c r="Q888"/>
  <c r="X888"/>
  <c r="Z888"/>
  <c r="AB888"/>
  <c r="AD888"/>
  <c r="AF888"/>
  <c r="AH888"/>
  <c r="AJ888"/>
  <c r="AL888"/>
  <c r="AN888"/>
  <c r="AP888"/>
  <c r="AR888"/>
  <c r="AT888"/>
  <c r="U883"/>
  <c r="W888"/>
  <c r="Y888"/>
  <c r="AA888"/>
  <c r="AC888"/>
  <c r="AE888"/>
  <c r="AG888"/>
  <c r="AI888"/>
  <c r="AK888"/>
  <c r="AM888"/>
  <c r="AO888"/>
  <c r="AQ888"/>
  <c r="AS888"/>
  <c r="AU888"/>
  <c r="AE904" l="1"/>
  <c r="AE913"/>
  <c r="Z913"/>
  <c r="Y913"/>
  <c r="AS904"/>
  <c r="AR915"/>
  <c r="AJ914"/>
  <c r="AJ913"/>
  <c r="AR904"/>
  <c r="AO912"/>
  <c r="Y912"/>
  <c r="AL912"/>
  <c r="Z912"/>
  <c r="AL520"/>
  <c r="AE915"/>
  <c r="AC904"/>
  <c r="AC909" s="1"/>
  <c r="AP914"/>
  <c r="Z914"/>
  <c r="AP913"/>
  <c r="AM914"/>
  <c r="W914"/>
  <c r="AM913"/>
  <c r="AS914"/>
  <c r="AC914"/>
  <c r="AS913"/>
  <c r="O909"/>
  <c r="AF914"/>
  <c r="T909"/>
  <c r="AK912"/>
  <c r="AN912"/>
  <c r="AF912"/>
  <c r="M345"/>
  <c r="AN520"/>
  <c r="X520"/>
  <c r="AF520"/>
  <c r="AR520"/>
  <c r="AR911" s="1"/>
  <c r="U523"/>
  <c r="AF913"/>
  <c r="AC913"/>
  <c r="Y915"/>
  <c r="AN914"/>
  <c r="AN913"/>
  <c r="R909"/>
  <c r="AE520"/>
  <c r="AE911" s="1"/>
  <c r="AE916" s="1"/>
  <c r="AG904"/>
  <c r="P909"/>
  <c r="AG912"/>
  <c r="AP912"/>
  <c r="AD912"/>
  <c r="AD520"/>
  <c r="Q912"/>
  <c r="AR914"/>
  <c r="AR913"/>
  <c r="AF904"/>
  <c r="X904"/>
  <c r="X911" s="1"/>
  <c r="X916" s="1"/>
  <c r="AB648"/>
  <c r="Z520"/>
  <c r="U522"/>
  <c r="U524"/>
  <c r="AK914"/>
  <c r="U854"/>
  <c r="AP904"/>
  <c r="AH912"/>
  <c r="R526"/>
  <c r="M854"/>
  <c r="P526"/>
  <c r="AQ914"/>
  <c r="AA914"/>
  <c r="AQ913"/>
  <c r="AA913"/>
  <c r="AA912"/>
  <c r="AJ915"/>
  <c r="AB915"/>
  <c r="AB914"/>
  <c r="AB913"/>
  <c r="U907"/>
  <c r="AC912"/>
  <c r="AT915"/>
  <c r="AF648"/>
  <c r="AK915"/>
  <c r="AK913"/>
  <c r="M432"/>
  <c r="AB520"/>
  <c r="AB911" s="1"/>
  <c r="AB916" s="1"/>
  <c r="AO915"/>
  <c r="AG915"/>
  <c r="AG914"/>
  <c r="AG913"/>
  <c r="AP915"/>
  <c r="AH914"/>
  <c r="AH913"/>
  <c r="AL904"/>
  <c r="AT912"/>
  <c r="AR912"/>
  <c r="AJ912"/>
  <c r="AJ520"/>
  <c r="AJ911" s="1"/>
  <c r="U742"/>
  <c r="U906"/>
  <c r="AA520"/>
  <c r="AM520"/>
  <c r="AM526"/>
  <c r="S526"/>
  <c r="Q42" i="17"/>
  <c r="S909" i="22"/>
  <c r="AD915"/>
  <c r="N909"/>
  <c r="AM912"/>
  <c r="Y520"/>
  <c r="Y911" s="1"/>
  <c r="M742"/>
  <c r="M909" s="1"/>
  <c r="M916" s="1"/>
  <c r="M265"/>
  <c r="Q526"/>
  <c r="T526"/>
  <c r="AI904"/>
  <c r="U518"/>
  <c r="U345"/>
  <c r="AE265"/>
  <c r="AE526" s="1"/>
  <c r="AD913"/>
  <c r="U648"/>
  <c r="AK904"/>
  <c r="AG520"/>
  <c r="AT526"/>
  <c r="AQ520"/>
  <c r="AQ911" s="1"/>
  <c r="AI265"/>
  <c r="AI526" s="1"/>
  <c r="AA265"/>
  <c r="AA526" s="1"/>
  <c r="N526"/>
  <c r="AU526"/>
  <c r="AD914"/>
  <c r="U904"/>
  <c r="AH915"/>
  <c r="Z915"/>
  <c r="X648"/>
  <c r="AC520"/>
  <c r="AO520"/>
  <c r="AG265"/>
  <c r="Y265"/>
  <c r="Y526" s="1"/>
  <c r="AQ526"/>
  <c r="AO526"/>
  <c r="AS526"/>
  <c r="AK520"/>
  <c r="W265"/>
  <c r="W526" s="1"/>
  <c r="O526"/>
  <c r="U432"/>
  <c r="AT914"/>
  <c r="AT913"/>
  <c r="AI520"/>
  <c r="AL526"/>
  <c r="AL916" s="1"/>
  <c r="AS520"/>
  <c r="AS911" s="1"/>
  <c r="AS916" s="1"/>
  <c r="AK265"/>
  <c r="AK526" s="1"/>
  <c r="AC265"/>
  <c r="U265"/>
  <c r="AL911"/>
  <c r="U521"/>
  <c r="U520"/>
  <c r="AH526"/>
  <c r="AD526"/>
  <c r="Z526"/>
  <c r="AP526"/>
  <c r="AJ526"/>
  <c r="AF526"/>
  <c r="AB526"/>
  <c r="X526"/>
  <c r="AR526"/>
  <c r="AN526"/>
  <c r="AG526"/>
  <c r="AC526"/>
  <c r="AU911"/>
  <c r="AU916" s="1"/>
  <c r="AU909"/>
  <c r="AQ909"/>
  <c r="AM911"/>
  <c r="AM909"/>
  <c r="AI911"/>
  <c r="AI916" s="1"/>
  <c r="AI909"/>
  <c r="AE909"/>
  <c r="AA911"/>
  <c r="AA909"/>
  <c r="W911"/>
  <c r="W916" s="1"/>
  <c r="W909"/>
  <c r="Q909"/>
  <c r="Q911"/>
  <c r="AT909"/>
  <c r="AT911"/>
  <c r="AP909"/>
  <c r="AP911"/>
  <c r="AH909"/>
  <c r="AH911"/>
  <c r="AD909"/>
  <c r="AD911"/>
  <c r="Z909"/>
  <c r="Z911"/>
  <c r="Z916" s="1"/>
  <c r="AS909"/>
  <c r="AO911"/>
  <c r="AO909"/>
  <c r="AG911"/>
  <c r="AG909"/>
  <c r="Y909"/>
  <c r="AR909"/>
  <c r="AN909"/>
  <c r="AN911"/>
  <c r="AN916" s="1"/>
  <c r="AJ909"/>
  <c r="AF909"/>
  <c r="AF911"/>
  <c r="AF916" s="1"/>
  <c r="AB909"/>
  <c r="U909" l="1"/>
  <c r="AR916"/>
  <c r="Y916"/>
  <c r="AJ916"/>
  <c r="AC911"/>
  <c r="AC916" s="1"/>
  <c r="AO916"/>
  <c r="AP916"/>
  <c r="AM916"/>
  <c r="U526"/>
  <c r="X909"/>
  <c r="AX909" s="1"/>
  <c r="M526"/>
  <c r="AD916"/>
  <c r="Q916"/>
  <c r="AA916"/>
  <c r="AQ916"/>
  <c r="AK911"/>
  <c r="AK916" s="1"/>
  <c r="AG916"/>
  <c r="AK909"/>
  <c r="AH916"/>
  <c r="AT916"/>
  <c r="X158" i="13"/>
  <c r="Y152"/>
  <c r="Z107"/>
  <c r="Z111" s="1"/>
  <c r="AA107"/>
  <c r="AA111" s="1"/>
  <c r="AB107"/>
  <c r="AB111" s="1"/>
  <c r="AC107"/>
  <c r="AC111" s="1"/>
  <c r="AD107"/>
  <c r="AD111" s="1"/>
  <c r="AE107"/>
  <c r="AE111" s="1"/>
  <c r="AF107"/>
  <c r="AF111" s="1"/>
  <c r="AH107"/>
  <c r="AH111" s="1"/>
  <c r="AI107"/>
  <c r="AI111" s="1"/>
  <c r="AJ107"/>
  <c r="AJ111" s="1"/>
  <c r="AK107"/>
  <c r="AK111" s="1"/>
  <c r="AL107"/>
  <c r="AM107"/>
  <c r="Y108"/>
  <c r="Y107" s="1"/>
  <c r="Y111" s="1"/>
  <c r="X108"/>
  <c r="X107" s="1"/>
  <c r="X111" s="1"/>
  <c r="Y266" i="6"/>
  <c r="Y265" s="1"/>
  <c r="Y271" s="1"/>
  <c r="AG108" i="13"/>
  <c r="AG107" s="1"/>
  <c r="AG111" s="1"/>
  <c r="AG303"/>
  <c r="AG209"/>
  <c r="AG284"/>
  <c r="AR158"/>
  <c r="Z158"/>
  <c r="AA158"/>
  <c r="AB158"/>
  <c r="AC158"/>
  <c r="AD158"/>
  <c r="AE158"/>
  <c r="AF158"/>
  <c r="AH158"/>
  <c r="AI158"/>
  <c r="AJ158"/>
  <c r="AK158"/>
  <c r="AL158"/>
  <c r="AM158"/>
  <c r="AN158"/>
  <c r="AO158"/>
  <c r="AP158"/>
  <c r="AQ158"/>
  <c r="AG152"/>
  <c r="AG151" s="1"/>
  <c r="AU271" i="6"/>
  <c r="W271"/>
  <c r="T271"/>
  <c r="S271"/>
  <c r="R271"/>
  <c r="Q271"/>
  <c r="P271"/>
  <c r="O271"/>
  <c r="N271"/>
  <c r="U270"/>
  <c r="U269"/>
  <c r="U268"/>
  <c r="U267"/>
  <c r="AL266"/>
  <c r="AL265" s="1"/>
  <c r="AL271" s="1"/>
  <c r="AG266"/>
  <c r="AG265" s="1"/>
  <c r="AG271" s="1"/>
  <c r="X266"/>
  <c r="X265" s="1"/>
  <c r="X271" s="1"/>
  <c r="AT265"/>
  <c r="AT271" s="1"/>
  <c r="AS265"/>
  <c r="AS271" s="1"/>
  <c r="AR265"/>
  <c r="AR271" s="1"/>
  <c r="AQ265"/>
  <c r="AQ271" s="1"/>
  <c r="AP265"/>
  <c r="AP271" s="1"/>
  <c r="AO265"/>
  <c r="AO271" s="1"/>
  <c r="AN265"/>
  <c r="AN271" s="1"/>
  <c r="AM265"/>
  <c r="AM271" s="1"/>
  <c r="AK265"/>
  <c r="AK271" s="1"/>
  <c r="AJ265"/>
  <c r="AJ271" s="1"/>
  <c r="AI265"/>
  <c r="AI271" s="1"/>
  <c r="AH265"/>
  <c r="AH271" s="1"/>
  <c r="AF265"/>
  <c r="AF271" s="1"/>
  <c r="AE265"/>
  <c r="AE271" s="1"/>
  <c r="AD265"/>
  <c r="AD271" s="1"/>
  <c r="AC265"/>
  <c r="AC271" s="1"/>
  <c r="AB265"/>
  <c r="AB271" s="1"/>
  <c r="AA265"/>
  <c r="AA271" s="1"/>
  <c r="Z265"/>
  <c r="Z271" s="1"/>
  <c r="U265"/>
  <c r="Y428"/>
  <c r="Z428"/>
  <c r="AB428"/>
  <c r="AA428" s="1"/>
  <c r="AC428"/>
  <c r="AD428"/>
  <c r="AE428"/>
  <c r="AF428"/>
  <c r="AH428"/>
  <c r="AH435" s="1"/>
  <c r="AI428"/>
  <c r="AI435" s="1"/>
  <c r="AJ428"/>
  <c r="AK428"/>
  <c r="AL428"/>
  <c r="AM428"/>
  <c r="AN428"/>
  <c r="AO428"/>
  <c r="AP428"/>
  <c r="AQ428"/>
  <c r="AR428"/>
  <c r="X428"/>
  <c r="AU308" i="13"/>
  <c r="AT308"/>
  <c r="AS308"/>
  <c r="W308"/>
  <c r="T308"/>
  <c r="S308"/>
  <c r="R308"/>
  <c r="Q308"/>
  <c r="P308"/>
  <c r="O308"/>
  <c r="N308"/>
  <c r="U307"/>
  <c r="U306"/>
  <c r="U305"/>
  <c r="U304"/>
  <c r="AR302"/>
  <c r="AR308" s="1"/>
  <c r="AQ302"/>
  <c r="AQ308" s="1"/>
  <c r="AP302"/>
  <c r="AP308" s="1"/>
  <c r="AO302"/>
  <c r="AO308" s="1"/>
  <c r="AN302"/>
  <c r="AN308" s="1"/>
  <c r="AM302"/>
  <c r="AM308" s="1"/>
  <c r="AL302"/>
  <c r="AL308" s="1"/>
  <c r="AK302"/>
  <c r="AK308" s="1"/>
  <c r="AJ302"/>
  <c r="AJ308" s="1"/>
  <c r="AI302"/>
  <c r="AI308" s="1"/>
  <c r="AH302"/>
  <c r="AH308" s="1"/>
  <c r="AG302"/>
  <c r="AG308" s="1"/>
  <c r="AF308"/>
  <c r="AE308"/>
  <c r="AD308"/>
  <c r="AC308"/>
  <c r="AB308"/>
  <c r="AA308"/>
  <c r="Z302"/>
  <c r="Z308" s="1"/>
  <c r="Y302"/>
  <c r="Y308" s="1"/>
  <c r="X302"/>
  <c r="X308" s="1"/>
  <c r="U302"/>
  <c r="M265" i="6" l="1"/>
  <c r="M302" i="13"/>
  <c r="U271" i="6"/>
  <c r="Y151" i="13"/>
  <c r="Y158" s="1"/>
  <c r="AG158"/>
  <c r="U308"/>
  <c r="AR289"/>
  <c r="X284"/>
  <c r="X283" s="1"/>
  <c r="X289" s="1"/>
  <c r="Y284"/>
  <c r="Y283" s="1"/>
  <c r="Y289" s="1"/>
  <c r="AA283"/>
  <c r="AA289" s="1"/>
  <c r="AB283"/>
  <c r="AB289" s="1"/>
  <c r="AC283"/>
  <c r="AC289" s="1"/>
  <c r="AD283"/>
  <c r="AD289" s="1"/>
  <c r="AE283"/>
  <c r="AE289" s="1"/>
  <c r="AF283"/>
  <c r="AF289" s="1"/>
  <c r="AG283"/>
  <c r="AG289" s="1"/>
  <c r="AH283"/>
  <c r="AH289" s="1"/>
  <c r="AI283"/>
  <c r="AI289" s="1"/>
  <c r="AJ283"/>
  <c r="AJ289" s="1"/>
  <c r="AK283"/>
  <c r="AK289" s="1"/>
  <c r="AL283"/>
  <c r="AL289" s="1"/>
  <c r="AM283"/>
  <c r="AM289" s="1"/>
  <c r="AN283"/>
  <c r="AN289" s="1"/>
  <c r="AO283"/>
  <c r="AO289" s="1"/>
  <c r="AP283"/>
  <c r="AP289" s="1"/>
  <c r="AQ283"/>
  <c r="AQ289" s="1"/>
  <c r="Z283"/>
  <c r="Z289" s="1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X116"/>
  <c r="Y116"/>
  <c r="Y62" l="1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X58"/>
  <c r="X56" s="1"/>
  <c r="Q28" i="18"/>
  <c r="Q29"/>
  <c r="Q29" i="17"/>
  <c r="T911" i="21"/>
  <c r="S911"/>
  <c r="R911"/>
  <c r="P911"/>
  <c r="O911"/>
  <c r="N911"/>
  <c r="T910"/>
  <c r="S910"/>
  <c r="R910"/>
  <c r="P910"/>
  <c r="O910"/>
  <c r="N910"/>
  <c r="T909"/>
  <c r="S909"/>
  <c r="R909"/>
  <c r="P909"/>
  <c r="O909"/>
  <c r="N909"/>
  <c r="T908"/>
  <c r="S908"/>
  <c r="R908"/>
  <c r="P908"/>
  <c r="O908"/>
  <c r="N908"/>
  <c r="U907"/>
  <c r="T907"/>
  <c r="S907"/>
  <c r="R907"/>
  <c r="P907"/>
  <c r="O907"/>
  <c r="N907"/>
  <c r="U906"/>
  <c r="T906"/>
  <c r="S906"/>
  <c r="R906"/>
  <c r="P906"/>
  <c r="O906"/>
  <c r="N906"/>
  <c r="AL904"/>
  <c r="Q897"/>
  <c r="L883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T882"/>
  <c r="S882"/>
  <c r="R882"/>
  <c r="Q882"/>
  <c r="P882"/>
  <c r="O882"/>
  <c r="N882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E881"/>
  <c r="AD881"/>
  <c r="AC881"/>
  <c r="AB881"/>
  <c r="AA881"/>
  <c r="Z881"/>
  <c r="Y881"/>
  <c r="X881"/>
  <c r="W881"/>
  <c r="T881"/>
  <c r="S881"/>
  <c r="R881"/>
  <c r="Q881"/>
  <c r="P881"/>
  <c r="O881"/>
  <c r="N881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E880"/>
  <c r="AD880"/>
  <c r="AC880"/>
  <c r="AB880"/>
  <c r="AA880"/>
  <c r="Z880"/>
  <c r="Y880"/>
  <c r="X880"/>
  <c r="W880"/>
  <c r="T880"/>
  <c r="S880"/>
  <c r="R880"/>
  <c r="Q880"/>
  <c r="P880"/>
  <c r="O880"/>
  <c r="N880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S879"/>
  <c r="R879"/>
  <c r="Q879"/>
  <c r="P879"/>
  <c r="O879"/>
  <c r="N879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E878"/>
  <c r="AD878"/>
  <c r="AC878"/>
  <c r="AB878"/>
  <c r="AA878"/>
  <c r="Z878"/>
  <c r="Y878"/>
  <c r="X878"/>
  <c r="W878"/>
  <c r="T878"/>
  <c r="S878"/>
  <c r="R878"/>
  <c r="Q878"/>
  <c r="P878"/>
  <c r="O878"/>
  <c r="N878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T874"/>
  <c r="T883" s="1"/>
  <c r="S874"/>
  <c r="S883" s="1"/>
  <c r="R874"/>
  <c r="R883" s="1"/>
  <c r="Q874"/>
  <c r="P874"/>
  <c r="P883" s="1"/>
  <c r="O874"/>
  <c r="O883" s="1"/>
  <c r="N874"/>
  <c r="N883" s="1"/>
  <c r="U873"/>
  <c r="U882" s="1"/>
  <c r="U872"/>
  <c r="U881" s="1"/>
  <c r="U871"/>
  <c r="U880" s="1"/>
  <c r="U870"/>
  <c r="U879" s="1"/>
  <c r="U869"/>
  <c r="L849"/>
  <c r="W848"/>
  <c r="T848"/>
  <c r="S848"/>
  <c r="R848"/>
  <c r="Q848"/>
  <c r="P848"/>
  <c r="O848"/>
  <c r="N848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E847"/>
  <c r="AD847"/>
  <c r="AC847"/>
  <c r="AB847"/>
  <c r="AA847"/>
  <c r="Z847"/>
  <c r="Y847"/>
  <c r="X847"/>
  <c r="W847"/>
  <c r="T847"/>
  <c r="S847"/>
  <c r="R847"/>
  <c r="Q847"/>
  <c r="P847"/>
  <c r="O847"/>
  <c r="N847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E846"/>
  <c r="AD846"/>
  <c r="AC846"/>
  <c r="AB846"/>
  <c r="AA846"/>
  <c r="Z846"/>
  <c r="Y846"/>
  <c r="X846"/>
  <c r="W846"/>
  <c r="T846"/>
  <c r="S846"/>
  <c r="R846"/>
  <c r="Q846"/>
  <c r="P846"/>
  <c r="O846"/>
  <c r="N846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E845"/>
  <c r="AD845"/>
  <c r="AC845"/>
  <c r="AB845"/>
  <c r="AA845"/>
  <c r="Z845"/>
  <c r="Y845"/>
  <c r="X845"/>
  <c r="W845"/>
  <c r="T845"/>
  <c r="S845"/>
  <c r="R845"/>
  <c r="Q845"/>
  <c r="P845"/>
  <c r="O845"/>
  <c r="N845"/>
  <c r="AU844"/>
  <c r="AT844"/>
  <c r="W844"/>
  <c r="T844"/>
  <c r="S844"/>
  <c r="R844"/>
  <c r="Q844"/>
  <c r="P844"/>
  <c r="O844"/>
  <c r="N844"/>
  <c r="W840"/>
  <c r="T840"/>
  <c r="S840"/>
  <c r="R840"/>
  <c r="Q840"/>
  <c r="P840"/>
  <c r="O840"/>
  <c r="N840"/>
  <c r="AU836"/>
  <c r="AT836"/>
  <c r="AT848" s="1"/>
  <c r="AS836"/>
  <c r="AS848" s="1"/>
  <c r="AR836"/>
  <c r="AR848" s="1"/>
  <c r="AQ836"/>
  <c r="AQ848" s="1"/>
  <c r="AP836"/>
  <c r="AP848" s="1"/>
  <c r="AO836"/>
  <c r="AO848" s="1"/>
  <c r="AN836"/>
  <c r="AN848" s="1"/>
  <c r="AM836"/>
  <c r="AM848" s="1"/>
  <c r="AL836"/>
  <c r="AL848" s="1"/>
  <c r="AK836"/>
  <c r="AK848" s="1"/>
  <c r="AJ836"/>
  <c r="AJ848" s="1"/>
  <c r="AI836"/>
  <c r="AI848" s="1"/>
  <c r="AH836"/>
  <c r="AH848" s="1"/>
  <c r="AG836"/>
  <c r="AG848" s="1"/>
  <c r="AF836"/>
  <c r="AF848" s="1"/>
  <c r="AE836"/>
  <c r="AE848" s="1"/>
  <c r="AD836"/>
  <c r="AD848" s="1"/>
  <c r="AC836"/>
  <c r="AC848" s="1"/>
  <c r="AB836"/>
  <c r="AB848" s="1"/>
  <c r="AA836"/>
  <c r="AA848" s="1"/>
  <c r="Z836"/>
  <c r="Z848" s="1"/>
  <c r="Y836"/>
  <c r="Y848" s="1"/>
  <c r="X836"/>
  <c r="X848" s="1"/>
  <c r="U836"/>
  <c r="U835"/>
  <c r="U834"/>
  <c r="U833"/>
  <c r="AS829"/>
  <c r="AR829"/>
  <c r="AQ829"/>
  <c r="AP829"/>
  <c r="AP840" s="1"/>
  <c r="AO829"/>
  <c r="AN829"/>
  <c r="AM829"/>
  <c r="AL829"/>
  <c r="AK829"/>
  <c r="AJ829"/>
  <c r="AI829"/>
  <c r="AH829"/>
  <c r="AG829"/>
  <c r="AF829"/>
  <c r="AE829"/>
  <c r="AD829"/>
  <c r="AC829"/>
  <c r="AB829"/>
  <c r="AA829"/>
  <c r="Z829"/>
  <c r="Y829"/>
  <c r="X829"/>
  <c r="U829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E828"/>
  <c r="AD828"/>
  <c r="AC828"/>
  <c r="AB828"/>
  <c r="AA828"/>
  <c r="Z828"/>
  <c r="Y828"/>
  <c r="X828"/>
  <c r="W828"/>
  <c r="T828"/>
  <c r="S828"/>
  <c r="R828"/>
  <c r="Q828"/>
  <c r="P828"/>
  <c r="O828"/>
  <c r="N828"/>
  <c r="U827"/>
  <c r="U826"/>
  <c r="U825"/>
  <c r="U824"/>
  <c r="U823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E822"/>
  <c r="AD822"/>
  <c r="AC822"/>
  <c r="AB822"/>
  <c r="AA822"/>
  <c r="Z822"/>
  <c r="Y822"/>
  <c r="X822"/>
  <c r="W822"/>
  <c r="T822"/>
  <c r="S822"/>
  <c r="R822"/>
  <c r="Q822"/>
  <c r="P822"/>
  <c r="O822"/>
  <c r="N822"/>
  <c r="U821"/>
  <c r="U820"/>
  <c r="U819"/>
  <c r="U818"/>
  <c r="U817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E816"/>
  <c r="AD816"/>
  <c r="AC816"/>
  <c r="AB816"/>
  <c r="AA816"/>
  <c r="Z816"/>
  <c r="Y816"/>
  <c r="X816"/>
  <c r="W816"/>
  <c r="T816"/>
  <c r="S816"/>
  <c r="R816"/>
  <c r="Q816"/>
  <c r="P816"/>
  <c r="O816"/>
  <c r="N816"/>
  <c r="U815"/>
  <c r="U814"/>
  <c r="U813"/>
  <c r="U812"/>
  <c r="U811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E810"/>
  <c r="AD810"/>
  <c r="AC810"/>
  <c r="AB810"/>
  <c r="AA810"/>
  <c r="Z810"/>
  <c r="Y810"/>
  <c r="X810"/>
  <c r="W810"/>
  <c r="T810"/>
  <c r="S810"/>
  <c r="R810"/>
  <c r="Q810"/>
  <c r="P810"/>
  <c r="O810"/>
  <c r="N810"/>
  <c r="U809"/>
  <c r="U808"/>
  <c r="U807"/>
  <c r="U806"/>
  <c r="U805"/>
  <c r="AU804"/>
  <c r="AT804"/>
  <c r="W804"/>
  <c r="T804"/>
  <c r="S804"/>
  <c r="R804"/>
  <c r="Q804"/>
  <c r="P804"/>
  <c r="O804"/>
  <c r="N804"/>
  <c r="U803"/>
  <c r="U802"/>
  <c r="U801"/>
  <c r="U800"/>
  <c r="AS798"/>
  <c r="AS804" s="1"/>
  <c r="AR798"/>
  <c r="AR804" s="1"/>
  <c r="AQ798"/>
  <c r="AQ804" s="1"/>
  <c r="AP798"/>
  <c r="AP804" s="1"/>
  <c r="AO798"/>
  <c r="AO804" s="1"/>
  <c r="AN798"/>
  <c r="AN804" s="1"/>
  <c r="AM798"/>
  <c r="AM804" s="1"/>
  <c r="AL798"/>
  <c r="AL804" s="1"/>
  <c r="AK798"/>
  <c r="AK804" s="1"/>
  <c r="AJ798"/>
  <c r="AJ804" s="1"/>
  <c r="AI798"/>
  <c r="AI804" s="1"/>
  <c r="AH798"/>
  <c r="AH804" s="1"/>
  <c r="AG798"/>
  <c r="AG804" s="1"/>
  <c r="AF798"/>
  <c r="AF804" s="1"/>
  <c r="AE798"/>
  <c r="AE804" s="1"/>
  <c r="AD798"/>
  <c r="AD804" s="1"/>
  <c r="AC798"/>
  <c r="AC804" s="1"/>
  <c r="AB798"/>
  <c r="AB804" s="1"/>
  <c r="AA798"/>
  <c r="AA804" s="1"/>
  <c r="Z798"/>
  <c r="Z804" s="1"/>
  <c r="Y798"/>
  <c r="Y804" s="1"/>
  <c r="X798"/>
  <c r="X804" s="1"/>
  <c r="U798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E797"/>
  <c r="AD797"/>
  <c r="AC797"/>
  <c r="AB797"/>
  <c r="AA797"/>
  <c r="Z797"/>
  <c r="Y797"/>
  <c r="X797"/>
  <c r="W797"/>
  <c r="T797"/>
  <c r="S797"/>
  <c r="R797"/>
  <c r="Q797"/>
  <c r="P797"/>
  <c r="O797"/>
  <c r="N797"/>
  <c r="U796"/>
  <c r="U795"/>
  <c r="U794"/>
  <c r="U793"/>
  <c r="U792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E791"/>
  <c r="AD791"/>
  <c r="AC791"/>
  <c r="AB791"/>
  <c r="AA791"/>
  <c r="Z791"/>
  <c r="Y791"/>
  <c r="X791"/>
  <c r="W791"/>
  <c r="T791"/>
  <c r="S791"/>
  <c r="R791"/>
  <c r="P791"/>
  <c r="O791"/>
  <c r="N791"/>
  <c r="U790"/>
  <c r="U789"/>
  <c r="U788"/>
  <c r="U787"/>
  <c r="U786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E785"/>
  <c r="AD785"/>
  <c r="AC785"/>
  <c r="AB785"/>
  <c r="AA785"/>
  <c r="Z785"/>
  <c r="Y785"/>
  <c r="X785"/>
  <c r="W785"/>
  <c r="T785"/>
  <c r="S785"/>
  <c r="R785"/>
  <c r="P785"/>
  <c r="O785"/>
  <c r="N785"/>
  <c r="U784"/>
  <c r="U783"/>
  <c r="U782"/>
  <c r="U781"/>
  <c r="U780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E779"/>
  <c r="AD779"/>
  <c r="AC779"/>
  <c r="AB779"/>
  <c r="AA779"/>
  <c r="Z779"/>
  <c r="Y779"/>
  <c r="X779"/>
  <c r="W779"/>
  <c r="T779"/>
  <c r="S779"/>
  <c r="R779"/>
  <c r="Q779"/>
  <c r="P779"/>
  <c r="O779"/>
  <c r="N779"/>
  <c r="U778"/>
  <c r="U777"/>
  <c r="U776"/>
  <c r="U775"/>
  <c r="U774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T773"/>
  <c r="S773"/>
  <c r="R773"/>
  <c r="Q773"/>
  <c r="P773"/>
  <c r="O773"/>
  <c r="N773"/>
  <c r="U772"/>
  <c r="U771"/>
  <c r="U770"/>
  <c r="U769"/>
  <c r="U768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E766"/>
  <c r="AD766"/>
  <c r="AC766"/>
  <c r="AB766"/>
  <c r="AA766"/>
  <c r="Z766"/>
  <c r="Y766"/>
  <c r="X766"/>
  <c r="W766"/>
  <c r="T766"/>
  <c r="S766"/>
  <c r="R766"/>
  <c r="Q766"/>
  <c r="P766"/>
  <c r="O766"/>
  <c r="N766"/>
  <c r="U765"/>
  <c r="U764"/>
  <c r="U763"/>
  <c r="U762"/>
  <c r="U761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E759"/>
  <c r="AD759"/>
  <c r="AC759"/>
  <c r="AB759"/>
  <c r="AA759"/>
  <c r="Z759"/>
  <c r="Y759"/>
  <c r="X759"/>
  <c r="W759"/>
  <c r="T759"/>
  <c r="S759"/>
  <c r="R759"/>
  <c r="Q759"/>
  <c r="P759"/>
  <c r="O759"/>
  <c r="N759"/>
  <c r="U758"/>
  <c r="U757"/>
  <c r="U756"/>
  <c r="U755"/>
  <c r="U754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E753"/>
  <c r="AD753"/>
  <c r="AC753"/>
  <c r="AB753"/>
  <c r="AA753"/>
  <c r="Z753"/>
  <c r="Y753"/>
  <c r="X753"/>
  <c r="W753"/>
  <c r="T753"/>
  <c r="S753"/>
  <c r="R753"/>
  <c r="Q753"/>
  <c r="P753"/>
  <c r="O753"/>
  <c r="N753"/>
  <c r="U752"/>
  <c r="U751"/>
  <c r="U750"/>
  <c r="U749"/>
  <c r="U748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E747"/>
  <c r="AD747"/>
  <c r="AC747"/>
  <c r="AB747"/>
  <c r="AA747"/>
  <c r="Z747"/>
  <c r="Y747"/>
  <c r="X747"/>
  <c r="W747"/>
  <c r="T747"/>
  <c r="S747"/>
  <c r="R747"/>
  <c r="Q747"/>
  <c r="P747"/>
  <c r="O747"/>
  <c r="N747"/>
  <c r="U746"/>
  <c r="U745"/>
  <c r="U744"/>
  <c r="U743"/>
  <c r="U742"/>
  <c r="L738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E737"/>
  <c r="AD737"/>
  <c r="AC737"/>
  <c r="AB737"/>
  <c r="AA737"/>
  <c r="Z737"/>
  <c r="Y737"/>
  <c r="X737"/>
  <c r="W737"/>
  <c r="T737"/>
  <c r="S737"/>
  <c r="R737"/>
  <c r="Q737"/>
  <c r="P737"/>
  <c r="O737"/>
  <c r="N737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E736"/>
  <c r="AD736"/>
  <c r="AC736"/>
  <c r="AB736"/>
  <c r="AA736"/>
  <c r="Z736"/>
  <c r="Y736"/>
  <c r="X736"/>
  <c r="W736"/>
  <c r="T736"/>
  <c r="S736"/>
  <c r="R736"/>
  <c r="Q736"/>
  <c r="P736"/>
  <c r="O736"/>
  <c r="N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E734"/>
  <c r="AD734"/>
  <c r="AC734"/>
  <c r="AB734"/>
  <c r="AA734"/>
  <c r="Z734"/>
  <c r="Y734"/>
  <c r="X734"/>
  <c r="W734"/>
  <c r="T734"/>
  <c r="S734"/>
  <c r="R734"/>
  <c r="Q734"/>
  <c r="P734"/>
  <c r="O734"/>
  <c r="N734"/>
  <c r="AU733"/>
  <c r="AT733"/>
  <c r="W733"/>
  <c r="T733"/>
  <c r="S733"/>
  <c r="R733"/>
  <c r="Q733"/>
  <c r="P733"/>
  <c r="O733"/>
  <c r="N733"/>
  <c r="AU729"/>
  <c r="AT729"/>
  <c r="AS729"/>
  <c r="AR729"/>
  <c r="AQ729"/>
  <c r="AP729"/>
  <c r="AO729"/>
  <c r="AN729"/>
  <c r="AM729"/>
  <c r="AL729"/>
  <c r="AK729"/>
  <c r="AJ729"/>
  <c r="AI729"/>
  <c r="AH729"/>
  <c r="AG729"/>
  <c r="AE729"/>
  <c r="AD729"/>
  <c r="AC729"/>
  <c r="AB729"/>
  <c r="AA729"/>
  <c r="Z729"/>
  <c r="Y729"/>
  <c r="W729"/>
  <c r="T729"/>
  <c r="S729"/>
  <c r="R729"/>
  <c r="Q729"/>
  <c r="P729"/>
  <c r="O729"/>
  <c r="N729"/>
  <c r="U728"/>
  <c r="U727"/>
  <c r="U726"/>
  <c r="U725"/>
  <c r="AF723"/>
  <c r="AF729" s="1"/>
  <c r="X723"/>
  <c r="X729" s="1"/>
  <c r="U723"/>
  <c r="AU722"/>
  <c r="AT722"/>
  <c r="AS722"/>
  <c r="AR722"/>
  <c r="AQ722"/>
  <c r="AP722"/>
  <c r="AO722"/>
  <c r="AN722"/>
  <c r="AM722"/>
  <c r="AL722"/>
  <c r="AK722"/>
  <c r="AJ722"/>
  <c r="AI722"/>
  <c r="AH722"/>
  <c r="W722"/>
  <c r="T722"/>
  <c r="S722"/>
  <c r="R722"/>
  <c r="Q722"/>
  <c r="P722"/>
  <c r="O722"/>
  <c r="N722"/>
  <c r="U721"/>
  <c r="U720"/>
  <c r="U719"/>
  <c r="U718"/>
  <c r="AG716"/>
  <c r="AF716"/>
  <c r="AF722" s="1"/>
  <c r="AE716"/>
  <c r="AD716"/>
  <c r="AD722" s="1"/>
  <c r="AC716"/>
  <c r="AB716"/>
  <c r="AA716"/>
  <c r="Z716"/>
  <c r="Y716"/>
  <c r="X716"/>
  <c r="X722" s="1"/>
  <c r="U716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E715"/>
  <c r="AD715"/>
  <c r="AC715"/>
  <c r="AB715"/>
  <c r="AA715"/>
  <c r="Z715"/>
  <c r="Y715"/>
  <c r="X715"/>
  <c r="W715"/>
  <c r="T715"/>
  <c r="S715"/>
  <c r="R715"/>
  <c r="Q715"/>
  <c r="P715"/>
  <c r="O715"/>
  <c r="N715"/>
  <c r="U714"/>
  <c r="U713"/>
  <c r="U712"/>
  <c r="U711"/>
  <c r="U710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E709"/>
  <c r="AD709"/>
  <c r="AC709"/>
  <c r="AB709"/>
  <c r="AA709"/>
  <c r="Z709"/>
  <c r="Y709"/>
  <c r="X709"/>
  <c r="W709"/>
  <c r="T709"/>
  <c r="S709"/>
  <c r="R709"/>
  <c r="Q709"/>
  <c r="P709"/>
  <c r="O709"/>
  <c r="N709"/>
  <c r="U708"/>
  <c r="U707"/>
  <c r="U706"/>
  <c r="U705"/>
  <c r="U704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E703"/>
  <c r="AD703"/>
  <c r="AC703"/>
  <c r="AB703"/>
  <c r="AA703"/>
  <c r="Z703"/>
  <c r="Y703"/>
  <c r="X703"/>
  <c r="W703"/>
  <c r="T703"/>
  <c r="S703"/>
  <c r="R703"/>
  <c r="Q703"/>
  <c r="P703"/>
  <c r="O703"/>
  <c r="N703"/>
  <c r="U702"/>
  <c r="U701"/>
  <c r="U700"/>
  <c r="U699"/>
  <c r="U698"/>
  <c r="AU697"/>
  <c r="AT697"/>
  <c r="W697"/>
  <c r="T697"/>
  <c r="S697"/>
  <c r="R697"/>
  <c r="Q697"/>
  <c r="P697"/>
  <c r="O697"/>
  <c r="N697"/>
  <c r="U696"/>
  <c r="U695"/>
  <c r="U694"/>
  <c r="U693"/>
  <c r="AS690"/>
  <c r="AR690"/>
  <c r="AQ690"/>
  <c r="AP690"/>
  <c r="AO690"/>
  <c r="AN690"/>
  <c r="AN697" s="1"/>
  <c r="AM690"/>
  <c r="AL690"/>
  <c r="AK690"/>
  <c r="AJ690"/>
  <c r="AI690"/>
  <c r="AH690"/>
  <c r="AG690"/>
  <c r="AG697" s="1"/>
  <c r="AF690"/>
  <c r="AF697" s="1"/>
  <c r="AE690"/>
  <c r="AE697" s="1"/>
  <c r="AD690"/>
  <c r="AD697" s="1"/>
  <c r="AC690"/>
  <c r="AC697" s="1"/>
  <c r="AB690"/>
  <c r="AB697" s="1"/>
  <c r="AA690"/>
  <c r="AA697" s="1"/>
  <c r="Z690"/>
  <c r="Z697" s="1"/>
  <c r="Y690"/>
  <c r="Y697" s="1"/>
  <c r="X690"/>
  <c r="X697" s="1"/>
  <c r="U690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E687"/>
  <c r="AD687"/>
  <c r="AC687"/>
  <c r="AB687"/>
  <c r="AA687"/>
  <c r="Z687"/>
  <c r="Y687"/>
  <c r="X687"/>
  <c r="W687"/>
  <c r="T687"/>
  <c r="S687"/>
  <c r="R687"/>
  <c r="Q687"/>
  <c r="P687"/>
  <c r="O687"/>
  <c r="N687"/>
  <c r="U686"/>
  <c r="U685"/>
  <c r="U684"/>
  <c r="U683"/>
  <c r="U682"/>
  <c r="AU680"/>
  <c r="AT680"/>
  <c r="W680"/>
  <c r="T680"/>
  <c r="S680"/>
  <c r="R680"/>
  <c r="Q680"/>
  <c r="P680"/>
  <c r="O680"/>
  <c r="N680"/>
  <c r="U679"/>
  <c r="U678"/>
  <c r="U677"/>
  <c r="U676"/>
  <c r="AS674"/>
  <c r="AS680" s="1"/>
  <c r="AR674"/>
  <c r="AR680" s="1"/>
  <c r="AQ674"/>
  <c r="AQ680" s="1"/>
  <c r="AP674"/>
  <c r="AP680" s="1"/>
  <c r="AO674"/>
  <c r="AO680" s="1"/>
  <c r="AN674"/>
  <c r="AN680" s="1"/>
  <c r="AM674"/>
  <c r="AM680" s="1"/>
  <c r="AL674"/>
  <c r="AL680" s="1"/>
  <c r="AK674"/>
  <c r="AK680" s="1"/>
  <c r="AJ674"/>
  <c r="AJ680" s="1"/>
  <c r="AI674"/>
  <c r="AI680" s="1"/>
  <c r="AH674"/>
  <c r="AH680" s="1"/>
  <c r="AG674"/>
  <c r="AG680" s="1"/>
  <c r="AF674"/>
  <c r="AF680" s="1"/>
  <c r="AE674"/>
  <c r="AE680" s="1"/>
  <c r="AD674"/>
  <c r="AD680" s="1"/>
  <c r="AC674"/>
  <c r="AC680" s="1"/>
  <c r="AB674"/>
  <c r="AB680" s="1"/>
  <c r="AA674"/>
  <c r="AA680" s="1"/>
  <c r="Z674"/>
  <c r="Z680" s="1"/>
  <c r="Y674"/>
  <c r="Y680" s="1"/>
  <c r="X674"/>
  <c r="X680" s="1"/>
  <c r="U674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E673"/>
  <c r="AD673"/>
  <c r="AC673"/>
  <c r="AB673"/>
  <c r="AA673"/>
  <c r="Z673"/>
  <c r="Y673"/>
  <c r="X673"/>
  <c r="W673"/>
  <c r="T673"/>
  <c r="S673"/>
  <c r="R673"/>
  <c r="Q673"/>
  <c r="P673"/>
  <c r="O673"/>
  <c r="N673"/>
  <c r="U672"/>
  <c r="U671"/>
  <c r="U670"/>
  <c r="U669"/>
  <c r="U668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T667"/>
  <c r="S667"/>
  <c r="R667"/>
  <c r="Q667"/>
  <c r="P667"/>
  <c r="O667"/>
  <c r="N667"/>
  <c r="U666"/>
  <c r="U665"/>
  <c r="U664"/>
  <c r="U663"/>
  <c r="U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U660"/>
  <c r="U659"/>
  <c r="U658"/>
  <c r="U657"/>
  <c r="U656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E655"/>
  <c r="AD655"/>
  <c r="AC655"/>
  <c r="AB655"/>
  <c r="AA655"/>
  <c r="Z655"/>
  <c r="Y655"/>
  <c r="X655"/>
  <c r="W655"/>
  <c r="T655"/>
  <c r="S655"/>
  <c r="R655"/>
  <c r="Q655"/>
  <c r="P655"/>
  <c r="O655"/>
  <c r="N655"/>
  <c r="U654"/>
  <c r="U653"/>
  <c r="U652"/>
  <c r="U651"/>
  <c r="U650"/>
  <c r="L646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T645"/>
  <c r="S645"/>
  <c r="R645"/>
  <c r="Q645"/>
  <c r="P645"/>
  <c r="O645"/>
  <c r="N645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E644"/>
  <c r="AD644"/>
  <c r="AC644"/>
  <c r="AB644"/>
  <c r="AA644"/>
  <c r="Z644"/>
  <c r="Y644"/>
  <c r="X644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W643"/>
  <c r="T643"/>
  <c r="S643"/>
  <c r="R643"/>
  <c r="Q643"/>
  <c r="P643"/>
  <c r="O643"/>
  <c r="N643"/>
  <c r="W642"/>
  <c r="T642"/>
  <c r="S642"/>
  <c r="R642"/>
  <c r="Q642"/>
  <c r="P642"/>
  <c r="O642"/>
  <c r="N642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E641"/>
  <c r="AD641"/>
  <c r="AC641"/>
  <c r="AB641"/>
  <c r="AA641"/>
  <c r="Z641"/>
  <c r="Y641"/>
  <c r="X641"/>
  <c r="W641"/>
  <c r="T641"/>
  <c r="S641"/>
  <c r="R641"/>
  <c r="Q641"/>
  <c r="P641"/>
  <c r="O641"/>
  <c r="N641"/>
  <c r="AV637"/>
  <c r="AU637"/>
  <c r="AT637"/>
  <c r="AS637"/>
  <c r="AR637"/>
  <c r="AQ637"/>
  <c r="AP637"/>
  <c r="AO637"/>
  <c r="AN637"/>
  <c r="AM637"/>
  <c r="AL637"/>
  <c r="AK637"/>
  <c r="AJ637"/>
  <c r="AI637"/>
  <c r="AH637"/>
  <c r="W637"/>
  <c r="T637"/>
  <c r="S637"/>
  <c r="R637"/>
  <c r="Q637"/>
  <c r="P637"/>
  <c r="O637"/>
  <c r="N637"/>
  <c r="U636"/>
  <c r="U635"/>
  <c r="AG633"/>
  <c r="AG643" s="1"/>
  <c r="AF633"/>
  <c r="AF643" s="1"/>
  <c r="AE633"/>
  <c r="AE643" s="1"/>
  <c r="AD633"/>
  <c r="AD643" s="1"/>
  <c r="AC633"/>
  <c r="AC643" s="1"/>
  <c r="AB633"/>
  <c r="AB643" s="1"/>
  <c r="AA633"/>
  <c r="AA643" s="1"/>
  <c r="Z633"/>
  <c r="Z643" s="1"/>
  <c r="Y633"/>
  <c r="Y643" s="1"/>
  <c r="X633"/>
  <c r="X643" s="1"/>
  <c r="U633"/>
  <c r="U632"/>
  <c r="U631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29"/>
  <c r="U628"/>
  <c r="U627"/>
  <c r="U626"/>
  <c r="U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3"/>
  <c r="U622"/>
  <c r="U621"/>
  <c r="U620"/>
  <c r="U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9"/>
  <c r="AT609"/>
  <c r="W609"/>
  <c r="T609"/>
  <c r="S609"/>
  <c r="R609"/>
  <c r="Q609"/>
  <c r="P609"/>
  <c r="O609"/>
  <c r="N609"/>
  <c r="U608"/>
  <c r="U607"/>
  <c r="U606"/>
  <c r="AS604"/>
  <c r="AS609" s="1"/>
  <c r="AR604"/>
  <c r="AQ604"/>
  <c r="AP604"/>
  <c r="AO604"/>
  <c r="AO609" s="1"/>
  <c r="AN604"/>
  <c r="AM604"/>
  <c r="AL604"/>
  <c r="AK604"/>
  <c r="AJ604"/>
  <c r="AI604"/>
  <c r="AH604"/>
  <c r="AG604"/>
  <c r="AF604"/>
  <c r="AE604"/>
  <c r="AD604"/>
  <c r="AC604"/>
  <c r="AB604"/>
  <c r="AA604"/>
  <c r="Z604"/>
  <c r="Y604"/>
  <c r="X604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M597" s="1"/>
  <c r="Q602"/>
  <c r="P602"/>
  <c r="O602"/>
  <c r="N602"/>
  <c r="U601"/>
  <c r="U600"/>
  <c r="U599"/>
  <c r="U598"/>
  <c r="U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7"/>
  <c r="U586"/>
  <c r="U585"/>
  <c r="U584"/>
  <c r="U583"/>
  <c r="W581"/>
  <c r="T581"/>
  <c r="S581"/>
  <c r="R581"/>
  <c r="Q581"/>
  <c r="P581"/>
  <c r="O581"/>
  <c r="N581"/>
  <c r="U580"/>
  <c r="U579"/>
  <c r="U578"/>
  <c r="AU574"/>
  <c r="AU642" s="1"/>
  <c r="AT574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1"/>
  <c r="U570"/>
  <c r="U569"/>
  <c r="U568"/>
  <c r="U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P560"/>
  <c r="O560"/>
  <c r="N560"/>
  <c r="U559"/>
  <c r="U558"/>
  <c r="U557"/>
  <c r="U556"/>
  <c r="U555"/>
  <c r="AU550"/>
  <c r="W550"/>
  <c r="T550"/>
  <c r="S550"/>
  <c r="R550"/>
  <c r="Q550"/>
  <c r="P550"/>
  <c r="O550"/>
  <c r="N550"/>
  <c r="U549"/>
  <c r="U548"/>
  <c r="U547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G544"/>
  <c r="AG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P542"/>
  <c r="O542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AU513"/>
  <c r="W513"/>
  <c r="T513"/>
  <c r="S513"/>
  <c r="R513"/>
  <c r="Q513"/>
  <c r="P513"/>
  <c r="O513"/>
  <c r="N513"/>
  <c r="AU504"/>
  <c r="AT504"/>
  <c r="AS504"/>
  <c r="AR504"/>
  <c r="AQ504"/>
  <c r="W504"/>
  <c r="T504"/>
  <c r="S504"/>
  <c r="R504"/>
  <c r="Q504"/>
  <c r="P504"/>
  <c r="O504"/>
  <c r="N504"/>
  <c r="U503"/>
  <c r="U502"/>
  <c r="U501"/>
  <c r="U500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G498"/>
  <c r="AG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AU497"/>
  <c r="AT497"/>
  <c r="AS497"/>
  <c r="AR497"/>
  <c r="AQ497"/>
  <c r="W497"/>
  <c r="T497"/>
  <c r="S497"/>
  <c r="R497"/>
  <c r="Q497"/>
  <c r="P497"/>
  <c r="O497"/>
  <c r="N497"/>
  <c r="U496"/>
  <c r="U495"/>
  <c r="U494"/>
  <c r="U493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G491"/>
  <c r="AG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AU490"/>
  <c r="W490"/>
  <c r="T490"/>
  <c r="S490"/>
  <c r="R490"/>
  <c r="Q490"/>
  <c r="P490"/>
  <c r="O490"/>
  <c r="N490"/>
  <c r="U489"/>
  <c r="U488"/>
  <c r="U487"/>
  <c r="U486"/>
  <c r="AT484"/>
  <c r="AT513" s="1"/>
  <c r="AS484"/>
  <c r="AS490" s="1"/>
  <c r="AR484"/>
  <c r="AR513" s="1"/>
  <c r="AQ484"/>
  <c r="AQ490" s="1"/>
  <c r="AP484"/>
  <c r="AO484"/>
  <c r="AO490" s="1"/>
  <c r="AN484"/>
  <c r="AM484"/>
  <c r="AM490" s="1"/>
  <c r="AL484"/>
  <c r="AK484"/>
  <c r="AK490" s="1"/>
  <c r="AJ484"/>
  <c r="AI484"/>
  <c r="AI490" s="1"/>
  <c r="AH484"/>
  <c r="AG484"/>
  <c r="AG490" s="1"/>
  <c r="AF484"/>
  <c r="AE484"/>
  <c r="AE490" s="1"/>
  <c r="AD484"/>
  <c r="AC484"/>
  <c r="AC490" s="1"/>
  <c r="AB484"/>
  <c r="AA484"/>
  <c r="AA490" s="1"/>
  <c r="Z484"/>
  <c r="Y484"/>
  <c r="Y490" s="1"/>
  <c r="X484"/>
  <c r="U484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N451"/>
  <c r="AU450"/>
  <c r="AT450"/>
  <c r="W450"/>
  <c r="T450"/>
  <c r="S450"/>
  <c r="R450"/>
  <c r="Q450"/>
  <c r="P450"/>
  <c r="O450"/>
  <c r="N450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41"/>
  <c r="U440"/>
  <c r="U439"/>
  <c r="U438"/>
  <c r="AE436"/>
  <c r="AE435" s="1"/>
  <c r="AE442" s="1"/>
  <c r="AE45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M435"/>
  <c r="M455" s="1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W427"/>
  <c r="T427"/>
  <c r="S427"/>
  <c r="R427"/>
  <c r="Q427"/>
  <c r="P427"/>
  <c r="O427"/>
  <c r="N427"/>
  <c r="AU419"/>
  <c r="W419"/>
  <c r="T419"/>
  <c r="S419"/>
  <c r="R419"/>
  <c r="M412" s="1"/>
  <c r="Q419"/>
  <c r="P419"/>
  <c r="O419"/>
  <c r="N419"/>
  <c r="U419" s="1"/>
  <c r="U418"/>
  <c r="U417"/>
  <c r="U416"/>
  <c r="U415"/>
  <c r="AK413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K412"/>
  <c r="AK419" s="1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X412"/>
  <c r="X419" s="1"/>
  <c r="U412"/>
  <c r="AU411"/>
  <c r="AT411"/>
  <c r="W411"/>
  <c r="T411"/>
  <c r="S411"/>
  <c r="R411"/>
  <c r="Q411"/>
  <c r="P411"/>
  <c r="O411"/>
  <c r="N411"/>
  <c r="U410"/>
  <c r="U409"/>
  <c r="U408"/>
  <c r="U407"/>
  <c r="AS405"/>
  <c r="AS411" s="1"/>
  <c r="AR405"/>
  <c r="AQ405"/>
  <c r="AQ411" s="1"/>
  <c r="AP405"/>
  <c r="AP427" s="1"/>
  <c r="AO405"/>
  <c r="AO411" s="1"/>
  <c r="AN405"/>
  <c r="AM405"/>
  <c r="AM411" s="1"/>
  <c r="AL405"/>
  <c r="AL427" s="1"/>
  <c r="AK405"/>
  <c r="AJ405"/>
  <c r="AI405"/>
  <c r="AI427" s="1"/>
  <c r="AH405"/>
  <c r="AH427" s="1"/>
  <c r="AG405"/>
  <c r="AF405"/>
  <c r="AE405"/>
  <c r="AE427" s="1"/>
  <c r="AD405"/>
  <c r="AD427" s="1"/>
  <c r="AC405"/>
  <c r="AB405"/>
  <c r="AA405"/>
  <c r="AA427" s="1"/>
  <c r="Z405"/>
  <c r="Z427" s="1"/>
  <c r="Y405"/>
  <c r="X405"/>
  <c r="U405"/>
  <c r="M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M399" s="1"/>
  <c r="Q404"/>
  <c r="P404"/>
  <c r="O404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7"/>
  <c r="U396"/>
  <c r="U395"/>
  <c r="U394"/>
  <c r="U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R392"/>
  <c r="Q392"/>
  <c r="P392"/>
  <c r="O392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5"/>
  <c r="U384"/>
  <c r="U383"/>
  <c r="U382"/>
  <c r="U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R380"/>
  <c r="Q380"/>
  <c r="P380"/>
  <c r="O380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3"/>
  <c r="U372"/>
  <c r="U371"/>
  <c r="U370"/>
  <c r="U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R368"/>
  <c r="Q368"/>
  <c r="P368"/>
  <c r="O368"/>
  <c r="N368"/>
  <c r="U367"/>
  <c r="U366"/>
  <c r="U365"/>
  <c r="U364"/>
  <c r="U363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T354"/>
  <c r="S354"/>
  <c r="R354"/>
  <c r="Q354"/>
  <c r="P354"/>
  <c r="O354"/>
  <c r="N354"/>
  <c r="U353"/>
  <c r="U352"/>
  <c r="U351"/>
  <c r="U350"/>
  <c r="U349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W340"/>
  <c r="T340"/>
  <c r="S340"/>
  <c r="R340"/>
  <c r="Q340"/>
  <c r="P340"/>
  <c r="O340"/>
  <c r="N34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R332"/>
  <c r="Q332"/>
  <c r="P332"/>
  <c r="O332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5"/>
  <c r="U324"/>
  <c r="U323"/>
  <c r="U322"/>
  <c r="U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R320"/>
  <c r="Q320"/>
  <c r="P320"/>
  <c r="O320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2"/>
  <c r="U311"/>
  <c r="U310"/>
  <c r="U309"/>
  <c r="U308"/>
  <c r="AU307"/>
  <c r="AT307"/>
  <c r="W307"/>
  <c r="T307"/>
  <c r="S307"/>
  <c r="R307"/>
  <c r="Q307"/>
  <c r="P307"/>
  <c r="O307"/>
  <c r="N307"/>
  <c r="U306"/>
  <c r="U305"/>
  <c r="U304"/>
  <c r="U303"/>
  <c r="AS299"/>
  <c r="AS307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M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M276" s="1"/>
  <c r="Q284"/>
  <c r="P284"/>
  <c r="O284"/>
  <c r="N284"/>
  <c r="U283"/>
  <c r="U282"/>
  <c r="U281"/>
  <c r="U280"/>
  <c r="AR276"/>
  <c r="AR340" s="1"/>
  <c r="AQ276"/>
  <c r="AQ284" s="1"/>
  <c r="AP276"/>
  <c r="AO276"/>
  <c r="AO284" s="1"/>
  <c r="AN276"/>
  <c r="AN340" s="1"/>
  <c r="AM276"/>
  <c r="AM284" s="1"/>
  <c r="AL276"/>
  <c r="AK276"/>
  <c r="AJ276"/>
  <c r="AJ340" s="1"/>
  <c r="AI276"/>
  <c r="AI340" s="1"/>
  <c r="AH276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69"/>
  <c r="AF269"/>
  <c r="AE269"/>
  <c r="AD269"/>
  <c r="AC269"/>
  <c r="AB269"/>
  <c r="AA269"/>
  <c r="Z269"/>
  <c r="Y269"/>
  <c r="X269"/>
  <c r="U269"/>
  <c r="L265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N264"/>
  <c r="N525" s="1"/>
  <c r="AU263"/>
  <c r="AT263"/>
  <c r="AS263"/>
  <c r="AS524" s="1"/>
  <c r="AR263"/>
  <c r="AQ263"/>
  <c r="AP263"/>
  <c r="AO263"/>
  <c r="AO524" s="1"/>
  <c r="AN263"/>
  <c r="AM263"/>
  <c r="AL263"/>
  <c r="T263"/>
  <c r="S263"/>
  <c r="S524" s="1"/>
  <c r="R263"/>
  <c r="Q263"/>
  <c r="P263"/>
  <c r="O263"/>
  <c r="O524" s="1"/>
  <c r="N263"/>
  <c r="AU262"/>
  <c r="AT262"/>
  <c r="AS262"/>
  <c r="AS523" s="1"/>
  <c r="AR262"/>
  <c r="AQ262"/>
  <c r="AP262"/>
  <c r="AO262"/>
  <c r="AO523" s="1"/>
  <c r="AN262"/>
  <c r="AM262"/>
  <c r="AL262"/>
  <c r="AK262"/>
  <c r="AK523" s="1"/>
  <c r="AJ262"/>
  <c r="AI262"/>
  <c r="AH262"/>
  <c r="AG262"/>
  <c r="AG523" s="1"/>
  <c r="AF262"/>
  <c r="AE262"/>
  <c r="AD262"/>
  <c r="AC262"/>
  <c r="AC523" s="1"/>
  <c r="AB262"/>
  <c r="AA262"/>
  <c r="Z262"/>
  <c r="Y262"/>
  <c r="Y523" s="1"/>
  <c r="X262"/>
  <c r="W262"/>
  <c r="T262"/>
  <c r="S262"/>
  <c r="S523" s="1"/>
  <c r="R262"/>
  <c r="Q262"/>
  <c r="P262"/>
  <c r="O262"/>
  <c r="O523" s="1"/>
  <c r="N262"/>
  <c r="AU261"/>
  <c r="AT261"/>
  <c r="AS261"/>
  <c r="AS522" s="1"/>
  <c r="AR261"/>
  <c r="AQ261"/>
  <c r="AP261"/>
  <c r="AO261"/>
  <c r="AO522" s="1"/>
  <c r="AN261"/>
  <c r="AM261"/>
  <c r="AL261"/>
  <c r="AK261"/>
  <c r="AK522" s="1"/>
  <c r="AJ261"/>
  <c r="AI261"/>
  <c r="AH261"/>
  <c r="AG261"/>
  <c r="AG522" s="1"/>
  <c r="AF261"/>
  <c r="AE261"/>
  <c r="AD261"/>
  <c r="AC261"/>
  <c r="AC522" s="1"/>
  <c r="AB261"/>
  <c r="AA261"/>
  <c r="Z261"/>
  <c r="Y261"/>
  <c r="Y522" s="1"/>
  <c r="X261"/>
  <c r="W261"/>
  <c r="T261"/>
  <c r="S261"/>
  <c r="S522" s="1"/>
  <c r="R261"/>
  <c r="Q261"/>
  <c r="P261"/>
  <c r="O261"/>
  <c r="O522" s="1"/>
  <c r="N261"/>
  <c r="T260"/>
  <c r="S260"/>
  <c r="S521" s="1"/>
  <c r="R260"/>
  <c r="Q260"/>
  <c r="P260"/>
  <c r="O260"/>
  <c r="O521" s="1"/>
  <c r="N260"/>
  <c r="AU259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T259"/>
  <c r="S259"/>
  <c r="S520" s="1"/>
  <c r="R259"/>
  <c r="R520" s="1"/>
  <c r="Q259"/>
  <c r="P259"/>
  <c r="O259"/>
  <c r="O520" s="1"/>
  <c r="N259"/>
  <c r="N520" s="1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G245"/>
  <c r="AG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G191"/>
  <c r="AG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U260" s="1"/>
  <c r="AT182"/>
  <c r="AS182"/>
  <c r="AR182"/>
  <c r="AQ182"/>
  <c r="AQ260" s="1"/>
  <c r="AP182"/>
  <c r="AO182"/>
  <c r="AN182"/>
  <c r="AM182"/>
  <c r="AM260" s="1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J84"/>
  <c r="AI84"/>
  <c r="AH84"/>
  <c r="AG84"/>
  <c r="AF84"/>
  <c r="AE84"/>
  <c r="AD84"/>
  <c r="AC84"/>
  <c r="AB84"/>
  <c r="AA84"/>
  <c r="Z84"/>
  <c r="Y84"/>
  <c r="X84"/>
  <c r="W84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K64" s="1"/>
  <c r="AJ64"/>
  <c r="AJ66" s="1"/>
  <c r="AI64"/>
  <c r="AI263" s="1"/>
  <c r="AH64"/>
  <c r="AH66" s="1"/>
  <c r="AG64"/>
  <c r="AG263" s="1"/>
  <c r="AG524" s="1"/>
  <c r="AF64"/>
  <c r="AF66" s="1"/>
  <c r="AE64"/>
  <c r="AE263" s="1"/>
  <c r="AD64"/>
  <c r="AD66" s="1"/>
  <c r="AC64"/>
  <c r="AC263" s="1"/>
  <c r="AC524" s="1"/>
  <c r="AB64"/>
  <c r="AB66" s="1"/>
  <c r="AA64"/>
  <c r="AA263" s="1"/>
  <c r="Z64"/>
  <c r="Z66" s="1"/>
  <c r="Y64"/>
  <c r="Y263" s="1"/>
  <c r="Y524" s="1"/>
  <c r="X64"/>
  <c r="X66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X214" i="13"/>
  <c r="Y214"/>
  <c r="Z214"/>
  <c r="AA214"/>
  <c r="AB214"/>
  <c r="AC214"/>
  <c r="AD214"/>
  <c r="AE214"/>
  <c r="AF214"/>
  <c r="AI214"/>
  <c r="AJ214"/>
  <c r="AK214"/>
  <c r="AL214"/>
  <c r="AM214"/>
  <c r="AN214"/>
  <c r="AO214"/>
  <c r="AP214"/>
  <c r="AH214"/>
  <c r="AG208"/>
  <c r="X435" i="6"/>
  <c r="Y435"/>
  <c r="Z435"/>
  <c r="AA435"/>
  <c r="AB435"/>
  <c r="AC435"/>
  <c r="AD435"/>
  <c r="AE435"/>
  <c r="AF435"/>
  <c r="AG429"/>
  <c r="AG428" s="1"/>
  <c r="AG435" s="1"/>
  <c r="M104" i="21" l="1"/>
  <c r="W524"/>
  <c r="AA524"/>
  <c r="AE524"/>
  <c r="AI524"/>
  <c r="M238"/>
  <c r="P522"/>
  <c r="T522"/>
  <c r="Z522"/>
  <c r="AD522"/>
  <c r="AH522"/>
  <c r="AL522"/>
  <c r="AP522"/>
  <c r="AT522"/>
  <c r="P523"/>
  <c r="T523"/>
  <c r="Z523"/>
  <c r="AD523"/>
  <c r="AH523"/>
  <c r="AL523"/>
  <c r="AP523"/>
  <c r="AT523"/>
  <c r="P524"/>
  <c r="T524"/>
  <c r="M631"/>
  <c r="M829"/>
  <c r="M91"/>
  <c r="U115"/>
  <c r="AM521"/>
  <c r="AQ521"/>
  <c r="AU521"/>
  <c r="Q522"/>
  <c r="W522"/>
  <c r="AA522"/>
  <c r="AE522"/>
  <c r="AI522"/>
  <c r="AM522"/>
  <c r="AQ522"/>
  <c r="AU522"/>
  <c r="Q523"/>
  <c r="W523"/>
  <c r="AA523"/>
  <c r="AE523"/>
  <c r="AI523"/>
  <c r="AM523"/>
  <c r="AQ523"/>
  <c r="AU523"/>
  <c r="Q524"/>
  <c r="M573"/>
  <c r="M774"/>
  <c r="AU520"/>
  <c r="Q521"/>
  <c r="AM524"/>
  <c r="AQ524"/>
  <c r="AU524"/>
  <c r="Y518"/>
  <c r="AC518"/>
  <c r="AG518"/>
  <c r="AK518"/>
  <c r="AO518"/>
  <c r="AS518"/>
  <c r="P518"/>
  <c r="T518"/>
  <c r="M491"/>
  <c r="U536"/>
  <c r="M531"/>
  <c r="M537"/>
  <c r="M710"/>
  <c r="M723"/>
  <c r="U753"/>
  <c r="M748"/>
  <c r="M754"/>
  <c r="M15"/>
  <c r="P520"/>
  <c r="T520"/>
  <c r="AT520"/>
  <c r="P521"/>
  <c r="T521"/>
  <c r="AL524"/>
  <c r="AP524"/>
  <c r="AT524"/>
  <c r="AH340"/>
  <c r="AL340"/>
  <c r="AP340"/>
  <c r="Q432"/>
  <c r="W432"/>
  <c r="AM432"/>
  <c r="AQ432"/>
  <c r="AU432"/>
  <c r="M393"/>
  <c r="U411"/>
  <c r="M498"/>
  <c r="U513"/>
  <c r="U572"/>
  <c r="M567"/>
  <c r="U588"/>
  <c r="M603"/>
  <c r="Q520"/>
  <c r="W520"/>
  <c r="N522"/>
  <c r="R522"/>
  <c r="X522"/>
  <c r="AB522"/>
  <c r="AF522"/>
  <c r="AJ522"/>
  <c r="AN522"/>
  <c r="AR522"/>
  <c r="N523"/>
  <c r="R523"/>
  <c r="X523"/>
  <c r="AB523"/>
  <c r="AF523"/>
  <c r="AJ523"/>
  <c r="AN523"/>
  <c r="AR523"/>
  <c r="N524"/>
  <c r="R524"/>
  <c r="U340"/>
  <c r="X513"/>
  <c r="AB513"/>
  <c r="AF513"/>
  <c r="AJ513"/>
  <c r="AN513"/>
  <c r="O518"/>
  <c r="S518"/>
  <c r="M682"/>
  <c r="M698"/>
  <c r="M716"/>
  <c r="M869"/>
  <c r="M883" s="1"/>
  <c r="M67"/>
  <c r="W260"/>
  <c r="W521" s="1"/>
  <c r="AA260"/>
  <c r="AA521" s="1"/>
  <c r="AE260"/>
  <c r="AE521" s="1"/>
  <c r="AI260"/>
  <c r="AI521" s="1"/>
  <c r="M155"/>
  <c r="M174"/>
  <c r="AL260"/>
  <c r="AL521" s="1"/>
  <c r="AP260"/>
  <c r="AP521" s="1"/>
  <c r="AT260"/>
  <c r="AT521" s="1"/>
  <c r="M225"/>
  <c r="U520"/>
  <c r="N521"/>
  <c r="R521"/>
  <c r="AN524"/>
  <c r="AR524"/>
  <c r="L526"/>
  <c r="U313"/>
  <c r="M308"/>
  <c r="M625"/>
  <c r="U661"/>
  <c r="M662"/>
  <c r="U797"/>
  <c r="M805"/>
  <c r="U828"/>
  <c r="M823"/>
  <c r="M116"/>
  <c r="AO260"/>
  <c r="AO521" s="1"/>
  <c r="AS260"/>
  <c r="AS521" s="1"/>
  <c r="M181"/>
  <c r="U199"/>
  <c r="Y340"/>
  <c r="AC340"/>
  <c r="AG340"/>
  <c r="Q345"/>
  <c r="W345"/>
  <c r="AO345"/>
  <c r="AS345"/>
  <c r="M321"/>
  <c r="AH733"/>
  <c r="AL733"/>
  <c r="AP733"/>
  <c r="M811"/>
  <c r="M381"/>
  <c r="M555"/>
  <c r="U729"/>
  <c r="M761"/>
  <c r="Y260"/>
  <c r="Y521" s="1"/>
  <c r="AC260"/>
  <c r="AC521" s="1"/>
  <c r="AG260"/>
  <c r="AG521" s="1"/>
  <c r="AK260"/>
  <c r="AK521" s="1"/>
  <c r="M83"/>
  <c r="M141"/>
  <c r="U161"/>
  <c r="U218"/>
  <c r="M213"/>
  <c r="M219"/>
  <c r="AK340"/>
  <c r="U374"/>
  <c r="M369"/>
  <c r="M543"/>
  <c r="M656"/>
  <c r="M668"/>
  <c r="M798"/>
  <c r="AO265"/>
  <c r="AS265"/>
  <c r="M41"/>
  <c r="U66"/>
  <c r="U82"/>
  <c r="Z260"/>
  <c r="Z521" s="1"/>
  <c r="AD260"/>
  <c r="AD521" s="1"/>
  <c r="AH260"/>
  <c r="AH521" s="1"/>
  <c r="U133"/>
  <c r="M128"/>
  <c r="M134"/>
  <c r="M200"/>
  <c r="X340"/>
  <c r="AB340"/>
  <c r="AF340"/>
  <c r="P345"/>
  <c r="Y733"/>
  <c r="AC733"/>
  <c r="AG733"/>
  <c r="U521"/>
  <c r="P265"/>
  <c r="T265"/>
  <c r="U26"/>
  <c r="U33"/>
  <c r="U89"/>
  <c r="U102"/>
  <c r="U121"/>
  <c r="M122"/>
  <c r="U152"/>
  <c r="U167"/>
  <c r="U180"/>
  <c r="U205"/>
  <c r="M207"/>
  <c r="U236"/>
  <c r="U257"/>
  <c r="U264"/>
  <c r="U290"/>
  <c r="M285"/>
  <c r="AQ265"/>
  <c r="M60"/>
  <c r="U72"/>
  <c r="M77"/>
  <c r="U109"/>
  <c r="M110"/>
  <c r="U139"/>
  <c r="U173"/>
  <c r="U224"/>
  <c r="U243"/>
  <c r="U250"/>
  <c r="M244"/>
  <c r="T345"/>
  <c r="M269"/>
  <c r="AM265"/>
  <c r="AU265"/>
  <c r="U46"/>
  <c r="N265"/>
  <c r="R265"/>
  <c r="M21"/>
  <c r="U53"/>
  <c r="X260"/>
  <c r="X521" s="1"/>
  <c r="AB260"/>
  <c r="AB521" s="1"/>
  <c r="AF260"/>
  <c r="AF521" s="1"/>
  <c r="AJ260"/>
  <c r="AJ521" s="1"/>
  <c r="U96"/>
  <c r="M97"/>
  <c r="U127"/>
  <c r="U146"/>
  <c r="M147"/>
  <c r="AN260"/>
  <c r="AN521" s="1"/>
  <c r="AR260"/>
  <c r="AR521" s="1"/>
  <c r="U189"/>
  <c r="U212"/>
  <c r="U230"/>
  <c r="M231"/>
  <c r="M252"/>
  <c r="U307"/>
  <c r="U332"/>
  <c r="M327"/>
  <c r="N432"/>
  <c r="R432"/>
  <c r="U392"/>
  <c r="M387"/>
  <c r="U404"/>
  <c r="U427"/>
  <c r="U455"/>
  <c r="U452"/>
  <c r="U454"/>
  <c r="U497"/>
  <c r="U514"/>
  <c r="U515"/>
  <c r="U516"/>
  <c r="U517"/>
  <c r="U560"/>
  <c r="M561"/>
  <c r="U594"/>
  <c r="U624"/>
  <c r="M650"/>
  <c r="M674"/>
  <c r="U687"/>
  <c r="AI733"/>
  <c r="AM733"/>
  <c r="AQ733"/>
  <c r="U697"/>
  <c r="AH697"/>
  <c r="AH738" s="1"/>
  <c r="AP697"/>
  <c r="U709"/>
  <c r="Z733"/>
  <c r="AD733"/>
  <c r="U733"/>
  <c r="U735"/>
  <c r="O738"/>
  <c r="S738"/>
  <c r="AD738"/>
  <c r="AU738"/>
  <c r="M742"/>
  <c r="U773"/>
  <c r="M780"/>
  <c r="M786"/>
  <c r="U822"/>
  <c r="Z340"/>
  <c r="AD340"/>
  <c r="N345"/>
  <c r="R345"/>
  <c r="AL345"/>
  <c r="AT345"/>
  <c r="U320"/>
  <c r="M314"/>
  <c r="U341"/>
  <c r="U342"/>
  <c r="U343"/>
  <c r="U344"/>
  <c r="O432"/>
  <c r="S432"/>
  <c r="AO432"/>
  <c r="AO526" s="1"/>
  <c r="AS432"/>
  <c r="U380"/>
  <c r="M375"/>
  <c r="U398"/>
  <c r="X427"/>
  <c r="X520" s="1"/>
  <c r="AB427"/>
  <c r="AF427"/>
  <c r="AJ427"/>
  <c r="AJ520" s="1"/>
  <c r="AN427"/>
  <c r="AN520" s="1"/>
  <c r="AR427"/>
  <c r="AR520" s="1"/>
  <c r="U428"/>
  <c r="U429"/>
  <c r="U430"/>
  <c r="U431"/>
  <c r="U451"/>
  <c r="U453"/>
  <c r="M484"/>
  <c r="M518" s="1"/>
  <c r="Z513"/>
  <c r="AD513"/>
  <c r="AH513"/>
  <c r="AH520" s="1"/>
  <c r="AL513"/>
  <c r="AL520" s="1"/>
  <c r="AP513"/>
  <c r="Q518"/>
  <c r="W518"/>
  <c r="U542"/>
  <c r="U602"/>
  <c r="U630"/>
  <c r="U667"/>
  <c r="AJ733"/>
  <c r="AN733"/>
  <c r="AR733"/>
  <c r="AJ697"/>
  <c r="AJ738" s="1"/>
  <c r="AR697"/>
  <c r="AR738" s="1"/>
  <c r="U715"/>
  <c r="AA733"/>
  <c r="AE733"/>
  <c r="U722"/>
  <c r="Z722"/>
  <c r="Z738" s="1"/>
  <c r="X738"/>
  <c r="U736"/>
  <c r="P738"/>
  <c r="T738"/>
  <c r="AN738"/>
  <c r="U759"/>
  <c r="U779"/>
  <c r="M792"/>
  <c r="U810"/>
  <c r="AT840"/>
  <c r="AT849" s="1"/>
  <c r="AA340"/>
  <c r="AE340"/>
  <c r="O345"/>
  <c r="S345"/>
  <c r="AM345"/>
  <c r="AQ345"/>
  <c r="AU345"/>
  <c r="U284"/>
  <c r="U326"/>
  <c r="M349"/>
  <c r="P432"/>
  <c r="T432"/>
  <c r="U368"/>
  <c r="M363"/>
  <c r="U386"/>
  <c r="Y427"/>
  <c r="AC427"/>
  <c r="AG427"/>
  <c r="AK427"/>
  <c r="U450"/>
  <c r="AA518"/>
  <c r="AE518"/>
  <c r="AI518"/>
  <c r="AM518"/>
  <c r="AQ518"/>
  <c r="N518"/>
  <c r="R518"/>
  <c r="AU518"/>
  <c r="U504"/>
  <c r="U550"/>
  <c r="U566"/>
  <c r="U581"/>
  <c r="U609"/>
  <c r="U616"/>
  <c r="M619"/>
  <c r="U637"/>
  <c r="U655"/>
  <c r="U673"/>
  <c r="U680"/>
  <c r="AK733"/>
  <c r="AO733"/>
  <c r="AS733"/>
  <c r="M690"/>
  <c r="AL697"/>
  <c r="AL738" s="1"/>
  <c r="U703"/>
  <c r="M704"/>
  <c r="AB733"/>
  <c r="AB722"/>
  <c r="AB738" s="1"/>
  <c r="AF738"/>
  <c r="U737"/>
  <c r="Q738"/>
  <c r="W738"/>
  <c r="U747"/>
  <c r="U766"/>
  <c r="M768"/>
  <c r="U785"/>
  <c r="U791"/>
  <c r="U804"/>
  <c r="U816"/>
  <c r="M817"/>
  <c r="U734"/>
  <c r="R738"/>
  <c r="AP738"/>
  <c r="AT738"/>
  <c r="X62" i="13"/>
  <c r="AG207"/>
  <c r="AG214" s="1"/>
  <c r="O265" i="21"/>
  <c r="Q265"/>
  <c r="S265"/>
  <c r="U20"/>
  <c r="AL265"/>
  <c r="AN265"/>
  <c r="AP265"/>
  <c r="AR265"/>
  <c r="AT265"/>
  <c r="U39"/>
  <c r="AK263"/>
  <c r="AK524" s="1"/>
  <c r="AK66"/>
  <c r="W66"/>
  <c r="Y66"/>
  <c r="AA66"/>
  <c r="AC66"/>
  <c r="AE66"/>
  <c r="AG66"/>
  <c r="AI66"/>
  <c r="W89"/>
  <c r="Y89"/>
  <c r="AA89"/>
  <c r="AC89"/>
  <c r="AE89"/>
  <c r="AG89"/>
  <c r="AI89"/>
  <c r="AK89"/>
  <c r="U259"/>
  <c r="U261"/>
  <c r="U263"/>
  <c r="X263"/>
  <c r="X524" s="1"/>
  <c r="Z263"/>
  <c r="Z524" s="1"/>
  <c r="AB263"/>
  <c r="AB524" s="1"/>
  <c r="AD263"/>
  <c r="AD524" s="1"/>
  <c r="AF263"/>
  <c r="AF524" s="1"/>
  <c r="AH263"/>
  <c r="AH524" s="1"/>
  <c r="AJ263"/>
  <c r="AJ524" s="1"/>
  <c r="Y275"/>
  <c r="Y345" s="1"/>
  <c r="AA275"/>
  <c r="AA345" s="1"/>
  <c r="AC275"/>
  <c r="AC345" s="1"/>
  <c r="AE275"/>
  <c r="AE345" s="1"/>
  <c r="AG275"/>
  <c r="AG345" s="1"/>
  <c r="AI284"/>
  <c r="AI345" s="1"/>
  <c r="AK284"/>
  <c r="AK345" s="1"/>
  <c r="AN284"/>
  <c r="AN345" s="1"/>
  <c r="AP284"/>
  <c r="AP345" s="1"/>
  <c r="AR284"/>
  <c r="AR345" s="1"/>
  <c r="AM340"/>
  <c r="AO340"/>
  <c r="AQ340"/>
  <c r="AS340"/>
  <c r="Y411"/>
  <c r="Y432" s="1"/>
  <c r="AA411"/>
  <c r="AA432" s="1"/>
  <c r="AC411"/>
  <c r="AC432" s="1"/>
  <c r="AE411"/>
  <c r="AE432" s="1"/>
  <c r="AG411"/>
  <c r="AG432" s="1"/>
  <c r="AI411"/>
  <c r="AI432" s="1"/>
  <c r="AK411"/>
  <c r="AK432" s="1"/>
  <c r="AN411"/>
  <c r="AN432" s="1"/>
  <c r="AP411"/>
  <c r="AP432" s="1"/>
  <c r="AR411"/>
  <c r="AR432" s="1"/>
  <c r="AT419"/>
  <c r="AT432" s="1"/>
  <c r="AM427"/>
  <c r="AO427"/>
  <c r="AQ427"/>
  <c r="AS427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Y450"/>
  <c r="AA450"/>
  <c r="AC450"/>
  <c r="AE450"/>
  <c r="AG450"/>
  <c r="AI450"/>
  <c r="AK450"/>
  <c r="AM450"/>
  <c r="AO450"/>
  <c r="AQ450"/>
  <c r="AS450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G513"/>
  <c r="AI513"/>
  <c r="AK513"/>
  <c r="AM513"/>
  <c r="AO513"/>
  <c r="AQ513"/>
  <c r="AS513"/>
  <c r="O525"/>
  <c r="U525" s="1"/>
  <c r="AU581"/>
  <c r="AU646" s="1"/>
  <c r="Y642"/>
  <c r="AA642"/>
  <c r="AC642"/>
  <c r="AE642"/>
  <c r="AE900" s="1"/>
  <c r="AE907" s="1"/>
  <c r="AG642"/>
  <c r="AI642"/>
  <c r="AK642"/>
  <c r="AM642"/>
  <c r="AM900" s="1"/>
  <c r="AM907" s="1"/>
  <c r="AO642"/>
  <c r="AQ642"/>
  <c r="AS642"/>
  <c r="Y609"/>
  <c r="AA609"/>
  <c r="AE609"/>
  <c r="AI609"/>
  <c r="AI646" s="1"/>
  <c r="AM609"/>
  <c r="AM646" s="1"/>
  <c r="AQ609"/>
  <c r="AQ646" s="1"/>
  <c r="U641"/>
  <c r="U643"/>
  <c r="U645"/>
  <c r="O646"/>
  <c r="Q646"/>
  <c r="S646"/>
  <c r="W646"/>
  <c r="AO646"/>
  <c r="AS646"/>
  <c r="AP849"/>
  <c r="AB609"/>
  <c r="AB642"/>
  <c r="AB900" s="1"/>
  <c r="AB907" s="1"/>
  <c r="AD609"/>
  <c r="AD642"/>
  <c r="AD900" s="1"/>
  <c r="AF609"/>
  <c r="AF642"/>
  <c r="AF900" s="1"/>
  <c r="AF907" s="1"/>
  <c r="AH609"/>
  <c r="AH642"/>
  <c r="AH900" s="1"/>
  <c r="AH907" s="1"/>
  <c r="AJ609"/>
  <c r="AJ642"/>
  <c r="AJ900" s="1"/>
  <c r="AJ907" s="1"/>
  <c r="AL609"/>
  <c r="AL642"/>
  <c r="AL900" s="1"/>
  <c r="AL907" s="1"/>
  <c r="AN609"/>
  <c r="AN646" s="1"/>
  <c r="AN642"/>
  <c r="AN900" s="1"/>
  <c r="AN907" s="1"/>
  <c r="AP609"/>
  <c r="AP642"/>
  <c r="AP900" s="1"/>
  <c r="AP907" s="1"/>
  <c r="AR609"/>
  <c r="AR642"/>
  <c r="X89"/>
  <c r="X265" s="1"/>
  <c r="Z89"/>
  <c r="Z265" s="1"/>
  <c r="AB89"/>
  <c r="AB265" s="1"/>
  <c r="AD89"/>
  <c r="AD265" s="1"/>
  <c r="AF89"/>
  <c r="AF265" s="1"/>
  <c r="AH89"/>
  <c r="AH265" s="1"/>
  <c r="AJ89"/>
  <c r="AJ265" s="1"/>
  <c r="U260"/>
  <c r="U262"/>
  <c r="U275"/>
  <c r="X275"/>
  <c r="X345" s="1"/>
  <c r="Z275"/>
  <c r="Z345" s="1"/>
  <c r="AB275"/>
  <c r="AB345" s="1"/>
  <c r="AD275"/>
  <c r="AD345" s="1"/>
  <c r="AF275"/>
  <c r="AF345" s="1"/>
  <c r="AH284"/>
  <c r="AH345" s="1"/>
  <c r="AJ284"/>
  <c r="AJ345" s="1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T642"/>
  <c r="AT900" s="1"/>
  <c r="AT907" s="1"/>
  <c r="AT581"/>
  <c r="AT646" s="1"/>
  <c r="X642"/>
  <c r="Z642"/>
  <c r="X609"/>
  <c r="Z609"/>
  <c r="AC609"/>
  <c r="AG609"/>
  <c r="AK609"/>
  <c r="AK646" s="1"/>
  <c r="U642"/>
  <c r="U644"/>
  <c r="P646"/>
  <c r="R646"/>
  <c r="T646"/>
  <c r="AH646"/>
  <c r="AJ646"/>
  <c r="AL646"/>
  <c r="AP646"/>
  <c r="AR646"/>
  <c r="AM844"/>
  <c r="AM899" s="1"/>
  <c r="AM840"/>
  <c r="AM849" s="1"/>
  <c r="AO844"/>
  <c r="AO899" s="1"/>
  <c r="AO840"/>
  <c r="AO849" s="1"/>
  <c r="AQ844"/>
  <c r="AQ899" s="1"/>
  <c r="AQ840"/>
  <c r="AQ849" s="1"/>
  <c r="AS844"/>
  <c r="AS840"/>
  <c r="AS849" s="1"/>
  <c r="AU848"/>
  <c r="AU903" s="1"/>
  <c r="AU910" s="1"/>
  <c r="AU840"/>
  <c r="AU849" s="1"/>
  <c r="Y637"/>
  <c r="AA637"/>
  <c r="AA646" s="1"/>
  <c r="AC637"/>
  <c r="AE637"/>
  <c r="AG637"/>
  <c r="AG646" s="1"/>
  <c r="N646"/>
  <c r="X733"/>
  <c r="AF733"/>
  <c r="N738"/>
  <c r="U908"/>
  <c r="U910"/>
  <c r="U844"/>
  <c r="Y844"/>
  <c r="Y899" s="1"/>
  <c r="AA844"/>
  <c r="AA899" s="1"/>
  <c r="AC844"/>
  <c r="AE844"/>
  <c r="AG844"/>
  <c r="AI844"/>
  <c r="AK844"/>
  <c r="U846"/>
  <c r="U848"/>
  <c r="O849"/>
  <c r="Q849"/>
  <c r="S849"/>
  <c r="U840"/>
  <c r="Y840"/>
  <c r="Y849" s="1"/>
  <c r="AC840"/>
  <c r="AC849" s="1"/>
  <c r="AG840"/>
  <c r="AG849" s="1"/>
  <c r="AK840"/>
  <c r="AK849" s="1"/>
  <c r="N899"/>
  <c r="P899"/>
  <c r="R899"/>
  <c r="T899"/>
  <c r="AT899"/>
  <c r="N900"/>
  <c r="P900"/>
  <c r="R900"/>
  <c r="T900"/>
  <c r="X900"/>
  <c r="X907" s="1"/>
  <c r="Z900"/>
  <c r="Z907" s="1"/>
  <c r="AR900"/>
  <c r="AR907" s="1"/>
  <c r="N901"/>
  <c r="P901"/>
  <c r="R901"/>
  <c r="T901"/>
  <c r="X901"/>
  <c r="X908" s="1"/>
  <c r="Z901"/>
  <c r="AB901"/>
  <c r="AB908" s="1"/>
  <c r="AD901"/>
  <c r="AD908" s="1"/>
  <c r="AF901"/>
  <c r="AH901"/>
  <c r="AH908" s="1"/>
  <c r="AJ901"/>
  <c r="AL901"/>
  <c r="AL908" s="1"/>
  <c r="AN901"/>
  <c r="AN908" s="1"/>
  <c r="AP901"/>
  <c r="AR901"/>
  <c r="AR908" s="1"/>
  <c r="AT901"/>
  <c r="AT908" s="1"/>
  <c r="N902"/>
  <c r="P902"/>
  <c r="R902"/>
  <c r="T902"/>
  <c r="X902"/>
  <c r="X909" s="1"/>
  <c r="Z902"/>
  <c r="AB902"/>
  <c r="AB909" s="1"/>
  <c r="AD902"/>
  <c r="AD909" s="1"/>
  <c r="AF902"/>
  <c r="AH902"/>
  <c r="AH909" s="1"/>
  <c r="AJ902"/>
  <c r="AL902"/>
  <c r="AL909" s="1"/>
  <c r="AN902"/>
  <c r="AN909" s="1"/>
  <c r="AP902"/>
  <c r="AR902"/>
  <c r="AR909" s="1"/>
  <c r="AT902"/>
  <c r="AT909" s="1"/>
  <c r="N903"/>
  <c r="P903"/>
  <c r="R903"/>
  <c r="T903"/>
  <c r="X903"/>
  <c r="Z903"/>
  <c r="Z910" s="1"/>
  <c r="AB903"/>
  <c r="AB910" s="1"/>
  <c r="AD903"/>
  <c r="AD910" s="1"/>
  <c r="AF903"/>
  <c r="AH903"/>
  <c r="AH910" s="1"/>
  <c r="AJ903"/>
  <c r="AJ910" s="1"/>
  <c r="AL903"/>
  <c r="AL910" s="1"/>
  <c r="AN903"/>
  <c r="AP903"/>
  <c r="AR903"/>
  <c r="AT903"/>
  <c r="AT910" s="1"/>
  <c r="L904"/>
  <c r="L911" s="1"/>
  <c r="X844"/>
  <c r="X840"/>
  <c r="X849" s="1"/>
  <c r="Z844"/>
  <c r="Z899" s="1"/>
  <c r="Z840"/>
  <c r="Z849" s="1"/>
  <c r="AB844"/>
  <c r="AB899" s="1"/>
  <c r="AB840"/>
  <c r="AB849" s="1"/>
  <c r="AD844"/>
  <c r="AD899" s="1"/>
  <c r="AD840"/>
  <c r="AD849" s="1"/>
  <c r="AF844"/>
  <c r="AF840"/>
  <c r="AF849" s="1"/>
  <c r="AH844"/>
  <c r="AH899" s="1"/>
  <c r="AH840"/>
  <c r="AH849" s="1"/>
  <c r="AJ844"/>
  <c r="AJ840"/>
  <c r="AJ849" s="1"/>
  <c r="X637"/>
  <c r="Z637"/>
  <c r="AB637"/>
  <c r="AB646" s="1"/>
  <c r="AD637"/>
  <c r="AD646" s="1"/>
  <c r="AF637"/>
  <c r="AI697"/>
  <c r="AI738" s="1"/>
  <c r="AK697"/>
  <c r="AK738" s="1"/>
  <c r="AM697"/>
  <c r="AM738" s="1"/>
  <c r="AO697"/>
  <c r="AO738" s="1"/>
  <c r="AQ697"/>
  <c r="AQ738" s="1"/>
  <c r="AS697"/>
  <c r="AS738" s="1"/>
  <c r="Y722"/>
  <c r="Y738" s="1"/>
  <c r="AA722"/>
  <c r="AA738" s="1"/>
  <c r="AC722"/>
  <c r="AC738" s="1"/>
  <c r="AE722"/>
  <c r="AE738" s="1"/>
  <c r="AG722"/>
  <c r="AG738" s="1"/>
  <c r="U909"/>
  <c r="AL849"/>
  <c r="AL844"/>
  <c r="AL899" s="1"/>
  <c r="AN844"/>
  <c r="AP844"/>
  <c r="AP899" s="1"/>
  <c r="AR844"/>
  <c r="AR899" s="1"/>
  <c r="U845"/>
  <c r="U900" s="1"/>
  <c r="U847"/>
  <c r="U902" s="1"/>
  <c r="N849"/>
  <c r="P849"/>
  <c r="R849"/>
  <c r="T849"/>
  <c r="W849"/>
  <c r="AA840"/>
  <c r="AA849" s="1"/>
  <c r="AE840"/>
  <c r="AE849" s="1"/>
  <c r="AI840"/>
  <c r="AI849" s="1"/>
  <c r="AN840"/>
  <c r="AN849" s="1"/>
  <c r="AR840"/>
  <c r="AR849" s="1"/>
  <c r="U911"/>
  <c r="U901"/>
  <c r="O899"/>
  <c r="Q899"/>
  <c r="S899"/>
  <c r="W899"/>
  <c r="AC899"/>
  <c r="AE899"/>
  <c r="AS899"/>
  <c r="AU899"/>
  <c r="O900"/>
  <c r="Q900"/>
  <c r="Q907" s="1"/>
  <c r="S900"/>
  <c r="W900"/>
  <c r="W907" s="1"/>
  <c r="Y900"/>
  <c r="AA900"/>
  <c r="AC900"/>
  <c r="AC907" s="1"/>
  <c r="AG900"/>
  <c r="AG907" s="1"/>
  <c r="AI900"/>
  <c r="AI907" s="1"/>
  <c r="AK900"/>
  <c r="AK907" s="1"/>
  <c r="AO900"/>
  <c r="AO907" s="1"/>
  <c r="AQ900"/>
  <c r="AQ907" s="1"/>
  <c r="AS900"/>
  <c r="AS907" s="1"/>
  <c r="AU900"/>
  <c r="AU907" s="1"/>
  <c r="O901"/>
  <c r="Q901"/>
  <c r="Q908" s="1"/>
  <c r="S901"/>
  <c r="W901"/>
  <c r="Y901"/>
  <c r="Y908" s="1"/>
  <c r="AA901"/>
  <c r="AA908" s="1"/>
  <c r="AC901"/>
  <c r="AC908" s="1"/>
  <c r="AE901"/>
  <c r="AE908" s="1"/>
  <c r="AG901"/>
  <c r="AG908" s="1"/>
  <c r="AI901"/>
  <c r="AI908" s="1"/>
  <c r="AK901"/>
  <c r="AK908" s="1"/>
  <c r="AM901"/>
  <c r="AO901"/>
  <c r="AO908" s="1"/>
  <c r="AQ901"/>
  <c r="AQ908" s="1"/>
  <c r="AS901"/>
  <c r="AS908" s="1"/>
  <c r="AU901"/>
  <c r="AU908" s="1"/>
  <c r="O902"/>
  <c r="Q902"/>
  <c r="Q909" s="1"/>
  <c r="S902"/>
  <c r="W902"/>
  <c r="Y902"/>
  <c r="Y909" s="1"/>
  <c r="AA902"/>
  <c r="AA909" s="1"/>
  <c r="AC902"/>
  <c r="AC909" s="1"/>
  <c r="AE902"/>
  <c r="AE909" s="1"/>
  <c r="AG902"/>
  <c r="AG909" s="1"/>
  <c r="AI902"/>
  <c r="AI909" s="1"/>
  <c r="AK902"/>
  <c r="AK909" s="1"/>
  <c r="AM902"/>
  <c r="AO902"/>
  <c r="AO909" s="1"/>
  <c r="AQ902"/>
  <c r="AQ909" s="1"/>
  <c r="AS902"/>
  <c r="AS909" s="1"/>
  <c r="AU902"/>
  <c r="AU909" s="1"/>
  <c r="O903"/>
  <c r="Q903"/>
  <c r="Q910" s="1"/>
  <c r="S903"/>
  <c r="W903"/>
  <c r="W910" s="1"/>
  <c r="Y903"/>
  <c r="Y910" s="1"/>
  <c r="AA903"/>
  <c r="AA910" s="1"/>
  <c r="AC903"/>
  <c r="AC910" s="1"/>
  <c r="AE903"/>
  <c r="AE910" s="1"/>
  <c r="AG903"/>
  <c r="AG910" s="1"/>
  <c r="AI903"/>
  <c r="AK903"/>
  <c r="AM903"/>
  <c r="AO903"/>
  <c r="AO910" s="1"/>
  <c r="AQ903"/>
  <c r="AQ910" s="1"/>
  <c r="AS903"/>
  <c r="AS910" s="1"/>
  <c r="U874"/>
  <c r="U883" s="1"/>
  <c r="Q883"/>
  <c r="X883"/>
  <c r="Z883"/>
  <c r="AB883"/>
  <c r="AD883"/>
  <c r="AF883"/>
  <c r="AH883"/>
  <c r="AJ883"/>
  <c r="AL883"/>
  <c r="AN883"/>
  <c r="AP883"/>
  <c r="AR883"/>
  <c r="AT883"/>
  <c r="U878"/>
  <c r="U899" s="1"/>
  <c r="W883"/>
  <c r="Y883"/>
  <c r="AA883"/>
  <c r="AC883"/>
  <c r="AE883"/>
  <c r="AG883"/>
  <c r="AI883"/>
  <c r="AK883"/>
  <c r="AM883"/>
  <c r="AO883"/>
  <c r="AQ883"/>
  <c r="AS883"/>
  <c r="AU883"/>
  <c r="Y716" i="20"/>
  <c r="Y722" s="1"/>
  <c r="Z716"/>
  <c r="Z722" s="1"/>
  <c r="AA716"/>
  <c r="AA722" s="1"/>
  <c r="AB716"/>
  <c r="AB722" s="1"/>
  <c r="AC716"/>
  <c r="AC722" s="1"/>
  <c r="AD716"/>
  <c r="AD722" s="1"/>
  <c r="AE716"/>
  <c r="AE722" s="1"/>
  <c r="AF716"/>
  <c r="AF722" s="1"/>
  <c r="AG716"/>
  <c r="AG722" s="1"/>
  <c r="X716"/>
  <c r="X722" s="1"/>
  <c r="Y633"/>
  <c r="Y637" s="1"/>
  <c r="Z633"/>
  <c r="Z637" s="1"/>
  <c r="AA633"/>
  <c r="AA637" s="1"/>
  <c r="AB633"/>
  <c r="AB637" s="1"/>
  <c r="AC633"/>
  <c r="AC637" s="1"/>
  <c r="AD633"/>
  <c r="AD637" s="1"/>
  <c r="AE633"/>
  <c r="AE637" s="1"/>
  <c r="AF633"/>
  <c r="AF637" s="1"/>
  <c r="AG633"/>
  <c r="AG637" s="1"/>
  <c r="X633"/>
  <c r="X637" s="1"/>
  <c r="Z119" i="13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4"/>
  <c r="AQ119" s="1"/>
  <c r="AR114"/>
  <c r="AR119" s="1"/>
  <c r="AS114"/>
  <c r="AS119" s="1"/>
  <c r="AT114"/>
  <c r="AT119" s="1"/>
  <c r="AU114"/>
  <c r="AU119" s="1"/>
  <c r="X115"/>
  <c r="X114" s="1"/>
  <c r="X119" s="1"/>
  <c r="Y115"/>
  <c r="Y114" s="1"/>
  <c r="Y119" s="1"/>
  <c r="Z200"/>
  <c r="Z206" s="1"/>
  <c r="AA200"/>
  <c r="AB200"/>
  <c r="AB206" s="1"/>
  <c r="AC200"/>
  <c r="AC206" s="1"/>
  <c r="AD200"/>
  <c r="AD206" s="1"/>
  <c r="AE200"/>
  <c r="AE206" s="1"/>
  <c r="AF200"/>
  <c r="AF206" s="1"/>
  <c r="AG200"/>
  <c r="AG206" s="1"/>
  <c r="AH200"/>
  <c r="AH206" s="1"/>
  <c r="AI200"/>
  <c r="AI206" s="1"/>
  <c r="AJ200"/>
  <c r="AJ206" s="1"/>
  <c r="AK200"/>
  <c r="AK206" s="1"/>
  <c r="AL200"/>
  <c r="AL206" s="1"/>
  <c r="AM200"/>
  <c r="AM206" s="1"/>
  <c r="AN200"/>
  <c r="AN206" s="1"/>
  <c r="AO200"/>
  <c r="AO206" s="1"/>
  <c r="AP200"/>
  <c r="AP206" s="1"/>
  <c r="AQ200"/>
  <c r="AQ206" s="1"/>
  <c r="AR200"/>
  <c r="AR206" s="1"/>
  <c r="AS200"/>
  <c r="AS206" s="1"/>
  <c r="AT200"/>
  <c r="AT206" s="1"/>
  <c r="AU200"/>
  <c r="AU206" s="1"/>
  <c r="Y201"/>
  <c r="Y200" s="1"/>
  <c r="X201"/>
  <c r="X200" s="1"/>
  <c r="X358"/>
  <c r="Y358"/>
  <c r="Z358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X359"/>
  <c r="Y359"/>
  <c r="Z359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AT359"/>
  <c r="AU359"/>
  <c r="X360"/>
  <c r="Y360"/>
  <c r="Z360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X363"/>
  <c r="Y363"/>
  <c r="Z363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W362"/>
  <c r="W361"/>
  <c r="W360"/>
  <c r="W359"/>
  <c r="W358"/>
  <c r="R358"/>
  <c r="W354"/>
  <c r="W363" s="1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W328"/>
  <c r="W327"/>
  <c r="W326"/>
  <c r="W325"/>
  <c r="W324"/>
  <c r="W320"/>
  <c r="W314"/>
  <c r="W301"/>
  <c r="W295"/>
  <c r="W289"/>
  <c r="W282"/>
  <c r="W276"/>
  <c r="W270"/>
  <c r="W264"/>
  <c r="W258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AU314"/>
  <c r="AT314"/>
  <c r="AS314"/>
  <c r="AR314"/>
  <c r="AQ314"/>
  <c r="AP314"/>
  <c r="AO314"/>
  <c r="AN314"/>
  <c r="AM314"/>
  <c r="AL314"/>
  <c r="AK314"/>
  <c r="AJ314"/>
  <c r="AI314"/>
  <c r="AH314"/>
  <c r="AG314"/>
  <c r="AF314"/>
  <c r="AE314"/>
  <c r="AD314"/>
  <c r="AC314"/>
  <c r="AB314"/>
  <c r="AA314"/>
  <c r="Z314"/>
  <c r="Y314"/>
  <c r="X314"/>
  <c r="AU301"/>
  <c r="AT301"/>
  <c r="AS301"/>
  <c r="AR301"/>
  <c r="AQ301"/>
  <c r="AP301"/>
  <c r="AO301"/>
  <c r="AN301"/>
  <c r="AM301"/>
  <c r="AL301"/>
  <c r="AK301"/>
  <c r="AJ301"/>
  <c r="AI301"/>
  <c r="AH301"/>
  <c r="AG301"/>
  <c r="AF301"/>
  <c r="AE301"/>
  <c r="AD301"/>
  <c r="AC301"/>
  <c r="AB301"/>
  <c r="AA301"/>
  <c r="Z301"/>
  <c r="Y301"/>
  <c r="X301"/>
  <c r="AU295"/>
  <c r="AT295"/>
  <c r="AS295"/>
  <c r="AR295"/>
  <c r="AQ295"/>
  <c r="AP295"/>
  <c r="AO295"/>
  <c r="AN295"/>
  <c r="AM295"/>
  <c r="AL295"/>
  <c r="AK295"/>
  <c r="AJ295"/>
  <c r="AI295"/>
  <c r="AH295"/>
  <c r="AG295"/>
  <c r="AF295"/>
  <c r="AE295"/>
  <c r="AD295"/>
  <c r="AC295"/>
  <c r="AB295"/>
  <c r="AA295"/>
  <c r="Z295"/>
  <c r="Y295"/>
  <c r="X295"/>
  <c r="AU289"/>
  <c r="AT289"/>
  <c r="AS289"/>
  <c r="AU282"/>
  <c r="AT282"/>
  <c r="AS282"/>
  <c r="AR282"/>
  <c r="AQ282"/>
  <c r="AP282"/>
  <c r="AO282"/>
  <c r="AN282"/>
  <c r="AM282"/>
  <c r="AL282"/>
  <c r="AK282"/>
  <c r="AJ282"/>
  <c r="AI282"/>
  <c r="AH282"/>
  <c r="AG282"/>
  <c r="AF282"/>
  <c r="AE282"/>
  <c r="AD282"/>
  <c r="AC282"/>
  <c r="AB282"/>
  <c r="AA282"/>
  <c r="Z282"/>
  <c r="Y282"/>
  <c r="X282"/>
  <c r="AU276"/>
  <c r="AT276"/>
  <c r="AS276"/>
  <c r="AR276"/>
  <c r="AQ276"/>
  <c r="AP276"/>
  <c r="AO276"/>
  <c r="AN276"/>
  <c r="AM276"/>
  <c r="AL276"/>
  <c r="AK276"/>
  <c r="AJ276"/>
  <c r="AI276"/>
  <c r="AH276"/>
  <c r="AG276"/>
  <c r="AF276"/>
  <c r="AE276"/>
  <c r="AD276"/>
  <c r="AC276"/>
  <c r="AB276"/>
  <c r="AA276"/>
  <c r="Z276"/>
  <c r="Y276"/>
  <c r="X276"/>
  <c r="AU270"/>
  <c r="AT270"/>
  <c r="AS270"/>
  <c r="AR270"/>
  <c r="AQ270"/>
  <c r="AP270"/>
  <c r="AO270"/>
  <c r="AN270"/>
  <c r="AM270"/>
  <c r="AL270"/>
  <c r="AK270"/>
  <c r="AJ270"/>
  <c r="AI270"/>
  <c r="AH270"/>
  <c r="AG270"/>
  <c r="AF270"/>
  <c r="AE270"/>
  <c r="AD270"/>
  <c r="AC270"/>
  <c r="AB270"/>
  <c r="AA270"/>
  <c r="Z270"/>
  <c r="Y270"/>
  <c r="X270"/>
  <c r="AU264"/>
  <c r="AT264"/>
  <c r="AS264"/>
  <c r="AR264"/>
  <c r="AQ264"/>
  <c r="AP264"/>
  <c r="AO264"/>
  <c r="AN264"/>
  <c r="AM264"/>
  <c r="AL264"/>
  <c r="AK264"/>
  <c r="AJ264"/>
  <c r="AI264"/>
  <c r="AH264"/>
  <c r="AG264"/>
  <c r="AF264"/>
  <c r="AE264"/>
  <c r="AD264"/>
  <c r="AC264"/>
  <c r="AB264"/>
  <c r="AA264"/>
  <c r="Z264"/>
  <c r="Y264"/>
  <c r="X264"/>
  <c r="AU258"/>
  <c r="AT258"/>
  <c r="AS258"/>
  <c r="AR258"/>
  <c r="AQ258"/>
  <c r="AP258"/>
  <c r="AO258"/>
  <c r="AN258"/>
  <c r="AM258"/>
  <c r="AL258"/>
  <c r="AK258"/>
  <c r="AJ258"/>
  <c r="AI258"/>
  <c r="AH258"/>
  <c r="AG258"/>
  <c r="AF258"/>
  <c r="AE258"/>
  <c r="AD258"/>
  <c r="AC258"/>
  <c r="AB258"/>
  <c r="AA258"/>
  <c r="Z258"/>
  <c r="Y258"/>
  <c r="X258"/>
  <c r="AU251"/>
  <c r="AT251"/>
  <c r="AS251"/>
  <c r="AR251"/>
  <c r="AQ251"/>
  <c r="AP251"/>
  <c r="AO251"/>
  <c r="AN251"/>
  <c r="AM251"/>
  <c r="AL251"/>
  <c r="AK251"/>
  <c r="AJ251"/>
  <c r="AI251"/>
  <c r="AH251"/>
  <c r="AG251"/>
  <c r="AF251"/>
  <c r="AE251"/>
  <c r="AD251"/>
  <c r="AC251"/>
  <c r="AB251"/>
  <c r="AA251"/>
  <c r="Z251"/>
  <c r="Y251"/>
  <c r="X251"/>
  <c r="W251"/>
  <c r="W244"/>
  <c r="AU244"/>
  <c r="AT244"/>
  <c r="AS244"/>
  <c r="AR244"/>
  <c r="AQ244"/>
  <c r="AP244"/>
  <c r="AO244"/>
  <c r="AN244"/>
  <c r="AM244"/>
  <c r="AL244"/>
  <c r="AK244"/>
  <c r="AJ244"/>
  <c r="AI244"/>
  <c r="AH244"/>
  <c r="AG244"/>
  <c r="AF244"/>
  <c r="AE244"/>
  <c r="AD244"/>
  <c r="AC244"/>
  <c r="AB244"/>
  <c r="AA244"/>
  <c r="Z244"/>
  <c r="Y244"/>
  <c r="X244"/>
  <c r="AU238"/>
  <c r="AT238"/>
  <c r="AS238"/>
  <c r="AR238"/>
  <c r="AQ238"/>
  <c r="AP238"/>
  <c r="AO238"/>
  <c r="AN238"/>
  <c r="AM238"/>
  <c r="AL238"/>
  <c r="AK238"/>
  <c r="AJ238"/>
  <c r="AI238"/>
  <c r="AH238"/>
  <c r="AG238"/>
  <c r="AF238"/>
  <c r="AE238"/>
  <c r="AD238"/>
  <c r="AC238"/>
  <c r="AB238"/>
  <c r="AA238"/>
  <c r="Z238"/>
  <c r="Y238"/>
  <c r="X238"/>
  <c r="W238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W232"/>
  <c r="AJ218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W222"/>
  <c r="W221"/>
  <c r="W220"/>
  <c r="W219"/>
  <c r="W218"/>
  <c r="W214"/>
  <c r="AU214"/>
  <c r="AT214"/>
  <c r="AS214"/>
  <c r="AR214"/>
  <c r="AQ214"/>
  <c r="W206"/>
  <c r="W199"/>
  <c r="AU199"/>
  <c r="AT199"/>
  <c r="AS199"/>
  <c r="AR199"/>
  <c r="AQ199"/>
  <c r="AP199"/>
  <c r="AO199"/>
  <c r="AN199"/>
  <c r="AM199"/>
  <c r="AL199"/>
  <c r="AK199"/>
  <c r="AJ199"/>
  <c r="AI199"/>
  <c r="AH199"/>
  <c r="AG199"/>
  <c r="AF199"/>
  <c r="AE199"/>
  <c r="AD199"/>
  <c r="AC199"/>
  <c r="AB199"/>
  <c r="AA199"/>
  <c r="Z199"/>
  <c r="Y199"/>
  <c r="X199"/>
  <c r="AU193"/>
  <c r="AT193"/>
  <c r="AS193"/>
  <c r="AR193"/>
  <c r="AQ193"/>
  <c r="AP193"/>
  <c r="AO193"/>
  <c r="AN193"/>
  <c r="AM193"/>
  <c r="AL193"/>
  <c r="AK193"/>
  <c r="AJ193"/>
  <c r="AI193"/>
  <c r="AH193"/>
  <c r="AG193"/>
  <c r="AF193"/>
  <c r="AE193"/>
  <c r="AD193"/>
  <c r="AC193"/>
  <c r="AB193"/>
  <c r="AA193"/>
  <c r="Z193"/>
  <c r="Y193"/>
  <c r="X193"/>
  <c r="W193"/>
  <c r="AU187"/>
  <c r="AT187"/>
  <c r="AS187"/>
  <c r="W187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E180"/>
  <c r="AD180"/>
  <c r="AC180"/>
  <c r="AB180"/>
  <c r="AA180"/>
  <c r="Z180"/>
  <c r="Y180"/>
  <c r="X180"/>
  <c r="W180"/>
  <c r="T180"/>
  <c r="S180"/>
  <c r="R180"/>
  <c r="U179"/>
  <c r="U178"/>
  <c r="U177"/>
  <c r="U176"/>
  <c r="U175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E172"/>
  <c r="AD172"/>
  <c r="AC172"/>
  <c r="AB172"/>
  <c r="AA172"/>
  <c r="Z172"/>
  <c r="Y172"/>
  <c r="X172"/>
  <c r="W172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T165"/>
  <c r="S165"/>
  <c r="R165"/>
  <c r="U164"/>
  <c r="U163"/>
  <c r="U162"/>
  <c r="U161"/>
  <c r="U159"/>
  <c r="AU158"/>
  <c r="AT158"/>
  <c r="AS158"/>
  <c r="W158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T150"/>
  <c r="S150"/>
  <c r="R150"/>
  <c r="U149"/>
  <c r="U148"/>
  <c r="U147"/>
  <c r="U146"/>
  <c r="U145"/>
  <c r="AU144"/>
  <c r="AT144"/>
  <c r="AS144"/>
  <c r="AR144"/>
  <c r="AQ144"/>
  <c r="AP144"/>
  <c r="AO144"/>
  <c r="AN144"/>
  <c r="AM144"/>
  <c r="AL144"/>
  <c r="AK144"/>
  <c r="AJ144"/>
  <c r="AI144"/>
  <c r="AH144"/>
  <c r="AG144"/>
  <c r="AF144"/>
  <c r="AE144"/>
  <c r="AD144"/>
  <c r="AC144"/>
  <c r="AB144"/>
  <c r="AA144"/>
  <c r="Z144"/>
  <c r="Y144"/>
  <c r="X144"/>
  <c r="W144"/>
  <c r="T144"/>
  <c r="S144"/>
  <c r="R144"/>
  <c r="U143"/>
  <c r="U142"/>
  <c r="U141"/>
  <c r="U140"/>
  <c r="U139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W127"/>
  <c r="W126"/>
  <c r="W125"/>
  <c r="W124"/>
  <c r="W123"/>
  <c r="R124"/>
  <c r="W119"/>
  <c r="AU111"/>
  <c r="AT111"/>
  <c r="AS111"/>
  <c r="AR111"/>
  <c r="AQ111"/>
  <c r="AP111"/>
  <c r="AO111"/>
  <c r="AN111"/>
  <c r="AM111"/>
  <c r="AL111"/>
  <c r="W111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Z104"/>
  <c r="Y104"/>
  <c r="X104"/>
  <c r="W104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Z89"/>
  <c r="Y89"/>
  <c r="X89"/>
  <c r="W89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AU62"/>
  <c r="AT62"/>
  <c r="AS62"/>
  <c r="AR62"/>
  <c r="W62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T54"/>
  <c r="S54"/>
  <c r="R54"/>
  <c r="U53"/>
  <c r="U52"/>
  <c r="U51"/>
  <c r="U50"/>
  <c r="U49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T48"/>
  <c r="S48"/>
  <c r="R48"/>
  <c r="U47"/>
  <c r="U46"/>
  <c r="U45"/>
  <c r="U44"/>
  <c r="U43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W4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X32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Z223" l="1"/>
  <c r="AA206"/>
  <c r="AA223" s="1"/>
  <c r="AA218"/>
  <c r="AT125"/>
  <c r="AM910" i="21"/>
  <c r="AM909"/>
  <c r="W909"/>
  <c r="AM908"/>
  <c r="W908"/>
  <c r="T904"/>
  <c r="AN899"/>
  <c r="AN906" s="1"/>
  <c r="AR910"/>
  <c r="AJ909"/>
  <c r="AJ908"/>
  <c r="AI899"/>
  <c r="AI904" s="1"/>
  <c r="AS526"/>
  <c r="O904"/>
  <c r="M265"/>
  <c r="M849"/>
  <c r="M904" s="1"/>
  <c r="M911" s="1"/>
  <c r="M738"/>
  <c r="U524"/>
  <c r="U523"/>
  <c r="U522"/>
  <c r="AT218" i="13"/>
  <c r="AK910" i="21"/>
  <c r="Y907"/>
  <c r="R904"/>
  <c r="X899"/>
  <c r="AP909"/>
  <c r="Z909"/>
  <c r="AP908"/>
  <c r="Z908"/>
  <c r="AK899"/>
  <c r="U646"/>
  <c r="AI910"/>
  <c r="S904"/>
  <c r="AL218" i="13"/>
  <c r="AD218"/>
  <c r="AG218"/>
  <c r="AG377" s="1"/>
  <c r="AO218"/>
  <c r="AO377" s="1"/>
  <c r="AS125"/>
  <c r="AK218"/>
  <c r="AK377" s="1"/>
  <c r="AC218"/>
  <c r="AC377" s="1"/>
  <c r="AS218"/>
  <c r="AS377" s="1"/>
  <c r="Y125"/>
  <c r="X125"/>
  <c r="X379" s="1"/>
  <c r="AN218"/>
  <c r="AN377" s="1"/>
  <c r="AB218"/>
  <c r="AB377" s="1"/>
  <c r="AA907" i="21"/>
  <c r="AC646"/>
  <c r="O526"/>
  <c r="AR125" i="13"/>
  <c r="AR379" s="1"/>
  <c r="AF218"/>
  <c r="AF377" s="1"/>
  <c r="P904" i="21"/>
  <c r="AJ899"/>
  <c r="AJ904" s="1"/>
  <c r="AF899"/>
  <c r="AP910"/>
  <c r="AD907"/>
  <c r="AF520"/>
  <c r="AF906" s="1"/>
  <c r="AR218" i="13"/>
  <c r="AR377" s="1"/>
  <c r="AN910" i="21"/>
  <c r="AF910"/>
  <c r="X910"/>
  <c r="AF909"/>
  <c r="AF908"/>
  <c r="U849"/>
  <c r="U903"/>
  <c r="AG899"/>
  <c r="Y646"/>
  <c r="AP520"/>
  <c r="AB520"/>
  <c r="AB906" s="1"/>
  <c r="AB911" s="1"/>
  <c r="AT379" i="13"/>
  <c r="AE265" i="21"/>
  <c r="AE526" s="1"/>
  <c r="AC265"/>
  <c r="U738"/>
  <c r="U904" s="1"/>
  <c r="AD520"/>
  <c r="AL906"/>
  <c r="Z520"/>
  <c r="N526"/>
  <c r="AM379" i="13"/>
  <c r="AI379"/>
  <c r="AE379"/>
  <c r="AA379"/>
  <c r="AQ378"/>
  <c r="AM378"/>
  <c r="AI378"/>
  <c r="AE378"/>
  <c r="AA378"/>
  <c r="M345" i="21"/>
  <c r="P526"/>
  <c r="AP379" i="13"/>
  <c r="AL379"/>
  <c r="AH379"/>
  <c r="AD379"/>
  <c r="Z379"/>
  <c r="AP378"/>
  <c r="AL378"/>
  <c r="AH378"/>
  <c r="AD378"/>
  <c r="Z378"/>
  <c r="U345" i="21"/>
  <c r="AH218" i="13"/>
  <c r="AH377" s="1"/>
  <c r="W379"/>
  <c r="AN379"/>
  <c r="AJ379"/>
  <c r="AF379"/>
  <c r="AB379"/>
  <c r="AN378"/>
  <c r="AJ378"/>
  <c r="AF378"/>
  <c r="AB378"/>
  <c r="X378"/>
  <c r="AP218"/>
  <c r="AP377" s="1"/>
  <c r="Z218"/>
  <c r="Z377" s="1"/>
  <c r="AU125"/>
  <c r="AU379" s="1"/>
  <c r="AQ125"/>
  <c r="AQ379" s="1"/>
  <c r="AU218"/>
  <c r="AU377" s="1"/>
  <c r="AQ218"/>
  <c r="AQ377" s="1"/>
  <c r="AM218"/>
  <c r="AM377" s="1"/>
  <c r="AI218"/>
  <c r="AI377" s="1"/>
  <c r="AE218"/>
  <c r="AE377" s="1"/>
  <c r="AA377"/>
  <c r="AS379"/>
  <c r="AO379"/>
  <c r="AK379"/>
  <c r="AG379"/>
  <c r="AC379"/>
  <c r="Y379"/>
  <c r="AO378"/>
  <c r="AK378"/>
  <c r="AG378"/>
  <c r="AC378"/>
  <c r="Y378"/>
  <c r="W378"/>
  <c r="N904" i="21"/>
  <c r="Z646"/>
  <c r="AE646"/>
  <c r="AG520"/>
  <c r="AG906" s="1"/>
  <c r="AG911" s="1"/>
  <c r="Y520"/>
  <c r="Y906" s="1"/>
  <c r="Y911" s="1"/>
  <c r="AK265"/>
  <c r="AI265"/>
  <c r="AI526" s="1"/>
  <c r="AA265"/>
  <c r="AA526" s="1"/>
  <c r="S526"/>
  <c r="AU526"/>
  <c r="AF646"/>
  <c r="X646"/>
  <c r="AE520"/>
  <c r="AG265"/>
  <c r="AG526" s="1"/>
  <c r="Y265"/>
  <c r="Q526"/>
  <c r="U518"/>
  <c r="M432"/>
  <c r="R526"/>
  <c r="AM526"/>
  <c r="AQ526"/>
  <c r="AK520"/>
  <c r="AK906" s="1"/>
  <c r="AK911" s="1"/>
  <c r="AC520"/>
  <c r="AC906" s="1"/>
  <c r="AC911" s="1"/>
  <c r="W265"/>
  <c r="W526" s="1"/>
  <c r="T526"/>
  <c r="AI520"/>
  <c r="AA520"/>
  <c r="AA906" s="1"/>
  <c r="U432"/>
  <c r="AA128" i="13"/>
  <c r="AC128"/>
  <c r="AE128"/>
  <c r="AG128"/>
  <c r="AI128"/>
  <c r="AK128"/>
  <c r="AM128"/>
  <c r="AO128"/>
  <c r="Y329"/>
  <c r="AA329"/>
  <c r="AC329"/>
  <c r="AE329"/>
  <c r="AG329"/>
  <c r="AI329"/>
  <c r="AK329"/>
  <c r="AM329"/>
  <c r="AO329"/>
  <c r="AQ329"/>
  <c r="Z329"/>
  <c r="AR329"/>
  <c r="AT329"/>
  <c r="Y128"/>
  <c r="AU128"/>
  <c r="AS128"/>
  <c r="AQ128"/>
  <c r="Z128"/>
  <c r="AB128"/>
  <c r="AD128"/>
  <c r="AF128"/>
  <c r="AH128"/>
  <c r="AJ128"/>
  <c r="AL128"/>
  <c r="AN128"/>
  <c r="AP128"/>
  <c r="X329"/>
  <c r="AB329"/>
  <c r="AD329"/>
  <c r="AF329"/>
  <c r="AH329"/>
  <c r="AJ329"/>
  <c r="AL329"/>
  <c r="AN329"/>
  <c r="AP329"/>
  <c r="AS329"/>
  <c r="AU329"/>
  <c r="X128"/>
  <c r="AT128"/>
  <c r="AR128"/>
  <c r="W380"/>
  <c r="AU381"/>
  <c r="AS381"/>
  <c r="AQ381"/>
  <c r="AO381"/>
  <c r="AM381"/>
  <c r="AK381"/>
  <c r="AI381"/>
  <c r="AG381"/>
  <c r="AE381"/>
  <c r="AC381"/>
  <c r="AA381"/>
  <c r="Y381"/>
  <c r="AU380"/>
  <c r="AS380"/>
  <c r="AQ380"/>
  <c r="AO380"/>
  <c r="AM380"/>
  <c r="AK380"/>
  <c r="AI380"/>
  <c r="AG380"/>
  <c r="AE380"/>
  <c r="AC380"/>
  <c r="AA380"/>
  <c r="Y380"/>
  <c r="AU378"/>
  <c r="AS378"/>
  <c r="AT381"/>
  <c r="AR381"/>
  <c r="AP381"/>
  <c r="AN381"/>
  <c r="AL381"/>
  <c r="AJ381"/>
  <c r="AH381"/>
  <c r="AF381"/>
  <c r="AD381"/>
  <c r="AB381"/>
  <c r="Z381"/>
  <c r="X381"/>
  <c r="AT380"/>
  <c r="AR380"/>
  <c r="AP380"/>
  <c r="AN380"/>
  <c r="AL380"/>
  <c r="AJ380"/>
  <c r="AH380"/>
  <c r="AF380"/>
  <c r="AD380"/>
  <c r="AB380"/>
  <c r="Z380"/>
  <c r="X380"/>
  <c r="AT378"/>
  <c r="AR378"/>
  <c r="W381"/>
  <c r="W377"/>
  <c r="AT377"/>
  <c r="AL377"/>
  <c r="AJ377"/>
  <c r="AD377"/>
  <c r="AS520" i="21"/>
  <c r="AS906" s="1"/>
  <c r="AS911" s="1"/>
  <c r="AO520"/>
  <c r="AQ520"/>
  <c r="AQ906" s="1"/>
  <c r="AQ911" s="1"/>
  <c r="AM520"/>
  <c r="AM906" s="1"/>
  <c r="AM911" s="1"/>
  <c r="AP904"/>
  <c r="AP906"/>
  <c r="AJ526"/>
  <c r="AF526"/>
  <c r="AB526"/>
  <c r="X526"/>
  <c r="AK526"/>
  <c r="AR904"/>
  <c r="AR906"/>
  <c r="AR911" s="1"/>
  <c r="AN904"/>
  <c r="AH904"/>
  <c r="AH906"/>
  <c r="AH911" s="1"/>
  <c r="AF904"/>
  <c r="AD904"/>
  <c r="AD906"/>
  <c r="AD911" s="1"/>
  <c r="AB904"/>
  <c r="Z904"/>
  <c r="Z906"/>
  <c r="Z911" s="1"/>
  <c r="X904"/>
  <c r="X906"/>
  <c r="AH526"/>
  <c r="AD526"/>
  <c r="Z526"/>
  <c r="AC526"/>
  <c r="Y526"/>
  <c r="AU906"/>
  <c r="AU911" s="1"/>
  <c r="AU904"/>
  <c r="AQ904"/>
  <c r="AM904"/>
  <c r="AE906"/>
  <c r="AE911" s="1"/>
  <c r="AE904"/>
  <c r="AA904"/>
  <c r="W906"/>
  <c r="W904"/>
  <c r="Q904"/>
  <c r="Q906"/>
  <c r="Q911" s="1"/>
  <c r="AT904"/>
  <c r="AT906"/>
  <c r="AT911" s="1"/>
  <c r="AR526"/>
  <c r="AN526"/>
  <c r="AS904"/>
  <c r="AO906"/>
  <c r="AO911" s="1"/>
  <c r="AO904"/>
  <c r="AK904"/>
  <c r="AG904"/>
  <c r="AC904"/>
  <c r="Y904"/>
  <c r="AT526"/>
  <c r="AP526"/>
  <c r="AL526"/>
  <c r="AL911" s="1"/>
  <c r="U265"/>
  <c r="W329" i="13"/>
  <c r="X206"/>
  <c r="X223" s="1"/>
  <c r="X218"/>
  <c r="X377" s="1"/>
  <c r="Y218"/>
  <c r="Y377" s="1"/>
  <c r="Y206"/>
  <c r="Y223" s="1"/>
  <c r="AB223"/>
  <c r="AD223"/>
  <c r="AF223"/>
  <c r="AH223"/>
  <c r="AJ223"/>
  <c r="AL223"/>
  <c r="AN223"/>
  <c r="AP223"/>
  <c r="AR223"/>
  <c r="AT223"/>
  <c r="W223"/>
  <c r="AC223"/>
  <c r="AE223"/>
  <c r="AG223"/>
  <c r="AI223"/>
  <c r="AK223"/>
  <c r="AM223"/>
  <c r="AO223"/>
  <c r="AQ223"/>
  <c r="AS223"/>
  <c r="AU223"/>
  <c r="W32"/>
  <c r="W26"/>
  <c r="W20"/>
  <c r="Z302" i="6"/>
  <c r="AA302"/>
  <c r="AB302"/>
  <c r="AC302"/>
  <c r="AD302"/>
  <c r="AE302"/>
  <c r="AF302"/>
  <c r="AG302"/>
  <c r="AH302"/>
  <c r="AJ302"/>
  <c r="AK302"/>
  <c r="AL302"/>
  <c r="AM302"/>
  <c r="AN292"/>
  <c r="AN302" s="1"/>
  <c r="AO292"/>
  <c r="AO302" s="1"/>
  <c r="AP292"/>
  <c r="AP302" s="1"/>
  <c r="AQ292"/>
  <c r="AQ302" s="1"/>
  <c r="AR292"/>
  <c r="AR302" s="1"/>
  <c r="AS292"/>
  <c r="AS302" s="1"/>
  <c r="AT292"/>
  <c r="AT302" s="1"/>
  <c r="AU292"/>
  <c r="AU302" s="1"/>
  <c r="X297"/>
  <c r="X292" s="1"/>
  <c r="X302" s="1"/>
  <c r="Y297"/>
  <c r="Y189"/>
  <c r="Y190"/>
  <c r="Y191"/>
  <c r="Y188"/>
  <c r="AG189"/>
  <c r="AG190"/>
  <c r="AG191"/>
  <c r="X190"/>
  <c r="X191"/>
  <c r="X189"/>
  <c r="Z187"/>
  <c r="AB187"/>
  <c r="AA187" s="1"/>
  <c r="AC187"/>
  <c r="AD187"/>
  <c r="AE187"/>
  <c r="AF187"/>
  <c r="AH187"/>
  <c r="AI187"/>
  <c r="AJ187"/>
  <c r="AK187"/>
  <c r="AL187"/>
  <c r="AM187"/>
  <c r="AN187"/>
  <c r="AO187"/>
  <c r="AP187"/>
  <c r="AQ187"/>
  <c r="AR187"/>
  <c r="AS187"/>
  <c r="AT187"/>
  <c r="AU187"/>
  <c r="W911" i="21" l="1"/>
  <c r="X911"/>
  <c r="AJ906"/>
  <c r="AJ911" s="1"/>
  <c r="AI906"/>
  <c r="AI911" s="1"/>
  <c r="AM382" i="13"/>
  <c r="AE382"/>
  <c r="AG187" i="6"/>
  <c r="AR382" i="13"/>
  <c r="AF911" i="21"/>
  <c r="AP911"/>
  <c r="AA911"/>
  <c r="M526"/>
  <c r="AN911"/>
  <c r="U526"/>
  <c r="AP382" i="13"/>
  <c r="AH382"/>
  <c r="Z382"/>
  <c r="X382"/>
  <c r="AU382"/>
  <c r="AN382"/>
  <c r="AF382"/>
  <c r="AL382"/>
  <c r="AD382"/>
  <c r="AO382"/>
  <c r="AG382"/>
  <c r="Y382"/>
  <c r="AK382"/>
  <c r="AC382"/>
  <c r="AT382"/>
  <c r="Y292" i="6"/>
  <c r="Y302" s="1"/>
  <c r="AQ382" i="13"/>
  <c r="AA382"/>
  <c r="AJ382"/>
  <c r="AB382"/>
  <c r="AI382"/>
  <c r="AS382"/>
  <c r="Y187" i="6"/>
  <c r="Y195" s="1"/>
  <c r="W128" i="13"/>
  <c r="W382" s="1"/>
  <c r="AH195" i="6"/>
  <c r="X187"/>
  <c r="X195" s="1"/>
  <c r="AA195"/>
  <c r="AB195"/>
  <c r="AC195"/>
  <c r="AD195"/>
  <c r="AE195"/>
  <c r="AF195"/>
  <c r="AG195"/>
  <c r="AI195"/>
  <c r="AJ195"/>
  <c r="AK195"/>
  <c r="AL195"/>
  <c r="AM195"/>
  <c r="AN195"/>
  <c r="AO195"/>
  <c r="AP195"/>
  <c r="AQ195"/>
  <c r="AR195"/>
  <c r="AS195"/>
  <c r="AT195"/>
  <c r="AU195"/>
  <c r="W195"/>
  <c r="Z195"/>
  <c r="T911" i="20"/>
  <c r="S911"/>
  <c r="R911"/>
  <c r="P911"/>
  <c r="O911"/>
  <c r="N911"/>
  <c r="T910"/>
  <c r="S910"/>
  <c r="R910"/>
  <c r="P910"/>
  <c r="O910"/>
  <c r="N910"/>
  <c r="T909"/>
  <c r="S909"/>
  <c r="R909"/>
  <c r="P909"/>
  <c r="O909"/>
  <c r="N909"/>
  <c r="T908"/>
  <c r="S908"/>
  <c r="R908"/>
  <c r="P908"/>
  <c r="O908"/>
  <c r="N908"/>
  <c r="U907"/>
  <c r="T907"/>
  <c r="S907"/>
  <c r="R907"/>
  <c r="P907"/>
  <c r="O907"/>
  <c r="N907"/>
  <c r="U906"/>
  <c r="T906"/>
  <c r="S906"/>
  <c r="R906"/>
  <c r="P906"/>
  <c r="O906"/>
  <c r="N906"/>
  <c r="AL904"/>
  <c r="Q897"/>
  <c r="L883"/>
  <c r="AU882"/>
  <c r="AT882"/>
  <c r="AS882"/>
  <c r="AR882"/>
  <c r="AQ882"/>
  <c r="AP882"/>
  <c r="AO882"/>
  <c r="AN882"/>
  <c r="AM882"/>
  <c r="AL882"/>
  <c r="AK882"/>
  <c r="AJ882"/>
  <c r="AI882"/>
  <c r="AH882"/>
  <c r="AG882"/>
  <c r="AF882"/>
  <c r="AE882"/>
  <c r="AD882"/>
  <c r="AC882"/>
  <c r="AB882"/>
  <c r="AA882"/>
  <c r="Z882"/>
  <c r="Y882"/>
  <c r="X882"/>
  <c r="W882"/>
  <c r="T882"/>
  <c r="S882"/>
  <c r="R882"/>
  <c r="Q882"/>
  <c r="P882"/>
  <c r="O882"/>
  <c r="N882"/>
  <c r="AU881"/>
  <c r="AT881"/>
  <c r="AS881"/>
  <c r="AR881"/>
  <c r="AQ881"/>
  <c r="AP881"/>
  <c r="AO881"/>
  <c r="AN881"/>
  <c r="AM881"/>
  <c r="AL881"/>
  <c r="AK881"/>
  <c r="AJ881"/>
  <c r="AI881"/>
  <c r="AH881"/>
  <c r="AG881"/>
  <c r="AF881"/>
  <c r="AE881"/>
  <c r="AD881"/>
  <c r="AC881"/>
  <c r="AB881"/>
  <c r="AA881"/>
  <c r="Z881"/>
  <c r="Y881"/>
  <c r="X881"/>
  <c r="W881"/>
  <c r="T881"/>
  <c r="S881"/>
  <c r="R881"/>
  <c r="Q881"/>
  <c r="P881"/>
  <c r="O881"/>
  <c r="N881"/>
  <c r="AU880"/>
  <c r="AT880"/>
  <c r="AS880"/>
  <c r="AR880"/>
  <c r="AQ880"/>
  <c r="AP880"/>
  <c r="AO880"/>
  <c r="AN880"/>
  <c r="AM880"/>
  <c r="AL880"/>
  <c r="AK880"/>
  <c r="AJ880"/>
  <c r="AI880"/>
  <c r="AH880"/>
  <c r="AG880"/>
  <c r="AF880"/>
  <c r="AE880"/>
  <c r="AD880"/>
  <c r="AC880"/>
  <c r="AB880"/>
  <c r="AA880"/>
  <c r="Z880"/>
  <c r="Y880"/>
  <c r="X880"/>
  <c r="W880"/>
  <c r="T880"/>
  <c r="S880"/>
  <c r="R880"/>
  <c r="Q880"/>
  <c r="P880"/>
  <c r="O880"/>
  <c r="N880"/>
  <c r="AU879"/>
  <c r="AT879"/>
  <c r="AS879"/>
  <c r="AR879"/>
  <c r="AQ879"/>
  <c r="AP879"/>
  <c r="AO879"/>
  <c r="AN879"/>
  <c r="AM879"/>
  <c r="AL879"/>
  <c r="AK879"/>
  <c r="AJ879"/>
  <c r="AI879"/>
  <c r="AH879"/>
  <c r="AG879"/>
  <c r="AF879"/>
  <c r="AE879"/>
  <c r="AD879"/>
  <c r="AC879"/>
  <c r="AB879"/>
  <c r="AA879"/>
  <c r="Z879"/>
  <c r="Y879"/>
  <c r="X879"/>
  <c r="W879"/>
  <c r="T879"/>
  <c r="S879"/>
  <c r="R879"/>
  <c r="Q879"/>
  <c r="P879"/>
  <c r="O879"/>
  <c r="N879"/>
  <c r="AU878"/>
  <c r="AT878"/>
  <c r="AS878"/>
  <c r="AR878"/>
  <c r="AQ878"/>
  <c r="AP878"/>
  <c r="AO878"/>
  <c r="AN878"/>
  <c r="AM878"/>
  <c r="AL878"/>
  <c r="AK878"/>
  <c r="AJ878"/>
  <c r="AI878"/>
  <c r="AH878"/>
  <c r="AG878"/>
  <c r="AF878"/>
  <c r="AE878"/>
  <c r="AD878"/>
  <c r="AC878"/>
  <c r="AB878"/>
  <c r="AA878"/>
  <c r="Z878"/>
  <c r="Y878"/>
  <c r="X878"/>
  <c r="W878"/>
  <c r="T878"/>
  <c r="S878"/>
  <c r="R878"/>
  <c r="Q878"/>
  <c r="P878"/>
  <c r="O878"/>
  <c r="N878"/>
  <c r="AU874"/>
  <c r="AT874"/>
  <c r="AS874"/>
  <c r="AR874"/>
  <c r="AQ874"/>
  <c r="AP874"/>
  <c r="AO874"/>
  <c r="AN874"/>
  <c r="AM874"/>
  <c r="AL874"/>
  <c r="AK874"/>
  <c r="AJ874"/>
  <c r="AI874"/>
  <c r="AH874"/>
  <c r="AG874"/>
  <c r="AF874"/>
  <c r="AE874"/>
  <c r="AD874"/>
  <c r="AC874"/>
  <c r="AB874"/>
  <c r="AA874"/>
  <c r="Z874"/>
  <c r="Y874"/>
  <c r="X874"/>
  <c r="W874"/>
  <c r="T874"/>
  <c r="T883" s="1"/>
  <c r="S874"/>
  <c r="S883" s="1"/>
  <c r="R874"/>
  <c r="R883" s="1"/>
  <c r="Q874"/>
  <c r="P874"/>
  <c r="P883" s="1"/>
  <c r="O874"/>
  <c r="O883" s="1"/>
  <c r="N874"/>
  <c r="N883" s="1"/>
  <c r="U873"/>
  <c r="U882" s="1"/>
  <c r="U872"/>
  <c r="U881" s="1"/>
  <c r="U871"/>
  <c r="U880" s="1"/>
  <c r="U870"/>
  <c r="U879" s="1"/>
  <c r="U869"/>
  <c r="L849"/>
  <c r="W848"/>
  <c r="T848"/>
  <c r="S848"/>
  <c r="R848"/>
  <c r="Q848"/>
  <c r="P848"/>
  <c r="O848"/>
  <c r="N848"/>
  <c r="AU847"/>
  <c r="AT847"/>
  <c r="AS847"/>
  <c r="AR847"/>
  <c r="AQ847"/>
  <c r="AP847"/>
  <c r="AO847"/>
  <c r="AN847"/>
  <c r="AM847"/>
  <c r="AL847"/>
  <c r="AK847"/>
  <c r="AJ847"/>
  <c r="AI847"/>
  <c r="AH847"/>
  <c r="AG847"/>
  <c r="AF847"/>
  <c r="AE847"/>
  <c r="AD847"/>
  <c r="AC847"/>
  <c r="AB847"/>
  <c r="AA847"/>
  <c r="Z847"/>
  <c r="Y847"/>
  <c r="X847"/>
  <c r="W847"/>
  <c r="T847"/>
  <c r="S847"/>
  <c r="R847"/>
  <c r="Q847"/>
  <c r="P847"/>
  <c r="O847"/>
  <c r="N847"/>
  <c r="AU846"/>
  <c r="AT846"/>
  <c r="AS846"/>
  <c r="AR846"/>
  <c r="AQ846"/>
  <c r="AP846"/>
  <c r="AO846"/>
  <c r="AN846"/>
  <c r="AM846"/>
  <c r="AL846"/>
  <c r="AK846"/>
  <c r="AJ846"/>
  <c r="AI846"/>
  <c r="AH846"/>
  <c r="AG846"/>
  <c r="AF846"/>
  <c r="AE846"/>
  <c r="AD846"/>
  <c r="AC846"/>
  <c r="AB846"/>
  <c r="AA846"/>
  <c r="Z846"/>
  <c r="Y846"/>
  <c r="X846"/>
  <c r="W846"/>
  <c r="T846"/>
  <c r="S846"/>
  <c r="R846"/>
  <c r="Q846"/>
  <c r="P846"/>
  <c r="O846"/>
  <c r="N846"/>
  <c r="AU845"/>
  <c r="AT845"/>
  <c r="AS845"/>
  <c r="AR845"/>
  <c r="AQ845"/>
  <c r="AP845"/>
  <c r="AO845"/>
  <c r="AN845"/>
  <c r="AM845"/>
  <c r="AL845"/>
  <c r="AK845"/>
  <c r="AJ845"/>
  <c r="AI845"/>
  <c r="AH845"/>
  <c r="AG845"/>
  <c r="AF845"/>
  <c r="AE845"/>
  <c r="AD845"/>
  <c r="AC845"/>
  <c r="AB845"/>
  <c r="AA845"/>
  <c r="Z845"/>
  <c r="Y845"/>
  <c r="X845"/>
  <c r="W845"/>
  <c r="T845"/>
  <c r="S845"/>
  <c r="R845"/>
  <c r="Q845"/>
  <c r="P845"/>
  <c r="O845"/>
  <c r="N845"/>
  <c r="AU844"/>
  <c r="AT844"/>
  <c r="W844"/>
  <c r="T844"/>
  <c r="S844"/>
  <c r="R844"/>
  <c r="Q844"/>
  <c r="P844"/>
  <c r="O844"/>
  <c r="N844"/>
  <c r="W840"/>
  <c r="T840"/>
  <c r="S840"/>
  <c r="R840"/>
  <c r="Q840"/>
  <c r="P840"/>
  <c r="O840"/>
  <c r="N840"/>
  <c r="AU836"/>
  <c r="AT836"/>
  <c r="AT848" s="1"/>
  <c r="AS836"/>
  <c r="AS848" s="1"/>
  <c r="AR836"/>
  <c r="AR848" s="1"/>
  <c r="AQ836"/>
  <c r="AQ848" s="1"/>
  <c r="AP836"/>
  <c r="AP848" s="1"/>
  <c r="AO836"/>
  <c r="AO848" s="1"/>
  <c r="AN836"/>
  <c r="AN848" s="1"/>
  <c r="AM836"/>
  <c r="AM848" s="1"/>
  <c r="AL836"/>
  <c r="AL848" s="1"/>
  <c r="AK836"/>
  <c r="AK848" s="1"/>
  <c r="AJ836"/>
  <c r="AJ848" s="1"/>
  <c r="AI836"/>
  <c r="AI848" s="1"/>
  <c r="AH836"/>
  <c r="AH848" s="1"/>
  <c r="AG836"/>
  <c r="AG848" s="1"/>
  <c r="AF836"/>
  <c r="AF848" s="1"/>
  <c r="AE836"/>
  <c r="AE848" s="1"/>
  <c r="AD836"/>
  <c r="AD848" s="1"/>
  <c r="AC836"/>
  <c r="AC848" s="1"/>
  <c r="AB836"/>
  <c r="AB848" s="1"/>
  <c r="AA836"/>
  <c r="AA848" s="1"/>
  <c r="Z836"/>
  <c r="Z848" s="1"/>
  <c r="Y836"/>
  <c r="Y848" s="1"/>
  <c r="X836"/>
  <c r="X848" s="1"/>
  <c r="U836"/>
  <c r="U835"/>
  <c r="U834"/>
  <c r="U833"/>
  <c r="AS829"/>
  <c r="AR829"/>
  <c r="AQ829"/>
  <c r="AP829"/>
  <c r="AO829"/>
  <c r="AN829"/>
  <c r="AM829"/>
  <c r="AL829"/>
  <c r="AK829"/>
  <c r="AJ829"/>
  <c r="AI829"/>
  <c r="AH829"/>
  <c r="AG829"/>
  <c r="AF829"/>
  <c r="AE829"/>
  <c r="AD829"/>
  <c r="AC829"/>
  <c r="AB829"/>
  <c r="AA829"/>
  <c r="Z829"/>
  <c r="Y829"/>
  <c r="X829"/>
  <c r="U829"/>
  <c r="AU828"/>
  <c r="AT828"/>
  <c r="AS828"/>
  <c r="AR828"/>
  <c r="AQ828"/>
  <c r="AP828"/>
  <c r="AO828"/>
  <c r="AN828"/>
  <c r="AM828"/>
  <c r="AL828"/>
  <c r="AK828"/>
  <c r="AJ828"/>
  <c r="AI828"/>
  <c r="AH828"/>
  <c r="AG828"/>
  <c r="AF828"/>
  <c r="AE828"/>
  <c r="AD828"/>
  <c r="AC828"/>
  <c r="AB828"/>
  <c r="AA828"/>
  <c r="Z828"/>
  <c r="Y828"/>
  <c r="X828"/>
  <c r="W828"/>
  <c r="T828"/>
  <c r="S828"/>
  <c r="R828"/>
  <c r="Q828"/>
  <c r="P828"/>
  <c r="O828"/>
  <c r="N828"/>
  <c r="U827"/>
  <c r="U826"/>
  <c r="U825"/>
  <c r="U824"/>
  <c r="U823"/>
  <c r="AU822"/>
  <c r="AT822"/>
  <c r="AS822"/>
  <c r="AR822"/>
  <c r="AQ822"/>
  <c r="AP822"/>
  <c r="AO822"/>
  <c r="AN822"/>
  <c r="AM822"/>
  <c r="AL822"/>
  <c r="AK822"/>
  <c r="AJ822"/>
  <c r="AI822"/>
  <c r="AH822"/>
  <c r="AG822"/>
  <c r="AF822"/>
  <c r="AE822"/>
  <c r="AD822"/>
  <c r="AC822"/>
  <c r="AB822"/>
  <c r="AA822"/>
  <c r="Z822"/>
  <c r="Y822"/>
  <c r="X822"/>
  <c r="W822"/>
  <c r="T822"/>
  <c r="S822"/>
  <c r="R822"/>
  <c r="Q822"/>
  <c r="P822"/>
  <c r="O822"/>
  <c r="N822"/>
  <c r="U821"/>
  <c r="U820"/>
  <c r="U819"/>
  <c r="U818"/>
  <c r="U817"/>
  <c r="AU816"/>
  <c r="AT816"/>
  <c r="AS816"/>
  <c r="AR816"/>
  <c r="AQ816"/>
  <c r="AP816"/>
  <c r="AO816"/>
  <c r="AN816"/>
  <c r="AM816"/>
  <c r="AL816"/>
  <c r="AK816"/>
  <c r="AJ816"/>
  <c r="AI816"/>
  <c r="AH816"/>
  <c r="AG816"/>
  <c r="AF816"/>
  <c r="AE816"/>
  <c r="AD816"/>
  <c r="AC816"/>
  <c r="AB816"/>
  <c r="AA816"/>
  <c r="Z816"/>
  <c r="Y816"/>
  <c r="X816"/>
  <c r="W816"/>
  <c r="T816"/>
  <c r="S816"/>
  <c r="R816"/>
  <c r="Q816"/>
  <c r="P816"/>
  <c r="O816"/>
  <c r="N816"/>
  <c r="U815"/>
  <c r="U814"/>
  <c r="U813"/>
  <c r="U812"/>
  <c r="U811"/>
  <c r="AU810"/>
  <c r="AT810"/>
  <c r="AS810"/>
  <c r="AR810"/>
  <c r="AQ810"/>
  <c r="AP810"/>
  <c r="AO810"/>
  <c r="AN810"/>
  <c r="AM810"/>
  <c r="AL810"/>
  <c r="AK810"/>
  <c r="AJ810"/>
  <c r="AI810"/>
  <c r="AH810"/>
  <c r="AG810"/>
  <c r="AF810"/>
  <c r="AE810"/>
  <c r="AD810"/>
  <c r="AC810"/>
  <c r="AB810"/>
  <c r="AA810"/>
  <c r="Z810"/>
  <c r="Y810"/>
  <c r="X810"/>
  <c r="W810"/>
  <c r="T810"/>
  <c r="S810"/>
  <c r="R810"/>
  <c r="Q810"/>
  <c r="P810"/>
  <c r="O810"/>
  <c r="N810"/>
  <c r="U809"/>
  <c r="U808"/>
  <c r="U807"/>
  <c r="U806"/>
  <c r="U805"/>
  <c r="AU804"/>
  <c r="AT804"/>
  <c r="W804"/>
  <c r="T804"/>
  <c r="S804"/>
  <c r="R804"/>
  <c r="Q804"/>
  <c r="P804"/>
  <c r="O804"/>
  <c r="N804"/>
  <c r="U803"/>
  <c r="U802"/>
  <c r="U801"/>
  <c r="U800"/>
  <c r="AS798"/>
  <c r="AS804" s="1"/>
  <c r="AR798"/>
  <c r="AR804" s="1"/>
  <c r="AQ798"/>
  <c r="AQ804" s="1"/>
  <c r="AP798"/>
  <c r="AP804" s="1"/>
  <c r="AO798"/>
  <c r="AO804" s="1"/>
  <c r="AN798"/>
  <c r="AN804" s="1"/>
  <c r="AM798"/>
  <c r="AM804" s="1"/>
  <c r="AL798"/>
  <c r="AL804" s="1"/>
  <c r="AK798"/>
  <c r="AK804" s="1"/>
  <c r="AJ798"/>
  <c r="AJ804" s="1"/>
  <c r="AI798"/>
  <c r="AI804" s="1"/>
  <c r="AH798"/>
  <c r="AH804" s="1"/>
  <c r="AG798"/>
  <c r="AG804" s="1"/>
  <c r="AF798"/>
  <c r="AF804" s="1"/>
  <c r="AE798"/>
  <c r="AE804" s="1"/>
  <c r="AD798"/>
  <c r="AD804" s="1"/>
  <c r="AC798"/>
  <c r="AC804" s="1"/>
  <c r="AB798"/>
  <c r="AB804" s="1"/>
  <c r="AA798"/>
  <c r="AA804" s="1"/>
  <c r="Z798"/>
  <c r="Z804" s="1"/>
  <c r="Y798"/>
  <c r="Y804" s="1"/>
  <c r="X798"/>
  <c r="X804" s="1"/>
  <c r="U798"/>
  <c r="AU797"/>
  <c r="AT797"/>
  <c r="AS797"/>
  <c r="AR797"/>
  <c r="AQ797"/>
  <c r="AP797"/>
  <c r="AO797"/>
  <c r="AN797"/>
  <c r="AM797"/>
  <c r="AL797"/>
  <c r="AK797"/>
  <c r="AJ797"/>
  <c r="AI797"/>
  <c r="AH797"/>
  <c r="AG797"/>
  <c r="AF797"/>
  <c r="AE797"/>
  <c r="AD797"/>
  <c r="AC797"/>
  <c r="AB797"/>
  <c r="AA797"/>
  <c r="Z797"/>
  <c r="Y797"/>
  <c r="X797"/>
  <c r="W797"/>
  <c r="T797"/>
  <c r="S797"/>
  <c r="R797"/>
  <c r="Q797"/>
  <c r="P797"/>
  <c r="O797"/>
  <c r="N797"/>
  <c r="U796"/>
  <c r="U795"/>
  <c r="U794"/>
  <c r="U793"/>
  <c r="U792"/>
  <c r="AU791"/>
  <c r="AT791"/>
  <c r="AS791"/>
  <c r="AR791"/>
  <c r="AQ791"/>
  <c r="AP791"/>
  <c r="AO791"/>
  <c r="AN791"/>
  <c r="AM791"/>
  <c r="AL791"/>
  <c r="AK791"/>
  <c r="AJ791"/>
  <c r="AI791"/>
  <c r="AH791"/>
  <c r="AG791"/>
  <c r="AF791"/>
  <c r="AE791"/>
  <c r="AD791"/>
  <c r="AC791"/>
  <c r="AB791"/>
  <c r="AA791"/>
  <c r="Z791"/>
  <c r="Y791"/>
  <c r="X791"/>
  <c r="W791"/>
  <c r="T791"/>
  <c r="S791"/>
  <c r="R791"/>
  <c r="P791"/>
  <c r="O791"/>
  <c r="N791"/>
  <c r="U790"/>
  <c r="U789"/>
  <c r="U788"/>
  <c r="U787"/>
  <c r="U786"/>
  <c r="AU785"/>
  <c r="AT785"/>
  <c r="AS785"/>
  <c r="AR785"/>
  <c r="AQ785"/>
  <c r="AP785"/>
  <c r="AO785"/>
  <c r="AN785"/>
  <c r="AM785"/>
  <c r="AL785"/>
  <c r="AK785"/>
  <c r="AJ785"/>
  <c r="AI785"/>
  <c r="AH785"/>
  <c r="AG785"/>
  <c r="AF785"/>
  <c r="AE785"/>
  <c r="AD785"/>
  <c r="AC785"/>
  <c r="AB785"/>
  <c r="AA785"/>
  <c r="Z785"/>
  <c r="Y785"/>
  <c r="X785"/>
  <c r="W785"/>
  <c r="T785"/>
  <c r="S785"/>
  <c r="R785"/>
  <c r="P785"/>
  <c r="O785"/>
  <c r="N785"/>
  <c r="U784"/>
  <c r="U783"/>
  <c r="U782"/>
  <c r="U781"/>
  <c r="U780"/>
  <c r="AU779"/>
  <c r="AT779"/>
  <c r="AS779"/>
  <c r="AR779"/>
  <c r="AQ779"/>
  <c r="AP779"/>
  <c r="AO779"/>
  <c r="AN779"/>
  <c r="AM779"/>
  <c r="AL779"/>
  <c r="AK779"/>
  <c r="AJ779"/>
  <c r="AI779"/>
  <c r="AH779"/>
  <c r="AG779"/>
  <c r="AF779"/>
  <c r="AE779"/>
  <c r="AD779"/>
  <c r="AC779"/>
  <c r="AB779"/>
  <c r="AA779"/>
  <c r="Z779"/>
  <c r="Y779"/>
  <c r="X779"/>
  <c r="W779"/>
  <c r="T779"/>
  <c r="S779"/>
  <c r="R779"/>
  <c r="Q779"/>
  <c r="P779"/>
  <c r="O779"/>
  <c r="N779"/>
  <c r="U778"/>
  <c r="U777"/>
  <c r="U776"/>
  <c r="U775"/>
  <c r="U774"/>
  <c r="AU773"/>
  <c r="AT773"/>
  <c r="AS773"/>
  <c r="AR773"/>
  <c r="AQ773"/>
  <c r="AP773"/>
  <c r="AO773"/>
  <c r="AN773"/>
  <c r="AM773"/>
  <c r="AL773"/>
  <c r="AK773"/>
  <c r="AJ773"/>
  <c r="AI773"/>
  <c r="AH773"/>
  <c r="AG773"/>
  <c r="AF773"/>
  <c r="AE773"/>
  <c r="AD773"/>
  <c r="AC773"/>
  <c r="AB773"/>
  <c r="AA773"/>
  <c r="Z773"/>
  <c r="Y773"/>
  <c r="X773"/>
  <c r="W773"/>
  <c r="T773"/>
  <c r="S773"/>
  <c r="R773"/>
  <c r="Q773"/>
  <c r="P773"/>
  <c r="O773"/>
  <c r="N773"/>
  <c r="U772"/>
  <c r="U771"/>
  <c r="U770"/>
  <c r="U769"/>
  <c r="U768"/>
  <c r="AU766"/>
  <c r="AT766"/>
  <c r="AS766"/>
  <c r="AR766"/>
  <c r="AQ766"/>
  <c r="AP766"/>
  <c r="AO766"/>
  <c r="AN766"/>
  <c r="AM766"/>
  <c r="AL766"/>
  <c r="AK766"/>
  <c r="AJ766"/>
  <c r="AI766"/>
  <c r="AH766"/>
  <c r="AG766"/>
  <c r="AF766"/>
  <c r="AE766"/>
  <c r="AD766"/>
  <c r="AC766"/>
  <c r="AB766"/>
  <c r="AA766"/>
  <c r="Z766"/>
  <c r="Y766"/>
  <c r="X766"/>
  <c r="W766"/>
  <c r="T766"/>
  <c r="S766"/>
  <c r="R766"/>
  <c r="Q766"/>
  <c r="P766"/>
  <c r="O766"/>
  <c r="N766"/>
  <c r="U765"/>
  <c r="U764"/>
  <c r="U763"/>
  <c r="U762"/>
  <c r="U761"/>
  <c r="AU759"/>
  <c r="AT759"/>
  <c r="AS759"/>
  <c r="AR759"/>
  <c r="AQ759"/>
  <c r="AP759"/>
  <c r="AO759"/>
  <c r="AN759"/>
  <c r="AM759"/>
  <c r="AL759"/>
  <c r="AK759"/>
  <c r="AJ759"/>
  <c r="AI759"/>
  <c r="AH759"/>
  <c r="AG759"/>
  <c r="AF759"/>
  <c r="AE759"/>
  <c r="AD759"/>
  <c r="AC759"/>
  <c r="AB759"/>
  <c r="AA759"/>
  <c r="Z759"/>
  <c r="Y759"/>
  <c r="X759"/>
  <c r="W759"/>
  <c r="T759"/>
  <c r="S759"/>
  <c r="R759"/>
  <c r="Q759"/>
  <c r="P759"/>
  <c r="O759"/>
  <c r="N759"/>
  <c r="U758"/>
  <c r="U757"/>
  <c r="U756"/>
  <c r="U755"/>
  <c r="U754"/>
  <c r="AU753"/>
  <c r="AT753"/>
  <c r="AS753"/>
  <c r="AR753"/>
  <c r="AQ753"/>
  <c r="AP753"/>
  <c r="AO753"/>
  <c r="AN753"/>
  <c r="AM753"/>
  <c r="AL753"/>
  <c r="AK753"/>
  <c r="AJ753"/>
  <c r="AI753"/>
  <c r="AH753"/>
  <c r="AG753"/>
  <c r="AF753"/>
  <c r="AE753"/>
  <c r="AD753"/>
  <c r="AC753"/>
  <c r="AB753"/>
  <c r="AA753"/>
  <c r="Z753"/>
  <c r="Y753"/>
  <c r="X753"/>
  <c r="W753"/>
  <c r="T753"/>
  <c r="S753"/>
  <c r="R753"/>
  <c r="Q753"/>
  <c r="P753"/>
  <c r="O753"/>
  <c r="N753"/>
  <c r="U752"/>
  <c r="U751"/>
  <c r="U750"/>
  <c r="U749"/>
  <c r="U748"/>
  <c r="AU747"/>
  <c r="AT747"/>
  <c r="AS747"/>
  <c r="AR747"/>
  <c r="AQ747"/>
  <c r="AP747"/>
  <c r="AO747"/>
  <c r="AN747"/>
  <c r="AM747"/>
  <c r="AL747"/>
  <c r="AK747"/>
  <c r="AJ747"/>
  <c r="AI747"/>
  <c r="AH747"/>
  <c r="AG747"/>
  <c r="AF747"/>
  <c r="AE747"/>
  <c r="AD747"/>
  <c r="AC747"/>
  <c r="AB747"/>
  <c r="AA747"/>
  <c r="Z747"/>
  <c r="Y747"/>
  <c r="X747"/>
  <c r="W747"/>
  <c r="T747"/>
  <c r="S747"/>
  <c r="R747"/>
  <c r="Q747"/>
  <c r="P747"/>
  <c r="O747"/>
  <c r="N747"/>
  <c r="U746"/>
  <c r="U745"/>
  <c r="U744"/>
  <c r="U743"/>
  <c r="U742"/>
  <c r="L738"/>
  <c r="AU737"/>
  <c r="AT737"/>
  <c r="AS737"/>
  <c r="AR737"/>
  <c r="AQ737"/>
  <c r="AP737"/>
  <c r="AO737"/>
  <c r="AN737"/>
  <c r="AM737"/>
  <c r="AL737"/>
  <c r="AK737"/>
  <c r="AJ737"/>
  <c r="AI737"/>
  <c r="AH737"/>
  <c r="AG737"/>
  <c r="AF737"/>
  <c r="AE737"/>
  <c r="AD737"/>
  <c r="AC737"/>
  <c r="AB737"/>
  <c r="AA737"/>
  <c r="Z737"/>
  <c r="Y737"/>
  <c r="X737"/>
  <c r="W737"/>
  <c r="T737"/>
  <c r="S737"/>
  <c r="R737"/>
  <c r="Q737"/>
  <c r="P737"/>
  <c r="O737"/>
  <c r="N737"/>
  <c r="AU736"/>
  <c r="AT736"/>
  <c r="AS736"/>
  <c r="AR736"/>
  <c r="AQ736"/>
  <c r="AP736"/>
  <c r="AO736"/>
  <c r="AN736"/>
  <c r="AM736"/>
  <c r="AL736"/>
  <c r="AK736"/>
  <c r="AJ736"/>
  <c r="AI736"/>
  <c r="AH736"/>
  <c r="AG736"/>
  <c r="AF736"/>
  <c r="AE736"/>
  <c r="AD736"/>
  <c r="AC736"/>
  <c r="AB736"/>
  <c r="AA736"/>
  <c r="Z736"/>
  <c r="Y736"/>
  <c r="X736"/>
  <c r="W736"/>
  <c r="T736"/>
  <c r="S736"/>
  <c r="R736"/>
  <c r="Q736"/>
  <c r="P736"/>
  <c r="O736"/>
  <c r="N736"/>
  <c r="AU735"/>
  <c r="AT735"/>
  <c r="AS735"/>
  <c r="AR735"/>
  <c r="AQ735"/>
  <c r="AP735"/>
  <c r="AO735"/>
  <c r="AN735"/>
  <c r="AM735"/>
  <c r="AL735"/>
  <c r="AK735"/>
  <c r="AJ735"/>
  <c r="AI735"/>
  <c r="AH735"/>
  <c r="AG735"/>
  <c r="AF735"/>
  <c r="AE735"/>
  <c r="AD735"/>
  <c r="AC735"/>
  <c r="AB735"/>
  <c r="AA735"/>
  <c r="Z735"/>
  <c r="Y735"/>
  <c r="X735"/>
  <c r="W735"/>
  <c r="T735"/>
  <c r="S735"/>
  <c r="R735"/>
  <c r="Q735"/>
  <c r="P735"/>
  <c r="O735"/>
  <c r="N735"/>
  <c r="AU734"/>
  <c r="AT734"/>
  <c r="AS734"/>
  <c r="AR734"/>
  <c r="AQ734"/>
  <c r="AP734"/>
  <c r="AO734"/>
  <c r="AN734"/>
  <c r="AM734"/>
  <c r="AL734"/>
  <c r="AK734"/>
  <c r="AJ734"/>
  <c r="AI734"/>
  <c r="AH734"/>
  <c r="AG734"/>
  <c r="AF734"/>
  <c r="AE734"/>
  <c r="AD734"/>
  <c r="AC734"/>
  <c r="AB734"/>
  <c r="AA734"/>
  <c r="Z734"/>
  <c r="Y734"/>
  <c r="X734"/>
  <c r="W734"/>
  <c r="T734"/>
  <c r="S734"/>
  <c r="R734"/>
  <c r="Q734"/>
  <c r="P734"/>
  <c r="O734"/>
  <c r="N734"/>
  <c r="AU733"/>
  <c r="AT733"/>
  <c r="W733"/>
  <c r="T733"/>
  <c r="S733"/>
  <c r="R733"/>
  <c r="Q733"/>
  <c r="P733"/>
  <c r="O733"/>
  <c r="N733"/>
  <c r="AU729"/>
  <c r="AT729"/>
  <c r="AS729"/>
  <c r="AR729"/>
  <c r="AQ729"/>
  <c r="AP729"/>
  <c r="AO729"/>
  <c r="AN729"/>
  <c r="AM729"/>
  <c r="AL729"/>
  <c r="AK729"/>
  <c r="AJ729"/>
  <c r="AI729"/>
  <c r="AH729"/>
  <c r="AG729"/>
  <c r="AE729"/>
  <c r="AD729"/>
  <c r="AC729"/>
  <c r="AB729"/>
  <c r="AA729"/>
  <c r="Z729"/>
  <c r="Y729"/>
  <c r="W729"/>
  <c r="T729"/>
  <c r="S729"/>
  <c r="R729"/>
  <c r="Q729"/>
  <c r="P729"/>
  <c r="O729"/>
  <c r="N729"/>
  <c r="U728"/>
  <c r="U727"/>
  <c r="U726"/>
  <c r="U725"/>
  <c r="AF723"/>
  <c r="X723"/>
  <c r="U723"/>
  <c r="AU722"/>
  <c r="AT722"/>
  <c r="AS722"/>
  <c r="AR722"/>
  <c r="AQ722"/>
  <c r="AP722"/>
  <c r="AO722"/>
  <c r="AN722"/>
  <c r="AM722"/>
  <c r="AL722"/>
  <c r="AK722"/>
  <c r="AJ722"/>
  <c r="AI722"/>
  <c r="AH722"/>
  <c r="W722"/>
  <c r="T722"/>
  <c r="S722"/>
  <c r="R722"/>
  <c r="Q722"/>
  <c r="P722"/>
  <c r="O722"/>
  <c r="N722"/>
  <c r="U721"/>
  <c r="U720"/>
  <c r="U719"/>
  <c r="U718"/>
  <c r="U716"/>
  <c r="AU715"/>
  <c r="AT715"/>
  <c r="AS715"/>
  <c r="AR715"/>
  <c r="AQ715"/>
  <c r="AP715"/>
  <c r="AO715"/>
  <c r="AN715"/>
  <c r="AM715"/>
  <c r="AL715"/>
  <c r="AK715"/>
  <c r="AJ715"/>
  <c r="AI715"/>
  <c r="AH715"/>
  <c r="AG715"/>
  <c r="AF715"/>
  <c r="AE715"/>
  <c r="AD715"/>
  <c r="AC715"/>
  <c r="AB715"/>
  <c r="AA715"/>
  <c r="Z715"/>
  <c r="Y715"/>
  <c r="X715"/>
  <c r="W715"/>
  <c r="T715"/>
  <c r="S715"/>
  <c r="R715"/>
  <c r="Q715"/>
  <c r="P715"/>
  <c r="O715"/>
  <c r="N715"/>
  <c r="U714"/>
  <c r="U713"/>
  <c r="U712"/>
  <c r="U711"/>
  <c r="U710"/>
  <c r="AU709"/>
  <c r="AT709"/>
  <c r="AS709"/>
  <c r="AR709"/>
  <c r="AQ709"/>
  <c r="AP709"/>
  <c r="AO709"/>
  <c r="AN709"/>
  <c r="AM709"/>
  <c r="AL709"/>
  <c r="AK709"/>
  <c r="AJ709"/>
  <c r="AI709"/>
  <c r="AH709"/>
  <c r="AG709"/>
  <c r="AF709"/>
  <c r="AE709"/>
  <c r="AD709"/>
  <c r="AC709"/>
  <c r="AB709"/>
  <c r="AA709"/>
  <c r="Z709"/>
  <c r="Y709"/>
  <c r="X709"/>
  <c r="W709"/>
  <c r="T709"/>
  <c r="S709"/>
  <c r="R709"/>
  <c r="Q709"/>
  <c r="P709"/>
  <c r="O709"/>
  <c r="N709"/>
  <c r="U708"/>
  <c r="U707"/>
  <c r="U706"/>
  <c r="U705"/>
  <c r="U704"/>
  <c r="AU703"/>
  <c r="AT703"/>
  <c r="AS703"/>
  <c r="AR703"/>
  <c r="AQ703"/>
  <c r="AP703"/>
  <c r="AO703"/>
  <c r="AN703"/>
  <c r="AM703"/>
  <c r="AL703"/>
  <c r="AK703"/>
  <c r="AJ703"/>
  <c r="AI703"/>
  <c r="AH703"/>
  <c r="AG703"/>
  <c r="AF703"/>
  <c r="AE703"/>
  <c r="AD703"/>
  <c r="AC703"/>
  <c r="AB703"/>
  <c r="AA703"/>
  <c r="Z703"/>
  <c r="Y703"/>
  <c r="X703"/>
  <c r="W703"/>
  <c r="T703"/>
  <c r="S703"/>
  <c r="R703"/>
  <c r="Q703"/>
  <c r="P703"/>
  <c r="O703"/>
  <c r="N703"/>
  <c r="U702"/>
  <c r="U701"/>
  <c r="U700"/>
  <c r="U699"/>
  <c r="U698"/>
  <c r="AU697"/>
  <c r="AT697"/>
  <c r="W697"/>
  <c r="T697"/>
  <c r="S697"/>
  <c r="R697"/>
  <c r="Q697"/>
  <c r="P697"/>
  <c r="O697"/>
  <c r="N697"/>
  <c r="U696"/>
  <c r="U695"/>
  <c r="U694"/>
  <c r="U693"/>
  <c r="AS690"/>
  <c r="AS697" s="1"/>
  <c r="AR690"/>
  <c r="AQ690"/>
  <c r="AP690"/>
  <c r="AO690"/>
  <c r="AO697" s="1"/>
  <c r="AN690"/>
  <c r="AM690"/>
  <c r="AL690"/>
  <c r="AK690"/>
  <c r="AK697" s="1"/>
  <c r="AJ690"/>
  <c r="AI690"/>
  <c r="AH690"/>
  <c r="AG690"/>
  <c r="AG697" s="1"/>
  <c r="AF690"/>
  <c r="AF697" s="1"/>
  <c r="AE690"/>
  <c r="AD690"/>
  <c r="AC690"/>
  <c r="AC697" s="1"/>
  <c r="AB690"/>
  <c r="AA690"/>
  <c r="Z690"/>
  <c r="Y690"/>
  <c r="Y697" s="1"/>
  <c r="X690"/>
  <c r="X697" s="1"/>
  <c r="U690"/>
  <c r="AU687"/>
  <c r="AT687"/>
  <c r="AS687"/>
  <c r="AR687"/>
  <c r="AQ687"/>
  <c r="AP687"/>
  <c r="AO687"/>
  <c r="AN687"/>
  <c r="AM687"/>
  <c r="AL687"/>
  <c r="AK687"/>
  <c r="AJ687"/>
  <c r="AI687"/>
  <c r="AH687"/>
  <c r="AG687"/>
  <c r="AF687"/>
  <c r="AE687"/>
  <c r="AD687"/>
  <c r="AC687"/>
  <c r="AB687"/>
  <c r="AA687"/>
  <c r="Z687"/>
  <c r="Y687"/>
  <c r="X687"/>
  <c r="W687"/>
  <c r="T687"/>
  <c r="S687"/>
  <c r="R687"/>
  <c r="Q687"/>
  <c r="P687"/>
  <c r="O687"/>
  <c r="N687"/>
  <c r="U686"/>
  <c r="U685"/>
  <c r="U684"/>
  <c r="U683"/>
  <c r="U682"/>
  <c r="AU680"/>
  <c r="AT680"/>
  <c r="W680"/>
  <c r="T680"/>
  <c r="S680"/>
  <c r="R680"/>
  <c r="Q680"/>
  <c r="P680"/>
  <c r="O680"/>
  <c r="N680"/>
  <c r="U679"/>
  <c r="U678"/>
  <c r="U677"/>
  <c r="U676"/>
  <c r="AS674"/>
  <c r="AS680" s="1"/>
  <c r="AR674"/>
  <c r="AR680" s="1"/>
  <c r="AQ674"/>
  <c r="AQ680" s="1"/>
  <c r="AP674"/>
  <c r="AP680" s="1"/>
  <c r="AO674"/>
  <c r="AO680" s="1"/>
  <c r="AN674"/>
  <c r="AN680" s="1"/>
  <c r="AM674"/>
  <c r="AM680" s="1"/>
  <c r="AL674"/>
  <c r="AL680" s="1"/>
  <c r="AK674"/>
  <c r="AK680" s="1"/>
  <c r="AJ674"/>
  <c r="AJ680" s="1"/>
  <c r="AI674"/>
  <c r="AI680" s="1"/>
  <c r="AH674"/>
  <c r="AH680" s="1"/>
  <c r="AG674"/>
  <c r="AG680" s="1"/>
  <c r="AF674"/>
  <c r="AF680" s="1"/>
  <c r="AE674"/>
  <c r="AE680" s="1"/>
  <c r="AD674"/>
  <c r="AD680" s="1"/>
  <c r="AC674"/>
  <c r="AC680" s="1"/>
  <c r="AB674"/>
  <c r="AB680" s="1"/>
  <c r="AA674"/>
  <c r="AA680" s="1"/>
  <c r="Z674"/>
  <c r="Z680" s="1"/>
  <c r="Y674"/>
  <c r="Y680" s="1"/>
  <c r="X674"/>
  <c r="X680" s="1"/>
  <c r="U674"/>
  <c r="AU673"/>
  <c r="AT673"/>
  <c r="AS673"/>
  <c r="AR673"/>
  <c r="AQ673"/>
  <c r="AP673"/>
  <c r="AO673"/>
  <c r="AN673"/>
  <c r="AM673"/>
  <c r="AL673"/>
  <c r="AK673"/>
  <c r="AJ673"/>
  <c r="AI673"/>
  <c r="AH673"/>
  <c r="AG673"/>
  <c r="AF673"/>
  <c r="AE673"/>
  <c r="AD673"/>
  <c r="AC673"/>
  <c r="AB673"/>
  <c r="AA673"/>
  <c r="Z673"/>
  <c r="Y673"/>
  <c r="X673"/>
  <c r="W673"/>
  <c r="T673"/>
  <c r="S673"/>
  <c r="R673"/>
  <c r="Q673"/>
  <c r="P673"/>
  <c r="O673"/>
  <c r="N673"/>
  <c r="U672"/>
  <c r="U671"/>
  <c r="U670"/>
  <c r="U669"/>
  <c r="U668"/>
  <c r="AU667"/>
  <c r="AT667"/>
  <c r="AS667"/>
  <c r="AR667"/>
  <c r="AQ667"/>
  <c r="AP667"/>
  <c r="AO667"/>
  <c r="AN667"/>
  <c r="AM667"/>
  <c r="AL667"/>
  <c r="AK667"/>
  <c r="AJ667"/>
  <c r="AI667"/>
  <c r="AH667"/>
  <c r="AG667"/>
  <c r="AF667"/>
  <c r="AE667"/>
  <c r="AD667"/>
  <c r="AC667"/>
  <c r="AB667"/>
  <c r="AA667"/>
  <c r="Z667"/>
  <c r="Y667"/>
  <c r="X667"/>
  <c r="W667"/>
  <c r="T667"/>
  <c r="S667"/>
  <c r="R667"/>
  <c r="Q667"/>
  <c r="P667"/>
  <c r="O667"/>
  <c r="N667"/>
  <c r="U666"/>
  <c r="U665"/>
  <c r="U664"/>
  <c r="U663"/>
  <c r="U662"/>
  <c r="AU661"/>
  <c r="AT661"/>
  <c r="AS661"/>
  <c r="AR661"/>
  <c r="AQ661"/>
  <c r="AP661"/>
  <c r="AO661"/>
  <c r="AN661"/>
  <c r="AM661"/>
  <c r="AL661"/>
  <c r="AK661"/>
  <c r="AJ661"/>
  <c r="AI661"/>
  <c r="AH661"/>
  <c r="AG661"/>
  <c r="AF661"/>
  <c r="AE661"/>
  <c r="AD661"/>
  <c r="AC661"/>
  <c r="AB661"/>
  <c r="AA661"/>
  <c r="Z661"/>
  <c r="Y661"/>
  <c r="X661"/>
  <c r="W661"/>
  <c r="T661"/>
  <c r="S661"/>
  <c r="R661"/>
  <c r="Q661"/>
  <c r="P661"/>
  <c r="O661"/>
  <c r="N661"/>
  <c r="U660"/>
  <c r="U659"/>
  <c r="U658"/>
  <c r="U657"/>
  <c r="U656"/>
  <c r="AU655"/>
  <c r="AT655"/>
  <c r="AS655"/>
  <c r="AR655"/>
  <c r="AQ655"/>
  <c r="AP655"/>
  <c r="AO655"/>
  <c r="AN655"/>
  <c r="AM655"/>
  <c r="AL655"/>
  <c r="AK655"/>
  <c r="AJ655"/>
  <c r="AI655"/>
  <c r="AH655"/>
  <c r="AG655"/>
  <c r="AF655"/>
  <c r="AE655"/>
  <c r="AD655"/>
  <c r="AC655"/>
  <c r="AB655"/>
  <c r="AA655"/>
  <c r="Z655"/>
  <c r="Y655"/>
  <c r="X655"/>
  <c r="W655"/>
  <c r="T655"/>
  <c r="S655"/>
  <c r="R655"/>
  <c r="Q655"/>
  <c r="P655"/>
  <c r="O655"/>
  <c r="N655"/>
  <c r="U654"/>
  <c r="U653"/>
  <c r="U652"/>
  <c r="U651"/>
  <c r="U650"/>
  <c r="L646"/>
  <c r="AU645"/>
  <c r="AT645"/>
  <c r="AS645"/>
  <c r="AR645"/>
  <c r="AQ645"/>
  <c r="AP645"/>
  <c r="AO645"/>
  <c r="AN645"/>
  <c r="AM645"/>
  <c r="AL645"/>
  <c r="AK645"/>
  <c r="AJ645"/>
  <c r="AI645"/>
  <c r="AH645"/>
  <c r="AG645"/>
  <c r="AF645"/>
  <c r="AE645"/>
  <c r="AD645"/>
  <c r="AC645"/>
  <c r="AB645"/>
  <c r="AA645"/>
  <c r="Z645"/>
  <c r="Y645"/>
  <c r="X645"/>
  <c r="W645"/>
  <c r="T645"/>
  <c r="S645"/>
  <c r="R645"/>
  <c r="Q645"/>
  <c r="P645"/>
  <c r="O645"/>
  <c r="N645"/>
  <c r="AU644"/>
  <c r="AT644"/>
  <c r="AS644"/>
  <c r="AR644"/>
  <c r="AQ644"/>
  <c r="AP644"/>
  <c r="AO644"/>
  <c r="AN644"/>
  <c r="AM644"/>
  <c r="AL644"/>
  <c r="AK644"/>
  <c r="AJ644"/>
  <c r="AI644"/>
  <c r="AH644"/>
  <c r="AG644"/>
  <c r="AF644"/>
  <c r="AE644"/>
  <c r="AD644"/>
  <c r="AC644"/>
  <c r="AB644"/>
  <c r="AA644"/>
  <c r="Z644"/>
  <c r="Y644"/>
  <c r="X644"/>
  <c r="W644"/>
  <c r="T644"/>
  <c r="S644"/>
  <c r="R644"/>
  <c r="Q644"/>
  <c r="P644"/>
  <c r="O644"/>
  <c r="N644"/>
  <c r="AU643"/>
  <c r="AT643"/>
  <c r="AS643"/>
  <c r="AR643"/>
  <c r="AQ643"/>
  <c r="AP643"/>
  <c r="AO643"/>
  <c r="AN643"/>
  <c r="AM643"/>
  <c r="AL643"/>
  <c r="AK643"/>
  <c r="AJ643"/>
  <c r="AI643"/>
  <c r="AH643"/>
  <c r="AG643"/>
  <c r="AF643"/>
  <c r="AE643"/>
  <c r="AD643"/>
  <c r="AC643"/>
  <c r="AB643"/>
  <c r="AA643"/>
  <c r="Z643"/>
  <c r="Y643"/>
  <c r="X643"/>
  <c r="W643"/>
  <c r="T643"/>
  <c r="S643"/>
  <c r="R643"/>
  <c r="Q643"/>
  <c r="P643"/>
  <c r="O643"/>
  <c r="N643"/>
  <c r="W642"/>
  <c r="T642"/>
  <c r="S642"/>
  <c r="R642"/>
  <c r="Q642"/>
  <c r="P642"/>
  <c r="O642"/>
  <c r="N642"/>
  <c r="AU641"/>
  <c r="AT641"/>
  <c r="AS641"/>
  <c r="AR641"/>
  <c r="AQ641"/>
  <c r="AP641"/>
  <c r="AO641"/>
  <c r="AN641"/>
  <c r="AM641"/>
  <c r="AL641"/>
  <c r="AK641"/>
  <c r="AJ641"/>
  <c r="AI641"/>
  <c r="AH641"/>
  <c r="AG641"/>
  <c r="AF641"/>
  <c r="AE641"/>
  <c r="AD641"/>
  <c r="AC641"/>
  <c r="AB641"/>
  <c r="AA641"/>
  <c r="Z641"/>
  <c r="Y641"/>
  <c r="X641"/>
  <c r="W641"/>
  <c r="T641"/>
  <c r="S641"/>
  <c r="R641"/>
  <c r="Q641"/>
  <c r="P641"/>
  <c r="O641"/>
  <c r="N641"/>
  <c r="AV637"/>
  <c r="AU637"/>
  <c r="AT637"/>
  <c r="AS637"/>
  <c r="AR637"/>
  <c r="AQ637"/>
  <c r="AP637"/>
  <c r="AO637"/>
  <c r="AN637"/>
  <c r="AM637"/>
  <c r="AL637"/>
  <c r="AK637"/>
  <c r="AJ637"/>
  <c r="AI637"/>
  <c r="AH637"/>
  <c r="W637"/>
  <c r="T637"/>
  <c r="S637"/>
  <c r="R637"/>
  <c r="Q637"/>
  <c r="P637"/>
  <c r="O637"/>
  <c r="N637"/>
  <c r="U636"/>
  <c r="U635"/>
  <c r="U633"/>
  <c r="U632"/>
  <c r="U631"/>
  <c r="AV630"/>
  <c r="AU630"/>
  <c r="AT630"/>
  <c r="AS630"/>
  <c r="AR630"/>
  <c r="AQ630"/>
  <c r="AP630"/>
  <c r="AO630"/>
  <c r="AN630"/>
  <c r="AM630"/>
  <c r="AL630"/>
  <c r="AK630"/>
  <c r="AJ630"/>
  <c r="AI630"/>
  <c r="AH630"/>
  <c r="AG630"/>
  <c r="AF630"/>
  <c r="AE630"/>
  <c r="AD630"/>
  <c r="AC630"/>
  <c r="AB630"/>
  <c r="AA630"/>
  <c r="Z630"/>
  <c r="Y630"/>
  <c r="X630"/>
  <c r="W630"/>
  <c r="T630"/>
  <c r="S630"/>
  <c r="R630"/>
  <c r="Q630"/>
  <c r="P630"/>
  <c r="O630"/>
  <c r="N630"/>
  <c r="U629"/>
  <c r="U628"/>
  <c r="U627"/>
  <c r="U626"/>
  <c r="U625"/>
  <c r="AU624"/>
  <c r="AT624"/>
  <c r="AS624"/>
  <c r="AR624"/>
  <c r="AQ624"/>
  <c r="AP624"/>
  <c r="AO624"/>
  <c r="AN624"/>
  <c r="AM624"/>
  <c r="AL624"/>
  <c r="AK624"/>
  <c r="AJ624"/>
  <c r="AI624"/>
  <c r="AH624"/>
  <c r="AG624"/>
  <c r="AF624"/>
  <c r="AE624"/>
  <c r="AD624"/>
  <c r="AC624"/>
  <c r="AB624"/>
  <c r="AA624"/>
  <c r="Z624"/>
  <c r="Y624"/>
  <c r="X624"/>
  <c r="W624"/>
  <c r="T624"/>
  <c r="S624"/>
  <c r="R624"/>
  <c r="Q624"/>
  <c r="P624"/>
  <c r="O624"/>
  <c r="N624"/>
  <c r="U623"/>
  <c r="U622"/>
  <c r="U621"/>
  <c r="U620"/>
  <c r="U619"/>
  <c r="AU616"/>
  <c r="AT616"/>
  <c r="AS616"/>
  <c r="AR616"/>
  <c r="AQ616"/>
  <c r="AP616"/>
  <c r="AO616"/>
  <c r="AN616"/>
  <c r="AM616"/>
  <c r="AL616"/>
  <c r="AK616"/>
  <c r="AJ616"/>
  <c r="AI616"/>
  <c r="AH616"/>
  <c r="AG616"/>
  <c r="AF616"/>
  <c r="AE616"/>
  <c r="AD616"/>
  <c r="AC616"/>
  <c r="AB616"/>
  <c r="AA616"/>
  <c r="Z616"/>
  <c r="Y616"/>
  <c r="X616"/>
  <c r="W616"/>
  <c r="T616"/>
  <c r="S616"/>
  <c r="R616"/>
  <c r="Q616"/>
  <c r="P616"/>
  <c r="O616"/>
  <c r="N616"/>
  <c r="U615"/>
  <c r="U614"/>
  <c r="U613"/>
  <c r="U612"/>
  <c r="U611"/>
  <c r="AU609"/>
  <c r="AT609"/>
  <c r="W609"/>
  <c r="T609"/>
  <c r="S609"/>
  <c r="R609"/>
  <c r="Q609"/>
  <c r="P609"/>
  <c r="O609"/>
  <c r="N609"/>
  <c r="U608"/>
  <c r="U607"/>
  <c r="U606"/>
  <c r="AS604"/>
  <c r="AR604"/>
  <c r="AR609" s="1"/>
  <c r="AQ604"/>
  <c r="AP604"/>
  <c r="AP609" s="1"/>
  <c r="AO604"/>
  <c r="AN604"/>
  <c r="AN609" s="1"/>
  <c r="AM604"/>
  <c r="AL604"/>
  <c r="AL609" s="1"/>
  <c r="AK604"/>
  <c r="AJ604"/>
  <c r="AJ609" s="1"/>
  <c r="AI604"/>
  <c r="AH604"/>
  <c r="AH609" s="1"/>
  <c r="AG604"/>
  <c r="AF604"/>
  <c r="AF609" s="1"/>
  <c r="AE604"/>
  <c r="AD604"/>
  <c r="AD609" s="1"/>
  <c r="AC604"/>
  <c r="AB604"/>
  <c r="AB609" s="1"/>
  <c r="AA604"/>
  <c r="Z604"/>
  <c r="Z609" s="1"/>
  <c r="Y604"/>
  <c r="X604"/>
  <c r="X609" s="1"/>
  <c r="U604"/>
  <c r="U603"/>
  <c r="AU602"/>
  <c r="AT602"/>
  <c r="AS602"/>
  <c r="AR602"/>
  <c r="AQ602"/>
  <c r="AP602"/>
  <c r="AO602"/>
  <c r="AN602"/>
  <c r="AM602"/>
  <c r="AL602"/>
  <c r="AK602"/>
  <c r="AJ602"/>
  <c r="AI602"/>
  <c r="AH602"/>
  <c r="AG602"/>
  <c r="AF602"/>
  <c r="AE602"/>
  <c r="AD602"/>
  <c r="AC602"/>
  <c r="AB602"/>
  <c r="AA602"/>
  <c r="Z602"/>
  <c r="Y602"/>
  <c r="X602"/>
  <c r="W602"/>
  <c r="T602"/>
  <c r="S602"/>
  <c r="R602"/>
  <c r="Q602"/>
  <c r="P602"/>
  <c r="O602"/>
  <c r="N602"/>
  <c r="U601"/>
  <c r="U600"/>
  <c r="U599"/>
  <c r="U598"/>
  <c r="U597"/>
  <c r="AU594"/>
  <c r="AT594"/>
  <c r="AS594"/>
  <c r="AR594"/>
  <c r="AQ594"/>
  <c r="AP594"/>
  <c r="AO594"/>
  <c r="AN594"/>
  <c r="AM594"/>
  <c r="AL594"/>
  <c r="AK594"/>
  <c r="AJ594"/>
  <c r="AI594"/>
  <c r="AH594"/>
  <c r="AG594"/>
  <c r="AF594"/>
  <c r="AE594"/>
  <c r="AD594"/>
  <c r="AC594"/>
  <c r="AB594"/>
  <c r="AA594"/>
  <c r="Z594"/>
  <c r="Y594"/>
  <c r="X594"/>
  <c r="W594"/>
  <c r="T594"/>
  <c r="S594"/>
  <c r="R594"/>
  <c r="Q594"/>
  <c r="P594"/>
  <c r="O594"/>
  <c r="N594"/>
  <c r="U593"/>
  <c r="U592"/>
  <c r="U591"/>
  <c r="U590"/>
  <c r="U589"/>
  <c r="AU588"/>
  <c r="AT588"/>
  <c r="AS588"/>
  <c r="AR588"/>
  <c r="AQ588"/>
  <c r="AP588"/>
  <c r="AO588"/>
  <c r="AN588"/>
  <c r="AM588"/>
  <c r="AL588"/>
  <c r="AK588"/>
  <c r="AJ588"/>
  <c r="AI588"/>
  <c r="AH588"/>
  <c r="AG588"/>
  <c r="AF588"/>
  <c r="AE588"/>
  <c r="AD588"/>
  <c r="AC588"/>
  <c r="AB588"/>
  <c r="AA588"/>
  <c r="Z588"/>
  <c r="Y588"/>
  <c r="X588"/>
  <c r="W588"/>
  <c r="T588"/>
  <c r="S588"/>
  <c r="R588"/>
  <c r="Q588"/>
  <c r="P588"/>
  <c r="O588"/>
  <c r="N588"/>
  <c r="U587"/>
  <c r="U586"/>
  <c r="U585"/>
  <c r="U584"/>
  <c r="U583"/>
  <c r="W581"/>
  <c r="T581"/>
  <c r="S581"/>
  <c r="R581"/>
  <c r="Q581"/>
  <c r="P581"/>
  <c r="O581"/>
  <c r="N581"/>
  <c r="U580"/>
  <c r="U579"/>
  <c r="U578"/>
  <c r="AU574"/>
  <c r="AU642" s="1"/>
  <c r="AT574"/>
  <c r="AT581" s="1"/>
  <c r="AS574"/>
  <c r="AS581" s="1"/>
  <c r="AR574"/>
  <c r="AR581" s="1"/>
  <c r="AQ574"/>
  <c r="AQ581" s="1"/>
  <c r="AP574"/>
  <c r="AP581" s="1"/>
  <c r="AO574"/>
  <c r="AO581" s="1"/>
  <c r="AN574"/>
  <c r="AN581" s="1"/>
  <c r="AM574"/>
  <c r="AM581" s="1"/>
  <c r="AL574"/>
  <c r="AL581" s="1"/>
  <c r="AK574"/>
  <c r="AK581" s="1"/>
  <c r="AJ574"/>
  <c r="AJ581" s="1"/>
  <c r="AI574"/>
  <c r="AI581" s="1"/>
  <c r="AH574"/>
  <c r="AH581" s="1"/>
  <c r="AG574"/>
  <c r="AG581" s="1"/>
  <c r="AF574"/>
  <c r="AF581" s="1"/>
  <c r="AE574"/>
  <c r="AE581" s="1"/>
  <c r="AD574"/>
  <c r="AD581" s="1"/>
  <c r="AC574"/>
  <c r="AC581" s="1"/>
  <c r="AB574"/>
  <c r="AB581" s="1"/>
  <c r="AA574"/>
  <c r="AA581" s="1"/>
  <c r="Z574"/>
  <c r="Z581" s="1"/>
  <c r="Y574"/>
  <c r="Y581" s="1"/>
  <c r="X574"/>
  <c r="X581" s="1"/>
  <c r="U574"/>
  <c r="U573"/>
  <c r="AU572"/>
  <c r="AT572"/>
  <c r="AS572"/>
  <c r="AR572"/>
  <c r="AQ572"/>
  <c r="AP572"/>
  <c r="AO572"/>
  <c r="AN572"/>
  <c r="AM572"/>
  <c r="AL572"/>
  <c r="AK572"/>
  <c r="AJ572"/>
  <c r="AI572"/>
  <c r="AH572"/>
  <c r="AG572"/>
  <c r="AF572"/>
  <c r="AE572"/>
  <c r="AD572"/>
  <c r="AC572"/>
  <c r="AB572"/>
  <c r="AA572"/>
  <c r="Z572"/>
  <c r="Y572"/>
  <c r="X572"/>
  <c r="W572"/>
  <c r="T572"/>
  <c r="S572"/>
  <c r="R572"/>
  <c r="Q572"/>
  <c r="P572"/>
  <c r="O572"/>
  <c r="N572"/>
  <c r="U571"/>
  <c r="U570"/>
  <c r="U569"/>
  <c r="U568"/>
  <c r="U567"/>
  <c r="AU566"/>
  <c r="AT566"/>
  <c r="AS566"/>
  <c r="AR566"/>
  <c r="AQ566"/>
  <c r="AP566"/>
  <c r="AO566"/>
  <c r="AN566"/>
  <c r="AM566"/>
  <c r="AL566"/>
  <c r="AK566"/>
  <c r="AJ566"/>
  <c r="AI566"/>
  <c r="AH566"/>
  <c r="AG566"/>
  <c r="AF566"/>
  <c r="AE566"/>
  <c r="AD566"/>
  <c r="AC566"/>
  <c r="AB566"/>
  <c r="AA566"/>
  <c r="Z566"/>
  <c r="Y566"/>
  <c r="X566"/>
  <c r="W566"/>
  <c r="T566"/>
  <c r="S566"/>
  <c r="R566"/>
  <c r="Q566"/>
  <c r="P566"/>
  <c r="O566"/>
  <c r="N566"/>
  <c r="U565"/>
  <c r="U564"/>
  <c r="U563"/>
  <c r="U562"/>
  <c r="U561"/>
  <c r="AU560"/>
  <c r="AT560"/>
  <c r="AS560"/>
  <c r="AR560"/>
  <c r="AQ560"/>
  <c r="AP560"/>
  <c r="AO560"/>
  <c r="AN560"/>
  <c r="AM560"/>
  <c r="AL560"/>
  <c r="AK560"/>
  <c r="AJ560"/>
  <c r="AI560"/>
  <c r="AH560"/>
  <c r="AG560"/>
  <c r="AF560"/>
  <c r="AE560"/>
  <c r="AD560"/>
  <c r="AC560"/>
  <c r="AB560"/>
  <c r="AA560"/>
  <c r="Z560"/>
  <c r="Y560"/>
  <c r="X560"/>
  <c r="W560"/>
  <c r="T560"/>
  <c r="S560"/>
  <c r="R560"/>
  <c r="Q560"/>
  <c r="P560"/>
  <c r="O560"/>
  <c r="N560"/>
  <c r="U559"/>
  <c r="U558"/>
  <c r="U557"/>
  <c r="U556"/>
  <c r="U555"/>
  <c r="AU550"/>
  <c r="W550"/>
  <c r="T550"/>
  <c r="S550"/>
  <c r="R550"/>
  <c r="Q550"/>
  <c r="P550"/>
  <c r="O550"/>
  <c r="N550"/>
  <c r="U549"/>
  <c r="U548"/>
  <c r="U547"/>
  <c r="AG544"/>
  <c r="AG550" s="1"/>
  <c r="AT544"/>
  <c r="AT550" s="1"/>
  <c r="AS544"/>
  <c r="AS550" s="1"/>
  <c r="AR544"/>
  <c r="AR550" s="1"/>
  <c r="AQ544"/>
  <c r="AQ550" s="1"/>
  <c r="AP544"/>
  <c r="AP550" s="1"/>
  <c r="AO544"/>
  <c r="AO550" s="1"/>
  <c r="AN544"/>
  <c r="AN550" s="1"/>
  <c r="AM544"/>
  <c r="AM550" s="1"/>
  <c r="AL544"/>
  <c r="AL550" s="1"/>
  <c r="AK544"/>
  <c r="AK550" s="1"/>
  <c r="AJ544"/>
  <c r="AJ550" s="1"/>
  <c r="AI544"/>
  <c r="AI550" s="1"/>
  <c r="AH544"/>
  <c r="AH550" s="1"/>
  <c r="AF544"/>
  <c r="AF550" s="1"/>
  <c r="AE544"/>
  <c r="AE550" s="1"/>
  <c r="AD544"/>
  <c r="AD550" s="1"/>
  <c r="AC544"/>
  <c r="AC550" s="1"/>
  <c r="AB544"/>
  <c r="AB550" s="1"/>
  <c r="AA544"/>
  <c r="AA550" s="1"/>
  <c r="Z544"/>
  <c r="Z550" s="1"/>
  <c r="Y544"/>
  <c r="Y550" s="1"/>
  <c r="X544"/>
  <c r="X550" s="1"/>
  <c r="U544"/>
  <c r="U543"/>
  <c r="AU542"/>
  <c r="AT542"/>
  <c r="AS542"/>
  <c r="AR542"/>
  <c r="AQ542"/>
  <c r="AP542"/>
  <c r="AO542"/>
  <c r="AN542"/>
  <c r="AM542"/>
  <c r="AL542"/>
  <c r="AK542"/>
  <c r="AJ542"/>
  <c r="AI542"/>
  <c r="AH542"/>
  <c r="AG542"/>
  <c r="AF542"/>
  <c r="AE542"/>
  <c r="AD542"/>
  <c r="AC542"/>
  <c r="AB542"/>
  <c r="AA542"/>
  <c r="Z542"/>
  <c r="Y542"/>
  <c r="X542"/>
  <c r="W542"/>
  <c r="T542"/>
  <c r="S542"/>
  <c r="R542"/>
  <c r="Q542"/>
  <c r="P542"/>
  <c r="O542"/>
  <c r="N542"/>
  <c r="U541"/>
  <c r="U540"/>
  <c r="U539"/>
  <c r="U538"/>
  <c r="U537"/>
  <c r="AU536"/>
  <c r="AT536"/>
  <c r="AS536"/>
  <c r="AR536"/>
  <c r="AQ536"/>
  <c r="AP536"/>
  <c r="AO536"/>
  <c r="AN536"/>
  <c r="AM536"/>
  <c r="AL536"/>
  <c r="AK536"/>
  <c r="AJ536"/>
  <c r="AI536"/>
  <c r="AH536"/>
  <c r="AG536"/>
  <c r="AF536"/>
  <c r="AE536"/>
  <c r="AD536"/>
  <c r="AC536"/>
  <c r="AB536"/>
  <c r="AA536"/>
  <c r="Z536"/>
  <c r="Y536"/>
  <c r="X536"/>
  <c r="W536"/>
  <c r="T536"/>
  <c r="S536"/>
  <c r="R536"/>
  <c r="Q536"/>
  <c r="P536"/>
  <c r="O536"/>
  <c r="N536"/>
  <c r="U535"/>
  <c r="U534"/>
  <c r="U533"/>
  <c r="U532"/>
  <c r="U531"/>
  <c r="L518"/>
  <c r="AU517"/>
  <c r="AT517"/>
  <c r="AS517"/>
  <c r="AR517"/>
  <c r="AQ517"/>
  <c r="AP517"/>
  <c r="AO517"/>
  <c r="AN517"/>
  <c r="AM517"/>
  <c r="AL517"/>
  <c r="AK517"/>
  <c r="AJ517"/>
  <c r="AI517"/>
  <c r="AH517"/>
  <c r="AG517"/>
  <c r="AF517"/>
  <c r="AE517"/>
  <c r="AD517"/>
  <c r="AC517"/>
  <c r="AB517"/>
  <c r="AA517"/>
  <c r="Z517"/>
  <c r="Y517"/>
  <c r="X517"/>
  <c r="W517"/>
  <c r="T517"/>
  <c r="S517"/>
  <c r="R517"/>
  <c r="Q517"/>
  <c r="P517"/>
  <c r="O517"/>
  <c r="N517"/>
  <c r="AU516"/>
  <c r="AT516"/>
  <c r="AS516"/>
  <c r="AR516"/>
  <c r="AQ516"/>
  <c r="AP516"/>
  <c r="AO516"/>
  <c r="AN516"/>
  <c r="AM516"/>
  <c r="AL516"/>
  <c r="AK516"/>
  <c r="AJ516"/>
  <c r="AI516"/>
  <c r="AH516"/>
  <c r="AG516"/>
  <c r="AF516"/>
  <c r="AE516"/>
  <c r="AD516"/>
  <c r="AC516"/>
  <c r="AB516"/>
  <c r="AA516"/>
  <c r="Z516"/>
  <c r="Y516"/>
  <c r="X516"/>
  <c r="W516"/>
  <c r="T516"/>
  <c r="S516"/>
  <c r="R516"/>
  <c r="Q516"/>
  <c r="P516"/>
  <c r="O516"/>
  <c r="N516"/>
  <c r="AU515"/>
  <c r="AT515"/>
  <c r="AS515"/>
  <c r="AR515"/>
  <c r="AQ515"/>
  <c r="AP515"/>
  <c r="AO515"/>
  <c r="AN515"/>
  <c r="AM515"/>
  <c r="AL515"/>
  <c r="AK515"/>
  <c r="AJ515"/>
  <c r="AI515"/>
  <c r="AH515"/>
  <c r="AG515"/>
  <c r="AF515"/>
  <c r="AE515"/>
  <c r="AD515"/>
  <c r="AC515"/>
  <c r="AB515"/>
  <c r="AA515"/>
  <c r="Z515"/>
  <c r="Y515"/>
  <c r="X515"/>
  <c r="W515"/>
  <c r="T515"/>
  <c r="S515"/>
  <c r="R515"/>
  <c r="Q515"/>
  <c r="P515"/>
  <c r="O515"/>
  <c r="N515"/>
  <c r="AU514"/>
  <c r="AT514"/>
  <c r="AS514"/>
  <c r="AR514"/>
  <c r="AQ514"/>
  <c r="AP514"/>
  <c r="AO514"/>
  <c r="AN514"/>
  <c r="AM514"/>
  <c r="AL514"/>
  <c r="AK514"/>
  <c r="AJ514"/>
  <c r="AI514"/>
  <c r="AH514"/>
  <c r="AG514"/>
  <c r="AF514"/>
  <c r="AE514"/>
  <c r="AD514"/>
  <c r="AC514"/>
  <c r="AB514"/>
  <c r="AA514"/>
  <c r="Z514"/>
  <c r="Y514"/>
  <c r="X514"/>
  <c r="W514"/>
  <c r="T514"/>
  <c r="S514"/>
  <c r="R514"/>
  <c r="Q514"/>
  <c r="P514"/>
  <c r="O514"/>
  <c r="N514"/>
  <c r="AU513"/>
  <c r="W513"/>
  <c r="T513"/>
  <c r="S513"/>
  <c r="R513"/>
  <c r="Q513"/>
  <c r="P513"/>
  <c r="O513"/>
  <c r="N513"/>
  <c r="AU504"/>
  <c r="AT504"/>
  <c r="AS504"/>
  <c r="AR504"/>
  <c r="AQ504"/>
  <c r="W504"/>
  <c r="T504"/>
  <c r="S504"/>
  <c r="R504"/>
  <c r="Q504"/>
  <c r="P504"/>
  <c r="O504"/>
  <c r="N504"/>
  <c r="U503"/>
  <c r="U502"/>
  <c r="U501"/>
  <c r="U500"/>
  <c r="AG498"/>
  <c r="AG504" s="1"/>
  <c r="AP498"/>
  <c r="AP504" s="1"/>
  <c r="AO498"/>
  <c r="AO504" s="1"/>
  <c r="AN498"/>
  <c r="AN504" s="1"/>
  <c r="AM498"/>
  <c r="AM504" s="1"/>
  <c r="AL498"/>
  <c r="AL504" s="1"/>
  <c r="AK498"/>
  <c r="AK504" s="1"/>
  <c r="AJ498"/>
  <c r="AJ504" s="1"/>
  <c r="AI498"/>
  <c r="AI504" s="1"/>
  <c r="AH498"/>
  <c r="AH504" s="1"/>
  <c r="AF498"/>
  <c r="AF504" s="1"/>
  <c r="AE498"/>
  <c r="AE504" s="1"/>
  <c r="AD498"/>
  <c r="AD504" s="1"/>
  <c r="AC498"/>
  <c r="AC504" s="1"/>
  <c r="AB498"/>
  <c r="AB504" s="1"/>
  <c r="AA498"/>
  <c r="AA504" s="1"/>
  <c r="Z498"/>
  <c r="Z504" s="1"/>
  <c r="Y498"/>
  <c r="Y504" s="1"/>
  <c r="X498"/>
  <c r="X504" s="1"/>
  <c r="U498"/>
  <c r="AU497"/>
  <c r="AT497"/>
  <c r="AS497"/>
  <c r="AR497"/>
  <c r="AQ497"/>
  <c r="W497"/>
  <c r="T497"/>
  <c r="S497"/>
  <c r="R497"/>
  <c r="Q497"/>
  <c r="P497"/>
  <c r="O497"/>
  <c r="N497"/>
  <c r="U496"/>
  <c r="U495"/>
  <c r="U494"/>
  <c r="U493"/>
  <c r="AG491"/>
  <c r="AG497" s="1"/>
  <c r="AP491"/>
  <c r="AP497" s="1"/>
  <c r="AO491"/>
  <c r="AO497" s="1"/>
  <c r="AN491"/>
  <c r="AN497" s="1"/>
  <c r="AM491"/>
  <c r="AM497" s="1"/>
  <c r="AL491"/>
  <c r="AL497" s="1"/>
  <c r="AK491"/>
  <c r="AK497" s="1"/>
  <c r="AJ491"/>
  <c r="AJ497" s="1"/>
  <c r="AI491"/>
  <c r="AI497" s="1"/>
  <c r="AH491"/>
  <c r="AH497" s="1"/>
  <c r="AF491"/>
  <c r="AF497" s="1"/>
  <c r="AE491"/>
  <c r="AE497" s="1"/>
  <c r="AD491"/>
  <c r="AD497" s="1"/>
  <c r="AC491"/>
  <c r="AC497" s="1"/>
  <c r="AB491"/>
  <c r="AB497" s="1"/>
  <c r="AA491"/>
  <c r="AA497" s="1"/>
  <c r="Z491"/>
  <c r="Z497" s="1"/>
  <c r="Y491"/>
  <c r="Y497" s="1"/>
  <c r="X491"/>
  <c r="X497" s="1"/>
  <c r="U491"/>
  <c r="AU490"/>
  <c r="W490"/>
  <c r="T490"/>
  <c r="S490"/>
  <c r="R490"/>
  <c r="Q490"/>
  <c r="P490"/>
  <c r="O490"/>
  <c r="N490"/>
  <c r="U489"/>
  <c r="U488"/>
  <c r="U487"/>
  <c r="U486"/>
  <c r="AG484"/>
  <c r="AT484"/>
  <c r="AT513" s="1"/>
  <c r="AS484"/>
  <c r="AS490" s="1"/>
  <c r="AR484"/>
  <c r="AR513" s="1"/>
  <c r="AQ484"/>
  <c r="AQ490" s="1"/>
  <c r="AP484"/>
  <c r="AO484"/>
  <c r="AO490" s="1"/>
  <c r="AN484"/>
  <c r="AM484"/>
  <c r="AM490" s="1"/>
  <c r="AL484"/>
  <c r="AK484"/>
  <c r="AK490" s="1"/>
  <c r="AJ484"/>
  <c r="AI484"/>
  <c r="AI490" s="1"/>
  <c r="AH484"/>
  <c r="AF484"/>
  <c r="AE484"/>
  <c r="AE490" s="1"/>
  <c r="AD484"/>
  <c r="AC484"/>
  <c r="AC490" s="1"/>
  <c r="AB484"/>
  <c r="AA484"/>
  <c r="AA490" s="1"/>
  <c r="Z484"/>
  <c r="Y484"/>
  <c r="Y490" s="1"/>
  <c r="X484"/>
  <c r="U484"/>
  <c r="U481"/>
  <c r="M481"/>
  <c r="L481"/>
  <c r="U480"/>
  <c r="U479"/>
  <c r="U478"/>
  <c r="U477"/>
  <c r="U476"/>
  <c r="L455"/>
  <c r="AU454"/>
  <c r="AT454"/>
  <c r="AS454"/>
  <c r="AR454"/>
  <c r="AQ454"/>
  <c r="AP454"/>
  <c r="AO454"/>
  <c r="AN454"/>
  <c r="AM454"/>
  <c r="AL454"/>
  <c r="AK454"/>
  <c r="AJ454"/>
  <c r="AI454"/>
  <c r="AH454"/>
  <c r="AG454"/>
  <c r="AF454"/>
  <c r="AE454"/>
  <c r="AD454"/>
  <c r="AC454"/>
  <c r="AB454"/>
  <c r="AA454"/>
  <c r="Z454"/>
  <c r="Y454"/>
  <c r="X454"/>
  <c r="W454"/>
  <c r="T454"/>
  <c r="S454"/>
  <c r="R454"/>
  <c r="Q454"/>
  <c r="P454"/>
  <c r="O454"/>
  <c r="N454"/>
  <c r="AU453"/>
  <c r="AT453"/>
  <c r="AS453"/>
  <c r="AR453"/>
  <c r="AQ453"/>
  <c r="AP453"/>
  <c r="AO453"/>
  <c r="AN453"/>
  <c r="AM453"/>
  <c r="AL453"/>
  <c r="AK453"/>
  <c r="AJ453"/>
  <c r="AI453"/>
  <c r="AH453"/>
  <c r="AG453"/>
  <c r="AF453"/>
  <c r="AE453"/>
  <c r="AD453"/>
  <c r="AC453"/>
  <c r="AB453"/>
  <c r="AA453"/>
  <c r="Z453"/>
  <c r="Y453"/>
  <c r="X453"/>
  <c r="W453"/>
  <c r="T453"/>
  <c r="S453"/>
  <c r="R453"/>
  <c r="Q453"/>
  <c r="P453"/>
  <c r="O453"/>
  <c r="N453"/>
  <c r="AU452"/>
  <c r="AT452"/>
  <c r="AS452"/>
  <c r="AR452"/>
  <c r="AQ452"/>
  <c r="AP452"/>
  <c r="AO452"/>
  <c r="AN452"/>
  <c r="AM452"/>
  <c r="AL452"/>
  <c r="AK452"/>
  <c r="AJ452"/>
  <c r="AI452"/>
  <c r="AH452"/>
  <c r="AG452"/>
  <c r="AF452"/>
  <c r="AE452"/>
  <c r="AD452"/>
  <c r="AC452"/>
  <c r="AB452"/>
  <c r="AA452"/>
  <c r="Z452"/>
  <c r="Y452"/>
  <c r="X452"/>
  <c r="W452"/>
  <c r="T452"/>
  <c r="S452"/>
  <c r="R452"/>
  <c r="Q452"/>
  <c r="P452"/>
  <c r="O452"/>
  <c r="N452"/>
  <c r="AU45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51"/>
  <c r="T451"/>
  <c r="S451"/>
  <c r="R451"/>
  <c r="Q451"/>
  <c r="P451"/>
  <c r="O451"/>
  <c r="N451"/>
  <c r="AU450"/>
  <c r="AT450"/>
  <c r="W450"/>
  <c r="T450"/>
  <c r="S450"/>
  <c r="R450"/>
  <c r="Q450"/>
  <c r="P450"/>
  <c r="O450"/>
  <c r="N450"/>
  <c r="AU442"/>
  <c r="AU455" s="1"/>
  <c r="AT442"/>
  <c r="AT455" s="1"/>
  <c r="W442"/>
  <c r="W455" s="1"/>
  <c r="T442"/>
  <c r="T455" s="1"/>
  <c r="S442"/>
  <c r="S455" s="1"/>
  <c r="R442"/>
  <c r="R455" s="1"/>
  <c r="Q442"/>
  <c r="Q455" s="1"/>
  <c r="P442"/>
  <c r="P455" s="1"/>
  <c r="O442"/>
  <c r="O455" s="1"/>
  <c r="N442"/>
  <c r="N455" s="1"/>
  <c r="U441"/>
  <c r="U440"/>
  <c r="U439"/>
  <c r="U438"/>
  <c r="AE436"/>
  <c r="AE435" s="1"/>
  <c r="AS435"/>
  <c r="AS442" s="1"/>
  <c r="AS455" s="1"/>
  <c r="AR435"/>
  <c r="AR450" s="1"/>
  <c r="AQ435"/>
  <c r="AQ442" s="1"/>
  <c r="AQ455" s="1"/>
  <c r="AP435"/>
  <c r="AP450" s="1"/>
  <c r="AO435"/>
  <c r="AO442" s="1"/>
  <c r="AO455" s="1"/>
  <c r="AN435"/>
  <c r="AN450" s="1"/>
  <c r="AM435"/>
  <c r="AM442" s="1"/>
  <c r="AM455" s="1"/>
  <c r="AL435"/>
  <c r="AL450" s="1"/>
  <c r="AK435"/>
  <c r="AK442" s="1"/>
  <c r="AK455" s="1"/>
  <c r="AJ435"/>
  <c r="AJ450" s="1"/>
  <c r="AI435"/>
  <c r="AI442" s="1"/>
  <c r="AI455" s="1"/>
  <c r="AH435"/>
  <c r="AH450" s="1"/>
  <c r="AG435"/>
  <c r="AG442" s="1"/>
  <c r="AG455" s="1"/>
  <c r="AF435"/>
  <c r="AF450" s="1"/>
  <c r="AD435"/>
  <c r="AD450" s="1"/>
  <c r="AC435"/>
  <c r="AC442" s="1"/>
  <c r="AC455" s="1"/>
  <c r="AB435"/>
  <c r="AB450" s="1"/>
  <c r="AA435"/>
  <c r="AA442" s="1"/>
  <c r="AA455" s="1"/>
  <c r="Z435"/>
  <c r="Z450" s="1"/>
  <c r="Y435"/>
  <c r="Y442" s="1"/>
  <c r="Y455" s="1"/>
  <c r="X435"/>
  <c r="X450" s="1"/>
  <c r="U435"/>
  <c r="AL432"/>
  <c r="L432"/>
  <c r="AU431"/>
  <c r="AT431"/>
  <c r="AS431"/>
  <c r="AR431"/>
  <c r="AQ431"/>
  <c r="AP431"/>
  <c r="AO431"/>
  <c r="AN431"/>
  <c r="AM431"/>
  <c r="AL431"/>
  <c r="AK431"/>
  <c r="AJ431"/>
  <c r="AI431"/>
  <c r="AH431"/>
  <c r="AG431"/>
  <c r="AF431"/>
  <c r="AE431"/>
  <c r="AD431"/>
  <c r="AC431"/>
  <c r="AB431"/>
  <c r="AA431"/>
  <c r="Z431"/>
  <c r="Y431"/>
  <c r="X431"/>
  <c r="W431"/>
  <c r="T431"/>
  <c r="S431"/>
  <c r="R431"/>
  <c r="Q431"/>
  <c r="P431"/>
  <c r="O431"/>
  <c r="N431"/>
  <c r="AU430"/>
  <c r="AT430"/>
  <c r="AS430"/>
  <c r="AR430"/>
  <c r="AQ430"/>
  <c r="AP430"/>
  <c r="AO430"/>
  <c r="AN430"/>
  <c r="AM430"/>
  <c r="AL430"/>
  <c r="AK430"/>
  <c r="AJ430"/>
  <c r="AI430"/>
  <c r="AH430"/>
  <c r="AG430"/>
  <c r="AF430"/>
  <c r="AE430"/>
  <c r="AD430"/>
  <c r="AC430"/>
  <c r="AB430"/>
  <c r="AA430"/>
  <c r="Z430"/>
  <c r="Y430"/>
  <c r="X430"/>
  <c r="W430"/>
  <c r="T430"/>
  <c r="S430"/>
  <c r="R430"/>
  <c r="Q430"/>
  <c r="P430"/>
  <c r="O430"/>
  <c r="N430"/>
  <c r="AU429"/>
  <c r="AT429"/>
  <c r="AS429"/>
  <c r="AR429"/>
  <c r="AQ429"/>
  <c r="AP429"/>
  <c r="AO429"/>
  <c r="AN429"/>
  <c r="AM429"/>
  <c r="AL429"/>
  <c r="AK429"/>
  <c r="AJ429"/>
  <c r="AI429"/>
  <c r="AH429"/>
  <c r="AG429"/>
  <c r="AF429"/>
  <c r="AE429"/>
  <c r="AD429"/>
  <c r="AC429"/>
  <c r="AB429"/>
  <c r="AA429"/>
  <c r="Z429"/>
  <c r="Y429"/>
  <c r="X429"/>
  <c r="W429"/>
  <c r="T429"/>
  <c r="S429"/>
  <c r="R429"/>
  <c r="Q429"/>
  <c r="P429"/>
  <c r="O429"/>
  <c r="N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W427"/>
  <c r="T427"/>
  <c r="S427"/>
  <c r="R427"/>
  <c r="Q427"/>
  <c r="P427"/>
  <c r="O427"/>
  <c r="N427"/>
  <c r="AU419"/>
  <c r="W419"/>
  <c r="T419"/>
  <c r="S419"/>
  <c r="R419"/>
  <c r="Q419"/>
  <c r="P419"/>
  <c r="O419"/>
  <c r="N419"/>
  <c r="U418"/>
  <c r="U417"/>
  <c r="U416"/>
  <c r="U415"/>
  <c r="AK413"/>
  <c r="AK412" s="1"/>
  <c r="AK419" s="1"/>
  <c r="X412"/>
  <c r="X419" s="1"/>
  <c r="AT412"/>
  <c r="AT427" s="1"/>
  <c r="AS412"/>
  <c r="AS419" s="1"/>
  <c r="AR412"/>
  <c r="AR419" s="1"/>
  <c r="AQ412"/>
  <c r="AQ419" s="1"/>
  <c r="AP412"/>
  <c r="AP419" s="1"/>
  <c r="AO412"/>
  <c r="AO419" s="1"/>
  <c r="AN412"/>
  <c r="AN419" s="1"/>
  <c r="AM412"/>
  <c r="AM419" s="1"/>
  <c r="AL412"/>
  <c r="AJ412"/>
  <c r="AJ419" s="1"/>
  <c r="AI412"/>
  <c r="AI419" s="1"/>
  <c r="AH412"/>
  <c r="AH419" s="1"/>
  <c r="AG412"/>
  <c r="AG419" s="1"/>
  <c r="AF412"/>
  <c r="AF419" s="1"/>
  <c r="AE412"/>
  <c r="AE419" s="1"/>
  <c r="AD412"/>
  <c r="AD419" s="1"/>
  <c r="AC412"/>
  <c r="AC419" s="1"/>
  <c r="AB412"/>
  <c r="AB419" s="1"/>
  <c r="AA412"/>
  <c r="AA419" s="1"/>
  <c r="Z412"/>
  <c r="Z419" s="1"/>
  <c r="Y412"/>
  <c r="Y419" s="1"/>
  <c r="U412"/>
  <c r="AU411"/>
  <c r="AT411"/>
  <c r="W411"/>
  <c r="T411"/>
  <c r="S411"/>
  <c r="R411"/>
  <c r="Q411"/>
  <c r="P411"/>
  <c r="O411"/>
  <c r="N411"/>
  <c r="U410"/>
  <c r="U409"/>
  <c r="U408"/>
  <c r="U407"/>
  <c r="AS405"/>
  <c r="AR405"/>
  <c r="AQ405"/>
  <c r="AQ427" s="1"/>
  <c r="AP405"/>
  <c r="AO405"/>
  <c r="AN405"/>
  <c r="AM405"/>
  <c r="AM427" s="1"/>
  <c r="AL405"/>
  <c r="AK405"/>
  <c r="AK411" s="1"/>
  <c r="AJ405"/>
  <c r="AJ427" s="1"/>
  <c r="AI405"/>
  <c r="AI411" s="1"/>
  <c r="AH405"/>
  <c r="AH427" s="1"/>
  <c r="AG405"/>
  <c r="AG411" s="1"/>
  <c r="AF405"/>
  <c r="AF427" s="1"/>
  <c r="AE405"/>
  <c r="AE411" s="1"/>
  <c r="AD405"/>
  <c r="AD427" s="1"/>
  <c r="AC405"/>
  <c r="AC411" s="1"/>
  <c r="AB405"/>
  <c r="AB427" s="1"/>
  <c r="AA405"/>
  <c r="AA411" s="1"/>
  <c r="Z405"/>
  <c r="Z427" s="1"/>
  <c r="Y405"/>
  <c r="Y411" s="1"/>
  <c r="X405"/>
  <c r="U405"/>
  <c r="AU404"/>
  <c r="AT404"/>
  <c r="AS404"/>
  <c r="AR404"/>
  <c r="AQ404"/>
  <c r="AP404"/>
  <c r="AO404"/>
  <c r="AN404"/>
  <c r="AM404"/>
  <c r="AL404"/>
  <c r="AK404"/>
  <c r="AJ404"/>
  <c r="AI404"/>
  <c r="AH404"/>
  <c r="AG404"/>
  <c r="AF404"/>
  <c r="AE404"/>
  <c r="AD404"/>
  <c r="AC404"/>
  <c r="AB404"/>
  <c r="AA404"/>
  <c r="Z404"/>
  <c r="Y404"/>
  <c r="X404"/>
  <c r="W404"/>
  <c r="T404"/>
  <c r="S404"/>
  <c r="R404"/>
  <c r="Q404"/>
  <c r="P404"/>
  <c r="O404"/>
  <c r="N404"/>
  <c r="U403"/>
  <c r="U402"/>
  <c r="U401"/>
  <c r="U400"/>
  <c r="U399"/>
  <c r="AU398"/>
  <c r="AT398"/>
  <c r="AS398"/>
  <c r="AR398"/>
  <c r="AQ398"/>
  <c r="AP398"/>
  <c r="AO398"/>
  <c r="AN398"/>
  <c r="AM398"/>
  <c r="AL398"/>
  <c r="AK398"/>
  <c r="AJ398"/>
  <c r="AI398"/>
  <c r="AH398"/>
  <c r="AG398"/>
  <c r="AF398"/>
  <c r="AE398"/>
  <c r="AD398"/>
  <c r="AC398"/>
  <c r="AB398"/>
  <c r="AA398"/>
  <c r="Z398"/>
  <c r="Y398"/>
  <c r="X398"/>
  <c r="W398"/>
  <c r="T398"/>
  <c r="S398"/>
  <c r="R398"/>
  <c r="Q398"/>
  <c r="P398"/>
  <c r="O398"/>
  <c r="N398"/>
  <c r="U397"/>
  <c r="U396"/>
  <c r="U395"/>
  <c r="U394"/>
  <c r="U393"/>
  <c r="AU392"/>
  <c r="AT392"/>
  <c r="AS392"/>
  <c r="AR392"/>
  <c r="AQ392"/>
  <c r="AP392"/>
  <c r="AO392"/>
  <c r="AN392"/>
  <c r="AM392"/>
  <c r="AL392"/>
  <c r="AK392"/>
  <c r="AJ392"/>
  <c r="AI392"/>
  <c r="AH392"/>
  <c r="AG392"/>
  <c r="AF392"/>
  <c r="AE392"/>
  <c r="AD392"/>
  <c r="AC392"/>
  <c r="AB392"/>
  <c r="AA392"/>
  <c r="Z392"/>
  <c r="Y392"/>
  <c r="X392"/>
  <c r="W392"/>
  <c r="T392"/>
  <c r="S392"/>
  <c r="R392"/>
  <c r="Q392"/>
  <c r="P392"/>
  <c r="O392"/>
  <c r="N392"/>
  <c r="U391"/>
  <c r="U390"/>
  <c r="U389"/>
  <c r="U388"/>
  <c r="U387"/>
  <c r="AU386"/>
  <c r="AT386"/>
  <c r="AS386"/>
  <c r="AR386"/>
  <c r="AQ386"/>
  <c r="AP386"/>
  <c r="AO386"/>
  <c r="AN386"/>
  <c r="AM386"/>
  <c r="AL386"/>
  <c r="AK386"/>
  <c r="AJ386"/>
  <c r="AI386"/>
  <c r="AH386"/>
  <c r="AG386"/>
  <c r="AF386"/>
  <c r="AE386"/>
  <c r="AD386"/>
  <c r="AC386"/>
  <c r="AB386"/>
  <c r="AA386"/>
  <c r="Z386"/>
  <c r="Y386"/>
  <c r="X386"/>
  <c r="W386"/>
  <c r="T386"/>
  <c r="S386"/>
  <c r="R386"/>
  <c r="Q386"/>
  <c r="P386"/>
  <c r="O386"/>
  <c r="N386"/>
  <c r="U385"/>
  <c r="U384"/>
  <c r="U383"/>
  <c r="U382"/>
  <c r="U381"/>
  <c r="AU380"/>
  <c r="AT380"/>
  <c r="AS380"/>
  <c r="AR380"/>
  <c r="AQ380"/>
  <c r="AP380"/>
  <c r="AO380"/>
  <c r="AN380"/>
  <c r="AM380"/>
  <c r="AL380"/>
  <c r="AK380"/>
  <c r="AJ380"/>
  <c r="AI380"/>
  <c r="AH380"/>
  <c r="AG380"/>
  <c r="AF380"/>
  <c r="AE380"/>
  <c r="AD380"/>
  <c r="AC380"/>
  <c r="AB380"/>
  <c r="AA380"/>
  <c r="Z380"/>
  <c r="Y380"/>
  <c r="X380"/>
  <c r="W380"/>
  <c r="T380"/>
  <c r="S380"/>
  <c r="R380"/>
  <c r="Q380"/>
  <c r="P380"/>
  <c r="O380"/>
  <c r="N380"/>
  <c r="U379"/>
  <c r="U378"/>
  <c r="U377"/>
  <c r="U376"/>
  <c r="U375"/>
  <c r="AU374"/>
  <c r="AT374"/>
  <c r="AS374"/>
  <c r="AR374"/>
  <c r="AQ374"/>
  <c r="AP374"/>
  <c r="AO374"/>
  <c r="AN374"/>
  <c r="AM374"/>
  <c r="AL374"/>
  <c r="AK374"/>
  <c r="AJ374"/>
  <c r="AI374"/>
  <c r="AH374"/>
  <c r="AG374"/>
  <c r="AF374"/>
  <c r="AE374"/>
  <c r="AD374"/>
  <c r="AC374"/>
  <c r="AB374"/>
  <c r="AA374"/>
  <c r="Z374"/>
  <c r="Y374"/>
  <c r="X374"/>
  <c r="W374"/>
  <c r="T374"/>
  <c r="S374"/>
  <c r="R374"/>
  <c r="Q374"/>
  <c r="P374"/>
  <c r="O374"/>
  <c r="N374"/>
  <c r="U373"/>
  <c r="U372"/>
  <c r="U371"/>
  <c r="U370"/>
  <c r="U369"/>
  <c r="AU368"/>
  <c r="AT368"/>
  <c r="AS368"/>
  <c r="AR368"/>
  <c r="AQ368"/>
  <c r="AP368"/>
  <c r="AO368"/>
  <c r="AN368"/>
  <c r="AM368"/>
  <c r="AL368"/>
  <c r="AK368"/>
  <c r="AJ368"/>
  <c r="AI368"/>
  <c r="AH368"/>
  <c r="AG368"/>
  <c r="AF368"/>
  <c r="AE368"/>
  <c r="AD368"/>
  <c r="AC368"/>
  <c r="AB368"/>
  <c r="AA368"/>
  <c r="Z368"/>
  <c r="Y368"/>
  <c r="X368"/>
  <c r="W368"/>
  <c r="T368"/>
  <c r="S368"/>
  <c r="R368"/>
  <c r="Q368"/>
  <c r="P368"/>
  <c r="O368"/>
  <c r="N368"/>
  <c r="U367"/>
  <c r="U366"/>
  <c r="U365"/>
  <c r="U364"/>
  <c r="U363"/>
  <c r="AU354"/>
  <c r="AT354"/>
  <c r="AS354"/>
  <c r="AR354"/>
  <c r="AQ354"/>
  <c r="AP354"/>
  <c r="AO354"/>
  <c r="AN354"/>
  <c r="AM354"/>
  <c r="AL354"/>
  <c r="AK354"/>
  <c r="AJ354"/>
  <c r="AI354"/>
  <c r="AH354"/>
  <c r="AG354"/>
  <c r="AF354"/>
  <c r="AE354"/>
  <c r="AD354"/>
  <c r="AC354"/>
  <c r="AB354"/>
  <c r="AA354"/>
  <c r="Z354"/>
  <c r="Y354"/>
  <c r="X354"/>
  <c r="W354"/>
  <c r="T354"/>
  <c r="S354"/>
  <c r="R354"/>
  <c r="Q354"/>
  <c r="P354"/>
  <c r="O354"/>
  <c r="N354"/>
  <c r="U353"/>
  <c r="U352"/>
  <c r="U351"/>
  <c r="U350"/>
  <c r="U349"/>
  <c r="L345"/>
  <c r="AU344"/>
  <c r="AT344"/>
  <c r="AS344"/>
  <c r="AR344"/>
  <c r="AQ344"/>
  <c r="AP344"/>
  <c r="AO344"/>
  <c r="AN344"/>
  <c r="AM344"/>
  <c r="AL344"/>
  <c r="AK344"/>
  <c r="AJ344"/>
  <c r="AI344"/>
  <c r="AH344"/>
  <c r="AG344"/>
  <c r="AF344"/>
  <c r="AE344"/>
  <c r="AD344"/>
  <c r="AC344"/>
  <c r="AB344"/>
  <c r="AA344"/>
  <c r="Z344"/>
  <c r="Y344"/>
  <c r="X344"/>
  <c r="W344"/>
  <c r="T344"/>
  <c r="S344"/>
  <c r="R344"/>
  <c r="Q344"/>
  <c r="P344"/>
  <c r="O344"/>
  <c r="N344"/>
  <c r="AU343"/>
  <c r="AT343"/>
  <c r="AS343"/>
  <c r="AR343"/>
  <c r="AQ343"/>
  <c r="AP343"/>
  <c r="AO343"/>
  <c r="AN343"/>
  <c r="AM343"/>
  <c r="AL343"/>
  <c r="AK343"/>
  <c r="AJ343"/>
  <c r="AI343"/>
  <c r="AH343"/>
  <c r="AG343"/>
  <c r="AF343"/>
  <c r="AE343"/>
  <c r="AD343"/>
  <c r="AC343"/>
  <c r="AB343"/>
  <c r="AA343"/>
  <c r="Z343"/>
  <c r="Y343"/>
  <c r="X343"/>
  <c r="W343"/>
  <c r="T343"/>
  <c r="S343"/>
  <c r="R343"/>
  <c r="Q343"/>
  <c r="P343"/>
  <c r="O343"/>
  <c r="N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W340"/>
  <c r="T340"/>
  <c r="S340"/>
  <c r="R340"/>
  <c r="Q340"/>
  <c r="P340"/>
  <c r="O340"/>
  <c r="N340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C332"/>
  <c r="AB332"/>
  <c r="AA332"/>
  <c r="Z332"/>
  <c r="Y332"/>
  <c r="X332"/>
  <c r="W332"/>
  <c r="T332"/>
  <c r="S332"/>
  <c r="R332"/>
  <c r="Q332"/>
  <c r="P332"/>
  <c r="O332"/>
  <c r="N332"/>
  <c r="U331"/>
  <c r="U330"/>
  <c r="U329"/>
  <c r="U328"/>
  <c r="U327"/>
  <c r="AU326"/>
  <c r="AT326"/>
  <c r="AS326"/>
  <c r="AR326"/>
  <c r="AQ326"/>
  <c r="AP326"/>
  <c r="AO326"/>
  <c r="AN326"/>
  <c r="AM326"/>
  <c r="AL326"/>
  <c r="AK326"/>
  <c r="AJ326"/>
  <c r="AI326"/>
  <c r="AH326"/>
  <c r="AG326"/>
  <c r="AF326"/>
  <c r="AE326"/>
  <c r="AD326"/>
  <c r="AC326"/>
  <c r="AB326"/>
  <c r="AA326"/>
  <c r="Z326"/>
  <c r="Y326"/>
  <c r="X326"/>
  <c r="W326"/>
  <c r="T326"/>
  <c r="S326"/>
  <c r="R326"/>
  <c r="Q326"/>
  <c r="P326"/>
  <c r="O326"/>
  <c r="N326"/>
  <c r="U325"/>
  <c r="U324"/>
  <c r="U323"/>
  <c r="U322"/>
  <c r="U321"/>
  <c r="AU320"/>
  <c r="AT320"/>
  <c r="AS320"/>
  <c r="AR320"/>
  <c r="AQ320"/>
  <c r="AP320"/>
  <c r="AO320"/>
  <c r="AN320"/>
  <c r="AM320"/>
  <c r="AL320"/>
  <c r="AK320"/>
  <c r="AJ320"/>
  <c r="AI320"/>
  <c r="AH320"/>
  <c r="AG320"/>
  <c r="AF320"/>
  <c r="AE320"/>
  <c r="AD320"/>
  <c r="AC320"/>
  <c r="AB320"/>
  <c r="AA320"/>
  <c r="Z320"/>
  <c r="Y320"/>
  <c r="X320"/>
  <c r="W320"/>
  <c r="T320"/>
  <c r="S320"/>
  <c r="R320"/>
  <c r="Q320"/>
  <c r="P320"/>
  <c r="O320"/>
  <c r="N320"/>
  <c r="U319"/>
  <c r="U318"/>
  <c r="U317"/>
  <c r="U316"/>
  <c r="U314"/>
  <c r="AU313"/>
  <c r="AT313"/>
  <c r="AS313"/>
  <c r="AR313"/>
  <c r="AQ313"/>
  <c r="AP313"/>
  <c r="AO313"/>
  <c r="AN313"/>
  <c r="AM313"/>
  <c r="AL313"/>
  <c r="AK313"/>
  <c r="AJ313"/>
  <c r="AI313"/>
  <c r="AH313"/>
  <c r="AG313"/>
  <c r="AF313"/>
  <c r="AE313"/>
  <c r="AD313"/>
  <c r="AC313"/>
  <c r="AB313"/>
  <c r="AA313"/>
  <c r="Z313"/>
  <c r="Y313"/>
  <c r="X313"/>
  <c r="W313"/>
  <c r="T313"/>
  <c r="S313"/>
  <c r="R313"/>
  <c r="Q313"/>
  <c r="P313"/>
  <c r="O313"/>
  <c r="N313"/>
  <c r="U312"/>
  <c r="U311"/>
  <c r="U310"/>
  <c r="U309"/>
  <c r="U308"/>
  <c r="AU307"/>
  <c r="AT307"/>
  <c r="W307"/>
  <c r="T307"/>
  <c r="S307"/>
  <c r="R307"/>
  <c r="Q307"/>
  <c r="P307"/>
  <c r="O307"/>
  <c r="N307"/>
  <c r="U306"/>
  <c r="U305"/>
  <c r="U304"/>
  <c r="U303"/>
  <c r="AS299"/>
  <c r="AS340" s="1"/>
  <c r="AR299"/>
  <c r="AR307" s="1"/>
  <c r="AQ299"/>
  <c r="AQ307" s="1"/>
  <c r="AP299"/>
  <c r="AP307" s="1"/>
  <c r="AO299"/>
  <c r="AO307" s="1"/>
  <c r="AN299"/>
  <c r="AN307" s="1"/>
  <c r="AM299"/>
  <c r="AM307" s="1"/>
  <c r="AL299"/>
  <c r="AL307" s="1"/>
  <c r="AK299"/>
  <c r="AK307" s="1"/>
  <c r="AJ299"/>
  <c r="AJ307" s="1"/>
  <c r="AI299"/>
  <c r="AI307" s="1"/>
  <c r="AH299"/>
  <c r="AH307" s="1"/>
  <c r="AG299"/>
  <c r="AG307" s="1"/>
  <c r="AF299"/>
  <c r="AF307" s="1"/>
  <c r="AE299"/>
  <c r="AE307" s="1"/>
  <c r="AD299"/>
  <c r="AD307" s="1"/>
  <c r="AC299"/>
  <c r="AC307" s="1"/>
  <c r="AB299"/>
  <c r="AB307" s="1"/>
  <c r="AA299"/>
  <c r="AA307" s="1"/>
  <c r="Z299"/>
  <c r="Z307" s="1"/>
  <c r="Y299"/>
  <c r="Y307" s="1"/>
  <c r="X299"/>
  <c r="X307" s="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AT284"/>
  <c r="AS284"/>
  <c r="W284"/>
  <c r="T284"/>
  <c r="S284"/>
  <c r="R284"/>
  <c r="Q284"/>
  <c r="P284"/>
  <c r="O284"/>
  <c r="N284"/>
  <c r="U283"/>
  <c r="U282"/>
  <c r="U281"/>
  <c r="U280"/>
  <c r="AR276"/>
  <c r="AR284" s="1"/>
  <c r="AQ276"/>
  <c r="AP276"/>
  <c r="AP284" s="1"/>
  <c r="AO276"/>
  <c r="AN276"/>
  <c r="AN284" s="1"/>
  <c r="AM276"/>
  <c r="AL276"/>
  <c r="AL340" s="1"/>
  <c r="AK276"/>
  <c r="AJ276"/>
  <c r="AJ340" s="1"/>
  <c r="AI276"/>
  <c r="AH276"/>
  <c r="AH340" s="1"/>
  <c r="AG276"/>
  <c r="AG284" s="1"/>
  <c r="AF276"/>
  <c r="AF284" s="1"/>
  <c r="AE276"/>
  <c r="AE284" s="1"/>
  <c r="AD276"/>
  <c r="AD284" s="1"/>
  <c r="AC276"/>
  <c r="AC284" s="1"/>
  <c r="AB276"/>
  <c r="AB284" s="1"/>
  <c r="AA276"/>
  <c r="AA284" s="1"/>
  <c r="Z276"/>
  <c r="Z284" s="1"/>
  <c r="Y276"/>
  <c r="Y284" s="1"/>
  <c r="X276"/>
  <c r="X284" s="1"/>
  <c r="U276"/>
  <c r="AU275"/>
  <c r="AT275"/>
  <c r="AS275"/>
  <c r="AR275"/>
  <c r="AQ275"/>
  <c r="AP275"/>
  <c r="AO275"/>
  <c r="AN275"/>
  <c r="AM275"/>
  <c r="AL275"/>
  <c r="AK275"/>
  <c r="AJ275"/>
  <c r="AI275"/>
  <c r="AH275"/>
  <c r="W275"/>
  <c r="T275"/>
  <c r="S275"/>
  <c r="R275"/>
  <c r="Q275"/>
  <c r="P275"/>
  <c r="O275"/>
  <c r="N275"/>
  <c r="U274"/>
  <c r="U273"/>
  <c r="U272"/>
  <c r="U271"/>
  <c r="AG269"/>
  <c r="AF269"/>
  <c r="AF275" s="1"/>
  <c r="AE269"/>
  <c r="AD269"/>
  <c r="AD275" s="1"/>
  <c r="AC269"/>
  <c r="AB269"/>
  <c r="AB275" s="1"/>
  <c r="AA269"/>
  <c r="Z269"/>
  <c r="Z275" s="1"/>
  <c r="Y269"/>
  <c r="X269"/>
  <c r="X275" s="1"/>
  <c r="U269"/>
  <c r="L265"/>
  <c r="AU264"/>
  <c r="AU525" s="1"/>
  <c r="AT264"/>
  <c r="AT525" s="1"/>
  <c r="AS264"/>
  <c r="AS525" s="1"/>
  <c r="AR264"/>
  <c r="AR525" s="1"/>
  <c r="AQ264"/>
  <c r="AQ525" s="1"/>
  <c r="AP264"/>
  <c r="AP525" s="1"/>
  <c r="AO264"/>
  <c r="AO525" s="1"/>
  <c r="AN264"/>
  <c r="AN525" s="1"/>
  <c r="AM264"/>
  <c r="AM525" s="1"/>
  <c r="AL264"/>
  <c r="AL525" s="1"/>
  <c r="AK264"/>
  <c r="AK525" s="1"/>
  <c r="AJ264"/>
  <c r="AJ525" s="1"/>
  <c r="AI264"/>
  <c r="AI525" s="1"/>
  <c r="AH264"/>
  <c r="AH525" s="1"/>
  <c r="AG264"/>
  <c r="AG525" s="1"/>
  <c r="AF264"/>
  <c r="AF525" s="1"/>
  <c r="AE264"/>
  <c r="AE525" s="1"/>
  <c r="AD264"/>
  <c r="AD525" s="1"/>
  <c r="AC264"/>
  <c r="AC525" s="1"/>
  <c r="AB264"/>
  <c r="AB525" s="1"/>
  <c r="AA264"/>
  <c r="AA525" s="1"/>
  <c r="Z264"/>
  <c r="Z525" s="1"/>
  <c r="Y264"/>
  <c r="Y525" s="1"/>
  <c r="X264"/>
  <c r="X525" s="1"/>
  <c r="W264"/>
  <c r="W525" s="1"/>
  <c r="T264"/>
  <c r="T525" s="1"/>
  <c r="S264"/>
  <c r="S525" s="1"/>
  <c r="R264"/>
  <c r="R525" s="1"/>
  <c r="Q264"/>
  <c r="Q525" s="1"/>
  <c r="P264"/>
  <c r="P525" s="1"/>
  <c r="O264"/>
  <c r="N264"/>
  <c r="N525" s="1"/>
  <c r="AU263"/>
  <c r="AT263"/>
  <c r="AT524" s="1"/>
  <c r="AS263"/>
  <c r="AR263"/>
  <c r="AR524" s="1"/>
  <c r="AQ263"/>
  <c r="AP263"/>
  <c r="AP524" s="1"/>
  <c r="AO263"/>
  <c r="AN263"/>
  <c r="AN524" s="1"/>
  <c r="AM263"/>
  <c r="AL263"/>
  <c r="AL524" s="1"/>
  <c r="T263"/>
  <c r="S263"/>
  <c r="R263"/>
  <c r="R524" s="1"/>
  <c r="Q263"/>
  <c r="Q524" s="1"/>
  <c r="P263"/>
  <c r="O263"/>
  <c r="N263"/>
  <c r="N524" s="1"/>
  <c r="AU262"/>
  <c r="AU523" s="1"/>
  <c r="AT262"/>
  <c r="AS262"/>
  <c r="AR262"/>
  <c r="AR523" s="1"/>
  <c r="AQ262"/>
  <c r="AQ523" s="1"/>
  <c r="AP262"/>
  <c r="AO262"/>
  <c r="AN262"/>
  <c r="AN523" s="1"/>
  <c r="AM262"/>
  <c r="AM523" s="1"/>
  <c r="AL262"/>
  <c r="AK262"/>
  <c r="AJ262"/>
  <c r="AJ523" s="1"/>
  <c r="AI262"/>
  <c r="AI523" s="1"/>
  <c r="AH262"/>
  <c r="AG262"/>
  <c r="AF262"/>
  <c r="AF523" s="1"/>
  <c r="AE262"/>
  <c r="AE523" s="1"/>
  <c r="AD262"/>
  <c r="AC262"/>
  <c r="AB262"/>
  <c r="AB523" s="1"/>
  <c r="AA262"/>
  <c r="AA523" s="1"/>
  <c r="Z262"/>
  <c r="Y262"/>
  <c r="X262"/>
  <c r="X523" s="1"/>
  <c r="W262"/>
  <c r="W523" s="1"/>
  <c r="T262"/>
  <c r="S262"/>
  <c r="R262"/>
  <c r="R523" s="1"/>
  <c r="Q262"/>
  <c r="Q523" s="1"/>
  <c r="P262"/>
  <c r="O262"/>
  <c r="N262"/>
  <c r="N523" s="1"/>
  <c r="AU261"/>
  <c r="AU522" s="1"/>
  <c r="AT261"/>
  <c r="AS261"/>
  <c r="AR261"/>
  <c r="AR522" s="1"/>
  <c r="AQ261"/>
  <c r="AQ522" s="1"/>
  <c r="AP261"/>
  <c r="AO261"/>
  <c r="AN261"/>
  <c r="AN522" s="1"/>
  <c r="AM261"/>
  <c r="AM522" s="1"/>
  <c r="AL261"/>
  <c r="AK261"/>
  <c r="AJ261"/>
  <c r="AJ522" s="1"/>
  <c r="AI261"/>
  <c r="AI522" s="1"/>
  <c r="AH261"/>
  <c r="AG261"/>
  <c r="AF261"/>
  <c r="AF522" s="1"/>
  <c r="AE261"/>
  <c r="AE522" s="1"/>
  <c r="AD261"/>
  <c r="AC261"/>
  <c r="AB261"/>
  <c r="AB522" s="1"/>
  <c r="AA261"/>
  <c r="AA522" s="1"/>
  <c r="Z261"/>
  <c r="Y261"/>
  <c r="X261"/>
  <c r="X522" s="1"/>
  <c r="W261"/>
  <c r="W522" s="1"/>
  <c r="T261"/>
  <c r="S261"/>
  <c r="R261"/>
  <c r="R522" s="1"/>
  <c r="Q261"/>
  <c r="Q522" s="1"/>
  <c r="P261"/>
  <c r="O261"/>
  <c r="N261"/>
  <c r="N522" s="1"/>
  <c r="T260"/>
  <c r="T521" s="1"/>
  <c r="S260"/>
  <c r="R260"/>
  <c r="R521" s="1"/>
  <c r="Q260"/>
  <c r="P260"/>
  <c r="P521" s="1"/>
  <c r="O260"/>
  <c r="N260"/>
  <c r="N521" s="1"/>
  <c r="AU259"/>
  <c r="AT259"/>
  <c r="AT520" s="1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T259"/>
  <c r="T520" s="1"/>
  <c r="S259"/>
  <c r="R259"/>
  <c r="Q259"/>
  <c r="P259"/>
  <c r="P520" s="1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AG245"/>
  <c r="AG250" s="1"/>
  <c r="AP245"/>
  <c r="AP250" s="1"/>
  <c r="AO245"/>
  <c r="AO250" s="1"/>
  <c r="AN245"/>
  <c r="AN250" s="1"/>
  <c r="AM245"/>
  <c r="AM250" s="1"/>
  <c r="AL245"/>
  <c r="AL250" s="1"/>
  <c r="AK245"/>
  <c r="AK250" s="1"/>
  <c r="AJ245"/>
  <c r="AJ250" s="1"/>
  <c r="AI245"/>
  <c r="AI250" s="1"/>
  <c r="AH245"/>
  <c r="AH250" s="1"/>
  <c r="AF245"/>
  <c r="AF250" s="1"/>
  <c r="AE245"/>
  <c r="AE250" s="1"/>
  <c r="AD245"/>
  <c r="AD250" s="1"/>
  <c r="AC245"/>
  <c r="AC250" s="1"/>
  <c r="AB245"/>
  <c r="AB250" s="1"/>
  <c r="AA245"/>
  <c r="AA250" s="1"/>
  <c r="Z245"/>
  <c r="Z250" s="1"/>
  <c r="Y245"/>
  <c r="Y250" s="1"/>
  <c r="X245"/>
  <c r="X250" s="1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AG191"/>
  <c r="AG199" s="1"/>
  <c r="AU191"/>
  <c r="AU199" s="1"/>
  <c r="AT191"/>
  <c r="AT199" s="1"/>
  <c r="AS191"/>
  <c r="AS199" s="1"/>
  <c r="AR191"/>
  <c r="AR199" s="1"/>
  <c r="AQ191"/>
  <c r="AQ199" s="1"/>
  <c r="AP191"/>
  <c r="AP199" s="1"/>
  <c r="AO191"/>
  <c r="AO199" s="1"/>
  <c r="AN191"/>
  <c r="AN199" s="1"/>
  <c r="AM191"/>
  <c r="AM199" s="1"/>
  <c r="AL191"/>
  <c r="AL199" s="1"/>
  <c r="AK191"/>
  <c r="AK199" s="1"/>
  <c r="AJ191"/>
  <c r="AJ199" s="1"/>
  <c r="AI191"/>
  <c r="AI199" s="1"/>
  <c r="AH191"/>
  <c r="AH199" s="1"/>
  <c r="AF191"/>
  <c r="AF199" s="1"/>
  <c r="AE191"/>
  <c r="AE199" s="1"/>
  <c r="AD191"/>
  <c r="AD199" s="1"/>
  <c r="AC191"/>
  <c r="AC199" s="1"/>
  <c r="AB191"/>
  <c r="AB199" s="1"/>
  <c r="AA191"/>
  <c r="AA199" s="1"/>
  <c r="Z191"/>
  <c r="Z199" s="1"/>
  <c r="Y191"/>
  <c r="Y199" s="1"/>
  <c r="X191"/>
  <c r="X199" s="1"/>
  <c r="U191"/>
  <c r="U190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T189"/>
  <c r="S189"/>
  <c r="R189"/>
  <c r="Q189"/>
  <c r="P189"/>
  <c r="O189"/>
  <c r="N189"/>
  <c r="U188"/>
  <c r="U187"/>
  <c r="U186"/>
  <c r="AU182"/>
  <c r="AU260" s="1"/>
  <c r="AT182"/>
  <c r="AT260" s="1"/>
  <c r="AS182"/>
  <c r="AS260" s="1"/>
  <c r="AR182"/>
  <c r="AR260" s="1"/>
  <c r="AR521" s="1"/>
  <c r="AQ182"/>
  <c r="AQ260" s="1"/>
  <c r="AQ521" s="1"/>
  <c r="AP182"/>
  <c r="AP260" s="1"/>
  <c r="AO182"/>
  <c r="AN182"/>
  <c r="AN260" s="1"/>
  <c r="AN521" s="1"/>
  <c r="AM182"/>
  <c r="AM260" s="1"/>
  <c r="AM521" s="1"/>
  <c r="AL182"/>
  <c r="AL260" s="1"/>
  <c r="AK182"/>
  <c r="AJ182"/>
  <c r="AI182"/>
  <c r="AH182"/>
  <c r="AG182"/>
  <c r="AF182"/>
  <c r="AE182"/>
  <c r="AD182"/>
  <c r="AC182"/>
  <c r="AB182"/>
  <c r="AA182"/>
  <c r="Z182"/>
  <c r="Y182"/>
  <c r="X182"/>
  <c r="W182"/>
  <c r="U182"/>
  <c r="U181"/>
  <c r="AU180"/>
  <c r="AT180"/>
  <c r="AS180"/>
  <c r="AR180"/>
  <c r="AQ180"/>
  <c r="AP180"/>
  <c r="AO180"/>
  <c r="AN180"/>
  <c r="AM180"/>
  <c r="AL180"/>
  <c r="AF180"/>
  <c r="AE180"/>
  <c r="AD180"/>
  <c r="AC180"/>
  <c r="AB180"/>
  <c r="AA180"/>
  <c r="Z180"/>
  <c r="Y180"/>
  <c r="X180"/>
  <c r="W180"/>
  <c r="T180"/>
  <c r="S180"/>
  <c r="R180"/>
  <c r="Q180"/>
  <c r="P180"/>
  <c r="O180"/>
  <c r="N180"/>
  <c r="U179"/>
  <c r="U178"/>
  <c r="U177"/>
  <c r="AK175"/>
  <c r="AK180" s="1"/>
  <c r="AJ175"/>
  <c r="AJ180" s="1"/>
  <c r="AI175"/>
  <c r="AI180" s="1"/>
  <c r="AH175"/>
  <c r="AH180" s="1"/>
  <c r="AG175"/>
  <c r="AG180" s="1"/>
  <c r="U175"/>
  <c r="U174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T173"/>
  <c r="S173"/>
  <c r="R173"/>
  <c r="Q173"/>
  <c r="P173"/>
  <c r="O173"/>
  <c r="N173"/>
  <c r="U172"/>
  <c r="U171"/>
  <c r="U170"/>
  <c r="U169"/>
  <c r="U168"/>
  <c r="AU167"/>
  <c r="AT167"/>
  <c r="AS167"/>
  <c r="AR167"/>
  <c r="AQ167"/>
  <c r="AP167"/>
  <c r="AO167"/>
  <c r="AN167"/>
  <c r="AM167"/>
  <c r="AL167"/>
  <c r="AK167"/>
  <c r="AJ167"/>
  <c r="AI167"/>
  <c r="AH167"/>
  <c r="AG167"/>
  <c r="AF167"/>
  <c r="AE167"/>
  <c r="AD167"/>
  <c r="AC167"/>
  <c r="AB167"/>
  <c r="AA167"/>
  <c r="Z167"/>
  <c r="Y167"/>
  <c r="X167"/>
  <c r="W167"/>
  <c r="T167"/>
  <c r="S167"/>
  <c r="R167"/>
  <c r="Q167"/>
  <c r="P167"/>
  <c r="O167"/>
  <c r="N167"/>
  <c r="U167" s="1"/>
  <c r="U166"/>
  <c r="U165"/>
  <c r="U164"/>
  <c r="U163"/>
  <c r="U162"/>
  <c r="AU161"/>
  <c r="AT161"/>
  <c r="AS161"/>
  <c r="AR161"/>
  <c r="AQ161"/>
  <c r="AP161"/>
  <c r="AO161"/>
  <c r="AN161"/>
  <c r="AM161"/>
  <c r="AL161"/>
  <c r="AK161"/>
  <c r="AJ161"/>
  <c r="AI161"/>
  <c r="AH161"/>
  <c r="AG161"/>
  <c r="AF161"/>
  <c r="AE161"/>
  <c r="AD161"/>
  <c r="AC161"/>
  <c r="AB161"/>
  <c r="AA161"/>
  <c r="Z161"/>
  <c r="Y161"/>
  <c r="X161"/>
  <c r="W161"/>
  <c r="T161"/>
  <c r="S161"/>
  <c r="R161"/>
  <c r="Q161"/>
  <c r="P161"/>
  <c r="O161"/>
  <c r="N161"/>
  <c r="U160"/>
  <c r="U159"/>
  <c r="U158"/>
  <c r="U157"/>
  <c r="U156"/>
  <c r="U155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T152"/>
  <c r="S152"/>
  <c r="R152"/>
  <c r="Q152"/>
  <c r="M147" s="1"/>
  <c r="P152"/>
  <c r="O152"/>
  <c r="N152"/>
  <c r="U151"/>
  <c r="U150"/>
  <c r="U149"/>
  <c r="U148"/>
  <c r="U147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T146"/>
  <c r="S146"/>
  <c r="R146"/>
  <c r="Q146"/>
  <c r="P146"/>
  <c r="O146"/>
  <c r="N146"/>
  <c r="U145"/>
  <c r="U144"/>
  <c r="U143"/>
  <c r="U142"/>
  <c r="U141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T139"/>
  <c r="S139"/>
  <c r="R139"/>
  <c r="Q139"/>
  <c r="P139"/>
  <c r="O139"/>
  <c r="N139"/>
  <c r="U138"/>
  <c r="U137"/>
  <c r="U136"/>
  <c r="U135"/>
  <c r="U134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T133"/>
  <c r="S133"/>
  <c r="R133"/>
  <c r="Q133"/>
  <c r="P133"/>
  <c r="O133"/>
  <c r="N133"/>
  <c r="U132"/>
  <c r="U131"/>
  <c r="U130"/>
  <c r="U129"/>
  <c r="U128"/>
  <c r="AU127"/>
  <c r="AT127"/>
  <c r="AS127"/>
  <c r="AR127"/>
  <c r="AQ127"/>
  <c r="AP127"/>
  <c r="AO127"/>
  <c r="AN127"/>
  <c r="AM127"/>
  <c r="AL127"/>
  <c r="AK127"/>
  <c r="AJ127"/>
  <c r="AI127"/>
  <c r="AH127"/>
  <c r="AG127"/>
  <c r="AF127"/>
  <c r="AE127"/>
  <c r="AD127"/>
  <c r="AC127"/>
  <c r="AB127"/>
  <c r="AA127"/>
  <c r="Z127"/>
  <c r="Y127"/>
  <c r="X127"/>
  <c r="W127"/>
  <c r="T127"/>
  <c r="S127"/>
  <c r="R127"/>
  <c r="Q127"/>
  <c r="P127"/>
  <c r="O127"/>
  <c r="N127"/>
  <c r="U126"/>
  <c r="U125"/>
  <c r="U124"/>
  <c r="U123"/>
  <c r="U122"/>
  <c r="AU121"/>
  <c r="AT121"/>
  <c r="AS121"/>
  <c r="AR121"/>
  <c r="AQ121"/>
  <c r="AP121"/>
  <c r="AO121"/>
  <c r="AN121"/>
  <c r="AM121"/>
  <c r="AL121"/>
  <c r="AK121"/>
  <c r="AJ121"/>
  <c r="AI121"/>
  <c r="AH121"/>
  <c r="AG121"/>
  <c r="AF121"/>
  <c r="AE121"/>
  <c r="AD121"/>
  <c r="AC121"/>
  <c r="AB121"/>
  <c r="AA121"/>
  <c r="Z121"/>
  <c r="Y121"/>
  <c r="X121"/>
  <c r="W121"/>
  <c r="T121"/>
  <c r="S121"/>
  <c r="R121"/>
  <c r="Q121"/>
  <c r="P121"/>
  <c r="O121"/>
  <c r="N121"/>
  <c r="U120"/>
  <c r="U119"/>
  <c r="U118"/>
  <c r="U117"/>
  <c r="U116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T115"/>
  <c r="S115"/>
  <c r="R115"/>
  <c r="Q115"/>
  <c r="P115"/>
  <c r="O115"/>
  <c r="N115"/>
  <c r="U114"/>
  <c r="U113"/>
  <c r="U112"/>
  <c r="U111"/>
  <c r="U110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T109"/>
  <c r="S109"/>
  <c r="R109"/>
  <c r="Q109"/>
  <c r="P109"/>
  <c r="O109"/>
  <c r="N109"/>
  <c r="U108"/>
  <c r="U107"/>
  <c r="U106"/>
  <c r="U105"/>
  <c r="U104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T102"/>
  <c r="S102"/>
  <c r="R102"/>
  <c r="Q102"/>
  <c r="P102"/>
  <c r="O102"/>
  <c r="N102"/>
  <c r="U101"/>
  <c r="U100"/>
  <c r="U99"/>
  <c r="U98"/>
  <c r="U97"/>
  <c r="AU96"/>
  <c r="AT96"/>
  <c r="AS96"/>
  <c r="AR96"/>
  <c r="AQ96"/>
  <c r="AP96"/>
  <c r="AO96"/>
  <c r="AN96"/>
  <c r="AM96"/>
  <c r="AL96"/>
  <c r="AK96"/>
  <c r="AJ96"/>
  <c r="AI96"/>
  <c r="AH96"/>
  <c r="AG96"/>
  <c r="AF96"/>
  <c r="AE96"/>
  <c r="AD96"/>
  <c r="AC96"/>
  <c r="AB96"/>
  <c r="AA96"/>
  <c r="Z96"/>
  <c r="Y96"/>
  <c r="X96"/>
  <c r="W96"/>
  <c r="T96"/>
  <c r="S96"/>
  <c r="R96"/>
  <c r="Q96"/>
  <c r="P96"/>
  <c r="O96"/>
  <c r="N96"/>
  <c r="U95"/>
  <c r="U94"/>
  <c r="U93"/>
  <c r="U92"/>
  <c r="U91"/>
  <c r="AU89"/>
  <c r="AT89"/>
  <c r="AS89"/>
  <c r="AR89"/>
  <c r="AQ89"/>
  <c r="AP89"/>
  <c r="AO89"/>
  <c r="AN89"/>
  <c r="AM89"/>
  <c r="AL89"/>
  <c r="T89"/>
  <c r="S89"/>
  <c r="R89"/>
  <c r="Q89"/>
  <c r="P89"/>
  <c r="O89"/>
  <c r="N89"/>
  <c r="U88"/>
  <c r="U87"/>
  <c r="U86"/>
  <c r="AK84"/>
  <c r="AK89" s="1"/>
  <c r="AJ84"/>
  <c r="AJ260" s="1"/>
  <c r="AJ521" s="1"/>
  <c r="AI84"/>
  <c r="AI89" s="1"/>
  <c r="AH84"/>
  <c r="AG84"/>
  <c r="AG89" s="1"/>
  <c r="AF84"/>
  <c r="AE84"/>
  <c r="AE89" s="1"/>
  <c r="AD84"/>
  <c r="AC84"/>
  <c r="AC89" s="1"/>
  <c r="AB84"/>
  <c r="AA84"/>
  <c r="AA89" s="1"/>
  <c r="Z84"/>
  <c r="Y84"/>
  <c r="Y89" s="1"/>
  <c r="X84"/>
  <c r="W84"/>
  <c r="W89" s="1"/>
  <c r="U84"/>
  <c r="U83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T82"/>
  <c r="S82"/>
  <c r="R82"/>
  <c r="Q82"/>
  <c r="P82"/>
  <c r="O82"/>
  <c r="N82"/>
  <c r="U81"/>
  <c r="U80"/>
  <c r="U79"/>
  <c r="U78"/>
  <c r="U77"/>
  <c r="AU72"/>
  <c r="AT72"/>
  <c r="AS72"/>
  <c r="AR72"/>
  <c r="AQ72"/>
  <c r="AP72"/>
  <c r="AO72"/>
  <c r="AN72"/>
  <c r="AM72"/>
  <c r="AL72"/>
  <c r="AK72"/>
  <c r="AJ72"/>
  <c r="AI72"/>
  <c r="AH72"/>
  <c r="AG72"/>
  <c r="AF72"/>
  <c r="AE72"/>
  <c r="AD72"/>
  <c r="AC72"/>
  <c r="AB72"/>
  <c r="AA72"/>
  <c r="Z72"/>
  <c r="Y72"/>
  <c r="X72"/>
  <c r="W72"/>
  <c r="T72"/>
  <c r="S72"/>
  <c r="R72"/>
  <c r="Q72"/>
  <c r="P72"/>
  <c r="O72"/>
  <c r="N72"/>
  <c r="U71"/>
  <c r="U70"/>
  <c r="U69"/>
  <c r="U68"/>
  <c r="U67"/>
  <c r="AU66"/>
  <c r="AT66"/>
  <c r="AS66"/>
  <c r="AR66"/>
  <c r="AQ66"/>
  <c r="AP66"/>
  <c r="AO66"/>
  <c r="AN66"/>
  <c r="AM66"/>
  <c r="AL66"/>
  <c r="T66"/>
  <c r="S66"/>
  <c r="R66"/>
  <c r="Q66"/>
  <c r="P66"/>
  <c r="O66"/>
  <c r="N66"/>
  <c r="AK65"/>
  <c r="AG64"/>
  <c r="AK64"/>
  <c r="AK263" s="1"/>
  <c r="AK524" s="1"/>
  <c r="AJ64"/>
  <c r="AJ263" s="1"/>
  <c r="AJ524" s="1"/>
  <c r="AI64"/>
  <c r="AI263" s="1"/>
  <c r="AH64"/>
  <c r="AH263" s="1"/>
  <c r="AF64"/>
  <c r="AF263" s="1"/>
  <c r="AF524" s="1"/>
  <c r="AE64"/>
  <c r="AE263" s="1"/>
  <c r="AD64"/>
  <c r="AD263" s="1"/>
  <c r="AC64"/>
  <c r="AC263" s="1"/>
  <c r="AB64"/>
  <c r="AB263" s="1"/>
  <c r="AB524" s="1"/>
  <c r="AA64"/>
  <c r="AA263" s="1"/>
  <c r="Z64"/>
  <c r="Z263" s="1"/>
  <c r="Y64"/>
  <c r="Y263" s="1"/>
  <c r="X64"/>
  <c r="X263" s="1"/>
  <c r="X524" s="1"/>
  <c r="W64"/>
  <c r="W263" s="1"/>
  <c r="U64"/>
  <c r="U63"/>
  <c r="U62"/>
  <c r="U61"/>
  <c r="U60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T53"/>
  <c r="S53"/>
  <c r="R53"/>
  <c r="Q53"/>
  <c r="P53"/>
  <c r="O53"/>
  <c r="N53"/>
  <c r="U52"/>
  <c r="U51"/>
  <c r="U50"/>
  <c r="U49"/>
  <c r="U48"/>
  <c r="M48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T46"/>
  <c r="S46"/>
  <c r="R46"/>
  <c r="Q46"/>
  <c r="P46"/>
  <c r="O46"/>
  <c r="N46"/>
  <c r="U45"/>
  <c r="U44"/>
  <c r="U43"/>
  <c r="U42"/>
  <c r="U41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T39"/>
  <c r="S39"/>
  <c r="R39"/>
  <c r="Q39"/>
  <c r="P39"/>
  <c r="O39"/>
  <c r="N39"/>
  <c r="U38"/>
  <c r="U37"/>
  <c r="U36"/>
  <c r="U35"/>
  <c r="U34"/>
  <c r="M34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O33"/>
  <c r="N33"/>
  <c r="U32"/>
  <c r="U31"/>
  <c r="U30"/>
  <c r="U29"/>
  <c r="U28"/>
  <c r="M28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T26"/>
  <c r="S26"/>
  <c r="M21" s="1"/>
  <c r="R26"/>
  <c r="Q26"/>
  <c r="P26"/>
  <c r="O26"/>
  <c r="N26"/>
  <c r="U25"/>
  <c r="U24"/>
  <c r="U23"/>
  <c r="U22"/>
  <c r="U21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O20"/>
  <c r="N20"/>
  <c r="U19"/>
  <c r="U18"/>
  <c r="U17"/>
  <c r="U16"/>
  <c r="U15"/>
  <c r="W509" i="19"/>
  <c r="X46" i="17"/>
  <c r="X16" s="1"/>
  <c r="X13"/>
  <c r="X17"/>
  <c r="X19"/>
  <c r="X20"/>
  <c r="X21"/>
  <c r="X22"/>
  <c r="X23"/>
  <c r="X24"/>
  <c r="R13"/>
  <c r="S13"/>
  <c r="T13"/>
  <c r="U13"/>
  <c r="V13"/>
  <c r="W13"/>
  <c r="AF717" i="19"/>
  <c r="AF723" s="1"/>
  <c r="X278"/>
  <c r="AR500"/>
  <c r="AQ500"/>
  <c r="W500"/>
  <c r="AG495"/>
  <c r="AG494" s="1"/>
  <c r="AG500" s="1"/>
  <c r="X495"/>
  <c r="AP494"/>
  <c r="AP500" s="1"/>
  <c r="AO494"/>
  <c r="AO500" s="1"/>
  <c r="AN494"/>
  <c r="AN500" s="1"/>
  <c r="AM494"/>
  <c r="AM500" s="1"/>
  <c r="AL494"/>
  <c r="AL500" s="1"/>
  <c r="AK494"/>
  <c r="AK500" s="1"/>
  <c r="AJ494"/>
  <c r="AJ500" s="1"/>
  <c r="AI494"/>
  <c r="AI500" s="1"/>
  <c r="AH494"/>
  <c r="AH500" s="1"/>
  <c r="AF494"/>
  <c r="AF500" s="1"/>
  <c r="AE494"/>
  <c r="AE500" s="1"/>
  <c r="AD494"/>
  <c r="AD500" s="1"/>
  <c r="AC494"/>
  <c r="AC500" s="1"/>
  <c r="AB494"/>
  <c r="AB500" s="1"/>
  <c r="AA494"/>
  <c r="AA500" s="1"/>
  <c r="Z494"/>
  <c r="Z500" s="1"/>
  <c r="Y494"/>
  <c r="Y500" s="1"/>
  <c r="X494"/>
  <c r="X500" s="1"/>
  <c r="W493"/>
  <c r="AG488"/>
  <c r="AG487" s="1"/>
  <c r="AG493" s="1"/>
  <c r="X488"/>
  <c r="AP487"/>
  <c r="AP493" s="1"/>
  <c r="AO487"/>
  <c r="AO493" s="1"/>
  <c r="AN487"/>
  <c r="AN493" s="1"/>
  <c r="AM487"/>
  <c r="AM493" s="1"/>
  <c r="AL487"/>
  <c r="AL493" s="1"/>
  <c r="AK487"/>
  <c r="AK493" s="1"/>
  <c r="AJ487"/>
  <c r="AJ493" s="1"/>
  <c r="AI487"/>
  <c r="AI493" s="1"/>
  <c r="AH487"/>
  <c r="AH493" s="1"/>
  <c r="AF487"/>
  <c r="AF493" s="1"/>
  <c r="AE487"/>
  <c r="AE493" s="1"/>
  <c r="AD487"/>
  <c r="AD493" s="1"/>
  <c r="AC487"/>
  <c r="AC493" s="1"/>
  <c r="AB487"/>
  <c r="AB493" s="1"/>
  <c r="AA487"/>
  <c r="AA493" s="1"/>
  <c r="Z487"/>
  <c r="Z493" s="1"/>
  <c r="Y487"/>
  <c r="Y493" s="1"/>
  <c r="X487"/>
  <c r="X493" s="1"/>
  <c r="Y480"/>
  <c r="Y486" s="1"/>
  <c r="Z480"/>
  <c r="Z486" s="1"/>
  <c r="AA480"/>
  <c r="AA486" s="1"/>
  <c r="AB480"/>
  <c r="AB486" s="1"/>
  <c r="AC480"/>
  <c r="AC486" s="1"/>
  <c r="AD480"/>
  <c r="AD486" s="1"/>
  <c r="AE480"/>
  <c r="AE486" s="1"/>
  <c r="AF480"/>
  <c r="AF486" s="1"/>
  <c r="AH480"/>
  <c r="AH486" s="1"/>
  <c r="AI480"/>
  <c r="AI486" s="1"/>
  <c r="AJ480"/>
  <c r="AJ486" s="1"/>
  <c r="AK480"/>
  <c r="AK486" s="1"/>
  <c r="AL480"/>
  <c r="AL486" s="1"/>
  <c r="AM480"/>
  <c r="AM486" s="1"/>
  <c r="AN480"/>
  <c r="AN486" s="1"/>
  <c r="AO480"/>
  <c r="AO486" s="1"/>
  <c r="AP480"/>
  <c r="AP486" s="1"/>
  <c r="AQ480"/>
  <c r="AQ486" s="1"/>
  <c r="AR480"/>
  <c r="AR486" s="1"/>
  <c r="AS480"/>
  <c r="AS486" s="1"/>
  <c r="AT480"/>
  <c r="X481"/>
  <c r="X480" s="1"/>
  <c r="X486" s="1"/>
  <c r="AG481"/>
  <c r="AG480" s="1"/>
  <c r="AG486" s="1"/>
  <c r="AL429"/>
  <c r="AL898"/>
  <c r="L26" i="18"/>
  <c r="M26"/>
  <c r="M11" s="1"/>
  <c r="N26"/>
  <c r="N11" s="1"/>
  <c r="P26"/>
  <c r="P11" s="1"/>
  <c r="R26"/>
  <c r="R11" s="1"/>
  <c r="S26"/>
  <c r="S11" s="1"/>
  <c r="K26"/>
  <c r="L27" i="17"/>
  <c r="M27"/>
  <c r="N27"/>
  <c r="P27"/>
  <c r="P12" s="1"/>
  <c r="R27"/>
  <c r="R12" s="1"/>
  <c r="S27"/>
  <c r="S12" s="1"/>
  <c r="T27"/>
  <c r="U27"/>
  <c r="U12" s="1"/>
  <c r="V27"/>
  <c r="V12" s="1"/>
  <c r="W27"/>
  <c r="W12" s="1"/>
  <c r="Y27"/>
  <c r="Y12" s="1"/>
  <c r="K27"/>
  <c r="R40"/>
  <c r="S40"/>
  <c r="X27"/>
  <c r="Y830" i="19"/>
  <c r="Z830"/>
  <c r="AA830"/>
  <c r="AB830"/>
  <c r="AC830"/>
  <c r="AD830"/>
  <c r="AE830"/>
  <c r="AF830"/>
  <c r="AG830"/>
  <c r="AH830"/>
  <c r="AI830"/>
  <c r="AJ830"/>
  <c r="AK830"/>
  <c r="AL830"/>
  <c r="AM830"/>
  <c r="AN830"/>
  <c r="AO830"/>
  <c r="AP830"/>
  <c r="AQ830"/>
  <c r="AR830"/>
  <c r="AS830"/>
  <c r="AT830"/>
  <c r="AU830"/>
  <c r="X830"/>
  <c r="Y823"/>
  <c r="Y834" s="1"/>
  <c r="Z823"/>
  <c r="Z834" s="1"/>
  <c r="AA823"/>
  <c r="AA834" s="1"/>
  <c r="AB823"/>
  <c r="AB834" s="1"/>
  <c r="AC823"/>
  <c r="AC834" s="1"/>
  <c r="AD823"/>
  <c r="AD834" s="1"/>
  <c r="AE823"/>
  <c r="AE834" s="1"/>
  <c r="AF823"/>
  <c r="AF834" s="1"/>
  <c r="AG823"/>
  <c r="AG834" s="1"/>
  <c r="AH823"/>
  <c r="AH834" s="1"/>
  <c r="AI823"/>
  <c r="AI834" s="1"/>
  <c r="AJ823"/>
  <c r="AJ834" s="1"/>
  <c r="AK823"/>
  <c r="AK834" s="1"/>
  <c r="AL823"/>
  <c r="AM823"/>
  <c r="AM834" s="1"/>
  <c r="AN823"/>
  <c r="AN834" s="1"/>
  <c r="AO823"/>
  <c r="AO834" s="1"/>
  <c r="AP823"/>
  <c r="AP834" s="1"/>
  <c r="AQ823"/>
  <c r="AQ834" s="1"/>
  <c r="AR823"/>
  <c r="AR834" s="1"/>
  <c r="AS823"/>
  <c r="AS834" s="1"/>
  <c r="X823"/>
  <c r="Y792"/>
  <c r="Y798" s="1"/>
  <c r="Z792"/>
  <c r="Z798" s="1"/>
  <c r="AA792"/>
  <c r="AA798" s="1"/>
  <c r="AB792"/>
  <c r="AB798" s="1"/>
  <c r="AC792"/>
  <c r="AC798" s="1"/>
  <c r="AD792"/>
  <c r="AD798" s="1"/>
  <c r="AE792"/>
  <c r="AE798" s="1"/>
  <c r="AF792"/>
  <c r="AF798" s="1"/>
  <c r="AH792"/>
  <c r="AH798" s="1"/>
  <c r="AI792"/>
  <c r="AI798" s="1"/>
  <c r="AJ792"/>
  <c r="AJ798" s="1"/>
  <c r="AK792"/>
  <c r="AK798" s="1"/>
  <c r="AL792"/>
  <c r="AL798" s="1"/>
  <c r="AM792"/>
  <c r="AM798" s="1"/>
  <c r="AN792"/>
  <c r="AN798" s="1"/>
  <c r="AO792"/>
  <c r="AO798" s="1"/>
  <c r="AP792"/>
  <c r="AP798" s="1"/>
  <c r="AQ792"/>
  <c r="AQ798" s="1"/>
  <c r="AR792"/>
  <c r="AR798" s="1"/>
  <c r="AS792"/>
  <c r="AS798" s="1"/>
  <c r="AG793"/>
  <c r="AG792" s="1"/>
  <c r="AG798" s="1"/>
  <c r="X793"/>
  <c r="X792" s="1"/>
  <c r="X798" s="1"/>
  <c r="X718"/>
  <c r="X717" s="1"/>
  <c r="X723" s="1"/>
  <c r="AT692"/>
  <c r="Y685"/>
  <c r="Y692" s="1"/>
  <c r="Z685"/>
  <c r="Z692" s="1"/>
  <c r="AA685"/>
  <c r="AA692" s="1"/>
  <c r="AB685"/>
  <c r="AB692" s="1"/>
  <c r="AC685"/>
  <c r="AC692" s="1"/>
  <c r="AD685"/>
  <c r="AD692" s="1"/>
  <c r="AE685"/>
  <c r="AE692" s="1"/>
  <c r="AF685"/>
  <c r="AF692" s="1"/>
  <c r="AG685"/>
  <c r="AG692" s="1"/>
  <c r="AH685"/>
  <c r="AH692" s="1"/>
  <c r="AI685"/>
  <c r="AI692" s="1"/>
  <c r="AJ685"/>
  <c r="AJ692" s="1"/>
  <c r="AK685"/>
  <c r="AK692" s="1"/>
  <c r="AL685"/>
  <c r="AL692" s="1"/>
  <c r="AM685"/>
  <c r="AM692" s="1"/>
  <c r="AN685"/>
  <c r="AN692" s="1"/>
  <c r="AO685"/>
  <c r="AO692" s="1"/>
  <c r="AP685"/>
  <c r="AP692" s="1"/>
  <c r="AQ685"/>
  <c r="AQ692" s="1"/>
  <c r="AR685"/>
  <c r="AR692" s="1"/>
  <c r="AS685"/>
  <c r="AS692" s="1"/>
  <c r="X685"/>
  <c r="X692" s="1"/>
  <c r="Y669"/>
  <c r="Y675" s="1"/>
  <c r="Z669"/>
  <c r="Z675" s="1"/>
  <c r="AA669"/>
  <c r="AA675" s="1"/>
  <c r="AB669"/>
  <c r="AB675" s="1"/>
  <c r="AC669"/>
  <c r="AC675" s="1"/>
  <c r="AD669"/>
  <c r="AD675" s="1"/>
  <c r="AE669"/>
  <c r="AE675" s="1"/>
  <c r="AF669"/>
  <c r="AF675" s="1"/>
  <c r="AG669"/>
  <c r="AG675" s="1"/>
  <c r="AH669"/>
  <c r="AH675" s="1"/>
  <c r="AI669"/>
  <c r="AI675" s="1"/>
  <c r="AJ669"/>
  <c r="AJ675" s="1"/>
  <c r="AK669"/>
  <c r="AK675" s="1"/>
  <c r="AL669"/>
  <c r="AL675" s="1"/>
  <c r="AM669"/>
  <c r="AM675" s="1"/>
  <c r="AN669"/>
  <c r="AN675" s="1"/>
  <c r="AO669"/>
  <c r="AO675" s="1"/>
  <c r="AP669"/>
  <c r="AP675" s="1"/>
  <c r="AQ669"/>
  <c r="AQ675" s="1"/>
  <c r="AR669"/>
  <c r="AR675" s="1"/>
  <c r="AS669"/>
  <c r="AS675" s="1"/>
  <c r="X669"/>
  <c r="X675" s="1"/>
  <c r="AA840" i="20" l="1"/>
  <c r="AE840"/>
  <c r="AI840"/>
  <c r="X834" i="19"/>
  <c r="M829" i="20"/>
  <c r="M690"/>
  <c r="W40" i="17"/>
  <c r="V40"/>
  <c r="M567" i="20"/>
  <c r="M625"/>
  <c r="M674"/>
  <c r="M573"/>
  <c r="Q265"/>
  <c r="Y524"/>
  <c r="AC524"/>
  <c r="AH524"/>
  <c r="AM524"/>
  <c r="AQ524"/>
  <c r="AU524"/>
  <c r="AL427"/>
  <c r="AP427"/>
  <c r="M498"/>
  <c r="M537"/>
  <c r="M631"/>
  <c r="AS521"/>
  <c r="M244"/>
  <c r="N520"/>
  <c r="R520"/>
  <c r="O522"/>
  <c r="S522"/>
  <c r="Y522"/>
  <c r="AC522"/>
  <c r="AG522"/>
  <c r="AK522"/>
  <c r="AO522"/>
  <c r="AS522"/>
  <c r="O523"/>
  <c r="S523"/>
  <c r="Y523"/>
  <c r="AC523"/>
  <c r="AG523"/>
  <c r="AK523"/>
  <c r="AO523"/>
  <c r="AS523"/>
  <c r="O524"/>
  <c r="S524"/>
  <c r="L526"/>
  <c r="AK340"/>
  <c r="AO340"/>
  <c r="AQ518"/>
  <c r="M619"/>
  <c r="U816"/>
  <c r="M811"/>
  <c r="M817"/>
  <c r="X40" i="17"/>
  <c r="X12"/>
  <c r="Z524" i="20"/>
  <c r="AD524"/>
  <c r="AI524"/>
  <c r="W524"/>
  <c r="AA524"/>
  <c r="AE524"/>
  <c r="AL521"/>
  <c r="AP521"/>
  <c r="AT521"/>
  <c r="M181"/>
  <c r="M238"/>
  <c r="P522"/>
  <c r="T522"/>
  <c r="Z522"/>
  <c r="AD522"/>
  <c r="AH522"/>
  <c r="AL522"/>
  <c r="AP522"/>
  <c r="AT522"/>
  <c r="P523"/>
  <c r="T523"/>
  <c r="Z523"/>
  <c r="AD523"/>
  <c r="AH523"/>
  <c r="AL523"/>
  <c r="AP523"/>
  <c r="AT523"/>
  <c r="P524"/>
  <c r="T524"/>
  <c r="M603"/>
  <c r="M704"/>
  <c r="M761"/>
  <c r="U785"/>
  <c r="U791"/>
  <c r="M869"/>
  <c r="M883" s="1"/>
  <c r="T40" i="17"/>
  <c r="U40"/>
  <c r="N265" i="20"/>
  <c r="AN265"/>
  <c r="S265"/>
  <c r="M110"/>
  <c r="M134"/>
  <c r="M200"/>
  <c r="M225"/>
  <c r="U250"/>
  <c r="AI340"/>
  <c r="AM340"/>
  <c r="AQ340"/>
  <c r="AO427"/>
  <c r="AS427"/>
  <c r="AS518"/>
  <c r="U515"/>
  <c r="U517"/>
  <c r="M555"/>
  <c r="M774"/>
  <c r="M798"/>
  <c r="U822"/>
  <c r="R265"/>
  <c r="AR265"/>
  <c r="U46"/>
  <c r="P265"/>
  <c r="T265"/>
  <c r="AL265"/>
  <c r="AP265"/>
  <c r="AT265"/>
  <c r="U26"/>
  <c r="U39"/>
  <c r="M41"/>
  <c r="U66"/>
  <c r="Z260"/>
  <c r="Z521" s="1"/>
  <c r="AD260"/>
  <c r="AD521" s="1"/>
  <c r="AH260"/>
  <c r="AH521" s="1"/>
  <c r="AO260"/>
  <c r="AO521" s="1"/>
  <c r="Y340"/>
  <c r="AC340"/>
  <c r="AG340"/>
  <c r="Q345"/>
  <c r="W345"/>
  <c r="M363"/>
  <c r="P518"/>
  <c r="T518"/>
  <c r="U609"/>
  <c r="M662"/>
  <c r="U715"/>
  <c r="M77"/>
  <c r="X260"/>
  <c r="X521" s="1"/>
  <c r="AB260"/>
  <c r="AB521" s="1"/>
  <c r="AF260"/>
  <c r="AF521" s="1"/>
  <c r="AO524"/>
  <c r="AS524"/>
  <c r="AA340"/>
  <c r="AE340"/>
  <c r="O345"/>
  <c r="S345"/>
  <c r="AU345"/>
  <c r="M321"/>
  <c r="M375"/>
  <c r="AN427"/>
  <c r="AR427"/>
  <c r="N518"/>
  <c r="R518"/>
  <c r="AU518"/>
  <c r="U637"/>
  <c r="M650"/>
  <c r="U680"/>
  <c r="U709"/>
  <c r="M710"/>
  <c r="U572"/>
  <c r="U189"/>
  <c r="U284"/>
  <c r="M276"/>
  <c r="M97"/>
  <c r="U115"/>
  <c r="U121"/>
  <c r="M116"/>
  <c r="M213"/>
  <c r="M387"/>
  <c r="M399"/>
  <c r="U497"/>
  <c r="U588"/>
  <c r="U747"/>
  <c r="M742"/>
  <c r="U72"/>
  <c r="M67"/>
  <c r="N345"/>
  <c r="P345"/>
  <c r="R345"/>
  <c r="T345"/>
  <c r="AT345"/>
  <c r="M285"/>
  <c r="M308"/>
  <c r="U326"/>
  <c r="U332"/>
  <c r="M327"/>
  <c r="U344"/>
  <c r="O432"/>
  <c r="Q432"/>
  <c r="M349"/>
  <c r="W432"/>
  <c r="Y432"/>
  <c r="AA432"/>
  <c r="AC432"/>
  <c r="AE432"/>
  <c r="AG432"/>
  <c r="AI432"/>
  <c r="AK432"/>
  <c r="AU432"/>
  <c r="U374"/>
  <c r="M369"/>
  <c r="U386"/>
  <c r="M381"/>
  <c r="M393"/>
  <c r="M405"/>
  <c r="U419"/>
  <c r="M412"/>
  <c r="U428"/>
  <c r="U429"/>
  <c r="U431"/>
  <c r="U453"/>
  <c r="M484"/>
  <c r="U96"/>
  <c r="M91"/>
  <c r="M122"/>
  <c r="U139"/>
  <c r="U146"/>
  <c r="M141"/>
  <c r="U199"/>
  <c r="U218"/>
  <c r="U224"/>
  <c r="M219"/>
  <c r="U243"/>
  <c r="M531"/>
  <c r="U655"/>
  <c r="U661"/>
  <c r="M656"/>
  <c r="M716"/>
  <c r="M748"/>
  <c r="U766"/>
  <c r="U773"/>
  <c r="M768"/>
  <c r="M823"/>
  <c r="N432"/>
  <c r="P432"/>
  <c r="R432"/>
  <c r="T432"/>
  <c r="U804"/>
  <c r="U697"/>
  <c r="U550"/>
  <c r="M543"/>
  <c r="AK450"/>
  <c r="AS450"/>
  <c r="U451"/>
  <c r="AG450"/>
  <c r="AO450"/>
  <c r="AU521"/>
  <c r="O520"/>
  <c r="Q520"/>
  <c r="S520"/>
  <c r="W520"/>
  <c r="AU520"/>
  <c r="O521"/>
  <c r="Q521"/>
  <c r="S521"/>
  <c r="U307"/>
  <c r="M299"/>
  <c r="M60"/>
  <c r="AI66"/>
  <c r="AI265" s="1"/>
  <c r="M491"/>
  <c r="M518" s="1"/>
  <c r="X513"/>
  <c r="Z513"/>
  <c r="AB513"/>
  <c r="AD513"/>
  <c r="AF513"/>
  <c r="AI518"/>
  <c r="AK518"/>
  <c r="AM518"/>
  <c r="AO518"/>
  <c r="X509" i="19"/>
  <c r="Y66" i="20"/>
  <c r="AC66"/>
  <c r="U205"/>
  <c r="U212"/>
  <c r="M207"/>
  <c r="U230"/>
  <c r="U236"/>
  <c r="M231"/>
  <c r="U257"/>
  <c r="M252"/>
  <c r="U264"/>
  <c r="U290"/>
  <c r="U313"/>
  <c r="U320"/>
  <c r="M314"/>
  <c r="U340"/>
  <c r="U341"/>
  <c r="U342"/>
  <c r="U343"/>
  <c r="U368"/>
  <c r="U380"/>
  <c r="U392"/>
  <c r="U398"/>
  <c r="U404"/>
  <c r="X427"/>
  <c r="U411"/>
  <c r="U427"/>
  <c r="U430"/>
  <c r="AA450"/>
  <c r="Y642"/>
  <c r="Y900" s="1"/>
  <c r="AA642"/>
  <c r="AA900" s="1"/>
  <c r="AC642"/>
  <c r="AC900" s="1"/>
  <c r="AE642"/>
  <c r="AE900" s="1"/>
  <c r="AG642"/>
  <c r="AG900" s="1"/>
  <c r="AI642"/>
  <c r="AI900" s="1"/>
  <c r="AK642"/>
  <c r="AK900" s="1"/>
  <c r="AM642"/>
  <c r="AM900" s="1"/>
  <c r="AM907" s="1"/>
  <c r="AO642"/>
  <c r="AO900" s="1"/>
  <c r="AQ642"/>
  <c r="AQ900" s="1"/>
  <c r="AQ907" s="1"/>
  <c r="AS642"/>
  <c r="AS900" s="1"/>
  <c r="U642"/>
  <c r="U644"/>
  <c r="P646"/>
  <c r="R646"/>
  <c r="T646"/>
  <c r="Z733"/>
  <c r="AB733"/>
  <c r="AD733"/>
  <c r="AH733"/>
  <c r="AJ733"/>
  <c r="AL733"/>
  <c r="AN733"/>
  <c r="AP733"/>
  <c r="AR733"/>
  <c r="X733"/>
  <c r="U735"/>
  <c r="U737"/>
  <c r="O738"/>
  <c r="Q738"/>
  <c r="S738"/>
  <c r="W738"/>
  <c r="AG738"/>
  <c r="AK738"/>
  <c r="AO738"/>
  <c r="AS738"/>
  <c r="AU738"/>
  <c r="M780"/>
  <c r="M786"/>
  <c r="AA849"/>
  <c r="AE849"/>
  <c r="AI849"/>
  <c r="U20"/>
  <c r="Y265"/>
  <c r="AC265"/>
  <c r="U33"/>
  <c r="U53"/>
  <c r="W66"/>
  <c r="W265" s="1"/>
  <c r="AA66"/>
  <c r="AA265" s="1"/>
  <c r="AE66"/>
  <c r="AE265" s="1"/>
  <c r="AK66"/>
  <c r="U82"/>
  <c r="U89"/>
  <c r="M83"/>
  <c r="U102"/>
  <c r="U109"/>
  <c r="M104"/>
  <c r="U127"/>
  <c r="U133"/>
  <c r="M128"/>
  <c r="U152"/>
  <c r="U161"/>
  <c r="M155"/>
  <c r="U173"/>
  <c r="U180"/>
  <c r="M174"/>
  <c r="M435"/>
  <c r="M455" s="1"/>
  <c r="U450"/>
  <c r="Y450"/>
  <c r="AC450"/>
  <c r="AI450"/>
  <c r="AM450"/>
  <c r="AQ450"/>
  <c r="U452"/>
  <c r="U454"/>
  <c r="Y518"/>
  <c r="AA518"/>
  <c r="AC518"/>
  <c r="AE518"/>
  <c r="AH513"/>
  <c r="AH520" s="1"/>
  <c r="AJ513"/>
  <c r="AJ520" s="1"/>
  <c r="AL513"/>
  <c r="AN513"/>
  <c r="AP513"/>
  <c r="O518"/>
  <c r="Q518"/>
  <c r="Q526" s="1"/>
  <c r="S518"/>
  <c r="W518"/>
  <c r="U504"/>
  <c r="U513"/>
  <c r="U514"/>
  <c r="U516"/>
  <c r="U536"/>
  <c r="U542"/>
  <c r="U560"/>
  <c r="U566"/>
  <c r="M561"/>
  <c r="U581"/>
  <c r="U594"/>
  <c r="U602"/>
  <c r="M597"/>
  <c r="U616"/>
  <c r="U624"/>
  <c r="U630"/>
  <c r="U641"/>
  <c r="U643"/>
  <c r="U645"/>
  <c r="O646"/>
  <c r="Q646"/>
  <c r="S646"/>
  <c r="W646"/>
  <c r="U667"/>
  <c r="U673"/>
  <c r="M668"/>
  <c r="U687"/>
  <c r="M682"/>
  <c r="Y733"/>
  <c r="AA733"/>
  <c r="AC733"/>
  <c r="AE733"/>
  <c r="AG733"/>
  <c r="AI733"/>
  <c r="AK733"/>
  <c r="AM733"/>
  <c r="AO733"/>
  <c r="AQ733"/>
  <c r="AS733"/>
  <c r="AA697"/>
  <c r="AA738" s="1"/>
  <c r="AE697"/>
  <c r="AE738" s="1"/>
  <c r="AI697"/>
  <c r="AI738" s="1"/>
  <c r="AM697"/>
  <c r="AM738" s="1"/>
  <c r="AQ697"/>
  <c r="AQ738" s="1"/>
  <c r="U703"/>
  <c r="M698"/>
  <c r="U722"/>
  <c r="U733"/>
  <c r="AF733"/>
  <c r="U734"/>
  <c r="U736"/>
  <c r="N738"/>
  <c r="P738"/>
  <c r="R738"/>
  <c r="T738"/>
  <c r="Y738"/>
  <c r="AC738"/>
  <c r="AT738"/>
  <c r="U753"/>
  <c r="U759"/>
  <c r="M754"/>
  <c r="U779"/>
  <c r="U797"/>
  <c r="M792"/>
  <c r="U810"/>
  <c r="M805"/>
  <c r="U828"/>
  <c r="AT840"/>
  <c r="AT849" s="1"/>
  <c r="AE442"/>
  <c r="AE455" s="1"/>
  <c r="AE450"/>
  <c r="AG263"/>
  <c r="AG524" s="1"/>
  <c r="AG66"/>
  <c r="AG265" s="1"/>
  <c r="AG490"/>
  <c r="AG518" s="1"/>
  <c r="AG513"/>
  <c r="AK265"/>
  <c r="AM265"/>
  <c r="AO265"/>
  <c r="AQ265"/>
  <c r="AS265"/>
  <c r="AU265"/>
  <c r="U521"/>
  <c r="X345"/>
  <c r="Z345"/>
  <c r="AB345"/>
  <c r="AD345"/>
  <c r="AF345"/>
  <c r="AL345"/>
  <c r="AN345"/>
  <c r="AP345"/>
  <c r="AR345"/>
  <c r="U455"/>
  <c r="M15"/>
  <c r="X66"/>
  <c r="Z66"/>
  <c r="AB66"/>
  <c r="AD66"/>
  <c r="AF66"/>
  <c r="AH66"/>
  <c r="AJ66"/>
  <c r="X89"/>
  <c r="Z89"/>
  <c r="AB89"/>
  <c r="AD89"/>
  <c r="AF89"/>
  <c r="AH89"/>
  <c r="AJ89"/>
  <c r="U259"/>
  <c r="W260"/>
  <c r="W521" s="1"/>
  <c r="Y260"/>
  <c r="Y521" s="1"/>
  <c r="AA260"/>
  <c r="AA521" s="1"/>
  <c r="AC260"/>
  <c r="AC521" s="1"/>
  <c r="AE260"/>
  <c r="AE521" s="1"/>
  <c r="AG260"/>
  <c r="AG521" s="1"/>
  <c r="AI260"/>
  <c r="AI521" s="1"/>
  <c r="AK260"/>
  <c r="AK521" s="1"/>
  <c r="U261"/>
  <c r="U263"/>
  <c r="O265"/>
  <c r="M269"/>
  <c r="Y275"/>
  <c r="Y345" s="1"/>
  <c r="AA275"/>
  <c r="AA345" s="1"/>
  <c r="AC275"/>
  <c r="AC345" s="1"/>
  <c r="AE275"/>
  <c r="AE345" s="1"/>
  <c r="AG275"/>
  <c r="AG345" s="1"/>
  <c r="AH284"/>
  <c r="AH345" s="1"/>
  <c r="AJ284"/>
  <c r="AJ345" s="1"/>
  <c r="AM284"/>
  <c r="AM345" s="1"/>
  <c r="AO284"/>
  <c r="AO345" s="1"/>
  <c r="AQ284"/>
  <c r="AQ345" s="1"/>
  <c r="AS307"/>
  <c r="AS345" s="1"/>
  <c r="X340"/>
  <c r="Z340"/>
  <c r="Z520" s="1"/>
  <c r="AB340"/>
  <c r="AB520" s="1"/>
  <c r="AD340"/>
  <c r="AD520" s="1"/>
  <c r="AF340"/>
  <c r="AF520" s="1"/>
  <c r="AN340"/>
  <c r="AN520" s="1"/>
  <c r="AP340"/>
  <c r="AR340"/>
  <c r="U354"/>
  <c r="X411"/>
  <c r="X432" s="1"/>
  <c r="Z411"/>
  <c r="Z432" s="1"/>
  <c r="AB411"/>
  <c r="AB432" s="1"/>
  <c r="AD411"/>
  <c r="AD432" s="1"/>
  <c r="AF411"/>
  <c r="AF432" s="1"/>
  <c r="AH411"/>
  <c r="AH432" s="1"/>
  <c r="AJ411"/>
  <c r="AJ432" s="1"/>
  <c r="AM411"/>
  <c r="AM432" s="1"/>
  <c r="AO411"/>
  <c r="AO432" s="1"/>
  <c r="AQ411"/>
  <c r="AQ432" s="1"/>
  <c r="AS411"/>
  <c r="AS432" s="1"/>
  <c r="AT419"/>
  <c r="AT432" s="1"/>
  <c r="Y427"/>
  <c r="AA427"/>
  <c r="AC427"/>
  <c r="AE427"/>
  <c r="AG427"/>
  <c r="AI427"/>
  <c r="AK427"/>
  <c r="S432"/>
  <c r="U442"/>
  <c r="X442"/>
  <c r="X455" s="1"/>
  <c r="Z442"/>
  <c r="Z455" s="1"/>
  <c r="AB442"/>
  <c r="AB455" s="1"/>
  <c r="AD442"/>
  <c r="AD455" s="1"/>
  <c r="AF442"/>
  <c r="AF455" s="1"/>
  <c r="AH442"/>
  <c r="AH455" s="1"/>
  <c r="AJ442"/>
  <c r="AJ455" s="1"/>
  <c r="AL442"/>
  <c r="AL455" s="1"/>
  <c r="AN442"/>
  <c r="AN455" s="1"/>
  <c r="AP442"/>
  <c r="AP455" s="1"/>
  <c r="AR442"/>
  <c r="AR455" s="1"/>
  <c r="U490"/>
  <c r="X490"/>
  <c r="X518" s="1"/>
  <c r="Z490"/>
  <c r="Z518" s="1"/>
  <c r="AB490"/>
  <c r="AB518" s="1"/>
  <c r="AD490"/>
  <c r="AD518" s="1"/>
  <c r="AF490"/>
  <c r="AF518" s="1"/>
  <c r="AH490"/>
  <c r="AH518" s="1"/>
  <c r="AJ490"/>
  <c r="AJ518" s="1"/>
  <c r="AL490"/>
  <c r="AL518" s="1"/>
  <c r="AN490"/>
  <c r="AN518" s="1"/>
  <c r="AP490"/>
  <c r="AP518" s="1"/>
  <c r="AR490"/>
  <c r="AR518" s="1"/>
  <c r="AT490"/>
  <c r="AT518" s="1"/>
  <c r="Y513"/>
  <c r="AA513"/>
  <c r="AC513"/>
  <c r="AE513"/>
  <c r="AI513"/>
  <c r="AK513"/>
  <c r="AM513"/>
  <c r="AO513"/>
  <c r="AO520" s="1"/>
  <c r="AQ513"/>
  <c r="AS513"/>
  <c r="O525"/>
  <c r="U525" s="1"/>
  <c r="X646"/>
  <c r="Z646"/>
  <c r="AB646"/>
  <c r="AD646"/>
  <c r="AF646"/>
  <c r="AH646"/>
  <c r="AJ646"/>
  <c r="AL646"/>
  <c r="AN646"/>
  <c r="AP646"/>
  <c r="AR646"/>
  <c r="AT646"/>
  <c r="U260"/>
  <c r="U262"/>
  <c r="U275"/>
  <c r="AI284"/>
  <c r="AI345" s="1"/>
  <c r="AK284"/>
  <c r="AK345" s="1"/>
  <c r="AN411"/>
  <c r="AN432" s="1"/>
  <c r="AP411"/>
  <c r="AP432" s="1"/>
  <c r="AR411"/>
  <c r="AR432" s="1"/>
  <c r="X844"/>
  <c r="X840"/>
  <c r="X849" s="1"/>
  <c r="Z844"/>
  <c r="Z899" s="1"/>
  <c r="Z840"/>
  <c r="Z849" s="1"/>
  <c r="AB844"/>
  <c r="AB840"/>
  <c r="AB849" s="1"/>
  <c r="AD844"/>
  <c r="AD899" s="1"/>
  <c r="AD840"/>
  <c r="AD849" s="1"/>
  <c r="AF844"/>
  <c r="AF840"/>
  <c r="AF849" s="1"/>
  <c r="AH844"/>
  <c r="AH840"/>
  <c r="AH849" s="1"/>
  <c r="AJ844"/>
  <c r="AJ840"/>
  <c r="AJ849" s="1"/>
  <c r="AU581"/>
  <c r="AU646" s="1"/>
  <c r="Y609"/>
  <c r="Y646" s="1"/>
  <c r="AA609"/>
  <c r="AA646" s="1"/>
  <c r="AC609"/>
  <c r="AC646" s="1"/>
  <c r="AE609"/>
  <c r="AE646" s="1"/>
  <c r="AG609"/>
  <c r="AG646" s="1"/>
  <c r="AI609"/>
  <c r="AI646" s="1"/>
  <c r="AK609"/>
  <c r="AK646" s="1"/>
  <c r="AM609"/>
  <c r="AM646" s="1"/>
  <c r="AO609"/>
  <c r="AO646" s="1"/>
  <c r="AQ609"/>
  <c r="AQ646" s="1"/>
  <c r="AS609"/>
  <c r="AS646" s="1"/>
  <c r="X642"/>
  <c r="X900" s="1"/>
  <c r="X907" s="1"/>
  <c r="Z642"/>
  <c r="Z900" s="1"/>
  <c r="Z907" s="1"/>
  <c r="AB642"/>
  <c r="AB900" s="1"/>
  <c r="AD642"/>
  <c r="AD900" s="1"/>
  <c r="AD907" s="1"/>
  <c r="AF642"/>
  <c r="AF900" s="1"/>
  <c r="AF907" s="1"/>
  <c r="AH642"/>
  <c r="AH900" s="1"/>
  <c r="AJ642"/>
  <c r="AJ900" s="1"/>
  <c r="AJ907" s="1"/>
  <c r="AL642"/>
  <c r="AL900" s="1"/>
  <c r="AL907" s="1"/>
  <c r="AN642"/>
  <c r="AN900" s="1"/>
  <c r="AN907" s="1"/>
  <c r="AP642"/>
  <c r="AP900" s="1"/>
  <c r="AR642"/>
  <c r="AR900" s="1"/>
  <c r="AR907" s="1"/>
  <c r="AT642"/>
  <c r="AT900" s="1"/>
  <c r="AT907" s="1"/>
  <c r="N646"/>
  <c r="Z697"/>
  <c r="Z738" s="1"/>
  <c r="AB697"/>
  <c r="AB738" s="1"/>
  <c r="AD697"/>
  <c r="AD738" s="1"/>
  <c r="AH697"/>
  <c r="AH738" s="1"/>
  <c r="AJ697"/>
  <c r="AJ738" s="1"/>
  <c r="AL697"/>
  <c r="AL738" s="1"/>
  <c r="AN697"/>
  <c r="AN738" s="1"/>
  <c r="AP697"/>
  <c r="AP738" s="1"/>
  <c r="AR697"/>
  <c r="AR738" s="1"/>
  <c r="M723"/>
  <c r="U729"/>
  <c r="X729"/>
  <c r="X738" s="1"/>
  <c r="AF729"/>
  <c r="AF738" s="1"/>
  <c r="U909"/>
  <c r="AL849"/>
  <c r="AL844"/>
  <c r="AN844"/>
  <c r="AN899" s="1"/>
  <c r="AP844"/>
  <c r="AR844"/>
  <c r="U845"/>
  <c r="U847"/>
  <c r="N849"/>
  <c r="P849"/>
  <c r="R849"/>
  <c r="T849"/>
  <c r="W849"/>
  <c r="AN840"/>
  <c r="AN849" s="1"/>
  <c r="AR840"/>
  <c r="AR849" s="1"/>
  <c r="N899"/>
  <c r="P899"/>
  <c r="R899"/>
  <c r="T899"/>
  <c r="AT899"/>
  <c r="N900"/>
  <c r="P900"/>
  <c r="R900"/>
  <c r="T900"/>
  <c r="N901"/>
  <c r="P901"/>
  <c r="R901"/>
  <c r="T901"/>
  <c r="X901"/>
  <c r="X908" s="1"/>
  <c r="Z901"/>
  <c r="Z908" s="1"/>
  <c r="AB901"/>
  <c r="AB908" s="1"/>
  <c r="AD901"/>
  <c r="AD908" s="1"/>
  <c r="AF901"/>
  <c r="AF908" s="1"/>
  <c r="AH901"/>
  <c r="AJ901"/>
  <c r="AJ908" s="1"/>
  <c r="AL901"/>
  <c r="AL908" s="1"/>
  <c r="AN901"/>
  <c r="AN908" s="1"/>
  <c r="AP901"/>
  <c r="AP908" s="1"/>
  <c r="AR901"/>
  <c r="AR908" s="1"/>
  <c r="AT901"/>
  <c r="AT908" s="1"/>
  <c r="N902"/>
  <c r="P902"/>
  <c r="R902"/>
  <c r="T902"/>
  <c r="X902"/>
  <c r="X909" s="1"/>
  <c r="Z902"/>
  <c r="Z909" s="1"/>
  <c r="AB902"/>
  <c r="AB909" s="1"/>
  <c r="AD902"/>
  <c r="AD909" s="1"/>
  <c r="AF902"/>
  <c r="AF909" s="1"/>
  <c r="AH902"/>
  <c r="AJ902"/>
  <c r="AJ909" s="1"/>
  <c r="AL902"/>
  <c r="AL909" s="1"/>
  <c r="AN902"/>
  <c r="AN909" s="1"/>
  <c r="AP902"/>
  <c r="AP909" s="1"/>
  <c r="AR902"/>
  <c r="AR909" s="1"/>
  <c r="AT902"/>
  <c r="AT909" s="1"/>
  <c r="N903"/>
  <c r="P903"/>
  <c r="R903"/>
  <c r="T903"/>
  <c r="X903"/>
  <c r="X910" s="1"/>
  <c r="Z903"/>
  <c r="Z910" s="1"/>
  <c r="AB903"/>
  <c r="AB910" s="1"/>
  <c r="AD903"/>
  <c r="AD910" s="1"/>
  <c r="AF903"/>
  <c r="AF910" s="1"/>
  <c r="AH903"/>
  <c r="AJ903"/>
  <c r="AJ910" s="1"/>
  <c r="AL903"/>
  <c r="AL910" s="1"/>
  <c r="AN903"/>
  <c r="AN910" s="1"/>
  <c r="AP903"/>
  <c r="AP910" s="1"/>
  <c r="AR903"/>
  <c r="AR910" s="1"/>
  <c r="AT903"/>
  <c r="AT910" s="1"/>
  <c r="L904"/>
  <c r="L911" s="1"/>
  <c r="AM844"/>
  <c r="AM840"/>
  <c r="AM849" s="1"/>
  <c r="AO844"/>
  <c r="AO899" s="1"/>
  <c r="AO840"/>
  <c r="AO849" s="1"/>
  <c r="AQ844"/>
  <c r="AQ899" s="1"/>
  <c r="AQ840"/>
  <c r="AQ849" s="1"/>
  <c r="AS844"/>
  <c r="AS899" s="1"/>
  <c r="AS840"/>
  <c r="AS849" s="1"/>
  <c r="AU848"/>
  <c r="AU903" s="1"/>
  <c r="AU910" s="1"/>
  <c r="AU840"/>
  <c r="AU849" s="1"/>
  <c r="U908"/>
  <c r="U910"/>
  <c r="U844"/>
  <c r="Y844"/>
  <c r="AA844"/>
  <c r="AA899" s="1"/>
  <c r="AC844"/>
  <c r="AE844"/>
  <c r="AG844"/>
  <c r="AI844"/>
  <c r="AI899" s="1"/>
  <c r="AK844"/>
  <c r="U846"/>
  <c r="U901" s="1"/>
  <c r="U848"/>
  <c r="O849"/>
  <c r="Q849"/>
  <c r="S849"/>
  <c r="S904" s="1"/>
  <c r="U840"/>
  <c r="Y840"/>
  <c r="Y849" s="1"/>
  <c r="AC840"/>
  <c r="AC849" s="1"/>
  <c r="AG840"/>
  <c r="AG849" s="1"/>
  <c r="AK840"/>
  <c r="AK849" s="1"/>
  <c r="AP840"/>
  <c r="AP849" s="1"/>
  <c r="U911"/>
  <c r="O899"/>
  <c r="Q899"/>
  <c r="S899"/>
  <c r="W899"/>
  <c r="AU899"/>
  <c r="O900"/>
  <c r="Q900"/>
  <c r="Q907" s="1"/>
  <c r="S900"/>
  <c r="W900"/>
  <c r="AU900"/>
  <c r="O901"/>
  <c r="Q901"/>
  <c r="Q908" s="1"/>
  <c r="S901"/>
  <c r="W901"/>
  <c r="W908" s="1"/>
  <c r="Y901"/>
  <c r="Y908" s="1"/>
  <c r="AA901"/>
  <c r="AA908" s="1"/>
  <c r="AC901"/>
  <c r="AE901"/>
  <c r="AE908" s="1"/>
  <c r="AG901"/>
  <c r="AG908" s="1"/>
  <c r="AI901"/>
  <c r="AI908" s="1"/>
  <c r="AK901"/>
  <c r="AK908" s="1"/>
  <c r="AM901"/>
  <c r="AM908" s="1"/>
  <c r="AO901"/>
  <c r="AO908" s="1"/>
  <c r="AQ901"/>
  <c r="AQ908" s="1"/>
  <c r="AS901"/>
  <c r="AU901"/>
  <c r="AU908" s="1"/>
  <c r="O902"/>
  <c r="Q902"/>
  <c r="Q909" s="1"/>
  <c r="S902"/>
  <c r="W902"/>
  <c r="W909" s="1"/>
  <c r="Y902"/>
  <c r="Y909" s="1"/>
  <c r="AA902"/>
  <c r="AA909" s="1"/>
  <c r="AC902"/>
  <c r="AE902"/>
  <c r="AE909" s="1"/>
  <c r="AG902"/>
  <c r="AG909" s="1"/>
  <c r="AI902"/>
  <c r="AI909" s="1"/>
  <c r="AK902"/>
  <c r="AK909" s="1"/>
  <c r="AM902"/>
  <c r="AM909" s="1"/>
  <c r="AO902"/>
  <c r="AO909" s="1"/>
  <c r="AQ902"/>
  <c r="AQ909" s="1"/>
  <c r="AS902"/>
  <c r="AU902"/>
  <c r="AU909" s="1"/>
  <c r="O903"/>
  <c r="Q903"/>
  <c r="Q910" s="1"/>
  <c r="S903"/>
  <c r="W903"/>
  <c r="Y903"/>
  <c r="Y910" s="1"/>
  <c r="AA903"/>
  <c r="AA910" s="1"/>
  <c r="AC903"/>
  <c r="AC910" s="1"/>
  <c r="AE903"/>
  <c r="AE910" s="1"/>
  <c r="AG903"/>
  <c r="AI903"/>
  <c r="AI910" s="1"/>
  <c r="AK903"/>
  <c r="AK910" s="1"/>
  <c r="AM903"/>
  <c r="AM910" s="1"/>
  <c r="AO903"/>
  <c r="AO910" s="1"/>
  <c r="AQ903"/>
  <c r="AQ910" s="1"/>
  <c r="AS903"/>
  <c r="AS910" s="1"/>
  <c r="U874"/>
  <c r="U883" s="1"/>
  <c r="Q883"/>
  <c r="X883"/>
  <c r="Z883"/>
  <c r="AB883"/>
  <c r="AD883"/>
  <c r="AF883"/>
  <c r="AH883"/>
  <c r="AJ883"/>
  <c r="AL883"/>
  <c r="AN883"/>
  <c r="AP883"/>
  <c r="AR883"/>
  <c r="AT883"/>
  <c r="U878"/>
  <c r="W883"/>
  <c r="Y883"/>
  <c r="AA883"/>
  <c r="AC883"/>
  <c r="AE883"/>
  <c r="AG883"/>
  <c r="AI883"/>
  <c r="AK883"/>
  <c r="AM883"/>
  <c r="AO883"/>
  <c r="AQ883"/>
  <c r="AS883"/>
  <c r="AU883"/>
  <c r="AF514" i="19"/>
  <c r="AG601"/>
  <c r="AG600" s="1"/>
  <c r="AG605" s="1"/>
  <c r="Y600"/>
  <c r="Y605" s="1"/>
  <c r="Z600"/>
  <c r="Z605" s="1"/>
  <c r="AA600"/>
  <c r="AA605" s="1"/>
  <c r="AB600"/>
  <c r="AB605" s="1"/>
  <c r="AC600"/>
  <c r="AC605" s="1"/>
  <c r="AD600"/>
  <c r="AD605" s="1"/>
  <c r="AE600"/>
  <c r="AE605" s="1"/>
  <c r="AF600"/>
  <c r="AF605" s="1"/>
  <c r="AH600"/>
  <c r="AH605" s="1"/>
  <c r="AI600"/>
  <c r="AI605" s="1"/>
  <c r="AJ600"/>
  <c r="AJ605" s="1"/>
  <c r="AK600"/>
  <c r="AK605" s="1"/>
  <c r="AL600"/>
  <c r="AL605" s="1"/>
  <c r="AM600"/>
  <c r="AM605" s="1"/>
  <c r="AN600"/>
  <c r="AN605" s="1"/>
  <c r="AO600"/>
  <c r="AO605" s="1"/>
  <c r="AP600"/>
  <c r="AP605" s="1"/>
  <c r="AQ600"/>
  <c r="AQ605" s="1"/>
  <c r="AR600"/>
  <c r="AR605" s="1"/>
  <c r="AS600"/>
  <c r="AS605" s="1"/>
  <c r="X601"/>
  <c r="X600" s="1"/>
  <c r="X605" s="1"/>
  <c r="X572"/>
  <c r="Y570"/>
  <c r="Y577" s="1"/>
  <c r="Z570"/>
  <c r="Z577" s="1"/>
  <c r="AA570"/>
  <c r="AA577" s="1"/>
  <c r="AB570"/>
  <c r="AB577" s="1"/>
  <c r="AC570"/>
  <c r="AC577" s="1"/>
  <c r="AD570"/>
  <c r="AD577" s="1"/>
  <c r="AE570"/>
  <c r="AE577" s="1"/>
  <c r="AF570"/>
  <c r="AF577" s="1"/>
  <c r="AG570"/>
  <c r="AG577" s="1"/>
  <c r="AH570"/>
  <c r="AH577" s="1"/>
  <c r="AI570"/>
  <c r="AI577" s="1"/>
  <c r="AJ570"/>
  <c r="AJ577" s="1"/>
  <c r="AK570"/>
  <c r="AK577" s="1"/>
  <c r="AL570"/>
  <c r="AL577" s="1"/>
  <c r="AM570"/>
  <c r="AM577" s="1"/>
  <c r="AN570"/>
  <c r="AN577" s="1"/>
  <c r="AO570"/>
  <c r="AO577" s="1"/>
  <c r="AP570"/>
  <c r="AP577" s="1"/>
  <c r="AQ570"/>
  <c r="AQ577" s="1"/>
  <c r="AR570"/>
  <c r="AR577" s="1"/>
  <c r="AS570"/>
  <c r="AS577" s="1"/>
  <c r="AT570"/>
  <c r="AT577" s="1"/>
  <c r="AU570"/>
  <c r="AU577" s="1"/>
  <c r="X570"/>
  <c r="X577" s="1"/>
  <c r="AG542"/>
  <c r="AG540" s="1"/>
  <c r="AG546" s="1"/>
  <c r="X542"/>
  <c r="X540" s="1"/>
  <c r="X546" s="1"/>
  <c r="AU546"/>
  <c r="Y540"/>
  <c r="Y546" s="1"/>
  <c r="Z540"/>
  <c r="Z546" s="1"/>
  <c r="AA540"/>
  <c r="AA546" s="1"/>
  <c r="AB540"/>
  <c r="AB546" s="1"/>
  <c r="AC540"/>
  <c r="AC546" s="1"/>
  <c r="AD540"/>
  <c r="AD546" s="1"/>
  <c r="AE540"/>
  <c r="AE546" s="1"/>
  <c r="AF540"/>
  <c r="AF546" s="1"/>
  <c r="AH540"/>
  <c r="AH546" s="1"/>
  <c r="AI540"/>
  <c r="AI546" s="1"/>
  <c r="AJ540"/>
  <c r="AJ546" s="1"/>
  <c r="AK540"/>
  <c r="AK546" s="1"/>
  <c r="AL540"/>
  <c r="AL546" s="1"/>
  <c r="AM540"/>
  <c r="AM546" s="1"/>
  <c r="AN540"/>
  <c r="AN546" s="1"/>
  <c r="AO540"/>
  <c r="AO546" s="1"/>
  <c r="AP540"/>
  <c r="AP546" s="1"/>
  <c r="AQ540"/>
  <c r="AQ546" s="1"/>
  <c r="AR540"/>
  <c r="AR546" s="1"/>
  <c r="AS540"/>
  <c r="AS546" s="1"/>
  <c r="AT540"/>
  <c r="AT546" s="1"/>
  <c r="AE433"/>
  <c r="N526" i="20" l="1"/>
  <c r="AE899"/>
  <c r="AH899"/>
  <c r="O526"/>
  <c r="AS907"/>
  <c r="AG910"/>
  <c r="AO907"/>
  <c r="U524"/>
  <c r="U523"/>
  <c r="U522"/>
  <c r="U849"/>
  <c r="U903"/>
  <c r="AQ520"/>
  <c r="AP520"/>
  <c r="M849"/>
  <c r="AM899"/>
  <c r="AP899"/>
  <c r="M432"/>
  <c r="AH907"/>
  <c r="X520"/>
  <c r="AJ265"/>
  <c r="U902"/>
  <c r="AH910"/>
  <c r="AH909"/>
  <c r="AH908"/>
  <c r="M738"/>
  <c r="M904" s="1"/>
  <c r="M911" s="1"/>
  <c r="AB907"/>
  <c r="AJ899"/>
  <c r="AU526"/>
  <c r="W910"/>
  <c r="AP907"/>
  <c r="AD265"/>
  <c r="AL520"/>
  <c r="AS909"/>
  <c r="AC909"/>
  <c r="AS908"/>
  <c r="AC908"/>
  <c r="O904"/>
  <c r="AR899"/>
  <c r="AS520"/>
  <c r="AR520"/>
  <c r="R526"/>
  <c r="AB265"/>
  <c r="AB526" s="1"/>
  <c r="AH265"/>
  <c r="AH526" s="1"/>
  <c r="Z265"/>
  <c r="Z526" s="1"/>
  <c r="AF265"/>
  <c r="AF526" s="1"/>
  <c r="U345"/>
  <c r="T526"/>
  <c r="P526"/>
  <c r="AL899"/>
  <c r="AM520"/>
  <c r="U646"/>
  <c r="AK899"/>
  <c r="AK904" s="1"/>
  <c r="AG899"/>
  <c r="AC899"/>
  <c r="AC904" s="1"/>
  <c r="Y899"/>
  <c r="Y904" s="1"/>
  <c r="T904"/>
  <c r="P904"/>
  <c r="AF899"/>
  <c r="AF904" s="1"/>
  <c r="AB899"/>
  <c r="AB904" s="1"/>
  <c r="X899"/>
  <c r="X904" s="1"/>
  <c r="U520"/>
  <c r="AU907"/>
  <c r="M345"/>
  <c r="X265"/>
  <c r="X526" s="1"/>
  <c r="S526"/>
  <c r="AG526"/>
  <c r="AE520"/>
  <c r="AE906" s="1"/>
  <c r="AA520"/>
  <c r="AA906" s="1"/>
  <c r="AT526"/>
  <c r="AL526"/>
  <c r="AL911" s="1"/>
  <c r="W526"/>
  <c r="U265"/>
  <c r="AI520"/>
  <c r="AI906" s="1"/>
  <c r="AE526"/>
  <c r="AA526"/>
  <c r="U518"/>
  <c r="U899"/>
  <c r="R904"/>
  <c r="N904"/>
  <c r="U900"/>
  <c r="U738"/>
  <c r="AK520"/>
  <c r="AG520"/>
  <c r="AC520"/>
  <c r="Y520"/>
  <c r="AC526"/>
  <c r="Y526"/>
  <c r="M265"/>
  <c r="AI907"/>
  <c r="AE907"/>
  <c r="AA907"/>
  <c r="W907"/>
  <c r="AG904"/>
  <c r="AR526"/>
  <c r="AN526"/>
  <c r="AD526"/>
  <c r="AJ526"/>
  <c r="AP526"/>
  <c r="AU906"/>
  <c r="AU904"/>
  <c r="AQ906"/>
  <c r="AQ911" s="1"/>
  <c r="AQ904"/>
  <c r="AM906"/>
  <c r="AM911" s="1"/>
  <c r="AM904"/>
  <c r="AI904"/>
  <c r="AE904"/>
  <c r="AA904"/>
  <c r="W906"/>
  <c r="W904"/>
  <c r="Q904"/>
  <c r="Q906"/>
  <c r="Q911" s="1"/>
  <c r="AT904"/>
  <c r="AT906"/>
  <c r="AT911" s="1"/>
  <c r="AP904"/>
  <c r="AH904"/>
  <c r="AH906"/>
  <c r="AD904"/>
  <c r="AD906"/>
  <c r="AD911" s="1"/>
  <c r="Z904"/>
  <c r="Z906"/>
  <c r="Z911" s="1"/>
  <c r="AS906"/>
  <c r="AS904"/>
  <c r="AO906"/>
  <c r="AO911" s="1"/>
  <c r="AO904"/>
  <c r="AR904"/>
  <c r="AR906"/>
  <c r="AR911" s="1"/>
  <c r="AN904"/>
  <c r="AN906"/>
  <c r="AN911" s="1"/>
  <c r="AJ904"/>
  <c r="AJ906"/>
  <c r="AJ911" s="1"/>
  <c r="AB906"/>
  <c r="AB911" s="1"/>
  <c r="AQ526"/>
  <c r="AM526"/>
  <c r="AI526"/>
  <c r="U432"/>
  <c r="AK907"/>
  <c r="AG907"/>
  <c r="AC907"/>
  <c r="Y907"/>
  <c r="AS526"/>
  <c r="AO526"/>
  <c r="AK526"/>
  <c r="AK411" i="19"/>
  <c r="AP906" i="20" l="1"/>
  <c r="AP911" s="1"/>
  <c r="AL906"/>
  <c r="AG906"/>
  <c r="AS911"/>
  <c r="AH911"/>
  <c r="AF906"/>
  <c r="AF911" s="1"/>
  <c r="Y906"/>
  <c r="U526"/>
  <c r="M526"/>
  <c r="U904"/>
  <c r="X906"/>
  <c r="X911" s="1"/>
  <c r="AC906"/>
  <c r="AK906"/>
  <c r="AK911" s="1"/>
  <c r="AA911"/>
  <c r="AI911"/>
  <c r="AU911"/>
  <c r="W911"/>
  <c r="AE911"/>
  <c r="Y911"/>
  <c r="AC911"/>
  <c r="AG911"/>
  <c r="Y245" i="19"/>
  <c r="Y250" s="1"/>
  <c r="Z245"/>
  <c r="Z250" s="1"/>
  <c r="AA245"/>
  <c r="AA250" s="1"/>
  <c r="AB245"/>
  <c r="AB250" s="1"/>
  <c r="AC245"/>
  <c r="AC250" s="1"/>
  <c r="AD245"/>
  <c r="AD250" s="1"/>
  <c r="AE245"/>
  <c r="AE250" s="1"/>
  <c r="AF245"/>
  <c r="AF250" s="1"/>
  <c r="AH245"/>
  <c r="AH250" s="1"/>
  <c r="AI245"/>
  <c r="AI250" s="1"/>
  <c r="AJ245"/>
  <c r="AJ250" s="1"/>
  <c r="AK245"/>
  <c r="AK250" s="1"/>
  <c r="AL245"/>
  <c r="AL250" s="1"/>
  <c r="AM245"/>
  <c r="AM250" s="1"/>
  <c r="AN245"/>
  <c r="AN250" s="1"/>
  <c r="AO245"/>
  <c r="AO250" s="1"/>
  <c r="AP245"/>
  <c r="AP250" s="1"/>
  <c r="X246"/>
  <c r="X245" s="1"/>
  <c r="X250" s="1"/>
  <c r="AG246"/>
  <c r="AG245" s="1"/>
  <c r="AG250" s="1"/>
  <c r="AG195"/>
  <c r="AG194"/>
  <c r="X194"/>
  <c r="X193"/>
  <c r="X192" s="1"/>
  <c r="X199" s="1"/>
  <c r="AU192"/>
  <c r="AU199" s="1"/>
  <c r="AT192"/>
  <c r="AT199" s="1"/>
  <c r="AS192"/>
  <c r="AS199" s="1"/>
  <c r="AR192"/>
  <c r="AR199" s="1"/>
  <c r="AQ192"/>
  <c r="AQ199" s="1"/>
  <c r="AP192"/>
  <c r="AP199" s="1"/>
  <c r="AO192"/>
  <c r="AO199" s="1"/>
  <c r="AN192"/>
  <c r="AN199" s="1"/>
  <c r="AM192"/>
  <c r="AM199" s="1"/>
  <c r="AL192"/>
  <c r="AL199" s="1"/>
  <c r="AK192"/>
  <c r="AK199" s="1"/>
  <c r="AJ192"/>
  <c r="AJ199" s="1"/>
  <c r="AI192"/>
  <c r="AI199" s="1"/>
  <c r="AH192"/>
  <c r="AH199" s="1"/>
  <c r="AF192"/>
  <c r="AF199" s="1"/>
  <c r="AE192"/>
  <c r="AE199" s="1"/>
  <c r="AD192"/>
  <c r="AD199" s="1"/>
  <c r="AC192"/>
  <c r="AC199" s="1"/>
  <c r="AB192"/>
  <c r="AB199" s="1"/>
  <c r="AA192"/>
  <c r="AA199" s="1"/>
  <c r="Z192"/>
  <c r="Z199" s="1"/>
  <c r="Y192"/>
  <c r="Y199" s="1"/>
  <c r="U192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W183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W190"/>
  <c r="W85"/>
  <c r="W90" s="1"/>
  <c r="Y85"/>
  <c r="Y90" s="1"/>
  <c r="Z85"/>
  <c r="Z90" s="1"/>
  <c r="AA85"/>
  <c r="AA90" s="1"/>
  <c r="AB85"/>
  <c r="AB90" s="1"/>
  <c r="AC85"/>
  <c r="AC90" s="1"/>
  <c r="AD85"/>
  <c r="AD90" s="1"/>
  <c r="AE85"/>
  <c r="AE90" s="1"/>
  <c r="AF85"/>
  <c r="AF90" s="1"/>
  <c r="AH85"/>
  <c r="AH90" s="1"/>
  <c r="AI85"/>
  <c r="AI90" s="1"/>
  <c r="AJ85"/>
  <c r="AJ90" s="1"/>
  <c r="AK85"/>
  <c r="AK90" s="1"/>
  <c r="AG86"/>
  <c r="AG85" s="1"/>
  <c r="AG90" s="1"/>
  <c r="X86"/>
  <c r="X85" s="1"/>
  <c r="X90" s="1"/>
  <c r="AG192" l="1"/>
  <c r="AG199" s="1"/>
  <c r="W65"/>
  <c r="X65"/>
  <c r="Y65"/>
  <c r="Z65"/>
  <c r="AA65"/>
  <c r="AB65"/>
  <c r="AC65"/>
  <c r="AD65"/>
  <c r="AE65"/>
  <c r="AF65"/>
  <c r="AH65"/>
  <c r="AI65"/>
  <c r="AJ65"/>
  <c r="AK66"/>
  <c r="AK65" s="1"/>
  <c r="Y23" i="18"/>
  <c r="Q23" s="1"/>
  <c r="Y22"/>
  <c r="Q22" s="1"/>
  <c r="Y21"/>
  <c r="Q21" s="1"/>
  <c r="Y20"/>
  <c r="Q20" s="1"/>
  <c r="Y19"/>
  <c r="Q19" s="1"/>
  <c r="Y18"/>
  <c r="Q18" s="1"/>
  <c r="Y17"/>
  <c r="Q17" s="1"/>
  <c r="Y16"/>
  <c r="Q16" s="1"/>
  <c r="Y14"/>
  <c r="Q14" s="1"/>
  <c r="Y12"/>
  <c r="Q12" s="1"/>
  <c r="X54"/>
  <c r="W54"/>
  <c r="V54"/>
  <c r="U54"/>
  <c r="T54"/>
  <c r="S54"/>
  <c r="R54"/>
  <c r="P54"/>
  <c r="Y45"/>
  <c r="Q45" s="1"/>
  <c r="W39"/>
  <c r="V39"/>
  <c r="V24" s="1"/>
  <c r="U39"/>
  <c r="T39"/>
  <c r="S39"/>
  <c r="S24" s="1"/>
  <c r="R39"/>
  <c r="R24" s="1"/>
  <c r="P39"/>
  <c r="Q38"/>
  <c r="Q37"/>
  <c r="Q36"/>
  <c r="Q35"/>
  <c r="Q34"/>
  <c r="Q33"/>
  <c r="Q32"/>
  <c r="Q31"/>
  <c r="Y30"/>
  <c r="Y15" s="1"/>
  <c r="Q15" s="1"/>
  <c r="Q27"/>
  <c r="P24"/>
  <c r="Y54" l="1"/>
  <c r="U24"/>
  <c r="T24"/>
  <c r="W24"/>
  <c r="Q30"/>
  <c r="AG66" i="19"/>
  <c r="AG65" s="1"/>
  <c r="Q54" i="18"/>
  <c r="P40" i="17" l="1"/>
  <c r="P55"/>
  <c r="R55"/>
  <c r="S55"/>
  <c r="T55"/>
  <c r="U55"/>
  <c r="V55"/>
  <c r="W55"/>
  <c r="X55"/>
  <c r="M70"/>
  <c r="N70"/>
  <c r="P70"/>
  <c r="R70"/>
  <c r="S70"/>
  <c r="U70"/>
  <c r="V70"/>
  <c r="W70"/>
  <c r="X70"/>
  <c r="P85"/>
  <c r="R85"/>
  <c r="S85"/>
  <c r="T85"/>
  <c r="U85"/>
  <c r="V85"/>
  <c r="W85"/>
  <c r="X85"/>
  <c r="Q85"/>
  <c r="Q62"/>
  <c r="Q61" s="1"/>
  <c r="Q70" s="1"/>
  <c r="Y70"/>
  <c r="L42"/>
  <c r="Y46"/>
  <c r="Q31"/>
  <c r="Y40"/>
  <c r="Q39"/>
  <c r="Q38"/>
  <c r="Q37"/>
  <c r="Q36"/>
  <c r="Q35"/>
  <c r="Q34"/>
  <c r="Q33"/>
  <c r="Q32"/>
  <c r="Q28"/>
  <c r="Y24"/>
  <c r="Q24" s="1"/>
  <c r="Y23"/>
  <c r="Q23" s="1"/>
  <c r="Y22"/>
  <c r="Q22" s="1"/>
  <c r="Y21"/>
  <c r="Y20"/>
  <c r="Q20" s="1"/>
  <c r="Y19"/>
  <c r="Q19" s="1"/>
  <c r="Q18"/>
  <c r="Y17"/>
  <c r="Q17" s="1"/>
  <c r="Y13"/>
  <c r="Q13" s="1"/>
  <c r="Y16" l="1"/>
  <c r="Q46"/>
  <c r="Q27"/>
  <c r="Q40" s="1"/>
  <c r="Y55"/>
  <c r="W25"/>
  <c r="Y85"/>
  <c r="V25"/>
  <c r="U25"/>
  <c r="R25"/>
  <c r="S25"/>
  <c r="P25"/>
  <c r="X25"/>
  <c r="Y25" l="1"/>
  <c r="AT438" i="19"/>
  <c r="Y432"/>
  <c r="Y438" s="1"/>
  <c r="Z432"/>
  <c r="Z438" s="1"/>
  <c r="AA432"/>
  <c r="AA438" s="1"/>
  <c r="AB432"/>
  <c r="AB438" s="1"/>
  <c r="AC432"/>
  <c r="AC438" s="1"/>
  <c r="AD432"/>
  <c r="AD438" s="1"/>
  <c r="AE432"/>
  <c r="AE438" s="1"/>
  <c r="AF432"/>
  <c r="AF438" s="1"/>
  <c r="AG432"/>
  <c r="AG438" s="1"/>
  <c r="AH432"/>
  <c r="AH438" s="1"/>
  <c r="AI432"/>
  <c r="AI438" s="1"/>
  <c r="AJ432"/>
  <c r="AJ438" s="1"/>
  <c r="AK432"/>
  <c r="AK438" s="1"/>
  <c r="AL432"/>
  <c r="AL438" s="1"/>
  <c r="AM432"/>
  <c r="AM438" s="1"/>
  <c r="AN432"/>
  <c r="AN438" s="1"/>
  <c r="AO432"/>
  <c r="AO438" s="1"/>
  <c r="AP432"/>
  <c r="AP438" s="1"/>
  <c r="AQ432"/>
  <c r="AQ438" s="1"/>
  <c r="AR432"/>
  <c r="AR438" s="1"/>
  <c r="AS432"/>
  <c r="AS438" s="1"/>
  <c r="X432"/>
  <c r="X438" s="1"/>
  <c r="X411"/>
  <c r="X410" s="1"/>
  <c r="X416" s="1"/>
  <c r="AU416"/>
  <c r="Y410"/>
  <c r="Y416" s="1"/>
  <c r="Z410"/>
  <c r="Z416" s="1"/>
  <c r="AA410"/>
  <c r="AA416" s="1"/>
  <c r="AB410"/>
  <c r="AB416" s="1"/>
  <c r="AC410"/>
  <c r="AC416" s="1"/>
  <c r="AD410"/>
  <c r="AD416" s="1"/>
  <c r="AE410"/>
  <c r="AE416" s="1"/>
  <c r="AF410"/>
  <c r="AF416" s="1"/>
  <c r="AG410"/>
  <c r="AG416" s="1"/>
  <c r="AH410"/>
  <c r="AH416" s="1"/>
  <c r="AI410"/>
  <c r="AI416" s="1"/>
  <c r="AJ410"/>
  <c r="AJ416" s="1"/>
  <c r="AK410"/>
  <c r="AK416" s="1"/>
  <c r="AL410"/>
  <c r="AM410"/>
  <c r="AM416" s="1"/>
  <c r="AN410"/>
  <c r="AN416" s="1"/>
  <c r="AO410"/>
  <c r="AO416" s="1"/>
  <c r="AP410"/>
  <c r="AP416" s="1"/>
  <c r="AQ410"/>
  <c r="AQ416" s="1"/>
  <c r="AR410"/>
  <c r="AR416" s="1"/>
  <c r="AS410"/>
  <c r="AS416" s="1"/>
  <c r="AT410"/>
  <c r="AT416" s="1"/>
  <c r="AT409"/>
  <c r="Y403"/>
  <c r="Y409" s="1"/>
  <c r="Z403"/>
  <c r="Z409" s="1"/>
  <c r="AA403"/>
  <c r="AA409" s="1"/>
  <c r="AB403"/>
  <c r="AB409" s="1"/>
  <c r="AC403"/>
  <c r="AC409" s="1"/>
  <c r="AD403"/>
  <c r="AD409" s="1"/>
  <c r="AE403"/>
  <c r="AE409" s="1"/>
  <c r="AF403"/>
  <c r="AF409" s="1"/>
  <c r="AG403"/>
  <c r="AG409" s="1"/>
  <c r="AH403"/>
  <c r="AH409" s="1"/>
  <c r="AI403"/>
  <c r="AI409" s="1"/>
  <c r="AJ403"/>
  <c r="AJ409" s="1"/>
  <c r="AK403"/>
  <c r="AK409" s="1"/>
  <c r="AL403"/>
  <c r="AM403"/>
  <c r="AM409" s="1"/>
  <c r="AN403"/>
  <c r="AN409" s="1"/>
  <c r="AO403"/>
  <c r="AO409" s="1"/>
  <c r="AP403"/>
  <c r="AP409" s="1"/>
  <c r="AQ403"/>
  <c r="AQ409" s="1"/>
  <c r="AR403"/>
  <c r="AR409" s="1"/>
  <c r="AS403"/>
  <c r="AS409" s="1"/>
  <c r="X403"/>
  <c r="X409" s="1"/>
  <c r="Y299"/>
  <c r="Y305" s="1"/>
  <c r="Z299"/>
  <c r="Z305" s="1"/>
  <c r="AA299"/>
  <c r="AB299"/>
  <c r="AC299"/>
  <c r="AC305" s="1"/>
  <c r="AD299"/>
  <c r="AD305" s="1"/>
  <c r="AE299"/>
  <c r="AF299"/>
  <c r="AG299"/>
  <c r="AG305" s="1"/>
  <c r="AH299"/>
  <c r="AH305" s="1"/>
  <c r="AI299"/>
  <c r="AJ299"/>
  <c r="AK299"/>
  <c r="AK305" s="1"/>
  <c r="AL299"/>
  <c r="AL305" s="1"/>
  <c r="AM299"/>
  <c r="AN299"/>
  <c r="AO299"/>
  <c r="AO305" s="1"/>
  <c r="AP299"/>
  <c r="AP305" s="1"/>
  <c r="AQ299"/>
  <c r="AR299"/>
  <c r="AS299"/>
  <c r="AS305" s="1"/>
  <c r="X299"/>
  <c r="X305" s="1"/>
  <c r="AA305"/>
  <c r="AB305"/>
  <c r="AE305"/>
  <c r="AF305"/>
  <c r="AI305"/>
  <c r="AJ305"/>
  <c r="AM305"/>
  <c r="AN305"/>
  <c r="AQ305"/>
  <c r="AR305"/>
  <c r="AT305"/>
  <c r="AU305"/>
  <c r="AS284"/>
  <c r="X276"/>
  <c r="X284" s="1"/>
  <c r="AT284"/>
  <c r="Y276"/>
  <c r="Y284" s="1"/>
  <c r="Z276"/>
  <c r="Z284" s="1"/>
  <c r="AA276"/>
  <c r="AA284" s="1"/>
  <c r="AB276"/>
  <c r="AB284" s="1"/>
  <c r="AC276"/>
  <c r="AC284" s="1"/>
  <c r="AD276"/>
  <c r="AD284" s="1"/>
  <c r="AE276"/>
  <c r="AE284" s="1"/>
  <c r="AF276"/>
  <c r="AF284" s="1"/>
  <c r="AG276"/>
  <c r="AG284" s="1"/>
  <c r="AH276"/>
  <c r="AH284" s="1"/>
  <c r="AI276"/>
  <c r="AI284" s="1"/>
  <c r="AJ276"/>
  <c r="AJ284" s="1"/>
  <c r="AK276"/>
  <c r="AK284" s="1"/>
  <c r="AL276"/>
  <c r="AM276"/>
  <c r="AM284" s="1"/>
  <c r="AN276"/>
  <c r="AN284" s="1"/>
  <c r="AO276"/>
  <c r="AO284" s="1"/>
  <c r="AP276"/>
  <c r="AP284" s="1"/>
  <c r="AQ276"/>
  <c r="AQ284" s="1"/>
  <c r="AR276"/>
  <c r="AR284" s="1"/>
  <c r="Y269"/>
  <c r="Z269"/>
  <c r="AA269"/>
  <c r="AB269"/>
  <c r="AC269"/>
  <c r="AD269"/>
  <c r="AE269"/>
  <c r="AF269"/>
  <c r="AG269"/>
  <c r="AG275" s="1"/>
  <c r="X269"/>
  <c r="X275" s="1"/>
  <c r="AH176"/>
  <c r="AH181" s="1"/>
  <c r="AI176"/>
  <c r="AI181" s="1"/>
  <c r="AJ176"/>
  <c r="AJ181" s="1"/>
  <c r="AG177"/>
  <c r="AG176" s="1"/>
  <c r="AG181" s="1"/>
  <c r="AK176"/>
  <c r="AK181" s="1"/>
  <c r="W181"/>
  <c r="W868" l="1"/>
  <c r="Q891"/>
  <c r="Q868"/>
  <c r="T905"/>
  <c r="S905"/>
  <c r="R905"/>
  <c r="P905"/>
  <c r="O905"/>
  <c r="N905"/>
  <c r="T904"/>
  <c r="S904"/>
  <c r="R904"/>
  <c r="P904"/>
  <c r="O904"/>
  <c r="N904"/>
  <c r="T903"/>
  <c r="S903"/>
  <c r="R903"/>
  <c r="P903"/>
  <c r="O903"/>
  <c r="N903"/>
  <c r="T902"/>
  <c r="S902"/>
  <c r="R902"/>
  <c r="P902"/>
  <c r="O902"/>
  <c r="N902"/>
  <c r="U901"/>
  <c r="T901"/>
  <c r="S901"/>
  <c r="R901"/>
  <c r="P901"/>
  <c r="O901"/>
  <c r="N901"/>
  <c r="U900"/>
  <c r="T900"/>
  <c r="S900"/>
  <c r="R900"/>
  <c r="P900"/>
  <c r="O900"/>
  <c r="N900"/>
  <c r="X872"/>
  <c r="Y872"/>
  <c r="Z872"/>
  <c r="AA872"/>
  <c r="AB872"/>
  <c r="AC872"/>
  <c r="AD872"/>
  <c r="AE872"/>
  <c r="AF872"/>
  <c r="AG872"/>
  <c r="AH872"/>
  <c r="AI872"/>
  <c r="AJ872"/>
  <c r="AK872"/>
  <c r="AL872"/>
  <c r="AM872"/>
  <c r="AN872"/>
  <c r="AO872"/>
  <c r="AP872"/>
  <c r="AQ872"/>
  <c r="AR872"/>
  <c r="AS872"/>
  <c r="AT872"/>
  <c r="AU872"/>
  <c r="X873"/>
  <c r="Y873"/>
  <c r="Z873"/>
  <c r="AA873"/>
  <c r="AB873"/>
  <c r="AC873"/>
  <c r="AD873"/>
  <c r="AE873"/>
  <c r="AF873"/>
  <c r="AG873"/>
  <c r="AH873"/>
  <c r="AI873"/>
  <c r="AJ873"/>
  <c r="AK873"/>
  <c r="AL873"/>
  <c r="AM873"/>
  <c r="AN873"/>
  <c r="AO873"/>
  <c r="AP873"/>
  <c r="AQ873"/>
  <c r="AR873"/>
  <c r="AS873"/>
  <c r="AT873"/>
  <c r="AU873"/>
  <c r="X874"/>
  <c r="Y874"/>
  <c r="Z874"/>
  <c r="AA874"/>
  <c r="AB874"/>
  <c r="AC874"/>
  <c r="AD874"/>
  <c r="AE874"/>
  <c r="AF874"/>
  <c r="AG874"/>
  <c r="AH874"/>
  <c r="AI874"/>
  <c r="AJ874"/>
  <c r="AK874"/>
  <c r="AL874"/>
  <c r="AM874"/>
  <c r="AN874"/>
  <c r="AO874"/>
  <c r="AP874"/>
  <c r="AQ874"/>
  <c r="AR874"/>
  <c r="AS874"/>
  <c r="AT874"/>
  <c r="AU874"/>
  <c r="X875"/>
  <c r="Y875"/>
  <c r="Z875"/>
  <c r="AA875"/>
  <c r="AB875"/>
  <c r="AC875"/>
  <c r="AD875"/>
  <c r="AE875"/>
  <c r="AF875"/>
  <c r="AG875"/>
  <c r="AH875"/>
  <c r="AI875"/>
  <c r="AJ875"/>
  <c r="AK875"/>
  <c r="AL875"/>
  <c r="AM875"/>
  <c r="AN875"/>
  <c r="AO875"/>
  <c r="AP875"/>
  <c r="AQ875"/>
  <c r="AR875"/>
  <c r="AS875"/>
  <c r="AT875"/>
  <c r="AU875"/>
  <c r="X876"/>
  <c r="Y876"/>
  <c r="Z876"/>
  <c r="AA876"/>
  <c r="AB876"/>
  <c r="AC876"/>
  <c r="AD876"/>
  <c r="AE876"/>
  <c r="AF876"/>
  <c r="AG876"/>
  <c r="AH876"/>
  <c r="AI876"/>
  <c r="AJ876"/>
  <c r="AK876"/>
  <c r="AL876"/>
  <c r="AM876"/>
  <c r="AN876"/>
  <c r="AO876"/>
  <c r="AP876"/>
  <c r="AQ876"/>
  <c r="AR876"/>
  <c r="AS876"/>
  <c r="AT876"/>
  <c r="AU876"/>
  <c r="W876"/>
  <c r="W875"/>
  <c r="W874"/>
  <c r="W873"/>
  <c r="W872"/>
  <c r="Y868"/>
  <c r="Z868"/>
  <c r="AA868"/>
  <c r="AB868"/>
  <c r="AC868"/>
  <c r="AD868"/>
  <c r="AE868"/>
  <c r="AF868"/>
  <c r="AG868"/>
  <c r="AH868"/>
  <c r="AI868"/>
  <c r="AJ868"/>
  <c r="AK868"/>
  <c r="AL868"/>
  <c r="AM868"/>
  <c r="AN868"/>
  <c r="AO868"/>
  <c r="AP868"/>
  <c r="AQ868"/>
  <c r="AR868"/>
  <c r="AS868"/>
  <c r="AT868"/>
  <c r="AU868"/>
  <c r="X868"/>
  <c r="X838"/>
  <c r="Y838"/>
  <c r="Z838"/>
  <c r="AA838"/>
  <c r="AB838"/>
  <c r="AC838"/>
  <c r="AD838"/>
  <c r="AE838"/>
  <c r="AF838"/>
  <c r="AG838"/>
  <c r="AH838"/>
  <c r="AI838"/>
  <c r="AJ838"/>
  <c r="AK838"/>
  <c r="AL838"/>
  <c r="AM838"/>
  <c r="AN838"/>
  <c r="AO838"/>
  <c r="AP838"/>
  <c r="AQ838"/>
  <c r="AR838"/>
  <c r="AS838"/>
  <c r="AT838"/>
  <c r="AU838"/>
  <c r="X839"/>
  <c r="Y839"/>
  <c r="Z839"/>
  <c r="AA839"/>
  <c r="AB839"/>
  <c r="AC839"/>
  <c r="AD839"/>
  <c r="AE839"/>
  <c r="AF839"/>
  <c r="AG839"/>
  <c r="AH839"/>
  <c r="AI839"/>
  <c r="AJ839"/>
  <c r="AK839"/>
  <c r="AL839"/>
  <c r="AM839"/>
  <c r="AN839"/>
  <c r="AO839"/>
  <c r="AP839"/>
  <c r="AQ839"/>
  <c r="AR839"/>
  <c r="AS839"/>
  <c r="AT839"/>
  <c r="AU839"/>
  <c r="X840"/>
  <c r="Y840"/>
  <c r="Z840"/>
  <c r="AA840"/>
  <c r="AB840"/>
  <c r="AC840"/>
  <c r="AD840"/>
  <c r="AE840"/>
  <c r="AF840"/>
  <c r="AG840"/>
  <c r="AH840"/>
  <c r="AI840"/>
  <c r="AJ840"/>
  <c r="AK840"/>
  <c r="AL840"/>
  <c r="AM840"/>
  <c r="AN840"/>
  <c r="AO840"/>
  <c r="AP840"/>
  <c r="AQ840"/>
  <c r="AR840"/>
  <c r="AS840"/>
  <c r="AT840"/>
  <c r="AU840"/>
  <c r="X841"/>
  <c r="Y841"/>
  <c r="Z841"/>
  <c r="AA841"/>
  <c r="AB841"/>
  <c r="AC841"/>
  <c r="AD841"/>
  <c r="AE841"/>
  <c r="AF841"/>
  <c r="AG841"/>
  <c r="AH841"/>
  <c r="AI841"/>
  <c r="AJ841"/>
  <c r="AK841"/>
  <c r="AL841"/>
  <c r="AM841"/>
  <c r="AN841"/>
  <c r="AO841"/>
  <c r="AP841"/>
  <c r="AQ841"/>
  <c r="AR841"/>
  <c r="AS841"/>
  <c r="AT841"/>
  <c r="AU841"/>
  <c r="X842"/>
  <c r="Y842"/>
  <c r="Z842"/>
  <c r="AA842"/>
  <c r="AB842"/>
  <c r="AC842"/>
  <c r="AD842"/>
  <c r="AE842"/>
  <c r="AF842"/>
  <c r="AG842"/>
  <c r="AH842"/>
  <c r="AI842"/>
  <c r="AJ842"/>
  <c r="AK842"/>
  <c r="AL842"/>
  <c r="AM842"/>
  <c r="AN842"/>
  <c r="AO842"/>
  <c r="AP842"/>
  <c r="AQ842"/>
  <c r="AR842"/>
  <c r="AS842"/>
  <c r="AT842"/>
  <c r="AU842"/>
  <c r="W842"/>
  <c r="W841"/>
  <c r="W840"/>
  <c r="W839"/>
  <c r="W838"/>
  <c r="AT834"/>
  <c r="AU834"/>
  <c r="W834"/>
  <c r="X822"/>
  <c r="Y822"/>
  <c r="Z822"/>
  <c r="AA822"/>
  <c r="AB822"/>
  <c r="AC822"/>
  <c r="AD822"/>
  <c r="AE822"/>
  <c r="AF822"/>
  <c r="AG822"/>
  <c r="AH822"/>
  <c r="AI822"/>
  <c r="AJ822"/>
  <c r="AK822"/>
  <c r="AL822"/>
  <c r="AM822"/>
  <c r="AN822"/>
  <c r="AO822"/>
  <c r="AP822"/>
  <c r="AQ822"/>
  <c r="AR822"/>
  <c r="AS822"/>
  <c r="AT822"/>
  <c r="AU822"/>
  <c r="W822"/>
  <c r="X816"/>
  <c r="Y816"/>
  <c r="Z816"/>
  <c r="AA816"/>
  <c r="AB816"/>
  <c r="AC816"/>
  <c r="AD816"/>
  <c r="AE816"/>
  <c r="AF816"/>
  <c r="AG816"/>
  <c r="AH816"/>
  <c r="AI816"/>
  <c r="AJ816"/>
  <c r="AK816"/>
  <c r="AL816"/>
  <c r="AM816"/>
  <c r="AN816"/>
  <c r="AO816"/>
  <c r="AP816"/>
  <c r="AQ816"/>
  <c r="AR816"/>
  <c r="AS816"/>
  <c r="AT816"/>
  <c r="AU816"/>
  <c r="W816"/>
  <c r="X810"/>
  <c r="Y810"/>
  <c r="Z810"/>
  <c r="AA810"/>
  <c r="AB810"/>
  <c r="AC810"/>
  <c r="AD810"/>
  <c r="AE810"/>
  <c r="AF810"/>
  <c r="AG810"/>
  <c r="AH810"/>
  <c r="AI810"/>
  <c r="AJ810"/>
  <c r="AK810"/>
  <c r="AL810"/>
  <c r="AM810"/>
  <c r="AN810"/>
  <c r="AO810"/>
  <c r="AP810"/>
  <c r="AQ810"/>
  <c r="AR810"/>
  <c r="AS810"/>
  <c r="AT810"/>
  <c r="AU810"/>
  <c r="W810"/>
  <c r="Y804"/>
  <c r="Z804"/>
  <c r="AA804"/>
  <c r="AB804"/>
  <c r="AC804"/>
  <c r="AD804"/>
  <c r="AE804"/>
  <c r="AF804"/>
  <c r="AG804"/>
  <c r="AH804"/>
  <c r="AI804"/>
  <c r="AJ804"/>
  <c r="AK804"/>
  <c r="AL804"/>
  <c r="AM804"/>
  <c r="AN804"/>
  <c r="AO804"/>
  <c r="AP804"/>
  <c r="AQ804"/>
  <c r="AR804"/>
  <c r="AS804"/>
  <c r="AT804"/>
  <c r="AU804"/>
  <c r="X804"/>
  <c r="W804"/>
  <c r="AT798"/>
  <c r="AU798"/>
  <c r="W798"/>
  <c r="X791"/>
  <c r="Y791"/>
  <c r="Z791"/>
  <c r="AA791"/>
  <c r="AB791"/>
  <c r="AC791"/>
  <c r="AD791"/>
  <c r="AE791"/>
  <c r="AF791"/>
  <c r="AG791"/>
  <c r="AH791"/>
  <c r="AI791"/>
  <c r="AJ791"/>
  <c r="AK791"/>
  <c r="AL791"/>
  <c r="AM791"/>
  <c r="AN791"/>
  <c r="AO791"/>
  <c r="AP791"/>
  <c r="AQ791"/>
  <c r="AR791"/>
  <c r="AS791"/>
  <c r="AT791"/>
  <c r="AU791"/>
  <c r="W791"/>
  <c r="X779"/>
  <c r="Y779"/>
  <c r="Z779"/>
  <c r="AA779"/>
  <c r="AB779"/>
  <c r="AC779"/>
  <c r="AD779"/>
  <c r="AE779"/>
  <c r="AF779"/>
  <c r="AG779"/>
  <c r="AH779"/>
  <c r="AI779"/>
  <c r="AJ779"/>
  <c r="AK779"/>
  <c r="AL779"/>
  <c r="AM779"/>
  <c r="AN779"/>
  <c r="AO779"/>
  <c r="AP779"/>
  <c r="AQ779"/>
  <c r="AR779"/>
  <c r="AS779"/>
  <c r="AT779"/>
  <c r="AU779"/>
  <c r="X785"/>
  <c r="Y785"/>
  <c r="Z785"/>
  <c r="AA785"/>
  <c r="AB785"/>
  <c r="AC785"/>
  <c r="AD785"/>
  <c r="AE785"/>
  <c r="AF785"/>
  <c r="AG785"/>
  <c r="AH785"/>
  <c r="AI785"/>
  <c r="AJ785"/>
  <c r="AK785"/>
  <c r="AL785"/>
  <c r="AM785"/>
  <c r="AN785"/>
  <c r="AO785"/>
  <c r="AP785"/>
  <c r="AQ785"/>
  <c r="AR785"/>
  <c r="AS785"/>
  <c r="AT785"/>
  <c r="AU785"/>
  <c r="Y767"/>
  <c r="Z767"/>
  <c r="AA767"/>
  <c r="AB767"/>
  <c r="AC767"/>
  <c r="AD767"/>
  <c r="AE767"/>
  <c r="AF767"/>
  <c r="AG767"/>
  <c r="AH767"/>
  <c r="AI767"/>
  <c r="AJ767"/>
  <c r="AK767"/>
  <c r="AL767"/>
  <c r="AM767"/>
  <c r="AN767"/>
  <c r="AO767"/>
  <c r="AP767"/>
  <c r="AQ767"/>
  <c r="AR767"/>
  <c r="AS767"/>
  <c r="AT767"/>
  <c r="AU767"/>
  <c r="Y773"/>
  <c r="Z773"/>
  <c r="AA773"/>
  <c r="AB773"/>
  <c r="AC773"/>
  <c r="AD773"/>
  <c r="AE773"/>
  <c r="AF773"/>
  <c r="AG773"/>
  <c r="AH773"/>
  <c r="AI773"/>
  <c r="AJ773"/>
  <c r="AK773"/>
  <c r="AL773"/>
  <c r="AM773"/>
  <c r="AN773"/>
  <c r="AO773"/>
  <c r="AP773"/>
  <c r="AQ773"/>
  <c r="AR773"/>
  <c r="AS773"/>
  <c r="AT773"/>
  <c r="AU773"/>
  <c r="X767"/>
  <c r="X773"/>
  <c r="W773"/>
  <c r="W767"/>
  <c r="X760"/>
  <c r="Y760"/>
  <c r="Z760"/>
  <c r="AA760"/>
  <c r="AB760"/>
  <c r="AC760"/>
  <c r="AD760"/>
  <c r="AE760"/>
  <c r="AF760"/>
  <c r="AG760"/>
  <c r="AH760"/>
  <c r="AI760"/>
  <c r="AJ760"/>
  <c r="AK760"/>
  <c r="AL760"/>
  <c r="AM760"/>
  <c r="AN760"/>
  <c r="AO760"/>
  <c r="AP760"/>
  <c r="AQ760"/>
  <c r="AR760"/>
  <c r="AS760"/>
  <c r="AT760"/>
  <c r="AU760"/>
  <c r="W760"/>
  <c r="Y753"/>
  <c r="Z753"/>
  <c r="AA753"/>
  <c r="AB753"/>
  <c r="AC753"/>
  <c r="AD753"/>
  <c r="AE753"/>
  <c r="AF753"/>
  <c r="AG753"/>
  <c r="AH753"/>
  <c r="AI753"/>
  <c r="AJ753"/>
  <c r="AK753"/>
  <c r="AL753"/>
  <c r="AM753"/>
  <c r="AN753"/>
  <c r="AO753"/>
  <c r="AP753"/>
  <c r="AQ753"/>
  <c r="AR753"/>
  <c r="AS753"/>
  <c r="AT753"/>
  <c r="AU753"/>
  <c r="X753"/>
  <c r="W753"/>
  <c r="Y747"/>
  <c r="Z747"/>
  <c r="AA747"/>
  <c r="AB747"/>
  <c r="AC747"/>
  <c r="AD747"/>
  <c r="AE747"/>
  <c r="AF747"/>
  <c r="AG747"/>
  <c r="AH747"/>
  <c r="AI747"/>
  <c r="AJ747"/>
  <c r="AK747"/>
  <c r="AL747"/>
  <c r="AM747"/>
  <c r="AN747"/>
  <c r="AO747"/>
  <c r="AP747"/>
  <c r="AQ747"/>
  <c r="AR747"/>
  <c r="AS747"/>
  <c r="AT747"/>
  <c r="AU747"/>
  <c r="X747"/>
  <c r="W747"/>
  <c r="X741"/>
  <c r="Y741"/>
  <c r="Z741"/>
  <c r="AA741"/>
  <c r="AB741"/>
  <c r="AC741"/>
  <c r="AD741"/>
  <c r="AE741"/>
  <c r="AF741"/>
  <c r="AG741"/>
  <c r="AH741"/>
  <c r="AI741"/>
  <c r="AJ741"/>
  <c r="AK741"/>
  <c r="AL741"/>
  <c r="AM741"/>
  <c r="AN741"/>
  <c r="AO741"/>
  <c r="AP741"/>
  <c r="AQ741"/>
  <c r="AR741"/>
  <c r="AS741"/>
  <c r="AT741"/>
  <c r="AU741"/>
  <c r="W741"/>
  <c r="Y727"/>
  <c r="Z727"/>
  <c r="AA727"/>
  <c r="AB727"/>
  <c r="AC727"/>
  <c r="AD727"/>
  <c r="AE727"/>
  <c r="AF727"/>
  <c r="AG727"/>
  <c r="AH727"/>
  <c r="AI727"/>
  <c r="AJ727"/>
  <c r="AK727"/>
  <c r="AL727"/>
  <c r="AM727"/>
  <c r="AN727"/>
  <c r="AO727"/>
  <c r="AP727"/>
  <c r="AQ727"/>
  <c r="AR727"/>
  <c r="AS727"/>
  <c r="AT727"/>
  <c r="AU727"/>
  <c r="Y728"/>
  <c r="Z728"/>
  <c r="AA728"/>
  <c r="AB728"/>
  <c r="AC728"/>
  <c r="AD728"/>
  <c r="AE728"/>
  <c r="AF728"/>
  <c r="AG728"/>
  <c r="AH728"/>
  <c r="AI728"/>
  <c r="AJ728"/>
  <c r="AK728"/>
  <c r="AL728"/>
  <c r="AM728"/>
  <c r="AN728"/>
  <c r="AO728"/>
  <c r="AP728"/>
  <c r="AQ728"/>
  <c r="AR728"/>
  <c r="AS728"/>
  <c r="AT728"/>
  <c r="AU728"/>
  <c r="Y729"/>
  <c r="Z729"/>
  <c r="AA729"/>
  <c r="AB729"/>
  <c r="AC729"/>
  <c r="AD729"/>
  <c r="AE729"/>
  <c r="AF729"/>
  <c r="AG729"/>
  <c r="AH729"/>
  <c r="AI729"/>
  <c r="AJ729"/>
  <c r="AK729"/>
  <c r="AL729"/>
  <c r="AM729"/>
  <c r="AN729"/>
  <c r="AO729"/>
  <c r="AP729"/>
  <c r="AQ729"/>
  <c r="AR729"/>
  <c r="AS729"/>
  <c r="AT729"/>
  <c r="AU729"/>
  <c r="Y730"/>
  <c r="Z730"/>
  <c r="AA730"/>
  <c r="AB730"/>
  <c r="AC730"/>
  <c r="AD730"/>
  <c r="AE730"/>
  <c r="AF730"/>
  <c r="AG730"/>
  <c r="AH730"/>
  <c r="AI730"/>
  <c r="AJ730"/>
  <c r="AK730"/>
  <c r="AL730"/>
  <c r="AM730"/>
  <c r="AN730"/>
  <c r="AO730"/>
  <c r="AP730"/>
  <c r="AQ730"/>
  <c r="AR730"/>
  <c r="AS730"/>
  <c r="AT730"/>
  <c r="AU730"/>
  <c r="Y731"/>
  <c r="Z731"/>
  <c r="AA731"/>
  <c r="AB731"/>
  <c r="AC731"/>
  <c r="AD731"/>
  <c r="AE731"/>
  <c r="AF731"/>
  <c r="AG731"/>
  <c r="AH731"/>
  <c r="AI731"/>
  <c r="AJ731"/>
  <c r="AK731"/>
  <c r="AL731"/>
  <c r="AM731"/>
  <c r="AN731"/>
  <c r="AO731"/>
  <c r="AP731"/>
  <c r="AQ731"/>
  <c r="AR731"/>
  <c r="AS731"/>
  <c r="AT731"/>
  <c r="AU731"/>
  <c r="X727"/>
  <c r="X728"/>
  <c r="X729"/>
  <c r="X730"/>
  <c r="X731"/>
  <c r="W731"/>
  <c r="W730"/>
  <c r="W729"/>
  <c r="W728"/>
  <c r="W727"/>
  <c r="Y723"/>
  <c r="Z723"/>
  <c r="AA723"/>
  <c r="AB723"/>
  <c r="AC723"/>
  <c r="AD723"/>
  <c r="AE723"/>
  <c r="AG723"/>
  <c r="AH723"/>
  <c r="AI723"/>
  <c r="AJ723"/>
  <c r="AK723"/>
  <c r="AL723"/>
  <c r="AM723"/>
  <c r="AN723"/>
  <c r="AO723"/>
  <c r="AP723"/>
  <c r="AQ723"/>
  <c r="AR723"/>
  <c r="AS723"/>
  <c r="AT723"/>
  <c r="AU723"/>
  <c r="W723"/>
  <c r="X710"/>
  <c r="Y710"/>
  <c r="Z710"/>
  <c r="AA710"/>
  <c r="AB710"/>
  <c r="AC710"/>
  <c r="AD710"/>
  <c r="AE710"/>
  <c r="AF710"/>
  <c r="AG710"/>
  <c r="AH710"/>
  <c r="AI710"/>
  <c r="AJ710"/>
  <c r="AK710"/>
  <c r="AL710"/>
  <c r="AM710"/>
  <c r="AN710"/>
  <c r="AO710"/>
  <c r="AP710"/>
  <c r="AQ710"/>
  <c r="AR710"/>
  <c r="AS710"/>
  <c r="AT710"/>
  <c r="AU710"/>
  <c r="X716"/>
  <c r="Y716"/>
  <c r="Z716"/>
  <c r="AA716"/>
  <c r="AB716"/>
  <c r="AC716"/>
  <c r="AD716"/>
  <c r="AE716"/>
  <c r="AF716"/>
  <c r="AG716"/>
  <c r="AH716"/>
  <c r="AI716"/>
  <c r="AJ716"/>
  <c r="AK716"/>
  <c r="AL716"/>
  <c r="AM716"/>
  <c r="AN716"/>
  <c r="AO716"/>
  <c r="AP716"/>
  <c r="AQ716"/>
  <c r="AR716"/>
  <c r="AS716"/>
  <c r="AT716"/>
  <c r="AU716"/>
  <c r="W716"/>
  <c r="W710"/>
  <c r="Y698"/>
  <c r="Z698"/>
  <c r="AA698"/>
  <c r="AB698"/>
  <c r="AC698"/>
  <c r="AD698"/>
  <c r="AE698"/>
  <c r="AF698"/>
  <c r="AG698"/>
  <c r="AH698"/>
  <c r="AI698"/>
  <c r="AJ698"/>
  <c r="AK698"/>
  <c r="AL698"/>
  <c r="AM698"/>
  <c r="AN698"/>
  <c r="AO698"/>
  <c r="AP698"/>
  <c r="AQ698"/>
  <c r="AR698"/>
  <c r="AS698"/>
  <c r="AT698"/>
  <c r="AU698"/>
  <c r="Y704"/>
  <c r="Z704"/>
  <c r="AA704"/>
  <c r="AB704"/>
  <c r="AC704"/>
  <c r="AD704"/>
  <c r="AE704"/>
  <c r="AF704"/>
  <c r="AG704"/>
  <c r="AH704"/>
  <c r="AI704"/>
  <c r="AJ704"/>
  <c r="AK704"/>
  <c r="AL704"/>
  <c r="AM704"/>
  <c r="AN704"/>
  <c r="AO704"/>
  <c r="AP704"/>
  <c r="AQ704"/>
  <c r="AR704"/>
  <c r="AS704"/>
  <c r="AT704"/>
  <c r="AU704"/>
  <c r="X698"/>
  <c r="X704"/>
  <c r="W704"/>
  <c r="W698"/>
  <c r="AU692"/>
  <c r="W692"/>
  <c r="X682"/>
  <c r="Y682"/>
  <c r="Z682"/>
  <c r="AA682"/>
  <c r="AB682"/>
  <c r="AC682"/>
  <c r="AD682"/>
  <c r="AE682"/>
  <c r="AF682"/>
  <c r="AG682"/>
  <c r="AH682"/>
  <c r="AI682"/>
  <c r="AJ682"/>
  <c r="AK682"/>
  <c r="AL682"/>
  <c r="AM682"/>
  <c r="AN682"/>
  <c r="AO682"/>
  <c r="AP682"/>
  <c r="AQ682"/>
  <c r="AR682"/>
  <c r="AS682"/>
  <c r="AT682"/>
  <c r="AU682"/>
  <c r="W682"/>
  <c r="X668"/>
  <c r="Y668"/>
  <c r="Z668"/>
  <c r="AA668"/>
  <c r="AB668"/>
  <c r="AC668"/>
  <c r="AD668"/>
  <c r="AE668"/>
  <c r="AF668"/>
  <c r="AG668"/>
  <c r="AH668"/>
  <c r="AI668"/>
  <c r="AJ668"/>
  <c r="AK668"/>
  <c r="AL668"/>
  <c r="AM668"/>
  <c r="AN668"/>
  <c r="AO668"/>
  <c r="AP668"/>
  <c r="AQ668"/>
  <c r="AR668"/>
  <c r="AS668"/>
  <c r="AT668"/>
  <c r="AU668"/>
  <c r="AT675"/>
  <c r="AU675"/>
  <c r="W675"/>
  <c r="W668"/>
  <c r="X662"/>
  <c r="Y662"/>
  <c r="Z662"/>
  <c r="AA662"/>
  <c r="AB662"/>
  <c r="AC662"/>
  <c r="AD662"/>
  <c r="AE662"/>
  <c r="AF662"/>
  <c r="AG662"/>
  <c r="AH662"/>
  <c r="AI662"/>
  <c r="AJ662"/>
  <c r="AK662"/>
  <c r="AL662"/>
  <c r="AM662"/>
  <c r="AN662"/>
  <c r="AO662"/>
  <c r="AP662"/>
  <c r="AQ662"/>
  <c r="AR662"/>
  <c r="AS662"/>
  <c r="AT662"/>
  <c r="AU662"/>
  <c r="W662"/>
  <c r="X656"/>
  <c r="Y656"/>
  <c r="Z656"/>
  <c r="AA656"/>
  <c r="AB656"/>
  <c r="AC656"/>
  <c r="AD656"/>
  <c r="AE656"/>
  <c r="AF656"/>
  <c r="AG656"/>
  <c r="AH656"/>
  <c r="AI656"/>
  <c r="AJ656"/>
  <c r="AK656"/>
  <c r="AL656"/>
  <c r="AM656"/>
  <c r="AN656"/>
  <c r="AO656"/>
  <c r="AP656"/>
  <c r="AQ656"/>
  <c r="AR656"/>
  <c r="AS656"/>
  <c r="AT656"/>
  <c r="AU656"/>
  <c r="W656"/>
  <c r="Y650"/>
  <c r="Z650"/>
  <c r="AA650"/>
  <c r="AB650"/>
  <c r="AC650"/>
  <c r="AD650"/>
  <c r="AE650"/>
  <c r="AF650"/>
  <c r="AG650"/>
  <c r="AH650"/>
  <c r="AI650"/>
  <c r="AJ650"/>
  <c r="AK650"/>
  <c r="AL650"/>
  <c r="AM650"/>
  <c r="AN650"/>
  <c r="AO650"/>
  <c r="AP650"/>
  <c r="AQ650"/>
  <c r="AR650"/>
  <c r="AS650"/>
  <c r="AT650"/>
  <c r="AU650"/>
  <c r="X650"/>
  <c r="W650"/>
  <c r="X636"/>
  <c r="Y636"/>
  <c r="Z636"/>
  <c r="AA636"/>
  <c r="AB636"/>
  <c r="AC636"/>
  <c r="AD636"/>
  <c r="AE636"/>
  <c r="AF636"/>
  <c r="AG636"/>
  <c r="AH636"/>
  <c r="AI636"/>
  <c r="AJ636"/>
  <c r="AK636"/>
  <c r="AL636"/>
  <c r="AM636"/>
  <c r="AN636"/>
  <c r="AO636"/>
  <c r="AP636"/>
  <c r="AQ636"/>
  <c r="AR636"/>
  <c r="AS636"/>
  <c r="AT636"/>
  <c r="AU636"/>
  <c r="X637"/>
  <c r="X894" s="1"/>
  <c r="Y637"/>
  <c r="Y894" s="1"/>
  <c r="Z637"/>
  <c r="AA637"/>
  <c r="AA894" s="1"/>
  <c r="AB637"/>
  <c r="AB894" s="1"/>
  <c r="AC637"/>
  <c r="AC894" s="1"/>
  <c r="AD637"/>
  <c r="AE637"/>
  <c r="AE894" s="1"/>
  <c r="AF637"/>
  <c r="AF894" s="1"/>
  <c r="AG637"/>
  <c r="AG894" s="1"/>
  <c r="AH637"/>
  <c r="AI637"/>
  <c r="AI894" s="1"/>
  <c r="AJ637"/>
  <c r="AJ894" s="1"/>
  <c r="AK637"/>
  <c r="AK894" s="1"/>
  <c r="AL637"/>
  <c r="AM637"/>
  <c r="AM894" s="1"/>
  <c r="AN637"/>
  <c r="AN894" s="1"/>
  <c r="AO637"/>
  <c r="AO894" s="1"/>
  <c r="AP637"/>
  <c r="AQ637"/>
  <c r="AQ894" s="1"/>
  <c r="AR637"/>
  <c r="AR894" s="1"/>
  <c r="AS637"/>
  <c r="AS894" s="1"/>
  <c r="AT637"/>
  <c r="AU637"/>
  <c r="AU894" s="1"/>
  <c r="X638"/>
  <c r="Y638"/>
  <c r="Z638"/>
  <c r="AA638"/>
  <c r="AB638"/>
  <c r="AC638"/>
  <c r="AD638"/>
  <c r="AE638"/>
  <c r="AF638"/>
  <c r="AG638"/>
  <c r="AH638"/>
  <c r="AI638"/>
  <c r="AJ638"/>
  <c r="AK638"/>
  <c r="AL638"/>
  <c r="AM638"/>
  <c r="AN638"/>
  <c r="AO638"/>
  <c r="AP638"/>
  <c r="AQ638"/>
  <c r="AR638"/>
  <c r="AS638"/>
  <c r="AT638"/>
  <c r="AU638"/>
  <c r="X639"/>
  <c r="Y639"/>
  <c r="Z639"/>
  <c r="AA639"/>
  <c r="AB639"/>
  <c r="AC639"/>
  <c r="AD639"/>
  <c r="AE639"/>
  <c r="AF639"/>
  <c r="AG639"/>
  <c r="AH639"/>
  <c r="AI639"/>
  <c r="AJ639"/>
  <c r="AK639"/>
  <c r="AL639"/>
  <c r="AM639"/>
  <c r="AN639"/>
  <c r="AO639"/>
  <c r="AP639"/>
  <c r="AQ639"/>
  <c r="AR639"/>
  <c r="AS639"/>
  <c r="AT639"/>
  <c r="AU639"/>
  <c r="X640"/>
  <c r="Y640"/>
  <c r="Z640"/>
  <c r="AA640"/>
  <c r="AB640"/>
  <c r="AC640"/>
  <c r="AD640"/>
  <c r="AE640"/>
  <c r="AF640"/>
  <c r="AG640"/>
  <c r="AH640"/>
  <c r="AI640"/>
  <c r="AJ640"/>
  <c r="AK640"/>
  <c r="AL640"/>
  <c r="AM640"/>
  <c r="AN640"/>
  <c r="AO640"/>
  <c r="AP640"/>
  <c r="AQ640"/>
  <c r="AR640"/>
  <c r="AS640"/>
  <c r="AT640"/>
  <c r="AU640"/>
  <c r="W640"/>
  <c r="W639"/>
  <c r="W638"/>
  <c r="W637"/>
  <c r="W636"/>
  <c r="Y626"/>
  <c r="Z626"/>
  <c r="AA626"/>
  <c r="AB626"/>
  <c r="AC626"/>
  <c r="AD626"/>
  <c r="AE626"/>
  <c r="AF626"/>
  <c r="AG626"/>
  <c r="AH626"/>
  <c r="AI626"/>
  <c r="AJ626"/>
  <c r="AK626"/>
  <c r="AL626"/>
  <c r="AM626"/>
  <c r="AN626"/>
  <c r="AO626"/>
  <c r="AP626"/>
  <c r="AQ626"/>
  <c r="AR626"/>
  <c r="AS626"/>
  <c r="AT626"/>
  <c r="AU626"/>
  <c r="AV626"/>
  <c r="Y632"/>
  <c r="Z632"/>
  <c r="AA632"/>
  <c r="AB632"/>
  <c r="AC632"/>
  <c r="AD632"/>
  <c r="AE632"/>
  <c r="AF632"/>
  <c r="AG632"/>
  <c r="AH632"/>
  <c r="AI632"/>
  <c r="AJ632"/>
  <c r="AK632"/>
  <c r="AL632"/>
  <c r="AM632"/>
  <c r="AN632"/>
  <c r="AO632"/>
  <c r="AP632"/>
  <c r="AQ632"/>
  <c r="AR632"/>
  <c r="AS632"/>
  <c r="AT632"/>
  <c r="AU632"/>
  <c r="AV632"/>
  <c r="X626"/>
  <c r="X632"/>
  <c r="W632"/>
  <c r="W626"/>
  <c r="Y620"/>
  <c r="Z620"/>
  <c r="AA620"/>
  <c r="AB620"/>
  <c r="AC620"/>
  <c r="AD620"/>
  <c r="AE620"/>
  <c r="AF620"/>
  <c r="AG620"/>
  <c r="AH620"/>
  <c r="AI620"/>
  <c r="AJ620"/>
  <c r="AK620"/>
  <c r="AL620"/>
  <c r="AM620"/>
  <c r="AN620"/>
  <c r="AO620"/>
  <c r="AP620"/>
  <c r="AQ620"/>
  <c r="AR620"/>
  <c r="AS620"/>
  <c r="AT620"/>
  <c r="AU620"/>
  <c r="X620"/>
  <c r="W620"/>
  <c r="X612"/>
  <c r="Y612"/>
  <c r="Z612"/>
  <c r="AA612"/>
  <c r="AB612"/>
  <c r="AC612"/>
  <c r="AD612"/>
  <c r="AE612"/>
  <c r="AF612"/>
  <c r="AG612"/>
  <c r="AH612"/>
  <c r="AI612"/>
  <c r="AJ612"/>
  <c r="AK612"/>
  <c r="AL612"/>
  <c r="AM612"/>
  <c r="AN612"/>
  <c r="AO612"/>
  <c r="AP612"/>
  <c r="AQ612"/>
  <c r="AR612"/>
  <c r="AS612"/>
  <c r="AT612"/>
  <c r="AU612"/>
  <c r="W612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R598"/>
  <c r="AS598"/>
  <c r="AT598"/>
  <c r="AU598"/>
  <c r="AT605"/>
  <c r="AU605"/>
  <c r="X598"/>
  <c r="W605"/>
  <c r="W598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AT590"/>
  <c r="AU590"/>
  <c r="W590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AT584"/>
  <c r="AU584"/>
  <c r="W584"/>
  <c r="W577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AT562"/>
  <c r="AU562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AT568"/>
  <c r="AU568"/>
  <c r="X562"/>
  <c r="X568"/>
  <c r="W568"/>
  <c r="W562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AU556"/>
  <c r="X556"/>
  <c r="W556"/>
  <c r="W546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AT532"/>
  <c r="AU532"/>
  <c r="X538"/>
  <c r="Y538"/>
  <c r="Z538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AT538"/>
  <c r="AU538"/>
  <c r="W538"/>
  <c r="W532"/>
  <c r="U551"/>
  <c r="U552"/>
  <c r="U553"/>
  <c r="U554"/>
  <c r="U555"/>
  <c r="N556"/>
  <c r="O556"/>
  <c r="P556"/>
  <c r="Q556"/>
  <c r="R556"/>
  <c r="S556"/>
  <c r="T556"/>
  <c r="U557"/>
  <c r="U558"/>
  <c r="U559"/>
  <c r="U560"/>
  <c r="U561"/>
  <c r="N562"/>
  <c r="O562"/>
  <c r="P562"/>
  <c r="Q562"/>
  <c r="R562"/>
  <c r="S562"/>
  <c r="T562"/>
  <c r="U563"/>
  <c r="U564"/>
  <c r="U565"/>
  <c r="U566"/>
  <c r="U567"/>
  <c r="N568"/>
  <c r="O568"/>
  <c r="P568"/>
  <c r="Q568"/>
  <c r="R568"/>
  <c r="S568"/>
  <c r="T568"/>
  <c r="U569"/>
  <c r="U570"/>
  <c r="U574"/>
  <c r="U575"/>
  <c r="U576"/>
  <c r="N577"/>
  <c r="O577"/>
  <c r="P577"/>
  <c r="Q577"/>
  <c r="R577"/>
  <c r="S577"/>
  <c r="T577"/>
  <c r="U579"/>
  <c r="U580"/>
  <c r="U581"/>
  <c r="U582"/>
  <c r="U583"/>
  <c r="N584"/>
  <c r="O584"/>
  <c r="P584"/>
  <c r="Q584"/>
  <c r="R584"/>
  <c r="S584"/>
  <c r="T584"/>
  <c r="U585"/>
  <c r="U586"/>
  <c r="U587"/>
  <c r="U588"/>
  <c r="U589"/>
  <c r="N590"/>
  <c r="O590"/>
  <c r="P590"/>
  <c r="Q590"/>
  <c r="R590"/>
  <c r="S590"/>
  <c r="T590"/>
  <c r="U593"/>
  <c r="U594"/>
  <c r="U595"/>
  <c r="U596"/>
  <c r="U597"/>
  <c r="N598"/>
  <c r="O598"/>
  <c r="P598"/>
  <c r="Q598"/>
  <c r="R598"/>
  <c r="S598"/>
  <c r="T598"/>
  <c r="U599"/>
  <c r="U600"/>
  <c r="U602"/>
  <c r="U603"/>
  <c r="U604"/>
  <c r="N605"/>
  <c r="O605"/>
  <c r="P605"/>
  <c r="Q605"/>
  <c r="R605"/>
  <c r="S605"/>
  <c r="T605"/>
  <c r="U607"/>
  <c r="U608"/>
  <c r="U609"/>
  <c r="U610"/>
  <c r="U611"/>
  <c r="N612"/>
  <c r="O612"/>
  <c r="P612"/>
  <c r="Q612"/>
  <c r="R612"/>
  <c r="S612"/>
  <c r="T612"/>
  <c r="U615"/>
  <c r="U616"/>
  <c r="U617"/>
  <c r="U618"/>
  <c r="U619"/>
  <c r="N620"/>
  <c r="O620"/>
  <c r="P620"/>
  <c r="Q620"/>
  <c r="R620"/>
  <c r="S620"/>
  <c r="T620"/>
  <c r="U621"/>
  <c r="U622"/>
  <c r="U623"/>
  <c r="U624"/>
  <c r="U625"/>
  <c r="N626"/>
  <c r="O626"/>
  <c r="P626"/>
  <c r="Q626"/>
  <c r="R626"/>
  <c r="S626"/>
  <c r="T626"/>
  <c r="U627"/>
  <c r="U628"/>
  <c r="U629"/>
  <c r="U630"/>
  <c r="U631"/>
  <c r="N632"/>
  <c r="O632"/>
  <c r="P632"/>
  <c r="Q632"/>
  <c r="R632"/>
  <c r="S632"/>
  <c r="T632"/>
  <c r="N636"/>
  <c r="O636"/>
  <c r="P636"/>
  <c r="Q636"/>
  <c r="R636"/>
  <c r="S636"/>
  <c r="T636"/>
  <c r="N637"/>
  <c r="O637"/>
  <c r="P637"/>
  <c r="Q637"/>
  <c r="R637"/>
  <c r="S637"/>
  <c r="T637"/>
  <c r="N638"/>
  <c r="O638"/>
  <c r="P638"/>
  <c r="Q638"/>
  <c r="R638"/>
  <c r="S638"/>
  <c r="T638"/>
  <c r="N639"/>
  <c r="O639"/>
  <c r="P639"/>
  <c r="Q639"/>
  <c r="R639"/>
  <c r="S639"/>
  <c r="T639"/>
  <c r="N640"/>
  <c r="O640"/>
  <c r="P640"/>
  <c r="Q640"/>
  <c r="R640"/>
  <c r="S640"/>
  <c r="T640"/>
  <c r="L641"/>
  <c r="U645"/>
  <c r="U646"/>
  <c r="U647"/>
  <c r="U648"/>
  <c r="U649"/>
  <c r="N650"/>
  <c r="O650"/>
  <c r="P650"/>
  <c r="Q650"/>
  <c r="R650"/>
  <c r="S650"/>
  <c r="T650"/>
  <c r="U651"/>
  <c r="U652"/>
  <c r="U653"/>
  <c r="U654"/>
  <c r="U655"/>
  <c r="N656"/>
  <c r="O656"/>
  <c r="P656"/>
  <c r="Q656"/>
  <c r="R656"/>
  <c r="S656"/>
  <c r="T656"/>
  <c r="U657"/>
  <c r="U658"/>
  <c r="U659"/>
  <c r="U660"/>
  <c r="U661"/>
  <c r="N662"/>
  <c r="O662"/>
  <c r="P662"/>
  <c r="Q662"/>
  <c r="R662"/>
  <c r="S662"/>
  <c r="T662"/>
  <c r="U663"/>
  <c r="U664"/>
  <c r="U665"/>
  <c r="U666"/>
  <c r="U667"/>
  <c r="N668"/>
  <c r="O668"/>
  <c r="P668"/>
  <c r="Q668"/>
  <c r="R668"/>
  <c r="S668"/>
  <c r="T668"/>
  <c r="U669"/>
  <c r="U671"/>
  <c r="U672"/>
  <c r="U673"/>
  <c r="U674"/>
  <c r="N675"/>
  <c r="O675"/>
  <c r="P675"/>
  <c r="Q675"/>
  <c r="R675"/>
  <c r="S675"/>
  <c r="T675"/>
  <c r="U677"/>
  <c r="U678"/>
  <c r="U679"/>
  <c r="U680"/>
  <c r="U681"/>
  <c r="N682"/>
  <c r="O682"/>
  <c r="P682"/>
  <c r="Q682"/>
  <c r="R682"/>
  <c r="S682"/>
  <c r="T682"/>
  <c r="U685"/>
  <c r="U688"/>
  <c r="U689"/>
  <c r="U690"/>
  <c r="U691"/>
  <c r="N692"/>
  <c r="O692"/>
  <c r="P692"/>
  <c r="Q692"/>
  <c r="R692"/>
  <c r="S692"/>
  <c r="T692"/>
  <c r="U693"/>
  <c r="U694"/>
  <c r="U695"/>
  <c r="U696"/>
  <c r="U697"/>
  <c r="N698"/>
  <c r="O698"/>
  <c r="P698"/>
  <c r="Q698"/>
  <c r="R698"/>
  <c r="S698"/>
  <c r="T698"/>
  <c r="U699"/>
  <c r="U700"/>
  <c r="U701"/>
  <c r="U702"/>
  <c r="U703"/>
  <c r="N704"/>
  <c r="O704"/>
  <c r="P704"/>
  <c r="Q704"/>
  <c r="R704"/>
  <c r="S704"/>
  <c r="T704"/>
  <c r="U705"/>
  <c r="U706"/>
  <c r="U707"/>
  <c r="U708"/>
  <c r="U709"/>
  <c r="N710"/>
  <c r="O710"/>
  <c r="P710"/>
  <c r="Q710"/>
  <c r="R710"/>
  <c r="S710"/>
  <c r="T710"/>
  <c r="U711"/>
  <c r="U712"/>
  <c r="U713"/>
  <c r="U714"/>
  <c r="U715"/>
  <c r="N716"/>
  <c r="O716"/>
  <c r="P716"/>
  <c r="Q716"/>
  <c r="R716"/>
  <c r="S716"/>
  <c r="T716"/>
  <c r="U717"/>
  <c r="U727" s="1"/>
  <c r="U719"/>
  <c r="U728" s="1"/>
  <c r="U720"/>
  <c r="U721"/>
  <c r="U722"/>
  <c r="N723"/>
  <c r="N732" s="1"/>
  <c r="O723"/>
  <c r="O732" s="1"/>
  <c r="P723"/>
  <c r="Q723"/>
  <c r="Q732" s="1"/>
  <c r="R723"/>
  <c r="R732" s="1"/>
  <c r="S723"/>
  <c r="S732" s="1"/>
  <c r="T723"/>
  <c r="N727"/>
  <c r="O727"/>
  <c r="P727"/>
  <c r="Q727"/>
  <c r="R727"/>
  <c r="S727"/>
  <c r="T727"/>
  <c r="N728"/>
  <c r="O728"/>
  <c r="P728"/>
  <c r="Q728"/>
  <c r="R728"/>
  <c r="S728"/>
  <c r="T728"/>
  <c r="N729"/>
  <c r="O729"/>
  <c r="P729"/>
  <c r="Q729"/>
  <c r="R729"/>
  <c r="S729"/>
  <c r="T729"/>
  <c r="U729"/>
  <c r="N730"/>
  <c r="O730"/>
  <c r="P730"/>
  <c r="Q730"/>
  <c r="R730"/>
  <c r="S730"/>
  <c r="T730"/>
  <c r="U730"/>
  <c r="N731"/>
  <c r="O731"/>
  <c r="P731"/>
  <c r="Q731"/>
  <c r="R731"/>
  <c r="S731"/>
  <c r="T731"/>
  <c r="U731"/>
  <c r="L732"/>
  <c r="P732"/>
  <c r="T732"/>
  <c r="U736"/>
  <c r="U737"/>
  <c r="U903" s="1"/>
  <c r="U738"/>
  <c r="U739"/>
  <c r="U740"/>
  <c r="N741"/>
  <c r="O741"/>
  <c r="P741"/>
  <c r="Q741"/>
  <c r="R741"/>
  <c r="S741"/>
  <c r="T741"/>
  <c r="U742"/>
  <c r="U743"/>
  <c r="U744"/>
  <c r="U745"/>
  <c r="U746"/>
  <c r="N747"/>
  <c r="O747"/>
  <c r="P747"/>
  <c r="Q747"/>
  <c r="R747"/>
  <c r="S747"/>
  <c r="T747"/>
  <c r="U748"/>
  <c r="U749"/>
  <c r="U750"/>
  <c r="U751"/>
  <c r="U752"/>
  <c r="N753"/>
  <c r="O753"/>
  <c r="P753"/>
  <c r="Q753"/>
  <c r="R753"/>
  <c r="S753"/>
  <c r="T753"/>
  <c r="U755"/>
  <c r="U756"/>
  <c r="U757"/>
  <c r="U758"/>
  <c r="U759"/>
  <c r="N760"/>
  <c r="O760"/>
  <c r="P760"/>
  <c r="Q760"/>
  <c r="R760"/>
  <c r="S760"/>
  <c r="T760"/>
  <c r="U762"/>
  <c r="U763"/>
  <c r="U764"/>
  <c r="U765"/>
  <c r="U766"/>
  <c r="N767"/>
  <c r="O767"/>
  <c r="P767"/>
  <c r="Q767"/>
  <c r="R767"/>
  <c r="S767"/>
  <c r="T767"/>
  <c r="U768"/>
  <c r="U769"/>
  <c r="U770"/>
  <c r="U771"/>
  <c r="U772"/>
  <c r="N773"/>
  <c r="O773"/>
  <c r="P773"/>
  <c r="Q773"/>
  <c r="R773"/>
  <c r="S773"/>
  <c r="T773"/>
  <c r="U774"/>
  <c r="U775"/>
  <c r="U776"/>
  <c r="U777"/>
  <c r="U778"/>
  <c r="N779"/>
  <c r="O779"/>
  <c r="P779"/>
  <c r="W779"/>
  <c r="R779"/>
  <c r="S779"/>
  <c r="T779"/>
  <c r="U780"/>
  <c r="U781"/>
  <c r="U782"/>
  <c r="U783"/>
  <c r="U784"/>
  <c r="N785"/>
  <c r="O785"/>
  <c r="P785"/>
  <c r="W785"/>
  <c r="R785"/>
  <c r="S785"/>
  <c r="T785"/>
  <c r="U786"/>
  <c r="U787"/>
  <c r="U788"/>
  <c r="U789"/>
  <c r="U790"/>
  <c r="N791"/>
  <c r="O791"/>
  <c r="P791"/>
  <c r="Q791"/>
  <c r="R791"/>
  <c r="S791"/>
  <c r="T791"/>
  <c r="U792"/>
  <c r="U794"/>
  <c r="U795"/>
  <c r="U796"/>
  <c r="U797"/>
  <c r="N798"/>
  <c r="O798"/>
  <c r="P798"/>
  <c r="Q798"/>
  <c r="R798"/>
  <c r="S798"/>
  <c r="T798"/>
  <c r="U799"/>
  <c r="U800"/>
  <c r="U801"/>
  <c r="U802"/>
  <c r="U803"/>
  <c r="N804"/>
  <c r="O804"/>
  <c r="P804"/>
  <c r="Q804"/>
  <c r="R804"/>
  <c r="S804"/>
  <c r="T804"/>
  <c r="U805"/>
  <c r="U806"/>
  <c r="U807"/>
  <c r="U808"/>
  <c r="U809"/>
  <c r="N810"/>
  <c r="O810"/>
  <c r="P810"/>
  <c r="Q810"/>
  <c r="R810"/>
  <c r="S810"/>
  <c r="T810"/>
  <c r="U811"/>
  <c r="U812"/>
  <c r="U813"/>
  <c r="U814"/>
  <c r="U815"/>
  <c r="N816"/>
  <c r="O816"/>
  <c r="P816"/>
  <c r="Q816"/>
  <c r="R816"/>
  <c r="S816"/>
  <c r="T816"/>
  <c r="U817"/>
  <c r="U818"/>
  <c r="U819"/>
  <c r="U820"/>
  <c r="U821"/>
  <c r="N822"/>
  <c r="O822"/>
  <c r="P822"/>
  <c r="Q822"/>
  <c r="R822"/>
  <c r="S822"/>
  <c r="T822"/>
  <c r="U823"/>
  <c r="U838" s="1"/>
  <c r="U827"/>
  <c r="U839" s="1"/>
  <c r="U828"/>
  <c r="U840" s="1"/>
  <c r="U829"/>
  <c r="U841" s="1"/>
  <c r="U830"/>
  <c r="N834"/>
  <c r="N843" s="1"/>
  <c r="O834"/>
  <c r="P834"/>
  <c r="P843" s="1"/>
  <c r="Q834"/>
  <c r="R834"/>
  <c r="R843" s="1"/>
  <c r="S834"/>
  <c r="T834"/>
  <c r="T843" s="1"/>
  <c r="N838"/>
  <c r="O838"/>
  <c r="P838"/>
  <c r="Q838"/>
  <c r="R838"/>
  <c r="S838"/>
  <c r="T838"/>
  <c r="N839"/>
  <c r="O839"/>
  <c r="P839"/>
  <c r="Q839"/>
  <c r="R839"/>
  <c r="S839"/>
  <c r="T839"/>
  <c r="N840"/>
  <c r="O840"/>
  <c r="P840"/>
  <c r="Q840"/>
  <c r="R840"/>
  <c r="S840"/>
  <c r="T840"/>
  <c r="N841"/>
  <c r="O841"/>
  <c r="P841"/>
  <c r="Q841"/>
  <c r="R841"/>
  <c r="S841"/>
  <c r="T841"/>
  <c r="N842"/>
  <c r="O842"/>
  <c r="P842"/>
  <c r="Q842"/>
  <c r="R842"/>
  <c r="S842"/>
  <c r="T842"/>
  <c r="U842"/>
  <c r="L843"/>
  <c r="O843"/>
  <c r="Q843"/>
  <c r="S843"/>
  <c r="U863"/>
  <c r="U905" s="1"/>
  <c r="U864"/>
  <c r="U873" s="1"/>
  <c r="U865"/>
  <c r="U866"/>
  <c r="U875" s="1"/>
  <c r="U867"/>
  <c r="U876" s="1"/>
  <c r="N868"/>
  <c r="N877" s="1"/>
  <c r="O868"/>
  <c r="O877" s="1"/>
  <c r="P868"/>
  <c r="R868"/>
  <c r="R877" s="1"/>
  <c r="S868"/>
  <c r="S877" s="1"/>
  <c r="T868"/>
  <c r="T877" s="1"/>
  <c r="N872"/>
  <c r="O872"/>
  <c r="P872"/>
  <c r="P893" s="1"/>
  <c r="Q872"/>
  <c r="Q893" s="1"/>
  <c r="R872"/>
  <c r="S872"/>
  <c r="T872"/>
  <c r="T893" s="1"/>
  <c r="N873"/>
  <c r="O873"/>
  <c r="O894" s="1"/>
  <c r="P873"/>
  <c r="Q873"/>
  <c r="Q894" s="1"/>
  <c r="R873"/>
  <c r="S873"/>
  <c r="T873"/>
  <c r="N874"/>
  <c r="N895" s="1"/>
  <c r="O874"/>
  <c r="O895" s="1"/>
  <c r="P874"/>
  <c r="Q874"/>
  <c r="R874"/>
  <c r="R895" s="1"/>
  <c r="S874"/>
  <c r="S895" s="1"/>
  <c r="T874"/>
  <c r="U874"/>
  <c r="N875"/>
  <c r="N896" s="1"/>
  <c r="O875"/>
  <c r="O896" s="1"/>
  <c r="P875"/>
  <c r="Q875"/>
  <c r="Q896" s="1"/>
  <c r="R875"/>
  <c r="R896" s="1"/>
  <c r="S875"/>
  <c r="S896" s="1"/>
  <c r="T875"/>
  <c r="N876"/>
  <c r="N897" s="1"/>
  <c r="O876"/>
  <c r="O897" s="1"/>
  <c r="P876"/>
  <c r="Q876"/>
  <c r="Q897" s="1"/>
  <c r="R876"/>
  <c r="R897" s="1"/>
  <c r="S876"/>
  <c r="S897" s="1"/>
  <c r="T876"/>
  <c r="L877"/>
  <c r="P877"/>
  <c r="S894"/>
  <c r="T546"/>
  <c r="S546"/>
  <c r="R546"/>
  <c r="Q546"/>
  <c r="P546"/>
  <c r="O546"/>
  <c r="N546"/>
  <c r="U545"/>
  <c r="U544"/>
  <c r="U543"/>
  <c r="U540"/>
  <c r="U539"/>
  <c r="T538"/>
  <c r="S538"/>
  <c r="R538"/>
  <c r="Q538"/>
  <c r="P538"/>
  <c r="O538"/>
  <c r="N538"/>
  <c r="U537"/>
  <c r="U536"/>
  <c r="U535"/>
  <c r="U534"/>
  <c r="U533"/>
  <c r="T532"/>
  <c r="S532"/>
  <c r="R532"/>
  <c r="Q532"/>
  <c r="P532"/>
  <c r="O532"/>
  <c r="N532"/>
  <c r="U531"/>
  <c r="U530"/>
  <c r="U529"/>
  <c r="U528"/>
  <c r="U527"/>
  <c r="L514"/>
  <c r="AU513"/>
  <c r="AT513"/>
  <c r="AS513"/>
  <c r="AR513"/>
  <c r="AQ513"/>
  <c r="AP513"/>
  <c r="AO513"/>
  <c r="AN513"/>
  <c r="AM513"/>
  <c r="AL513"/>
  <c r="AK513"/>
  <c r="AJ513"/>
  <c r="AI513"/>
  <c r="AH513"/>
  <c r="AG513"/>
  <c r="AF513"/>
  <c r="AE513"/>
  <c r="AD513"/>
  <c r="AC513"/>
  <c r="AB513"/>
  <c r="AA513"/>
  <c r="Z513"/>
  <c r="Y513"/>
  <c r="X513"/>
  <c r="W513"/>
  <c r="T513"/>
  <c r="S513"/>
  <c r="R513"/>
  <c r="Q513"/>
  <c r="P513"/>
  <c r="O513"/>
  <c r="N513"/>
  <c r="AU512"/>
  <c r="AT512"/>
  <c r="AS512"/>
  <c r="AR512"/>
  <c r="AQ512"/>
  <c r="AP512"/>
  <c r="AO512"/>
  <c r="AN512"/>
  <c r="AM512"/>
  <c r="AL512"/>
  <c r="AK512"/>
  <c r="AJ512"/>
  <c r="AI512"/>
  <c r="AH512"/>
  <c r="AG512"/>
  <c r="AF512"/>
  <c r="AE512"/>
  <c r="AD512"/>
  <c r="AC512"/>
  <c r="AB512"/>
  <c r="AA512"/>
  <c r="Z512"/>
  <c r="Y512"/>
  <c r="X512"/>
  <c r="W512"/>
  <c r="T512"/>
  <c r="S512"/>
  <c r="R512"/>
  <c r="Q512"/>
  <c r="P512"/>
  <c r="O512"/>
  <c r="N512"/>
  <c r="AU511"/>
  <c r="AT511"/>
  <c r="AS511"/>
  <c r="AR511"/>
  <c r="AQ511"/>
  <c r="AP511"/>
  <c r="AO511"/>
  <c r="AN511"/>
  <c r="AM511"/>
  <c r="AL511"/>
  <c r="AK511"/>
  <c r="AJ511"/>
  <c r="AI511"/>
  <c r="AH511"/>
  <c r="AG511"/>
  <c r="AF511"/>
  <c r="AE511"/>
  <c r="AD511"/>
  <c r="AC511"/>
  <c r="AB511"/>
  <c r="AA511"/>
  <c r="Z511"/>
  <c r="Y511"/>
  <c r="X511"/>
  <c r="W511"/>
  <c r="T511"/>
  <c r="S511"/>
  <c r="R511"/>
  <c r="Q511"/>
  <c r="P511"/>
  <c r="O511"/>
  <c r="N511"/>
  <c r="AU510"/>
  <c r="AT510"/>
  <c r="AS510"/>
  <c r="AR510"/>
  <c r="AQ510"/>
  <c r="AP510"/>
  <c r="AO510"/>
  <c r="AN510"/>
  <c r="AM510"/>
  <c r="AL510"/>
  <c r="AK510"/>
  <c r="AJ510"/>
  <c r="AI510"/>
  <c r="AH510"/>
  <c r="AG510"/>
  <c r="AF510"/>
  <c r="AE510"/>
  <c r="AD510"/>
  <c r="AC510"/>
  <c r="AB510"/>
  <c r="AA510"/>
  <c r="Z510"/>
  <c r="Y510"/>
  <c r="X510"/>
  <c r="W510"/>
  <c r="T510"/>
  <c r="S510"/>
  <c r="R510"/>
  <c r="Q510"/>
  <c r="P510"/>
  <c r="O510"/>
  <c r="N510"/>
  <c r="AU509"/>
  <c r="AT509"/>
  <c r="AS509"/>
  <c r="AR509"/>
  <c r="AQ509"/>
  <c r="AP509"/>
  <c r="AO509"/>
  <c r="AN509"/>
  <c r="AM509"/>
  <c r="AL509"/>
  <c r="AK509"/>
  <c r="AJ509"/>
  <c r="AI509"/>
  <c r="AH509"/>
  <c r="AG509"/>
  <c r="AF509"/>
  <c r="AE509"/>
  <c r="AD509"/>
  <c r="AC509"/>
  <c r="AB509"/>
  <c r="AA509"/>
  <c r="Z509"/>
  <c r="Y509"/>
  <c r="T509"/>
  <c r="S509"/>
  <c r="R509"/>
  <c r="Q509"/>
  <c r="P509"/>
  <c r="O509"/>
  <c r="N509"/>
  <c r="AU500"/>
  <c r="AT500"/>
  <c r="AS500"/>
  <c r="T500"/>
  <c r="S500"/>
  <c r="R500"/>
  <c r="Q500"/>
  <c r="P500"/>
  <c r="O500"/>
  <c r="N500"/>
  <c r="U499"/>
  <c r="U498"/>
  <c r="U497"/>
  <c r="U496"/>
  <c r="U494"/>
  <c r="AU493"/>
  <c r="AT493"/>
  <c r="AS493"/>
  <c r="AR493"/>
  <c r="AQ493"/>
  <c r="AQ514" s="1"/>
  <c r="T493"/>
  <c r="S493"/>
  <c r="R493"/>
  <c r="Q493"/>
  <c r="P493"/>
  <c r="O493"/>
  <c r="N493"/>
  <c r="U492"/>
  <c r="U491"/>
  <c r="U490"/>
  <c r="U489"/>
  <c r="U487"/>
  <c r="AU486"/>
  <c r="AT486"/>
  <c r="AR514"/>
  <c r="AP514"/>
  <c r="AO514"/>
  <c r="AN514"/>
  <c r="AM514"/>
  <c r="AL514"/>
  <c r="AK514"/>
  <c r="AJ514"/>
  <c r="AI514"/>
  <c r="AH514"/>
  <c r="AG514"/>
  <c r="AE514"/>
  <c r="AD514"/>
  <c r="AC514"/>
  <c r="AB514"/>
  <c r="AA514"/>
  <c r="Z514"/>
  <c r="Y514"/>
  <c r="X514"/>
  <c r="W486"/>
  <c r="W514" s="1"/>
  <c r="T486"/>
  <c r="S486"/>
  <c r="R486"/>
  <c r="Q486"/>
  <c r="P486"/>
  <c r="O486"/>
  <c r="N486"/>
  <c r="U485"/>
  <c r="U484"/>
  <c r="U483"/>
  <c r="U482"/>
  <c r="U480"/>
  <c r="U477"/>
  <c r="M477"/>
  <c r="L477"/>
  <c r="U476"/>
  <c r="U475"/>
  <c r="U474"/>
  <c r="U473"/>
  <c r="U472"/>
  <c r="L451"/>
  <c r="AU450"/>
  <c r="AT450"/>
  <c r="AS450"/>
  <c r="AR450"/>
  <c r="AQ450"/>
  <c r="AP450"/>
  <c r="AO450"/>
  <c r="AN450"/>
  <c r="AM450"/>
  <c r="AL450"/>
  <c r="AK450"/>
  <c r="AJ450"/>
  <c r="AI450"/>
  <c r="AH450"/>
  <c r="AG450"/>
  <c r="AF450"/>
  <c r="AE450"/>
  <c r="AD450"/>
  <c r="AC450"/>
  <c r="AB450"/>
  <c r="AA450"/>
  <c r="Z450"/>
  <c r="Y450"/>
  <c r="X450"/>
  <c r="W450"/>
  <c r="T450"/>
  <c r="S450"/>
  <c r="R450"/>
  <c r="Q450"/>
  <c r="P450"/>
  <c r="O450"/>
  <c r="N450"/>
  <c r="AU449"/>
  <c r="AT449"/>
  <c r="AS449"/>
  <c r="AR449"/>
  <c r="AQ449"/>
  <c r="AP449"/>
  <c r="AO449"/>
  <c r="AN449"/>
  <c r="AM449"/>
  <c r="AL449"/>
  <c r="AK449"/>
  <c r="AJ449"/>
  <c r="AI449"/>
  <c r="AH449"/>
  <c r="AG449"/>
  <c r="AF449"/>
  <c r="AE449"/>
  <c r="AD449"/>
  <c r="AC449"/>
  <c r="AB449"/>
  <c r="AA449"/>
  <c r="Z449"/>
  <c r="Y449"/>
  <c r="X449"/>
  <c r="W449"/>
  <c r="T449"/>
  <c r="S449"/>
  <c r="R449"/>
  <c r="Q449"/>
  <c r="P449"/>
  <c r="O449"/>
  <c r="N449"/>
  <c r="AU448"/>
  <c r="AT448"/>
  <c r="AS448"/>
  <c r="AR448"/>
  <c r="AQ448"/>
  <c r="AP448"/>
  <c r="AO448"/>
  <c r="AN448"/>
  <c r="AM448"/>
  <c r="AL448"/>
  <c r="AK448"/>
  <c r="AJ448"/>
  <c r="AI448"/>
  <c r="AH448"/>
  <c r="AG448"/>
  <c r="AF448"/>
  <c r="AE448"/>
  <c r="AD448"/>
  <c r="AC448"/>
  <c r="AB448"/>
  <c r="AA448"/>
  <c r="Z448"/>
  <c r="Y448"/>
  <c r="X448"/>
  <c r="W448"/>
  <c r="T448"/>
  <c r="S448"/>
  <c r="R448"/>
  <c r="Q448"/>
  <c r="P448"/>
  <c r="O448"/>
  <c r="N448"/>
  <c r="AU447"/>
  <c r="AT447"/>
  <c r="AS447"/>
  <c r="AR447"/>
  <c r="AQ447"/>
  <c r="AP447"/>
  <c r="AO447"/>
  <c r="AN447"/>
  <c r="AM447"/>
  <c r="AL447"/>
  <c r="AK447"/>
  <c r="AJ447"/>
  <c r="AI447"/>
  <c r="AH447"/>
  <c r="AG447"/>
  <c r="AF447"/>
  <c r="AE447"/>
  <c r="AD447"/>
  <c r="AC447"/>
  <c r="AB447"/>
  <c r="AA447"/>
  <c r="Z447"/>
  <c r="Y447"/>
  <c r="X447"/>
  <c r="W447"/>
  <c r="T447"/>
  <c r="S447"/>
  <c r="R447"/>
  <c r="Q447"/>
  <c r="P447"/>
  <c r="O447"/>
  <c r="N447"/>
  <c r="AU446"/>
  <c r="AT446"/>
  <c r="AS446"/>
  <c r="AR446"/>
  <c r="AQ446"/>
  <c r="AP446"/>
  <c r="AO446"/>
  <c r="AN446"/>
  <c r="AM446"/>
  <c r="AL446"/>
  <c r="AK446"/>
  <c r="AJ446"/>
  <c r="AI446"/>
  <c r="AH446"/>
  <c r="AG446"/>
  <c r="AF446"/>
  <c r="AE446"/>
  <c r="AD446"/>
  <c r="AC446"/>
  <c r="AB446"/>
  <c r="AA446"/>
  <c r="Z446"/>
  <c r="Y446"/>
  <c r="X446"/>
  <c r="W446"/>
  <c r="T446"/>
  <c r="S446"/>
  <c r="R446"/>
  <c r="Q446"/>
  <c r="P446"/>
  <c r="O446"/>
  <c r="N446"/>
  <c r="AU438"/>
  <c r="AU451" s="1"/>
  <c r="AT451"/>
  <c r="AS451"/>
  <c r="AR451"/>
  <c r="AQ451"/>
  <c r="AP451"/>
  <c r="AO451"/>
  <c r="AN451"/>
  <c r="AM451"/>
  <c r="AL451"/>
  <c r="AK451"/>
  <c r="AJ451"/>
  <c r="AI451"/>
  <c r="AH451"/>
  <c r="AG451"/>
  <c r="AF451"/>
  <c r="AE451"/>
  <c r="AD451"/>
  <c r="AC451"/>
  <c r="AB451"/>
  <c r="AA451"/>
  <c r="Z451"/>
  <c r="Y451"/>
  <c r="X451"/>
  <c r="W438"/>
  <c r="W451" s="1"/>
  <c r="T438"/>
  <c r="T451" s="1"/>
  <c r="S438"/>
  <c r="S451" s="1"/>
  <c r="R438"/>
  <c r="R451" s="1"/>
  <c r="Q438"/>
  <c r="Q451" s="1"/>
  <c r="P438"/>
  <c r="P451" s="1"/>
  <c r="O438"/>
  <c r="O451" s="1"/>
  <c r="N438"/>
  <c r="U437"/>
  <c r="U436"/>
  <c r="U435"/>
  <c r="U434"/>
  <c r="U432"/>
  <c r="L429"/>
  <c r="AU428"/>
  <c r="AT428"/>
  <c r="AS428"/>
  <c r="AR428"/>
  <c r="AQ428"/>
  <c r="AP428"/>
  <c r="AO428"/>
  <c r="AN428"/>
  <c r="AM428"/>
  <c r="AL428"/>
  <c r="AK428"/>
  <c r="AJ428"/>
  <c r="AI428"/>
  <c r="AH428"/>
  <c r="AG428"/>
  <c r="AF428"/>
  <c r="AE428"/>
  <c r="AD428"/>
  <c r="AC428"/>
  <c r="AB428"/>
  <c r="AA428"/>
  <c r="Z428"/>
  <c r="Y428"/>
  <c r="X428"/>
  <c r="W428"/>
  <c r="T428"/>
  <c r="S428"/>
  <c r="R428"/>
  <c r="Q428"/>
  <c r="P428"/>
  <c r="O428"/>
  <c r="N428"/>
  <c r="AU427"/>
  <c r="AT427"/>
  <c r="AS427"/>
  <c r="AR427"/>
  <c r="AQ427"/>
  <c r="AP427"/>
  <c r="AO427"/>
  <c r="AN427"/>
  <c r="AM427"/>
  <c r="AL427"/>
  <c r="AK427"/>
  <c r="AJ427"/>
  <c r="AI427"/>
  <c r="AH427"/>
  <c r="AG427"/>
  <c r="AF427"/>
  <c r="AE427"/>
  <c r="AD427"/>
  <c r="AC427"/>
  <c r="AB427"/>
  <c r="AA427"/>
  <c r="Z427"/>
  <c r="Y427"/>
  <c r="X427"/>
  <c r="W427"/>
  <c r="T427"/>
  <c r="S427"/>
  <c r="R427"/>
  <c r="Q427"/>
  <c r="P427"/>
  <c r="O427"/>
  <c r="N427"/>
  <c r="AU426"/>
  <c r="AT426"/>
  <c r="AS426"/>
  <c r="AR426"/>
  <c r="AQ426"/>
  <c r="AP426"/>
  <c r="AO426"/>
  <c r="AN426"/>
  <c r="AM426"/>
  <c r="AL426"/>
  <c r="AK426"/>
  <c r="AJ426"/>
  <c r="AI426"/>
  <c r="AH426"/>
  <c r="AG426"/>
  <c r="AF426"/>
  <c r="AE426"/>
  <c r="AD426"/>
  <c r="AC426"/>
  <c r="AB426"/>
  <c r="AA426"/>
  <c r="Z426"/>
  <c r="Y426"/>
  <c r="X426"/>
  <c r="W426"/>
  <c r="T426"/>
  <c r="S426"/>
  <c r="R426"/>
  <c r="Q426"/>
  <c r="P426"/>
  <c r="O426"/>
  <c r="N426"/>
  <c r="AU425"/>
  <c r="AT425"/>
  <c r="AS425"/>
  <c r="AR425"/>
  <c r="AQ425"/>
  <c r="AP425"/>
  <c r="AO425"/>
  <c r="AN425"/>
  <c r="AM425"/>
  <c r="AL425"/>
  <c r="AK425"/>
  <c r="AJ425"/>
  <c r="AI425"/>
  <c r="AH425"/>
  <c r="AG425"/>
  <c r="AF425"/>
  <c r="AE425"/>
  <c r="AD425"/>
  <c r="AC425"/>
  <c r="AB425"/>
  <c r="AA425"/>
  <c r="Z425"/>
  <c r="Y425"/>
  <c r="X425"/>
  <c r="W425"/>
  <c r="T425"/>
  <c r="S425"/>
  <c r="R425"/>
  <c r="Q425"/>
  <c r="P425"/>
  <c r="O425"/>
  <c r="N425"/>
  <c r="AU424"/>
  <c r="AT424"/>
  <c r="AS424"/>
  <c r="AR424"/>
  <c r="AQ424"/>
  <c r="AP424"/>
  <c r="AO424"/>
  <c r="AN424"/>
  <c r="AM424"/>
  <c r="AL424"/>
  <c r="AK424"/>
  <c r="AJ424"/>
  <c r="AI424"/>
  <c r="AH424"/>
  <c r="AG424"/>
  <c r="AF424"/>
  <c r="AE424"/>
  <c r="AD424"/>
  <c r="AC424"/>
  <c r="AB424"/>
  <c r="AA424"/>
  <c r="Z424"/>
  <c r="Y424"/>
  <c r="X424"/>
  <c r="W424"/>
  <c r="T424"/>
  <c r="S424"/>
  <c r="R424"/>
  <c r="Q424"/>
  <c r="P424"/>
  <c r="O424"/>
  <c r="N424"/>
  <c r="W416"/>
  <c r="T416"/>
  <c r="S416"/>
  <c r="R416"/>
  <c r="Q416"/>
  <c r="P416"/>
  <c r="O416"/>
  <c r="N416"/>
  <c r="U415"/>
  <c r="U414"/>
  <c r="U413"/>
  <c r="U412"/>
  <c r="U410"/>
  <c r="AU409"/>
  <c r="W409"/>
  <c r="T409"/>
  <c r="S409"/>
  <c r="R409"/>
  <c r="Q409"/>
  <c r="P409"/>
  <c r="O409"/>
  <c r="N409"/>
  <c r="U408"/>
  <c r="U407"/>
  <c r="U406"/>
  <c r="U405"/>
  <c r="U403"/>
  <c r="AU402"/>
  <c r="AT402"/>
  <c r="AS402"/>
  <c r="AR402"/>
  <c r="AQ402"/>
  <c r="AP402"/>
  <c r="AO402"/>
  <c r="AN402"/>
  <c r="AM402"/>
  <c r="AL402"/>
  <c r="AK402"/>
  <c r="AJ402"/>
  <c r="AI402"/>
  <c r="AH402"/>
  <c r="AG402"/>
  <c r="AF402"/>
  <c r="AE402"/>
  <c r="AD402"/>
  <c r="AC402"/>
  <c r="AB402"/>
  <c r="AA402"/>
  <c r="Z402"/>
  <c r="Y402"/>
  <c r="X402"/>
  <c r="W402"/>
  <c r="T402"/>
  <c r="S402"/>
  <c r="R402"/>
  <c r="Q402"/>
  <c r="P402"/>
  <c r="O402"/>
  <c r="N402"/>
  <c r="U401"/>
  <c r="U400"/>
  <c r="U399"/>
  <c r="U398"/>
  <c r="U397"/>
  <c r="AU396"/>
  <c r="AT396"/>
  <c r="AS396"/>
  <c r="AR396"/>
  <c r="AQ396"/>
  <c r="AP396"/>
  <c r="AO396"/>
  <c r="AN396"/>
  <c r="AM396"/>
  <c r="AL396"/>
  <c r="AK396"/>
  <c r="AJ396"/>
  <c r="AI396"/>
  <c r="AH396"/>
  <c r="AG396"/>
  <c r="AF396"/>
  <c r="AE396"/>
  <c r="AD396"/>
  <c r="AC396"/>
  <c r="AB396"/>
  <c r="AA396"/>
  <c r="Z396"/>
  <c r="Y396"/>
  <c r="X396"/>
  <c r="W396"/>
  <c r="T396"/>
  <c r="S396"/>
  <c r="R396"/>
  <c r="Q396"/>
  <c r="P396"/>
  <c r="O396"/>
  <c r="N396"/>
  <c r="U395"/>
  <c r="U394"/>
  <c r="U393"/>
  <c r="U392"/>
  <c r="U391"/>
  <c r="AU390"/>
  <c r="AT390"/>
  <c r="AS390"/>
  <c r="AR390"/>
  <c r="AQ390"/>
  <c r="AP390"/>
  <c r="AO390"/>
  <c r="AN390"/>
  <c r="AM390"/>
  <c r="AL390"/>
  <c r="AK390"/>
  <c r="AJ390"/>
  <c r="AI390"/>
  <c r="AH390"/>
  <c r="AG390"/>
  <c r="AF390"/>
  <c r="AE390"/>
  <c r="AD390"/>
  <c r="AC390"/>
  <c r="AB390"/>
  <c r="AA390"/>
  <c r="Z390"/>
  <c r="Y390"/>
  <c r="X390"/>
  <c r="W390"/>
  <c r="T390"/>
  <c r="S390"/>
  <c r="R390"/>
  <c r="Q390"/>
  <c r="P390"/>
  <c r="O390"/>
  <c r="N390"/>
  <c r="U389"/>
  <c r="U388"/>
  <c r="U387"/>
  <c r="U386"/>
  <c r="U385"/>
  <c r="AU384"/>
  <c r="AT384"/>
  <c r="AS384"/>
  <c r="AR384"/>
  <c r="AQ384"/>
  <c r="AP384"/>
  <c r="AO384"/>
  <c r="AN384"/>
  <c r="AM384"/>
  <c r="AL384"/>
  <c r="AK384"/>
  <c r="AJ384"/>
  <c r="AI384"/>
  <c r="AH384"/>
  <c r="AG384"/>
  <c r="AF384"/>
  <c r="AE384"/>
  <c r="AD384"/>
  <c r="AC384"/>
  <c r="AB384"/>
  <c r="AA384"/>
  <c r="Z384"/>
  <c r="Y384"/>
  <c r="X384"/>
  <c r="W384"/>
  <c r="T384"/>
  <c r="S384"/>
  <c r="R384"/>
  <c r="Q384"/>
  <c r="P384"/>
  <c r="O384"/>
  <c r="N384"/>
  <c r="U383"/>
  <c r="U382"/>
  <c r="U381"/>
  <c r="U380"/>
  <c r="U379"/>
  <c r="AU378"/>
  <c r="AT378"/>
  <c r="AS378"/>
  <c r="AR378"/>
  <c r="AQ378"/>
  <c r="AP378"/>
  <c r="AO378"/>
  <c r="AN378"/>
  <c r="AM378"/>
  <c r="AL378"/>
  <c r="AK378"/>
  <c r="AJ378"/>
  <c r="AI378"/>
  <c r="AH378"/>
  <c r="AG378"/>
  <c r="AF378"/>
  <c r="AE378"/>
  <c r="AD378"/>
  <c r="AC378"/>
  <c r="AB378"/>
  <c r="AA378"/>
  <c r="Z378"/>
  <c r="Y378"/>
  <c r="X378"/>
  <c r="W378"/>
  <c r="T378"/>
  <c r="S378"/>
  <c r="R378"/>
  <c r="Q378"/>
  <c r="P378"/>
  <c r="O378"/>
  <c r="N378"/>
  <c r="U377"/>
  <c r="U376"/>
  <c r="U375"/>
  <c r="U374"/>
  <c r="U373"/>
  <c r="AU372"/>
  <c r="AT372"/>
  <c r="AS372"/>
  <c r="AR372"/>
  <c r="AQ372"/>
  <c r="AP372"/>
  <c r="AO372"/>
  <c r="AN372"/>
  <c r="AM372"/>
  <c r="AL372"/>
  <c r="AK372"/>
  <c r="AJ372"/>
  <c r="AI372"/>
  <c r="AH372"/>
  <c r="AG372"/>
  <c r="AF372"/>
  <c r="AE372"/>
  <c r="AD372"/>
  <c r="AC372"/>
  <c r="AB372"/>
  <c r="AA372"/>
  <c r="Z372"/>
  <c r="Y372"/>
  <c r="X372"/>
  <c r="W372"/>
  <c r="T372"/>
  <c r="S372"/>
  <c r="R372"/>
  <c r="Q372"/>
  <c r="P372"/>
  <c r="O372"/>
  <c r="N372"/>
  <c r="U371"/>
  <c r="U370"/>
  <c r="U369"/>
  <c r="U368"/>
  <c r="U367"/>
  <c r="AU366"/>
  <c r="AT366"/>
  <c r="AS366"/>
  <c r="AR366"/>
  <c r="AQ366"/>
  <c r="AP366"/>
  <c r="AO366"/>
  <c r="AN366"/>
  <c r="AM366"/>
  <c r="AL366"/>
  <c r="AK366"/>
  <c r="AJ366"/>
  <c r="AI366"/>
  <c r="AH366"/>
  <c r="AG366"/>
  <c r="AF366"/>
  <c r="AE366"/>
  <c r="AD366"/>
  <c r="AC366"/>
  <c r="AB366"/>
  <c r="AA366"/>
  <c r="Z366"/>
  <c r="Y366"/>
  <c r="X366"/>
  <c r="W366"/>
  <c r="T366"/>
  <c r="S366"/>
  <c r="R366"/>
  <c r="Q366"/>
  <c r="P366"/>
  <c r="O366"/>
  <c r="N366"/>
  <c r="U365"/>
  <c r="U364"/>
  <c r="U363"/>
  <c r="U362"/>
  <c r="U361"/>
  <c r="AU352"/>
  <c r="AT352"/>
  <c r="AS352"/>
  <c r="AR352"/>
  <c r="AQ352"/>
  <c r="AP352"/>
  <c r="AO352"/>
  <c r="AN352"/>
  <c r="AM352"/>
  <c r="AL352"/>
  <c r="AK352"/>
  <c r="AJ352"/>
  <c r="AI352"/>
  <c r="AH352"/>
  <c r="AG352"/>
  <c r="AF352"/>
  <c r="AE352"/>
  <c r="AD352"/>
  <c r="AC352"/>
  <c r="AB352"/>
  <c r="AA352"/>
  <c r="Z352"/>
  <c r="Y352"/>
  <c r="X352"/>
  <c r="W352"/>
  <c r="T352"/>
  <c r="S352"/>
  <c r="R352"/>
  <c r="Q352"/>
  <c r="P352"/>
  <c r="O352"/>
  <c r="N352"/>
  <c r="U351"/>
  <c r="U350"/>
  <c r="U349"/>
  <c r="U348"/>
  <c r="U347"/>
  <c r="L343"/>
  <c r="AU342"/>
  <c r="AT342"/>
  <c r="AS342"/>
  <c r="AR342"/>
  <c r="AQ342"/>
  <c r="AP342"/>
  <c r="AO342"/>
  <c r="AN342"/>
  <c r="AM342"/>
  <c r="AL342"/>
  <c r="AK342"/>
  <c r="AJ342"/>
  <c r="AI342"/>
  <c r="AH342"/>
  <c r="AG342"/>
  <c r="AF342"/>
  <c r="AE342"/>
  <c r="AD342"/>
  <c r="AC342"/>
  <c r="AB342"/>
  <c r="AA342"/>
  <c r="Z342"/>
  <c r="Y342"/>
  <c r="X342"/>
  <c r="W342"/>
  <c r="T342"/>
  <c r="S342"/>
  <c r="R342"/>
  <c r="Q342"/>
  <c r="P342"/>
  <c r="O342"/>
  <c r="N342"/>
  <c r="AU341"/>
  <c r="AT341"/>
  <c r="AS341"/>
  <c r="AR341"/>
  <c r="AQ341"/>
  <c r="AP341"/>
  <c r="AO341"/>
  <c r="AN341"/>
  <c r="AM341"/>
  <c r="AL341"/>
  <c r="AK341"/>
  <c r="AJ341"/>
  <c r="AI341"/>
  <c r="AH341"/>
  <c r="AG341"/>
  <c r="AF341"/>
  <c r="AE341"/>
  <c r="AD341"/>
  <c r="AC341"/>
  <c r="AB341"/>
  <c r="AA341"/>
  <c r="Z341"/>
  <c r="Y341"/>
  <c r="X341"/>
  <c r="W341"/>
  <c r="T341"/>
  <c r="S341"/>
  <c r="R341"/>
  <c r="Q341"/>
  <c r="P341"/>
  <c r="O341"/>
  <c r="N341"/>
  <c r="AU340"/>
  <c r="AT340"/>
  <c r="AS340"/>
  <c r="AR340"/>
  <c r="AQ340"/>
  <c r="AP340"/>
  <c r="AO340"/>
  <c r="AN340"/>
  <c r="AM340"/>
  <c r="AL340"/>
  <c r="AK340"/>
  <c r="AJ340"/>
  <c r="AI340"/>
  <c r="AH340"/>
  <c r="AG340"/>
  <c r="AF340"/>
  <c r="AE340"/>
  <c r="AD340"/>
  <c r="AC340"/>
  <c r="AB340"/>
  <c r="AA340"/>
  <c r="Z340"/>
  <c r="Y340"/>
  <c r="X340"/>
  <c r="W340"/>
  <c r="T340"/>
  <c r="S340"/>
  <c r="R340"/>
  <c r="Q340"/>
  <c r="P340"/>
  <c r="O340"/>
  <c r="N340"/>
  <c r="AU339"/>
  <c r="AT339"/>
  <c r="AS339"/>
  <c r="AR339"/>
  <c r="AQ339"/>
  <c r="AP339"/>
  <c r="AO339"/>
  <c r="AN339"/>
  <c r="AM339"/>
  <c r="AL339"/>
  <c r="AK339"/>
  <c r="AJ339"/>
  <c r="AI339"/>
  <c r="AH339"/>
  <c r="AG339"/>
  <c r="AF339"/>
  <c r="AE339"/>
  <c r="AD339"/>
  <c r="AC339"/>
  <c r="AB339"/>
  <c r="AA339"/>
  <c r="Z339"/>
  <c r="Y339"/>
  <c r="X339"/>
  <c r="W339"/>
  <c r="T339"/>
  <c r="S339"/>
  <c r="R339"/>
  <c r="Q339"/>
  <c r="P339"/>
  <c r="O339"/>
  <c r="N339"/>
  <c r="AU338"/>
  <c r="AT338"/>
  <c r="AS338"/>
  <c r="AR338"/>
  <c r="AQ338"/>
  <c r="AP338"/>
  <c r="AO338"/>
  <c r="AN338"/>
  <c r="AM338"/>
  <c r="AL338"/>
  <c r="AK338"/>
  <c r="AJ338"/>
  <c r="AI338"/>
  <c r="AH338"/>
  <c r="AG338"/>
  <c r="AF338"/>
  <c r="AE338"/>
  <c r="AD338"/>
  <c r="AC338"/>
  <c r="AB338"/>
  <c r="AA338"/>
  <c r="Z338"/>
  <c r="Y338"/>
  <c r="X338"/>
  <c r="W338"/>
  <c r="T338"/>
  <c r="S338"/>
  <c r="R338"/>
  <c r="Q338"/>
  <c r="P338"/>
  <c r="O338"/>
  <c r="N338"/>
  <c r="AU330"/>
  <c r="AT330"/>
  <c r="AS330"/>
  <c r="AR330"/>
  <c r="AQ330"/>
  <c r="AP330"/>
  <c r="AO330"/>
  <c r="AN330"/>
  <c r="AM330"/>
  <c r="AL330"/>
  <c r="AK330"/>
  <c r="AJ330"/>
  <c r="AI330"/>
  <c r="AH330"/>
  <c r="AG330"/>
  <c r="AF330"/>
  <c r="AE330"/>
  <c r="AD330"/>
  <c r="AC330"/>
  <c r="AB330"/>
  <c r="AA330"/>
  <c r="Z330"/>
  <c r="Y330"/>
  <c r="X330"/>
  <c r="W330"/>
  <c r="T330"/>
  <c r="S330"/>
  <c r="R330"/>
  <c r="Q330"/>
  <c r="P330"/>
  <c r="O330"/>
  <c r="N330"/>
  <c r="U329"/>
  <c r="U328"/>
  <c r="U327"/>
  <c r="U326"/>
  <c r="U325"/>
  <c r="AU324"/>
  <c r="AT324"/>
  <c r="AS324"/>
  <c r="AR324"/>
  <c r="AQ324"/>
  <c r="AP324"/>
  <c r="AO324"/>
  <c r="AN324"/>
  <c r="AM324"/>
  <c r="AL324"/>
  <c r="AK324"/>
  <c r="AJ324"/>
  <c r="AI324"/>
  <c r="AH324"/>
  <c r="AG324"/>
  <c r="AF324"/>
  <c r="AE324"/>
  <c r="AD324"/>
  <c r="AC324"/>
  <c r="AB324"/>
  <c r="AA324"/>
  <c r="Z324"/>
  <c r="Y324"/>
  <c r="X324"/>
  <c r="W324"/>
  <c r="T324"/>
  <c r="S324"/>
  <c r="R324"/>
  <c r="Q324"/>
  <c r="P324"/>
  <c r="O324"/>
  <c r="N324"/>
  <c r="U323"/>
  <c r="U322"/>
  <c r="U321"/>
  <c r="U320"/>
  <c r="U319"/>
  <c r="AU318"/>
  <c r="AT318"/>
  <c r="AS318"/>
  <c r="AR318"/>
  <c r="AQ318"/>
  <c r="AP318"/>
  <c r="AO318"/>
  <c r="AN318"/>
  <c r="AM318"/>
  <c r="AL318"/>
  <c r="AK318"/>
  <c r="AJ318"/>
  <c r="AI318"/>
  <c r="AH318"/>
  <c r="AG318"/>
  <c r="AF318"/>
  <c r="AE318"/>
  <c r="AD318"/>
  <c r="AC318"/>
  <c r="AB318"/>
  <c r="AA318"/>
  <c r="Z318"/>
  <c r="Y318"/>
  <c r="X318"/>
  <c r="W318"/>
  <c r="T318"/>
  <c r="S318"/>
  <c r="R318"/>
  <c r="Q318"/>
  <c r="P318"/>
  <c r="O318"/>
  <c r="N318"/>
  <c r="U317"/>
  <c r="U316"/>
  <c r="U315"/>
  <c r="U314"/>
  <c r="U312"/>
  <c r="AU311"/>
  <c r="AT311"/>
  <c r="AS311"/>
  <c r="AR311"/>
  <c r="AQ311"/>
  <c r="AP311"/>
  <c r="AO311"/>
  <c r="AN311"/>
  <c r="AM311"/>
  <c r="AL311"/>
  <c r="AK311"/>
  <c r="AJ311"/>
  <c r="AI311"/>
  <c r="AH311"/>
  <c r="AG311"/>
  <c r="AF311"/>
  <c r="AE311"/>
  <c r="AD311"/>
  <c r="AC311"/>
  <c r="AB311"/>
  <c r="AA311"/>
  <c r="Z311"/>
  <c r="Y311"/>
  <c r="X311"/>
  <c r="W311"/>
  <c r="T311"/>
  <c r="S311"/>
  <c r="R311"/>
  <c r="Q311"/>
  <c r="P311"/>
  <c r="O311"/>
  <c r="N311"/>
  <c r="U310"/>
  <c r="U309"/>
  <c r="U308"/>
  <c r="U307"/>
  <c r="U306"/>
  <c r="W305"/>
  <c r="T305"/>
  <c r="S305"/>
  <c r="R305"/>
  <c r="Q305"/>
  <c r="P305"/>
  <c r="O305"/>
  <c r="N305"/>
  <c r="U304"/>
  <c r="U303"/>
  <c r="U302"/>
  <c r="U301"/>
  <c r="U299"/>
  <c r="AU290"/>
  <c r="AT290"/>
  <c r="AS290"/>
  <c r="AR290"/>
  <c r="AQ290"/>
  <c r="AP290"/>
  <c r="AO290"/>
  <c r="AN290"/>
  <c r="AM290"/>
  <c r="AL290"/>
  <c r="AK290"/>
  <c r="AJ290"/>
  <c r="AI290"/>
  <c r="AH290"/>
  <c r="AG290"/>
  <c r="AF290"/>
  <c r="AE290"/>
  <c r="AD290"/>
  <c r="AC290"/>
  <c r="AB290"/>
  <c r="AA290"/>
  <c r="Z290"/>
  <c r="Y290"/>
  <c r="X290"/>
  <c r="W290"/>
  <c r="T290"/>
  <c r="S290"/>
  <c r="R290"/>
  <c r="Q290"/>
  <c r="P290"/>
  <c r="O290"/>
  <c r="N290"/>
  <c r="U289"/>
  <c r="U288"/>
  <c r="U287"/>
  <c r="U286"/>
  <c r="U285"/>
  <c r="AU284"/>
  <c r="W284"/>
  <c r="T284"/>
  <c r="S284"/>
  <c r="R284"/>
  <c r="Q284"/>
  <c r="P284"/>
  <c r="O284"/>
  <c r="N284"/>
  <c r="U283"/>
  <c r="U282"/>
  <c r="U281"/>
  <c r="U280"/>
  <c r="U276"/>
  <c r="AU275"/>
  <c r="AT275"/>
  <c r="AS275"/>
  <c r="AR275"/>
  <c r="AQ275"/>
  <c r="AP275"/>
  <c r="AO275"/>
  <c r="AN275"/>
  <c r="AM275"/>
  <c r="AL275"/>
  <c r="AK275"/>
  <c r="AJ275"/>
  <c r="AI275"/>
  <c r="AH275"/>
  <c r="AF275"/>
  <c r="AE275"/>
  <c r="AD275"/>
  <c r="AC275"/>
  <c r="AB275"/>
  <c r="AA275"/>
  <c r="Z275"/>
  <c r="Y275"/>
  <c r="W275"/>
  <c r="T275"/>
  <c r="S275"/>
  <c r="R275"/>
  <c r="Q275"/>
  <c r="P275"/>
  <c r="O275"/>
  <c r="N275"/>
  <c r="U274"/>
  <c r="U273"/>
  <c r="U272"/>
  <c r="U271"/>
  <c r="U269"/>
  <c r="L265"/>
  <c r="AU264"/>
  <c r="AU521" s="1"/>
  <c r="AT264"/>
  <c r="AT521" s="1"/>
  <c r="AS264"/>
  <c r="AS521" s="1"/>
  <c r="AR264"/>
  <c r="AR521" s="1"/>
  <c r="AQ264"/>
  <c r="AQ521" s="1"/>
  <c r="AP264"/>
  <c r="AP521" s="1"/>
  <c r="AO264"/>
  <c r="AO521" s="1"/>
  <c r="AN264"/>
  <c r="AN521" s="1"/>
  <c r="AM264"/>
  <c r="AM521" s="1"/>
  <c r="AL264"/>
  <c r="AL521" s="1"/>
  <c r="AK264"/>
  <c r="AK521" s="1"/>
  <c r="AJ264"/>
  <c r="AJ521" s="1"/>
  <c r="AI264"/>
  <c r="AI521" s="1"/>
  <c r="AH264"/>
  <c r="AH521" s="1"/>
  <c r="AG264"/>
  <c r="AG521" s="1"/>
  <c r="AF264"/>
  <c r="AF521" s="1"/>
  <c r="AE264"/>
  <c r="AE521" s="1"/>
  <c r="AD264"/>
  <c r="AD521" s="1"/>
  <c r="AC264"/>
  <c r="AC521" s="1"/>
  <c r="AB264"/>
  <c r="AB521" s="1"/>
  <c r="AA264"/>
  <c r="AA521" s="1"/>
  <c r="Z264"/>
  <c r="Z521" s="1"/>
  <c r="Y264"/>
  <c r="Y521" s="1"/>
  <c r="X264"/>
  <c r="X521" s="1"/>
  <c r="W264"/>
  <c r="W521" s="1"/>
  <c r="T264"/>
  <c r="T521" s="1"/>
  <c r="S264"/>
  <c r="S521" s="1"/>
  <c r="R264"/>
  <c r="R521" s="1"/>
  <c r="Q264"/>
  <c r="Q521" s="1"/>
  <c r="P264"/>
  <c r="P521" s="1"/>
  <c r="O264"/>
  <c r="O521" s="1"/>
  <c r="N264"/>
  <c r="N521" s="1"/>
  <c r="AU263"/>
  <c r="AU520" s="1"/>
  <c r="AT263"/>
  <c r="AS263"/>
  <c r="AR263"/>
  <c r="AQ263"/>
  <c r="AQ520" s="1"/>
  <c r="AP263"/>
  <c r="AO263"/>
  <c r="AN263"/>
  <c r="AM263"/>
  <c r="AM520" s="1"/>
  <c r="AL263"/>
  <c r="AK263"/>
  <c r="AJ263"/>
  <c r="AI263"/>
  <c r="AI520" s="1"/>
  <c r="AH263"/>
  <c r="AG263"/>
  <c r="AF263"/>
  <c r="AE263"/>
  <c r="AE520" s="1"/>
  <c r="AD263"/>
  <c r="AC263"/>
  <c r="AB263"/>
  <c r="AA263"/>
  <c r="AA520" s="1"/>
  <c r="Z263"/>
  <c r="Y263"/>
  <c r="X263"/>
  <c r="W263"/>
  <c r="W520" s="1"/>
  <c r="T263"/>
  <c r="S263"/>
  <c r="R263"/>
  <c r="Q263"/>
  <c r="Q520" s="1"/>
  <c r="P263"/>
  <c r="O263"/>
  <c r="N263"/>
  <c r="AU262"/>
  <c r="AU519" s="1"/>
  <c r="AT262"/>
  <c r="AS262"/>
  <c r="AR262"/>
  <c r="AQ262"/>
  <c r="AQ519" s="1"/>
  <c r="AP262"/>
  <c r="AO262"/>
  <c r="AN262"/>
  <c r="AM262"/>
  <c r="AM519" s="1"/>
  <c r="AL262"/>
  <c r="AK262"/>
  <c r="AJ262"/>
  <c r="AI262"/>
  <c r="AI519" s="1"/>
  <c r="AH262"/>
  <c r="AG262"/>
  <c r="AF262"/>
  <c r="AE262"/>
  <c r="AE519" s="1"/>
  <c r="AD262"/>
  <c r="AC262"/>
  <c r="AB262"/>
  <c r="AA262"/>
  <c r="AA519" s="1"/>
  <c r="Z262"/>
  <c r="Y262"/>
  <c r="X262"/>
  <c r="W262"/>
  <c r="W519" s="1"/>
  <c r="T262"/>
  <c r="S262"/>
  <c r="R262"/>
  <c r="Q262"/>
  <c r="Q519" s="1"/>
  <c r="P262"/>
  <c r="O262"/>
  <c r="N262"/>
  <c r="AU261"/>
  <c r="AU518" s="1"/>
  <c r="AT261"/>
  <c r="AS261"/>
  <c r="AR261"/>
  <c r="AQ261"/>
  <c r="AQ518" s="1"/>
  <c r="AP261"/>
  <c r="AO261"/>
  <c r="AN261"/>
  <c r="AM261"/>
  <c r="AM518" s="1"/>
  <c r="AL261"/>
  <c r="AK261"/>
  <c r="AJ261"/>
  <c r="AI261"/>
  <c r="AI518" s="1"/>
  <c r="AH261"/>
  <c r="AG261"/>
  <c r="AF261"/>
  <c r="AE261"/>
  <c r="AE518" s="1"/>
  <c r="AD261"/>
  <c r="AC261"/>
  <c r="AB261"/>
  <c r="AA261"/>
  <c r="AA518" s="1"/>
  <c r="Z261"/>
  <c r="Y261"/>
  <c r="X261"/>
  <c r="W261"/>
  <c r="W518" s="1"/>
  <c r="T261"/>
  <c r="S261"/>
  <c r="R261"/>
  <c r="Q261"/>
  <c r="Q518" s="1"/>
  <c r="P261"/>
  <c r="O261"/>
  <c r="N261"/>
  <c r="AU260"/>
  <c r="AU517" s="1"/>
  <c r="AT260"/>
  <c r="AS260"/>
  <c r="AR260"/>
  <c r="AQ260"/>
  <c r="AQ517" s="1"/>
  <c r="AP260"/>
  <c r="AO260"/>
  <c r="AN260"/>
  <c r="AM260"/>
  <c r="AM517" s="1"/>
  <c r="AL260"/>
  <c r="AK260"/>
  <c r="AJ260"/>
  <c r="AI260"/>
  <c r="AI517" s="1"/>
  <c r="AH260"/>
  <c r="AG260"/>
  <c r="AF260"/>
  <c r="AE260"/>
  <c r="AE517" s="1"/>
  <c r="AD260"/>
  <c r="AC260"/>
  <c r="AB260"/>
  <c r="AA260"/>
  <c r="AA517" s="1"/>
  <c r="Z260"/>
  <c r="Y260"/>
  <c r="X260"/>
  <c r="W260"/>
  <c r="W517" s="1"/>
  <c r="T260"/>
  <c r="S260"/>
  <c r="R260"/>
  <c r="Q260"/>
  <c r="Q517" s="1"/>
  <c r="P260"/>
  <c r="O260"/>
  <c r="N260"/>
  <c r="AU259"/>
  <c r="AU516" s="1"/>
  <c r="AT259"/>
  <c r="AS259"/>
  <c r="AR259"/>
  <c r="AQ259"/>
  <c r="AP259"/>
  <c r="AO259"/>
  <c r="AN259"/>
  <c r="AM259"/>
  <c r="AL259"/>
  <c r="AK259"/>
  <c r="AJ259"/>
  <c r="AI259"/>
  <c r="AH259"/>
  <c r="AG259"/>
  <c r="AF259"/>
  <c r="AE259"/>
  <c r="AD259"/>
  <c r="AC259"/>
  <c r="AB259"/>
  <c r="AA259"/>
  <c r="Z259"/>
  <c r="Y259"/>
  <c r="X259"/>
  <c r="W259"/>
  <c r="W516" s="1"/>
  <c r="T259"/>
  <c r="S259"/>
  <c r="R259"/>
  <c r="Q259"/>
  <c r="Q516" s="1"/>
  <c r="P259"/>
  <c r="O259"/>
  <c r="N259"/>
  <c r="AU257"/>
  <c r="AT257"/>
  <c r="AS257"/>
  <c r="AR257"/>
  <c r="AQ257"/>
  <c r="AP257"/>
  <c r="AO257"/>
  <c r="AN257"/>
  <c r="AM257"/>
  <c r="AL257"/>
  <c r="AK257"/>
  <c r="AJ257"/>
  <c r="AI257"/>
  <c r="AH257"/>
  <c r="AG257"/>
  <c r="AF257"/>
  <c r="AE257"/>
  <c r="AD257"/>
  <c r="AC257"/>
  <c r="AB257"/>
  <c r="AA257"/>
  <c r="Z257"/>
  <c r="Y257"/>
  <c r="X257"/>
  <c r="W257"/>
  <c r="T257"/>
  <c r="S257"/>
  <c r="R257"/>
  <c r="Q257"/>
  <c r="P257"/>
  <c r="O257"/>
  <c r="N257"/>
  <c r="U256"/>
  <c r="U255"/>
  <c r="U254"/>
  <c r="U253"/>
  <c r="U252"/>
  <c r="AU250"/>
  <c r="AT250"/>
  <c r="AS250"/>
  <c r="AR250"/>
  <c r="AQ250"/>
  <c r="W250"/>
  <c r="T250"/>
  <c r="S250"/>
  <c r="R250"/>
  <c r="Q250"/>
  <c r="P250"/>
  <c r="O250"/>
  <c r="N250"/>
  <c r="U249"/>
  <c r="U248"/>
  <c r="U247"/>
  <c r="U245"/>
  <c r="U244"/>
  <c r="AU243"/>
  <c r="AT243"/>
  <c r="AS243"/>
  <c r="AR243"/>
  <c r="AQ243"/>
  <c r="AP243"/>
  <c r="AO243"/>
  <c r="AN243"/>
  <c r="AM243"/>
  <c r="AL243"/>
  <c r="AK243"/>
  <c r="AJ243"/>
  <c r="AI243"/>
  <c r="AH243"/>
  <c r="AG243"/>
  <c r="AF243"/>
  <c r="AE243"/>
  <c r="AD243"/>
  <c r="AC243"/>
  <c r="AB243"/>
  <c r="AA243"/>
  <c r="Z243"/>
  <c r="Y243"/>
  <c r="X243"/>
  <c r="W243"/>
  <c r="T243"/>
  <c r="S243"/>
  <c r="R243"/>
  <c r="Q243"/>
  <c r="P243"/>
  <c r="O243"/>
  <c r="N243"/>
  <c r="U242"/>
  <c r="U241"/>
  <c r="U240"/>
  <c r="U239"/>
  <c r="U238"/>
  <c r="AU236"/>
  <c r="AT236"/>
  <c r="AS236"/>
  <c r="AR236"/>
  <c r="AQ236"/>
  <c r="AP236"/>
  <c r="AO236"/>
  <c r="AN236"/>
  <c r="AM236"/>
  <c r="AL236"/>
  <c r="AK236"/>
  <c r="AJ236"/>
  <c r="AI236"/>
  <c r="AH236"/>
  <c r="AG236"/>
  <c r="AF236"/>
  <c r="AE236"/>
  <c r="AD236"/>
  <c r="AC236"/>
  <c r="AB236"/>
  <c r="AA236"/>
  <c r="Z236"/>
  <c r="Y236"/>
  <c r="X236"/>
  <c r="W236"/>
  <c r="T236"/>
  <c r="S236"/>
  <c r="R236"/>
  <c r="Q236"/>
  <c r="P236"/>
  <c r="O236"/>
  <c r="N236"/>
  <c r="U235"/>
  <c r="U234"/>
  <c r="U233"/>
  <c r="U232"/>
  <c r="U231"/>
  <c r="AU230"/>
  <c r="AT230"/>
  <c r="AS230"/>
  <c r="AR230"/>
  <c r="AQ230"/>
  <c r="AP230"/>
  <c r="AO230"/>
  <c r="AN230"/>
  <c r="AM230"/>
  <c r="AL230"/>
  <c r="AK230"/>
  <c r="AJ230"/>
  <c r="AI230"/>
  <c r="AH230"/>
  <c r="AG230"/>
  <c r="AF230"/>
  <c r="AE230"/>
  <c r="AD230"/>
  <c r="AC230"/>
  <c r="AB230"/>
  <c r="AA230"/>
  <c r="Z230"/>
  <c r="Y230"/>
  <c r="X230"/>
  <c r="W230"/>
  <c r="T230"/>
  <c r="S230"/>
  <c r="R230"/>
  <c r="Q230"/>
  <c r="P230"/>
  <c r="O230"/>
  <c r="N230"/>
  <c r="U229"/>
  <c r="U228"/>
  <c r="U227"/>
  <c r="U226"/>
  <c r="U225"/>
  <c r="AU224"/>
  <c r="AT224"/>
  <c r="AS224"/>
  <c r="AR224"/>
  <c r="AQ224"/>
  <c r="AP224"/>
  <c r="AO224"/>
  <c r="AN224"/>
  <c r="AM224"/>
  <c r="AL224"/>
  <c r="AK224"/>
  <c r="AJ224"/>
  <c r="AI224"/>
  <c r="AH224"/>
  <c r="AG224"/>
  <c r="AF224"/>
  <c r="AE224"/>
  <c r="AD224"/>
  <c r="AC224"/>
  <c r="AB224"/>
  <c r="AA224"/>
  <c r="Z224"/>
  <c r="Y224"/>
  <c r="X224"/>
  <c r="W224"/>
  <c r="T224"/>
  <c r="S224"/>
  <c r="R224"/>
  <c r="Q224"/>
  <c r="P224"/>
  <c r="O224"/>
  <c r="N224"/>
  <c r="U223"/>
  <c r="U222"/>
  <c r="U221"/>
  <c r="U220"/>
  <c r="U219"/>
  <c r="AU218"/>
  <c r="AT218"/>
  <c r="AS218"/>
  <c r="AR218"/>
  <c r="AQ218"/>
  <c r="AP218"/>
  <c r="AO218"/>
  <c r="AN218"/>
  <c r="AM218"/>
  <c r="AL218"/>
  <c r="AK218"/>
  <c r="AJ218"/>
  <c r="AI218"/>
  <c r="AH218"/>
  <c r="AG218"/>
  <c r="AF218"/>
  <c r="AE218"/>
  <c r="AD218"/>
  <c r="AC218"/>
  <c r="AB218"/>
  <c r="AA218"/>
  <c r="Z218"/>
  <c r="Y218"/>
  <c r="X218"/>
  <c r="W218"/>
  <c r="T218"/>
  <c r="S218"/>
  <c r="R218"/>
  <c r="Q218"/>
  <c r="P218"/>
  <c r="O218"/>
  <c r="N218"/>
  <c r="U217"/>
  <c r="U216"/>
  <c r="U215"/>
  <c r="U214"/>
  <c r="U213"/>
  <c r="AU212"/>
  <c r="AT212"/>
  <c r="AS212"/>
  <c r="AR212"/>
  <c r="AQ212"/>
  <c r="AP212"/>
  <c r="AO212"/>
  <c r="AN212"/>
  <c r="AM212"/>
  <c r="AL212"/>
  <c r="AK212"/>
  <c r="AJ212"/>
  <c r="AI212"/>
  <c r="AH212"/>
  <c r="AG212"/>
  <c r="AF212"/>
  <c r="AE212"/>
  <c r="AD212"/>
  <c r="AC212"/>
  <c r="AB212"/>
  <c r="AA212"/>
  <c r="Z212"/>
  <c r="Y212"/>
  <c r="X212"/>
  <c r="W212"/>
  <c r="T212"/>
  <c r="S212"/>
  <c r="R212"/>
  <c r="Q212"/>
  <c r="P212"/>
  <c r="O212"/>
  <c r="N212"/>
  <c r="U211"/>
  <c r="U210"/>
  <c r="U209"/>
  <c r="U208"/>
  <c r="U207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T205"/>
  <c r="S205"/>
  <c r="R205"/>
  <c r="Q205"/>
  <c r="P205"/>
  <c r="O205"/>
  <c r="N205"/>
  <c r="U204"/>
  <c r="U203"/>
  <c r="U202"/>
  <c r="U201"/>
  <c r="U200"/>
  <c r="W199"/>
  <c r="T199"/>
  <c r="S199"/>
  <c r="R199"/>
  <c r="Q199"/>
  <c r="P199"/>
  <c r="O199"/>
  <c r="N199"/>
  <c r="U198"/>
  <c r="U197"/>
  <c r="U196"/>
  <c r="U191"/>
  <c r="T190"/>
  <c r="S190"/>
  <c r="R190"/>
  <c r="Q190"/>
  <c r="P190"/>
  <c r="O190"/>
  <c r="N190"/>
  <c r="U189"/>
  <c r="U188"/>
  <c r="U187"/>
  <c r="U183"/>
  <c r="U182"/>
  <c r="AU181"/>
  <c r="AT181"/>
  <c r="AS181"/>
  <c r="AR181"/>
  <c r="AQ181"/>
  <c r="AP181"/>
  <c r="AO181"/>
  <c r="AN181"/>
  <c r="AM181"/>
  <c r="AL181"/>
  <c r="AF181"/>
  <c r="AE181"/>
  <c r="AD181"/>
  <c r="AC181"/>
  <c r="AB181"/>
  <c r="AA181"/>
  <c r="Z181"/>
  <c r="Y181"/>
  <c r="X181"/>
  <c r="T181"/>
  <c r="S181"/>
  <c r="R181"/>
  <c r="Q181"/>
  <c r="P181"/>
  <c r="O181"/>
  <c r="N181"/>
  <c r="U180"/>
  <c r="U179"/>
  <c r="U178"/>
  <c r="U176"/>
  <c r="U175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T174"/>
  <c r="S174"/>
  <c r="R174"/>
  <c r="Q174"/>
  <c r="P174"/>
  <c r="O174"/>
  <c r="N174"/>
  <c r="U173"/>
  <c r="U172"/>
  <c r="U171"/>
  <c r="U170"/>
  <c r="U169"/>
  <c r="AU168"/>
  <c r="AT168"/>
  <c r="AS168"/>
  <c r="AR168"/>
  <c r="AQ168"/>
  <c r="AP168"/>
  <c r="AO168"/>
  <c r="AN168"/>
  <c r="AM168"/>
  <c r="AL168"/>
  <c r="AK168"/>
  <c r="AJ168"/>
  <c r="AI168"/>
  <c r="AH168"/>
  <c r="AG168"/>
  <c r="AF168"/>
  <c r="AE168"/>
  <c r="AD168"/>
  <c r="AC168"/>
  <c r="AB168"/>
  <c r="AA168"/>
  <c r="Z168"/>
  <c r="Y168"/>
  <c r="X168"/>
  <c r="W168"/>
  <c r="T168"/>
  <c r="S168"/>
  <c r="R168"/>
  <c r="Q168"/>
  <c r="P168"/>
  <c r="O168"/>
  <c r="N168"/>
  <c r="U167"/>
  <c r="U166"/>
  <c r="U165"/>
  <c r="U164"/>
  <c r="U163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T162"/>
  <c r="S162"/>
  <c r="R162"/>
  <c r="Q162"/>
  <c r="P162"/>
  <c r="O162"/>
  <c r="N162"/>
  <c r="U161"/>
  <c r="U160"/>
  <c r="U159"/>
  <c r="U158"/>
  <c r="U157"/>
  <c r="U156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T153"/>
  <c r="S153"/>
  <c r="R153"/>
  <c r="Q153"/>
  <c r="P153"/>
  <c r="O153"/>
  <c r="N153"/>
  <c r="U152"/>
  <c r="U151"/>
  <c r="U150"/>
  <c r="U149"/>
  <c r="U148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T147"/>
  <c r="S147"/>
  <c r="R147"/>
  <c r="Q147"/>
  <c r="P147"/>
  <c r="O147"/>
  <c r="N147"/>
  <c r="U146"/>
  <c r="U145"/>
  <c r="U144"/>
  <c r="U143"/>
  <c r="U142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T140"/>
  <c r="S140"/>
  <c r="R140"/>
  <c r="Q140"/>
  <c r="P140"/>
  <c r="O140"/>
  <c r="N140"/>
  <c r="U139"/>
  <c r="U138"/>
  <c r="U137"/>
  <c r="U136"/>
  <c r="U135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T134"/>
  <c r="S134"/>
  <c r="R134"/>
  <c r="Q134"/>
  <c r="P134"/>
  <c r="O134"/>
  <c r="N134"/>
  <c r="U133"/>
  <c r="U132"/>
  <c r="U131"/>
  <c r="U130"/>
  <c r="U129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Z128"/>
  <c r="Y128"/>
  <c r="X128"/>
  <c r="W128"/>
  <c r="T128"/>
  <c r="S128"/>
  <c r="R128"/>
  <c r="Q128"/>
  <c r="P128"/>
  <c r="O128"/>
  <c r="N128"/>
  <c r="U127"/>
  <c r="U126"/>
  <c r="U125"/>
  <c r="U124"/>
  <c r="U123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T122"/>
  <c r="S122"/>
  <c r="R122"/>
  <c r="Q122"/>
  <c r="P122"/>
  <c r="O122"/>
  <c r="N122"/>
  <c r="U121"/>
  <c r="U120"/>
  <c r="U119"/>
  <c r="U118"/>
  <c r="U117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T116"/>
  <c r="S116"/>
  <c r="R116"/>
  <c r="Q116"/>
  <c r="P116"/>
  <c r="O116"/>
  <c r="N116"/>
  <c r="U115"/>
  <c r="U114"/>
  <c r="U113"/>
  <c r="U112"/>
  <c r="U111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T110"/>
  <c r="S110"/>
  <c r="R110"/>
  <c r="Q110"/>
  <c r="P110"/>
  <c r="O110"/>
  <c r="N110"/>
  <c r="U109"/>
  <c r="U108"/>
  <c r="U107"/>
  <c r="U106"/>
  <c r="U105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T103"/>
  <c r="S103"/>
  <c r="R103"/>
  <c r="Q103"/>
  <c r="P103"/>
  <c r="O103"/>
  <c r="N103"/>
  <c r="U102"/>
  <c r="U101"/>
  <c r="U100"/>
  <c r="U99"/>
  <c r="U98"/>
  <c r="AU97"/>
  <c r="AT97"/>
  <c r="AS97"/>
  <c r="AR97"/>
  <c r="AQ97"/>
  <c r="AP97"/>
  <c r="AO97"/>
  <c r="AN97"/>
  <c r="AM97"/>
  <c r="AL97"/>
  <c r="AK97"/>
  <c r="AJ97"/>
  <c r="AI97"/>
  <c r="AH97"/>
  <c r="AG97"/>
  <c r="AF97"/>
  <c r="AE97"/>
  <c r="AD97"/>
  <c r="AC97"/>
  <c r="AB97"/>
  <c r="AA97"/>
  <c r="Z97"/>
  <c r="Y97"/>
  <c r="X97"/>
  <c r="W97"/>
  <c r="T97"/>
  <c r="S97"/>
  <c r="R97"/>
  <c r="Q97"/>
  <c r="P97"/>
  <c r="O97"/>
  <c r="N97"/>
  <c r="U96"/>
  <c r="U95"/>
  <c r="U94"/>
  <c r="U93"/>
  <c r="U92"/>
  <c r="AU90"/>
  <c r="AT90"/>
  <c r="AS90"/>
  <c r="AR90"/>
  <c r="AQ90"/>
  <c r="AP90"/>
  <c r="AO90"/>
  <c r="AN90"/>
  <c r="AM90"/>
  <c r="AL90"/>
  <c r="T90"/>
  <c r="S90"/>
  <c r="R90"/>
  <c r="Q90"/>
  <c r="P90"/>
  <c r="O90"/>
  <c r="N90"/>
  <c r="U89"/>
  <c r="U88"/>
  <c r="U87"/>
  <c r="U85"/>
  <c r="U84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T83"/>
  <c r="S83"/>
  <c r="R83"/>
  <c r="Q83"/>
  <c r="P83"/>
  <c r="O83"/>
  <c r="N83"/>
  <c r="U82"/>
  <c r="U81"/>
  <c r="U80"/>
  <c r="U79"/>
  <c r="U78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T73"/>
  <c r="S73"/>
  <c r="R73"/>
  <c r="Q73"/>
  <c r="P73"/>
  <c r="O73"/>
  <c r="N73"/>
  <c r="U72"/>
  <c r="U71"/>
  <c r="U70"/>
  <c r="U69"/>
  <c r="U68"/>
  <c r="AU67"/>
  <c r="AT67"/>
  <c r="AS67"/>
  <c r="AR67"/>
  <c r="AQ67"/>
  <c r="AP67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T67"/>
  <c r="S67"/>
  <c r="R67"/>
  <c r="Q67"/>
  <c r="P67"/>
  <c r="O67"/>
  <c r="N67"/>
  <c r="U65"/>
  <c r="U64"/>
  <c r="U63"/>
  <c r="U62"/>
  <c r="U61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T54"/>
  <c r="S54"/>
  <c r="R54"/>
  <c r="Q54"/>
  <c r="P54"/>
  <c r="O54"/>
  <c r="N54"/>
  <c r="U53"/>
  <c r="U52"/>
  <c r="U51"/>
  <c r="U50"/>
  <c r="U49"/>
  <c r="M49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T47"/>
  <c r="S47"/>
  <c r="R47"/>
  <c r="Q47"/>
  <c r="P47"/>
  <c r="O47"/>
  <c r="N47"/>
  <c r="U46"/>
  <c r="U45"/>
  <c r="U44"/>
  <c r="U43"/>
  <c r="U42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T40"/>
  <c r="S40"/>
  <c r="R40"/>
  <c r="Q40"/>
  <c r="P40"/>
  <c r="O40"/>
  <c r="N40"/>
  <c r="U39"/>
  <c r="U38"/>
  <c r="U37"/>
  <c r="U36"/>
  <c r="U35"/>
  <c r="M35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T34"/>
  <c r="S34"/>
  <c r="R34"/>
  <c r="Q34"/>
  <c r="P34"/>
  <c r="O34"/>
  <c r="N34"/>
  <c r="U33"/>
  <c r="U32"/>
  <c r="U31"/>
  <c r="U30"/>
  <c r="U29"/>
  <c r="M29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T27"/>
  <c r="S27"/>
  <c r="R27"/>
  <c r="Q27"/>
  <c r="P27"/>
  <c r="O27"/>
  <c r="N27"/>
  <c r="U26"/>
  <c r="U25"/>
  <c r="U24"/>
  <c r="U23"/>
  <c r="U22"/>
  <c r="AU21"/>
  <c r="AU265" s="1"/>
  <c r="AT21"/>
  <c r="AS21"/>
  <c r="AR21"/>
  <c r="AQ21"/>
  <c r="AQ265" s="1"/>
  <c r="AP21"/>
  <c r="AO21"/>
  <c r="AN21"/>
  <c r="AM21"/>
  <c r="AM265" s="1"/>
  <c r="AL21"/>
  <c r="AK21"/>
  <c r="AJ21"/>
  <c r="AI21"/>
  <c r="AH21"/>
  <c r="AG21"/>
  <c r="AF21"/>
  <c r="AE21"/>
  <c r="AD21"/>
  <c r="AC21"/>
  <c r="AB21"/>
  <c r="AA21"/>
  <c r="Z21"/>
  <c r="Y21"/>
  <c r="X21"/>
  <c r="W21"/>
  <c r="T21"/>
  <c r="S21"/>
  <c r="R21"/>
  <c r="Q21"/>
  <c r="P21"/>
  <c r="O21"/>
  <c r="N21"/>
  <c r="U20"/>
  <c r="U19"/>
  <c r="U18"/>
  <c r="U17"/>
  <c r="U16"/>
  <c r="X482" i="6"/>
  <c r="Y482"/>
  <c r="Z482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AT482"/>
  <c r="AU482"/>
  <c r="X488"/>
  <c r="Y488"/>
  <c r="Z488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AT488"/>
  <c r="AU488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W494"/>
  <c r="W488"/>
  <c r="X503"/>
  <c r="Y503"/>
  <c r="Z503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AT503"/>
  <c r="AU503"/>
  <c r="X504"/>
  <c r="Y504"/>
  <c r="Z504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AT504"/>
  <c r="AU504"/>
  <c r="X505"/>
  <c r="Y505"/>
  <c r="Z505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AT505"/>
  <c r="AU505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X507"/>
  <c r="Y507"/>
  <c r="Z507"/>
  <c r="AA507"/>
  <c r="AB507"/>
  <c r="AC507"/>
  <c r="AD507"/>
  <c r="AE507"/>
  <c r="AF507"/>
  <c r="AG507"/>
  <c r="AH507"/>
  <c r="AI507"/>
  <c r="AJ507"/>
  <c r="AK507"/>
  <c r="AL507"/>
  <c r="AM507"/>
  <c r="AN507"/>
  <c r="AO507"/>
  <c r="AP507"/>
  <c r="AQ507"/>
  <c r="AR507"/>
  <c r="AS507"/>
  <c r="AT507"/>
  <c r="AU507"/>
  <c r="X508"/>
  <c r="AB508"/>
  <c r="AC508"/>
  <c r="AF508"/>
  <c r="AJ508"/>
  <c r="AK508"/>
  <c r="AN508"/>
  <c r="AR508"/>
  <c r="AS508"/>
  <c r="W507"/>
  <c r="W506"/>
  <c r="W505"/>
  <c r="W504"/>
  <c r="W503"/>
  <c r="W482"/>
  <c r="Y443"/>
  <c r="Z443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Y444"/>
  <c r="Z444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Y445"/>
  <c r="Z445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Y446"/>
  <c r="Z446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Y447"/>
  <c r="Z447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AT447"/>
  <c r="AU447"/>
  <c r="Y448"/>
  <c r="Z448"/>
  <c r="AA448"/>
  <c r="AB448"/>
  <c r="AC448"/>
  <c r="AD448"/>
  <c r="AE448"/>
  <c r="AF448"/>
  <c r="X443"/>
  <c r="X444"/>
  <c r="X445"/>
  <c r="X446"/>
  <c r="X447"/>
  <c r="X448"/>
  <c r="W447"/>
  <c r="W446"/>
  <c r="W445"/>
  <c r="W444"/>
  <c r="W443"/>
  <c r="AG448"/>
  <c r="AH448"/>
  <c r="AI448"/>
  <c r="AJ435"/>
  <c r="AJ448" s="1"/>
  <c r="AK435"/>
  <c r="AK448" s="1"/>
  <c r="AL435"/>
  <c r="AL448" s="1"/>
  <c r="AM435"/>
  <c r="AM448" s="1"/>
  <c r="AN435"/>
  <c r="AN448" s="1"/>
  <c r="AO435"/>
  <c r="AO448" s="1"/>
  <c r="AP435"/>
  <c r="AP448" s="1"/>
  <c r="AQ435"/>
  <c r="AQ448" s="1"/>
  <c r="AR435"/>
  <c r="AR448" s="1"/>
  <c r="AS435"/>
  <c r="AS448" s="1"/>
  <c r="AT435"/>
  <c r="AT448" s="1"/>
  <c r="AU435"/>
  <c r="AU448" s="1"/>
  <c r="W435"/>
  <c r="W448" s="1"/>
  <c r="X420"/>
  <c r="Y420"/>
  <c r="Z420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X421"/>
  <c r="Y421"/>
  <c r="Z421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X422"/>
  <c r="Y422"/>
  <c r="Z422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X423"/>
  <c r="Y423"/>
  <c r="Z423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X424"/>
  <c r="Y424"/>
  <c r="Z424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W424"/>
  <c r="W423"/>
  <c r="W422"/>
  <c r="W421"/>
  <c r="W420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X412"/>
  <c r="W412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X400"/>
  <c r="X406"/>
  <c r="W406"/>
  <c r="W400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X388"/>
  <c r="X394"/>
  <c r="W394"/>
  <c r="W388"/>
  <c r="AT376"/>
  <c r="AU376"/>
  <c r="X382"/>
  <c r="Y382"/>
  <c r="Z382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W382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T369"/>
  <c r="AU369"/>
  <c r="W362"/>
  <c r="Y348"/>
  <c r="Z348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X348"/>
  <c r="W348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W338"/>
  <c r="W337"/>
  <c r="W336"/>
  <c r="W335"/>
  <c r="W334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X320"/>
  <c r="X326"/>
  <c r="W326"/>
  <c r="W320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X308"/>
  <c r="X314"/>
  <c r="W314"/>
  <c r="W308"/>
  <c r="W302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W283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X277"/>
  <c r="W277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X260"/>
  <c r="X515" s="1"/>
  <c r="Y260"/>
  <c r="Y515" s="1"/>
  <c r="Z260"/>
  <c r="Z515" s="1"/>
  <c r="AA260"/>
  <c r="AA515" s="1"/>
  <c r="AB260"/>
  <c r="AB515" s="1"/>
  <c r="AC260"/>
  <c r="AC515" s="1"/>
  <c r="AD260"/>
  <c r="AD515" s="1"/>
  <c r="AE260"/>
  <c r="AE515" s="1"/>
  <c r="AF260"/>
  <c r="AF515" s="1"/>
  <c r="AG260"/>
  <c r="AG515" s="1"/>
  <c r="AH260"/>
  <c r="AH515" s="1"/>
  <c r="AI260"/>
  <c r="AI515" s="1"/>
  <c r="AJ260"/>
  <c r="AJ515" s="1"/>
  <c r="AK260"/>
  <c r="AK515" s="1"/>
  <c r="AL260"/>
  <c r="AL515" s="1"/>
  <c r="AM260"/>
  <c r="AM515" s="1"/>
  <c r="AN260"/>
  <c r="AN515" s="1"/>
  <c r="AO260"/>
  <c r="AO515" s="1"/>
  <c r="AP260"/>
  <c r="AP515" s="1"/>
  <c r="AQ260"/>
  <c r="AQ515" s="1"/>
  <c r="AR260"/>
  <c r="AR515" s="1"/>
  <c r="AS260"/>
  <c r="AS515" s="1"/>
  <c r="AT260"/>
  <c r="AT515" s="1"/>
  <c r="AU260"/>
  <c r="AU515" s="1"/>
  <c r="W260"/>
  <c r="W515" s="1"/>
  <c r="W259"/>
  <c r="W258"/>
  <c r="W257"/>
  <c r="W256"/>
  <c r="W255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W253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W246"/>
  <c r="W239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W232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W226"/>
  <c r="W220"/>
  <c r="X208"/>
  <c r="Y208"/>
  <c r="Z208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W214"/>
  <c r="W208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W201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X185"/>
  <c r="W185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T179"/>
  <c r="AU179"/>
  <c r="X172"/>
  <c r="W179"/>
  <c r="W172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X160"/>
  <c r="X166"/>
  <c r="W166"/>
  <c r="W160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W151"/>
  <c r="W145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W138"/>
  <c r="W132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W126"/>
  <c r="W120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W114"/>
  <c r="W108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W101"/>
  <c r="W95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W88"/>
  <c r="W82"/>
  <c r="AS66"/>
  <c r="AT66"/>
  <c r="AU66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W72"/>
  <c r="W66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W53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W46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W39"/>
  <c r="W33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X20"/>
  <c r="X26"/>
  <c r="W26"/>
  <c r="W20"/>
  <c r="Q20"/>
  <c r="AO508" l="1"/>
  <c r="AG508"/>
  <c r="Y508"/>
  <c r="AP425"/>
  <c r="AL425"/>
  <c r="AH425"/>
  <c r="AD425"/>
  <c r="Z425"/>
  <c r="W508"/>
  <c r="AL339"/>
  <c r="T897" i="19"/>
  <c r="Q514"/>
  <c r="AT514"/>
  <c r="AR261" i="6"/>
  <c r="AN261"/>
  <c r="AJ261"/>
  <c r="AF261"/>
  <c r="X339"/>
  <c r="AR339"/>
  <c r="AN339"/>
  <c r="AJ339"/>
  <c r="AF339"/>
  <c r="AB339"/>
  <c r="N518" i="19"/>
  <c r="R518"/>
  <c r="X518"/>
  <c r="AB518"/>
  <c r="AF518"/>
  <c r="AJ518"/>
  <c r="AN518"/>
  <c r="AR518"/>
  <c r="N519"/>
  <c r="R519"/>
  <c r="X519"/>
  <c r="AB519"/>
  <c r="AF519"/>
  <c r="AJ519"/>
  <c r="AN519"/>
  <c r="AR519"/>
  <c r="N520"/>
  <c r="R520"/>
  <c r="X520"/>
  <c r="AB520"/>
  <c r="AF520"/>
  <c r="AJ520"/>
  <c r="AN520"/>
  <c r="AR520"/>
  <c r="AG343"/>
  <c r="Q895"/>
  <c r="S893"/>
  <c r="O893"/>
  <c r="AT641"/>
  <c r="AP641"/>
  <c r="AL641"/>
  <c r="AH641"/>
  <c r="AD641"/>
  <c r="Z641"/>
  <c r="O516"/>
  <c r="S516"/>
  <c r="O517"/>
  <c r="S517"/>
  <c r="Y517"/>
  <c r="AC517"/>
  <c r="AG517"/>
  <c r="AK517"/>
  <c r="AO517"/>
  <c r="AS517"/>
  <c r="O518"/>
  <c r="S518"/>
  <c r="Y518"/>
  <c r="AC518"/>
  <c r="AG518"/>
  <c r="AK518"/>
  <c r="AO518"/>
  <c r="AS518"/>
  <c r="O519"/>
  <c r="S519"/>
  <c r="Y519"/>
  <c r="AC519"/>
  <c r="AG519"/>
  <c r="AK519"/>
  <c r="AO519"/>
  <c r="AS519"/>
  <c r="O520"/>
  <c r="S520"/>
  <c r="Y520"/>
  <c r="AC520"/>
  <c r="AG520"/>
  <c r="AK520"/>
  <c r="AO520"/>
  <c r="AS520"/>
  <c r="O514"/>
  <c r="S514"/>
  <c r="W894"/>
  <c r="AT339" i="6"/>
  <c r="AP339"/>
  <c r="AH339"/>
  <c r="AD339"/>
  <c r="Z339"/>
  <c r="M312" i="19"/>
  <c r="N429"/>
  <c r="R429"/>
  <c r="X429"/>
  <c r="AB429"/>
  <c r="AF429"/>
  <c r="AJ429"/>
  <c r="AN429"/>
  <c r="AR429"/>
  <c r="P897"/>
  <c r="AR641"/>
  <c r="AN641"/>
  <c r="AJ641"/>
  <c r="AF641"/>
  <c r="AB641"/>
  <c r="X641"/>
  <c r="AT894"/>
  <c r="AP894"/>
  <c r="AL894"/>
  <c r="AH894"/>
  <c r="AD894"/>
  <c r="Z894"/>
  <c r="AP261" i="6"/>
  <c r="AL261"/>
  <c r="AH261"/>
  <c r="AD261"/>
  <c r="AS261"/>
  <c r="AO261"/>
  <c r="AK261"/>
  <c r="AG261"/>
  <c r="AC261"/>
  <c r="AU261"/>
  <c r="AB261"/>
  <c r="X261"/>
  <c r="AU514"/>
  <c r="AQ514"/>
  <c r="AM514"/>
  <c r="AI514"/>
  <c r="AE514"/>
  <c r="AA514"/>
  <c r="AU513"/>
  <c r="AU512"/>
  <c r="AQ512"/>
  <c r="AM512"/>
  <c r="AI512"/>
  <c r="AE512"/>
  <c r="AA512"/>
  <c r="AU511"/>
  <c r="AQ511"/>
  <c r="AM511"/>
  <c r="AI511"/>
  <c r="AE511"/>
  <c r="AA511"/>
  <c r="AQ425"/>
  <c r="AM425"/>
  <c r="AI425"/>
  <c r="AE425"/>
  <c r="AA425"/>
  <c r="M22" i="19"/>
  <c r="Y343"/>
  <c r="AC343"/>
  <c r="AK343"/>
  <c r="AU508" i="6"/>
  <c r="AE508"/>
  <c r="AQ508"/>
  <c r="AM508"/>
  <c r="AI508"/>
  <c r="AA508"/>
  <c r="AQ261"/>
  <c r="AM261"/>
  <c r="AI261"/>
  <c r="AE261"/>
  <c r="AA261"/>
  <c r="AO514"/>
  <c r="AK514"/>
  <c r="AG514"/>
  <c r="AC514"/>
  <c r="Y514"/>
  <c r="AS512"/>
  <c r="AO512"/>
  <c r="AK512"/>
  <c r="AG512"/>
  <c r="AU339"/>
  <c r="AQ339"/>
  <c r="AM339"/>
  <c r="AI339"/>
  <c r="AE339"/>
  <c r="AA339"/>
  <c r="AS425"/>
  <c r="AO425"/>
  <c r="AK425"/>
  <c r="AG425"/>
  <c r="AC425"/>
  <c r="Y425"/>
  <c r="AT508"/>
  <c r="AP508"/>
  <c r="AL508"/>
  <c r="AH508"/>
  <c r="AD508"/>
  <c r="Z508"/>
  <c r="M182" i="19"/>
  <c r="X516"/>
  <c r="AA343"/>
  <c r="AE343"/>
  <c r="AI343"/>
  <c r="X343"/>
  <c r="AS514"/>
  <c r="AT261" i="6"/>
  <c r="Z261"/>
  <c r="AS339"/>
  <c r="AO339"/>
  <c r="AK339"/>
  <c r="AG339"/>
  <c r="AC339"/>
  <c r="Y339"/>
  <c r="X425"/>
  <c r="AR425"/>
  <c r="AN425"/>
  <c r="AJ425"/>
  <c r="AF425"/>
  <c r="AB425"/>
  <c r="M68" i="19"/>
  <c r="AC512" i="6"/>
  <c r="Y512"/>
  <c r="AS511"/>
  <c r="AO511"/>
  <c r="AK511"/>
  <c r="AG511"/>
  <c r="AC511"/>
  <c r="Y511"/>
  <c r="W339"/>
  <c r="AS510"/>
  <c r="AU425"/>
  <c r="R265" i="19"/>
  <c r="AB265"/>
  <c r="AF265"/>
  <c r="AJ265"/>
  <c r="AN265"/>
  <c r="AR265"/>
  <c r="S429"/>
  <c r="Y429"/>
  <c r="AC429"/>
  <c r="AG429"/>
  <c r="AK429"/>
  <c r="AO429"/>
  <c r="AS429"/>
  <c r="M379"/>
  <c r="M403"/>
  <c r="AR513" i="6"/>
  <c r="AN513"/>
  <c r="AJ513"/>
  <c r="AF513"/>
  <c r="AB513"/>
  <c r="X513"/>
  <c r="AT425"/>
  <c r="AQ513"/>
  <c r="AM513"/>
  <c r="AI513"/>
  <c r="AE513"/>
  <c r="AA513"/>
  <c r="AO265" i="19"/>
  <c r="AS265"/>
  <c r="P518"/>
  <c r="T518"/>
  <c r="Z518"/>
  <c r="AD518"/>
  <c r="AH518"/>
  <c r="AL518"/>
  <c r="AP518"/>
  <c r="AT518"/>
  <c r="P519"/>
  <c r="T519"/>
  <c r="Z519"/>
  <c r="AD519"/>
  <c r="AH519"/>
  <c r="AL519"/>
  <c r="AP519"/>
  <c r="AT519"/>
  <c r="P520"/>
  <c r="T520"/>
  <c r="Z520"/>
  <c r="AD520"/>
  <c r="AH520"/>
  <c r="AL520"/>
  <c r="AP520"/>
  <c r="AT520"/>
  <c r="P429"/>
  <c r="T429"/>
  <c r="Z429"/>
  <c r="AD429"/>
  <c r="AH429"/>
  <c r="AP429"/>
  <c r="AT429"/>
  <c r="AU510" i="6"/>
  <c r="W425"/>
  <c r="Z265" i="19"/>
  <c r="AD265"/>
  <c r="AH265"/>
  <c r="AL265"/>
  <c r="AP265"/>
  <c r="AT265"/>
  <c r="M207"/>
  <c r="Q429"/>
  <c r="W429"/>
  <c r="AA429"/>
  <c r="AE429"/>
  <c r="AI429"/>
  <c r="AM429"/>
  <c r="AQ429"/>
  <c r="AU429"/>
  <c r="M367"/>
  <c r="M391"/>
  <c r="M410"/>
  <c r="Y261" i="6"/>
  <c r="AT514"/>
  <c r="AT513"/>
  <c r="AP513"/>
  <c r="AL513"/>
  <c r="AH513"/>
  <c r="AD513"/>
  <c r="Z513"/>
  <c r="AT510"/>
  <c r="W513"/>
  <c r="AS514"/>
  <c r="AS513"/>
  <c r="AO513"/>
  <c r="AK513"/>
  <c r="AG513"/>
  <c r="AC513"/>
  <c r="Y513"/>
  <c r="U872" i="19"/>
  <c r="AR510" i="6"/>
  <c r="AP510"/>
  <c r="AN510"/>
  <c r="AL510"/>
  <c r="AJ510"/>
  <c r="AH510"/>
  <c r="AF510"/>
  <c r="AD510"/>
  <c r="AB510"/>
  <c r="Z510"/>
  <c r="AQ510"/>
  <c r="AO510"/>
  <c r="AM510"/>
  <c r="AK510"/>
  <c r="AI510"/>
  <c r="AG510"/>
  <c r="AE510"/>
  <c r="AC510"/>
  <c r="AA510"/>
  <c r="X510"/>
  <c r="AR514"/>
  <c r="AP514"/>
  <c r="AN514"/>
  <c r="AL514"/>
  <c r="AJ514"/>
  <c r="AH514"/>
  <c r="AF514"/>
  <c r="AD514"/>
  <c r="AB514"/>
  <c r="Z514"/>
  <c r="X514"/>
  <c r="W511"/>
  <c r="AT512"/>
  <c r="AR512"/>
  <c r="AP512"/>
  <c r="AN512"/>
  <c r="AL512"/>
  <c r="AJ512"/>
  <c r="AH512"/>
  <c r="AF512"/>
  <c r="AD512"/>
  <c r="AB512"/>
  <c r="Z512"/>
  <c r="X512"/>
  <c r="Y510"/>
  <c r="W510"/>
  <c r="W512"/>
  <c r="W514"/>
  <c r="AT511"/>
  <c r="AR511"/>
  <c r="AP511"/>
  <c r="AN511"/>
  <c r="AL511"/>
  <c r="AJ511"/>
  <c r="AH511"/>
  <c r="AF511"/>
  <c r="AD511"/>
  <c r="AB511"/>
  <c r="Z511"/>
  <c r="X511"/>
  <c r="W261"/>
  <c r="M361" i="19"/>
  <c r="M373"/>
  <c r="M385"/>
  <c r="M397"/>
  <c r="T896"/>
  <c r="P896"/>
  <c r="T895"/>
  <c r="P895"/>
  <c r="R893"/>
  <c r="N893"/>
  <c r="M487"/>
  <c r="L898"/>
  <c r="L905" s="1"/>
  <c r="T894"/>
  <c r="R894"/>
  <c r="P894"/>
  <c r="N894"/>
  <c r="M347"/>
  <c r="AU514"/>
  <c r="M494"/>
  <c r="U904"/>
  <c r="U902"/>
  <c r="AS641"/>
  <c r="AQ641"/>
  <c r="AO641"/>
  <c r="AM641"/>
  <c r="AK641"/>
  <c r="AI641"/>
  <c r="AG641"/>
  <c r="AE641"/>
  <c r="AC641"/>
  <c r="AA641"/>
  <c r="Y641"/>
  <c r="W732"/>
  <c r="U27"/>
  <c r="U40"/>
  <c r="U73"/>
  <c r="U83"/>
  <c r="M78"/>
  <c r="M111"/>
  <c r="M135"/>
  <c r="M148"/>
  <c r="U168"/>
  <c r="U190"/>
  <c r="U212"/>
  <c r="U218"/>
  <c r="M213"/>
  <c r="U318"/>
  <c r="U324"/>
  <c r="M319"/>
  <c r="W877"/>
  <c r="Q900"/>
  <c r="M325"/>
  <c r="M432"/>
  <c r="M451" s="1"/>
  <c r="U532"/>
  <c r="M527"/>
  <c r="U590"/>
  <c r="M299"/>
  <c r="N516"/>
  <c r="P516"/>
  <c r="R516"/>
  <c r="T516"/>
  <c r="Z516"/>
  <c r="AB516"/>
  <c r="AD516"/>
  <c r="AH516"/>
  <c r="AJ516"/>
  <c r="AL516"/>
  <c r="AN516"/>
  <c r="AP516"/>
  <c r="AR516"/>
  <c r="AT516"/>
  <c r="N517"/>
  <c r="P517"/>
  <c r="R517"/>
  <c r="T517"/>
  <c r="X517"/>
  <c r="Z517"/>
  <c r="Z901" s="1"/>
  <c r="AB517"/>
  <c r="AD517"/>
  <c r="AD901" s="1"/>
  <c r="AF517"/>
  <c r="AH517"/>
  <c r="AH901" s="1"/>
  <c r="AJ517"/>
  <c r="AL517"/>
  <c r="AL901" s="1"/>
  <c r="AN517"/>
  <c r="AP517"/>
  <c r="AP901" s="1"/>
  <c r="AR517"/>
  <c r="AT517"/>
  <c r="AT901" s="1"/>
  <c r="L522"/>
  <c r="Y516"/>
  <c r="AA516"/>
  <c r="AC516"/>
  <c r="AE516"/>
  <c r="AG516"/>
  <c r="AI516"/>
  <c r="AK516"/>
  <c r="AM516"/>
  <c r="AO516"/>
  <c r="AQ516"/>
  <c r="AS516"/>
  <c r="Q343"/>
  <c r="S343"/>
  <c r="U275"/>
  <c r="U605"/>
  <c r="U556"/>
  <c r="M98"/>
  <c r="U116"/>
  <c r="U122"/>
  <c r="M117"/>
  <c r="M231"/>
  <c r="M244"/>
  <c r="U257"/>
  <c r="M252"/>
  <c r="U338"/>
  <c r="M84"/>
  <c r="U97"/>
  <c r="M92"/>
  <c r="M123"/>
  <c r="U140"/>
  <c r="U147"/>
  <c r="M142"/>
  <c r="M219"/>
  <c r="U236"/>
  <c r="U243"/>
  <c r="M238"/>
  <c r="N343"/>
  <c r="P343"/>
  <c r="R343"/>
  <c r="T343"/>
  <c r="Z343"/>
  <c r="Z522" s="1"/>
  <c r="AB343"/>
  <c r="AD343"/>
  <c r="AD522" s="1"/>
  <c r="AF343"/>
  <c r="AF522" s="1"/>
  <c r="AH343"/>
  <c r="AH522" s="1"/>
  <c r="AJ343"/>
  <c r="AJ522" s="1"/>
  <c r="AL343"/>
  <c r="AL522" s="1"/>
  <c r="AL905" s="1"/>
  <c r="AN343"/>
  <c r="AN522" s="1"/>
  <c r="AP343"/>
  <c r="AP522" s="1"/>
  <c r="AR343"/>
  <c r="AR522" s="1"/>
  <c r="AT343"/>
  <c r="AT522" s="1"/>
  <c r="M276"/>
  <c r="U290"/>
  <c r="M285"/>
  <c r="U416"/>
  <c r="U424"/>
  <c r="U425"/>
  <c r="U426"/>
  <c r="U427"/>
  <c r="U428"/>
  <c r="U447"/>
  <c r="M480"/>
  <c r="N514"/>
  <c r="P514"/>
  <c r="R514"/>
  <c r="T514"/>
  <c r="AB522"/>
  <c r="U668"/>
  <c r="U626"/>
  <c r="U620"/>
  <c r="U568"/>
  <c r="AS732"/>
  <c r="AQ732"/>
  <c r="AO732"/>
  <c r="AM732"/>
  <c r="AK732"/>
  <c r="AI732"/>
  <c r="AG732"/>
  <c r="AE732"/>
  <c r="AC732"/>
  <c r="AA732"/>
  <c r="Y732"/>
  <c r="AS843"/>
  <c r="AQ843"/>
  <c r="AO843"/>
  <c r="AM843"/>
  <c r="AK843"/>
  <c r="AI843"/>
  <c r="AE843"/>
  <c r="AC843"/>
  <c r="AA843"/>
  <c r="Y843"/>
  <c r="AU896"/>
  <c r="AS896"/>
  <c r="AQ896"/>
  <c r="AO896"/>
  <c r="AM896"/>
  <c r="AK896"/>
  <c r="AI896"/>
  <c r="AG896"/>
  <c r="AE896"/>
  <c r="AC896"/>
  <c r="AA896"/>
  <c r="Y896"/>
  <c r="AU895"/>
  <c r="AS895"/>
  <c r="AQ895"/>
  <c r="AO895"/>
  <c r="AM895"/>
  <c r="AK895"/>
  <c r="AI895"/>
  <c r="AG895"/>
  <c r="AE895"/>
  <c r="AC895"/>
  <c r="AA895"/>
  <c r="Y895"/>
  <c r="AU893"/>
  <c r="AS877"/>
  <c r="AQ877"/>
  <c r="AO877"/>
  <c r="AM877"/>
  <c r="AK877"/>
  <c r="AI877"/>
  <c r="AG877"/>
  <c r="AE877"/>
  <c r="AC877"/>
  <c r="AA877"/>
  <c r="Y877"/>
  <c r="U598"/>
  <c r="AU641"/>
  <c r="AR732"/>
  <c r="AP732"/>
  <c r="AN732"/>
  <c r="AL732"/>
  <c r="AJ732"/>
  <c r="AH732"/>
  <c r="AF732"/>
  <c r="AD732"/>
  <c r="AB732"/>
  <c r="Z732"/>
  <c r="X732"/>
  <c r="AR843"/>
  <c r="AP843"/>
  <c r="AN843"/>
  <c r="AL843"/>
  <c r="AJ843"/>
  <c r="AH843"/>
  <c r="AF843"/>
  <c r="AD843"/>
  <c r="AB843"/>
  <c r="Z843"/>
  <c r="AG843"/>
  <c r="AT896"/>
  <c r="AR896"/>
  <c r="AR903" s="1"/>
  <c r="AP896"/>
  <c r="AN896"/>
  <c r="AN903" s="1"/>
  <c r="AL896"/>
  <c r="AJ896"/>
  <c r="AJ903" s="1"/>
  <c r="AH896"/>
  <c r="AF896"/>
  <c r="AF903" s="1"/>
  <c r="AD896"/>
  <c r="AB896"/>
  <c r="AB903" s="1"/>
  <c r="Z896"/>
  <c r="X896"/>
  <c r="X903" s="1"/>
  <c r="AT895"/>
  <c r="AR895"/>
  <c r="AR902" s="1"/>
  <c r="AP895"/>
  <c r="AN895"/>
  <c r="AN902" s="1"/>
  <c r="AL895"/>
  <c r="AJ895"/>
  <c r="AJ902" s="1"/>
  <c r="AH895"/>
  <c r="AF895"/>
  <c r="AF902" s="1"/>
  <c r="AD895"/>
  <c r="AB895"/>
  <c r="AB902" s="1"/>
  <c r="Z895"/>
  <c r="X895"/>
  <c r="X902" s="1"/>
  <c r="AT877"/>
  <c r="AR877"/>
  <c r="AP877"/>
  <c r="AN877"/>
  <c r="AL877"/>
  <c r="AJ877"/>
  <c r="AH877"/>
  <c r="AF877"/>
  <c r="AD877"/>
  <c r="AB877"/>
  <c r="Z877"/>
  <c r="X877"/>
  <c r="AU900"/>
  <c r="Y902"/>
  <c r="AA902"/>
  <c r="AC902"/>
  <c r="AE902"/>
  <c r="AG902"/>
  <c r="AI902"/>
  <c r="AK902"/>
  <c r="AM902"/>
  <c r="AO902"/>
  <c r="AQ902"/>
  <c r="AS902"/>
  <c r="AU902"/>
  <c r="Y903"/>
  <c r="AA903"/>
  <c r="AC903"/>
  <c r="AE903"/>
  <c r="AG903"/>
  <c r="AI903"/>
  <c r="AK903"/>
  <c r="AM903"/>
  <c r="AO903"/>
  <c r="AQ903"/>
  <c r="AS903"/>
  <c r="AU903"/>
  <c r="U342"/>
  <c r="U366"/>
  <c r="U372"/>
  <c r="U378"/>
  <c r="U384"/>
  <c r="U390"/>
  <c r="U396"/>
  <c r="U402"/>
  <c r="U438"/>
  <c r="U446"/>
  <c r="U448"/>
  <c r="U449"/>
  <c r="U450"/>
  <c r="U493"/>
  <c r="U636"/>
  <c r="U893" s="1"/>
  <c r="U638"/>
  <c r="U895" s="1"/>
  <c r="U640"/>
  <c r="U897" s="1"/>
  <c r="O641"/>
  <c r="O898" s="1"/>
  <c r="Q641"/>
  <c r="S641"/>
  <c r="S898" s="1"/>
  <c r="U834"/>
  <c r="U822"/>
  <c r="U816"/>
  <c r="U810"/>
  <c r="U804"/>
  <c r="U798"/>
  <c r="U791"/>
  <c r="U773"/>
  <c r="U767"/>
  <c r="U760"/>
  <c r="U753"/>
  <c r="U747"/>
  <c r="U741"/>
  <c r="U723"/>
  <c r="U716"/>
  <c r="U710"/>
  <c r="U704"/>
  <c r="U698"/>
  <c r="U692"/>
  <c r="U682"/>
  <c r="U675"/>
  <c r="U656"/>
  <c r="U650"/>
  <c r="U632"/>
  <c r="U612"/>
  <c r="M599"/>
  <c r="M569"/>
  <c r="U562"/>
  <c r="AU732"/>
  <c r="W893"/>
  <c r="AS893"/>
  <c r="AQ893"/>
  <c r="AO893"/>
  <c r="AO900" s="1"/>
  <c r="AM893"/>
  <c r="AK893"/>
  <c r="AI893"/>
  <c r="AG893"/>
  <c r="AG900" s="1"/>
  <c r="AE893"/>
  <c r="AC893"/>
  <c r="AA893"/>
  <c r="Y893"/>
  <c r="W896"/>
  <c r="AU897"/>
  <c r="AU898" s="1"/>
  <c r="AS897"/>
  <c r="AQ897"/>
  <c r="AQ904" s="1"/>
  <c r="AO897"/>
  <c r="AM897"/>
  <c r="AM904" s="1"/>
  <c r="AK897"/>
  <c r="AI897"/>
  <c r="AI904" s="1"/>
  <c r="AG897"/>
  <c r="AE897"/>
  <c r="AE904" s="1"/>
  <c r="AC897"/>
  <c r="AA897"/>
  <c r="AA904" s="1"/>
  <c r="Y897"/>
  <c r="AT893"/>
  <c r="AT900" s="1"/>
  <c r="AU877"/>
  <c r="U34"/>
  <c r="U67"/>
  <c r="M61"/>
  <c r="U90"/>
  <c r="U103"/>
  <c r="U110"/>
  <c r="M105"/>
  <c r="U128"/>
  <c r="U134"/>
  <c r="M129"/>
  <c r="U153"/>
  <c r="U162"/>
  <c r="M156"/>
  <c r="U174"/>
  <c r="U181"/>
  <c r="M175"/>
  <c r="U199"/>
  <c r="U205"/>
  <c r="M200"/>
  <c r="U224"/>
  <c r="U230"/>
  <c r="M225"/>
  <c r="U250"/>
  <c r="Z902"/>
  <c r="AD902"/>
  <c r="AH902"/>
  <c r="AL902"/>
  <c r="AP902"/>
  <c r="AT902"/>
  <c r="Z903"/>
  <c r="AD903"/>
  <c r="AH903"/>
  <c r="AL903"/>
  <c r="AP903"/>
  <c r="AT903"/>
  <c r="U284"/>
  <c r="U305"/>
  <c r="U311"/>
  <c r="M306"/>
  <c r="U330"/>
  <c r="U352"/>
  <c r="AF516"/>
  <c r="U500"/>
  <c r="U509"/>
  <c r="U510"/>
  <c r="U511"/>
  <c r="U512"/>
  <c r="U513"/>
  <c r="U637"/>
  <c r="U894" s="1"/>
  <c r="U639"/>
  <c r="U896" s="1"/>
  <c r="N641"/>
  <c r="N898" s="1"/>
  <c r="P641"/>
  <c r="P898" s="1"/>
  <c r="R641"/>
  <c r="R898" s="1"/>
  <c r="T641"/>
  <c r="T898" s="1"/>
  <c r="M823"/>
  <c r="M817"/>
  <c r="M811"/>
  <c r="M805"/>
  <c r="M799"/>
  <c r="M792"/>
  <c r="M786"/>
  <c r="M768"/>
  <c r="M762"/>
  <c r="M755"/>
  <c r="M748"/>
  <c r="M742"/>
  <c r="M736"/>
  <c r="M717"/>
  <c r="M711"/>
  <c r="M705"/>
  <c r="M699"/>
  <c r="M693"/>
  <c r="M685"/>
  <c r="M677"/>
  <c r="M669"/>
  <c r="M663"/>
  <c r="M651"/>
  <c r="M645"/>
  <c r="M627"/>
  <c r="M621"/>
  <c r="M615"/>
  <c r="M593"/>
  <c r="U584"/>
  <c r="U577"/>
  <c r="AT732"/>
  <c r="X893"/>
  <c r="X900" s="1"/>
  <c r="AR893"/>
  <c r="AP893"/>
  <c r="AN893"/>
  <c r="AL893"/>
  <c r="AJ893"/>
  <c r="AH893"/>
  <c r="AF893"/>
  <c r="AD893"/>
  <c r="AB893"/>
  <c r="AB900" s="1"/>
  <c r="Z893"/>
  <c r="AU843"/>
  <c r="W895"/>
  <c r="W897"/>
  <c r="AT897"/>
  <c r="AR897"/>
  <c r="AR904" s="1"/>
  <c r="AP897"/>
  <c r="AP904" s="1"/>
  <c r="AN897"/>
  <c r="AL897"/>
  <c r="AJ897"/>
  <c r="AJ898" s="1"/>
  <c r="AH897"/>
  <c r="AH904" s="1"/>
  <c r="AF897"/>
  <c r="AF904" s="1"/>
  <c r="AD897"/>
  <c r="AB897"/>
  <c r="AB898" s="1"/>
  <c r="Z897"/>
  <c r="Z904" s="1"/>
  <c r="X897"/>
  <c r="X904" s="1"/>
  <c r="AD904"/>
  <c r="AL904"/>
  <c r="AN904"/>
  <c r="AT904"/>
  <c r="Y904"/>
  <c r="AC904"/>
  <c r="AG904"/>
  <c r="AK904"/>
  <c r="AO904"/>
  <c r="AS904"/>
  <c r="AT898"/>
  <c r="AT843"/>
  <c r="W843"/>
  <c r="W902"/>
  <c r="W903"/>
  <c r="W904"/>
  <c r="Z900"/>
  <c r="AK898"/>
  <c r="AG898"/>
  <c r="AC898"/>
  <c r="Y898"/>
  <c r="AH898"/>
  <c r="AD898"/>
  <c r="AU901"/>
  <c r="Y901"/>
  <c r="AA901"/>
  <c r="AC901"/>
  <c r="AE901"/>
  <c r="AG901"/>
  <c r="AI901"/>
  <c r="AK901"/>
  <c r="AM901"/>
  <c r="AO901"/>
  <c r="AQ901"/>
  <c r="AS901"/>
  <c r="AB901"/>
  <c r="AF901"/>
  <c r="AJ901"/>
  <c r="AN901"/>
  <c r="AR901"/>
  <c r="X901"/>
  <c r="U409"/>
  <c r="U518"/>
  <c r="U520"/>
  <c r="U339"/>
  <c r="U341"/>
  <c r="X265"/>
  <c r="X522" s="1"/>
  <c r="W265"/>
  <c r="Y265"/>
  <c r="Y522" s="1"/>
  <c r="AA265"/>
  <c r="AA522" s="1"/>
  <c r="AC265"/>
  <c r="AC522" s="1"/>
  <c r="AE265"/>
  <c r="AE522" s="1"/>
  <c r="AG265"/>
  <c r="AG522" s="1"/>
  <c r="AI265"/>
  <c r="AI522" s="1"/>
  <c r="AK265"/>
  <c r="AK522" s="1"/>
  <c r="U340"/>
  <c r="Q903"/>
  <c r="Q904"/>
  <c r="Q902"/>
  <c r="W900"/>
  <c r="W898"/>
  <c r="W641"/>
  <c r="W901"/>
  <c r="W343"/>
  <c r="Q898"/>
  <c r="Q877"/>
  <c r="M863"/>
  <c r="M877" s="1"/>
  <c r="X843"/>
  <c r="U868"/>
  <c r="U877" s="1"/>
  <c r="Q901"/>
  <c r="M780"/>
  <c r="M774"/>
  <c r="U785"/>
  <c r="U779"/>
  <c r="U662"/>
  <c r="U732" s="1"/>
  <c r="M657"/>
  <c r="M563"/>
  <c r="M551"/>
  <c r="U538"/>
  <c r="M533"/>
  <c r="U546"/>
  <c r="M539"/>
  <c r="M557"/>
  <c r="M16"/>
  <c r="M42"/>
  <c r="U54"/>
  <c r="U259"/>
  <c r="U261"/>
  <c r="U519"/>
  <c r="U263"/>
  <c r="U521"/>
  <c r="O265"/>
  <c r="Q265"/>
  <c r="S265"/>
  <c r="S522" s="1"/>
  <c r="M269"/>
  <c r="AM343"/>
  <c r="AM522" s="1"/>
  <c r="AO343"/>
  <c r="AO522" s="1"/>
  <c r="AQ343"/>
  <c r="AQ522" s="1"/>
  <c r="AS343"/>
  <c r="AS522" s="1"/>
  <c r="AU343"/>
  <c r="AU522" s="1"/>
  <c r="O343"/>
  <c r="U21"/>
  <c r="U47"/>
  <c r="U260"/>
  <c r="U262"/>
  <c r="U264"/>
  <c r="N265"/>
  <c r="P265"/>
  <c r="T265"/>
  <c r="O429"/>
  <c r="U429" s="1"/>
  <c r="N451"/>
  <c r="U451" s="1"/>
  <c r="U486"/>
  <c r="U641" l="1"/>
  <c r="AK516" i="6"/>
  <c r="Z516"/>
  <c r="AA516"/>
  <c r="AU516"/>
  <c r="AL516"/>
  <c r="AO516"/>
  <c r="AE516"/>
  <c r="AI516"/>
  <c r="AP516"/>
  <c r="AQ516"/>
  <c r="AH516"/>
  <c r="AN516"/>
  <c r="AJ516"/>
  <c r="AC516"/>
  <c r="Y516"/>
  <c r="AB516"/>
  <c r="AS516"/>
  <c r="AR516"/>
  <c r="Z898" i="19"/>
  <c r="R522"/>
  <c r="M429"/>
  <c r="AM516" i="6"/>
  <c r="AD516"/>
  <c r="X516"/>
  <c r="AG516"/>
  <c r="AF516"/>
  <c r="AT516"/>
  <c r="AF898" i="19"/>
  <c r="AJ904"/>
  <c r="M732"/>
  <c r="AA898"/>
  <c r="AI898"/>
  <c r="M514"/>
  <c r="AE898"/>
  <c r="AU904"/>
  <c r="AU905" s="1"/>
  <c r="AB904"/>
  <c r="W516" i="6"/>
  <c r="AC900" i="19"/>
  <c r="AC905" s="1"/>
  <c r="AL900"/>
  <c r="U516"/>
  <c r="U843"/>
  <c r="U898" s="1"/>
  <c r="AS900"/>
  <c r="AS905" s="1"/>
  <c r="AK900"/>
  <c r="AK905" s="1"/>
  <c r="Y900"/>
  <c r="Y905" s="1"/>
  <c r="U517"/>
  <c r="AP900"/>
  <c r="AP905" s="1"/>
  <c r="AH900"/>
  <c r="AQ900"/>
  <c r="AQ905" s="1"/>
  <c r="AM900"/>
  <c r="AM905" s="1"/>
  <c r="AI900"/>
  <c r="AI905" s="1"/>
  <c r="AR900"/>
  <c r="AR905" s="1"/>
  <c r="AN900"/>
  <c r="AN905" s="1"/>
  <c r="AJ900"/>
  <c r="AJ905" s="1"/>
  <c r="AD900"/>
  <c r="AD905" s="1"/>
  <c r="M343"/>
  <c r="P522"/>
  <c r="AO898"/>
  <c r="AO905"/>
  <c r="AE900"/>
  <c r="AE905" s="1"/>
  <c r="AA900"/>
  <c r="T522"/>
  <c r="U343"/>
  <c r="Q522"/>
  <c r="AB905"/>
  <c r="AS898"/>
  <c r="AH905"/>
  <c r="Z905"/>
  <c r="AF900"/>
  <c r="AF905" s="1"/>
  <c r="U514"/>
  <c r="AP898"/>
  <c r="X898"/>
  <c r="AT905"/>
  <c r="AN898"/>
  <c r="AR898"/>
  <c r="AM898"/>
  <c r="AQ898"/>
  <c r="AG905"/>
  <c r="M843"/>
  <c r="M898" s="1"/>
  <c r="M905" s="1"/>
  <c r="AA905"/>
  <c r="X905"/>
  <c r="Q905"/>
  <c r="W522"/>
  <c r="W905"/>
  <c r="N522"/>
  <c r="U265"/>
  <c r="O522"/>
  <c r="M265"/>
  <c r="M522" l="1"/>
  <c r="U522"/>
  <c r="H12" i="18" l="1"/>
  <c r="I12"/>
  <c r="J12"/>
  <c r="K12"/>
  <c r="L12"/>
  <c r="M12"/>
  <c r="N12"/>
  <c r="H13"/>
  <c r="I13"/>
  <c r="J13"/>
  <c r="K13"/>
  <c r="L13"/>
  <c r="H14"/>
  <c r="I14"/>
  <c r="J14"/>
  <c r="K14"/>
  <c r="L14"/>
  <c r="H16"/>
  <c r="I16"/>
  <c r="J16"/>
  <c r="K16"/>
  <c r="L16"/>
  <c r="M16"/>
  <c r="N16"/>
  <c r="O16"/>
  <c r="H17"/>
  <c r="I17"/>
  <c r="J17"/>
  <c r="K17"/>
  <c r="L17"/>
  <c r="M17"/>
  <c r="N17"/>
  <c r="O17"/>
  <c r="H18"/>
  <c r="I18"/>
  <c r="J18"/>
  <c r="K18"/>
  <c r="L18"/>
  <c r="M18"/>
  <c r="N18"/>
  <c r="O18"/>
  <c r="H19"/>
  <c r="I19"/>
  <c r="J19"/>
  <c r="K19"/>
  <c r="L19"/>
  <c r="M19"/>
  <c r="N19"/>
  <c r="H20"/>
  <c r="I20"/>
  <c r="J20"/>
  <c r="K20"/>
  <c r="L20"/>
  <c r="H21"/>
  <c r="I21"/>
  <c r="J21"/>
  <c r="K21"/>
  <c r="L21"/>
  <c r="M21"/>
  <c r="N21"/>
  <c r="O21"/>
  <c r="H22"/>
  <c r="I22"/>
  <c r="J22"/>
  <c r="K22"/>
  <c r="L22"/>
  <c r="M22"/>
  <c r="N22"/>
  <c r="O22"/>
  <c r="H23"/>
  <c r="I23"/>
  <c r="J23"/>
  <c r="K23"/>
  <c r="L23"/>
  <c r="M23"/>
  <c r="N23"/>
  <c r="O23"/>
  <c r="H26"/>
  <c r="I26"/>
  <c r="J26"/>
  <c r="O27"/>
  <c r="O28"/>
  <c r="O29"/>
  <c r="H30"/>
  <c r="I30"/>
  <c r="J30"/>
  <c r="K30"/>
  <c r="K39" s="1"/>
  <c r="L30"/>
  <c r="N39"/>
  <c r="O34"/>
  <c r="O35"/>
  <c r="H41"/>
  <c r="I41"/>
  <c r="J41"/>
  <c r="K41"/>
  <c r="L41"/>
  <c r="O42"/>
  <c r="O43"/>
  <c r="O44"/>
  <c r="H45"/>
  <c r="H54" s="1"/>
  <c r="I45"/>
  <c r="J45"/>
  <c r="J15" s="1"/>
  <c r="K45"/>
  <c r="K15" s="1"/>
  <c r="L45"/>
  <c r="M45"/>
  <c r="M15" s="1"/>
  <c r="N45"/>
  <c r="N15" s="1"/>
  <c r="O49"/>
  <c r="O50"/>
  <c r="I54"/>
  <c r="J54"/>
  <c r="M54"/>
  <c r="N54" l="1"/>
  <c r="N24" s="1"/>
  <c r="O30"/>
  <c r="L54"/>
  <c r="O20"/>
  <c r="O14"/>
  <c r="J39"/>
  <c r="J24" s="1"/>
  <c r="O13"/>
  <c r="O41"/>
  <c r="O26"/>
  <c r="O45"/>
  <c r="O15" s="1"/>
  <c r="L39"/>
  <c r="J11"/>
  <c r="H39"/>
  <c r="H24" s="1"/>
  <c r="K54"/>
  <c r="I15"/>
  <c r="O12"/>
  <c r="K11"/>
  <c r="I11"/>
  <c r="L15"/>
  <c r="H15"/>
  <c r="L11"/>
  <c r="H11"/>
  <c r="O19"/>
  <c r="M39"/>
  <c r="M24" s="1"/>
  <c r="I39"/>
  <c r="I24" s="1"/>
  <c r="L24" l="1"/>
  <c r="O54"/>
  <c r="O11"/>
  <c r="K24"/>
  <c r="O39"/>
  <c r="O24" l="1"/>
  <c r="BB126" i="9"/>
  <c r="H13" i="17" l="1"/>
  <c r="I13"/>
  <c r="J13"/>
  <c r="K13"/>
  <c r="L13"/>
  <c r="M13"/>
  <c r="N13"/>
  <c r="H14"/>
  <c r="I14"/>
  <c r="J14"/>
  <c r="K14"/>
  <c r="L14"/>
  <c r="H15"/>
  <c r="I15"/>
  <c r="J15"/>
  <c r="K15"/>
  <c r="L15"/>
  <c r="H17"/>
  <c r="I17"/>
  <c r="J17"/>
  <c r="K17"/>
  <c r="L17"/>
  <c r="M17"/>
  <c r="N17"/>
  <c r="O17"/>
  <c r="H18"/>
  <c r="I18"/>
  <c r="J18"/>
  <c r="K18"/>
  <c r="L18"/>
  <c r="M18"/>
  <c r="N18"/>
  <c r="O18"/>
  <c r="H19"/>
  <c r="I19"/>
  <c r="J19"/>
  <c r="K19"/>
  <c r="L19"/>
  <c r="M19"/>
  <c r="N19"/>
  <c r="O19"/>
  <c r="H20"/>
  <c r="I20"/>
  <c r="J20"/>
  <c r="K20"/>
  <c r="L20"/>
  <c r="M20"/>
  <c r="N20"/>
  <c r="H21"/>
  <c r="I21"/>
  <c r="J21"/>
  <c r="K21"/>
  <c r="L21"/>
  <c r="H22"/>
  <c r="I22"/>
  <c r="J22"/>
  <c r="K22"/>
  <c r="L22"/>
  <c r="M22"/>
  <c r="N22"/>
  <c r="O22"/>
  <c r="H23"/>
  <c r="I23"/>
  <c r="J23"/>
  <c r="K23"/>
  <c r="L23"/>
  <c r="M23"/>
  <c r="N23"/>
  <c r="O23"/>
  <c r="H24"/>
  <c r="I24"/>
  <c r="J24"/>
  <c r="K24"/>
  <c r="L24"/>
  <c r="M24"/>
  <c r="N24"/>
  <c r="O24"/>
  <c r="H27"/>
  <c r="I27"/>
  <c r="J27"/>
  <c r="O28"/>
  <c r="O29"/>
  <c r="O30"/>
  <c r="H31"/>
  <c r="I31"/>
  <c r="J31"/>
  <c r="K31"/>
  <c r="L31"/>
  <c r="M31"/>
  <c r="N31"/>
  <c r="O35"/>
  <c r="O36"/>
  <c r="H42"/>
  <c r="I42"/>
  <c r="J42"/>
  <c r="K42"/>
  <c r="M42"/>
  <c r="N42"/>
  <c r="O43"/>
  <c r="O44"/>
  <c r="O45"/>
  <c r="H46"/>
  <c r="I46"/>
  <c r="J46"/>
  <c r="K46"/>
  <c r="L46"/>
  <c r="M46"/>
  <c r="N46"/>
  <c r="O50"/>
  <c r="O51"/>
  <c r="H57"/>
  <c r="I57"/>
  <c r="J57"/>
  <c r="K57"/>
  <c r="L57"/>
  <c r="L12" s="1"/>
  <c r="O58"/>
  <c r="O59"/>
  <c r="O60"/>
  <c r="H61"/>
  <c r="I61"/>
  <c r="J61"/>
  <c r="J70" s="1"/>
  <c r="K61"/>
  <c r="L61"/>
  <c r="L70" s="1"/>
  <c r="O65"/>
  <c r="O66"/>
  <c r="K70"/>
  <c r="H72"/>
  <c r="I72"/>
  <c r="J72"/>
  <c r="K72"/>
  <c r="O73"/>
  <c r="O74"/>
  <c r="O75"/>
  <c r="H76"/>
  <c r="I76"/>
  <c r="J76"/>
  <c r="K76"/>
  <c r="L76"/>
  <c r="L85" s="1"/>
  <c r="M76"/>
  <c r="M85" s="1"/>
  <c r="N76"/>
  <c r="N85" s="1"/>
  <c r="O80"/>
  <c r="O81"/>
  <c r="H55" l="1"/>
  <c r="J40"/>
  <c r="I85"/>
  <c r="H70"/>
  <c r="I40"/>
  <c r="K85"/>
  <c r="J85"/>
  <c r="I55"/>
  <c r="O61"/>
  <c r="O57"/>
  <c r="O13"/>
  <c r="O72"/>
  <c r="M12"/>
  <c r="M55"/>
  <c r="O27"/>
  <c r="O15"/>
  <c r="N12"/>
  <c r="N55"/>
  <c r="N16"/>
  <c r="N40"/>
  <c r="O14"/>
  <c r="O21"/>
  <c r="M16"/>
  <c r="M40"/>
  <c r="O76"/>
  <c r="O46"/>
  <c r="H85"/>
  <c r="K16"/>
  <c r="O42"/>
  <c r="L16"/>
  <c r="J16"/>
  <c r="H16"/>
  <c r="K40"/>
  <c r="L40"/>
  <c r="I70"/>
  <c r="L55"/>
  <c r="J55"/>
  <c r="J25" s="1"/>
  <c r="O20"/>
  <c r="I16"/>
  <c r="I12"/>
  <c r="J12"/>
  <c r="H12"/>
  <c r="O31"/>
  <c r="K55"/>
  <c r="H40"/>
  <c r="K12"/>
  <c r="O70" l="1"/>
  <c r="I25"/>
  <c r="O55"/>
  <c r="M25"/>
  <c r="N25"/>
  <c r="O16"/>
  <c r="O40"/>
  <c r="O12"/>
  <c r="O85"/>
  <c r="K25"/>
  <c r="L25"/>
  <c r="H25"/>
  <c r="O25" l="1"/>
  <c r="O547" i="6"/>
  <c r="P547"/>
  <c r="Q547"/>
  <c r="R547"/>
  <c r="S547"/>
  <c r="T547"/>
  <c r="O546"/>
  <c r="P546"/>
  <c r="Q546"/>
  <c r="R546"/>
  <c r="S546"/>
  <c r="T546"/>
  <c r="O545"/>
  <c r="P545"/>
  <c r="Q545"/>
  <c r="R545"/>
  <c r="S545"/>
  <c r="T545"/>
  <c r="O544"/>
  <c r="P544"/>
  <c r="Q544"/>
  <c r="R544"/>
  <c r="S544"/>
  <c r="T544"/>
  <c r="N544"/>
  <c r="N545"/>
  <c r="N546"/>
  <c r="N547"/>
  <c r="O543"/>
  <c r="P543"/>
  <c r="Q543"/>
  <c r="R543"/>
  <c r="S543"/>
  <c r="T543"/>
  <c r="N543"/>
  <c r="O540"/>
  <c r="P540"/>
  <c r="Q540"/>
  <c r="R540"/>
  <c r="S540"/>
  <c r="T540"/>
  <c r="O539"/>
  <c r="P539"/>
  <c r="Q539"/>
  <c r="R539"/>
  <c r="S539"/>
  <c r="T539"/>
  <c r="O538"/>
  <c r="P538"/>
  <c r="Q538"/>
  <c r="R538"/>
  <c r="S538"/>
  <c r="T538"/>
  <c r="O537"/>
  <c r="P537"/>
  <c r="Q537"/>
  <c r="R537"/>
  <c r="S537"/>
  <c r="T537"/>
  <c r="N537"/>
  <c r="N538"/>
  <c r="N539"/>
  <c r="N540"/>
  <c r="O536"/>
  <c r="P536"/>
  <c r="Q536"/>
  <c r="R536"/>
  <c r="S536"/>
  <c r="T536"/>
  <c r="N536"/>
  <c r="N533"/>
  <c r="N531"/>
  <c r="O533"/>
  <c r="P533"/>
  <c r="Q533"/>
  <c r="R533"/>
  <c r="S533"/>
  <c r="T533"/>
  <c r="O532"/>
  <c r="P532"/>
  <c r="Q532"/>
  <c r="R532"/>
  <c r="S532"/>
  <c r="T532"/>
  <c r="O531"/>
  <c r="P531"/>
  <c r="Q531"/>
  <c r="R531"/>
  <c r="S531"/>
  <c r="T531"/>
  <c r="O530"/>
  <c r="P530"/>
  <c r="Q530"/>
  <c r="R530"/>
  <c r="S530"/>
  <c r="T530"/>
  <c r="N530"/>
  <c r="N532"/>
  <c r="O529"/>
  <c r="P529"/>
  <c r="Q529"/>
  <c r="R529"/>
  <c r="S529"/>
  <c r="T529"/>
  <c r="N529"/>
  <c r="O526"/>
  <c r="O555" s="1"/>
  <c r="P526"/>
  <c r="P555" s="1"/>
  <c r="Q526"/>
  <c r="Q555" s="1"/>
  <c r="R526"/>
  <c r="R555" s="1"/>
  <c r="S526"/>
  <c r="S555" s="1"/>
  <c r="T526"/>
  <c r="T555" s="1"/>
  <c r="N526"/>
  <c r="N555" s="1"/>
  <c r="N525"/>
  <c r="O525"/>
  <c r="P525"/>
  <c r="Q525"/>
  <c r="S525"/>
  <c r="T525"/>
  <c r="O524"/>
  <c r="P524"/>
  <c r="Q524"/>
  <c r="R524"/>
  <c r="S524"/>
  <c r="T524"/>
  <c r="O523"/>
  <c r="P523"/>
  <c r="Q523"/>
  <c r="R523"/>
  <c r="S523"/>
  <c r="T523"/>
  <c r="O522"/>
  <c r="P522"/>
  <c r="Q522"/>
  <c r="R522"/>
  <c r="S522"/>
  <c r="T522"/>
  <c r="N522"/>
  <c r="N523"/>
  <c r="N552" s="1"/>
  <c r="N524"/>
  <c r="O521"/>
  <c r="P521"/>
  <c r="Q521"/>
  <c r="R521"/>
  <c r="S521"/>
  <c r="T521"/>
  <c r="N521"/>
  <c r="T554" l="1"/>
  <c r="S550"/>
  <c r="O550"/>
  <c r="T550"/>
  <c r="U537"/>
  <c r="S553"/>
  <c r="O553"/>
  <c r="U544"/>
  <c r="U540"/>
  <c r="O551"/>
  <c r="U536"/>
  <c r="U543"/>
  <c r="U546"/>
  <c r="U538"/>
  <c r="U545"/>
  <c r="U547"/>
  <c r="T552"/>
  <c r="P552"/>
  <c r="N553"/>
  <c r="U539"/>
  <c r="S551"/>
  <c r="U531"/>
  <c r="Q553"/>
  <c r="U523"/>
  <c r="P550"/>
  <c r="S554"/>
  <c r="Q550"/>
  <c r="T551"/>
  <c r="T553"/>
  <c r="O552"/>
  <c r="U526"/>
  <c r="U530"/>
  <c r="P553"/>
  <c r="S552"/>
  <c r="O554"/>
  <c r="R551"/>
  <c r="R553"/>
  <c r="P554"/>
  <c r="U533"/>
  <c r="P551"/>
  <c r="N551"/>
  <c r="U532"/>
  <c r="U555"/>
  <c r="R554"/>
  <c r="Q554"/>
  <c r="R552"/>
  <c r="Q552"/>
  <c r="Q551"/>
  <c r="N554"/>
  <c r="U529"/>
  <c r="R550"/>
  <c r="N550"/>
  <c r="U524"/>
  <c r="U522"/>
  <c r="U525"/>
  <c r="U521"/>
  <c r="U99" i="16"/>
  <c r="M99"/>
  <c r="U83"/>
  <c r="M83"/>
  <c r="U82"/>
  <c r="M82"/>
  <c r="U81"/>
  <c r="M81"/>
  <c r="U80"/>
  <c r="M80"/>
  <c r="U79"/>
  <c r="M79"/>
  <c r="U78"/>
  <c r="M78"/>
  <c r="U77"/>
  <c r="M77"/>
  <c r="U76"/>
  <c r="M76"/>
  <c r="U75"/>
  <c r="M75"/>
  <c r="U74"/>
  <c r="M74"/>
  <c r="U73"/>
  <c r="M73"/>
  <c r="U70"/>
  <c r="M70"/>
  <c r="U68"/>
  <c r="M68"/>
  <c r="U67"/>
  <c r="M67"/>
  <c r="U66"/>
  <c r="M66"/>
  <c r="U60"/>
  <c r="M60"/>
  <c r="U59"/>
  <c r="M59"/>
  <c r="U58"/>
  <c r="M58"/>
  <c r="U57"/>
  <c r="M57"/>
  <c r="U56"/>
  <c r="M56"/>
  <c r="U55"/>
  <c r="M55"/>
  <c r="U52"/>
  <c r="M52"/>
  <c r="U50"/>
  <c r="M50"/>
  <c r="U49"/>
  <c r="M49"/>
  <c r="U48"/>
  <c r="M48"/>
  <c r="U47"/>
  <c r="M47"/>
  <c r="U46"/>
  <c r="M46"/>
  <c r="U40"/>
  <c r="M40"/>
  <c r="U39"/>
  <c r="M39"/>
  <c r="U38"/>
  <c r="M38"/>
  <c r="U35"/>
  <c r="M35"/>
  <c r="U33"/>
  <c r="M33"/>
  <c r="U32"/>
  <c r="M32"/>
  <c r="U29"/>
  <c r="M29"/>
  <c r="U28"/>
  <c r="M28"/>
  <c r="U26"/>
  <c r="M26"/>
  <c r="U25"/>
  <c r="M25"/>
  <c r="U24"/>
  <c r="M24"/>
  <c r="U23"/>
  <c r="M23"/>
  <c r="U18"/>
  <c r="M18"/>
  <c r="U17"/>
  <c r="M17"/>
  <c r="U16"/>
  <c r="M16"/>
  <c r="K12"/>
  <c r="U552" i="6" l="1"/>
  <c r="U553"/>
  <c r="U551"/>
  <c r="U554"/>
  <c r="U550"/>
  <c r="BF97" i="15"/>
  <c r="BE97"/>
  <c r="BF81"/>
  <c r="BE81"/>
  <c r="BF80"/>
  <c r="BE80"/>
  <c r="BF79"/>
  <c r="BE79"/>
  <c r="BF78"/>
  <c r="BE78"/>
  <c r="BF77"/>
  <c r="BE77"/>
  <c r="BF76"/>
  <c r="BE76"/>
  <c r="BF75"/>
  <c r="BE75"/>
  <c r="BF74"/>
  <c r="BE74"/>
  <c r="BF73"/>
  <c r="BE73"/>
  <c r="BF72"/>
  <c r="BE72"/>
  <c r="BF71"/>
  <c r="BE71"/>
  <c r="BF68"/>
  <c r="BE68"/>
  <c r="BF66"/>
  <c r="BE66"/>
  <c r="BF65"/>
  <c r="BE65"/>
  <c r="BF64"/>
  <c r="BE64"/>
  <c r="BF58"/>
  <c r="BE58"/>
  <c r="BF57"/>
  <c r="BE57"/>
  <c r="BF56"/>
  <c r="BE56"/>
  <c r="BF55"/>
  <c r="BE55"/>
  <c r="BF54"/>
  <c r="BE54"/>
  <c r="BF53"/>
  <c r="BE53"/>
  <c r="BF50"/>
  <c r="BE50"/>
  <c r="BF48"/>
  <c r="BE48"/>
  <c r="BF47"/>
  <c r="BE47"/>
  <c r="BF46"/>
  <c r="BE46"/>
  <c r="BF45"/>
  <c r="BE45"/>
  <c r="BF44"/>
  <c r="BE44"/>
  <c r="BF38"/>
  <c r="BE38"/>
  <c r="BF37"/>
  <c r="BE37"/>
  <c r="BF36"/>
  <c r="BE36"/>
  <c r="BF33"/>
  <c r="BE33"/>
  <c r="BF31"/>
  <c r="BE31"/>
  <c r="BF30"/>
  <c r="BE30"/>
  <c r="BF27"/>
  <c r="BE27"/>
  <c r="BF26"/>
  <c r="BE26"/>
  <c r="BF24"/>
  <c r="BE24"/>
  <c r="BF23"/>
  <c r="BE23"/>
  <c r="BF22"/>
  <c r="BE22"/>
  <c r="BF21"/>
  <c r="BE21"/>
  <c r="BF16"/>
  <c r="BE16"/>
  <c r="BF15"/>
  <c r="BE15"/>
  <c r="BF14"/>
  <c r="BE14"/>
  <c r="L363" i="13" l="1"/>
  <c r="T362"/>
  <c r="S362"/>
  <c r="R362"/>
  <c r="Q362"/>
  <c r="P362"/>
  <c r="O362"/>
  <c r="N362"/>
  <c r="T361"/>
  <c r="S361"/>
  <c r="R361"/>
  <c r="Q361"/>
  <c r="P361"/>
  <c r="O361"/>
  <c r="N361"/>
  <c r="T360"/>
  <c r="S360"/>
  <c r="R360"/>
  <c r="Q360"/>
  <c r="P360"/>
  <c r="O360"/>
  <c r="N360"/>
  <c r="T359"/>
  <c r="S359"/>
  <c r="R359"/>
  <c r="Q359"/>
  <c r="P359"/>
  <c r="O359"/>
  <c r="N359"/>
  <c r="T358"/>
  <c r="S358"/>
  <c r="Q358"/>
  <c r="P358"/>
  <c r="O358"/>
  <c r="N358"/>
  <c r="T354"/>
  <c r="T363" s="1"/>
  <c r="S354"/>
  <c r="S363" s="1"/>
  <c r="R354"/>
  <c r="R363" s="1"/>
  <c r="Q354"/>
  <c r="Q363" s="1"/>
  <c r="P354"/>
  <c r="P363" s="1"/>
  <c r="O354"/>
  <c r="N354"/>
  <c r="N363" s="1"/>
  <c r="U353"/>
  <c r="U362" s="1"/>
  <c r="U352"/>
  <c r="U361" s="1"/>
  <c r="U351"/>
  <c r="U360" s="1"/>
  <c r="U350"/>
  <c r="U359" s="1"/>
  <c r="U349"/>
  <c r="U358" s="1"/>
  <c r="L329"/>
  <c r="T328"/>
  <c r="S328"/>
  <c r="R328"/>
  <c r="Q328"/>
  <c r="P328"/>
  <c r="O328"/>
  <c r="N328"/>
  <c r="T327"/>
  <c r="S327"/>
  <c r="R327"/>
  <c r="Q327"/>
  <c r="P327"/>
  <c r="O327"/>
  <c r="N327"/>
  <c r="T326"/>
  <c r="S326"/>
  <c r="R326"/>
  <c r="Q326"/>
  <c r="P326"/>
  <c r="O326"/>
  <c r="N326"/>
  <c r="T325"/>
  <c r="S325"/>
  <c r="R325"/>
  <c r="Q325"/>
  <c r="P325"/>
  <c r="O325"/>
  <c r="N325"/>
  <c r="T324"/>
  <c r="S324"/>
  <c r="R324"/>
  <c r="Q324"/>
  <c r="P324"/>
  <c r="O324"/>
  <c r="N324"/>
  <c r="T320"/>
  <c r="S320"/>
  <c r="R320"/>
  <c r="Q320"/>
  <c r="P320"/>
  <c r="O320"/>
  <c r="N320"/>
  <c r="U319"/>
  <c r="U318"/>
  <c r="U317"/>
  <c r="U316"/>
  <c r="U315"/>
  <c r="T314"/>
  <c r="S314"/>
  <c r="R314"/>
  <c r="Q314"/>
  <c r="P314"/>
  <c r="O314"/>
  <c r="N314"/>
  <c r="U313"/>
  <c r="U312"/>
  <c r="U311"/>
  <c r="U310"/>
  <c r="U309"/>
  <c r="T301"/>
  <c r="S301"/>
  <c r="R301"/>
  <c r="Q301"/>
  <c r="P301"/>
  <c r="O301"/>
  <c r="N301"/>
  <c r="U300"/>
  <c r="U299"/>
  <c r="U298"/>
  <c r="U297"/>
  <c r="U296"/>
  <c r="T295"/>
  <c r="S295"/>
  <c r="R295"/>
  <c r="Q295"/>
  <c r="P295"/>
  <c r="O295"/>
  <c r="N295"/>
  <c r="U294"/>
  <c r="U293"/>
  <c r="U292"/>
  <c r="U291"/>
  <c r="U290"/>
  <c r="T289"/>
  <c r="S289"/>
  <c r="R289"/>
  <c r="Q289"/>
  <c r="P289"/>
  <c r="O289"/>
  <c r="N289"/>
  <c r="U288"/>
  <c r="U287"/>
  <c r="U286"/>
  <c r="U285"/>
  <c r="U283"/>
  <c r="T282"/>
  <c r="S282"/>
  <c r="R282"/>
  <c r="Q282"/>
  <c r="P282"/>
  <c r="O282"/>
  <c r="N282"/>
  <c r="U281"/>
  <c r="U280"/>
  <c r="U279"/>
  <c r="U278"/>
  <c r="U277"/>
  <c r="T276"/>
  <c r="S276"/>
  <c r="R276"/>
  <c r="Q276"/>
  <c r="P276"/>
  <c r="O276"/>
  <c r="N276"/>
  <c r="U275"/>
  <c r="U274"/>
  <c r="U273"/>
  <c r="U272"/>
  <c r="U271"/>
  <c r="T270"/>
  <c r="S270"/>
  <c r="R270"/>
  <c r="Q270"/>
  <c r="P270"/>
  <c r="O270"/>
  <c r="N270"/>
  <c r="U269"/>
  <c r="U268"/>
  <c r="U267"/>
  <c r="U266"/>
  <c r="U265"/>
  <c r="T264"/>
  <c r="S264"/>
  <c r="R264"/>
  <c r="Q264"/>
  <c r="P264"/>
  <c r="O264"/>
  <c r="N264"/>
  <c r="U263"/>
  <c r="U262"/>
  <c r="U261"/>
  <c r="U260"/>
  <c r="U259"/>
  <c r="T258"/>
  <c r="S258"/>
  <c r="R258"/>
  <c r="Q258"/>
  <c r="P258"/>
  <c r="O258"/>
  <c r="N258"/>
  <c r="U257"/>
  <c r="U256"/>
  <c r="U255"/>
  <c r="U254"/>
  <c r="U253"/>
  <c r="T251"/>
  <c r="S251"/>
  <c r="R251"/>
  <c r="Q251"/>
  <c r="P251"/>
  <c r="O251"/>
  <c r="N251"/>
  <c r="U250"/>
  <c r="U249"/>
  <c r="U248"/>
  <c r="U247"/>
  <c r="U246"/>
  <c r="T244"/>
  <c r="S244"/>
  <c r="R244"/>
  <c r="Q244"/>
  <c r="P244"/>
  <c r="O244"/>
  <c r="N244"/>
  <c r="U243"/>
  <c r="U242"/>
  <c r="U241"/>
  <c r="U240"/>
  <c r="U239"/>
  <c r="T238"/>
  <c r="S238"/>
  <c r="R238"/>
  <c r="Q238"/>
  <c r="P238"/>
  <c r="O238"/>
  <c r="N238"/>
  <c r="U237"/>
  <c r="U236"/>
  <c r="U235"/>
  <c r="U234"/>
  <c r="U233"/>
  <c r="T232"/>
  <c r="S232"/>
  <c r="R232"/>
  <c r="Q232"/>
  <c r="P232"/>
  <c r="O232"/>
  <c r="N232"/>
  <c r="U231"/>
  <c r="U230"/>
  <c r="U229"/>
  <c r="U228"/>
  <c r="U227"/>
  <c r="L223"/>
  <c r="T222"/>
  <c r="S222"/>
  <c r="R222"/>
  <c r="Q222"/>
  <c r="P222"/>
  <c r="O222"/>
  <c r="N222"/>
  <c r="T221"/>
  <c r="S221"/>
  <c r="R221"/>
  <c r="Q221"/>
  <c r="P221"/>
  <c r="O221"/>
  <c r="N221"/>
  <c r="T220"/>
  <c r="S220"/>
  <c r="R220"/>
  <c r="Q220"/>
  <c r="P220"/>
  <c r="O220"/>
  <c r="N220"/>
  <c r="T219"/>
  <c r="S219"/>
  <c r="R219"/>
  <c r="Q219"/>
  <c r="P219"/>
  <c r="O219"/>
  <c r="N219"/>
  <c r="T218"/>
  <c r="S218"/>
  <c r="R218"/>
  <c r="Q218"/>
  <c r="P218"/>
  <c r="O218"/>
  <c r="N218"/>
  <c r="T214"/>
  <c r="S214"/>
  <c r="R214"/>
  <c r="Q214"/>
  <c r="P214"/>
  <c r="O214"/>
  <c r="N214"/>
  <c r="U213"/>
  <c r="U212"/>
  <c r="U211"/>
  <c r="U210"/>
  <c r="U207"/>
  <c r="T206"/>
  <c r="S206"/>
  <c r="R206"/>
  <c r="Q206"/>
  <c r="P206"/>
  <c r="O206"/>
  <c r="N206"/>
  <c r="U205"/>
  <c r="U204"/>
  <c r="U203"/>
  <c r="U202"/>
  <c r="U200"/>
  <c r="T199"/>
  <c r="S199"/>
  <c r="R199"/>
  <c r="Q199"/>
  <c r="P199"/>
  <c r="O199"/>
  <c r="N199"/>
  <c r="U198"/>
  <c r="U197"/>
  <c r="U196"/>
  <c r="U195"/>
  <c r="U194"/>
  <c r="T193"/>
  <c r="S193"/>
  <c r="R193"/>
  <c r="Q193"/>
  <c r="P193"/>
  <c r="O193"/>
  <c r="N193"/>
  <c r="U192"/>
  <c r="U191"/>
  <c r="U190"/>
  <c r="U189"/>
  <c r="U188"/>
  <c r="T187"/>
  <c r="S187"/>
  <c r="R187"/>
  <c r="Q187"/>
  <c r="P187"/>
  <c r="O187"/>
  <c r="N187"/>
  <c r="U186"/>
  <c r="U185"/>
  <c r="U184"/>
  <c r="U183"/>
  <c r="U181"/>
  <c r="Q180"/>
  <c r="M175" s="1"/>
  <c r="P180"/>
  <c r="O180"/>
  <c r="N180"/>
  <c r="T172"/>
  <c r="S172"/>
  <c r="R172"/>
  <c r="Q172"/>
  <c r="P172"/>
  <c r="O172"/>
  <c r="N172"/>
  <c r="U171"/>
  <c r="U170"/>
  <c r="U169"/>
  <c r="U168"/>
  <c r="U167"/>
  <c r="Q165"/>
  <c r="M159" s="1"/>
  <c r="P165"/>
  <c r="O165"/>
  <c r="N165"/>
  <c r="T158"/>
  <c r="S158"/>
  <c r="R158"/>
  <c r="Q158"/>
  <c r="P158"/>
  <c r="O158"/>
  <c r="N158"/>
  <c r="U157"/>
  <c r="U156"/>
  <c r="U155"/>
  <c r="U154"/>
  <c r="U151"/>
  <c r="Q150"/>
  <c r="P150"/>
  <c r="O150"/>
  <c r="N150"/>
  <c r="Q144"/>
  <c r="M139" s="1"/>
  <c r="P144"/>
  <c r="O144"/>
  <c r="N144"/>
  <c r="T138"/>
  <c r="S138"/>
  <c r="R138"/>
  <c r="Q138"/>
  <c r="P138"/>
  <c r="O138"/>
  <c r="N138"/>
  <c r="U137"/>
  <c r="U136"/>
  <c r="U135"/>
  <c r="U134"/>
  <c r="U132"/>
  <c r="L128"/>
  <c r="T127"/>
  <c r="S127"/>
  <c r="R127"/>
  <c r="Q127"/>
  <c r="P127"/>
  <c r="O127"/>
  <c r="N127"/>
  <c r="T126"/>
  <c r="S126"/>
  <c r="R126"/>
  <c r="Q126"/>
  <c r="P126"/>
  <c r="O126"/>
  <c r="N126"/>
  <c r="T125"/>
  <c r="S125"/>
  <c r="R125"/>
  <c r="R379" s="1"/>
  <c r="Q125"/>
  <c r="P125"/>
  <c r="O125"/>
  <c r="N125"/>
  <c r="N379" s="1"/>
  <c r="T124"/>
  <c r="S124"/>
  <c r="Q124"/>
  <c r="Q378" s="1"/>
  <c r="P124"/>
  <c r="O124"/>
  <c r="N124"/>
  <c r="T123"/>
  <c r="S123"/>
  <c r="R123"/>
  <c r="R377" s="1"/>
  <c r="Q123"/>
  <c r="P123"/>
  <c r="O123"/>
  <c r="N123"/>
  <c r="N377" s="1"/>
  <c r="T119"/>
  <c r="S119"/>
  <c r="R119"/>
  <c r="Q119"/>
  <c r="P119"/>
  <c r="O119"/>
  <c r="N119"/>
  <c r="U118"/>
  <c r="U117"/>
  <c r="U114"/>
  <c r="U113"/>
  <c r="U112"/>
  <c r="T111"/>
  <c r="S111"/>
  <c r="R111"/>
  <c r="Q111"/>
  <c r="P111"/>
  <c r="O111"/>
  <c r="N111"/>
  <c r="U110"/>
  <c r="U109"/>
  <c r="U107"/>
  <c r="U106"/>
  <c r="U105"/>
  <c r="T104"/>
  <c r="S104"/>
  <c r="R104"/>
  <c r="Q104"/>
  <c r="P104"/>
  <c r="O104"/>
  <c r="N104"/>
  <c r="U103"/>
  <c r="U102"/>
  <c r="U101"/>
  <c r="U100"/>
  <c r="U99"/>
  <c r="T96"/>
  <c r="S96"/>
  <c r="R96"/>
  <c r="Q96"/>
  <c r="P96"/>
  <c r="O96"/>
  <c r="N96"/>
  <c r="U95"/>
  <c r="U94"/>
  <c r="U93"/>
  <c r="U92"/>
  <c r="U91"/>
  <c r="T89"/>
  <c r="S89"/>
  <c r="R89"/>
  <c r="Q89"/>
  <c r="P89"/>
  <c r="O89"/>
  <c r="N89"/>
  <c r="U88"/>
  <c r="U87"/>
  <c r="U86"/>
  <c r="U85"/>
  <c r="U84"/>
  <c r="T83"/>
  <c r="S83"/>
  <c r="R83"/>
  <c r="Q83"/>
  <c r="P83"/>
  <c r="O83"/>
  <c r="N83"/>
  <c r="U82"/>
  <c r="U81"/>
  <c r="U80"/>
  <c r="U79"/>
  <c r="U78"/>
  <c r="T75"/>
  <c r="S75"/>
  <c r="R75"/>
  <c r="Q75"/>
  <c r="P75"/>
  <c r="O75"/>
  <c r="N75"/>
  <c r="U74"/>
  <c r="U73"/>
  <c r="U72"/>
  <c r="U71"/>
  <c r="U70"/>
  <c r="T69"/>
  <c r="S69"/>
  <c r="R69"/>
  <c r="Q69"/>
  <c r="P69"/>
  <c r="O69"/>
  <c r="N69"/>
  <c r="U68"/>
  <c r="U67"/>
  <c r="U66"/>
  <c r="U65"/>
  <c r="U64"/>
  <c r="T62"/>
  <c r="S62"/>
  <c r="R62"/>
  <c r="Q62"/>
  <c r="P62"/>
  <c r="O62"/>
  <c r="N62"/>
  <c r="U61"/>
  <c r="U60"/>
  <c r="U59"/>
  <c r="U56"/>
  <c r="U55"/>
  <c r="Q54"/>
  <c r="P54"/>
  <c r="O54"/>
  <c r="N54"/>
  <c r="Q48"/>
  <c r="P48"/>
  <c r="O48"/>
  <c r="N48"/>
  <c r="T42"/>
  <c r="S42"/>
  <c r="R42"/>
  <c r="Q42"/>
  <c r="P42"/>
  <c r="O42"/>
  <c r="N42"/>
  <c r="U41"/>
  <c r="U40"/>
  <c r="U39"/>
  <c r="U38"/>
  <c r="U37"/>
  <c r="T32"/>
  <c r="S32"/>
  <c r="R32"/>
  <c r="Q32"/>
  <c r="P32"/>
  <c r="O32"/>
  <c r="N32"/>
  <c r="U31"/>
  <c r="U30"/>
  <c r="U29"/>
  <c r="U28"/>
  <c r="U27"/>
  <c r="T26"/>
  <c r="S26"/>
  <c r="R26"/>
  <c r="Q26"/>
  <c r="P26"/>
  <c r="O26"/>
  <c r="N26"/>
  <c r="U25"/>
  <c r="U24"/>
  <c r="U23"/>
  <c r="U22"/>
  <c r="U21"/>
  <c r="T20"/>
  <c r="S20"/>
  <c r="R20"/>
  <c r="Q20"/>
  <c r="P20"/>
  <c r="O20"/>
  <c r="N20"/>
  <c r="U19"/>
  <c r="U18"/>
  <c r="U17"/>
  <c r="U16"/>
  <c r="U15"/>
  <c r="Q380" l="1"/>
  <c r="N381"/>
  <c r="R381"/>
  <c r="M194"/>
  <c r="M227"/>
  <c r="M277"/>
  <c r="M309"/>
  <c r="R378"/>
  <c r="U32"/>
  <c r="U119"/>
  <c r="Q377"/>
  <c r="N378"/>
  <c r="Q379"/>
  <c r="N380"/>
  <c r="R380"/>
  <c r="Q381"/>
  <c r="L382"/>
  <c r="U138"/>
  <c r="U144"/>
  <c r="U150"/>
  <c r="U165"/>
  <c r="U180"/>
  <c r="U193"/>
  <c r="M200"/>
  <c r="U251"/>
  <c r="M37"/>
  <c r="U48"/>
  <c r="U54"/>
  <c r="M55"/>
  <c r="U75"/>
  <c r="M78"/>
  <c r="U89"/>
  <c r="M99"/>
  <c r="M112"/>
  <c r="M151"/>
  <c r="U172"/>
  <c r="M167"/>
  <c r="M253"/>
  <c r="M259"/>
  <c r="U270"/>
  <c r="U301"/>
  <c r="M15"/>
  <c r="U26"/>
  <c r="M21"/>
  <c r="U42"/>
  <c r="U69"/>
  <c r="U96"/>
  <c r="T128"/>
  <c r="U124"/>
  <c r="U126"/>
  <c r="P128"/>
  <c r="U187"/>
  <c r="M181"/>
  <c r="N223"/>
  <c r="R223"/>
  <c r="M233"/>
  <c r="U244"/>
  <c r="M239"/>
  <c r="U276"/>
  <c r="M283"/>
  <c r="U295"/>
  <c r="M290"/>
  <c r="N329"/>
  <c r="R329"/>
  <c r="O377"/>
  <c r="S377"/>
  <c r="P378"/>
  <c r="T378"/>
  <c r="P379"/>
  <c r="T379"/>
  <c r="M84"/>
  <c r="U125"/>
  <c r="O128"/>
  <c r="M105"/>
  <c r="U123"/>
  <c r="U127"/>
  <c r="M265"/>
  <c r="O378"/>
  <c r="S378"/>
  <c r="O379"/>
  <c r="S379"/>
  <c r="P380"/>
  <c r="T380"/>
  <c r="U20"/>
  <c r="U83"/>
  <c r="U104"/>
  <c r="R128"/>
  <c r="U158"/>
  <c r="U220"/>
  <c r="S223"/>
  <c r="Q223"/>
  <c r="U264"/>
  <c r="U326"/>
  <c r="S329"/>
  <c r="U62"/>
  <c r="M207"/>
  <c r="P223"/>
  <c r="M315"/>
  <c r="P329"/>
  <c r="M27"/>
  <c r="M49"/>
  <c r="U111"/>
  <c r="Q128"/>
  <c r="M132"/>
  <c r="M349"/>
  <c r="M363" s="1"/>
  <c r="O380"/>
  <c r="S380"/>
  <c r="P381"/>
  <c r="T381"/>
  <c r="N128"/>
  <c r="S128"/>
  <c r="U206"/>
  <c r="O223"/>
  <c r="U214"/>
  <c r="U238"/>
  <c r="U289"/>
  <c r="U314"/>
  <c r="O329"/>
  <c r="U320"/>
  <c r="Q329"/>
  <c r="U219"/>
  <c r="U221"/>
  <c r="T223"/>
  <c r="U325"/>
  <c r="U327"/>
  <c r="T329"/>
  <c r="M43"/>
  <c r="M145"/>
  <c r="M188"/>
  <c r="U199"/>
  <c r="U218"/>
  <c r="U222"/>
  <c r="U232"/>
  <c r="M246"/>
  <c r="U258"/>
  <c r="M271"/>
  <c r="U282"/>
  <c r="M296"/>
  <c r="U324"/>
  <c r="U328"/>
  <c r="U381" s="1"/>
  <c r="O363"/>
  <c r="U354"/>
  <c r="U363" s="1"/>
  <c r="P377"/>
  <c r="T377"/>
  <c r="O381"/>
  <c r="S381"/>
  <c r="P382" l="1"/>
  <c r="U379"/>
  <c r="N382"/>
  <c r="O382"/>
  <c r="R382"/>
  <c r="U377"/>
  <c r="T382"/>
  <c r="Q382"/>
  <c r="U128"/>
  <c r="U380"/>
  <c r="U378"/>
  <c r="U329"/>
  <c r="M223"/>
  <c r="S382"/>
  <c r="U223"/>
  <c r="M329"/>
  <c r="M382" l="1"/>
  <c r="U382"/>
  <c r="BA55" i="9"/>
  <c r="BB17"/>
  <c r="BB19"/>
  <c r="BB20"/>
  <c r="BB22"/>
  <c r="BB24"/>
  <c r="BB31"/>
  <c r="BB32"/>
  <c r="BB37"/>
  <c r="BB38"/>
  <c r="BB40"/>
  <c r="BB41"/>
  <c r="BB43"/>
  <c r="BB44"/>
  <c r="BB45"/>
  <c r="BB46"/>
  <c r="BB47"/>
  <c r="BB48"/>
  <c r="BB50"/>
  <c r="BB51"/>
  <c r="BB54"/>
  <c r="BB55"/>
  <c r="BB56"/>
  <c r="BB57"/>
  <c r="BB58"/>
  <c r="BB59"/>
  <c r="BB60"/>
  <c r="BB62"/>
  <c r="BB63"/>
  <c r="BB64"/>
  <c r="BB65"/>
  <c r="BB66"/>
  <c r="BB68"/>
  <c r="BB69"/>
  <c r="BB71"/>
  <c r="BB75"/>
  <c r="BB76"/>
  <c r="BB77"/>
  <c r="BB86"/>
  <c r="BB87"/>
  <c r="BB88"/>
  <c r="BB89"/>
  <c r="BB90"/>
  <c r="BB100"/>
  <c r="BB109"/>
  <c r="BB110"/>
  <c r="BB111"/>
  <c r="BB112"/>
  <c r="BB113"/>
  <c r="BB114"/>
  <c r="BB115"/>
  <c r="BB116"/>
  <c r="BB117"/>
  <c r="BB16"/>
  <c r="BA17"/>
  <c r="BA19"/>
  <c r="BA20"/>
  <c r="BA22"/>
  <c r="BA24"/>
  <c r="BA31"/>
  <c r="BA32"/>
  <c r="BA37"/>
  <c r="BA38"/>
  <c r="BA40"/>
  <c r="BA41"/>
  <c r="BA43"/>
  <c r="BA44"/>
  <c r="BA45"/>
  <c r="BA46"/>
  <c r="BA47"/>
  <c r="BA48"/>
  <c r="BA50"/>
  <c r="BA51"/>
  <c r="BA54"/>
  <c r="BA56"/>
  <c r="BA57"/>
  <c r="BA58"/>
  <c r="BA59"/>
  <c r="BA60"/>
  <c r="BA62"/>
  <c r="BA63"/>
  <c r="BA64"/>
  <c r="BA65"/>
  <c r="BA66"/>
  <c r="BA68"/>
  <c r="BA69"/>
  <c r="BA71"/>
  <c r="BA75"/>
  <c r="BA76"/>
  <c r="BA77"/>
  <c r="BA86"/>
  <c r="BA87"/>
  <c r="BA88"/>
  <c r="BA89"/>
  <c r="BA90"/>
  <c r="BA100"/>
  <c r="BA109"/>
  <c r="BA110"/>
  <c r="BA111"/>
  <c r="BA112"/>
  <c r="BA113"/>
  <c r="BA114"/>
  <c r="BA115"/>
  <c r="BA116"/>
  <c r="BA117"/>
  <c r="BA126"/>
  <c r="BA16"/>
  <c r="T126" i="8" l="1"/>
  <c r="L126"/>
  <c r="T117"/>
  <c r="L117"/>
  <c r="F117"/>
  <c r="T116"/>
  <c r="L116"/>
  <c r="F116"/>
  <c r="T115"/>
  <c r="L115"/>
  <c r="F115"/>
  <c r="T114"/>
  <c r="L114"/>
  <c r="F114"/>
  <c r="T113"/>
  <c r="L113"/>
  <c r="F113"/>
  <c r="T112"/>
  <c r="L112"/>
  <c r="F112"/>
  <c r="T111"/>
  <c r="L111"/>
  <c r="F111"/>
  <c r="T110"/>
  <c r="L110"/>
  <c r="F110"/>
  <c r="T109"/>
  <c r="L109"/>
  <c r="F109"/>
  <c r="T100"/>
  <c r="L100"/>
  <c r="F100"/>
  <c r="T90"/>
  <c r="L90"/>
  <c r="F90"/>
  <c r="T89"/>
  <c r="L89"/>
  <c r="F89"/>
  <c r="T88"/>
  <c r="L88"/>
  <c r="F88"/>
  <c r="T87"/>
  <c r="L87"/>
  <c r="F87"/>
  <c r="T86"/>
  <c r="L86"/>
  <c r="F86"/>
  <c r="T77"/>
  <c r="L77"/>
  <c r="F77"/>
  <c r="T76"/>
  <c r="L76"/>
  <c r="F76"/>
  <c r="T75"/>
  <c r="L75"/>
  <c r="F75"/>
  <c r="T71"/>
  <c r="L71"/>
  <c r="F71"/>
  <c r="T69"/>
  <c r="L69"/>
  <c r="F69"/>
  <c r="T68"/>
  <c r="L68"/>
  <c r="F68"/>
  <c r="T66"/>
  <c r="L66"/>
  <c r="F66"/>
  <c r="T65"/>
  <c r="L65"/>
  <c r="F65"/>
  <c r="T64"/>
  <c r="L64"/>
  <c r="F64"/>
  <c r="T63"/>
  <c r="L63"/>
  <c r="F63"/>
  <c r="T62"/>
  <c r="L62"/>
  <c r="F62"/>
  <c r="T60"/>
  <c r="L60"/>
  <c r="F60"/>
  <c r="T59"/>
  <c r="F59"/>
  <c r="T58"/>
  <c r="L58"/>
  <c r="F58"/>
  <c r="T57"/>
  <c r="L57"/>
  <c r="F57"/>
  <c r="T56"/>
  <c r="F56"/>
  <c r="T55"/>
  <c r="F55"/>
  <c r="T54"/>
  <c r="L54"/>
  <c r="F54"/>
  <c r="T51"/>
  <c r="L51"/>
  <c r="F51"/>
  <c r="T50"/>
  <c r="L50"/>
  <c r="F50"/>
  <c r="T48"/>
  <c r="L48"/>
  <c r="F48"/>
  <c r="T47"/>
  <c r="L47"/>
  <c r="F47"/>
  <c r="T46"/>
  <c r="L46"/>
  <c r="F46"/>
  <c r="T45"/>
  <c r="L45"/>
  <c r="F45"/>
  <c r="T44"/>
  <c r="L44"/>
  <c r="F44"/>
  <c r="T43"/>
  <c r="L43"/>
  <c r="F43"/>
  <c r="T41"/>
  <c r="L41"/>
  <c r="F41"/>
  <c r="T40"/>
  <c r="L40"/>
  <c r="F40"/>
  <c r="T38"/>
  <c r="L38"/>
  <c r="F38"/>
  <c r="T37"/>
  <c r="L37"/>
  <c r="F37"/>
  <c r="T32"/>
  <c r="L32"/>
  <c r="F32"/>
  <c r="T31"/>
  <c r="L31"/>
  <c r="F31"/>
  <c r="T24"/>
  <c r="F24"/>
  <c r="T22"/>
  <c r="L22"/>
  <c r="F22"/>
  <c r="T20"/>
  <c r="F20"/>
  <c r="T19"/>
  <c r="F19"/>
  <c r="L17"/>
  <c r="F17"/>
  <c r="T16"/>
  <c r="L16"/>
  <c r="F16"/>
  <c r="O507" i="6" l="1"/>
  <c r="P507"/>
  <c r="Q507"/>
  <c r="R507"/>
  <c r="S507"/>
  <c r="T507"/>
  <c r="O506"/>
  <c r="P506"/>
  <c r="Q506"/>
  <c r="R506"/>
  <c r="S506"/>
  <c r="T506"/>
  <c r="O505"/>
  <c r="P505"/>
  <c r="Q505"/>
  <c r="R505"/>
  <c r="S505"/>
  <c r="T505"/>
  <c r="O504"/>
  <c r="P504"/>
  <c r="Q504"/>
  <c r="R504"/>
  <c r="S504"/>
  <c r="T504"/>
  <c r="N504"/>
  <c r="N505"/>
  <c r="N506"/>
  <c r="N507"/>
  <c r="N503"/>
  <c r="L508"/>
  <c r="O503"/>
  <c r="P503"/>
  <c r="Q503"/>
  <c r="R503"/>
  <c r="S503"/>
  <c r="T503"/>
  <c r="T494" l="1"/>
  <c r="S494"/>
  <c r="R494"/>
  <c r="Q494"/>
  <c r="P494"/>
  <c r="O494"/>
  <c r="N494"/>
  <c r="U493"/>
  <c r="U492"/>
  <c r="U491"/>
  <c r="U490"/>
  <c r="U489"/>
  <c r="T488"/>
  <c r="S488"/>
  <c r="R488"/>
  <c r="Q488"/>
  <c r="P488"/>
  <c r="O488"/>
  <c r="N488"/>
  <c r="U487"/>
  <c r="U486"/>
  <c r="U485"/>
  <c r="U484"/>
  <c r="U483"/>
  <c r="T482"/>
  <c r="S482"/>
  <c r="S508" s="1"/>
  <c r="R482"/>
  <c r="Q482"/>
  <c r="Q508" s="1"/>
  <c r="P482"/>
  <c r="P508" s="1"/>
  <c r="O482"/>
  <c r="O508" s="1"/>
  <c r="N482"/>
  <c r="N508" s="1"/>
  <c r="U481"/>
  <c r="U480"/>
  <c r="U479"/>
  <c r="U478"/>
  <c r="U477"/>
  <c r="T508" l="1"/>
  <c r="M489"/>
  <c r="M477"/>
  <c r="R508"/>
  <c r="U482"/>
  <c r="M483"/>
  <c r="U494"/>
  <c r="U488"/>
  <c r="U508" l="1"/>
  <c r="M508"/>
  <c r="U49" l="1"/>
  <c r="U48"/>
  <c r="L425"/>
  <c r="O424"/>
  <c r="P424"/>
  <c r="Q424"/>
  <c r="R424"/>
  <c r="S424"/>
  <c r="T424"/>
  <c r="O423"/>
  <c r="P423"/>
  <c r="Q423"/>
  <c r="R423"/>
  <c r="S423"/>
  <c r="T423"/>
  <c r="O422"/>
  <c r="P422"/>
  <c r="Q422"/>
  <c r="R422"/>
  <c r="S422"/>
  <c r="T422"/>
  <c r="O421"/>
  <c r="P421"/>
  <c r="Q421"/>
  <c r="R421"/>
  <c r="S421"/>
  <c r="T421"/>
  <c r="N421"/>
  <c r="N422"/>
  <c r="N423"/>
  <c r="N424"/>
  <c r="O420"/>
  <c r="P420"/>
  <c r="Q420"/>
  <c r="R420"/>
  <c r="S420"/>
  <c r="T420"/>
  <c r="N420"/>
  <c r="T348"/>
  <c r="S348"/>
  <c r="R348"/>
  <c r="Q348"/>
  <c r="P348"/>
  <c r="O348"/>
  <c r="N348"/>
  <c r="U347"/>
  <c r="U346"/>
  <c r="U345"/>
  <c r="U344"/>
  <c r="U343"/>
  <c r="L261"/>
  <c r="L339"/>
  <c r="N259"/>
  <c r="T256"/>
  <c r="T257"/>
  <c r="T258"/>
  <c r="T259"/>
  <c r="S256"/>
  <c r="S257"/>
  <c r="S258"/>
  <c r="S259"/>
  <c r="R256"/>
  <c r="R257"/>
  <c r="R258"/>
  <c r="R259"/>
  <c r="Q256"/>
  <c r="Q257"/>
  <c r="Q258"/>
  <c r="Q259"/>
  <c r="P256"/>
  <c r="P257"/>
  <c r="P258"/>
  <c r="P259"/>
  <c r="O256"/>
  <c r="O257"/>
  <c r="O258"/>
  <c r="O259"/>
  <c r="N256"/>
  <c r="N257"/>
  <c r="N258"/>
  <c r="O255"/>
  <c r="P255"/>
  <c r="Q255"/>
  <c r="R255"/>
  <c r="S255"/>
  <c r="T255"/>
  <c r="N255"/>
  <c r="T82"/>
  <c r="S82"/>
  <c r="R82"/>
  <c r="Q82"/>
  <c r="P82"/>
  <c r="O82"/>
  <c r="N82"/>
  <c r="U81"/>
  <c r="U80"/>
  <c r="U79"/>
  <c r="U78"/>
  <c r="U77"/>
  <c r="U507"/>
  <c r="U506"/>
  <c r="U505"/>
  <c r="U504"/>
  <c r="U503"/>
  <c r="M474"/>
  <c r="L474"/>
  <c r="U473"/>
  <c r="U471"/>
  <c r="U469"/>
  <c r="O447"/>
  <c r="P447"/>
  <c r="Q447"/>
  <c r="R447"/>
  <c r="S447"/>
  <c r="T447"/>
  <c r="O446"/>
  <c r="P446"/>
  <c r="Q446"/>
  <c r="R446"/>
  <c r="S446"/>
  <c r="T446"/>
  <c r="O445"/>
  <c r="P445"/>
  <c r="Q445"/>
  <c r="R445"/>
  <c r="S445"/>
  <c r="T445"/>
  <c r="O444"/>
  <c r="P444"/>
  <c r="Q444"/>
  <c r="R444"/>
  <c r="S444"/>
  <c r="T444"/>
  <c r="N444"/>
  <c r="N445"/>
  <c r="N446"/>
  <c r="N447"/>
  <c r="O443"/>
  <c r="P443"/>
  <c r="Q443"/>
  <c r="R443"/>
  <c r="S443"/>
  <c r="T443"/>
  <c r="N443"/>
  <c r="L448"/>
  <c r="O338"/>
  <c r="P338"/>
  <c r="Q338"/>
  <c r="R338"/>
  <c r="S338"/>
  <c r="T338"/>
  <c r="O337"/>
  <c r="P337"/>
  <c r="Q337"/>
  <c r="R337"/>
  <c r="S337"/>
  <c r="T337"/>
  <c r="O336"/>
  <c r="P336"/>
  <c r="Q336"/>
  <c r="R336"/>
  <c r="S336"/>
  <c r="T336"/>
  <c r="O335"/>
  <c r="P335"/>
  <c r="Q335"/>
  <c r="R335"/>
  <c r="S335"/>
  <c r="T335"/>
  <c r="N335"/>
  <c r="N336"/>
  <c r="N337"/>
  <c r="N338"/>
  <c r="O334"/>
  <c r="P334"/>
  <c r="Q334"/>
  <c r="R334"/>
  <c r="S334"/>
  <c r="T334"/>
  <c r="N334"/>
  <c r="O260"/>
  <c r="O515" s="1"/>
  <c r="P260"/>
  <c r="P515" s="1"/>
  <c r="Q260"/>
  <c r="Q515" s="1"/>
  <c r="R260"/>
  <c r="R515" s="1"/>
  <c r="S260"/>
  <c r="S515" s="1"/>
  <c r="T260"/>
  <c r="T515" s="1"/>
  <c r="N260"/>
  <c r="N515" s="1"/>
  <c r="U159"/>
  <c r="O160"/>
  <c r="P160"/>
  <c r="Q160"/>
  <c r="R160"/>
  <c r="S160"/>
  <c r="T160"/>
  <c r="N160"/>
  <c r="N510" l="1"/>
  <c r="M77"/>
  <c r="T510"/>
  <c r="R510"/>
  <c r="U424"/>
  <c r="U348"/>
  <c r="M343"/>
  <c r="U82"/>
  <c r="U515"/>
  <c r="T514"/>
  <c r="U470"/>
  <c r="U474"/>
  <c r="U472"/>
  <c r="U444"/>
  <c r="U447"/>
  <c r="U443"/>
  <c r="U420"/>
  <c r="U422"/>
  <c r="U334"/>
  <c r="U423"/>
  <c r="U335"/>
  <c r="U338"/>
  <c r="U337"/>
  <c r="U336"/>
  <c r="U260"/>
  <c r="U160"/>
  <c r="R511" l="1"/>
  <c r="O511"/>
  <c r="P511"/>
  <c r="Q511"/>
  <c r="S511"/>
  <c r="T511"/>
  <c r="N511"/>
  <c r="U511" l="1"/>
  <c r="U256"/>
  <c r="U168"/>
  <c r="N172"/>
  <c r="O172"/>
  <c r="M154"/>
  <c r="N514"/>
  <c r="O514"/>
  <c r="P514"/>
  <c r="Q514"/>
  <c r="R514"/>
  <c r="S514"/>
  <c r="N513"/>
  <c r="O513"/>
  <c r="P513"/>
  <c r="Q513"/>
  <c r="R513"/>
  <c r="S513"/>
  <c r="T513"/>
  <c r="N512"/>
  <c r="O512"/>
  <c r="P512"/>
  <c r="Q512"/>
  <c r="R512"/>
  <c r="S512"/>
  <c r="T512"/>
  <c r="O510"/>
  <c r="P510"/>
  <c r="Q510"/>
  <c r="S510"/>
  <c r="L516"/>
  <c r="N435"/>
  <c r="N448" s="1"/>
  <c r="O435"/>
  <c r="O448" s="1"/>
  <c r="P435"/>
  <c r="P448" s="1"/>
  <c r="Q435"/>
  <c r="Q448" s="1"/>
  <c r="R435"/>
  <c r="S435"/>
  <c r="S448" s="1"/>
  <c r="T435"/>
  <c r="T448" s="1"/>
  <c r="P369"/>
  <c r="P362"/>
  <c r="N369"/>
  <c r="O369"/>
  <c r="Q369"/>
  <c r="R369"/>
  <c r="S369"/>
  <c r="T369"/>
  <c r="N376"/>
  <c r="O376"/>
  <c r="P376"/>
  <c r="Q376"/>
  <c r="N382"/>
  <c r="O382"/>
  <c r="P382"/>
  <c r="Q382"/>
  <c r="R382"/>
  <c r="S382"/>
  <c r="T382"/>
  <c r="N388"/>
  <c r="O388"/>
  <c r="P388"/>
  <c r="Q388"/>
  <c r="R388"/>
  <c r="S388"/>
  <c r="T388"/>
  <c r="N394"/>
  <c r="O394"/>
  <c r="P394"/>
  <c r="Q394"/>
  <c r="R394"/>
  <c r="S394"/>
  <c r="T394"/>
  <c r="N400"/>
  <c r="O400"/>
  <c r="P400"/>
  <c r="Q400"/>
  <c r="R400"/>
  <c r="S400"/>
  <c r="T400"/>
  <c r="N406"/>
  <c r="O406"/>
  <c r="P406"/>
  <c r="Q406"/>
  <c r="R406"/>
  <c r="S406"/>
  <c r="T406"/>
  <c r="N412"/>
  <c r="O412"/>
  <c r="P412"/>
  <c r="Q412"/>
  <c r="R412"/>
  <c r="S412"/>
  <c r="T412"/>
  <c r="N362"/>
  <c r="O362"/>
  <c r="Q362"/>
  <c r="R362"/>
  <c r="S362"/>
  <c r="T362"/>
  <c r="N326"/>
  <c r="O326"/>
  <c r="P326"/>
  <c r="Q326"/>
  <c r="R326"/>
  <c r="S326"/>
  <c r="T326"/>
  <c r="N320"/>
  <c r="O320"/>
  <c r="P320"/>
  <c r="Q320"/>
  <c r="R320"/>
  <c r="S320"/>
  <c r="T320"/>
  <c r="N314"/>
  <c r="O314"/>
  <c r="P314"/>
  <c r="Q314"/>
  <c r="R314"/>
  <c r="S314"/>
  <c r="T314"/>
  <c r="N308"/>
  <c r="O308"/>
  <c r="P308"/>
  <c r="Q308"/>
  <c r="R308"/>
  <c r="S308"/>
  <c r="T308"/>
  <c r="N302"/>
  <c r="O302"/>
  <c r="P302"/>
  <c r="Q302"/>
  <c r="R302"/>
  <c r="S302"/>
  <c r="T302"/>
  <c r="N283"/>
  <c r="O283"/>
  <c r="P283"/>
  <c r="Q283"/>
  <c r="R283"/>
  <c r="S283"/>
  <c r="T283"/>
  <c r="N277"/>
  <c r="O277"/>
  <c r="P277"/>
  <c r="Q277"/>
  <c r="R277"/>
  <c r="S277"/>
  <c r="T277"/>
  <c r="N253"/>
  <c r="O253"/>
  <c r="P253"/>
  <c r="Q253"/>
  <c r="R253"/>
  <c r="S253"/>
  <c r="T253"/>
  <c r="N246"/>
  <c r="O246"/>
  <c r="P246"/>
  <c r="Q246"/>
  <c r="R246"/>
  <c r="S246"/>
  <c r="T246"/>
  <c r="N239"/>
  <c r="O239"/>
  <c r="P239"/>
  <c r="Q239"/>
  <c r="R239"/>
  <c r="S239"/>
  <c r="T239"/>
  <c r="N232"/>
  <c r="O232"/>
  <c r="P232"/>
  <c r="Q232"/>
  <c r="R232"/>
  <c r="S232"/>
  <c r="T232"/>
  <c r="N226"/>
  <c r="O226"/>
  <c r="P226"/>
  <c r="Q226"/>
  <c r="R226"/>
  <c r="S226"/>
  <c r="T226"/>
  <c r="N220"/>
  <c r="O220"/>
  <c r="P220"/>
  <c r="Q220"/>
  <c r="R220"/>
  <c r="S220"/>
  <c r="T220"/>
  <c r="N214"/>
  <c r="O214"/>
  <c r="P214"/>
  <c r="Q214"/>
  <c r="R214"/>
  <c r="S214"/>
  <c r="T214"/>
  <c r="N208"/>
  <c r="O208"/>
  <c r="P208"/>
  <c r="Q208"/>
  <c r="R208"/>
  <c r="S208"/>
  <c r="T208"/>
  <c r="N166"/>
  <c r="O166"/>
  <c r="P166"/>
  <c r="Q166"/>
  <c r="R166"/>
  <c r="S166"/>
  <c r="T166"/>
  <c r="P172"/>
  <c r="Q172"/>
  <c r="R172"/>
  <c r="S172"/>
  <c r="T172"/>
  <c r="N179"/>
  <c r="O179"/>
  <c r="P179"/>
  <c r="Q179"/>
  <c r="R179"/>
  <c r="S179"/>
  <c r="T179"/>
  <c r="T185"/>
  <c r="N185"/>
  <c r="O185"/>
  <c r="P185"/>
  <c r="Q185"/>
  <c r="R185"/>
  <c r="S185"/>
  <c r="N195"/>
  <c r="O195"/>
  <c r="P195"/>
  <c r="Q195"/>
  <c r="R195"/>
  <c r="S195"/>
  <c r="T195"/>
  <c r="N201"/>
  <c r="O201"/>
  <c r="P201"/>
  <c r="Q201"/>
  <c r="R201"/>
  <c r="S201"/>
  <c r="T201"/>
  <c r="N151"/>
  <c r="O151"/>
  <c r="P151"/>
  <c r="Q151"/>
  <c r="R151"/>
  <c r="S151"/>
  <c r="T151"/>
  <c r="N145"/>
  <c r="O145"/>
  <c r="P145"/>
  <c r="Q145"/>
  <c r="R145"/>
  <c r="S145"/>
  <c r="T145"/>
  <c r="N108"/>
  <c r="O108"/>
  <c r="P108"/>
  <c r="Q108"/>
  <c r="R108"/>
  <c r="S108"/>
  <c r="T108"/>
  <c r="N114"/>
  <c r="O114"/>
  <c r="P114"/>
  <c r="Q114"/>
  <c r="R114"/>
  <c r="S114"/>
  <c r="T114"/>
  <c r="N120"/>
  <c r="O120"/>
  <c r="P120"/>
  <c r="Q120"/>
  <c r="R120"/>
  <c r="S120"/>
  <c r="T120"/>
  <c r="N126"/>
  <c r="O126"/>
  <c r="P126"/>
  <c r="Q126"/>
  <c r="R126"/>
  <c r="S126"/>
  <c r="T126"/>
  <c r="N132"/>
  <c r="O132"/>
  <c r="P132"/>
  <c r="Q132"/>
  <c r="R132"/>
  <c r="S132"/>
  <c r="T132"/>
  <c r="N138"/>
  <c r="O138"/>
  <c r="P138"/>
  <c r="Q138"/>
  <c r="R138"/>
  <c r="S138"/>
  <c r="T138"/>
  <c r="N101"/>
  <c r="O101"/>
  <c r="P101"/>
  <c r="Q101"/>
  <c r="R101"/>
  <c r="S101"/>
  <c r="T101"/>
  <c r="N95"/>
  <c r="O95"/>
  <c r="P95"/>
  <c r="Q95"/>
  <c r="R95"/>
  <c r="S95"/>
  <c r="T95"/>
  <c r="U376" l="1"/>
  <c r="Q425"/>
  <c r="S425"/>
  <c r="N425"/>
  <c r="P425"/>
  <c r="R425"/>
  <c r="U510"/>
  <c r="M221"/>
  <c r="T425"/>
  <c r="O425"/>
  <c r="R448"/>
  <c r="U448" s="1"/>
  <c r="M428"/>
  <c r="M448" s="1"/>
  <c r="M321"/>
  <c r="U514"/>
  <c r="U512"/>
  <c r="U513"/>
  <c r="M115"/>
  <c r="P339"/>
  <c r="T339"/>
  <c r="M96"/>
  <c r="M127"/>
  <c r="M103"/>
  <c r="M196"/>
  <c r="M133"/>
  <c r="M109"/>
  <c r="Q339"/>
  <c r="M90"/>
  <c r="M140"/>
  <c r="S339"/>
  <c r="O339"/>
  <c r="M121"/>
  <c r="M146"/>
  <c r="M215"/>
  <c r="M234"/>
  <c r="R339"/>
  <c r="N339"/>
  <c r="M383"/>
  <c r="U255"/>
  <c r="M180"/>
  <c r="M209"/>
  <c r="M401"/>
  <c r="M395"/>
  <c r="M173"/>
  <c r="M227"/>
  <c r="M248"/>
  <c r="U258"/>
  <c r="M240"/>
  <c r="M203"/>
  <c r="U259"/>
  <c r="U257"/>
  <c r="M389"/>
  <c r="M315"/>
  <c r="M377"/>
  <c r="M303"/>
  <c r="M292"/>
  <c r="M309"/>
  <c r="U195"/>
  <c r="M407"/>
  <c r="M272"/>
  <c r="M370"/>
  <c r="M363"/>
  <c r="M357"/>
  <c r="M278"/>
  <c r="N88"/>
  <c r="O88"/>
  <c r="P88"/>
  <c r="Q88"/>
  <c r="R88"/>
  <c r="S88"/>
  <c r="T88"/>
  <c r="U425" l="1"/>
  <c r="M425"/>
  <c r="U445"/>
  <c r="U339"/>
  <c r="U446"/>
  <c r="U421"/>
  <c r="M339"/>
  <c r="M83"/>
  <c r="N72"/>
  <c r="O72"/>
  <c r="P72"/>
  <c r="Q72"/>
  <c r="R72"/>
  <c r="S72"/>
  <c r="T72"/>
  <c r="N66"/>
  <c r="O66"/>
  <c r="P66"/>
  <c r="Q66"/>
  <c r="R66"/>
  <c r="S66"/>
  <c r="T66"/>
  <c r="M48"/>
  <c r="N53"/>
  <c r="N548" s="1"/>
  <c r="O53"/>
  <c r="O548" s="1"/>
  <c r="P53"/>
  <c r="P548" s="1"/>
  <c r="Q53"/>
  <c r="Q548" s="1"/>
  <c r="R53"/>
  <c r="R548" s="1"/>
  <c r="S53"/>
  <c r="S548" s="1"/>
  <c r="T53"/>
  <c r="T548" s="1"/>
  <c r="R39"/>
  <c r="N46"/>
  <c r="O46"/>
  <c r="O541" s="1"/>
  <c r="P46"/>
  <c r="Q46"/>
  <c r="R46"/>
  <c r="S46"/>
  <c r="S541" s="1"/>
  <c r="T46"/>
  <c r="M34"/>
  <c r="M28"/>
  <c r="N39"/>
  <c r="O39"/>
  <c r="P39"/>
  <c r="Q39"/>
  <c r="S39"/>
  <c r="T39"/>
  <c r="N33"/>
  <c r="O33"/>
  <c r="P33"/>
  <c r="Q33"/>
  <c r="R33"/>
  <c r="R534" s="1"/>
  <c r="S33"/>
  <c r="T33"/>
  <c r="U19"/>
  <c r="N26"/>
  <c r="O26"/>
  <c r="P26"/>
  <c r="Q26"/>
  <c r="R26"/>
  <c r="S26"/>
  <c r="T26"/>
  <c r="S20"/>
  <c r="T20"/>
  <c r="U28"/>
  <c r="U29"/>
  <c r="U30"/>
  <c r="U31"/>
  <c r="U32"/>
  <c r="U34"/>
  <c r="U35"/>
  <c r="U36"/>
  <c r="U37"/>
  <c r="U38"/>
  <c r="U41"/>
  <c r="U42"/>
  <c r="U43"/>
  <c r="U44"/>
  <c r="U45"/>
  <c r="U50"/>
  <c r="U51"/>
  <c r="U52"/>
  <c r="U60"/>
  <c r="U61"/>
  <c r="U62"/>
  <c r="U63"/>
  <c r="U64"/>
  <c r="U67"/>
  <c r="U68"/>
  <c r="U69"/>
  <c r="U70"/>
  <c r="U71"/>
  <c r="U84"/>
  <c r="U85"/>
  <c r="U86"/>
  <c r="U87"/>
  <c r="U88"/>
  <c r="U91"/>
  <c r="U92"/>
  <c r="U93"/>
  <c r="U94"/>
  <c r="U95"/>
  <c r="U97"/>
  <c r="U98"/>
  <c r="U99"/>
  <c r="U100"/>
  <c r="U101"/>
  <c r="U104"/>
  <c r="U105"/>
  <c r="U106"/>
  <c r="U107"/>
  <c r="U108"/>
  <c r="U110"/>
  <c r="U111"/>
  <c r="U112"/>
  <c r="U113"/>
  <c r="U114"/>
  <c r="U116"/>
  <c r="U117"/>
  <c r="U118"/>
  <c r="U119"/>
  <c r="U120"/>
  <c r="U122"/>
  <c r="U123"/>
  <c r="U124"/>
  <c r="U125"/>
  <c r="U126"/>
  <c r="U128"/>
  <c r="U129"/>
  <c r="U130"/>
  <c r="U131"/>
  <c r="U132"/>
  <c r="U134"/>
  <c r="U135"/>
  <c r="U136"/>
  <c r="U137"/>
  <c r="U138"/>
  <c r="U141"/>
  <c r="U142"/>
  <c r="U143"/>
  <c r="U144"/>
  <c r="U145"/>
  <c r="U147"/>
  <c r="U148"/>
  <c r="U149"/>
  <c r="U150"/>
  <c r="U151"/>
  <c r="U155"/>
  <c r="U156"/>
  <c r="U157"/>
  <c r="U158"/>
  <c r="U162"/>
  <c r="U163"/>
  <c r="U164"/>
  <c r="U165"/>
  <c r="U166"/>
  <c r="U169"/>
  <c r="U170"/>
  <c r="U171"/>
  <c r="U172"/>
  <c r="U174"/>
  <c r="U176"/>
  <c r="U177"/>
  <c r="U178"/>
  <c r="U179"/>
  <c r="U181"/>
  <c r="U182"/>
  <c r="U183"/>
  <c r="U184"/>
  <c r="U185"/>
  <c r="U187"/>
  <c r="U192"/>
  <c r="U193"/>
  <c r="U194"/>
  <c r="U197"/>
  <c r="U198"/>
  <c r="U199"/>
  <c r="U200"/>
  <c r="U201"/>
  <c r="U204"/>
  <c r="U205"/>
  <c r="U206"/>
  <c r="U207"/>
  <c r="U208"/>
  <c r="U210"/>
  <c r="U211"/>
  <c r="U212"/>
  <c r="U213"/>
  <c r="U214"/>
  <c r="U216"/>
  <c r="U217"/>
  <c r="U218"/>
  <c r="U219"/>
  <c r="U220"/>
  <c r="U222"/>
  <c r="U223"/>
  <c r="U224"/>
  <c r="U225"/>
  <c r="U226"/>
  <c r="U228"/>
  <c r="U229"/>
  <c r="U230"/>
  <c r="U231"/>
  <c r="U232"/>
  <c r="U235"/>
  <c r="U236"/>
  <c r="U237"/>
  <c r="U238"/>
  <c r="U239"/>
  <c r="U242"/>
  <c r="U243"/>
  <c r="U244"/>
  <c r="U245"/>
  <c r="U246"/>
  <c r="U249"/>
  <c r="U250"/>
  <c r="U251"/>
  <c r="U252"/>
  <c r="U253"/>
  <c r="U273"/>
  <c r="U274"/>
  <c r="U275"/>
  <c r="U276"/>
  <c r="U277"/>
  <c r="U279"/>
  <c r="U280"/>
  <c r="U281"/>
  <c r="U282"/>
  <c r="U283"/>
  <c r="U298"/>
  <c r="U299"/>
  <c r="U300"/>
  <c r="U301"/>
  <c r="U302"/>
  <c r="U304"/>
  <c r="U305"/>
  <c r="U306"/>
  <c r="U307"/>
  <c r="U308"/>
  <c r="U310"/>
  <c r="U311"/>
  <c r="U312"/>
  <c r="U313"/>
  <c r="U314"/>
  <c r="U316"/>
  <c r="U317"/>
  <c r="U318"/>
  <c r="U319"/>
  <c r="U320"/>
  <c r="U322"/>
  <c r="U323"/>
  <c r="U324"/>
  <c r="U325"/>
  <c r="U326"/>
  <c r="U358"/>
  <c r="U359"/>
  <c r="U360"/>
  <c r="U361"/>
  <c r="U362"/>
  <c r="U365"/>
  <c r="U366"/>
  <c r="U367"/>
  <c r="U368"/>
  <c r="U369"/>
  <c r="U378"/>
  <c r="U379"/>
  <c r="U380"/>
  <c r="U381"/>
  <c r="U382"/>
  <c r="U384"/>
  <c r="U385"/>
  <c r="U386"/>
  <c r="U387"/>
  <c r="U388"/>
  <c r="U390"/>
  <c r="U391"/>
  <c r="U392"/>
  <c r="U393"/>
  <c r="U394"/>
  <c r="U396"/>
  <c r="U397"/>
  <c r="U398"/>
  <c r="U399"/>
  <c r="U400"/>
  <c r="U402"/>
  <c r="U403"/>
  <c r="U404"/>
  <c r="U405"/>
  <c r="U406"/>
  <c r="U408"/>
  <c r="U409"/>
  <c r="U410"/>
  <c r="U411"/>
  <c r="U412"/>
  <c r="U431"/>
  <c r="U432"/>
  <c r="U433"/>
  <c r="U434"/>
  <c r="U435"/>
  <c r="U22"/>
  <c r="U23"/>
  <c r="U24"/>
  <c r="U25"/>
  <c r="U16"/>
  <c r="U17"/>
  <c r="U18"/>
  <c r="U21"/>
  <c r="U272"/>
  <c r="U186"/>
  <c r="U196"/>
  <c r="U180"/>
  <c r="U167"/>
  <c r="U161"/>
  <c r="R541" l="1"/>
  <c r="N541"/>
  <c r="T541"/>
  <c r="P541"/>
  <c r="Q541"/>
  <c r="U548"/>
  <c r="Q534"/>
  <c r="P534"/>
  <c r="T534"/>
  <c r="S534"/>
  <c r="O534"/>
  <c r="S261"/>
  <c r="S516" s="1"/>
  <c r="S527"/>
  <c r="T261"/>
  <c r="T516" s="1"/>
  <c r="T527"/>
  <c r="N534"/>
  <c r="M41"/>
  <c r="M21"/>
  <c r="M60"/>
  <c r="M67"/>
  <c r="U363"/>
  <c r="U389"/>
  <c r="U395"/>
  <c r="U357"/>
  <c r="U377"/>
  <c r="U383"/>
  <c r="U401"/>
  <c r="U173"/>
  <c r="U203"/>
  <c r="U209"/>
  <c r="U215"/>
  <c r="U292"/>
  <c r="U303"/>
  <c r="U309"/>
  <c r="U315"/>
  <c r="U33"/>
  <c r="U72"/>
  <c r="U66"/>
  <c r="U53"/>
  <c r="U46"/>
  <c r="U39"/>
  <c r="U26"/>
  <c r="U541" l="1"/>
  <c r="U534"/>
  <c r="T556"/>
  <c r="S556"/>
  <c r="U127" l="1"/>
  <c r="U133"/>
  <c r="U234"/>
  <c r="U240"/>
  <c r="U115"/>
  <c r="U121"/>
  <c r="U103"/>
  <c r="U109"/>
  <c r="U428"/>
  <c r="U407"/>
  <c r="U321"/>
  <c r="U278"/>
  <c r="U248"/>
  <c r="U221"/>
  <c r="U227"/>
  <c r="U140"/>
  <c r="U146"/>
  <c r="U90"/>
  <c r="U96"/>
  <c r="U154"/>
  <c r="U83" l="1"/>
  <c r="O20"/>
  <c r="O527" s="1"/>
  <c r="O556" s="1"/>
  <c r="N20"/>
  <c r="N527" s="1"/>
  <c r="P20"/>
  <c r="P527" s="1"/>
  <c r="P556" s="1"/>
  <c r="R20"/>
  <c r="R556" s="1"/>
  <c r="U15"/>
  <c r="Q261" l="1"/>
  <c r="Q527"/>
  <c r="Q556" s="1"/>
  <c r="N556"/>
  <c r="N261"/>
  <c r="N516" s="1"/>
  <c r="R261"/>
  <c r="R516" s="1"/>
  <c r="O261"/>
  <c r="O516" s="1"/>
  <c r="P261"/>
  <c r="P516" s="1"/>
  <c r="M15"/>
  <c r="U20"/>
  <c r="U527" l="1"/>
  <c r="U556"/>
  <c r="M261"/>
  <c r="M516" s="1"/>
  <c r="U261"/>
  <c r="Q516"/>
  <c r="U516" s="1"/>
  <c r="Q26" i="18"/>
  <c r="Q39" s="1"/>
  <c r="Q24" s="1"/>
  <c r="Y13" l="1"/>
  <c r="Q13" s="1"/>
  <c r="X39"/>
  <c r="X24" s="1"/>
  <c r="Y39" l="1"/>
  <c r="Y24" s="1"/>
  <c r="Y11"/>
  <c r="Q11" s="1"/>
  <c r="T21" i="17"/>
  <c r="T61"/>
  <c r="T16" s="1"/>
  <c r="T57" l="1"/>
  <c r="T12" s="1"/>
  <c r="T15" l="1"/>
  <c r="T70" l="1"/>
  <c r="T25" s="1"/>
  <c r="T14"/>
  <c r="Q16"/>
  <c r="Q21"/>
  <c r="Q15"/>
  <c r="Q55"/>
  <c r="Q25" s="1"/>
  <c r="Q14"/>
  <c r="Q12" l="1"/>
  <c r="X929" i="23" l="1"/>
  <c r="X932"/>
  <c r="Z933"/>
  <c r="AA932"/>
  <c r="AC930"/>
  <c r="AG930"/>
  <c r="AG530"/>
  <c r="AF930"/>
  <c r="AB931"/>
  <c r="Z929"/>
  <c r="AA929"/>
  <c r="AC929"/>
  <c r="AC530"/>
  <c r="AA530"/>
  <c r="AE929"/>
  <c r="Y932"/>
  <c r="Y930"/>
  <c r="Z930"/>
  <c r="AA930"/>
  <c r="AE933"/>
  <c r="Z928"/>
  <c r="AB929"/>
  <c r="AD530"/>
  <c r="AA526"/>
  <c r="AF929"/>
  <c r="AG931"/>
  <c r="Y929"/>
  <c r="AA931"/>
  <c r="AE931"/>
  <c r="Z530"/>
  <c r="Y530"/>
  <c r="AA528"/>
  <c r="AG932"/>
  <c r="AA933"/>
  <c r="Z524"/>
  <c r="AC526"/>
  <c r="Y525"/>
  <c r="Z526"/>
  <c r="AE525"/>
  <c r="AE930"/>
  <c r="Y933"/>
  <c r="AC525"/>
  <c r="AB527"/>
  <c r="AF526"/>
  <c r="AD347"/>
  <c r="AG347"/>
  <c r="AA347"/>
  <c r="Z342"/>
  <c r="Z344"/>
  <c r="AC347"/>
  <c r="AC343"/>
  <c r="AF344"/>
  <c r="Y347"/>
  <c r="Y343"/>
  <c r="AB346"/>
  <c r="AB528"/>
  <c r="AB932"/>
  <c r="AF346"/>
  <c r="AF528"/>
  <c r="AF932"/>
  <c r="AD929"/>
  <c r="AE347"/>
  <c r="AE530"/>
  <c r="AF347"/>
  <c r="AF530"/>
  <c r="AC528"/>
  <c r="AC932"/>
  <c r="AG928"/>
  <c r="AG933"/>
  <c r="X933"/>
  <c r="Z527"/>
  <c r="Z931"/>
  <c r="X343"/>
  <c r="X525"/>
  <c r="AD528"/>
  <c r="AD932"/>
  <c r="Z932"/>
  <c r="AG343"/>
  <c r="AG525"/>
  <c r="AG929"/>
  <c r="AD930"/>
  <c r="AD343"/>
  <c r="AD525"/>
  <c r="X342"/>
  <c r="X524"/>
  <c r="X928"/>
  <c r="Y526"/>
  <c r="AC931"/>
  <c r="AF928"/>
  <c r="AF933"/>
  <c r="X347"/>
  <c r="X530"/>
  <c r="AC928"/>
  <c r="AC933"/>
  <c r="AB347"/>
  <c r="AB530"/>
  <c r="AD345"/>
  <c r="AD527"/>
  <c r="AD931"/>
  <c r="X527"/>
  <c r="X931"/>
  <c r="AE342"/>
  <c r="AE524"/>
  <c r="AE928"/>
  <c r="X344"/>
  <c r="X526"/>
  <c r="X930"/>
  <c r="AC345"/>
  <c r="AC527"/>
  <c r="AB933"/>
  <c r="Y345"/>
  <c r="Y527"/>
  <c r="Y931"/>
  <c r="X346"/>
  <c r="X528"/>
  <c r="AB343"/>
  <c r="AB525"/>
  <c r="X345"/>
  <c r="AA344"/>
  <c r="AC342"/>
  <c r="AC524"/>
  <c r="AF345"/>
  <c r="AF527"/>
  <c r="AF931"/>
  <c r="AF343"/>
  <c r="AF525"/>
  <c r="AF342"/>
  <c r="AF524"/>
  <c r="AG345"/>
  <c r="AG527"/>
  <c r="AB344"/>
  <c r="AB526"/>
  <c r="AB930"/>
  <c r="Z343"/>
  <c r="Z525"/>
  <c r="AD933"/>
  <c r="AA343"/>
  <c r="AA525"/>
  <c r="AD346"/>
  <c r="AA345"/>
  <c r="AA527"/>
  <c r="Y344"/>
  <c r="AE346"/>
  <c r="AE528"/>
  <c r="AE932"/>
  <c r="Z346"/>
  <c r="Z528"/>
  <c r="AE345"/>
  <c r="AE527"/>
  <c r="Z347"/>
  <c r="AA346"/>
  <c r="AG346"/>
  <c r="AG528"/>
  <c r="AA524"/>
  <c r="AA928"/>
  <c r="AB342"/>
  <c r="AB524"/>
  <c r="AB928"/>
  <c r="AD344"/>
  <c r="AD526"/>
  <c r="AC344"/>
  <c r="AE343"/>
  <c r="Y346"/>
  <c r="Y528"/>
  <c r="AD342"/>
  <c r="AD524"/>
  <c r="AD928"/>
  <c r="AG344"/>
  <c r="AG526"/>
  <c r="AG342"/>
  <c r="AG524"/>
  <c r="AE344"/>
  <c r="AE526"/>
  <c r="Y342"/>
  <c r="Y524"/>
  <c r="Y928"/>
  <c r="AB345"/>
  <c r="AC346"/>
  <c r="Z345"/>
  <c r="AA342"/>
  <c r="AD277"/>
  <c r="AD276"/>
  <c r="AD284"/>
  <c r="AD283"/>
  <c r="AD282"/>
  <c r="AD281"/>
  <c r="AD280"/>
  <c r="AD279"/>
  <c r="AD278"/>
  <c r="AG284"/>
  <c r="AG283"/>
  <c r="AG282"/>
  <c r="AG281"/>
  <c r="AG280"/>
  <c r="AG279"/>
  <c r="AG278"/>
  <c r="AG277"/>
  <c r="AG276"/>
  <c r="AE284"/>
  <c r="AE283"/>
  <c r="AE282"/>
  <c r="AE281"/>
  <c r="AE280"/>
  <c r="AE279"/>
  <c r="AE278"/>
  <c r="AE277"/>
  <c r="AE276"/>
  <c r="AA284"/>
  <c r="AA283"/>
  <c r="AA282"/>
  <c r="AA281"/>
  <c r="AA280"/>
  <c r="AA279"/>
  <c r="AA278"/>
  <c r="AA277"/>
  <c r="AA276"/>
  <c r="Z284"/>
  <c r="Z283"/>
  <c r="Z282"/>
  <c r="Z281"/>
  <c r="Z280"/>
  <c r="Z279"/>
  <c r="Z278"/>
  <c r="Z277"/>
  <c r="Z276"/>
  <c r="AC277"/>
  <c r="AC276"/>
  <c r="AC284"/>
  <c r="AC283"/>
  <c r="AC282"/>
  <c r="AC281"/>
  <c r="AC280"/>
  <c r="AC279"/>
  <c r="AC278"/>
  <c r="AB276"/>
  <c r="AB284"/>
  <c r="AB283"/>
  <c r="AB282"/>
  <c r="AB281"/>
  <c r="AB280"/>
  <c r="AB279"/>
  <c r="AB278"/>
  <c r="AB277"/>
  <c r="X276"/>
  <c r="X284"/>
  <c r="X283"/>
  <c r="X282"/>
  <c r="X281"/>
  <c r="X280"/>
  <c r="X279"/>
  <c r="X278"/>
  <c r="X277"/>
  <c r="AF284"/>
  <c r="AF283"/>
  <c r="AF282"/>
  <c r="AF281"/>
  <c r="AF280"/>
  <c r="AF279"/>
  <c r="AF278"/>
  <c r="AF277"/>
  <c r="AF276"/>
  <c r="Y284"/>
  <c r="Y283"/>
  <c r="Y282"/>
  <c r="Y281"/>
  <c r="Y280"/>
  <c r="Y279"/>
  <c r="Y278"/>
  <c r="Y277"/>
  <c r="Y276"/>
</calcChain>
</file>

<file path=xl/sharedStrings.xml><?xml version="1.0" encoding="utf-8"?>
<sst xmlns="http://schemas.openxmlformats.org/spreadsheetml/2006/main" count="18592" uniqueCount="1088">
  <si>
    <t>Итого</t>
  </si>
  <si>
    <t>Год начала реализации инвестиционного проекта</t>
  </si>
  <si>
    <t>Год окончания реализации инвестиционного проекта</t>
  </si>
  <si>
    <t>Амортизация</t>
  </si>
  <si>
    <t>Источник финансирования</t>
  </si>
  <si>
    <t xml:space="preserve">Полная 
стоимость 
реализации инвестиционного проекта </t>
  </si>
  <si>
    <t xml:space="preserve">Остаточная стоимость реализации инвестиционного проекта </t>
  </si>
  <si>
    <t>№ п / п</t>
  </si>
  <si>
    <t>Плата за подключение</t>
  </si>
  <si>
    <t>План года 2022</t>
  </si>
  <si>
    <t>План года 2023</t>
  </si>
  <si>
    <t>Всего</t>
  </si>
  <si>
    <t>Основные технические характеристики</t>
  </si>
  <si>
    <t>Наименование показателя</t>
  </si>
  <si>
    <t>Еденица измерения</t>
  </si>
  <si>
    <t>Значение показателя</t>
  </si>
  <si>
    <t>до реализации</t>
  </si>
  <si>
    <t>после реализации</t>
  </si>
  <si>
    <t>диаметр</t>
  </si>
  <si>
    <t>длина</t>
  </si>
  <si>
    <t>мм</t>
  </si>
  <si>
    <t>куб.м/сут</t>
  </si>
  <si>
    <t>м</t>
  </si>
  <si>
    <t>1. Строительство, модернизация и (или) реконструкция объектов централизованных систем водоснабжения в целях подключения объектов капитального строительства абонентов</t>
  </si>
  <si>
    <t>1.1. Строительство новых сетей водоснабжения в целях подключения объектов капитального строительства абонентов</t>
  </si>
  <si>
    <t>1.3.Увеличение пропускной способности существующих сетей водоснабжения в целях подключения объектов капитального строительства абонентов</t>
  </si>
  <si>
    <t xml:space="preserve">1.4. Увеличение мощности и производительности существующих объектов централизованных систем водоснабжения (за исключением систем водоснабжения) </t>
  </si>
  <si>
    <t xml:space="preserve">1.2. Строительство иных объектов централизованных систем водоснабжения (за исключением сетей водоснабжения) </t>
  </si>
  <si>
    <t>2. Строительство новых объектов централизованных систем водоснабжения,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</si>
  <si>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водоснабжения</t>
  </si>
  <si>
    <t>2.2. Строительство иных объектов централизованных систем водоснабжения</t>
  </si>
  <si>
    <t>3. Модернизация или реконструкция существующих объектов централизованных систем водоснабжения</t>
  </si>
  <si>
    <t>3.2. Модернизация или реконструкция существующих объектов централизованных систем водоснабжения (за исключением сетей водоснабжения)</t>
  </si>
  <si>
    <t xml:space="preserve">3.1. Модернизация или реконструкция существующих сетей водоснабжения 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</si>
  <si>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</si>
  <si>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5. Вывод из эксплуатации, консервация и демонтаж объектов централизованных систем водоснабжения</t>
  </si>
  <si>
    <t>5.1. Вывод из эксплуатации, консервация и демонтаж сетей водоснабжения</t>
  </si>
  <si>
    <t>5.2. Вывод из эксплуатации, консервация и демонтаж иных объектов централизованных систем водоснабжения (за исключением сетей водоснабжения)</t>
  </si>
  <si>
    <t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с использованием централизованных систем водоснабжения и (или) водоотведения</t>
  </si>
  <si>
    <t>мощность (пропускная способность)</t>
  </si>
  <si>
    <t>Наименование мероприятия</t>
  </si>
  <si>
    <t>Обоснование необходимости (цель реализации)</t>
  </si>
  <si>
    <t>Описание и место расположения объекта</t>
  </si>
  <si>
    <t>Итого по программе:</t>
  </si>
  <si>
    <t>Итого по разделу 1:</t>
  </si>
  <si>
    <t>Итого по разделу 2:</t>
  </si>
  <si>
    <t>Итого по разделу 3:</t>
  </si>
  <si>
    <t>Итого по разделу 4:</t>
  </si>
  <si>
    <t>Итого по разделу 5:</t>
  </si>
  <si>
    <t>Итого по разделу 6:</t>
  </si>
  <si>
    <t>Остаток собственных средств</t>
  </si>
  <si>
    <t>Возврат НДС</t>
  </si>
  <si>
    <t>Бюджет</t>
  </si>
  <si>
    <t>I</t>
  </si>
  <si>
    <t>II</t>
  </si>
  <si>
    <t>160</t>
  </si>
  <si>
    <t>520</t>
  </si>
  <si>
    <t>110</t>
  </si>
  <si>
    <t>200</t>
  </si>
  <si>
    <t>0</t>
  </si>
  <si>
    <t>Строительство водопроводной сети по Майскому проезду от ул. Коммунальная, до ул. Солнечная. Проектирование</t>
  </si>
  <si>
    <t>Реконструкцию городских сетей водопровода (строительство водопровода по пер. Спортивный). Проектирование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</si>
  <si>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 Проектирование, строительство</t>
  </si>
  <si>
    <t>Строительство водопровода  Д 160мм по ул. Сержанта Мишина в г. Калининграде. Проектирование, строительство</t>
  </si>
  <si>
    <t>Строительство водовода Д=110 мм по в районе ул. Магнитогорской в мкр. им. А. Космодемьянского. Проектирование, строительство</t>
  </si>
  <si>
    <t>Мероприятия не предусмотренны в данной Инвестиционной программе</t>
  </si>
  <si>
    <t>Реконструкция участка водовода от Восточной водопроводной станции в районе пос. Родники, Гурьевского района, Калининградской области. Проектирование</t>
  </si>
  <si>
    <t>Строительство водозабора «Отрадное» и водовода от г. Светлогорска до п. Приморья Светлогорского городского округа Калининградской области. Строительство</t>
  </si>
  <si>
    <t>Строительство скважинного водозабора, станции водоподготовки производительностью 10000 м3/сутки и наружных сетей водоснабжения в г. Светлогорске. Проектирование</t>
  </si>
  <si>
    <t>Реконструкция сетей водоснабжения в пос. Рыбное в г. Пионерский Калининградской области (по этапам реконструкции) . Проектирование, реконструкция</t>
  </si>
  <si>
    <t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Проектирование, строительство</t>
  </si>
  <si>
    <t>Реконструкция сетей водоснабжения в пгт. Приморье Светлогорского ГО. Проектирование, реконструкция</t>
  </si>
  <si>
    <t>Строительство сети водопровода от пос. Майский до точки подключения по ул. Новая (ул. Солнечная, Песочная). Проектирование, строительство</t>
  </si>
  <si>
    <t>Реконструкция сети водопровода от пос. Отрадное до пос. Майский. Проектирование</t>
  </si>
  <si>
    <t>Реконструкция сети водопровода по ул. Новая, Спортивная, Молодежная, Ягодный пер. (ор-р ФОК). Проектирование</t>
  </si>
  <si>
    <t>Реконструкция водопроводной сети по Калининградскому проспекту, от ВНС 2-го подъема до ул. Ленина. Проектирование</t>
  </si>
  <si>
    <t>Модернизация водопровода  в  пгт. Янтарный с увеличением диаметров труб. Проектирование</t>
  </si>
  <si>
    <t>Реконструкция городских сетей водопровода с восстановлением (заменой) пожарных гидрантов в  пгт. Янтарный. Проектирование</t>
  </si>
  <si>
    <t>2020</t>
  </si>
  <si>
    <t>2022</t>
  </si>
  <si>
    <t>2019</t>
  </si>
  <si>
    <t>2025</t>
  </si>
  <si>
    <t>2023</t>
  </si>
  <si>
    <t xml:space="preserve"> Реконструкция Южной водопроводной станции № 2 в г. Калининграде, с увеличением производительности до 150 тыс.м3/сутки. Проектирование</t>
  </si>
  <si>
    <t>Реконструкция водозабора «Нескучное» в г. Калининграде Проектирование</t>
  </si>
  <si>
    <t>Реконструкция Южной водопроводной станции № 2 в г. Калининграде (реконструкция системы обеззараживания воды). Проектирование</t>
  </si>
  <si>
    <t>Расширение Восточной водопроводной станции г. Калининграда. Строительство</t>
  </si>
  <si>
    <t>Строительство нового водозабора для Восточной водопроводной станции (ВВС). Проектирование, строительство</t>
  </si>
  <si>
    <t>Строительство скважинного водозабора и сетей водоснабжения мкр. Совхозный в г. Калининграде. Проектирование, строительство</t>
  </si>
  <si>
    <t>Реконструкция ВНС "Аллея Смелых" и строительство двух резервуаров чистой воды по 6000 м3. Проектирование, реконструкция</t>
  </si>
  <si>
    <t>Строительство системы оборотного водоснабжения станции водоподготовки в г. Пионерский Калининградской области. Строительство</t>
  </si>
  <si>
    <t>Строительство резервуара чистой воды водозабора пос. Рыбное. Строительство</t>
  </si>
  <si>
    <t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Проектирование, строительство</t>
  </si>
  <si>
    <t>Реконструкция и модернизация артезианской скважины на воду № 9 на участке водозабора «Порт» в г. Пионерский Калининградской области. Проектирование, реконструкция</t>
  </si>
  <si>
    <t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Проектирование, реконструкция</t>
  </si>
  <si>
    <t>Модернизация ВНС 3-го подъема по ул. Пионерской. Проектирование, строительство</t>
  </si>
  <si>
    <t>Реконструкция водопроводной насосной станции второго подъёма, по Калининградскому проспекту, 56 в г. Светлогорске. Проектирование, реконструкция</t>
  </si>
  <si>
    <t>Реконструкция скважины №95 дебетом 8 м3/ч. по ул. Железнодорожной в  пгт.Янтарный. Проектирование</t>
  </si>
  <si>
    <t>Строительство водопровода по  ул.Тихоокеанской  -ул.Механической от ул. Благодатной до ул. Славянской в г. Калининграде.</t>
  </si>
  <si>
    <t>Строительство участка водопроводной сети Д 160-200мм в районе д. № 8 по ул. Земнухова в г. Калининграде.                                                             Строительство</t>
  </si>
  <si>
    <t>Строительство водопроводной сети  по ул. Клинской от ул. Муромской до ул. Ангарской в г. Калининграде.                                                     Строительство</t>
  </si>
  <si>
    <t>180</t>
  </si>
  <si>
    <t>1,291</t>
  </si>
  <si>
    <t>3,561</t>
  </si>
  <si>
    <t>Строительство подземного (скважинного) водозабора и станции водоочистки в мкр. Прегольский г. Калининград</t>
  </si>
  <si>
    <t>Строительство склада на территории Восточной водопроводной станции.</t>
  </si>
  <si>
    <t>Строительство здания-лаборатории по поверке средств измерений. Проектирование</t>
  </si>
  <si>
    <t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Проектирование.</t>
  </si>
  <si>
    <t>Совершенствование существующей системы технологического процесса гидролиза Московской насосной станции №2 (2 и 3 этапы). Модернизация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</si>
  <si>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                                  Проектирование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</si>
  <si>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Проектирование   </t>
  </si>
  <si>
    <t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Проектирование</t>
  </si>
  <si>
    <t>Реконструкция здания жилого дома путем перепланировки помещения подвала №1, расположенного по адресу: ул. Тихорецкая, д.45, г.Калининград</t>
  </si>
  <si>
    <t>Реконструкция административно-бытового корпуса под здание производственной лаборатории по Балтийскому шоссе, 127 в г.Калининграде</t>
  </si>
  <si>
    <t>Модернизации ячеек ЗРУ 6 кВ, расположенных в насосной станции второго подъема ЮВС-2 в п. М. Борисово, д. 10а                                                 модернизация</t>
  </si>
  <si>
    <t xml:space="preserve"> Реконструкция нежилого здания водоподъёмной установки по ул. Нарвская, д. 19а в г. Калининграде.     </t>
  </si>
  <si>
    <t xml:space="preserve"> Реконструкция нежилого здания водоподъёмной установки по ул. Генерала Толстикова, д. 77а в г. Калининграде           </t>
  </si>
  <si>
    <t>ул. Магнитогорской в мкр. им. А. Космодемьянского</t>
  </si>
  <si>
    <t>ул. Сержанта Мишина  в г. Калининграде</t>
  </si>
  <si>
    <t xml:space="preserve"> ул. Степная (ул. Луговая –  ул. Спортивная) и ул. Заозерная в г. Пионерский</t>
  </si>
  <si>
    <t>ул. Рабочая (ул. Молодежная, с.м. «Пограничный») - пос. Рыбное (с.м. «Ягодка», ул. Хуторская,  ул. Липовая аллея) в  г. Пионерский</t>
  </si>
  <si>
    <t>Майский проезд от ул. Коммунальная, до ул. Солнечная в г. Светлогорске</t>
  </si>
  <si>
    <t>пер. Спортивный в г. Янтарный</t>
  </si>
  <si>
    <t>пос. Родники, Гурьевского района, Калининградской области</t>
  </si>
  <si>
    <t>пос. Рыбное в г. Пионерский</t>
  </si>
  <si>
    <t>ул. Парковая - ул. Рабочая и ул. Дачная – ул. Рабочая в г. Пионерский</t>
  </si>
  <si>
    <t>пгт. Приморье в г. Светлогорск</t>
  </si>
  <si>
    <t>пос. Майский до ул. Новая (ул. Солнечная, Песочная) в г. Светлогорск</t>
  </si>
  <si>
    <t>пос. Отрадное до пос. Майский в г. Светлогорск</t>
  </si>
  <si>
    <t xml:space="preserve"> ул. Новая, Спортивная, Молодежная, Ягодный пер. в г. Светлогорск</t>
  </si>
  <si>
    <t>от ВНС 2-го подъема до ул. Ленина в г. Светлогорск</t>
  </si>
  <si>
    <t>Реконструкция водопроводной сети по улицам Ольховая, Балтийская, Ленина, Верещагина. Проектирование</t>
  </si>
  <si>
    <t>по улицам Ольховая, Балтийская, Ленина, Верещагина в г. Светлогорск</t>
  </si>
  <si>
    <t>ул. Аллея Смелых в г. Калининград</t>
  </si>
  <si>
    <t xml:space="preserve"> мкр. Совхозный в г. Калининграде.</t>
  </si>
  <si>
    <t>ул. Пионерская в г. Светлогорск</t>
  </si>
  <si>
    <t>Калининградский проспект, 56 в г. Светлогорске</t>
  </si>
  <si>
    <t>ул. Железнодорожная в  пгт.Янтарный</t>
  </si>
  <si>
    <t xml:space="preserve"> ул.Тихоокеанская  -ул.Механическая от ул. Благодатная до ул. Славянская в г. Калининграде</t>
  </si>
  <si>
    <t>район д. № 8 по ул. Земнухова в г. Калининграде</t>
  </si>
  <si>
    <t>ул. Клинская от ул. Муромская до ул. Ангарская в г. Калининграде</t>
  </si>
  <si>
    <t>мкр. Прегольский г. Калининград</t>
  </si>
  <si>
    <t>Гвардейский район, пос. Островское (по направлению на юг)</t>
  </si>
  <si>
    <t>подвала №1 по ул. Тихорецкая, д.45, г.Калининград</t>
  </si>
  <si>
    <t>Балтийское шоссе, 127 в г.Калининграде</t>
  </si>
  <si>
    <t>п. М. Борисово, д. 10а</t>
  </si>
  <si>
    <t xml:space="preserve"> ул. Нарвская, д. 19а в г. Калининграде</t>
  </si>
  <si>
    <t>ул. Генерала Толстикова, д. 77а в г. Калининграде</t>
  </si>
  <si>
    <t>План года 2024</t>
  </si>
  <si>
    <t>План года 2025</t>
  </si>
  <si>
    <t>1.1.1. Городской округ "Город Калининград"</t>
  </si>
  <si>
    <t>1.1.1.1</t>
  </si>
  <si>
    <t>1.1.1.2.</t>
  </si>
  <si>
    <t xml:space="preserve">1.1.2.Пионерский городской округ </t>
  </si>
  <si>
    <t xml:space="preserve">1.1.3.Светлогорский городской округ </t>
  </si>
  <si>
    <t xml:space="preserve">1.1.4.Янтарный городской округ </t>
  </si>
  <si>
    <t>1.2.1.Городской округ "Город Калининград"</t>
  </si>
  <si>
    <t xml:space="preserve">1.2.2.Пионерский городской округ </t>
  </si>
  <si>
    <t xml:space="preserve">1.2.3.Светлогорский городской округ </t>
  </si>
  <si>
    <t xml:space="preserve">1.2.4.Янтарный городской округ </t>
  </si>
  <si>
    <t>1.3.1.Городской округ "Город Калининград"</t>
  </si>
  <si>
    <t xml:space="preserve">1.3.2.Пионерский городской округ </t>
  </si>
  <si>
    <t xml:space="preserve">1.3.3.Светлогорский городской округ </t>
  </si>
  <si>
    <t xml:space="preserve">1.3.4.Янтарный городской округ </t>
  </si>
  <si>
    <t>1.4.1.Городской округ "Город Калининград"</t>
  </si>
  <si>
    <t xml:space="preserve">1.4.2.Пионерский городской округ </t>
  </si>
  <si>
    <t xml:space="preserve">1.4.3.Светлогорский городской округ </t>
  </si>
  <si>
    <t xml:space="preserve">1.4.4.Янтарный городской округ </t>
  </si>
  <si>
    <t xml:space="preserve">2.1.3. Светлогорский городской округ </t>
  </si>
  <si>
    <t xml:space="preserve">2.1.2. Пионерский городской округ </t>
  </si>
  <si>
    <t>2.1.1. Городской округ "Город Калининград"</t>
  </si>
  <si>
    <t xml:space="preserve">2.1.4. Янтарный городской округ </t>
  </si>
  <si>
    <t>2.2.1. Городской округ "Город Калининград"</t>
  </si>
  <si>
    <t xml:space="preserve">2.2.2. Пионерский городской округ </t>
  </si>
  <si>
    <t xml:space="preserve">2.2.3. Светлогорский городской округ </t>
  </si>
  <si>
    <t xml:space="preserve">2.2.4. Янтарный городской округ </t>
  </si>
  <si>
    <t>3.1.1. Городской округ "Город Калининград"</t>
  </si>
  <si>
    <t xml:space="preserve">3.1.2. Пионерский городской округ </t>
  </si>
  <si>
    <t xml:space="preserve">3.1.3. Светлогорский городской округ </t>
  </si>
  <si>
    <t xml:space="preserve">3.1.4. Янтарный городской округ </t>
  </si>
  <si>
    <t>3.2.1. Городской округ "Город Калининград"</t>
  </si>
  <si>
    <t xml:space="preserve">3.2.2. Пионерский городской округ </t>
  </si>
  <si>
    <t xml:space="preserve">3.2.3. Светлогорский городской округ </t>
  </si>
  <si>
    <t xml:space="preserve">3.2.4. Янтарный городской округ </t>
  </si>
  <si>
    <t>4.1. Городской округ "Город Калининград"</t>
  </si>
  <si>
    <t xml:space="preserve">4.2. Пионерский городской округ </t>
  </si>
  <si>
    <t xml:space="preserve">4.3. Светлогорский городской округ </t>
  </si>
  <si>
    <t xml:space="preserve">4.4. Янтарный городской округ </t>
  </si>
  <si>
    <t>5.1.1. Городской округ "Город Калининград"</t>
  </si>
  <si>
    <t xml:space="preserve">5.1.2. Пионерский городской округ </t>
  </si>
  <si>
    <t xml:space="preserve">5.1.3. Светлогорский городской округ </t>
  </si>
  <si>
    <t xml:space="preserve">5.1.4. Янтарный городской округ </t>
  </si>
  <si>
    <t>5.2.1. Городской округ "Город Калининград"</t>
  </si>
  <si>
    <t xml:space="preserve">5.2.2. Пионерский городской округ </t>
  </si>
  <si>
    <t xml:space="preserve">5.2.3. Светлогорский городской округ </t>
  </si>
  <si>
    <t xml:space="preserve">5.2.4. Янтарный городской округ </t>
  </si>
  <si>
    <t>6.1. Городской округ "Город Калининград"</t>
  </si>
  <si>
    <t xml:space="preserve">6.2. Пионерский городской округ </t>
  </si>
  <si>
    <t xml:space="preserve">6.3. Светлогорский городской округ </t>
  </si>
  <si>
    <t xml:space="preserve">6.4. Янтарный городской округ </t>
  </si>
  <si>
    <t xml:space="preserve">1.1.2.1. </t>
  </si>
  <si>
    <t xml:space="preserve">1.1.2.2. </t>
  </si>
  <si>
    <t>Прочие средства</t>
  </si>
  <si>
    <t>Реконструкция сетей водоснабжения и водоотведения в районе ул. Шевченко и Московский проспект в г. Калининграде. Проектирование</t>
  </si>
  <si>
    <t>ул. Шевченко и Московский проспект в г. Калининграде.</t>
  </si>
  <si>
    <t>Реконструкция участка водопроводной сети по ул.Зои Космодемьянской в г. Калининграде</t>
  </si>
  <si>
    <t xml:space="preserve"> ул.Зои Космодемьянской в г. Калининграде</t>
  </si>
  <si>
    <t>1.1.3.1.</t>
  </si>
  <si>
    <t>1.1.4.1.</t>
  </si>
  <si>
    <t>1.2.3.1.</t>
  </si>
  <si>
    <t>1.2.3.2.</t>
  </si>
  <si>
    <t>1.3.1.1.</t>
  </si>
  <si>
    <t>1.3.1.2.</t>
  </si>
  <si>
    <t>1.3.2.1.</t>
  </si>
  <si>
    <t>1.3.2.2.</t>
  </si>
  <si>
    <t>1.3.3.1.</t>
  </si>
  <si>
    <t>1.3.3.2.</t>
  </si>
  <si>
    <t>1.3.3.3.</t>
  </si>
  <si>
    <t>1.3.3.4.</t>
  </si>
  <si>
    <t>1.3.3.5.</t>
  </si>
  <si>
    <t>1.3.3.6.</t>
  </si>
  <si>
    <t>1.3.4.1.</t>
  </si>
  <si>
    <t>1.3.4.2.</t>
  </si>
  <si>
    <t>1.4.1.1.</t>
  </si>
  <si>
    <t>1.4.1.2.</t>
  </si>
  <si>
    <t>1.4.1.3.</t>
  </si>
  <si>
    <t>1.4.1.4.</t>
  </si>
  <si>
    <t>1.4.1.5.</t>
  </si>
  <si>
    <t>1.4.1.6.</t>
  </si>
  <si>
    <t>1.4.1.7.</t>
  </si>
  <si>
    <t>1.4.2.1.</t>
  </si>
  <si>
    <t>1.4.2.2.</t>
  </si>
  <si>
    <t>1.4.2.3.</t>
  </si>
  <si>
    <t>1.4.2.4.</t>
  </si>
  <si>
    <t>1.4.2.5.</t>
  </si>
  <si>
    <t>1.4.3.1.</t>
  </si>
  <si>
    <t>1.4.3.2.</t>
  </si>
  <si>
    <t>1.4.4.1.</t>
  </si>
  <si>
    <t>2.1.1.1.</t>
  </si>
  <si>
    <t>2.1.1.2.</t>
  </si>
  <si>
    <t>2.1.1.3.</t>
  </si>
  <si>
    <t>2.2.1.1.</t>
  </si>
  <si>
    <t>2.2.1.2.</t>
  </si>
  <si>
    <t>2.2.1.3.</t>
  </si>
  <si>
    <t>2.2.1.4.</t>
  </si>
  <si>
    <t>2.2.1.5.</t>
  </si>
  <si>
    <t>3.1.1.1.</t>
  </si>
  <si>
    <t>3.2.1.1.</t>
  </si>
  <si>
    <t>3.2.1.2.</t>
  </si>
  <si>
    <t>3.2.1.3.</t>
  </si>
  <si>
    <t>3.2.1.4.</t>
  </si>
  <si>
    <t>3.2.1.5.</t>
  </si>
  <si>
    <t>3.2.1.6.</t>
  </si>
  <si>
    <t>3.2.1.7.</t>
  </si>
  <si>
    <t>3.2.1.8.</t>
  </si>
  <si>
    <t>3.2.1.9.</t>
  </si>
  <si>
    <t>4.1.1.</t>
  </si>
  <si>
    <t>подключение новых абонентов</t>
  </si>
  <si>
    <t>обеспечение качественным водоснабжением существующих абонентов и подключение новых абонентов</t>
  </si>
  <si>
    <t>обеспечение существующих и перспективных потребителей качественной питьевой водой</t>
  </si>
  <si>
    <t>обеспечение существующих и подключение новых абонентов</t>
  </si>
  <si>
    <t>увеличение пропускной способности для подключения новых абонентов</t>
  </si>
  <si>
    <t>обеспечение бесперебойной подачи воды потребителям</t>
  </si>
  <si>
    <t>подключение новых абонентов и обеспечение надежной и бесперебойной работы сети  водоснабжения</t>
  </si>
  <si>
    <t>увеличение мощности</t>
  </si>
  <si>
    <t>обеспечит бесперебойную подачу воды для существующих абонентов</t>
  </si>
  <si>
    <t xml:space="preserve">обеспечение бесперебойного водоснабжения микрорайона </t>
  </si>
  <si>
    <t xml:space="preserve">Приведение в соответствие помещения (склада) </t>
  </si>
  <si>
    <t>для обеспечения сохранности ТМЦ</t>
  </si>
  <si>
    <t>для поверки приборов учета воды</t>
  </si>
  <si>
    <t>необходимость оперативного ремонта технологического оборудования</t>
  </si>
  <si>
    <t>совершенствование технологического процесса</t>
  </si>
  <si>
    <t>Приведение в соответствие помещений</t>
  </si>
  <si>
    <t>повышение качества обслуживания населения и увеличение эффективности работы</t>
  </si>
  <si>
    <t>аварийное состояние здания</t>
  </si>
  <si>
    <t>защита от угроз техногенного характера и террористических актов</t>
  </si>
  <si>
    <t>г. Светлогорска до п. Приморья</t>
  </si>
  <si>
    <t>п. Зори в г. Светлогорске</t>
  </si>
  <si>
    <t>пос. Островского Гвардейского р-на</t>
  </si>
  <si>
    <t>пос. М. Борисово</t>
  </si>
  <si>
    <t>Советский проспект 120</t>
  </si>
  <si>
    <t>Советский проспект 107</t>
  </si>
  <si>
    <t>Северо-западная часть г. Калининграда</t>
  </si>
  <si>
    <t>Московский проспект 178</t>
  </si>
  <si>
    <t>ул. Ленина 5-7 до ул. Советской д. 70 в пгт. Янтарный</t>
  </si>
  <si>
    <t>по ул. Советская до ул. Лесная в пгт. Янтарный</t>
  </si>
  <si>
    <t>п. Доброе в г. Пионерске</t>
  </si>
  <si>
    <t>п. Аэродром в г. Пионерске</t>
  </si>
  <si>
    <t>п. Порт в г. Пионерске</t>
  </si>
  <si>
    <t>Инвестиционная программа ГП КО "Водоканал" по реконструкции, модернизации и развитию систем холодного водоснабжения на  2019-2025 г. г. без НДС.</t>
  </si>
  <si>
    <t>Объем финансирования, млн. руб. без учета НДС</t>
  </si>
  <si>
    <t>Калининградский шоссе 19а в г.Пионерски</t>
  </si>
  <si>
    <t>2480</t>
  </si>
  <si>
    <t>3330</t>
  </si>
  <si>
    <t>2300</t>
  </si>
  <si>
    <t>380</t>
  </si>
  <si>
    <t>5800</t>
  </si>
  <si>
    <t>-</t>
  </si>
  <si>
    <t>10000</t>
  </si>
  <si>
    <t>110/400/ 500</t>
  </si>
  <si>
    <t>200/220/410</t>
  </si>
  <si>
    <t>1080</t>
  </si>
  <si>
    <t>1380</t>
  </si>
  <si>
    <t>150</t>
  </si>
  <si>
    <t>3180</t>
  </si>
  <si>
    <t>1700</t>
  </si>
  <si>
    <t>1000</t>
  </si>
  <si>
    <t>850</t>
  </si>
  <si>
    <t>2000</t>
  </si>
  <si>
    <t>110/160</t>
  </si>
  <si>
    <t>3010</t>
  </si>
  <si>
    <t>3947</t>
  </si>
  <si>
    <t>30000</t>
  </si>
  <si>
    <t>90000</t>
  </si>
  <si>
    <t xml:space="preserve">17400 </t>
  </si>
  <si>
    <t>50000</t>
  </si>
  <si>
    <t>110000</t>
  </si>
  <si>
    <t>100</t>
  </si>
  <si>
    <t>100000</t>
  </si>
  <si>
    <t>150000</t>
  </si>
  <si>
    <t>160/200</t>
  </si>
  <si>
    <t>128</t>
  </si>
  <si>
    <t>511</t>
  </si>
  <si>
    <t>10</t>
  </si>
  <si>
    <t>1500</t>
  </si>
  <si>
    <t>Прочие привлеченные средства</t>
  </si>
  <si>
    <t>2.7</t>
  </si>
  <si>
    <t>Использование лизинга</t>
  </si>
  <si>
    <t>2.6</t>
  </si>
  <si>
    <t>2.5</t>
  </si>
  <si>
    <t>Займы организаций</t>
  </si>
  <si>
    <t>2.4</t>
  </si>
  <si>
    <t>2.3</t>
  </si>
  <si>
    <t>Облигационные займы</t>
  </si>
  <si>
    <t>2.2</t>
  </si>
  <si>
    <t>Кредиты</t>
  </si>
  <si>
    <t>2.1</t>
  </si>
  <si>
    <t>1.4.2</t>
  </si>
  <si>
    <t>1.4.1</t>
  </si>
  <si>
    <t>1.3</t>
  </si>
  <si>
    <t>1.2.3</t>
  </si>
  <si>
    <t>1.2.2</t>
  </si>
  <si>
    <t>1.2.1</t>
  </si>
  <si>
    <t>1.2</t>
  </si>
  <si>
    <t>1.1.3</t>
  </si>
  <si>
    <t>1.1.2</t>
  </si>
  <si>
    <t>1.1.1</t>
  </si>
  <si>
    <t>1.1</t>
  </si>
  <si>
    <t>3.3.</t>
  </si>
  <si>
    <t>3.2.</t>
  </si>
  <si>
    <t>3.1.</t>
  </si>
  <si>
    <t>План</t>
  </si>
  <si>
    <t>Утвержденный план</t>
  </si>
  <si>
    <t>Факт</t>
  </si>
  <si>
    <t>2021 год</t>
  </si>
  <si>
    <t>№ п/п</t>
  </si>
  <si>
    <t>Устройство ограждения  санитарной зоны водохранилища Нескучное в г. Калининграде.</t>
  </si>
  <si>
    <t>6.1.1.</t>
  </si>
  <si>
    <t>6.1.2.</t>
  </si>
  <si>
    <t>6.1.3.</t>
  </si>
  <si>
    <t>Капитальный ремонт защитного сооружения гражданской обороны, расположенного по адресу: г. Калининграде, ул. Подполковника Емельянова, 161</t>
  </si>
  <si>
    <t>ул. Подполковника Емельянова, 161</t>
  </si>
  <si>
    <t>Капитальный ремонт защитного сооружения гражданской обороны, расположенного по адресу: г. Калининграде, пос. Малое Борисова,10а</t>
  </si>
  <si>
    <t xml:space="preserve">пос. Малое Борисова,10а </t>
  </si>
  <si>
    <t>Капитальный ремонт защитного сооружения гражданской обороны, расположенного по адресу: г. Калининграде, ул. Советский проспект, 120</t>
  </si>
  <si>
    <t>ул. Советский проспект, 120</t>
  </si>
  <si>
    <t>500</t>
  </si>
  <si>
    <t>600</t>
  </si>
  <si>
    <t>550</t>
  </si>
  <si>
    <t>80</t>
  </si>
  <si>
    <t>3000</t>
  </si>
  <si>
    <t>650</t>
  </si>
  <si>
    <t>900</t>
  </si>
  <si>
    <t>32000</t>
  </si>
  <si>
    <t>35000</t>
  </si>
  <si>
    <t>250</t>
  </si>
  <si>
    <t>50</t>
  </si>
  <si>
    <t>63</t>
  </si>
  <si>
    <t>300</t>
  </si>
  <si>
    <t>63/100</t>
  </si>
  <si>
    <t>400</t>
  </si>
  <si>
    <t>25000</t>
  </si>
  <si>
    <t>45</t>
  </si>
  <si>
    <t>65</t>
  </si>
  <si>
    <t>40</t>
  </si>
  <si>
    <t>куб.м/час</t>
  </si>
  <si>
    <t>8</t>
  </si>
  <si>
    <t>18</t>
  </si>
  <si>
    <t>№ мероприятия</t>
  </si>
  <si>
    <t xml:space="preserve">  Наименование мероприятия</t>
  </si>
  <si>
    <t>Год начала  реализации инвестиционного проекта</t>
  </si>
  <si>
    <r>
      <t>Полная сметная стоимость инвестиционного проекта в соответствии с утвержденной проектной документацией</t>
    </r>
    <r>
      <rPr>
        <vertAlign val="superscript"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в базисном уровне цен, млн рублей (без НДС)</t>
    </r>
  </si>
  <si>
    <t>Оценка полной стоимости в прогнозных ценах соответствующих лет, 
млн рублей (без НДС)</t>
  </si>
  <si>
    <t>Остаток освоения капитальных вложений, 
млн рублей (без НДС)</t>
  </si>
  <si>
    <t xml:space="preserve">План
на 01.01.2022 года </t>
  </si>
  <si>
    <t xml:space="preserve">2019 год </t>
  </si>
  <si>
    <t xml:space="preserve">2020 год </t>
  </si>
  <si>
    <t>2023 год</t>
  </si>
  <si>
    <t>2024 год</t>
  </si>
  <si>
    <t>2025 год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</si>
  <si>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</si>
  <si>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</si>
  <si>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</si>
  <si>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</si>
  <si>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</si>
  <si>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</si>
  <si>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</si>
  <si>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>1,29094</t>
  </si>
  <si>
    <t>3,56084</t>
  </si>
  <si>
    <t>№ Мероприятия</t>
  </si>
  <si>
    <t>Первоначальная стоимость принимаемых к учету основных средств и нематериальных активов, млн рублей (без НДС)</t>
  </si>
  <si>
    <t>План ввода (вывода) и принятия основных средств и нематериальных активов к бухгалтерскому учету</t>
  </si>
  <si>
    <t>квартал</t>
  </si>
  <si>
    <t>нематериальные активы</t>
  </si>
  <si>
    <t>основные средства</t>
  </si>
  <si>
    <t>млн. руб. без НДС</t>
  </si>
  <si>
    <t>D, мм</t>
  </si>
  <si>
    <t>L, км</t>
  </si>
  <si>
    <t>P, куб. м/сут</t>
  </si>
  <si>
    <t>иное (ед., шт)</t>
  </si>
  <si>
    <t>1.3.1</t>
  </si>
  <si>
    <t>1.3.2</t>
  </si>
  <si>
    <t>2.1.1</t>
  </si>
  <si>
    <t>2.1.2</t>
  </si>
  <si>
    <t>2.2.1</t>
  </si>
  <si>
    <t>2.2.2</t>
  </si>
  <si>
    <t>3.1.1</t>
  </si>
  <si>
    <t>3.1.2</t>
  </si>
  <si>
    <t>3.2.1</t>
  </si>
  <si>
    <t>3.2.2</t>
  </si>
  <si>
    <t>5.2.1</t>
  </si>
  <si>
    <t>IV</t>
  </si>
  <si>
    <t xml:space="preserve">Совершенствование существующей системы технологического процесса гидролиза Московской насосной станции №2 (2 и 3 этапы). 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</si>
  <si>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</si>
  <si>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</t>
  </si>
  <si>
    <t xml:space="preserve"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</t>
  </si>
  <si>
    <t>Модернизации ячеек ЗРУ 6 кВ, расположенных в насосной станции второго подъема ЮВС-2 в п. М. Борисово, д. 10а</t>
  </si>
  <si>
    <t xml:space="preserve">Строительство здания-лаборатории по поверке средств измерений. </t>
  </si>
  <si>
    <t xml:space="preserve"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</si>
  <si>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</t>
  </si>
  <si>
    <t xml:space="preserve">Строительство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</t>
  </si>
  <si>
    <t xml:space="preserve">Строительство скважинного водозабора, станции водоподготовки производительностью 10000 м3/сутки и наружных сетей водоснабжения в г. Светлогорске. </t>
  </si>
  <si>
    <t xml:space="preserve">Строительство водозабора «Отрадное» и водовода от г. Светлогорска до п. Приморья Светлогорского городского округа Калининградской области. </t>
  </si>
  <si>
    <t xml:space="preserve">Строительство водопровода  Д 160мм по ул. Сержанта Мишина в г. Калининграде. </t>
  </si>
  <si>
    <t xml:space="preserve">Строительство водовода Д=110 мм по в районе ул. Магнитогорской в мкр. им. А. Космодемьянского. </t>
  </si>
  <si>
    <t xml:space="preserve">Строительство водопроводной сети по Майскому проезду от ул. Коммунальная, до ул. Солнечная. </t>
  </si>
  <si>
    <t xml:space="preserve">Реконструкцию городских сетей водопровода (строительство водопровода по пер. Спортивный). </t>
  </si>
  <si>
    <t xml:space="preserve">Реконструкция сетей водоснабжения в пос. Рыбное в г. Пионерский Калининградской области (по этапам реконструкции) . </t>
  </si>
  <si>
    <t xml:space="preserve"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</t>
  </si>
  <si>
    <t>Реконструкция сетей водоснабжения в пгт. Приморье Светлогорского ГО.</t>
  </si>
  <si>
    <t xml:space="preserve">Строительство сети водопровода от пос. Майский до точки подключения по ул. Новая (ул. Солнечная, Песочная). </t>
  </si>
  <si>
    <t xml:space="preserve">Реконструкция сети водопровода от пос. Отрадное до пос. Майский. </t>
  </si>
  <si>
    <t xml:space="preserve">Реконструкция сети водопровода по ул. Новая, Спортивная, Молодежная, Ягодный пер. (ор-р ФОК). </t>
  </si>
  <si>
    <t xml:space="preserve">Реконструкция водопроводной сети по Калининградскому проспекту, от ВНС 2-го подъема до ул. Ленина. </t>
  </si>
  <si>
    <t xml:space="preserve">Реконструкция водопроводной сети по улицам Ольховая, Балтийская, Ленина, Верещагина. </t>
  </si>
  <si>
    <t xml:space="preserve">Модернизация водопровода  в  пгт. Янтарный с увеличением диаметров труб. </t>
  </si>
  <si>
    <t xml:space="preserve">Реконструкция городских сетей водопровода с восстановлением (заменой) пожарных гидрантов в  пгт. Янтарный. </t>
  </si>
  <si>
    <t xml:space="preserve">Строительство системы оборотного водоснабжения станции водоподготовки в г. Пионерский Калининградской области. </t>
  </si>
  <si>
    <t xml:space="preserve"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</t>
  </si>
  <si>
    <t xml:space="preserve"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</t>
  </si>
  <si>
    <t xml:space="preserve">Реконструкция и модернизация артезианской скважины на воду № 9 на участке водозабора «Порт» в г. Пионерский Калининградской области. </t>
  </si>
  <si>
    <t xml:space="preserve">Строительство резервуара чистой воды водозабора пос. Рыбное. </t>
  </si>
  <si>
    <t xml:space="preserve">Модернизация ВНС 3-го подъема по ул. Пионерской. </t>
  </si>
  <si>
    <t xml:space="preserve">Реконструкция водопроводной насосной станции второго подъёма, по Калининградскому проспекту, 56 в г. Светлогорске. </t>
  </si>
  <si>
    <t xml:space="preserve">Реконструкция скважины №95 дебетом 8 м3/ч. по ул. Железнодорожной в  пгт.Янтарный. </t>
  </si>
  <si>
    <t xml:space="preserve">Строительство участка водопроводной сети Д 160-200мм в районе д. № 8 по ул. Земнухова в г. Калининграде.                                                             </t>
  </si>
  <si>
    <t xml:space="preserve">Строительство водопроводной сети  по ул. Клинской от ул. Муромской до ул. Ангарской в г. Калининграде.                                                     </t>
  </si>
  <si>
    <t>Устройство ограждения  санитарной зоны водохранилища Нескучное в г.Калининграде.</t>
  </si>
  <si>
    <t xml:space="preserve">Реконструкция участка водовода от Восточной водопроводной станции в районе пос. Родники, Гурьевского района, Калининградской области. </t>
  </si>
  <si>
    <t>1.1.1.1.</t>
  </si>
  <si>
    <t>1.1.2.1.</t>
  </si>
  <si>
    <t>1.1.2.2.</t>
  </si>
  <si>
    <t>ед. изм.</t>
  </si>
  <si>
    <t>Значение показателя на  2021  г.</t>
  </si>
  <si>
    <t>Значение показателя на  2022  г.</t>
  </si>
  <si>
    <t>Значение показателя на  2023  г.</t>
  </si>
  <si>
    <t>Примечание</t>
  </si>
  <si>
    <t xml:space="preserve">Показатели качества питьевой воды </t>
  </si>
  <si>
    <t xml:space="preserve">Доля проб питьевой воды, подаваемой с источников водоснабжения , водопроводных станций или иных объектов  централизованной системы водоснабжении в распределительную  водопроводную сеть,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</si>
  <si>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пс</t>
    </r>
  </si>
  <si>
    <t>%</t>
  </si>
  <si>
    <t>Количество проб питьевой воды, отобранных  по результатам  производственного контроля 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</si>
  <si>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нп</t>
    </r>
  </si>
  <si>
    <t>ед</t>
  </si>
  <si>
    <t>Общее количество отобранных проб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</si>
  <si>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</t>
    </r>
  </si>
  <si>
    <t xml:space="preserve">Доля проб питьевой воды в распределительной водопроводной сети водоснабжения,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</si>
  <si>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</si>
  <si>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Количество проб питьевой воды в распределительной водопроводной сети, отобранных  по результатам  производственного контроля качества питьевой воды,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</si>
  <si>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</si>
  <si>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Показатели надежности и бесперебойности водоснабжения</t>
  </si>
  <si>
    <t>Показатель надежности и бесперебойности централизованных систем  для централизованных систем холодного водоснабжения в год</t>
  </si>
  <si>
    <r>
      <t>П</t>
    </r>
    <r>
      <rPr>
        <vertAlign val="subscript"/>
        <sz val="13"/>
        <color theme="1"/>
        <rFont val="Times New Roman"/>
        <family val="1"/>
        <charset val="204"/>
      </rPr>
      <t>н</t>
    </r>
  </si>
  <si>
    <t>ед./км</t>
  </si>
  <si>
    <t>Количество перерывов в подаче воды, зафиксированных в определенных договором холодного водоснабжения, единым договором водоснабжения и водоотведения или договором транспортировки холодной воды, местах исполнения обязательств организации, осуществляющей холодное водоснабжение по подаче холодной воды,  определенных в соответствии с указанными договорами, произошедших в результате аварий, повреждений и иных технологических нарушений на объектах централизованной системы холодного водоснабжения,  принадлежащих организации, осуществляющей холодное водоснабжение и (или) водоотведение;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</si>
  <si>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а/п</t>
    </r>
  </si>
  <si>
    <t>В случае если перерывы в подаче воды одновременно были зафиксированы в нескольких местах исполнения обязательств организации, осуществляющей  холодное водоснабжение, по подаче холодной воды, определенных в соответствии с договорами холодного водоснабжения,  едиными договорами холодного водоснабжения и водоотведения, договорами транспортировки холодной воды,  данные перерывы могут быть определены организацией, осуществляющей  холодное водоснабжение, как один перерыв при условии, что указанные места находятся в одной централизованной системе холодного водоснабжения,</t>
  </si>
  <si>
    <t>В случае если продолжительность одного перерыва подачи холодной воды, превысила 12 часов с момента его начала, то такой перерыв разбивается на несколько перерывов, исходя из непревышения продолжительности каждого перерыва 12 часов.</t>
  </si>
  <si>
    <t xml:space="preserve">Перерывы в подаче холодной воды, произошедшие в результате технологических нарушений, отключений, переключений на объектах централизованной системы холодного водоснабжения,  не принадлежащих данной организации, осуществляющей холодное водоснабжение, равно как в результате наступления иных обстоятельств непреодолимой силы, исключаются из расчета показателей надежности организации, осуществляющей  холодное водоснабжение. </t>
  </si>
  <si>
    <t xml:space="preserve">Протяженность водопроводной сети </t>
  </si>
  <si>
    <r>
      <t xml:space="preserve">L </t>
    </r>
    <r>
      <rPr>
        <vertAlign val="subscript"/>
        <sz val="13"/>
        <color theme="1"/>
        <rFont val="Times New Roman"/>
        <family val="1"/>
        <charset val="204"/>
      </rPr>
      <t>сети</t>
    </r>
  </si>
  <si>
    <t>км</t>
  </si>
  <si>
    <t xml:space="preserve">Показатели энергетической эффективности </t>
  </si>
  <si>
    <t xml:space="preserve">Доля потерь воды в централизованных системах водоснабжения при ее транспортировке в общем объеме воды, поданной в водопроводную сеть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</si>
  <si>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пв</t>
    </r>
  </si>
  <si>
    <t>Объем потерь воды в централизованных системах водоснабжения при ее транспортировке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</si>
  <si>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пот</t>
    </r>
  </si>
  <si>
    <t>куб.м</t>
  </si>
  <si>
    <t>Общий объем воды, поданной в водопроводную сеть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</si>
  <si>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</t>
    </r>
  </si>
  <si>
    <t xml:space="preserve"> подача воды в сеть всего (с покупной водой)</t>
  </si>
  <si>
    <t>Удельный расход электрической энергии , потребляемой в технологическом процессе подготовки питьевой воды на единицу объема, отпускаемой в сеть</t>
  </si>
  <si>
    <r>
      <t>У</t>
    </r>
    <r>
      <rPr>
        <vertAlign val="subscript"/>
        <sz val="13"/>
        <color theme="1"/>
        <rFont val="Times New Roman"/>
        <family val="1"/>
        <charset val="204"/>
      </rPr>
      <t>рп</t>
    </r>
  </si>
  <si>
    <t>кВт*ч/куб.м</t>
  </si>
  <si>
    <t>Общее количество электрической энергии, потребляемой в  технологическом процессе на подготовку питьевой воды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</si>
  <si>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э</t>
    </r>
  </si>
  <si>
    <t>кВт*ч</t>
  </si>
  <si>
    <t>Общий объем питьевой воды, в отношении которой осуществляется водоподготовка</t>
  </si>
  <si>
    <t xml:space="preserve"> подача воды в сеть собств. (без покупной воды)</t>
  </si>
  <si>
    <t xml:space="preserve">Удельный расход электрической энергии, потребляемой в технологическом процессе транспортировки питьевой воды, на единицу объема транспортируемой питьевой воды </t>
  </si>
  <si>
    <r>
      <t>У</t>
    </r>
    <r>
      <rPr>
        <vertAlign val="subscript"/>
        <sz val="13"/>
        <color theme="1"/>
        <rFont val="Times New Roman"/>
        <family val="1"/>
        <charset val="204"/>
      </rPr>
      <t>тр</t>
    </r>
  </si>
  <si>
    <t>Общее количество  электрической энергии, потребленной  в  технологическом процессе на транспортировку питьевой воды</t>
  </si>
  <si>
    <t>Общий объем транспортируемой питьевой воды</t>
  </si>
  <si>
    <t>1.1.</t>
  </si>
  <si>
    <t>1.2.</t>
  </si>
  <si>
    <t>2.1.</t>
  </si>
  <si>
    <t>Целевые показатели системы холодного водоснабжения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</si>
  <si>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Пионерского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</si>
  <si>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Ед. изм.</t>
  </si>
  <si>
    <t>Версия организации</t>
  </si>
  <si>
    <t>план организации</t>
  </si>
  <si>
    <t>план Органа регулирования</t>
  </si>
  <si>
    <t>Показатели качества питьевой воды 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</si>
  <si>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распределитель-ную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</si>
  <si>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</si>
  <si>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холодное водоснабжение, по подаче горячей воды,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горячего водоснабжения, принад-лежащих организации, осуществ-ляющей горячее водоснабжение, холодное водоснабжение, в расчете на протяженность водопроводной сети в год</t>
  </si>
  <si>
    <t>Показатели энергетической эффективности</t>
  </si>
  <si>
    <t>Доля потерь воды в централизованных системах водоснабжения при транспорти-ровке в общем объеме воды, поданной в водопроводную сеть</t>
  </si>
  <si>
    <t>Удельный расход электрической энергии, потребляемой в техно-логическом процессе подготовки питьевой воды, на единицу объема воды, отпускаемой в сеть</t>
  </si>
  <si>
    <t>кВт*ч/ куб.м</t>
  </si>
  <si>
    <t>1.</t>
  </si>
  <si>
    <t>2.</t>
  </si>
  <si>
    <t>3.</t>
  </si>
  <si>
    <t>Целевые показатели системы холодного водоснабжения Светлогорского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</si>
  <si>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</si>
  <si>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</si>
  <si>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</si>
  <si>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 xml:space="preserve"> Значение показателя на 2021 г. </t>
  </si>
  <si>
    <t xml:space="preserve"> Значение показателя на 2022 г. </t>
  </si>
  <si>
    <t xml:space="preserve"> Значение показателя на 2023 г. </t>
  </si>
  <si>
    <t>Показатели качества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</si>
  <si>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</si>
  <si>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свно</t>
    </r>
  </si>
  <si>
    <t>Объем сточных вод, не подвергшихся очистке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</si>
  <si>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нос</t>
    </r>
  </si>
  <si>
    <t>Общий объем сточных вод, сбрасываемых в централизованные общесплавные или бытовые системы водоотведения;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</si>
  <si>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общесплавной (бытовой) и ливневой централизованных систем водоотведения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</si>
  <si>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нн</t>
    </r>
  </si>
  <si>
    <t>Количество проб сточных вод, не соответствующих установленным нормативам допустимых сбросов, лимитам на сбросы;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</si>
  <si>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пнндс</t>
    </r>
  </si>
  <si>
    <t>Общее количество проб сточных вод.</t>
  </si>
  <si>
    <t>Показатели надежности и бесперебойности водоотведения</t>
  </si>
  <si>
    <t>Удельное количество аварий и засоров в расчете на протяженность канализационной сети в год</t>
  </si>
  <si>
    <t>Количество аварий и засоров на канализационных сетях</t>
  </si>
  <si>
    <t xml:space="preserve">  </t>
  </si>
  <si>
    <t xml:space="preserve">Протяженность канализационной сети                                   </t>
  </si>
  <si>
    <t xml:space="preserve">Удельный расход электрической энергии , потребляемой в технологическом процессе очистки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</si>
  <si>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рост</t>
    </r>
  </si>
  <si>
    <t>Общее количество  электрической энергии, потребленной  на  очистку сточных вод</t>
  </si>
  <si>
    <t>Общий  объем сточных вод, подвергающихся очистке</t>
  </si>
  <si>
    <t xml:space="preserve">Удельный расход электрической энергии, потребляемой в технологическом процессе транспортировки сточных  вод на единицу объема транспортируемых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</si>
  <si>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ртросв</t>
    </r>
  </si>
  <si>
    <t>Общее количество  электрической энергии, потребленной  на  транспортирование сточных вод</t>
  </si>
  <si>
    <t xml:space="preserve">Общий объем транспортируемых сточных вод 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</si>
  <si>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 тр осв</t>
    </r>
  </si>
  <si>
    <t>Приложение к приказу Службы по государственному</t>
  </si>
  <si>
    <t xml:space="preserve"> регулированию цен и тарифов  Калининградской области </t>
  </si>
  <si>
    <t>от 30 октября 2018 года № 66-01в/18</t>
  </si>
  <si>
    <t xml:space="preserve"> </t>
  </si>
  <si>
    <t xml:space="preserve">Паспорт инвестиционной программы государственного предприятия Калининградской области "Водоканал" </t>
  </si>
  <si>
    <t>Таблица 1</t>
  </si>
  <si>
    <t>Наименование регулируемой организации, в отношении которой разрабатывается инвестиционная программа, ее местонахождение</t>
  </si>
  <si>
    <t>ГП КО "Водоканал", г. Калининград, Советский проспект,107 (ИНН  3903009923)</t>
  </si>
  <si>
    <t>Контакты лиц, ответственных за разработку инвестиционной программы:</t>
  </si>
  <si>
    <t>А.О. Орехов - заместитель директора по капитальному строительству (тел. 55-51-51, доб. 520)</t>
  </si>
  <si>
    <t>Председатель рабочей группы</t>
  </si>
  <si>
    <t>Заместитель председателя рабочей группы</t>
  </si>
  <si>
    <t>С.В. Левченко - заместитель директора по экономике, финансам и контролю (тел. 55-51-51, доб. 505)</t>
  </si>
  <si>
    <t>Члены рабочей группы</t>
  </si>
  <si>
    <t>И.М. Хоменко - начальник отдела ОИИ (тел. 55-51-51, доб. 525)</t>
  </si>
  <si>
    <t>Е.В. Мичурова - начальник РПР (тел. 55-51-51, доб. 562)</t>
  </si>
  <si>
    <t>Ж.В. Шумская - начальник ФЭО (тел. 55-51-51, доб. 514)</t>
  </si>
  <si>
    <t>М.В. Маюнов - начальник ПТО (тел. 55-51-51, доб. 518)</t>
  </si>
  <si>
    <t>А.И. Дьяченко - руководитель ГТП (тел. 55-51-51, доб. 663)</t>
  </si>
  <si>
    <t>Основание разработки (корректировки). Программы</t>
  </si>
  <si>
    <t xml:space="preserve">1) Федеральный закон РФ от 07.12.2011 № 416-ФЗ «О водоснабжении  и водоотведении»; 2) Постановление Правительства  РФ от 29.07.2013 № 641 «Об инвестиционных и производственных программах  организаций, осуществляющих деятельность в сфере  водоснабжения и водоотведения»;  3) Техническое задание на корректировку инвестиционной  программы утверждено приказом Министерства строительства и ЖКХ Калининградской области от 30 апреля 2020 № 338.  </t>
  </si>
  <si>
    <t>Наименование регулируемой организации</t>
  </si>
  <si>
    <t>Государственное предприятие Калининградской области "Водоканал"</t>
  </si>
  <si>
    <t>Местонахождение регулируемой организации</t>
  </si>
  <si>
    <t>236022, Калининградская область, г. Калининград, Советский пр-т, д. 107</t>
  </si>
  <si>
    <t>Наименование уполномоченного органа, утвердившего Инвестиционную программу</t>
  </si>
  <si>
    <t>Служба по государственному регулированию цен и тарифов Калининградской области</t>
  </si>
  <si>
    <t>Местонахождение уполномоченного органа</t>
  </si>
  <si>
    <t>236000  г. Калининград, Советский проспект, д. 13 (3-й этаж)</t>
  </si>
  <si>
    <t xml:space="preserve">Наименование органа местного самоуправления городского округа, согласовавшего инвестиционную программу </t>
  </si>
  <si>
    <t>Правительство Калининградской области, г. Калининград, ул. Дмитрия Донского, д. 1</t>
  </si>
  <si>
    <t xml:space="preserve">Заказчик Программы  </t>
  </si>
  <si>
    <t>Разработчик Программы</t>
  </si>
  <si>
    <t>ГП КО "Водоканал", г. Калининград, Советский проспект,107</t>
  </si>
  <si>
    <t>Исполнитель Программы</t>
  </si>
  <si>
    <t>Цель Программы</t>
  </si>
  <si>
    <t>Разработка  единого  комплекса  мероприятий,  направленных  на обеспечение  оптимальных  решений  системных проблем  в  области функционирования  и  развития   систем  водоснабжения  и водоотведения  города Калининграда,  в соответствии  с  потребностями  жилищного  и  промышленного строительства</t>
  </si>
  <si>
    <t>Задачи Программы</t>
  </si>
  <si>
    <t>1) Повышение  качества  услуг,  параметров  комфорта  проживания  в жилых домах; 2) Повышение качества обслуживания потребителей; 3) Оптимизация  и  существенное  повышение  рыночной  стоимости муниципальных коммунальных активов; 4) Внедрение  новейших  технологий  управления  процессами производства, транспорта и распределения коммунальных ресурсов и услуг; 5) Обеспечение технических возможностей регулирования поставки коммунальных ресурсов  в  соответствии  с  индивидуальными  запросами потребителей.</t>
  </si>
  <si>
    <t xml:space="preserve">Объём разработки </t>
  </si>
  <si>
    <t>В соответствии с Техническим заданием на разработку инвестиционной  программы, утвержденного приказом Министерства строительства и ЖКХ Калининградской области от 30 апреля 2020 № 338</t>
  </si>
  <si>
    <t>Сроки реализации Программы</t>
  </si>
  <si>
    <t>Объёмы финансирования Программы,                   тыс. руб. без НДС</t>
  </si>
  <si>
    <t>Система водоснабжения  – 1 596 867,12;  Система водоотведения  – 925 538,91; Всего - 2 522 406,03</t>
  </si>
  <si>
    <t>Ожидаемые результаты выполнения Программы</t>
  </si>
  <si>
    <t>1) Исполнение мероприятий Инвестиционной программы позволит реализовать технические мероприятия по строительству и модернизации объектов коммунальной инфраструктуры с учетом обеспечения существующих и перспективных нагрузок города; 2) В ходе выполнения  мероприятий  на территории г. Калининграда повысится качество предоставляемых коммунальных услуг с учетом  принципа доступности для потребителей и в соответствии с экологическими нормами.</t>
  </si>
  <si>
    <t>Организация мониторинга и контроля</t>
  </si>
  <si>
    <t>Контроль за выполнением Программы осуществляют:  1) Министерство строительства и жилищно-коммунального хозяйства Калининградской области; 2) Служба по государственному регулированию цен и тарифов Калининградской области.</t>
  </si>
  <si>
    <t>на 2019-2025 годы</t>
  </si>
  <si>
    <t>2016 - 2025 годы</t>
  </si>
  <si>
    <t xml:space="preserve">Инвестиционная программа ГП КО "Водоканал" по реконструкции, модернизации и развитию систем водоотведения на 2019-2025 г. г. без НДС. </t>
  </si>
  <si>
    <t>1. Строительство, модернизация и (или) реконструкция объектов централизованных систем водоотведения в целях подключения объектов капитального строительства абонентов</t>
  </si>
  <si>
    <t>1.1. Строительство новых сетей водоотведения в целях подключения объектов капитального строительства абонентов</t>
  </si>
  <si>
    <t>Городской округ "Город Калининград"</t>
  </si>
  <si>
    <t>Строительство разгрузочного коллектора бытовой канализации по ул. Тихорецкой в московском районе г.Калининграда                                                                                                                          Строительство</t>
  </si>
  <si>
    <t xml:space="preserve">Увеличение мощности </t>
  </si>
  <si>
    <t>ул. Тихорецкая</t>
  </si>
  <si>
    <t>600/800</t>
  </si>
  <si>
    <t>1033</t>
  </si>
  <si>
    <t>куб.м/ч</t>
  </si>
  <si>
    <t>847</t>
  </si>
  <si>
    <t>Строительство КНС в пос. Родники с коллекторами, в целях подключения областного онкологического центра Калининградской области. Проектирование и строительство</t>
  </si>
  <si>
    <t>Подключение новых объектов капитального строительства</t>
  </si>
  <si>
    <t>пос. Родники</t>
  </si>
  <si>
    <t>Строительство канализационного коллектора для последующего подключения индивидуальных жилых домов по ул. Монетной, ул. Живописной, ул. Гончарной, ул. Рассветной в микрорайоне ул. Горького- И.Сусанина г. Калининграда. Проектирование и строительство</t>
  </si>
  <si>
    <t>ул. Монетная, ул. Живописная, ул. Гончарная, ул. Рассветная</t>
  </si>
  <si>
    <t>200/300</t>
  </si>
  <si>
    <t>1050,5</t>
  </si>
  <si>
    <t xml:space="preserve">Янтарный городской округ </t>
  </si>
  <si>
    <t>Мероприятия не предусмотрены в данной инвестиционной программе</t>
  </si>
  <si>
    <r>
      <t xml:space="preserve">1.2. Строительство иных объектов централизованных систем водоотведения </t>
    </r>
    <r>
      <rPr>
        <b/>
        <i/>
        <sz val="12"/>
        <color rgb="FFFF0000"/>
        <rFont val="Times New Roman"/>
        <family val="1"/>
        <charset val="204"/>
      </rPr>
      <t xml:space="preserve">(за исключением сетей водоотведения) </t>
    </r>
  </si>
  <si>
    <t>1.2.1.</t>
  </si>
  <si>
    <t>Строительство КНС по ул. Лесопильной в г. Калининграде</t>
  </si>
  <si>
    <t>ул. Лесопильная</t>
  </si>
  <si>
    <t>1.2.2.</t>
  </si>
  <si>
    <t>Реконструкция КНС-2 по ул. Строительная, д.9б в мкр.Прибрежный г. Калининграда. Проектирование и строительство</t>
  </si>
  <si>
    <t>ул. Строительная</t>
  </si>
  <si>
    <t>1.2.3.</t>
  </si>
  <si>
    <t>Реконструкция  КНС-3 по ул. Парковая, 1  в мкр. Прибрежный г. Калининграда.</t>
  </si>
  <si>
    <t>ул. Парковая</t>
  </si>
  <si>
    <t>1.2.4.</t>
  </si>
  <si>
    <t>Реконструкция КНС-2 в г.Калининграде. 1 этап строительства</t>
  </si>
  <si>
    <t>ул. Полоцкая</t>
  </si>
  <si>
    <t>19000</t>
  </si>
  <si>
    <t>41000</t>
  </si>
  <si>
    <t>1.2.5</t>
  </si>
  <si>
    <t>Строительство канализационной насосной станции в п.Покровское Янтарного городского округа мощностью 500 м.³/сут (2 шт в начале и конце ул.Гвардейская). Проектирование</t>
  </si>
  <si>
    <t>Подключение новых и существующих объектов капитального строительства</t>
  </si>
  <si>
    <t>г. Янтарный, пос. Покровское</t>
  </si>
  <si>
    <t>250х2</t>
  </si>
  <si>
    <t>500х2</t>
  </si>
  <si>
    <t>1.2.6</t>
  </si>
  <si>
    <t>Строительство канализационной насосной станции производительностью 500м³/сут. в п. Синявино Янтарного городского округа. Проектирование</t>
  </si>
  <si>
    <t>г. Янтарный, пос. Синявино</t>
  </si>
  <si>
    <t>1.3.Увеличение пропускной способности существующих сетей водоотведения в целях подключения объектов капитального строительства абонентов</t>
  </si>
  <si>
    <t>1.3.1.</t>
  </si>
  <si>
    <t>Реконструкция коллектора от КНС-8 по ул. Тихорецкой в г. Калининграде до проектируемой камеры действующего коллектора по ул. Железнодорожной. Проектирование и строительство</t>
  </si>
  <si>
    <t>800</t>
  </si>
  <si>
    <t>2050</t>
  </si>
  <si>
    <t>55200</t>
  </si>
  <si>
    <t>1.3.2.</t>
  </si>
  <si>
    <t>Реконструкция участка канализационного коллектора от ул. Грига до КНС-1 по ул. В.. Гюго, в г. Калининград. Проектирование</t>
  </si>
  <si>
    <t>ул. Грига - ул. В.Гюго</t>
  </si>
  <si>
    <t>1200</t>
  </si>
  <si>
    <t>1750</t>
  </si>
  <si>
    <t>21000</t>
  </si>
  <si>
    <t>1.3.3.</t>
  </si>
  <si>
    <t>Реконструкцию сетей хозяйственно- бытовой канализации от КНС 1 до КНС 2 с увеличением диаметра труб с 200 до 300 мм L=1000 п.м и переподключением потребителей. Проектирование</t>
  </si>
  <si>
    <t>г. Янтарный</t>
  </si>
  <si>
    <t>120</t>
  </si>
  <si>
    <t xml:space="preserve">1.4. Увеличение мощности и производительности существующих объектов централизованных систем водоотведения (за исключением систем водоотведения) </t>
  </si>
  <si>
    <t>1.4.1.</t>
  </si>
  <si>
    <t>Реконструкция КНС-15 по ул.Суворова, 59 в г. Калининграде</t>
  </si>
  <si>
    <t>ул. Суворова</t>
  </si>
  <si>
    <t>1.4.2.</t>
  </si>
  <si>
    <t xml:space="preserve">Реконструкция очистных сооружений г. Калининград, с увеличением производительности до 250тыс.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</si>
  <si>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г. Калининград, пос. Жуковка</t>
  </si>
  <si>
    <t>1.4.3.</t>
  </si>
  <si>
    <t>Реконструкция очистных сооружений мкр. Прибрежный. Проектирование</t>
  </si>
  <si>
    <t>мкр. Прибрежный</t>
  </si>
  <si>
    <t>2. Строительство новых объектов централизованных систем водоотведения,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</si>
  <si>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водоотведения</t>
  </si>
  <si>
    <t>2.1.1.</t>
  </si>
  <si>
    <t>Строительство коллектора в мкр. им. А. Космодемьянского в г. Калининграде. Проектирование и строительство</t>
  </si>
  <si>
    <t>пос. А. Космодемьянского</t>
  </si>
  <si>
    <t>400/500</t>
  </si>
  <si>
    <t>2х970/1950</t>
  </si>
  <si>
    <t>33000</t>
  </si>
  <si>
    <t>2.1.2.</t>
  </si>
  <si>
    <t>Строительство магистрального коллектора северо-западной части г. Калининграда по ул. Б. Окружная 1-я от промколлектора до пер. Малый проезд (СНТ "Радуга").                                                       Проектирование</t>
  </si>
  <si>
    <t>ул. Б. Окружная 1-ая</t>
  </si>
  <si>
    <t>2488</t>
  </si>
  <si>
    <t>2.1.3.</t>
  </si>
  <si>
    <t>Строительство магистрального коллектора северо-западной части г. Калининграда по ул. Б. Окружная 1-я - ул. Б. Окружная 2-я от пер. Малый проезд (СНТ "Радуга") до ул. Ломоносова"                                                              Проектирование</t>
  </si>
  <si>
    <t>ул. Б. Окружная 1-ая - ул. Б. Окружная 2-ая</t>
  </si>
  <si>
    <t>л/сек</t>
  </si>
  <si>
    <t>133,8</t>
  </si>
  <si>
    <t>2.1.4.</t>
  </si>
  <si>
    <t>Строительство сетей бытовой канализации по ул. Толбухина - ул. Тульской в г.Калининграде. Проектирование и строительство</t>
  </si>
  <si>
    <t>ул. Толбухина - ул. Тульская</t>
  </si>
  <si>
    <t>200/250/350/450</t>
  </si>
  <si>
    <t>2.1.5.</t>
  </si>
  <si>
    <t>Строительство коллектора в мкр. им. А. Космодемьянского по ул. Урицкого в  г. Калининграде.                                                                Строительство</t>
  </si>
  <si>
    <t>ул. Урицкого</t>
  </si>
  <si>
    <t>355</t>
  </si>
  <si>
    <t>Янтарный городско округ</t>
  </si>
  <si>
    <t>2.1.6.</t>
  </si>
  <si>
    <t>Строительство канализационного коллектора по ул. Гвардейкая в п. Покровское. Проектирование</t>
  </si>
  <si>
    <t>п. Покровское ул. Гвардейская</t>
  </si>
  <si>
    <t>315</t>
  </si>
  <si>
    <t>2.2. Строительство иных объектов централизованных систем водоотведения</t>
  </si>
  <si>
    <t>2.2.1.</t>
  </si>
  <si>
    <t>Строительство канализационной сети по ул. Алданской, Лужской в мкр. им.А.Космодемьянского  г.Калининграда. Проектирование и строительство</t>
  </si>
  <si>
    <t>ул. Алданская, ул. Лужская</t>
  </si>
  <si>
    <t>570</t>
  </si>
  <si>
    <t>2.2.2.</t>
  </si>
  <si>
    <t>Строительство канализационной сети по ул. Левитана в г. Калининграде.</t>
  </si>
  <si>
    <t>ул. Левитана</t>
  </si>
  <si>
    <t>2.2.3.</t>
  </si>
  <si>
    <t>Строительство канализационной сети по ул. Орудийная до ул. Гагарина. Проектирование</t>
  </si>
  <si>
    <t>ул. Гагарина</t>
  </si>
  <si>
    <t>630</t>
  </si>
  <si>
    <t>2.2.4.</t>
  </si>
  <si>
    <t>Строительство сетей бытовой канализации по 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Полевой. Проектирование</t>
  </si>
  <si>
    <t>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</t>
  </si>
  <si>
    <t>3438</t>
  </si>
  <si>
    <t>2.2.5.</t>
  </si>
  <si>
    <t>Строительство сетей бытовой канализации по ул. Волочаевская, ул. Волоколамская, ул. Новинская, ул. Володарского, ул. Краснознаменская, ул. Дзержинского в г. Калининграде. Проектирование</t>
  </si>
  <si>
    <t xml:space="preserve"> ул. Волочаевская, ул. Волоколамская, ул. Новинская, ул. Володарского, ул. Краснознаменская, ул. Дзержинского </t>
  </si>
  <si>
    <t>3425</t>
  </si>
  <si>
    <t>2.2.6.</t>
  </si>
  <si>
    <t>Строительство сетей водоотведения по ул. М.Цветаевой, ул. И.Франко, ул. Б.Пастернака, ул. А.Ахматовой, ул. М.Булгакова, ул. М.Зощенко,пер. М.Зощенко в г. Калининграде. Проектирование</t>
  </si>
  <si>
    <t>ул. М.Цветаевой, ул. И.Франко, ул. Б.Пастернака, ул. А.Ахматовой, ул. М.Булгакова, ул. М.Зощенко,пер. М.Зощенко</t>
  </si>
  <si>
    <t>3006</t>
  </si>
  <si>
    <t>3. Модернизация или реконструкция существующих объектов централизованных систем водоотведения</t>
  </si>
  <si>
    <t>3.1. Модернизация или реконструкция существующих сетей водоотведения</t>
  </si>
  <si>
    <t>3.1.1.</t>
  </si>
  <si>
    <t>ул. Шевеченко - Московский проспект</t>
  </si>
  <si>
    <t>400/900/1000</t>
  </si>
  <si>
    <t>488</t>
  </si>
  <si>
    <t>6000</t>
  </si>
  <si>
    <t>3.1.2.</t>
  </si>
  <si>
    <t>Реконструкция внутриквартальной канализационной сети ул. Октябрьская - Солнечный бульвар в г. Калининграде. Проектирование и строительство</t>
  </si>
  <si>
    <t>ул. Октябрьская - Солнечный бульвар</t>
  </si>
  <si>
    <t>3.1.3</t>
  </si>
  <si>
    <t>Реконструкция канализационного коллектора по ул. Баженова в г. Калининграде. Проектирование и строительство</t>
  </si>
  <si>
    <t>ул. Баженова</t>
  </si>
  <si>
    <t>3.1.4.</t>
  </si>
  <si>
    <t>Реконструкция сетей канализации в МО «Янтарный городской округ». Проектирование</t>
  </si>
  <si>
    <t>8500</t>
  </si>
  <si>
    <t>3.2. Модернизация или реконструкция существующих объектов централизованных систем водоотведения (за исключением сетей водоотведения)</t>
  </si>
  <si>
    <t>Реконструкция системы обезвоживания осадка очистных сооружений г. Калининграда. Проектирование</t>
  </si>
  <si>
    <t>250000</t>
  </si>
  <si>
    <t>3.2.2.</t>
  </si>
  <si>
    <t>Реконструкция Цеха механического обезвоживания на площадке очистных сооружений г.Калининграда. Проектирование и строительство</t>
  </si>
  <si>
    <t>3.2.3.</t>
  </si>
  <si>
    <t>Модернизация канализационной насосной станции КНС №9 по адресу: г. Калининград, Калининградская обл., ул.Нарвская,54 модернизация</t>
  </si>
  <si>
    <t>ул. Нарвская</t>
  </si>
  <si>
    <t>4000</t>
  </si>
  <si>
    <t>7200</t>
  </si>
  <si>
    <t>3.2.4.</t>
  </si>
  <si>
    <t>Строительство КНС с напорными коллекторами от пр-та Победы с подключением в существующую шахту № 5 (ор-р  -  ул. Дубовая аллея) в г. Калининграде. Проектирование и строительство</t>
  </si>
  <si>
    <t>ул. Дубовая аллея</t>
  </si>
  <si>
    <t>2/160</t>
  </si>
  <si>
    <t>3.2.5.</t>
  </si>
  <si>
    <t>Реконструкция КНС-5 по ул.Косогорной, 5 в г. Калининграде. Проектирование</t>
  </si>
  <si>
    <t>ул. Косогорная</t>
  </si>
  <si>
    <t>20400</t>
  </si>
  <si>
    <t>3.2.6.</t>
  </si>
  <si>
    <t>Строительство канализационной насосной станции с напорными коллекторами в мкр.Прегольский г.Калининграда. Проектирование и строительство</t>
  </si>
  <si>
    <t>мкр. Прегольский</t>
  </si>
  <si>
    <t>5300</t>
  </si>
  <si>
    <t>3.2.7.</t>
  </si>
  <si>
    <t>Реконструкция административно-бытового корпуса под здание производственной лаборатории по Балтийскому шоссе, 127 в г.Калининграде. Проектирование и строительство</t>
  </si>
  <si>
    <t>Повышение качества обслуживание населения</t>
  </si>
  <si>
    <t>Балтийское шоссе</t>
  </si>
  <si>
    <t>3.2.8.</t>
  </si>
  <si>
    <t>Реконструкция здания жилого дома путем перепланировки помещения подвала №1, расположенного по адресу: ул. Тихорецкая, д.45, г.Калининград. Проектирование и строительство</t>
  </si>
  <si>
    <t>3.2.9.</t>
  </si>
  <si>
    <t>Реконструкция КНС-2 в г.Калининграде. 2 этап строительства. Проектирование</t>
  </si>
  <si>
    <t>46000</t>
  </si>
  <si>
    <t>3.2.10</t>
  </si>
  <si>
    <t>Строительство КНС с двумя напорными коллекторами пос. Борисово в г. Калининграде. Проектирование</t>
  </si>
  <si>
    <t>пос. Борисово</t>
  </si>
  <si>
    <t>2х5300</t>
  </si>
  <si>
    <t>3.2.11</t>
  </si>
  <si>
    <t>Реконструкция КНС-1 в г.Калининграде. Проектирование и строительство</t>
  </si>
  <si>
    <t>ул. В. Гюго</t>
  </si>
  <si>
    <t>43000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</si>
  <si>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водоотведения, не включенных в прочие группы мероприятий</t>
  </si>
  <si>
    <t>0,000</t>
  </si>
  <si>
    <t>5.1. Вывод из эксплуатации, консервация и демонтаж сетей водоотведения</t>
  </si>
  <si>
    <t>5.2. Вывод из эксплуатации, консервация и демонтаж иных объектов централизованных систем водоотведения (за исключением сетей водоотведения)</t>
  </si>
  <si>
    <t>5.2.1.</t>
  </si>
  <si>
    <t>Демонтаж КНС малая по ул. Беланова в мкр. Чкаловск г. Калининграда.</t>
  </si>
  <si>
    <t>Объект выведен из эксплуатации</t>
  </si>
  <si>
    <t>мкр. Чкаловск, ул. Беланова</t>
  </si>
  <si>
    <t>1.1.3.</t>
  </si>
  <si>
    <t>1.2.5.</t>
  </si>
  <si>
    <t>1.2.6.</t>
  </si>
  <si>
    <t>0,377</t>
  </si>
  <si>
    <t>7,000</t>
  </si>
  <si>
    <t>63,000</t>
  </si>
  <si>
    <t>125,00</t>
  </si>
  <si>
    <t>80,999</t>
  </si>
  <si>
    <t>1.3.3</t>
  </si>
  <si>
    <t>1.4.3</t>
  </si>
  <si>
    <t>2.1.3</t>
  </si>
  <si>
    <t>2.1.4</t>
  </si>
  <si>
    <t>2.1.5</t>
  </si>
  <si>
    <t>2.1.6</t>
  </si>
  <si>
    <t>2,081</t>
  </si>
  <si>
    <t>4,614</t>
  </si>
  <si>
    <t>0,0027</t>
  </si>
  <si>
    <t>0,810</t>
  </si>
  <si>
    <t>2.2.3</t>
  </si>
  <si>
    <t>2.2.4</t>
  </si>
  <si>
    <t>2.2.5</t>
  </si>
  <si>
    <t>2.2.6</t>
  </si>
  <si>
    <t>3.1.4</t>
  </si>
  <si>
    <t>3.2.3</t>
  </si>
  <si>
    <t>3.2.4</t>
  </si>
  <si>
    <t>3.2.5</t>
  </si>
  <si>
    <t>3.2.6</t>
  </si>
  <si>
    <t>3.2.7</t>
  </si>
  <si>
    <t>3.2.8</t>
  </si>
  <si>
    <t>3.2.9</t>
  </si>
  <si>
    <t xml:space="preserve">План
на 01.01.2023 года </t>
  </si>
  <si>
    <t>от 18 ноября 2022 года №89-02в/22</t>
  </si>
  <si>
    <t>Проверка по округам:</t>
  </si>
  <si>
    <t>Итого по Калининграду:</t>
  </si>
  <si>
    <t>Итого по Пионерску:</t>
  </si>
  <si>
    <t>Итого по Светлогорску:</t>
  </si>
  <si>
    <t>Итого по Янтарному:</t>
  </si>
  <si>
    <t>Итого Всего:</t>
  </si>
  <si>
    <t>ВСЕГО источников финансирования</t>
  </si>
  <si>
    <t>3</t>
  </si>
  <si>
    <t>2.8</t>
  </si>
  <si>
    <t>Средства внешних инвесторов</t>
  </si>
  <si>
    <t>Бюджетное финансирование (ГБ, ОБ)</t>
  </si>
  <si>
    <t>Займ от фонда</t>
  </si>
  <si>
    <t>Привлеченные средства, в т.ч:</t>
  </si>
  <si>
    <t>2</t>
  </si>
  <si>
    <t>Плата за подключение (технологическое присоединение)</t>
  </si>
  <si>
    <t>Прибыль, направляемая на инвестиции</t>
  </si>
  <si>
    <t>Собственные средства, в т.ч:</t>
  </si>
  <si>
    <t>1</t>
  </si>
  <si>
    <t>Янтарный ГО</t>
  </si>
  <si>
    <t>Светлогорский ГО</t>
  </si>
  <si>
    <t>Пионерский ГО</t>
  </si>
  <si>
    <t>Калининградский ГО</t>
  </si>
  <si>
    <t>План года 2021</t>
  </si>
  <si>
    <t>План года 2020</t>
  </si>
  <si>
    <t>План года 2019</t>
  </si>
  <si>
    <t>№ Источника финансирования</t>
  </si>
  <si>
    <t>Таблица 4</t>
  </si>
  <si>
    <t>Таблица 5</t>
  </si>
  <si>
    <t>Таблица 6</t>
  </si>
  <si>
    <t>Таблица 7</t>
  </si>
  <si>
    <t>Таблица 9</t>
  </si>
  <si>
    <t>Стро-во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</si>
  <si>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>6. Реализация мероприятий, предусматрив.капитальные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РФ и связанных с обеспечением деятельности в сфере гор. вод., холод. водосн. и (или) водоотведения с использованием централиз. систем водоснаб. и (или) водоот.</t>
  </si>
  <si>
    <t>4. Осуществление мероприятий, направленных на повышение эколог. Эффект.,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</si>
  <si>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Стр-во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</si>
  <si>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 xml:space="preserve">Объем финансирования  в 2022 г. ,                           тыс. руб.                                             </t>
  </si>
  <si>
    <t>Объем финансирования  за 1 квартал,                               тыс. руб.</t>
  </si>
  <si>
    <t>Объем финансирования  за 2 квартал</t>
  </si>
  <si>
    <t>Объем финансирования             за 3 квартал</t>
  </si>
  <si>
    <t>Объем финансирования  за 4 квартал</t>
  </si>
  <si>
    <t>Освоено (закрыто актами выполненных работ),                                      тыс. руб.</t>
  </si>
  <si>
    <t>Введено (оформлено актами ввода в эксплуатацию),                      тыс. руб</t>
  </si>
  <si>
    <t>Осталось профинансировать по результатам отчетного периода*</t>
  </si>
  <si>
    <t>Отклонение***</t>
  </si>
  <si>
    <t>Причины отклонений</t>
  </si>
  <si>
    <t>тыс. рублей</t>
  </si>
  <si>
    <t>в том числе за счет</t>
  </si>
  <si>
    <t>факт**</t>
  </si>
  <si>
    <t>план</t>
  </si>
  <si>
    <t>факт</t>
  </si>
  <si>
    <t xml:space="preserve">план </t>
  </si>
  <si>
    <t>всего в 2022г.</t>
  </si>
  <si>
    <t>за                     1 кв.</t>
  </si>
  <si>
    <t>за                    2кв.</t>
  </si>
  <si>
    <t>за 3 кв.</t>
  </si>
  <si>
    <t>за 4 кв.</t>
  </si>
  <si>
    <t>всего в 2022 г.</t>
  </si>
  <si>
    <t>за 1 кв.</t>
  </si>
  <si>
    <t>за 2 кв.</t>
  </si>
  <si>
    <t>уточнения стоимости по результатам утвержденной ПСД</t>
  </si>
  <si>
    <t>уточнения стоимости по результатам закупочных процедур</t>
  </si>
  <si>
    <t>Директор ГП КО "Водоканал"</t>
  </si>
  <si>
    <t>________________А.С. Мурадянц</t>
  </si>
  <si>
    <t>М.П.</t>
  </si>
  <si>
    <t>Заместитель директора по ЭФиК</t>
  </si>
  <si>
    <t>С.В. Левченко</t>
  </si>
  <si>
    <t xml:space="preserve">Заместитель директора </t>
  </si>
  <si>
    <t>по капитальному строительству</t>
  </si>
  <si>
    <t>А.О. Орехов</t>
  </si>
  <si>
    <t>Заместитель главного бухгалтера</t>
  </si>
  <si>
    <t>И.А. Гладышева</t>
  </si>
  <si>
    <t>Начальник ОРПР</t>
  </si>
  <si>
    <t>Е.В. Мичурова</t>
  </si>
  <si>
    <t>1. ВОДОСНАБЖЕНИЕ.</t>
  </si>
  <si>
    <t>2. ВОДООТВЕДЕНИЕ.</t>
  </si>
  <si>
    <t>Итого ВОДОСНАБЖЕНИЕ:</t>
  </si>
  <si>
    <t>Итого ВОДООТВЕДЕНИЕ:</t>
  </si>
  <si>
    <t xml:space="preserve">Реконструкция очистных сооружений г. Калининград, с увеличением производительности до 250тыс. м3/сут.                Проектирование                           </t>
  </si>
  <si>
    <t>Итого по ПРОГРАММЕ:</t>
  </si>
  <si>
    <t xml:space="preserve"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</t>
  </si>
  <si>
    <t xml:space="preserve">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</t>
  </si>
  <si>
    <t>с использованием централизованных систем водоснабжения и (или) водоотведения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</si>
  <si>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</t>
  </si>
  <si>
    <t>и энергоэффективности объектов централизованных систем водоотведения, не включенных в прочие группы мероприятий</t>
  </si>
  <si>
    <t>ООО "Балтгеология - выполнение СМР</t>
  </si>
  <si>
    <t>ООО "Авангард Логистика - разработка ПОДД</t>
  </si>
  <si>
    <t>ИП Мальянц В.И. - разработка ПОДД</t>
  </si>
  <si>
    <t>ГП КО "Водоканал - СМР</t>
  </si>
  <si>
    <t>МП "Городской центр геодезии" изыскания</t>
  </si>
  <si>
    <t>ип Дубюк Т.М. - лесопатологическое обследование.</t>
  </si>
  <si>
    <t>ИП Грицай В.П. - СМР</t>
  </si>
  <si>
    <t>ООО "Центр ремонта и стр-ва" - СМР</t>
  </si>
  <si>
    <t>ВСЕГО источников финансирования по Калининграсдкому ГО</t>
  </si>
  <si>
    <t>ВСЕГО источников финансирования по Пионерскому ГО</t>
  </si>
  <si>
    <t>ВСЕГО источников финансирования по Светлогорскому ГО</t>
  </si>
  <si>
    <t>ВСЕГО источников финансирования  по Янтарному ГО</t>
  </si>
  <si>
    <t>всего</t>
  </si>
  <si>
    <t>I квартал</t>
  </si>
  <si>
    <t>II кв.</t>
  </si>
  <si>
    <t>III кв.</t>
  </si>
  <si>
    <t>IV кв.</t>
  </si>
  <si>
    <t>план*</t>
  </si>
  <si>
    <t>Заместитель директора по экономике, финансам и контролю</t>
  </si>
  <si>
    <t>Заместитель директора по капитальному строительству</t>
  </si>
  <si>
    <t>Начальник  ФЭО</t>
  </si>
  <si>
    <t>Руководитель группы технологического присоединения</t>
  </si>
  <si>
    <t>Ж.В. Шумская</t>
  </si>
  <si>
    <t>А.И. Дьяченко</t>
  </si>
  <si>
    <t>ВСЕГО источников финансирования по Калининградскому ГО</t>
  </si>
  <si>
    <t>ВСЕГО источников финансирования по Янтарному ГО</t>
  </si>
  <si>
    <t>Факт ввода (вывода) и принятия основных средств и нематериальных активов к бухгалтерскому учету</t>
  </si>
  <si>
    <t>Янтарный городской округ</t>
  </si>
  <si>
    <t>ВОДОСНАБЖЕНИЕ.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</si>
  <si>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</t>
  </si>
  <si>
    <t>систем водоснабжения, не включенных в прочие группы мероприятий</t>
  </si>
  <si>
    <t>Инвестиционная программа ГП КО "Водоканал" по реконструкции, модернизации и развитию систем холодного водоснабжения и систем водоотведения на  2019-2025 г. г. без НДС.</t>
  </si>
  <si>
    <t>Ростелеком</t>
  </si>
  <si>
    <t>ЦПЭиЦС - экспертиза ПИР</t>
  </si>
  <si>
    <t>Экофес-инжиниринг - СМР</t>
  </si>
  <si>
    <t>Главгосэкспертиза - аудит</t>
  </si>
  <si>
    <t>Центр инженерных изысканий - изыскания</t>
  </si>
  <si>
    <t>Стр-во нового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</si>
  <si>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ООО "СК "Ирис"- ПОДД</t>
  </si>
  <si>
    <t>ООО "КПСП"  - разработка ПД</t>
  </si>
  <si>
    <t>ООО "КПСП"  - персчет ПД</t>
  </si>
  <si>
    <t>ОА "Янтарьэнерго" - компенсация</t>
  </si>
  <si>
    <t>ГАУ КО "ЦПЭИЦС" - экспертиза ПИР</t>
  </si>
  <si>
    <t>ООО "ЦИИ" - изыскания</t>
  </si>
  <si>
    <t>Авангард Логистика - ПОДД</t>
  </si>
  <si>
    <t>ЦПЭиЦС- экспертиза ПИР</t>
  </si>
  <si>
    <t>Главгосэкспертиза- экспертиза ПД</t>
  </si>
  <si>
    <t>Калининградгазификация</t>
  </si>
  <si>
    <t>ИП Сыромахо Д.В. - изготовление тех. Планов</t>
  </si>
  <si>
    <t>ИП Тимофеев К.А. - кадастровые работы</t>
  </si>
  <si>
    <t>СК Чистоград - СМР</t>
  </si>
  <si>
    <t>КПСП - авторский надзор</t>
  </si>
  <si>
    <t>АО Янтарьэнерго - тех. Прис.</t>
  </si>
  <si>
    <t>Стр-во нов.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</si>
  <si>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ФАКТ</t>
  </si>
  <si>
    <t>Примечания</t>
  </si>
  <si>
    <t>в стадии проектирования</t>
  </si>
  <si>
    <t>тыс. руб.</t>
  </si>
  <si>
    <t>введен в эксплуатацию в 2021 г.</t>
  </si>
  <si>
    <t>введен в эксплуатацию в 2022 г.</t>
  </si>
  <si>
    <t>в стадии выполнения работ</t>
  </si>
  <si>
    <t>введен в эксплуатацию в 2020 г.</t>
  </si>
  <si>
    <t>введен в эксплуатацию</t>
  </si>
  <si>
    <t xml:space="preserve">План        </t>
  </si>
  <si>
    <t>млн. руб.</t>
  </si>
  <si>
    <t>Освоение капитальных вложений в прогнозных ценах соответствующих лет, млн рублей  (без НДС) зв 2022 год</t>
  </si>
  <si>
    <t xml:space="preserve">План      </t>
  </si>
  <si>
    <t>ЦПЭиЦС - экспертиза ПД</t>
  </si>
  <si>
    <t>"____"____________2023г.</t>
  </si>
  <si>
    <t>в стадии разработки ПД</t>
  </si>
  <si>
    <t>продолжение проектирования в 2023 г.</t>
  </si>
  <si>
    <t>ПД разработана</t>
  </si>
  <si>
    <t>Объект сдан в эксплуатацию</t>
  </si>
  <si>
    <t>В стадии выполнения работ</t>
  </si>
  <si>
    <t>После разработки ПД</t>
  </si>
  <si>
    <t>Перенесено на 2023г.</t>
  </si>
  <si>
    <t>в стадии предпроектных работ</t>
  </si>
  <si>
    <t>ПД в стадии корректировки</t>
  </si>
  <si>
    <t>требуется корректировка ПД</t>
  </si>
  <si>
    <t>Отчет по освоению капитальных вложений по инвестиционным проектам водоснабжения  за 2022 год.</t>
  </si>
  <si>
    <t>Заместитель  директора по капитальному строительству</t>
  </si>
  <si>
    <t>Освоение капитальных вложений в прогнозных ценах соответствующих лет, (без НДС)   в 2022 г.</t>
  </si>
  <si>
    <t>Утверждено            (план на 2022г.),                    тыс. руб.</t>
  </si>
  <si>
    <t xml:space="preserve">Отчет по  реализации инвестиционной программы  ГП КО "Водоканал"  за   12 месяцев 2022 г. </t>
  </si>
  <si>
    <t>Отчет по освоению капитальных вложений по инвестиционным проектам в области водоотведения за 2022 год.</t>
  </si>
  <si>
    <t>всего в 2023г.</t>
  </si>
  <si>
    <t>всего в 2023 г.</t>
  </si>
  <si>
    <t>ППК "Фонд Развития территорий" - проценты по кредиту</t>
  </si>
  <si>
    <t>ЭКОФЕС - ценовой аудит</t>
  </si>
  <si>
    <t>ЭКОФЕС - инжиниринг - СМР</t>
  </si>
  <si>
    <t>ООО "Резервуарный завод "Вессел" - поставка , СМР.</t>
  </si>
  <si>
    <t xml:space="preserve">Реконструкция очистных сооружений г. Калининград, с увеличением производительности до 250 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</si>
  <si>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Главгосэкспертиза ФАУ - экспертиза ПД</t>
  </si>
  <si>
    <t>ООО "ЦКП" - разработка сметы на ПД</t>
  </si>
  <si>
    <t>Утверждено                                     (план на 2023г.),                                                    тыс. руб.</t>
  </si>
  <si>
    <t>Профинансировано,                               тыс. руб.</t>
  </si>
  <si>
    <t>Освоено (закрыто актами выполненных работ),                         тыс. руб.</t>
  </si>
  <si>
    <t>ООО "Резервуарный завод "Вессел" - поставка и СМР</t>
  </si>
  <si>
    <t xml:space="preserve">ООО "ЦКП" - разработка сметы на ПД </t>
  </si>
  <si>
    <t xml:space="preserve">Отчет по  реализации инвестиционной программы  ГП КО "Водоканал"  за   январь 2023 г. </t>
  </si>
  <si>
    <t>ИП Дубюк Т.М - лесопатологическое обследование</t>
  </si>
  <si>
    <t>ГАУ КО "ЦПЭи ЦС" - проверка ПИР</t>
  </si>
  <si>
    <t xml:space="preserve">Отчет по  реализации инвестиционной программы  ГП КО "Водоканал"  за   февраль 2023 г. </t>
  </si>
  <si>
    <t>Объем финансирования  - 2023 год</t>
  </si>
  <si>
    <t>План на 2023г.</t>
  </si>
  <si>
    <t>Объем финансирования  - 2023 г.</t>
  </si>
  <si>
    <t>Инвестиционная программа ГП КО "Водоканал" по реконструкции, модернизации и развитию систем водоотведения 2019-2025 годы</t>
  </si>
  <si>
    <t>ФАУ Главгосэкспертиза - проверка СМ</t>
  </si>
  <si>
    <t>ЦПЭиЦС - проверка сметы на ПИР</t>
  </si>
  <si>
    <t>ООО "КПСП" - разработка ПД</t>
  </si>
  <si>
    <t>ООО "ГЕОИД" - изыскания</t>
  </si>
  <si>
    <t>ИП Горбачева Е.С. - СМР</t>
  </si>
  <si>
    <t>Водоканал РСУ - СМР</t>
  </si>
  <si>
    <t>ИП Куликов Н.С. - разработка ПОДД</t>
  </si>
  <si>
    <t>БалтикСтройПроект - услуги по разработке СМ ни ПИР</t>
  </si>
  <si>
    <t>ИП Дубюк Т.М. - лесопаталогическое обследование</t>
  </si>
  <si>
    <t xml:space="preserve">Отчет по  реализации инвестиционной программы  ГП КО "Водоканал"  за   1 квартал 2023 г. </t>
  </si>
  <si>
    <t>ФАУ Главгосэкспертиза</t>
  </si>
  <si>
    <t xml:space="preserve">Дубюк </t>
  </si>
  <si>
    <t>ИП куликов И.С. - разработка ПОДД</t>
  </si>
  <si>
    <t>БалтикСтройПроект</t>
  </si>
  <si>
    <t>ООО КСПС - разработка ПД</t>
  </si>
  <si>
    <t>Геоид</t>
  </si>
  <si>
    <t>Водоканал РСУ</t>
  </si>
  <si>
    <t>ИП Горбачева Е.С - СМР</t>
  </si>
  <si>
    <t>Директора ГП КО "Водоканал"</t>
  </si>
  <si>
    <t>МП Городской центр геодезии</t>
  </si>
  <si>
    <t>ПАО "Ростелеком</t>
  </si>
  <si>
    <t>ИП Линник  - СМР фундамент</t>
  </si>
  <si>
    <t>Водоканал - материалы для фундамента</t>
  </si>
  <si>
    <t>ИП Воронина Т.М. - кадастровые работы</t>
  </si>
  <si>
    <t>ООО "Профессионал Балтия" - охрана объекта</t>
  </si>
  <si>
    <t>ООО Экофесс - инжиниринг - разработка ПД</t>
  </si>
  <si>
    <t>ООО КПСП- персчет в текущие цены</t>
  </si>
  <si>
    <t>ИП Сыромахо Д.В - кадастровые работы</t>
  </si>
  <si>
    <t>АО Россети Янтарь - подключение объекта</t>
  </si>
  <si>
    <t>ИП Тимофеев К.А. (схема границ)</t>
  </si>
  <si>
    <t>Отчет по источникам финансирования инвестиционной программы ГП КО "Водоканал" за 1 полугодие 2023 года,
 в части водоотведения, тыс. рублей (без НДС).</t>
  </si>
  <si>
    <t>Отчет по источникам финансирования инвестиционной программы ГП КО "Водоканал" за  1 полугодие  2023 года, 
в части водоснабжения, тыс. рублей (без НДС)</t>
  </si>
  <si>
    <t xml:space="preserve">Объем финансирования
в 2023 г., тыс. руб.                                             </t>
  </si>
  <si>
    <t>Объем финансирования 
за 2 квартал</t>
  </si>
  <si>
    <t>Отчет ввода/вывода объектов водоснабжения ГП КО "Водоканал"  за 1 полугодие 2023 год</t>
  </si>
  <si>
    <t>Отчет ввода/вывода объектов водоотведения ГП КО "Водоканал"  за 1 полугодие  2023 г.</t>
  </si>
  <si>
    <t>за 2кв.</t>
  </si>
  <si>
    <t>Отчет по реализации инвестиционной  инвестиционной программы  ГП КО "Водоканал" на  2019-2025 гг. в сфере водоотведения  за  1 полугодие 2023 года.</t>
  </si>
  <si>
    <t>Отчет по  реализации инвестиционной программы  ГП КО "Водоканал" за 1 полугодие 2023 г. в сфере водоснабжения.</t>
  </si>
  <si>
    <t>Инвестиционная программа ГП КО "Водоканал" по реконструкции, модернизации и развитию систем холодного водоснабжения на 2019-2025 г. г. без НДС.</t>
  </si>
  <si>
    <t xml:space="preserve">Отчет по  реализации инвестиционной программы  ГП КО "Водоканал"  за   1 полугодие   2023 г. </t>
  </si>
  <si>
    <t>ПАО "Ростелеком"</t>
  </si>
  <si>
    <t>АО Россети Янтарь</t>
  </si>
  <si>
    <t>ИП Сыромахо Д.В. - кадастровые работы</t>
  </si>
  <si>
    <t>ИП Линник - СМР фундамент</t>
  </si>
  <si>
    <t>ООО ЭКОФЕС инжиниринг - проектирование</t>
  </si>
  <si>
    <t>ООО "КПСП"  - пересчет в текущие цены</t>
  </si>
  <si>
    <t>ИП Дюбук Т.М. - лесопатология</t>
  </si>
  <si>
    <t>ИП Тимофеев К.А. (Схема гроаниц)</t>
  </si>
  <si>
    <t>ИП Куликов И.С. - разработка ПОДД</t>
  </si>
  <si>
    <t>ГАУ КО "ЦПЭиЦС"- экспертиза ПИР</t>
  </si>
  <si>
    <t>Утверждено  (план на 2023г.),                                                    тыс. руб.</t>
  </si>
  <si>
    <t>0.001</t>
  </si>
</sst>
</file>

<file path=xl/styles.xml><?xml version="1.0" encoding="utf-8"?>
<styleSheet xmlns="http://schemas.openxmlformats.org/spreadsheetml/2006/main">
  <numFmts count="7">
    <numFmt numFmtId="164" formatCode="0.000"/>
    <numFmt numFmtId="165" formatCode="#,##0.000"/>
    <numFmt numFmtId="166" formatCode="0.0000"/>
    <numFmt numFmtId="167" formatCode="_-* #,##0.00&quot;р.&quot;_-;\-* #,##0.00&quot;р.&quot;_-;_-* &quot;-&quot;??&quot;р.&quot;_-;_-@_-"/>
    <numFmt numFmtId="168" formatCode="_-* #,##0.00[$€-1]_-;\-* #,##0.00[$€-1]_-;_-* &quot;-&quot;??[$€-1]_-"/>
    <numFmt numFmtId="169" formatCode="_-* #,##0.00_р_._-;\-* #,##0.00_р_._-;_-* &quot;-&quot;??_р_._-;_-@_-"/>
    <numFmt numFmtId="170" formatCode="_-* #,##0_р_._-;\-* #,##0_р_._-;_-* &quot;-&quot;_р_._-;_-@_-"/>
  </numFmts>
  <fonts count="44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28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vertAlign val="subscript"/>
      <sz val="13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10"/>
      <color rgb="FFFF0000"/>
      <name val="Times New Roman"/>
      <family val="1"/>
      <charset val="204"/>
    </font>
    <font>
      <b/>
      <sz val="12"/>
      <name val="Calibri"/>
      <family val="2"/>
      <scheme val="minor"/>
    </font>
    <font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8">
    <xf numFmtId="0" fontId="0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167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2" fillId="0" borderId="0"/>
    <xf numFmtId="0" fontId="10" fillId="0" borderId="0"/>
    <xf numFmtId="0" fontId="15" fillId="0" borderId="0"/>
    <xf numFmtId="0" fontId="15" fillId="0" borderId="0"/>
    <xf numFmtId="0" fontId="1" fillId="0" borderId="0"/>
    <xf numFmtId="168" fontId="14" fillId="5" borderId="8" applyNumberFormat="0" applyFont="0" applyAlignment="0" applyProtection="0"/>
    <xf numFmtId="9" fontId="14" fillId="0" borderId="0" applyFont="0" applyFill="0" applyBorder="0" applyAlignment="0" applyProtection="0"/>
    <xf numFmtId="38" fontId="16" fillId="0" borderId="0">
      <alignment vertical="top"/>
    </xf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50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164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/>
    <xf numFmtId="165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7" xfId="0" applyNumberFormat="1" applyFont="1" applyFill="1" applyBorder="1" applyAlignment="1">
      <alignment vertical="top" wrapText="1"/>
    </xf>
    <xf numFmtId="49" fontId="1" fillId="2" borderId="6" xfId="0" applyNumberFormat="1" applyFont="1" applyFill="1" applyBorder="1" applyAlignment="1">
      <alignment vertical="top" wrapText="1"/>
    </xf>
    <xf numFmtId="0" fontId="1" fillId="2" borderId="6" xfId="0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" fillId="2" borderId="0" xfId="0" applyNumberFormat="1" applyFont="1" applyFill="1"/>
    <xf numFmtId="164" fontId="1" fillId="2" borderId="6" xfId="0" applyNumberFormat="1" applyFont="1" applyFill="1" applyBorder="1" applyAlignment="1">
      <alignment horizontal="center" vertical="top" wrapText="1"/>
    </xf>
    <xf numFmtId="164" fontId="9" fillId="2" borderId="6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vertical="top" wrapText="1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>
      <alignment horizontal="left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0" borderId="0" xfId="0" applyFont="1"/>
    <xf numFmtId="0" fontId="1" fillId="2" borderId="2" xfId="0" applyFont="1" applyFill="1" applyBorder="1" applyAlignment="1">
      <alignment horizontal="center"/>
    </xf>
    <xf numFmtId="0" fontId="2" fillId="2" borderId="0" xfId="0" applyFont="1" applyFill="1"/>
    <xf numFmtId="0" fontId="2" fillId="2" borderId="0" xfId="27" applyFont="1" applyFill="1" applyAlignment="1">
      <alignment vertical="center"/>
    </xf>
    <xf numFmtId="0" fontId="1" fillId="2" borderId="0" xfId="0" applyFont="1" applyFill="1" applyAlignment="1">
      <alignment horizontal="left"/>
    </xf>
    <xf numFmtId="0" fontId="4" fillId="2" borderId="2" xfId="0" applyFont="1" applyFill="1" applyBorder="1" applyAlignment="1">
      <alignment horizontal="center" vertical="center"/>
    </xf>
    <xf numFmtId="170" fontId="1" fillId="0" borderId="0" xfId="27" applyNumberFormat="1" applyFont="1" applyAlignment="1">
      <alignment horizontal="center"/>
    </xf>
    <xf numFmtId="2" fontId="1" fillId="2" borderId="0" xfId="0" applyNumberFormat="1" applyFont="1" applyFill="1" applyAlignment="1">
      <alignment wrapText="1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170" fontId="1" fillId="2" borderId="0" xfId="0" applyNumberFormat="1" applyFont="1" applyFill="1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left" vertical="top" wrapText="1"/>
    </xf>
    <xf numFmtId="0" fontId="1" fillId="0" borderId="2" xfId="0" applyFont="1" applyBorder="1"/>
    <xf numFmtId="0" fontId="21" fillId="0" borderId="0" xfId="0" applyFont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vertical="center"/>
    </xf>
    <xf numFmtId="16" fontId="22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0" fillId="0" borderId="0" xfId="0" applyAlignment="1">
      <alignment wrapText="1"/>
    </xf>
    <xf numFmtId="164" fontId="1" fillId="0" borderId="2" xfId="0" applyNumberFormat="1" applyFont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center" wrapText="1" readingOrder="1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 shrinkToFit="1"/>
    </xf>
    <xf numFmtId="164" fontId="1" fillId="0" borderId="4" xfId="0" applyNumberFormat="1" applyFont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6" fontId="3" fillId="6" borderId="2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justify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vertical="center"/>
    </xf>
    <xf numFmtId="0" fontId="22" fillId="0" borderId="2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2" fillId="0" borderId="2" xfId="0" applyFont="1" applyBorder="1" applyAlignment="1">
      <alignment horizontal="justify" vertical="center"/>
    </xf>
    <xf numFmtId="0" fontId="21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center" vertical="center"/>
    </xf>
    <xf numFmtId="0" fontId="3" fillId="0" borderId="0" xfId="27" applyFont="1"/>
    <xf numFmtId="0" fontId="3" fillId="0" borderId="0" xfId="27" applyFont="1" applyAlignment="1">
      <alignment horizontal="center" vertical="center"/>
    </xf>
    <xf numFmtId="0" fontId="3" fillId="0" borderId="0" xfId="27" applyFont="1" applyAlignment="1">
      <alignment horizontal="right" vertical="center"/>
    </xf>
    <xf numFmtId="0" fontId="3" fillId="0" borderId="2" xfId="27" applyFont="1" applyBorder="1" applyAlignment="1">
      <alignment horizontal="left" vertical="top" wrapText="1"/>
    </xf>
    <xf numFmtId="0" fontId="26" fillId="0" borderId="0" xfId="27" applyFont="1"/>
    <xf numFmtId="0" fontId="3" fillId="0" borderId="0" xfId="27" applyFont="1" applyAlignment="1">
      <alignment wrapText="1"/>
    </xf>
    <xf numFmtId="49" fontId="4" fillId="0" borderId="2" xfId="0" applyNumberFormat="1" applyFont="1" applyBorder="1" applyAlignment="1" applyProtection="1">
      <alignment horizontal="center" vertical="top" wrapText="1"/>
      <protection locked="0"/>
    </xf>
    <xf numFmtId="165" fontId="1" fillId="0" borderId="2" xfId="0" applyNumberFormat="1" applyFont="1" applyBorder="1" applyAlignment="1">
      <alignment horizontal="center" vertical="top" wrapText="1"/>
    </xf>
    <xf numFmtId="0" fontId="3" fillId="0" borderId="0" xfId="0" applyFont="1"/>
    <xf numFmtId="165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0" borderId="2" xfId="0" applyNumberFormat="1" applyFont="1" applyBorder="1" applyAlignment="1" applyProtection="1">
      <alignment horizontal="center" vertical="top" wrapText="1"/>
      <protection locked="0"/>
    </xf>
    <xf numFmtId="165" fontId="27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27" fillId="0" borderId="2" xfId="0" applyNumberFormat="1" applyFont="1" applyBorder="1" applyAlignment="1" applyProtection="1">
      <alignment horizontal="center" vertical="top" wrapText="1"/>
      <protection locked="0"/>
    </xf>
    <xf numFmtId="164" fontId="28" fillId="0" borderId="2" xfId="0" applyNumberFormat="1" applyFont="1" applyBorder="1" applyAlignment="1">
      <alignment horizontal="center" vertical="top" wrapText="1"/>
    </xf>
    <xf numFmtId="0" fontId="26" fillId="0" borderId="0" xfId="0" applyFont="1"/>
    <xf numFmtId="49" fontId="27" fillId="0" borderId="2" xfId="0" applyNumberFormat="1" applyFont="1" applyBorder="1" applyAlignment="1" applyProtection="1">
      <alignment horizontal="center" vertical="top" wrapText="1"/>
      <protection locked="0"/>
    </xf>
    <xf numFmtId="0" fontId="4" fillId="2" borderId="2" xfId="0" applyFont="1" applyFill="1" applyBorder="1"/>
    <xf numFmtId="4" fontId="1" fillId="2" borderId="2" xfId="0" applyNumberFormat="1" applyFont="1" applyFill="1" applyBorder="1" applyAlignment="1">
      <alignment horizontal="center" vertical="top" wrapText="1"/>
    </xf>
    <xf numFmtId="165" fontId="28" fillId="2" borderId="2" xfId="0" applyNumberFormat="1" applyFont="1" applyFill="1" applyBorder="1" applyAlignment="1">
      <alignment horizontal="center" vertical="top" wrapText="1"/>
    </xf>
    <xf numFmtId="0" fontId="26" fillId="2" borderId="0" xfId="0" applyFont="1" applyFill="1"/>
    <xf numFmtId="49" fontId="4" fillId="0" borderId="3" xfId="0" applyNumberFormat="1" applyFont="1" applyBorder="1" applyAlignment="1" applyProtection="1">
      <alignment horizontal="center" vertical="top" wrapText="1"/>
      <protection locked="0"/>
    </xf>
    <xf numFmtId="2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1" fillId="2" borderId="3" xfId="0" applyNumberFormat="1" applyFont="1" applyFill="1" applyBorder="1" applyAlignment="1">
      <alignment horizontal="center" vertical="top" wrapText="1"/>
    </xf>
    <xf numFmtId="164" fontId="1" fillId="2" borderId="3" xfId="0" applyNumberFormat="1" applyFont="1" applyFill="1" applyBorder="1" applyAlignment="1">
      <alignment horizontal="center" vertical="top" wrapText="1"/>
    </xf>
    <xf numFmtId="165" fontId="3" fillId="2" borderId="2" xfId="0" applyNumberFormat="1" applyFont="1" applyFill="1" applyBorder="1"/>
    <xf numFmtId="0" fontId="3" fillId="0" borderId="0" xfId="0" applyFont="1" applyAlignment="1">
      <alignment horizontal="left"/>
    </xf>
    <xf numFmtId="165" fontId="3" fillId="2" borderId="0" xfId="0" applyNumberFormat="1" applyFont="1" applyFill="1"/>
    <xf numFmtId="164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 shrinkToFit="1"/>
    </xf>
    <xf numFmtId="2" fontId="1" fillId="0" borderId="2" xfId="0" applyNumberFormat="1" applyFont="1" applyBorder="1" applyAlignment="1">
      <alignment horizontal="left" vertical="center" wrapText="1" shrinkToFit="1"/>
    </xf>
    <xf numFmtId="2" fontId="1" fillId="0" borderId="2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/>
    <xf numFmtId="0" fontId="1" fillId="0" borderId="3" xfId="0" applyFont="1" applyBorder="1"/>
    <xf numFmtId="0" fontId="1" fillId="0" borderId="2" xfId="0" applyFont="1" applyBorder="1" applyAlignment="1">
      <alignment vertical="center" wrapText="1" shrinkToFit="1"/>
    </xf>
    <xf numFmtId="1" fontId="1" fillId="0" borderId="2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4" xfId="0" applyFont="1" applyBorder="1"/>
    <xf numFmtId="4" fontId="28" fillId="0" borderId="2" xfId="0" applyNumberFormat="1" applyFont="1" applyBorder="1" applyAlignment="1">
      <alignment horizontal="center" vertical="center" wrapText="1"/>
    </xf>
    <xf numFmtId="0" fontId="1" fillId="8" borderId="2" xfId="0" applyFont="1" applyFill="1" applyBorder="1"/>
    <xf numFmtId="165" fontId="4" fillId="0" borderId="2" xfId="0" applyNumberFormat="1" applyFont="1" applyBorder="1" applyAlignment="1" applyProtection="1">
      <alignment horizontal="center" vertical="center" wrapText="1"/>
      <protection locked="0"/>
    </xf>
    <xf numFmtId="165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 shrinkToFit="1"/>
    </xf>
    <xf numFmtId="4" fontId="1" fillId="0" borderId="2" xfId="0" applyNumberFormat="1" applyFont="1" applyBorder="1" applyAlignment="1">
      <alignment horizontal="center" vertical="center" wrapText="1" shrinkToFit="1"/>
    </xf>
    <xf numFmtId="1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wrapText="1"/>
    </xf>
    <xf numFmtId="0" fontId="1" fillId="0" borderId="12" xfId="0" applyFont="1" applyBorder="1" applyAlignment="1">
      <alignment horizontal="center" vertical="center" wrapText="1"/>
    </xf>
    <xf numFmtId="165" fontId="1" fillId="0" borderId="2" xfId="27" applyNumberFormat="1" applyFont="1" applyBorder="1" applyAlignment="1">
      <alignment horizontal="center" vertical="top" wrapText="1"/>
    </xf>
    <xf numFmtId="49" fontId="1" fillId="0" borderId="2" xfId="27" applyNumberFormat="1" applyFont="1" applyBorder="1" applyAlignment="1">
      <alignment horizontal="left" vertical="top" wrapText="1"/>
    </xf>
    <xf numFmtId="49" fontId="1" fillId="0" borderId="2" xfId="27" applyNumberFormat="1" applyFont="1" applyBorder="1" applyAlignment="1">
      <alignment horizontal="center" vertical="top"/>
    </xf>
    <xf numFmtId="0" fontId="1" fillId="0" borderId="4" xfId="27" applyFont="1" applyBorder="1" applyAlignment="1">
      <alignment horizontal="center" vertical="top"/>
    </xf>
    <xf numFmtId="165" fontId="1" fillId="0" borderId="2" xfId="27" applyNumberFormat="1" applyFont="1" applyBorder="1" applyAlignment="1" applyProtection="1">
      <alignment horizontal="center" vertical="top"/>
      <protection locked="0"/>
    </xf>
    <xf numFmtId="165" fontId="1" fillId="0" borderId="2" xfId="27" applyNumberFormat="1" applyFont="1" applyBorder="1" applyAlignment="1">
      <alignment horizontal="center" vertical="top"/>
    </xf>
    <xf numFmtId="49" fontId="1" fillId="0" borderId="2" xfId="27" applyNumberFormat="1" applyFont="1" applyBorder="1" applyAlignment="1">
      <alignment horizontal="center" vertical="top" wrapText="1"/>
    </xf>
    <xf numFmtId="0" fontId="1" fillId="0" borderId="0" xfId="27" applyFont="1"/>
    <xf numFmtId="0" fontId="1" fillId="0" borderId="4" xfId="27" applyFont="1" applyBorder="1" applyAlignment="1">
      <alignment horizontal="center" vertical="top" wrapText="1"/>
    </xf>
    <xf numFmtId="0" fontId="1" fillId="0" borderId="12" xfId="0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165" fontId="1" fillId="2" borderId="2" xfId="0" applyNumberFormat="1" applyFont="1" applyFill="1" applyBorder="1" applyAlignment="1" applyProtection="1">
      <alignment horizontal="center" vertical="top"/>
      <protection locked="0"/>
    </xf>
    <xf numFmtId="165" fontId="1" fillId="2" borderId="2" xfId="0" applyNumberFormat="1" applyFont="1" applyFill="1" applyBorder="1" applyAlignment="1">
      <alignment horizontal="center" vertical="top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16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9" fillId="10" borderId="2" xfId="0" applyNumberFormat="1" applyFont="1" applyFill="1" applyBorder="1" applyAlignment="1">
      <alignment horizontal="center" vertical="top" wrapText="1"/>
    </xf>
    <xf numFmtId="0" fontId="1" fillId="10" borderId="4" xfId="27" applyFont="1" applyFill="1" applyBorder="1" applyAlignment="1">
      <alignment horizontal="center" vertical="top"/>
    </xf>
    <xf numFmtId="49" fontId="1" fillId="10" borderId="2" xfId="27" applyNumberFormat="1" applyFont="1" applyFill="1" applyBorder="1" applyAlignment="1">
      <alignment horizontal="center" vertical="top"/>
    </xf>
    <xf numFmtId="165" fontId="28" fillId="10" borderId="2" xfId="27" applyNumberFormat="1" applyFont="1" applyFill="1" applyBorder="1" applyAlignment="1">
      <alignment horizontal="center" vertical="top" wrapText="1"/>
    </xf>
    <xf numFmtId="49" fontId="28" fillId="10" borderId="2" xfId="27" applyNumberFormat="1" applyFont="1" applyFill="1" applyBorder="1" applyAlignment="1">
      <alignment horizontal="left" vertical="top" wrapText="1"/>
    </xf>
    <xf numFmtId="0" fontId="32" fillId="0" borderId="2" xfId="0" applyFont="1" applyBorder="1" applyAlignment="1">
      <alignment horizontal="center" vertical="center" wrapText="1" shrinkToFi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" fillId="10" borderId="2" xfId="0" applyFont="1" applyFill="1" applyBorder="1"/>
    <xf numFmtId="0" fontId="2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0" fontId="34" fillId="0" borderId="0" xfId="0" applyFont="1" applyAlignment="1">
      <alignment horizontal="right" vertical="top" wrapText="1"/>
    </xf>
    <xf numFmtId="0" fontId="1" fillId="2" borderId="7" xfId="0" applyFont="1" applyFill="1" applyBorder="1" applyAlignment="1">
      <alignment horizontal="center" vertical="center" wrapText="1"/>
    </xf>
    <xf numFmtId="0" fontId="33" fillId="0" borderId="0" xfId="0" applyFont="1"/>
    <xf numFmtId="0" fontId="35" fillId="0" borderId="0" xfId="0" applyFont="1"/>
    <xf numFmtId="49" fontId="1" fillId="0" borderId="5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top" wrapText="1"/>
    </xf>
    <xf numFmtId="164" fontId="1" fillId="2" borderId="5" xfId="0" applyNumberFormat="1" applyFont="1" applyFill="1" applyBorder="1" applyAlignment="1">
      <alignment horizontal="center" vertical="top" wrapText="1"/>
    </xf>
    <xf numFmtId="164" fontId="1" fillId="2" borderId="9" xfId="0" applyNumberFormat="1" applyFont="1" applyFill="1" applyBorder="1" applyAlignment="1">
      <alignment horizontal="center" vertical="top" wrapText="1"/>
    </xf>
    <xf numFmtId="0" fontId="28" fillId="13" borderId="7" xfId="0" applyFont="1" applyFill="1" applyBorder="1" applyAlignment="1">
      <alignment horizontal="center" vertical="center" wrapText="1"/>
    </xf>
    <xf numFmtId="165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165" fontId="28" fillId="10" borderId="2" xfId="0" applyNumberFormat="1" applyFont="1" applyFill="1" applyBorder="1" applyAlignment="1">
      <alignment horizontal="center" vertical="top" wrapText="1"/>
    </xf>
    <xf numFmtId="164" fontId="28" fillId="10" borderId="5" xfId="0" applyNumberFormat="1" applyFont="1" applyFill="1" applyBorder="1" applyAlignment="1">
      <alignment horizontal="center" vertical="top" wrapText="1"/>
    </xf>
    <xf numFmtId="0" fontId="3" fillId="11" borderId="0" xfId="0" applyFont="1" applyFill="1"/>
    <xf numFmtId="0" fontId="4" fillId="11" borderId="2" xfId="0" applyFont="1" applyFill="1" applyBorder="1"/>
    <xf numFmtId="49" fontId="27" fillId="12" borderId="7" xfId="0" applyNumberFormat="1" applyFont="1" applyFill="1" applyBorder="1" applyAlignment="1">
      <alignment horizontal="left" vertical="center" wrapText="1"/>
    </xf>
    <xf numFmtId="49" fontId="27" fillId="12" borderId="5" xfId="0" applyNumberFormat="1" applyFont="1" applyFill="1" applyBorder="1" applyAlignment="1">
      <alignment horizontal="right" vertical="center" wrapText="1"/>
    </xf>
    <xf numFmtId="49" fontId="28" fillId="2" borderId="2" xfId="0" applyNumberFormat="1" applyFont="1" applyFill="1" applyBorder="1" applyAlignment="1">
      <alignment horizontal="left" vertical="top" wrapText="1"/>
    </xf>
    <xf numFmtId="0" fontId="26" fillId="2" borderId="2" xfId="0" applyFont="1" applyFill="1" applyBorder="1"/>
    <xf numFmtId="165" fontId="26" fillId="2" borderId="2" xfId="0" applyNumberFormat="1" applyFont="1" applyFill="1" applyBorder="1"/>
    <xf numFmtId="165" fontId="26" fillId="10" borderId="2" xfId="0" applyNumberFormat="1" applyFont="1" applyFill="1" applyBorder="1"/>
    <xf numFmtId="165" fontId="26" fillId="10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/>
    </xf>
    <xf numFmtId="0" fontId="3" fillId="2" borderId="0" xfId="0" applyFont="1" applyFill="1" applyAlignment="1">
      <alignment vertical="top"/>
    </xf>
    <xf numFmtId="4" fontId="3" fillId="2" borderId="2" xfId="0" applyNumberFormat="1" applyFont="1" applyFill="1" applyBorder="1" applyAlignment="1">
      <alignment horizontal="center" vertical="top"/>
    </xf>
    <xf numFmtId="4" fontId="4" fillId="2" borderId="2" xfId="0" applyNumberFormat="1" applyFont="1" applyFill="1" applyBorder="1" applyAlignment="1" applyProtection="1">
      <alignment horizontal="center" vertical="top" wrapText="1"/>
      <protection locked="0"/>
    </xf>
    <xf numFmtId="4" fontId="1" fillId="0" borderId="2" xfId="0" applyNumberFormat="1" applyFont="1" applyBorder="1" applyAlignment="1">
      <alignment horizontal="center" vertical="top" wrapText="1"/>
    </xf>
    <xf numFmtId="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10" borderId="0" xfId="0" applyFont="1" applyFill="1"/>
    <xf numFmtId="4" fontId="3" fillId="2" borderId="0" xfId="0" applyNumberFormat="1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4" fontId="3" fillId="2" borderId="7" xfId="0" applyNumberFormat="1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3" fillId="0" borderId="0" xfId="0" applyFont="1" applyAlignment="1">
      <alignment vertical="top"/>
    </xf>
    <xf numFmtId="4" fontId="26" fillId="10" borderId="2" xfId="0" applyNumberFormat="1" applyFont="1" applyFill="1" applyBorder="1" applyAlignment="1">
      <alignment horizontal="center" vertical="top"/>
    </xf>
    <xf numFmtId="165" fontId="26" fillId="10" borderId="2" xfId="0" applyNumberFormat="1" applyFont="1" applyFill="1" applyBorder="1" applyAlignment="1">
      <alignment horizontal="center" vertical="top"/>
    </xf>
    <xf numFmtId="165" fontId="3" fillId="2" borderId="2" xfId="0" applyNumberFormat="1" applyFont="1" applyFill="1" applyBorder="1" applyAlignment="1">
      <alignment horizontal="center" vertical="top"/>
    </xf>
    <xf numFmtId="49" fontId="4" fillId="10" borderId="2" xfId="0" applyNumberFormat="1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" fillId="0" borderId="2" xfId="27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left" vertical="top" wrapText="1"/>
    </xf>
    <xf numFmtId="4" fontId="4" fillId="0" borderId="2" xfId="0" applyNumberFormat="1" applyFont="1" applyBorder="1" applyAlignment="1" applyProtection="1">
      <alignment horizontal="center" vertical="top" wrapText="1"/>
      <protection locked="0"/>
    </xf>
    <xf numFmtId="4" fontId="36" fillId="2" borderId="2" xfId="0" applyNumberFormat="1" applyFont="1" applyFill="1" applyBorder="1" applyAlignment="1">
      <alignment horizontal="center" vertical="top" wrapText="1"/>
    </xf>
    <xf numFmtId="4" fontId="1" fillId="0" borderId="0" xfId="0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 shrinkToFi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3" fillId="0" borderId="2" xfId="27" applyFont="1" applyBorder="1"/>
    <xf numFmtId="165" fontId="3" fillId="0" borderId="2" xfId="27" applyNumberFormat="1" applyFont="1" applyBorder="1"/>
    <xf numFmtId="0" fontId="3" fillId="10" borderId="2" xfId="27" applyFont="1" applyFill="1" applyBorder="1"/>
    <xf numFmtId="0" fontId="38" fillId="0" borderId="0" xfId="0" applyFont="1"/>
    <xf numFmtId="0" fontId="3" fillId="0" borderId="0" xfId="0" applyFont="1" applyAlignment="1">
      <alignment vertical="center"/>
    </xf>
    <xf numFmtId="0" fontId="1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 wrapText="1"/>
    </xf>
    <xf numFmtId="4" fontId="3" fillId="0" borderId="2" xfId="0" applyNumberFormat="1" applyFont="1" applyBorder="1" applyAlignment="1">
      <alignment horizontal="center" vertical="top" wrapText="1"/>
    </xf>
    <xf numFmtId="4" fontId="1" fillId="0" borderId="2" xfId="0" applyNumberFormat="1" applyFont="1" applyBorder="1" applyAlignment="1">
      <alignment horizontal="center" vertical="top" wrapText="1" shrinkToFit="1"/>
    </xf>
    <xf numFmtId="0" fontId="1" fillId="0" borderId="2" xfId="0" applyFont="1" applyBorder="1" applyAlignment="1">
      <alignment horizontal="center" vertical="top" wrapText="1" shrinkToFit="1"/>
    </xf>
    <xf numFmtId="0" fontId="1" fillId="0" borderId="2" xfId="0" applyFont="1" applyBorder="1" applyAlignment="1">
      <alignment horizontal="center" vertical="top" wrapText="1"/>
    </xf>
    <xf numFmtId="16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10" borderId="2" xfId="0" applyNumberFormat="1" applyFont="1" applyFill="1" applyBorder="1" applyAlignment="1">
      <alignment horizontal="center" vertical="top" wrapText="1"/>
    </xf>
    <xf numFmtId="49" fontId="36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6" fillId="2" borderId="2" xfId="0" applyNumberFormat="1" applyFont="1" applyFill="1" applyBorder="1" applyAlignment="1">
      <alignment horizontal="center" vertical="top" wrapText="1"/>
    </xf>
    <xf numFmtId="0" fontId="36" fillId="2" borderId="0" xfId="0" applyFont="1" applyFill="1"/>
    <xf numFmtId="0" fontId="36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left" vertical="center" wrapText="1"/>
    </xf>
    <xf numFmtId="164" fontId="27" fillId="0" borderId="2" xfId="0" applyNumberFormat="1" applyFont="1" applyBorder="1" applyAlignment="1" applyProtection="1">
      <alignment horizontal="center" vertical="top" wrapText="1"/>
      <protection locked="0"/>
    </xf>
    <xf numFmtId="4" fontId="27" fillId="0" borderId="0" xfId="0" applyNumberFormat="1" applyFont="1" applyAlignment="1" applyProtection="1">
      <alignment horizontal="center" vertical="top" wrapText="1"/>
      <protection locked="0"/>
    </xf>
    <xf numFmtId="164" fontId="27" fillId="0" borderId="0" xfId="0" applyNumberFormat="1" applyFont="1" applyAlignment="1" applyProtection="1">
      <alignment horizontal="center" vertical="top" wrapText="1"/>
      <protection locked="0"/>
    </xf>
    <xf numFmtId="0" fontId="39" fillId="0" borderId="0" xfId="0" applyFont="1"/>
    <xf numFmtId="4" fontId="39" fillId="0" borderId="0" xfId="0" applyNumberFormat="1" applyFont="1" applyAlignment="1">
      <alignment vertical="top"/>
    </xf>
    <xf numFmtId="49" fontId="28" fillId="10" borderId="2" xfId="0" applyNumberFormat="1" applyFont="1" applyFill="1" applyBorder="1" applyAlignment="1">
      <alignment horizontal="left" vertical="top" wrapText="1"/>
    </xf>
    <xf numFmtId="0" fontId="1" fillId="10" borderId="4" xfId="0" applyFont="1" applyFill="1" applyBorder="1" applyAlignment="1">
      <alignment horizontal="center" vertical="top"/>
    </xf>
    <xf numFmtId="165" fontId="28" fillId="10" borderId="2" xfId="0" applyNumberFormat="1" applyFont="1" applyFill="1" applyBorder="1" applyAlignment="1">
      <alignment horizontal="right" vertical="top" wrapText="1"/>
    </xf>
    <xf numFmtId="0" fontId="3" fillId="0" borderId="0" xfId="0" applyFont="1" applyAlignment="1">
      <alignment horizontal="center"/>
    </xf>
    <xf numFmtId="0" fontId="3" fillId="10" borderId="2" xfId="27" applyFont="1" applyFill="1" applyBorder="1" applyAlignment="1">
      <alignment horizontal="center"/>
    </xf>
    <xf numFmtId="165" fontId="3" fillId="0" borderId="2" xfId="27" applyNumberFormat="1" applyFont="1" applyBorder="1" applyAlignment="1">
      <alignment horizontal="center"/>
    </xf>
    <xf numFmtId="0" fontId="1" fillId="2" borderId="2" xfId="0" applyFont="1" applyFill="1" applyBorder="1" applyAlignment="1">
      <alignment vertical="top"/>
    </xf>
    <xf numFmtId="0" fontId="4" fillId="2" borderId="2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 vertical="top"/>
    </xf>
    <xf numFmtId="2" fontId="1" fillId="0" borderId="0" xfId="0" applyNumberFormat="1" applyFont="1" applyAlignment="1">
      <alignment horizontal="center" vertical="center"/>
    </xf>
    <xf numFmtId="0" fontId="1" fillId="0" borderId="14" xfId="0" applyFont="1" applyBorder="1" applyAlignment="1">
      <alignment horizontal="left" vertical="center"/>
    </xf>
    <xf numFmtId="0" fontId="6" fillId="14" borderId="7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left" vertical="center"/>
    </xf>
    <xf numFmtId="0" fontId="18" fillId="0" borderId="9" xfId="0" applyFont="1" applyBorder="1" applyAlignment="1">
      <alignment horizontal="center" vertical="top" wrapText="1"/>
    </xf>
    <xf numFmtId="0" fontId="18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" fillId="0" borderId="5" xfId="0" applyFont="1" applyBorder="1" applyAlignment="1">
      <alignment horizontal="left" vertical="center" shrinkToFit="1"/>
    </xf>
    <xf numFmtId="0" fontId="1" fillId="0" borderId="7" xfId="0" applyFont="1" applyBorder="1" applyAlignment="1">
      <alignment horizontal="left" vertical="center" shrinkToFit="1"/>
    </xf>
    <xf numFmtId="0" fontId="1" fillId="0" borderId="2" xfId="0" applyFont="1" applyBorder="1" applyAlignment="1">
      <alignment horizontal="left" vertical="center" shrinkToFit="1"/>
    </xf>
    <xf numFmtId="0" fontId="1" fillId="0" borderId="0" xfId="0" applyFont="1" applyAlignment="1">
      <alignment horizontal="left" vertical="center" shrinkToFit="1"/>
    </xf>
    <xf numFmtId="0" fontId="1" fillId="0" borderId="5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23" fillId="0" borderId="2" xfId="0" applyFont="1" applyBorder="1" applyAlignment="1">
      <alignment horizontal="center" vertical="center" wrapText="1"/>
    </xf>
    <xf numFmtId="0" fontId="37" fillId="0" borderId="0" xfId="0" applyFont="1"/>
    <xf numFmtId="0" fontId="1" fillId="0" borderId="3" xfId="0" applyFont="1" applyBorder="1" applyAlignment="1">
      <alignment horizontal="center"/>
    </xf>
    <xf numFmtId="49" fontId="40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40" fillId="2" borderId="2" xfId="0" applyNumberFormat="1" applyFont="1" applyFill="1" applyBorder="1" applyAlignment="1">
      <alignment horizontal="center" vertical="top" wrapText="1"/>
    </xf>
    <xf numFmtId="4" fontId="40" fillId="2" borderId="2" xfId="0" applyNumberFormat="1" applyFont="1" applyFill="1" applyBorder="1" applyAlignment="1">
      <alignment horizontal="center" vertical="top" wrapText="1"/>
    </xf>
    <xf numFmtId="0" fontId="40" fillId="2" borderId="0" xfId="0" applyFont="1" applyFill="1"/>
    <xf numFmtId="164" fontId="40" fillId="2" borderId="2" xfId="0" applyNumberFormat="1" applyFont="1" applyFill="1" applyBorder="1" applyAlignment="1">
      <alignment horizontal="left" vertical="top" wrapText="1"/>
    </xf>
    <xf numFmtId="165" fontId="40" fillId="2" borderId="2" xfId="0" applyNumberFormat="1" applyFont="1" applyFill="1" applyBorder="1" applyAlignment="1">
      <alignment horizontal="center" vertical="top" wrapText="1"/>
    </xf>
    <xf numFmtId="0" fontId="40" fillId="2" borderId="2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center" wrapText="1"/>
    </xf>
    <xf numFmtId="49" fontId="40" fillId="0" borderId="2" xfId="0" applyNumberFormat="1" applyFont="1" applyBorder="1" applyAlignment="1" applyProtection="1">
      <alignment horizontal="center" vertical="top" wrapText="1"/>
      <protection locked="0"/>
    </xf>
    <xf numFmtId="165" fontId="40" fillId="0" borderId="2" xfId="0" applyNumberFormat="1" applyFont="1" applyBorder="1" applyAlignment="1" applyProtection="1">
      <alignment horizontal="center" vertical="top" wrapText="1"/>
      <protection locked="0"/>
    </xf>
    <xf numFmtId="165" fontId="40" fillId="0" borderId="2" xfId="0" applyNumberFormat="1" applyFont="1" applyBorder="1" applyAlignment="1">
      <alignment horizontal="center" vertical="top" wrapText="1"/>
    </xf>
    <xf numFmtId="164" fontId="40" fillId="0" borderId="5" xfId="0" applyNumberFormat="1" applyFont="1" applyBorder="1" applyAlignment="1">
      <alignment horizontal="center" vertical="top" wrapText="1"/>
    </xf>
    <xf numFmtId="4" fontId="40" fillId="0" borderId="2" xfId="0" applyNumberFormat="1" applyFont="1" applyBorder="1" applyAlignment="1" applyProtection="1">
      <alignment horizontal="center" vertical="top" wrapText="1"/>
      <protection locked="0"/>
    </xf>
    <xf numFmtId="49" fontId="40" fillId="0" borderId="3" xfId="0" applyNumberFormat="1" applyFont="1" applyBorder="1" applyAlignment="1" applyProtection="1">
      <alignment horizontal="center" vertical="top" wrapText="1"/>
      <protection locked="0"/>
    </xf>
    <xf numFmtId="49" fontId="40" fillId="2" borderId="3" xfId="0" applyNumberFormat="1" applyFont="1" applyFill="1" applyBorder="1" applyAlignment="1" applyProtection="1">
      <alignment horizontal="center" vertical="top" wrapText="1"/>
      <protection locked="0"/>
    </xf>
    <xf numFmtId="0" fontId="40" fillId="2" borderId="5" xfId="0" applyFont="1" applyFill="1" applyBorder="1" applyAlignment="1">
      <alignment horizontal="center" vertical="center" wrapText="1"/>
    </xf>
    <xf numFmtId="165" fontId="40" fillId="2" borderId="2" xfId="0" applyNumberFormat="1" applyFont="1" applyFill="1" applyBorder="1" applyAlignment="1" applyProtection="1">
      <alignment horizontal="center" vertical="top" wrapText="1"/>
      <protection locked="0"/>
    </xf>
    <xf numFmtId="4" fontId="40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0" borderId="4" xfId="27" applyFont="1" applyBorder="1" applyAlignment="1">
      <alignment horizontal="center" vertical="center" wrapText="1"/>
    </xf>
    <xf numFmtId="165" fontId="3" fillId="0" borderId="2" xfId="27" applyNumberFormat="1" applyFont="1" applyBorder="1" applyAlignment="1">
      <alignment horizontal="center" vertical="top"/>
    </xf>
    <xf numFmtId="0" fontId="3" fillId="0" borderId="2" xfId="27" applyFont="1" applyBorder="1" applyAlignment="1">
      <alignment vertical="top"/>
    </xf>
    <xf numFmtId="0" fontId="1" fillId="2" borderId="3" xfId="0" applyFont="1" applyFill="1" applyBorder="1"/>
    <xf numFmtId="0" fontId="1" fillId="2" borderId="3" xfId="0" applyFont="1" applyFill="1" applyBorder="1" applyAlignment="1">
      <alignment wrapText="1"/>
    </xf>
    <xf numFmtId="0" fontId="1" fillId="0" borderId="0" xfId="0" applyFont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2" borderId="2" xfId="27" applyFont="1" applyFill="1" applyBorder="1" applyAlignment="1">
      <alignment vertical="top" wrapText="1"/>
    </xf>
    <xf numFmtId="0" fontId="1" fillId="2" borderId="3" xfId="0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165" fontId="1" fillId="2" borderId="0" xfId="0" applyNumberFormat="1" applyFont="1" applyFill="1"/>
    <xf numFmtId="165" fontId="1" fillId="2" borderId="0" xfId="0" applyNumberFormat="1" applyFont="1" applyFill="1" applyAlignment="1">
      <alignment horizontal="center"/>
    </xf>
    <xf numFmtId="165" fontId="11" fillId="2" borderId="6" xfId="27" applyNumberFormat="1" applyFont="1" applyFill="1" applyBorder="1" applyAlignment="1">
      <alignment horizontal="right" vertical="center"/>
    </xf>
    <xf numFmtId="165" fontId="1" fillId="2" borderId="4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6" fillId="3" borderId="2" xfId="0" applyNumberFormat="1" applyFont="1" applyFill="1" applyBorder="1" applyAlignment="1">
      <alignment horizontal="left" vertical="center" wrapText="1"/>
    </xf>
    <xf numFmtId="165" fontId="6" fillId="4" borderId="2" xfId="0" applyNumberFormat="1" applyFont="1" applyFill="1" applyBorder="1" applyAlignment="1">
      <alignment horizontal="left" vertical="center" wrapText="1"/>
    </xf>
    <xf numFmtId="165" fontId="6" fillId="2" borderId="2" xfId="0" applyNumberFormat="1" applyFont="1" applyFill="1" applyBorder="1" applyAlignment="1">
      <alignment horizontal="left" vertical="center" wrapText="1"/>
    </xf>
    <xf numFmtId="165" fontId="1" fillId="2" borderId="2" xfId="0" applyNumberFormat="1" applyFont="1" applyFill="1" applyBorder="1" applyAlignment="1">
      <alignment horizontal="left" vertical="center" wrapText="1"/>
    </xf>
    <xf numFmtId="0" fontId="3" fillId="9" borderId="2" xfId="0" applyFont="1" applyFill="1" applyBorder="1" applyAlignment="1">
      <alignment vertical="top" wrapText="1"/>
    </xf>
    <xf numFmtId="0" fontId="1" fillId="0" borderId="0" xfId="0" applyFont="1" applyAlignment="1">
      <alignment horizontal="left"/>
    </xf>
    <xf numFmtId="0" fontId="1" fillId="8" borderId="2" xfId="0" applyFont="1" applyFill="1" applyBorder="1" applyAlignment="1">
      <alignment horizontal="left" vertical="top" wrapText="1"/>
    </xf>
    <xf numFmtId="0" fontId="3" fillId="8" borderId="2" xfId="0" applyFont="1" applyFill="1" applyBorder="1" applyAlignment="1">
      <alignment vertical="top" wrapText="1"/>
    </xf>
    <xf numFmtId="165" fontId="1" fillId="2" borderId="0" xfId="0" applyNumberFormat="1" applyFont="1" applyFill="1" applyAlignment="1">
      <alignment horizontal="center" vertical="center"/>
    </xf>
    <xf numFmtId="165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center"/>
    </xf>
    <xf numFmtId="0" fontId="2" fillId="2" borderId="12" xfId="27" applyFont="1" applyFill="1" applyBorder="1" applyAlignment="1">
      <alignment vertical="top" wrapText="1"/>
    </xf>
    <xf numFmtId="165" fontId="11" fillId="2" borderId="12" xfId="27" applyNumberFormat="1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 wrapText="1"/>
    </xf>
    <xf numFmtId="165" fontId="1" fillId="9" borderId="2" xfId="0" applyNumberFormat="1" applyFont="1" applyFill="1" applyBorder="1" applyAlignment="1">
      <alignment horizontal="center" vertical="center" wrapText="1"/>
    </xf>
    <xf numFmtId="165" fontId="1" fillId="8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4" fontId="28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10" borderId="2" xfId="0" applyFont="1" applyFill="1" applyBorder="1" applyAlignment="1">
      <alignment vertical="top" wrapText="1"/>
    </xf>
    <xf numFmtId="0" fontId="36" fillId="2" borderId="2" xfId="0" applyFont="1" applyFill="1" applyBorder="1" applyAlignment="1">
      <alignment vertical="top" wrapText="1"/>
    </xf>
    <xf numFmtId="0" fontId="40" fillId="2" borderId="2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26" fillId="10" borderId="2" xfId="0" applyFont="1" applyFill="1" applyBorder="1" applyAlignment="1">
      <alignment vertical="top" wrapText="1"/>
    </xf>
    <xf numFmtId="170" fontId="1" fillId="0" borderId="0" xfId="27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3" fillId="2" borderId="14" xfId="0" applyFont="1" applyFill="1" applyBorder="1"/>
    <xf numFmtId="0" fontId="38" fillId="0" borderId="4" xfId="0" applyFont="1" applyBorder="1" applyAlignment="1">
      <alignment horizontal="center" vertical="top"/>
    </xf>
    <xf numFmtId="164" fontId="28" fillId="12" borderId="2" xfId="0" applyNumberFormat="1" applyFont="1" applyFill="1" applyBorder="1" applyAlignment="1">
      <alignment horizontal="center" vertical="top" wrapText="1"/>
    </xf>
    <xf numFmtId="4" fontId="27" fillId="12" borderId="2" xfId="0" applyNumberFormat="1" applyFont="1" applyFill="1" applyBorder="1" applyAlignment="1" applyProtection="1">
      <alignment horizontal="center" vertical="top" wrapText="1"/>
      <protection locked="0"/>
    </xf>
    <xf numFmtId="4" fontId="28" fillId="12" borderId="2" xfId="0" applyNumberFormat="1" applyFont="1" applyFill="1" applyBorder="1" applyAlignment="1" applyProtection="1">
      <alignment horizontal="center" vertical="top" wrapText="1"/>
      <protection locked="0"/>
    </xf>
    <xf numFmtId="164" fontId="28" fillId="14" borderId="5" xfId="0" applyNumberFormat="1" applyFont="1" applyFill="1" applyBorder="1" applyAlignment="1">
      <alignment horizontal="center" vertical="top" wrapText="1"/>
    </xf>
    <xf numFmtId="4" fontId="26" fillId="14" borderId="2" xfId="0" applyNumberFormat="1" applyFont="1" applyFill="1" applyBorder="1" applyAlignment="1">
      <alignment horizontal="center" vertical="top"/>
    </xf>
    <xf numFmtId="164" fontId="28" fillId="13" borderId="5" xfId="0" applyNumberFormat="1" applyFont="1" applyFill="1" applyBorder="1" applyAlignment="1">
      <alignment horizontal="center" vertical="top" wrapText="1"/>
    </xf>
    <xf numFmtId="4" fontId="26" fillId="13" borderId="2" xfId="0" applyNumberFormat="1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0" fillId="2" borderId="2" xfId="0" applyFont="1" applyFill="1" applyBorder="1"/>
    <xf numFmtId="0" fontId="32" fillId="13" borderId="2" xfId="0" applyFont="1" applyFill="1" applyBorder="1" applyAlignment="1">
      <alignment horizontal="center" vertical="center" wrapText="1"/>
    </xf>
    <xf numFmtId="0" fontId="19" fillId="13" borderId="2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26" fillId="0" borderId="2" xfId="0" applyFont="1" applyBorder="1"/>
    <xf numFmtId="0" fontId="26" fillId="10" borderId="2" xfId="0" applyFont="1" applyFill="1" applyBorder="1"/>
    <xf numFmtId="0" fontId="40" fillId="0" borderId="5" xfId="0" applyFont="1" applyBorder="1" applyAlignment="1">
      <alignment horizontal="center" vertical="center" wrapText="1"/>
    </xf>
    <xf numFmtId="0" fontId="40" fillId="0" borderId="2" xfId="0" applyFont="1" applyBorder="1"/>
    <xf numFmtId="0" fontId="40" fillId="0" borderId="0" xfId="0" applyFont="1"/>
    <xf numFmtId="49" fontId="27" fillId="10" borderId="2" xfId="0" applyNumberFormat="1" applyFont="1" applyFill="1" applyBorder="1" applyAlignment="1">
      <alignment horizontal="left" vertical="top" wrapText="1"/>
    </xf>
    <xf numFmtId="49" fontId="28" fillId="2" borderId="7" xfId="0" applyNumberFormat="1" applyFont="1" applyFill="1" applyBorder="1" applyAlignment="1">
      <alignment horizontal="left" vertical="top" wrapText="1"/>
    </xf>
    <xf numFmtId="0" fontId="41" fillId="0" borderId="0" xfId="0" applyFont="1"/>
    <xf numFmtId="4" fontId="40" fillId="0" borderId="2" xfId="0" applyNumberFormat="1" applyFont="1" applyBorder="1" applyAlignment="1">
      <alignment horizontal="center" vertical="top" wrapText="1"/>
    </xf>
    <xf numFmtId="165" fontId="8" fillId="10" borderId="2" xfId="0" applyNumberFormat="1" applyFont="1" applyFill="1" applyBorder="1" applyAlignment="1" applyProtection="1">
      <alignment horizontal="center" vertical="top" wrapText="1"/>
      <protection locked="0"/>
    </xf>
    <xf numFmtId="4" fontId="3" fillId="2" borderId="0" xfId="0" applyNumberFormat="1" applyFont="1" applyFill="1"/>
    <xf numFmtId="4" fontId="3" fillId="2" borderId="0" xfId="0" applyNumberFormat="1" applyFont="1" applyFill="1" applyAlignment="1">
      <alignment vertical="center"/>
    </xf>
    <xf numFmtId="4" fontId="19" fillId="0" borderId="2" xfId="0" applyNumberFormat="1" applyFont="1" applyBorder="1" applyAlignment="1">
      <alignment horizontal="center" vertical="center" wrapText="1"/>
    </xf>
    <xf numFmtId="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4" fontId="3" fillId="2" borderId="2" xfId="0" applyNumberFormat="1" applyFont="1" applyFill="1" applyBorder="1"/>
    <xf numFmtId="4" fontId="3" fillId="0" borderId="0" xfId="0" applyNumberFormat="1" applyFont="1"/>
    <xf numFmtId="4" fontId="33" fillId="0" borderId="0" xfId="0" applyNumberFormat="1" applyFont="1"/>
    <xf numFmtId="0" fontId="3" fillId="0" borderId="2" xfId="0" applyFont="1" applyBorder="1" applyAlignment="1">
      <alignment horizontal="center" vertical="center" wrapText="1" shrinkToFit="1"/>
    </xf>
    <xf numFmtId="0" fontId="1" fillId="0" borderId="0" xfId="27" applyFont="1" applyAlignment="1">
      <alignment vertical="top"/>
    </xf>
    <xf numFmtId="0" fontId="3" fillId="0" borderId="0" xfId="27" applyFont="1" applyAlignment="1">
      <alignment vertical="top"/>
    </xf>
    <xf numFmtId="0" fontId="3" fillId="0" borderId="0" xfId="27" applyFont="1" applyAlignment="1">
      <alignment horizontal="center"/>
    </xf>
    <xf numFmtId="0" fontId="1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4" fontId="3" fillId="0" borderId="0" xfId="0" applyNumberFormat="1" applyFont="1" applyAlignment="1">
      <alignment horizontal="center" vertical="top"/>
    </xf>
    <xf numFmtId="0" fontId="1" fillId="0" borderId="5" xfId="27" applyFont="1" applyBorder="1" applyAlignment="1">
      <alignment horizontal="center" vertical="center" wrapText="1"/>
    </xf>
    <xf numFmtId="0" fontId="3" fillId="0" borderId="2" xfId="27" applyFont="1" applyBorder="1" applyAlignment="1">
      <alignment horizontal="center"/>
    </xf>
    <xf numFmtId="0" fontId="3" fillId="0" borderId="2" xfId="27" applyFont="1" applyBorder="1" applyAlignment="1">
      <alignment horizontal="center" vertical="top"/>
    </xf>
    <xf numFmtId="49" fontId="42" fillId="0" borderId="2" xfId="0" applyNumberFormat="1" applyFont="1" applyBorder="1" applyAlignment="1" applyProtection="1">
      <alignment horizontal="center" vertical="top" wrapText="1"/>
      <protection locked="0"/>
    </xf>
    <xf numFmtId="165" fontId="42" fillId="0" borderId="2" xfId="0" applyNumberFormat="1" applyFont="1" applyBorder="1" applyAlignment="1" applyProtection="1">
      <alignment horizontal="center" vertical="top" wrapText="1"/>
      <protection locked="0"/>
    </xf>
    <xf numFmtId="165" fontId="42" fillId="0" borderId="2" xfId="0" applyNumberFormat="1" applyFont="1" applyBorder="1" applyAlignment="1">
      <alignment horizontal="center" vertical="top" wrapText="1"/>
    </xf>
    <xf numFmtId="164" fontId="42" fillId="0" borderId="5" xfId="0" applyNumberFormat="1" applyFont="1" applyBorder="1" applyAlignment="1">
      <alignment horizontal="center" vertical="top" wrapText="1"/>
    </xf>
    <xf numFmtId="0" fontId="42" fillId="0" borderId="2" xfId="0" applyFont="1" applyBorder="1"/>
    <xf numFmtId="0" fontId="42" fillId="0" borderId="0" xfId="0" applyFont="1"/>
    <xf numFmtId="165" fontId="42" fillId="2" borderId="2" xfId="0" applyNumberFormat="1" applyFont="1" applyFill="1" applyBorder="1" applyAlignment="1">
      <alignment horizontal="center" vertical="top" wrapText="1"/>
    </xf>
    <xf numFmtId="0" fontId="42" fillId="2" borderId="2" xfId="0" applyFont="1" applyFill="1" applyBorder="1" applyAlignment="1">
      <alignment horizontal="center" vertical="center" wrapText="1"/>
    </xf>
    <xf numFmtId="0" fontId="42" fillId="2" borderId="2" xfId="0" applyFont="1" applyFill="1" applyBorder="1"/>
    <xf numFmtId="0" fontId="42" fillId="2" borderId="0" xfId="0" applyFont="1" applyFill="1"/>
    <xf numFmtId="49" fontId="42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2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42" fillId="2" borderId="2" xfId="0" applyNumberFormat="1" applyFont="1" applyFill="1" applyBorder="1" applyAlignment="1">
      <alignment horizontal="center" vertical="top" wrapText="1"/>
    </xf>
    <xf numFmtId="4" fontId="42" fillId="2" borderId="2" xfId="0" applyNumberFormat="1" applyFont="1" applyFill="1" applyBorder="1" applyAlignment="1">
      <alignment horizontal="center" vertical="top" wrapText="1"/>
    </xf>
    <xf numFmtId="0" fontId="42" fillId="0" borderId="5" xfId="0" applyFont="1" applyBorder="1" applyAlignment="1">
      <alignment horizontal="center" vertical="center" wrapText="1"/>
    </xf>
    <xf numFmtId="4" fontId="42" fillId="0" borderId="2" xfId="0" applyNumberFormat="1" applyFont="1" applyBorder="1" applyAlignment="1">
      <alignment horizontal="center" vertical="top" wrapText="1"/>
    </xf>
    <xf numFmtId="49" fontId="36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36" fillId="2" borderId="2" xfId="0" applyNumberFormat="1" applyFont="1" applyFill="1" applyBorder="1" applyAlignment="1">
      <alignment horizontal="center" vertical="top" wrapText="1"/>
    </xf>
    <xf numFmtId="0" fontId="36" fillId="2" borderId="5" xfId="0" applyFont="1" applyFill="1" applyBorder="1" applyAlignment="1">
      <alignment horizontal="center" vertical="center" wrapText="1"/>
    </xf>
    <xf numFmtId="0" fontId="42" fillId="2" borderId="5" xfId="0" applyFont="1" applyFill="1" applyBorder="1" applyAlignment="1">
      <alignment horizontal="center" vertical="center" wrapText="1"/>
    </xf>
    <xf numFmtId="0" fontId="42" fillId="2" borderId="2" xfId="0" applyFont="1" applyFill="1" applyBorder="1" applyAlignment="1">
      <alignment vertical="top" wrapText="1"/>
    </xf>
    <xf numFmtId="4" fontId="43" fillId="2" borderId="0" xfId="0" applyNumberFormat="1" applyFont="1" applyFill="1"/>
    <xf numFmtId="0" fontId="43" fillId="2" borderId="0" xfId="0" applyFont="1" applyFill="1"/>
    <xf numFmtId="0" fontId="1" fillId="0" borderId="0" xfId="0" applyFont="1" applyAlignment="1">
      <alignment horizontal="right"/>
    </xf>
    <xf numFmtId="0" fontId="40" fillId="2" borderId="5" xfId="0" applyFont="1" applyFill="1" applyBorder="1" applyAlignment="1">
      <alignment horizontal="left" vertical="center" wrapText="1"/>
    </xf>
    <xf numFmtId="49" fontId="40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40" fillId="2" borderId="2" xfId="0" applyNumberFormat="1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164" fontId="40" fillId="0" borderId="2" xfId="0" applyNumberFormat="1" applyFont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65" fontId="3" fillId="2" borderId="2" xfId="0" applyNumberFormat="1" applyFont="1" applyFill="1" applyBorder="1" applyAlignment="1">
      <alignment horizontal="center"/>
    </xf>
    <xf numFmtId="0" fontId="1" fillId="0" borderId="5" xfId="0" applyFont="1" applyBorder="1" applyAlignment="1">
      <alignment horizontal="center" vertical="top" wrapText="1"/>
    </xf>
    <xf numFmtId="165" fontId="36" fillId="2" borderId="2" xfId="0" applyNumberFormat="1" applyFont="1" applyFill="1" applyBorder="1" applyAlignment="1">
      <alignment horizontal="center" vertical="center" wrapText="1"/>
    </xf>
    <xf numFmtId="49" fontId="40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40" fillId="2" borderId="2" xfId="0" applyNumberFormat="1" applyFont="1" applyFill="1" applyBorder="1" applyAlignment="1">
      <alignment horizontal="center" vertical="center" wrapText="1"/>
    </xf>
    <xf numFmtId="4" fontId="40" fillId="2" borderId="2" xfId="0" applyNumberFormat="1" applyFont="1" applyFill="1" applyBorder="1" applyAlignment="1">
      <alignment horizontal="center" vertical="center" wrapText="1"/>
    </xf>
    <xf numFmtId="0" fontId="40" fillId="2" borderId="0" xfId="0" applyFont="1" applyFill="1" applyAlignment="1">
      <alignment vertical="center"/>
    </xf>
    <xf numFmtId="165" fontId="27" fillId="12" borderId="2" xfId="0" applyNumberFormat="1" applyFont="1" applyFill="1" applyBorder="1" applyAlignment="1" applyProtection="1">
      <alignment horizontal="center" vertical="top" wrapText="1"/>
      <protection locked="0"/>
    </xf>
    <xf numFmtId="165" fontId="28" fillId="12" borderId="2" xfId="0" applyNumberFormat="1" applyFont="1" applyFill="1" applyBorder="1" applyAlignment="1" applyProtection="1">
      <alignment horizontal="center" vertical="top" wrapText="1"/>
      <protection locked="0"/>
    </xf>
    <xf numFmtId="165" fontId="26" fillId="14" borderId="2" xfId="0" applyNumberFormat="1" applyFont="1" applyFill="1" applyBorder="1" applyAlignment="1">
      <alignment horizontal="center" vertical="top"/>
    </xf>
    <xf numFmtId="165" fontId="26" fillId="13" borderId="2" xfId="0" applyNumberFormat="1" applyFont="1" applyFill="1" applyBorder="1" applyAlignment="1">
      <alignment horizontal="center" vertical="top"/>
    </xf>
    <xf numFmtId="164" fontId="27" fillId="10" borderId="2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36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164" fontId="27" fillId="0" borderId="2" xfId="0" applyNumberFormat="1" applyFont="1" applyBorder="1" applyAlignment="1" applyProtection="1">
      <alignment horizontal="center" vertical="center" wrapText="1"/>
      <protection locked="0"/>
    </xf>
    <xf numFmtId="165" fontId="27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40" fillId="0" borderId="2" xfId="0" applyNumberFormat="1" applyFont="1" applyBorder="1" applyAlignment="1" applyProtection="1">
      <alignment horizontal="center" vertical="center" wrapText="1"/>
      <protection locked="0"/>
    </xf>
    <xf numFmtId="165" fontId="42" fillId="0" borderId="2" xfId="0" applyNumberFormat="1" applyFont="1" applyBorder="1" applyAlignment="1">
      <alignment horizontal="center" vertical="center" wrapText="1"/>
    </xf>
    <xf numFmtId="165" fontId="40" fillId="0" borderId="2" xfId="0" applyNumberFormat="1" applyFont="1" applyBorder="1" applyAlignment="1">
      <alignment horizontal="center" vertical="center" wrapText="1"/>
    </xf>
    <xf numFmtId="165" fontId="42" fillId="2" borderId="2" xfId="0" applyNumberFormat="1" applyFont="1" applyFill="1" applyBorder="1" applyAlignment="1">
      <alignment horizontal="center" vertical="center" wrapText="1"/>
    </xf>
    <xf numFmtId="165" fontId="26" fillId="10" borderId="2" xfId="0" applyNumberFormat="1" applyFont="1" applyFill="1" applyBorder="1" applyAlignment="1">
      <alignment horizontal="center" vertical="center"/>
    </xf>
    <xf numFmtId="165" fontId="40" fillId="2" borderId="2" xfId="0" applyNumberFormat="1" applyFont="1" applyFill="1" applyBorder="1" applyAlignment="1" applyProtection="1">
      <alignment horizontal="center" vertical="center" wrapText="1"/>
      <protection locked="0"/>
    </xf>
    <xf numFmtId="165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3" fillId="2" borderId="2" xfId="0" applyNumberFormat="1" applyFont="1" applyFill="1" applyBorder="1" applyAlignment="1">
      <alignment horizontal="center" vertical="center"/>
    </xf>
    <xf numFmtId="4" fontId="27" fillId="10" borderId="2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5" xfId="0" applyNumberFormat="1" applyFont="1" applyFill="1" applyBorder="1" applyAlignment="1">
      <alignment horizontal="left" vertical="top" wrapText="1"/>
    </xf>
    <xf numFmtId="49" fontId="1" fillId="0" borderId="7" xfId="0" applyNumberFormat="1" applyFont="1" applyFill="1" applyBorder="1" applyAlignment="1">
      <alignment horizontal="left" vertical="top" wrapText="1"/>
    </xf>
    <xf numFmtId="49" fontId="1" fillId="0" borderId="7" xfId="0" applyNumberFormat="1" applyFont="1" applyFill="1" applyBorder="1" applyAlignment="1">
      <alignment vertical="top" wrapText="1"/>
    </xf>
    <xf numFmtId="165" fontId="1" fillId="0" borderId="2" xfId="0" applyNumberFormat="1" applyFont="1" applyFill="1" applyBorder="1" applyAlignment="1">
      <alignment horizontal="center" vertical="top" wrapText="1"/>
    </xf>
    <xf numFmtId="164" fontId="27" fillId="0" borderId="2" xfId="0" applyNumberFormat="1" applyFont="1" applyFill="1" applyBorder="1" applyAlignment="1" applyProtection="1">
      <alignment horizontal="center" vertical="top" wrapText="1"/>
      <protection locked="0"/>
    </xf>
    <xf numFmtId="164" fontId="27" fillId="0" borderId="2" xfId="0" applyNumberFormat="1" applyFont="1" applyFill="1" applyBorder="1" applyAlignment="1" applyProtection="1">
      <alignment horizontal="center" vertical="center" wrapText="1"/>
      <protection locked="0"/>
    </xf>
    <xf numFmtId="164" fontId="28" fillId="0" borderId="2" xfId="0" applyNumberFormat="1" applyFont="1" applyFill="1" applyBorder="1" applyAlignment="1">
      <alignment horizontal="center" vertical="top" wrapText="1"/>
    </xf>
    <xf numFmtId="4" fontId="27" fillId="0" borderId="0" xfId="0" applyNumberFormat="1" applyFont="1" applyFill="1" applyBorder="1" applyAlignment="1" applyProtection="1">
      <alignment horizontal="center" vertical="top" wrapText="1"/>
      <protection locked="0"/>
    </xf>
    <xf numFmtId="165" fontId="27" fillId="0" borderId="0" xfId="0" applyNumberFormat="1" applyFont="1" applyFill="1" applyBorder="1" applyAlignment="1" applyProtection="1">
      <alignment horizontal="center" vertical="top" wrapText="1"/>
      <protection locked="0"/>
    </xf>
    <xf numFmtId="165" fontId="28" fillId="0" borderId="0" xfId="0" applyNumberFormat="1" applyFont="1" applyFill="1" applyBorder="1" applyAlignment="1" applyProtection="1">
      <alignment horizontal="center" vertical="top" wrapText="1"/>
      <protection locked="0"/>
    </xf>
    <xf numFmtId="164" fontId="27" fillId="0" borderId="0" xfId="0" applyNumberFormat="1" applyFont="1" applyFill="1" applyBorder="1" applyAlignment="1" applyProtection="1">
      <alignment horizontal="center" vertical="top" wrapText="1"/>
      <protection locked="0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/>
    <xf numFmtId="0" fontId="28" fillId="2" borderId="0" xfId="0" applyFont="1" applyFill="1" applyAlignment="1">
      <alignment horizontal="center" vertical="center"/>
    </xf>
    <xf numFmtId="0" fontId="38" fillId="0" borderId="0" xfId="0" applyFont="1"/>
    <xf numFmtId="0" fontId="1" fillId="2" borderId="0" xfId="0" applyFont="1" applyFill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6" fillId="11" borderId="5" xfId="0" applyFont="1" applyFill="1" applyBorder="1" applyAlignment="1">
      <alignment horizontal="left" vertical="center" wrapText="1"/>
    </xf>
    <xf numFmtId="0" fontId="6" fillId="11" borderId="7" xfId="0" applyFont="1" applyFill="1" applyBorder="1" applyAlignment="1">
      <alignment horizontal="left" vertical="center" wrapText="1"/>
    </xf>
    <xf numFmtId="0" fontId="38" fillId="11" borderId="7" xfId="0" applyFont="1" applyFill="1" applyBorder="1"/>
    <xf numFmtId="0" fontId="38" fillId="11" borderId="6" xfId="0" applyFont="1" applyFill="1" applyBorder="1"/>
    <xf numFmtId="0" fontId="6" fillId="12" borderId="5" xfId="0" applyFont="1" applyFill="1" applyBorder="1" applyAlignment="1">
      <alignment horizontal="left" vertical="center" wrapText="1"/>
    </xf>
    <xf numFmtId="0" fontId="6" fillId="12" borderId="7" xfId="0" applyFont="1" applyFill="1" applyBorder="1" applyAlignment="1">
      <alignment horizontal="left" vertical="center" wrapText="1"/>
    </xf>
    <xf numFmtId="0" fontId="38" fillId="12" borderId="7" xfId="0" applyFont="1" applyFill="1" applyBorder="1"/>
    <xf numFmtId="0" fontId="38" fillId="12" borderId="6" xfId="0" applyFont="1" applyFill="1" applyBorder="1"/>
    <xf numFmtId="0" fontId="6" fillId="2" borderId="5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38" fillId="0" borderId="7" xfId="0" applyFont="1" applyBorder="1"/>
    <xf numFmtId="0" fontId="38" fillId="0" borderId="6" xfId="0" applyFont="1" applyBorder="1"/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10" borderId="2" xfId="0" applyNumberFormat="1" applyFont="1" applyFill="1" applyBorder="1" applyAlignment="1">
      <alignment horizontal="left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9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4" fontId="3" fillId="0" borderId="9" xfId="0" applyNumberFormat="1" applyFont="1" applyBorder="1" applyAlignment="1">
      <alignment horizontal="center" vertical="top" wrapText="1"/>
    </xf>
    <xf numFmtId="4" fontId="3" fillId="0" borderId="10" xfId="0" applyNumberFormat="1" applyFont="1" applyBorder="1" applyAlignment="1">
      <alignment horizontal="center" vertical="top" wrapText="1"/>
    </xf>
    <xf numFmtId="4" fontId="38" fillId="0" borderId="11" xfId="0" applyNumberFormat="1" applyFont="1" applyBorder="1" applyAlignment="1">
      <alignment horizontal="center" vertical="top" wrapText="1"/>
    </xf>
    <xf numFmtId="4" fontId="3" fillId="0" borderId="14" xfId="0" applyNumberFormat="1" applyFont="1" applyBorder="1" applyAlignment="1">
      <alignment horizontal="center" vertical="top" wrapText="1"/>
    </xf>
    <xf numFmtId="4" fontId="3" fillId="0" borderId="0" xfId="0" applyNumberFormat="1" applyFont="1" applyAlignment="1">
      <alignment horizontal="center" vertical="top" wrapText="1"/>
    </xf>
    <xf numFmtId="4" fontId="38" fillId="0" borderId="15" xfId="0" applyNumberFormat="1" applyFont="1" applyBorder="1" applyAlignment="1">
      <alignment horizontal="center" vertical="top" wrapText="1"/>
    </xf>
    <xf numFmtId="4" fontId="1" fillId="0" borderId="3" xfId="0" applyNumberFormat="1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center" vertical="top" wrapText="1"/>
    </xf>
    <xf numFmtId="4" fontId="1" fillId="0" borderId="4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" fontId="3" fillId="0" borderId="2" xfId="0" applyNumberFormat="1" applyFont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center" wrapText="1"/>
    </xf>
    <xf numFmtId="0" fontId="38" fillId="0" borderId="10" xfId="0" applyFont="1" applyBorder="1"/>
    <xf numFmtId="0" fontId="38" fillId="0" borderId="11" xfId="0" applyFont="1" applyBorder="1"/>
    <xf numFmtId="0" fontId="38" fillId="0" borderId="16" xfId="0" applyFont="1" applyBorder="1"/>
    <xf numFmtId="0" fontId="38" fillId="0" borderId="12" xfId="0" applyFont="1" applyBorder="1"/>
    <xf numFmtId="0" fontId="38" fillId="0" borderId="13" xfId="0" applyFont="1" applyBorder="1"/>
    <xf numFmtId="0" fontId="38" fillId="0" borderId="10" xfId="0" applyFont="1" applyBorder="1" applyAlignment="1">
      <alignment horizontal="center" vertical="top"/>
    </xf>
    <xf numFmtId="0" fontId="38" fillId="0" borderId="16" xfId="0" applyFont="1" applyBorder="1" applyAlignment="1">
      <alignment horizontal="center" vertical="top"/>
    </xf>
    <xf numFmtId="0" fontId="38" fillId="0" borderId="12" xfId="0" applyFont="1" applyBorder="1" applyAlignment="1">
      <alignment horizontal="center" vertical="top"/>
    </xf>
    <xf numFmtId="4" fontId="1" fillId="0" borderId="9" xfId="0" applyNumberFormat="1" applyFont="1" applyBorder="1" applyAlignment="1">
      <alignment horizontal="center" vertical="top" wrapText="1"/>
    </xf>
    <xf numFmtId="4" fontId="39" fillId="0" borderId="10" xfId="0" applyNumberFormat="1" applyFont="1" applyBorder="1" applyAlignment="1">
      <alignment horizontal="center" vertical="top"/>
    </xf>
    <xf numFmtId="4" fontId="39" fillId="0" borderId="16" xfId="0" applyNumberFormat="1" applyFont="1" applyBorder="1" applyAlignment="1">
      <alignment horizontal="center" vertical="top"/>
    </xf>
    <xf numFmtId="4" fontId="39" fillId="0" borderId="12" xfId="0" applyNumberFormat="1" applyFont="1" applyBorder="1" applyAlignment="1">
      <alignment horizontal="center" vertical="top"/>
    </xf>
    <xf numFmtId="4" fontId="38" fillId="0" borderId="10" xfId="0" applyNumberFormat="1" applyFont="1" applyBorder="1" applyAlignment="1">
      <alignment horizontal="center" vertical="top"/>
    </xf>
    <xf numFmtId="4" fontId="38" fillId="0" borderId="16" xfId="0" applyNumberFormat="1" applyFont="1" applyBorder="1" applyAlignment="1">
      <alignment horizontal="center" vertical="top"/>
    </xf>
    <xf numFmtId="4" fontId="38" fillId="0" borderId="12" xfId="0" applyNumberFormat="1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>
      <alignment horizontal="center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6" fillId="2" borderId="6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49" fontId="1" fillId="10" borderId="2" xfId="0" applyNumberFormat="1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 applyProtection="1">
      <alignment horizontal="center" vertical="top" wrapText="1"/>
      <protection locked="0"/>
    </xf>
    <xf numFmtId="1" fontId="4" fillId="2" borderId="1" xfId="0" applyNumberFormat="1" applyFont="1" applyFill="1" applyBorder="1" applyAlignment="1" applyProtection="1">
      <alignment horizontal="center" vertical="top" wrapText="1"/>
      <protection locked="0"/>
    </xf>
    <xf numFmtId="1" fontId="4" fillId="2" borderId="4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>
      <alignment horizontal="center" vertical="top" wrapText="1"/>
    </xf>
    <xf numFmtId="49" fontId="4" fillId="2" borderId="1" xfId="0" applyNumberFormat="1" applyFont="1" applyFill="1" applyBorder="1" applyAlignment="1">
      <alignment horizontal="center" vertical="top" wrapText="1"/>
    </xf>
    <xf numFmtId="49" fontId="4" fillId="2" borderId="4" xfId="0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4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3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4" fillId="2" borderId="5" xfId="0" applyNumberFormat="1" applyFont="1" applyFill="1" applyBorder="1" applyAlignment="1">
      <alignment horizontal="left" vertical="center" wrapText="1"/>
    </xf>
    <xf numFmtId="49" fontId="4" fillId="2" borderId="7" xfId="0" applyNumberFormat="1" applyFont="1" applyFill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49" fontId="4" fillId="2" borderId="2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Border="1" applyAlignment="1" applyProtection="1">
      <alignment horizontal="center" vertical="top" wrapText="1"/>
      <protection locked="0"/>
    </xf>
    <xf numFmtId="0" fontId="1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top" wrapText="1"/>
    </xf>
    <xf numFmtId="49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 applyProtection="1">
      <alignment horizontal="left" vertical="top" wrapText="1"/>
      <protection locked="0"/>
    </xf>
    <xf numFmtId="1" fontId="4" fillId="0" borderId="2" xfId="0" applyNumberFormat="1" applyFont="1" applyBorder="1" applyAlignment="1" applyProtection="1">
      <alignment horizontal="center" vertical="top" wrapText="1"/>
      <protection locked="0"/>
    </xf>
    <xf numFmtId="0" fontId="6" fillId="7" borderId="5" xfId="0" applyFont="1" applyFill="1" applyBorder="1" applyAlignment="1">
      <alignment horizontal="left" vertical="center" wrapText="1"/>
    </xf>
    <xf numFmtId="0" fontId="6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/>
    <xf numFmtId="0" fontId="38" fillId="7" borderId="6" xfId="0" applyFont="1" applyFill="1" applyBorder="1"/>
    <xf numFmtId="1" fontId="4" fillId="0" borderId="3" xfId="0" applyNumberFormat="1" applyFont="1" applyBorder="1" applyAlignment="1" applyProtection="1">
      <alignment horizontal="center" vertical="top" wrapText="1"/>
      <protection locked="0"/>
    </xf>
    <xf numFmtId="1" fontId="4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4" xfId="0" applyNumberFormat="1" applyFont="1" applyBorder="1" applyAlignment="1" applyProtection="1">
      <alignment horizontal="center" vertical="top" wrapText="1"/>
      <protection locked="0"/>
    </xf>
    <xf numFmtId="164" fontId="1" fillId="0" borderId="3" xfId="0" applyNumberFormat="1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1" fillId="0" borderId="4" xfId="0" applyNumberFormat="1" applyFont="1" applyBorder="1" applyAlignment="1">
      <alignment horizontal="center" vertical="top" wrapText="1"/>
    </xf>
    <xf numFmtId="49" fontId="4" fillId="0" borderId="3" xfId="0" applyNumberFormat="1" applyFont="1" applyBorder="1" applyAlignment="1" applyProtection="1">
      <alignment horizontal="center" vertical="top" wrapText="1"/>
      <protection locked="0"/>
    </xf>
    <xf numFmtId="49" fontId="4" fillId="0" borderId="1" xfId="0" applyNumberFormat="1" applyFont="1" applyBorder="1" applyAlignment="1" applyProtection="1">
      <alignment horizontal="center" vertical="top" wrapText="1"/>
      <protection locked="0"/>
    </xf>
    <xf numFmtId="49" fontId="4" fillId="0" borderId="4" xfId="0" applyNumberFormat="1" applyFont="1" applyBorder="1" applyAlignment="1" applyProtection="1">
      <alignment horizontal="center" vertical="top" wrapText="1"/>
      <protection locked="0"/>
    </xf>
    <xf numFmtId="49" fontId="4" fillId="0" borderId="3" xfId="0" applyNumberFormat="1" applyFont="1" applyBorder="1" applyAlignment="1" applyProtection="1">
      <alignment horizontal="left" vertical="top" wrapText="1"/>
      <protection locked="0"/>
    </xf>
    <xf numFmtId="49" fontId="4" fillId="0" borderId="1" xfId="0" applyNumberFormat="1" applyFont="1" applyBorder="1" applyAlignment="1" applyProtection="1">
      <alignment horizontal="left" vertical="top" wrapText="1"/>
      <protection locked="0"/>
    </xf>
    <xf numFmtId="49" fontId="4" fillId="0" borderId="4" xfId="0" applyNumberFormat="1" applyFont="1" applyBorder="1" applyAlignment="1" applyProtection="1">
      <alignment horizontal="left" vertical="top" wrapText="1"/>
      <protection locked="0"/>
    </xf>
    <xf numFmtId="164" fontId="1" fillId="0" borderId="2" xfId="0" applyNumberFormat="1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49" fontId="4" fillId="0" borderId="3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 wrapText="1"/>
    </xf>
    <xf numFmtId="49" fontId="4" fillId="0" borderId="4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4" fontId="4" fillId="0" borderId="3" xfId="0" applyNumberFormat="1" applyFont="1" applyBorder="1" applyAlignment="1" applyProtection="1">
      <alignment horizontal="center" vertical="top" wrapText="1"/>
      <protection locked="0"/>
    </xf>
    <xf numFmtId="4" fontId="4" fillId="0" borderId="1" xfId="0" applyNumberFormat="1" applyFont="1" applyBorder="1" applyAlignment="1" applyProtection="1">
      <alignment horizontal="center" vertical="top" wrapText="1"/>
      <protection locked="0"/>
    </xf>
    <xf numFmtId="4" fontId="4" fillId="0" borderId="4" xfId="0" applyNumberFormat="1" applyFont="1" applyBorder="1" applyAlignment="1" applyProtection="1">
      <alignment horizontal="center" vertical="top" wrapText="1"/>
      <protection locked="0"/>
    </xf>
    <xf numFmtId="0" fontId="4" fillId="0" borderId="5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49" fontId="1" fillId="2" borderId="6" xfId="0" applyNumberFormat="1" applyFont="1" applyFill="1" applyBorder="1" applyAlignment="1">
      <alignment horizontal="left" vertical="top" wrapText="1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center" vertical="top" wrapText="1"/>
    </xf>
    <xf numFmtId="49" fontId="4" fillId="10" borderId="3" xfId="0" applyNumberFormat="1" applyFont="1" applyFill="1" applyBorder="1" applyAlignment="1">
      <alignment horizontal="left" vertical="top" wrapText="1"/>
    </xf>
    <xf numFmtId="49" fontId="4" fillId="10" borderId="1" xfId="0" applyNumberFormat="1" applyFont="1" applyFill="1" applyBorder="1" applyAlignment="1">
      <alignment horizontal="left" vertical="top" wrapText="1"/>
    </xf>
    <xf numFmtId="49" fontId="4" fillId="10" borderId="4" xfId="0" applyNumberFormat="1" applyFont="1" applyFill="1" applyBorder="1" applyAlignment="1">
      <alignment horizontal="left" vertical="top" wrapText="1"/>
    </xf>
    <xf numFmtId="49" fontId="4" fillId="2" borderId="3" xfId="0" applyNumberFormat="1" applyFont="1" applyFill="1" applyBorder="1" applyAlignment="1">
      <alignment horizontal="left" vertical="top" wrapText="1"/>
    </xf>
    <xf numFmtId="49" fontId="4" fillId="2" borderId="1" xfId="0" applyNumberFormat="1" applyFont="1" applyFill="1" applyBorder="1" applyAlignment="1">
      <alignment horizontal="left" vertical="top" wrapText="1"/>
    </xf>
    <xf numFmtId="49" fontId="4" fillId="2" borderId="4" xfId="0" applyNumberFormat="1" applyFont="1" applyFill="1" applyBorder="1" applyAlignment="1">
      <alignment horizontal="left" vertical="top" wrapText="1"/>
    </xf>
    <xf numFmtId="49" fontId="4" fillId="2" borderId="3" xfId="0" applyNumberFormat="1" applyFont="1" applyFill="1" applyBorder="1" applyAlignment="1" applyProtection="1">
      <alignment horizontal="left" vertical="top" wrapText="1"/>
      <protection locked="0"/>
    </xf>
    <xf numFmtId="49" fontId="4" fillId="2" borderId="1" xfId="0" applyNumberFormat="1" applyFont="1" applyFill="1" applyBorder="1" applyAlignment="1" applyProtection="1">
      <alignment horizontal="left" vertical="top" wrapText="1"/>
      <protection locked="0"/>
    </xf>
    <xf numFmtId="49" fontId="4" fillId="2" borderId="4" xfId="0" applyNumberFormat="1" applyFont="1" applyFill="1" applyBorder="1" applyAlignment="1" applyProtection="1">
      <alignment horizontal="left" vertical="top" wrapText="1"/>
      <protection locked="0"/>
    </xf>
    <xf numFmtId="0" fontId="4" fillId="2" borderId="7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49" fontId="27" fillId="7" borderId="5" xfId="0" applyNumberFormat="1" applyFont="1" applyFill="1" applyBorder="1" applyAlignment="1">
      <alignment horizontal="right" vertical="center" wrapText="1"/>
    </xf>
    <xf numFmtId="49" fontId="27" fillId="7" borderId="7" xfId="0" applyNumberFormat="1" applyFont="1" applyFill="1" applyBorder="1" applyAlignment="1">
      <alignment horizontal="right" vertical="center" wrapText="1"/>
    </xf>
    <xf numFmtId="49" fontId="27" fillId="7" borderId="6" xfId="0" applyNumberFormat="1" applyFont="1" applyFill="1" applyBorder="1" applyAlignment="1">
      <alignment horizontal="right" vertical="center" wrapText="1"/>
    </xf>
    <xf numFmtId="49" fontId="7" fillId="11" borderId="5" xfId="0" applyNumberFormat="1" applyFont="1" applyFill="1" applyBorder="1" applyAlignment="1">
      <alignment horizontal="left" vertical="top" wrapText="1"/>
    </xf>
    <xf numFmtId="49" fontId="7" fillId="11" borderId="7" xfId="0" applyNumberFormat="1" applyFont="1" applyFill="1" applyBorder="1" applyAlignment="1">
      <alignment horizontal="left" vertical="top" wrapText="1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3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49" fontId="27" fillId="13" borderId="5" xfId="0" applyNumberFormat="1" applyFont="1" applyFill="1" applyBorder="1" applyAlignment="1">
      <alignment horizontal="right" vertical="center" wrapText="1"/>
    </xf>
    <xf numFmtId="49" fontId="27" fillId="13" borderId="7" xfId="0" applyNumberFormat="1" applyFont="1" applyFill="1" applyBorder="1" applyAlignment="1">
      <alignment horizontal="right" vertical="center" wrapText="1"/>
    </xf>
    <xf numFmtId="49" fontId="27" fillId="13" borderId="6" xfId="0" applyNumberFormat="1" applyFont="1" applyFill="1" applyBorder="1" applyAlignment="1">
      <alignment horizontal="right" vertical="center" wrapText="1"/>
    </xf>
    <xf numFmtId="49" fontId="7" fillId="11" borderId="0" xfId="0" applyNumberFormat="1" applyFont="1" applyFill="1" applyAlignment="1">
      <alignment horizontal="left" vertical="top" wrapText="1"/>
    </xf>
    <xf numFmtId="0" fontId="38" fillId="0" borderId="15" xfId="0" applyFont="1" applyBorder="1"/>
    <xf numFmtId="49" fontId="7" fillId="11" borderId="12" xfId="0" applyNumberFormat="1" applyFont="1" applyFill="1" applyBorder="1" applyAlignment="1">
      <alignment horizontal="left" vertical="top" wrapText="1"/>
    </xf>
    <xf numFmtId="49" fontId="7" fillId="11" borderId="10" xfId="0" applyNumberFormat="1" applyFont="1" applyFill="1" applyBorder="1" applyAlignment="1">
      <alignment horizontal="left" vertical="top" wrapText="1"/>
    </xf>
    <xf numFmtId="49" fontId="6" fillId="11" borderId="5" xfId="0" applyNumberFormat="1" applyFont="1" applyFill="1" applyBorder="1" applyAlignment="1">
      <alignment horizontal="left" vertical="top" wrapText="1"/>
    </xf>
    <xf numFmtId="49" fontId="6" fillId="11" borderId="7" xfId="0" applyNumberFormat="1" applyFont="1" applyFill="1" applyBorder="1" applyAlignment="1">
      <alignment horizontal="left" vertical="top" wrapText="1"/>
    </xf>
    <xf numFmtId="49" fontId="27" fillId="14" borderId="5" xfId="0" applyNumberFormat="1" applyFont="1" applyFill="1" applyBorder="1" applyAlignment="1">
      <alignment horizontal="right" vertical="center" wrapText="1"/>
    </xf>
    <xf numFmtId="49" fontId="27" fillId="14" borderId="7" xfId="0" applyNumberFormat="1" applyFont="1" applyFill="1" applyBorder="1" applyAlignment="1">
      <alignment horizontal="right" vertical="center" wrapText="1"/>
    </xf>
    <xf numFmtId="49" fontId="27" fillId="14" borderId="6" xfId="0" applyNumberFormat="1" applyFont="1" applyFill="1" applyBorder="1" applyAlignment="1">
      <alignment horizontal="right" vertical="center" wrapText="1"/>
    </xf>
    <xf numFmtId="49" fontId="27" fillId="10" borderId="3" xfId="0" applyNumberFormat="1" applyFont="1" applyFill="1" applyBorder="1" applyAlignment="1">
      <alignment horizontal="left" vertical="top" wrapText="1"/>
    </xf>
    <xf numFmtId="49" fontId="27" fillId="10" borderId="1" xfId="0" applyNumberFormat="1" applyFont="1" applyFill="1" applyBorder="1" applyAlignment="1">
      <alignment horizontal="left" vertical="top" wrapText="1"/>
    </xf>
    <xf numFmtId="49" fontId="27" fillId="10" borderId="4" xfId="0" applyNumberFormat="1" applyFont="1" applyFill="1" applyBorder="1" applyAlignment="1">
      <alignment horizontal="left" vertical="top" wrapText="1"/>
    </xf>
    <xf numFmtId="49" fontId="27" fillId="10" borderId="2" xfId="0" applyNumberFormat="1" applyFont="1" applyFill="1" applyBorder="1" applyAlignment="1">
      <alignment horizontal="left" vertical="top" wrapText="1"/>
    </xf>
    <xf numFmtId="49" fontId="28" fillId="10" borderId="2" xfId="0" applyNumberFormat="1" applyFont="1" applyFill="1" applyBorder="1" applyAlignment="1">
      <alignment horizontal="left" vertical="top" wrapText="1"/>
    </xf>
    <xf numFmtId="4" fontId="3" fillId="0" borderId="3" xfId="0" applyNumberFormat="1" applyFont="1" applyBorder="1" applyAlignment="1">
      <alignment horizontal="center" vertical="top" wrapText="1"/>
    </xf>
    <xf numFmtId="4" fontId="38" fillId="0" borderId="3" xfId="0" applyNumberFormat="1" applyFont="1" applyBorder="1" applyAlignment="1">
      <alignment horizontal="center" vertical="top"/>
    </xf>
    <xf numFmtId="4" fontId="38" fillId="0" borderId="4" xfId="0" applyNumberFormat="1" applyFont="1" applyBorder="1" applyAlignment="1">
      <alignment horizontal="center" vertical="top"/>
    </xf>
    <xf numFmtId="4" fontId="39" fillId="0" borderId="3" xfId="0" applyNumberFormat="1" applyFont="1" applyBorder="1" applyAlignment="1">
      <alignment horizontal="center" vertical="top"/>
    </xf>
    <xf numFmtId="4" fontId="39" fillId="0" borderId="4" xfId="0" applyNumberFormat="1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28" fillId="2" borderId="0" xfId="0" applyFont="1" applyFill="1" applyAlignment="1">
      <alignment horizontal="center" vertical="center" wrapText="1"/>
    </xf>
    <xf numFmtId="0" fontId="38" fillId="0" borderId="0" xfId="0" applyFont="1" applyAlignment="1">
      <alignment wrapText="1"/>
    </xf>
    <xf numFmtId="0" fontId="3" fillId="0" borderId="2" xfId="27" applyFont="1" applyBorder="1" applyAlignment="1">
      <alignment horizontal="center" vertical="top" wrapText="1"/>
    </xf>
    <xf numFmtId="0" fontId="3" fillId="6" borderId="2" xfId="27" applyFont="1" applyFill="1" applyBorder="1" applyAlignment="1">
      <alignment horizontal="center" vertical="top" wrapText="1"/>
    </xf>
    <xf numFmtId="0" fontId="3" fillId="0" borderId="0" xfId="27" applyFont="1" applyAlignment="1">
      <alignment horizontal="center" vertical="center" wrapText="1"/>
    </xf>
    <xf numFmtId="0" fontId="3" fillId="0" borderId="0" xfId="27" applyFont="1" applyAlignment="1">
      <alignment horizontal="center"/>
    </xf>
    <xf numFmtId="0" fontId="3" fillId="0" borderId="3" xfId="27" applyFont="1" applyBorder="1" applyAlignment="1">
      <alignment horizontal="left" vertical="top" wrapText="1"/>
    </xf>
    <xf numFmtId="0" fontId="3" fillId="0" borderId="1" xfId="27" applyFont="1" applyBorder="1" applyAlignment="1">
      <alignment horizontal="left" vertical="top" wrapText="1"/>
    </xf>
    <xf numFmtId="0" fontId="3" fillId="0" borderId="4" xfId="27" applyFont="1" applyBorder="1" applyAlignment="1">
      <alignment horizontal="left" vertical="top" wrapText="1"/>
    </xf>
    <xf numFmtId="0" fontId="5" fillId="2" borderId="0" xfId="0" applyFont="1" applyFill="1" applyAlignment="1">
      <alignment horizontal="center"/>
    </xf>
    <xf numFmtId="0" fontId="0" fillId="0" borderId="4" xfId="0" applyBorder="1" applyAlignment="1">
      <alignment horizontal="left" vertical="top" wrapText="1"/>
    </xf>
    <xf numFmtId="0" fontId="0" fillId="0" borderId="7" xfId="0" applyBorder="1"/>
    <xf numFmtId="0" fontId="0" fillId="0" borderId="6" xfId="0" applyBorder="1"/>
    <xf numFmtId="0" fontId="0" fillId="11" borderId="7" xfId="0" applyFill="1" applyBorder="1"/>
    <xf numFmtId="0" fontId="0" fillId="11" borderId="6" xfId="0" applyFill="1" applyBorder="1"/>
    <xf numFmtId="0" fontId="0" fillId="12" borderId="7" xfId="0" applyFill="1" applyBorder="1"/>
    <xf numFmtId="0" fontId="0" fillId="12" borderId="6" xfId="0" applyFill="1" applyBorder="1"/>
    <xf numFmtId="0" fontId="9" fillId="2" borderId="0" xfId="0" applyFont="1" applyFill="1" applyAlignment="1">
      <alignment horizontal="center" vertical="center"/>
    </xf>
    <xf numFmtId="0" fontId="0" fillId="0" borderId="0" xfId="0"/>
    <xf numFmtId="0" fontId="19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2" fillId="13" borderId="9" xfId="0" applyFont="1" applyFill="1" applyBorder="1" applyAlignment="1">
      <alignment horizontal="center" vertical="center" wrapText="1"/>
    </xf>
    <xf numFmtId="0" fontId="33" fillId="1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/>
    </xf>
    <xf numFmtId="0" fontId="33" fillId="13" borderId="12" xfId="0" applyFont="1" applyFill="1" applyBorder="1" applyAlignment="1">
      <alignment horizontal="center" vertical="center"/>
    </xf>
    <xf numFmtId="0" fontId="32" fillId="0" borderId="9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right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6" fillId="10" borderId="5" xfId="27" applyFont="1" applyFill="1" applyBorder="1" applyAlignment="1">
      <alignment horizontal="left" vertical="top"/>
    </xf>
    <xf numFmtId="0" fontId="6" fillId="10" borderId="7" xfId="27" applyFont="1" applyFill="1" applyBorder="1" applyAlignment="1">
      <alignment horizontal="left" vertical="top"/>
    </xf>
    <xf numFmtId="0" fontId="6" fillId="10" borderId="6" xfId="27" applyFont="1" applyFill="1" applyBorder="1" applyAlignment="1">
      <alignment horizontal="left" vertical="top"/>
    </xf>
    <xf numFmtId="0" fontId="1" fillId="0" borderId="3" xfId="27" applyFont="1" applyBorder="1" applyAlignment="1">
      <alignment horizontal="center" vertical="center" textRotation="90" wrapText="1"/>
    </xf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1" fillId="0" borderId="3" xfId="27" applyFont="1" applyBorder="1" applyAlignment="1">
      <alignment horizontal="center" vertical="center" wrapText="1"/>
    </xf>
    <xf numFmtId="0" fontId="1" fillId="0" borderId="1" xfId="27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8" fillId="0" borderId="0" xfId="27" applyFont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shrinkToFit="1"/>
    </xf>
    <xf numFmtId="0" fontId="1" fillId="0" borderId="2" xfId="27" applyFont="1" applyBorder="1" applyAlignment="1">
      <alignment horizontal="center" vertical="center" wrapText="1"/>
    </xf>
    <xf numFmtId="0" fontId="1" fillId="0" borderId="3" xfId="27" applyFont="1" applyBorder="1" applyAlignment="1">
      <alignment horizontal="center" vertical="center" textRotation="90"/>
    </xf>
    <xf numFmtId="0" fontId="0" fillId="0" borderId="1" xfId="0" applyBorder="1"/>
    <xf numFmtId="0" fontId="0" fillId="0" borderId="4" xfId="0" applyBorder="1"/>
    <xf numFmtId="0" fontId="1" fillId="0" borderId="2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6" fillId="3" borderId="10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37" fillId="0" borderId="0" xfId="0" applyFont="1"/>
    <xf numFmtId="0" fontId="1" fillId="0" borderId="3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/>
    </xf>
    <xf numFmtId="0" fontId="11" fillId="2" borderId="5" xfId="27" applyFont="1" applyFill="1" applyBorder="1" applyAlignment="1">
      <alignment horizontal="right" vertical="center"/>
    </xf>
    <xf numFmtId="0" fontId="11" fillId="2" borderId="7" xfId="27" applyFont="1" applyFill="1" applyBorder="1" applyAlignment="1">
      <alignment horizontal="right" vertical="center"/>
    </xf>
    <xf numFmtId="0" fontId="11" fillId="2" borderId="6" xfId="27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 textRotation="90" wrapText="1"/>
    </xf>
    <xf numFmtId="0" fontId="20" fillId="6" borderId="2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textRotation="90" wrapText="1"/>
    </xf>
    <xf numFmtId="0" fontId="28" fillId="0" borderId="12" xfId="0" applyFont="1" applyBorder="1" applyAlignment="1">
      <alignment horizontal="center" vertical="center" wrapText="1"/>
    </xf>
    <xf numFmtId="0" fontId="22" fillId="0" borderId="2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righ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6" fillId="14" borderId="5" xfId="0" applyFont="1" applyFill="1" applyBorder="1" applyAlignment="1">
      <alignment horizontal="left" vertical="center" wrapText="1"/>
    </xf>
    <xf numFmtId="0" fontId="6" fillId="14" borderId="7" xfId="0" applyFont="1" applyFill="1" applyBorder="1" applyAlignment="1">
      <alignment horizontal="left" vertical="center" wrapText="1"/>
    </xf>
    <xf numFmtId="0" fontId="6" fillId="11" borderId="10" xfId="0" applyFont="1" applyFill="1" applyBorder="1" applyAlignment="1">
      <alignment horizontal="left" vertical="top" wrapText="1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4" fillId="11" borderId="9" xfId="0" applyFont="1" applyFill="1" applyBorder="1"/>
    <xf numFmtId="0" fontId="0" fillId="0" borderId="16" xfId="0" applyBorder="1"/>
    <xf numFmtId="49" fontId="4" fillId="2" borderId="1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5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2" xfId="0" applyNumberFormat="1" applyFont="1" applyFill="1" applyBorder="1" applyAlignment="1" applyProtection="1">
      <alignment horizontal="left" vertical="top" wrapText="1"/>
      <protection locked="0"/>
    </xf>
    <xf numFmtId="49" fontId="4" fillId="2" borderId="9" xfId="0" applyNumberFormat="1" applyFont="1" applyFill="1" applyBorder="1" applyAlignment="1">
      <alignment horizontal="left" vertical="center" wrapText="1"/>
    </xf>
    <xf numFmtId="49" fontId="4" fillId="2" borderId="10" xfId="0" applyNumberFormat="1" applyFont="1" applyFill="1" applyBorder="1" applyAlignment="1">
      <alignment horizontal="left" vertical="center" wrapText="1"/>
    </xf>
    <xf numFmtId="49" fontId="4" fillId="2" borderId="11" xfId="0" applyNumberFormat="1" applyFont="1" applyFill="1" applyBorder="1" applyAlignment="1">
      <alignment horizontal="left" vertical="center" wrapText="1"/>
    </xf>
    <xf numFmtId="0" fontId="6" fillId="11" borderId="5" xfId="0" applyFont="1" applyFill="1" applyBorder="1" applyAlignment="1">
      <alignment horizontal="left" vertical="top" wrapText="1"/>
    </xf>
    <xf numFmtId="0" fontId="6" fillId="11" borderId="7" xfId="0" applyFont="1" applyFill="1" applyBorder="1" applyAlignment="1">
      <alignment horizontal="left" vertical="top" wrapText="1"/>
    </xf>
    <xf numFmtId="49" fontId="4" fillId="0" borderId="11" xfId="0" applyNumberFormat="1" applyFont="1" applyBorder="1" applyAlignment="1" applyProtection="1">
      <alignment horizontal="center" vertical="top" wrapText="1"/>
      <protection locked="0"/>
    </xf>
    <xf numFmtId="49" fontId="4" fillId="0" borderId="15" xfId="0" applyNumberFormat="1" applyFont="1" applyBorder="1" applyAlignment="1" applyProtection="1">
      <alignment horizontal="center" vertical="top" wrapText="1"/>
      <protection locked="0"/>
    </xf>
    <xf numFmtId="49" fontId="4" fillId="0" borderId="13" xfId="0" applyNumberFormat="1" applyFont="1" applyBorder="1" applyAlignment="1" applyProtection="1">
      <alignment horizontal="center" vertical="top" wrapText="1"/>
      <protection locked="0"/>
    </xf>
    <xf numFmtId="0" fontId="4" fillId="0" borderId="2" xfId="0" applyFont="1" applyBorder="1" applyAlignment="1">
      <alignment horizontal="left"/>
    </xf>
    <xf numFmtId="4" fontId="4" fillId="0" borderId="2" xfId="0" applyNumberFormat="1" applyFont="1" applyBorder="1" applyAlignment="1" applyProtection="1">
      <alignment horizontal="center" vertical="top" wrapText="1"/>
      <protection locked="0"/>
    </xf>
    <xf numFmtId="49" fontId="1" fillId="2" borderId="2" xfId="0" applyNumberFormat="1" applyFont="1" applyFill="1" applyBorder="1" applyAlignment="1">
      <alignment horizontal="left" vertical="top" wrapText="1"/>
    </xf>
    <xf numFmtId="0" fontId="4" fillId="10" borderId="2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left" vertical="top"/>
    </xf>
    <xf numFmtId="0" fontId="6" fillId="10" borderId="7" xfId="0" applyFont="1" applyFill="1" applyBorder="1" applyAlignment="1">
      <alignment horizontal="left" vertical="top"/>
    </xf>
    <xf numFmtId="0" fontId="6" fillId="10" borderId="6" xfId="0" applyFont="1" applyFill="1" applyBorder="1" applyAlignment="1">
      <alignment horizontal="left" vertical="top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3" fillId="0" borderId="1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4" xfId="0" applyFont="1" applyBorder="1"/>
    <xf numFmtId="0" fontId="3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3" fillId="0" borderId="4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left" vertical="center" wrapText="1" shrinkToFit="1"/>
    </xf>
    <xf numFmtId="0" fontId="1" fillId="0" borderId="5" xfId="0" applyFont="1" applyBorder="1" applyAlignment="1">
      <alignment horizontal="left" vertical="center" wrapText="1" shrinkToFit="1"/>
    </xf>
    <xf numFmtId="0" fontId="1" fillId="0" borderId="7" xfId="0" applyFont="1" applyBorder="1" applyAlignment="1">
      <alignment horizontal="left" vertical="center" wrapText="1" shrinkToFit="1"/>
    </xf>
    <xf numFmtId="0" fontId="1" fillId="0" borderId="6" xfId="0" applyFont="1" applyBorder="1" applyAlignment="1">
      <alignment horizontal="left" vertical="center" wrapText="1" shrinkToFit="1"/>
    </xf>
    <xf numFmtId="49" fontId="6" fillId="11" borderId="9" xfId="0" applyNumberFormat="1" applyFont="1" applyFill="1" applyBorder="1" applyAlignment="1">
      <alignment horizontal="left" vertical="center" wrapText="1"/>
    </xf>
    <xf numFmtId="49" fontId="6" fillId="11" borderId="10" xfId="0" applyNumberFormat="1" applyFont="1" applyFill="1" applyBorder="1" applyAlignment="1">
      <alignment horizontal="left" vertical="center" wrapText="1"/>
    </xf>
    <xf numFmtId="0" fontId="38" fillId="0" borderId="10" xfId="0" applyFont="1" applyBorder="1" applyAlignment="1">
      <alignment horizontal="left" vertical="center"/>
    </xf>
    <xf numFmtId="49" fontId="6" fillId="11" borderId="14" xfId="0" applyNumberFormat="1" applyFont="1" applyFill="1" applyBorder="1" applyAlignment="1">
      <alignment horizontal="left" vertical="center" wrapText="1"/>
    </xf>
    <xf numFmtId="49" fontId="6" fillId="11" borderId="0" xfId="0" applyNumberFormat="1" applyFont="1" applyFill="1" applyAlignment="1">
      <alignment horizontal="left" vertical="center" wrapText="1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49" fontId="6" fillId="0" borderId="2" xfId="0" applyNumberFormat="1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textRotation="90" wrapText="1"/>
    </xf>
    <xf numFmtId="0" fontId="31" fillId="0" borderId="12" xfId="0" applyFont="1" applyBorder="1" applyAlignment="1">
      <alignment horizontal="right"/>
    </xf>
    <xf numFmtId="0" fontId="6" fillId="9" borderId="5" xfId="0" applyFont="1" applyFill="1" applyBorder="1" applyAlignment="1">
      <alignment horizontal="left"/>
    </xf>
    <xf numFmtId="0" fontId="6" fillId="9" borderId="7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6" fillId="8" borderId="5" xfId="0" applyFont="1" applyFill="1" applyBorder="1" applyAlignment="1">
      <alignment horizontal="left" vertical="center" wrapText="1"/>
    </xf>
    <xf numFmtId="0" fontId="6" fillId="8" borderId="7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6" fillId="8" borderId="6" xfId="0" applyFont="1" applyFill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0" fontId="28" fillId="0" borderId="0" xfId="0" applyFont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</cellXfs>
  <cellStyles count="38">
    <cellStyle name="Normal_прил 1.1" xfId="4"/>
    <cellStyle name="Денежный 2" xfId="5"/>
    <cellStyle name="Обычный" xfId="0" builtinId="0"/>
    <cellStyle name="Обычный 10" xfId="2"/>
    <cellStyle name="Обычный 10 10" xfId="6"/>
    <cellStyle name="Обычный 105 2" xfId="7"/>
    <cellStyle name="Обычный 11 4" xfId="8"/>
    <cellStyle name="Обычный 19" xfId="9"/>
    <cellStyle name="Обычный 19 2 2" xfId="10"/>
    <cellStyle name="Обычный 19 2 3" xfId="11"/>
    <cellStyle name="Обычный 19 2 5" xfId="12"/>
    <cellStyle name="Обычный 19 4" xfId="13"/>
    <cellStyle name="Обычный 2" xfId="14"/>
    <cellStyle name="Обычный 2 2" xfId="15"/>
    <cellStyle name="Обычный 2 2 2 10 2" xfId="16"/>
    <cellStyle name="Обычный 2 26" xfId="17"/>
    <cellStyle name="Обычный 2 3" xfId="18"/>
    <cellStyle name="Обычный 20 2 2 4" xfId="19"/>
    <cellStyle name="Обычный 20 2 3" xfId="20"/>
    <cellStyle name="Обычный 20 4" xfId="21"/>
    <cellStyle name="Обычный 23 2" xfId="22"/>
    <cellStyle name="Обычный 3" xfId="23"/>
    <cellStyle name="Обычный 3 2" xfId="1"/>
    <cellStyle name="Обычный 4" xfId="24"/>
    <cellStyle name="Обычный 4 2" xfId="3"/>
    <cellStyle name="Обычный 5" xfId="25"/>
    <cellStyle name="Обычный 6 2 3" xfId="26"/>
    <cellStyle name="Обычный 7" xfId="27"/>
    <cellStyle name="Обычный 7 3" xfId="28"/>
    <cellStyle name="Обычный 8" xfId="29"/>
    <cellStyle name="Примечание 3 2 2 2" xfId="30"/>
    <cellStyle name="Процентный 2" xfId="31"/>
    <cellStyle name="Процентный 3" xfId="37"/>
    <cellStyle name="Стиль 1" xfId="32"/>
    <cellStyle name="Финансовый 2" xfId="33"/>
    <cellStyle name="Финансовый 2 5" xfId="34"/>
    <cellStyle name="Финансовый 2 5 2" xfId="35"/>
    <cellStyle name="Финансовый 3" xfId="36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V918"/>
  <sheetViews>
    <sheetView topLeftCell="B5" zoomScaleNormal="100" zoomScaleSheetLayoutView="80" workbookViewId="0">
      <pane xSplit="20" ySplit="7" topLeftCell="V31" activePane="bottomRight" state="frozen"/>
      <selection activeCell="B5" sqref="B5"/>
      <selection pane="topRight" activeCell="V5" sqref="V5"/>
      <selection pane="bottomLeft" activeCell="B12" sqref="B12"/>
      <selection pane="bottomRight" activeCell="B6" sqref="B6:AV6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34.140625" style="1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20" width="10.85546875" style="1" hidden="1" customWidth="1"/>
    <col min="21" max="21" width="13" style="1" hidden="1" customWidth="1"/>
    <col min="22" max="22" width="20.140625" style="1" customWidth="1"/>
    <col min="23" max="23" width="14" style="195" customWidth="1"/>
    <col min="24" max="24" width="12.140625" style="195" customWidth="1"/>
    <col min="25" max="30" width="0" style="195" hidden="1" customWidth="1"/>
    <col min="31" max="31" width="9.140625" style="195" customWidth="1"/>
    <col min="32" max="32" width="11.7109375" style="195" customWidth="1"/>
    <col min="33" max="33" width="11.85546875" style="195" customWidth="1"/>
    <col min="34" max="36" width="0" style="196" hidden="1" customWidth="1"/>
    <col min="37" max="37" width="12.42578125" style="195" customWidth="1"/>
    <col min="38" max="38" width="12.5703125" style="195" customWidth="1"/>
    <col min="39" max="41" width="0" style="195" hidden="1" customWidth="1"/>
    <col min="42" max="46" width="9.140625" style="195"/>
    <col min="47" max="47" width="9.140625" style="196"/>
    <col min="48" max="48" width="9.140625" style="326"/>
    <col min="49" max="16384" width="9.140625" style="1"/>
  </cols>
  <sheetData>
    <row r="1" spans="1:48">
      <c r="AV1" s="223" t="s">
        <v>905</v>
      </c>
    </row>
    <row r="2" spans="1:48">
      <c r="AV2" s="223" t="s">
        <v>906</v>
      </c>
    </row>
    <row r="3" spans="1:48">
      <c r="AV3" s="224" t="s">
        <v>996</v>
      </c>
    </row>
    <row r="4" spans="1:48">
      <c r="AV4" s="225" t="s">
        <v>907</v>
      </c>
    </row>
    <row r="5" spans="1:48" ht="23.25" customHeight="1">
      <c r="B5" s="451" t="s">
        <v>959</v>
      </c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2"/>
      <c r="X5" s="452"/>
      <c r="Y5" s="452"/>
      <c r="Z5" s="452"/>
      <c r="AA5" s="452"/>
      <c r="AB5" s="452"/>
      <c r="AC5" s="452"/>
      <c r="AD5" s="452"/>
      <c r="AE5" s="452"/>
      <c r="AF5" s="452"/>
      <c r="AG5" s="452"/>
      <c r="AH5" s="452"/>
      <c r="AI5" s="452"/>
      <c r="AJ5" s="452"/>
      <c r="AK5" s="452"/>
      <c r="AL5" s="452"/>
      <c r="AM5" s="452"/>
      <c r="AN5" s="452"/>
      <c r="AO5" s="452"/>
      <c r="AP5" s="452"/>
      <c r="AQ5" s="452"/>
      <c r="AR5" s="452"/>
      <c r="AS5" s="452"/>
      <c r="AT5" s="452"/>
      <c r="AU5" s="452"/>
      <c r="AV5" s="452"/>
    </row>
    <row r="6" spans="1:48" ht="19.899999999999999" customHeight="1">
      <c r="B6" s="451" t="s">
        <v>1011</v>
      </c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452"/>
      <c r="AI6" s="452"/>
      <c r="AJ6" s="452"/>
      <c r="AK6" s="452"/>
      <c r="AL6" s="452"/>
      <c r="AM6" s="452"/>
      <c r="AN6" s="452"/>
      <c r="AO6" s="452"/>
      <c r="AP6" s="452"/>
      <c r="AQ6" s="452"/>
      <c r="AR6" s="452"/>
      <c r="AS6" s="452"/>
      <c r="AT6" s="452"/>
      <c r="AU6" s="452"/>
      <c r="AV6" s="452"/>
    </row>
    <row r="7" spans="1:48" s="2" customFormat="1" ht="13.5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453"/>
      <c r="O7" s="453"/>
      <c r="P7" s="453"/>
      <c r="Q7" s="453"/>
      <c r="R7" s="453"/>
      <c r="S7" s="453"/>
      <c r="T7" s="453"/>
      <c r="U7" s="453"/>
      <c r="V7" s="453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6"/>
      <c r="AI7" s="196"/>
      <c r="AJ7" s="196"/>
      <c r="AK7" s="195"/>
      <c r="AL7" s="195"/>
      <c r="AM7" s="195"/>
      <c r="AN7" s="195"/>
      <c r="AO7" s="195"/>
      <c r="AP7" s="195"/>
      <c r="AQ7" s="195"/>
      <c r="AR7" s="195"/>
      <c r="AS7" s="195"/>
      <c r="AT7" s="195"/>
      <c r="AU7" s="196"/>
      <c r="AV7" s="326"/>
    </row>
    <row r="8" spans="1:48" ht="21.75" customHeight="1">
      <c r="A8" s="454" t="s">
        <v>7</v>
      </c>
      <c r="B8" s="454"/>
      <c r="C8" s="455" t="s">
        <v>40</v>
      </c>
      <c r="D8" s="455" t="s">
        <v>41</v>
      </c>
      <c r="E8" s="455" t="s">
        <v>42</v>
      </c>
      <c r="F8" s="455" t="s">
        <v>12</v>
      </c>
      <c r="G8" s="455"/>
      <c r="H8" s="455"/>
      <c r="I8" s="455"/>
      <c r="J8" s="455" t="s">
        <v>1</v>
      </c>
      <c r="K8" s="455" t="s">
        <v>2</v>
      </c>
      <c r="L8" s="499"/>
      <c r="M8" s="500"/>
      <c r="N8" s="500"/>
      <c r="O8" s="500"/>
      <c r="P8" s="500"/>
      <c r="Q8" s="500"/>
      <c r="R8" s="500"/>
      <c r="S8" s="500"/>
      <c r="T8" s="500"/>
      <c r="U8" s="500"/>
      <c r="V8" s="501"/>
      <c r="W8" s="477" t="s">
        <v>879</v>
      </c>
      <c r="X8" s="505"/>
      <c r="Y8" s="508" t="s">
        <v>880</v>
      </c>
      <c r="Z8" s="509"/>
      <c r="AA8" s="483" t="s">
        <v>881</v>
      </c>
      <c r="AB8" s="512"/>
      <c r="AC8" s="483" t="s">
        <v>882</v>
      </c>
      <c r="AD8" s="512"/>
      <c r="AE8" s="508" t="s">
        <v>883</v>
      </c>
      <c r="AF8" s="509"/>
      <c r="AG8" s="477" t="s">
        <v>884</v>
      </c>
      <c r="AH8" s="478"/>
      <c r="AI8" s="478"/>
      <c r="AJ8" s="478"/>
      <c r="AK8" s="479"/>
      <c r="AL8" s="483" t="s">
        <v>885</v>
      </c>
      <c r="AM8" s="484"/>
      <c r="AN8" s="484"/>
      <c r="AO8" s="484"/>
      <c r="AP8" s="485"/>
      <c r="AQ8" s="489" t="s">
        <v>886</v>
      </c>
      <c r="AR8" s="492" t="s">
        <v>887</v>
      </c>
      <c r="AS8" s="493"/>
      <c r="AT8" s="493"/>
      <c r="AU8" s="494"/>
      <c r="AV8" s="495" t="s">
        <v>888</v>
      </c>
    </row>
    <row r="9" spans="1:48" ht="26.25" customHeight="1">
      <c r="A9" s="454"/>
      <c r="B9" s="454"/>
      <c r="C9" s="455"/>
      <c r="D9" s="455"/>
      <c r="E9" s="455"/>
      <c r="F9" s="455" t="s">
        <v>13</v>
      </c>
      <c r="G9" s="455" t="s">
        <v>14</v>
      </c>
      <c r="H9" s="455" t="s">
        <v>15</v>
      </c>
      <c r="I9" s="455"/>
      <c r="J9" s="455"/>
      <c r="K9" s="455"/>
      <c r="L9" s="502"/>
      <c r="M9" s="503"/>
      <c r="N9" s="503"/>
      <c r="O9" s="503"/>
      <c r="P9" s="503"/>
      <c r="Q9" s="503"/>
      <c r="R9" s="503"/>
      <c r="S9" s="503"/>
      <c r="T9" s="503"/>
      <c r="U9" s="503"/>
      <c r="V9" s="504"/>
      <c r="W9" s="506"/>
      <c r="X9" s="507"/>
      <c r="Y9" s="510"/>
      <c r="Z9" s="511"/>
      <c r="AA9" s="513"/>
      <c r="AB9" s="514"/>
      <c r="AC9" s="513"/>
      <c r="AD9" s="514"/>
      <c r="AE9" s="510"/>
      <c r="AF9" s="511"/>
      <c r="AG9" s="480"/>
      <c r="AH9" s="481"/>
      <c r="AI9" s="481"/>
      <c r="AJ9" s="481"/>
      <c r="AK9" s="482"/>
      <c r="AL9" s="486"/>
      <c r="AM9" s="487"/>
      <c r="AN9" s="487"/>
      <c r="AO9" s="487"/>
      <c r="AP9" s="488"/>
      <c r="AQ9" s="490"/>
      <c r="AR9" s="498" t="s">
        <v>889</v>
      </c>
      <c r="AS9" s="498" t="s">
        <v>480</v>
      </c>
      <c r="AT9" s="456" t="s">
        <v>890</v>
      </c>
      <c r="AU9" s="456"/>
      <c r="AV9" s="496"/>
    </row>
    <row r="10" spans="1:48" ht="59.25" customHeight="1">
      <c r="A10" s="454"/>
      <c r="B10" s="454"/>
      <c r="C10" s="455"/>
      <c r="D10" s="455"/>
      <c r="E10" s="455"/>
      <c r="F10" s="455"/>
      <c r="G10" s="455"/>
      <c r="H10" s="7" t="s">
        <v>16</v>
      </c>
      <c r="I10" s="7" t="s">
        <v>17</v>
      </c>
      <c r="J10" s="455"/>
      <c r="K10" s="455"/>
      <c r="L10" s="7" t="s">
        <v>5</v>
      </c>
      <c r="M10" s="7" t="s">
        <v>6</v>
      </c>
      <c r="N10" s="7">
        <v>2019</v>
      </c>
      <c r="O10" s="7">
        <v>2020</v>
      </c>
      <c r="P10" s="7">
        <v>2021</v>
      </c>
      <c r="Q10" s="7" t="s">
        <v>9</v>
      </c>
      <c r="R10" s="7" t="s">
        <v>10</v>
      </c>
      <c r="S10" s="7" t="s">
        <v>148</v>
      </c>
      <c r="T10" s="7" t="s">
        <v>149</v>
      </c>
      <c r="U10" s="7" t="s">
        <v>0</v>
      </c>
      <c r="V10" s="7" t="s">
        <v>4</v>
      </c>
      <c r="W10" s="226" t="s">
        <v>351</v>
      </c>
      <c r="X10" s="226" t="s">
        <v>891</v>
      </c>
      <c r="Y10" s="192" t="s">
        <v>892</v>
      </c>
      <c r="Z10" s="192" t="s">
        <v>893</v>
      </c>
      <c r="AA10" s="227" t="s">
        <v>892</v>
      </c>
      <c r="AB10" s="226" t="s">
        <v>893</v>
      </c>
      <c r="AC10" s="226" t="s">
        <v>894</v>
      </c>
      <c r="AD10" s="226" t="s">
        <v>893</v>
      </c>
      <c r="AE10" s="192" t="s">
        <v>894</v>
      </c>
      <c r="AF10" s="192" t="s">
        <v>893</v>
      </c>
      <c r="AG10" s="227" t="s">
        <v>895</v>
      </c>
      <c r="AH10" s="324" t="s">
        <v>896</v>
      </c>
      <c r="AI10" s="228" t="s">
        <v>897</v>
      </c>
      <c r="AJ10" s="324" t="s">
        <v>898</v>
      </c>
      <c r="AK10" s="226" t="s">
        <v>899</v>
      </c>
      <c r="AL10" s="226" t="s">
        <v>900</v>
      </c>
      <c r="AM10" s="226" t="s">
        <v>901</v>
      </c>
      <c r="AN10" s="226" t="s">
        <v>902</v>
      </c>
      <c r="AO10" s="226" t="s">
        <v>898</v>
      </c>
      <c r="AP10" s="226" t="s">
        <v>899</v>
      </c>
      <c r="AQ10" s="491"/>
      <c r="AR10" s="498"/>
      <c r="AS10" s="498"/>
      <c r="AT10" s="192" t="s">
        <v>903</v>
      </c>
      <c r="AU10" s="229" t="s">
        <v>904</v>
      </c>
      <c r="AV10" s="497"/>
    </row>
    <row r="11" spans="1:48" s="189" customFormat="1" ht="14.25" customHeight="1">
      <c r="A11" s="457">
        <v>1</v>
      </c>
      <c r="B11" s="458"/>
      <c r="C11" s="187">
        <v>2</v>
      </c>
      <c r="D11" s="187">
        <v>3</v>
      </c>
      <c r="E11" s="187">
        <v>4</v>
      </c>
      <c r="F11" s="187">
        <v>5</v>
      </c>
      <c r="G11" s="187">
        <v>6</v>
      </c>
      <c r="H11" s="187">
        <v>7</v>
      </c>
      <c r="I11" s="187">
        <v>8</v>
      </c>
      <c r="J11" s="187">
        <v>9</v>
      </c>
      <c r="K11" s="187">
        <v>10</v>
      </c>
      <c r="L11" s="187">
        <v>11</v>
      </c>
      <c r="M11" s="187">
        <v>12</v>
      </c>
      <c r="N11" s="187">
        <v>16</v>
      </c>
      <c r="O11" s="187">
        <v>17</v>
      </c>
      <c r="P11" s="187">
        <v>18</v>
      </c>
      <c r="Q11" s="187">
        <v>3</v>
      </c>
      <c r="R11" s="187">
        <v>3</v>
      </c>
      <c r="S11" s="187">
        <v>21</v>
      </c>
      <c r="T11" s="187">
        <v>22</v>
      </c>
      <c r="U11" s="187">
        <v>23</v>
      </c>
      <c r="V11" s="187">
        <v>4</v>
      </c>
      <c r="W11" s="187">
        <v>5</v>
      </c>
      <c r="X11" s="187">
        <v>6</v>
      </c>
      <c r="Y11" s="187">
        <v>7</v>
      </c>
      <c r="Z11" s="187">
        <v>8</v>
      </c>
      <c r="AA11" s="187">
        <v>9</v>
      </c>
      <c r="AB11" s="187">
        <v>10</v>
      </c>
      <c r="AC11" s="187">
        <v>11</v>
      </c>
      <c r="AD11" s="187">
        <v>12</v>
      </c>
      <c r="AE11" s="187">
        <v>7</v>
      </c>
      <c r="AF11" s="187">
        <v>8</v>
      </c>
      <c r="AG11" s="187">
        <v>9</v>
      </c>
      <c r="AH11" s="187">
        <v>10</v>
      </c>
      <c r="AI11" s="188">
        <v>11</v>
      </c>
      <c r="AJ11" s="187">
        <v>12</v>
      </c>
      <c r="AK11" s="188">
        <v>10</v>
      </c>
      <c r="AL11" s="187">
        <v>11</v>
      </c>
      <c r="AM11" s="188">
        <v>15</v>
      </c>
      <c r="AN11" s="187">
        <v>16</v>
      </c>
      <c r="AO11" s="188">
        <v>17</v>
      </c>
      <c r="AP11" s="187">
        <v>12</v>
      </c>
      <c r="AQ11" s="188">
        <v>13</v>
      </c>
      <c r="AR11" s="187">
        <v>14</v>
      </c>
      <c r="AS11" s="188">
        <v>15</v>
      </c>
      <c r="AT11" s="187">
        <v>16</v>
      </c>
      <c r="AU11" s="188">
        <v>17</v>
      </c>
      <c r="AV11" s="302">
        <v>18</v>
      </c>
    </row>
    <row r="12" spans="1:48" ht="23.25" customHeight="1">
      <c r="A12" s="204"/>
      <c r="B12" s="164"/>
      <c r="C12" s="174" t="s">
        <v>917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8"/>
      <c r="AI12" s="198"/>
      <c r="AJ12" s="198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8"/>
      <c r="AV12" s="327"/>
    </row>
    <row r="13" spans="1:48" ht="15.75" customHeight="1">
      <c r="A13" s="459" t="s">
        <v>23</v>
      </c>
      <c r="B13" s="460"/>
      <c r="C13" s="460"/>
      <c r="D13" s="460"/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2"/>
    </row>
    <row r="14" spans="1:48" ht="15.75" customHeight="1">
      <c r="A14" s="463" t="s">
        <v>24</v>
      </c>
      <c r="B14" s="464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5"/>
      <c r="X14" s="465"/>
      <c r="Y14" s="465"/>
      <c r="Z14" s="465"/>
      <c r="AA14" s="465"/>
      <c r="AB14" s="465"/>
      <c r="AC14" s="465"/>
      <c r="AD14" s="465"/>
      <c r="AE14" s="465"/>
      <c r="AF14" s="465"/>
      <c r="AG14" s="465"/>
      <c r="AH14" s="465"/>
      <c r="AI14" s="465"/>
      <c r="AJ14" s="465"/>
      <c r="AK14" s="465"/>
      <c r="AL14" s="465"/>
      <c r="AM14" s="465"/>
      <c r="AN14" s="465"/>
      <c r="AO14" s="465"/>
      <c r="AP14" s="465"/>
      <c r="AQ14" s="465"/>
      <c r="AR14" s="465"/>
      <c r="AS14" s="465"/>
      <c r="AT14" s="465"/>
      <c r="AU14" s="465"/>
      <c r="AV14" s="466"/>
    </row>
    <row r="15" spans="1:48" ht="15.75" customHeight="1">
      <c r="A15" s="467" t="s">
        <v>150</v>
      </c>
      <c r="B15" s="468"/>
      <c r="C15" s="468"/>
      <c r="D15" s="468"/>
      <c r="E15" s="468"/>
      <c r="F15" s="468"/>
      <c r="G15" s="468"/>
      <c r="H15" s="468"/>
      <c r="I15" s="468"/>
      <c r="J15" s="468"/>
      <c r="K15" s="468"/>
      <c r="L15" s="468"/>
      <c r="M15" s="468"/>
      <c r="N15" s="468"/>
      <c r="O15" s="468"/>
      <c r="P15" s="468"/>
      <c r="Q15" s="468"/>
      <c r="R15" s="468"/>
      <c r="S15" s="468"/>
      <c r="T15" s="468"/>
      <c r="U15" s="468"/>
      <c r="V15" s="468"/>
      <c r="W15" s="469"/>
      <c r="X15" s="469"/>
      <c r="Y15" s="469"/>
      <c r="Z15" s="469"/>
      <c r="AA15" s="469"/>
      <c r="AB15" s="469"/>
      <c r="AC15" s="469"/>
      <c r="AD15" s="469"/>
      <c r="AE15" s="469"/>
      <c r="AF15" s="469"/>
      <c r="AG15" s="469"/>
      <c r="AH15" s="469"/>
      <c r="AI15" s="469"/>
      <c r="AJ15" s="469"/>
      <c r="AK15" s="469"/>
      <c r="AL15" s="469"/>
      <c r="AM15" s="469"/>
      <c r="AN15" s="469"/>
      <c r="AO15" s="469"/>
      <c r="AP15" s="469"/>
      <c r="AQ15" s="469"/>
      <c r="AR15" s="469"/>
      <c r="AS15" s="469"/>
      <c r="AT15" s="469"/>
      <c r="AU15" s="469"/>
      <c r="AV15" s="470"/>
    </row>
    <row r="16" spans="1:48" ht="19.5" customHeight="1">
      <c r="A16" s="471"/>
      <c r="B16" s="474" t="s">
        <v>151</v>
      </c>
      <c r="C16" s="475" t="s">
        <v>63</v>
      </c>
      <c r="D16" s="474" t="s">
        <v>257</v>
      </c>
      <c r="E16" s="476" t="s">
        <v>118</v>
      </c>
      <c r="F16" s="6" t="s">
        <v>18</v>
      </c>
      <c r="G16" s="6" t="s">
        <v>20</v>
      </c>
      <c r="H16" s="10" t="s">
        <v>59</v>
      </c>
      <c r="I16" s="6" t="s">
        <v>55</v>
      </c>
      <c r="J16" s="517">
        <v>2021</v>
      </c>
      <c r="K16" s="517">
        <v>2023</v>
      </c>
      <c r="L16" s="515">
        <v>6.8157399999999999</v>
      </c>
      <c r="M16" s="515">
        <f>Q21+R21+S21+T21</f>
        <v>6.8085399999999998</v>
      </c>
      <c r="N16" s="5">
        <v>0</v>
      </c>
      <c r="O16" s="5">
        <v>0</v>
      </c>
      <c r="P16" s="5">
        <v>7.1999999999999998E-3</v>
      </c>
      <c r="Q16" s="5">
        <v>0</v>
      </c>
      <c r="R16" s="5">
        <v>6.8085399999999998</v>
      </c>
      <c r="S16" s="5">
        <v>0</v>
      </c>
      <c r="T16" s="5">
        <v>0</v>
      </c>
      <c r="U16" s="5">
        <f t="shared" ref="U16:U27" si="0">SUM(N16:T16)</f>
        <v>6.8157399999999999</v>
      </c>
      <c r="V16" s="7" t="s">
        <v>3</v>
      </c>
      <c r="W16" s="93">
        <v>0</v>
      </c>
      <c r="X16" s="93">
        <v>0</v>
      </c>
      <c r="Y16" s="93">
        <v>0</v>
      </c>
      <c r="Z16" s="93">
        <v>0</v>
      </c>
      <c r="AA16" s="93">
        <v>0</v>
      </c>
      <c r="AB16" s="93">
        <v>0</v>
      </c>
      <c r="AC16" s="93">
        <v>0</v>
      </c>
      <c r="AD16" s="93">
        <v>0</v>
      </c>
      <c r="AE16" s="93">
        <v>0</v>
      </c>
      <c r="AF16" s="93">
        <v>0</v>
      </c>
      <c r="AG16" s="93">
        <v>0</v>
      </c>
      <c r="AH16" s="5">
        <v>0</v>
      </c>
      <c r="AI16" s="5">
        <v>0</v>
      </c>
      <c r="AJ16" s="5">
        <v>0</v>
      </c>
      <c r="AK16" s="93">
        <v>0</v>
      </c>
      <c r="AL16" s="93">
        <v>0</v>
      </c>
      <c r="AM16" s="93">
        <v>0</v>
      </c>
      <c r="AN16" s="93">
        <v>0</v>
      </c>
      <c r="AO16" s="93">
        <v>0</v>
      </c>
      <c r="AP16" s="93">
        <v>0</v>
      </c>
      <c r="AQ16" s="93">
        <v>0</v>
      </c>
      <c r="AR16" s="93">
        <v>0</v>
      </c>
      <c r="AS16" s="93">
        <v>0</v>
      </c>
      <c r="AT16" s="93">
        <v>0</v>
      </c>
      <c r="AU16" s="5">
        <v>0</v>
      </c>
      <c r="AV16" s="302"/>
    </row>
    <row r="17" spans="1:48" ht="35.25" customHeight="1">
      <c r="A17" s="472"/>
      <c r="B17" s="474"/>
      <c r="C17" s="475"/>
      <c r="D17" s="474"/>
      <c r="E17" s="476"/>
      <c r="F17" s="6" t="s">
        <v>19</v>
      </c>
      <c r="G17" s="6" t="s">
        <v>22</v>
      </c>
      <c r="H17" s="10" t="s">
        <v>59</v>
      </c>
      <c r="I17" s="6" t="s">
        <v>56</v>
      </c>
      <c r="J17" s="517"/>
      <c r="K17" s="517"/>
      <c r="L17" s="515"/>
      <c r="M17" s="515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5" t="s">
        <v>8</v>
      </c>
      <c r="W17" s="93">
        <v>0</v>
      </c>
      <c r="X17" s="93">
        <v>0</v>
      </c>
      <c r="Y17" s="93">
        <v>0</v>
      </c>
      <c r="Z17" s="93">
        <v>0</v>
      </c>
      <c r="AA17" s="93">
        <v>0</v>
      </c>
      <c r="AB17" s="93">
        <v>0</v>
      </c>
      <c r="AC17" s="93">
        <v>0</v>
      </c>
      <c r="AD17" s="93">
        <v>0</v>
      </c>
      <c r="AE17" s="93">
        <v>0</v>
      </c>
      <c r="AF17" s="93">
        <v>0</v>
      </c>
      <c r="AG17" s="93">
        <v>0</v>
      </c>
      <c r="AH17" s="5">
        <v>0</v>
      </c>
      <c r="AI17" s="5">
        <v>0</v>
      </c>
      <c r="AJ17" s="5">
        <v>0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0</v>
      </c>
      <c r="AS17" s="93">
        <v>0</v>
      </c>
      <c r="AT17" s="93">
        <v>0</v>
      </c>
      <c r="AU17" s="5">
        <v>0</v>
      </c>
      <c r="AV17" s="302"/>
    </row>
    <row r="18" spans="1:48" ht="19.5" customHeight="1">
      <c r="A18" s="472"/>
      <c r="B18" s="474"/>
      <c r="C18" s="475"/>
      <c r="D18" s="474"/>
      <c r="E18" s="476"/>
      <c r="F18" s="476" t="s">
        <v>39</v>
      </c>
      <c r="G18" s="476" t="s">
        <v>21</v>
      </c>
      <c r="H18" s="476" t="s">
        <v>59</v>
      </c>
      <c r="I18" s="476" t="s">
        <v>366</v>
      </c>
      <c r="J18" s="517"/>
      <c r="K18" s="517"/>
      <c r="L18" s="515"/>
      <c r="M18" s="515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50</v>
      </c>
      <c r="W18" s="93">
        <v>0</v>
      </c>
      <c r="X18" s="93">
        <v>0</v>
      </c>
      <c r="Y18" s="93">
        <v>0</v>
      </c>
      <c r="Z18" s="93">
        <v>0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0</v>
      </c>
      <c r="AH18" s="5">
        <v>0</v>
      </c>
      <c r="AI18" s="5">
        <v>0</v>
      </c>
      <c r="AJ18" s="5">
        <v>0</v>
      </c>
      <c r="AK18" s="93">
        <v>0</v>
      </c>
      <c r="AL18" s="93">
        <v>0</v>
      </c>
      <c r="AM18" s="93">
        <v>0</v>
      </c>
      <c r="AN18" s="93">
        <v>0</v>
      </c>
      <c r="AO18" s="93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5">
        <v>0</v>
      </c>
      <c r="AV18" s="302"/>
    </row>
    <row r="19" spans="1:48" ht="19.5" customHeight="1">
      <c r="A19" s="472"/>
      <c r="B19" s="474"/>
      <c r="C19" s="475"/>
      <c r="D19" s="474"/>
      <c r="E19" s="476"/>
      <c r="F19" s="476"/>
      <c r="G19" s="476"/>
      <c r="H19" s="476"/>
      <c r="I19" s="476"/>
      <c r="J19" s="517"/>
      <c r="K19" s="517"/>
      <c r="L19" s="515"/>
      <c r="M19" s="515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51</v>
      </c>
      <c r="W19" s="93">
        <v>0</v>
      </c>
      <c r="X19" s="93">
        <v>0</v>
      </c>
      <c r="Y19" s="93">
        <v>0</v>
      </c>
      <c r="Z19" s="93">
        <v>0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93">
        <v>0</v>
      </c>
      <c r="AG19" s="93">
        <v>0</v>
      </c>
      <c r="AH19" s="5">
        <v>0</v>
      </c>
      <c r="AI19" s="5">
        <v>0</v>
      </c>
      <c r="AJ19" s="5">
        <v>0</v>
      </c>
      <c r="AK19" s="93">
        <v>0</v>
      </c>
      <c r="AL19" s="93">
        <v>0</v>
      </c>
      <c r="AM19" s="93">
        <v>0</v>
      </c>
      <c r="AN19" s="93">
        <v>0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0</v>
      </c>
      <c r="AU19" s="5">
        <v>0</v>
      </c>
      <c r="AV19" s="302"/>
    </row>
    <row r="20" spans="1:48" ht="18" customHeight="1">
      <c r="A20" s="472"/>
      <c r="B20" s="474"/>
      <c r="C20" s="475"/>
      <c r="D20" s="474"/>
      <c r="E20" s="476"/>
      <c r="F20" s="476"/>
      <c r="G20" s="476"/>
      <c r="H20" s="476"/>
      <c r="I20" s="476"/>
      <c r="J20" s="517"/>
      <c r="K20" s="517"/>
      <c r="L20" s="515"/>
      <c r="M20" s="515"/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f t="shared" si="0"/>
        <v>0</v>
      </c>
      <c r="V20" s="7" t="s">
        <v>52</v>
      </c>
      <c r="W20" s="93">
        <v>0</v>
      </c>
      <c r="X20" s="93">
        <v>0</v>
      </c>
      <c r="Y20" s="93">
        <v>0</v>
      </c>
      <c r="Z20" s="93">
        <v>0</v>
      </c>
      <c r="AA20" s="93">
        <v>0</v>
      </c>
      <c r="AB20" s="93">
        <v>0</v>
      </c>
      <c r="AC20" s="93">
        <v>0</v>
      </c>
      <c r="AD20" s="93">
        <v>0</v>
      </c>
      <c r="AE20" s="93">
        <v>0</v>
      </c>
      <c r="AF20" s="93">
        <v>0</v>
      </c>
      <c r="AG20" s="93">
        <v>0</v>
      </c>
      <c r="AH20" s="5">
        <v>0</v>
      </c>
      <c r="AI20" s="5">
        <v>0</v>
      </c>
      <c r="AJ20" s="5">
        <v>0</v>
      </c>
      <c r="AK20" s="93">
        <v>0</v>
      </c>
      <c r="AL20" s="93">
        <v>0</v>
      </c>
      <c r="AM20" s="93">
        <v>0</v>
      </c>
      <c r="AN20" s="93">
        <v>0</v>
      </c>
      <c r="AO20" s="93">
        <v>0</v>
      </c>
      <c r="AP20" s="93">
        <v>0</v>
      </c>
      <c r="AQ20" s="93">
        <v>0</v>
      </c>
      <c r="AR20" s="93">
        <v>0</v>
      </c>
      <c r="AS20" s="93">
        <v>0</v>
      </c>
      <c r="AT20" s="93">
        <v>0</v>
      </c>
      <c r="AU20" s="5">
        <v>0</v>
      </c>
      <c r="AV20" s="302"/>
    </row>
    <row r="21" spans="1:48" ht="22.5" customHeight="1">
      <c r="A21" s="472"/>
      <c r="B21" s="474"/>
      <c r="C21" s="475"/>
      <c r="D21" s="474"/>
      <c r="E21" s="476"/>
      <c r="F21" s="476"/>
      <c r="G21" s="476"/>
      <c r="H21" s="476"/>
      <c r="I21" s="476"/>
      <c r="J21" s="517"/>
      <c r="K21" s="517"/>
      <c r="L21" s="515"/>
      <c r="M21" s="515"/>
      <c r="N21" s="230">
        <f t="shared" ref="N21:T21" si="1">SUM(N16:N20)</f>
        <v>0</v>
      </c>
      <c r="O21" s="230">
        <f t="shared" si="1"/>
        <v>0</v>
      </c>
      <c r="P21" s="230">
        <f t="shared" si="1"/>
        <v>7.1999999999999998E-3</v>
      </c>
      <c r="Q21" s="230">
        <f>SUM(Q16:Q20)</f>
        <v>0</v>
      </c>
      <c r="R21" s="230">
        <f t="shared" si="1"/>
        <v>6.8085399999999998</v>
      </c>
      <c r="S21" s="230">
        <f t="shared" si="1"/>
        <v>0</v>
      </c>
      <c r="T21" s="230">
        <f t="shared" si="1"/>
        <v>0</v>
      </c>
      <c r="U21" s="231">
        <f t="shared" si="0"/>
        <v>6.8157399999999999</v>
      </c>
      <c r="V21" s="231" t="s">
        <v>11</v>
      </c>
      <c r="W21" s="193">
        <f>SUM(W16:W20)</f>
        <v>0</v>
      </c>
      <c r="X21" s="193">
        <f t="shared" ref="X21:AU21" si="2">SUM(X16:X20)</f>
        <v>0</v>
      </c>
      <c r="Y21" s="193">
        <f t="shared" si="2"/>
        <v>0</v>
      </c>
      <c r="Z21" s="193">
        <f t="shared" si="2"/>
        <v>0</v>
      </c>
      <c r="AA21" s="193">
        <f t="shared" si="2"/>
        <v>0</v>
      </c>
      <c r="AB21" s="193">
        <f t="shared" si="2"/>
        <v>0</v>
      </c>
      <c r="AC21" s="193">
        <f t="shared" si="2"/>
        <v>0</v>
      </c>
      <c r="AD21" s="193">
        <f t="shared" si="2"/>
        <v>0</v>
      </c>
      <c r="AE21" s="193">
        <f t="shared" si="2"/>
        <v>0</v>
      </c>
      <c r="AF21" s="193">
        <f t="shared" si="2"/>
        <v>0</v>
      </c>
      <c r="AG21" s="193">
        <f t="shared" si="2"/>
        <v>0</v>
      </c>
      <c r="AH21" s="230">
        <f t="shared" si="2"/>
        <v>0</v>
      </c>
      <c r="AI21" s="230">
        <f t="shared" si="2"/>
        <v>0</v>
      </c>
      <c r="AJ21" s="230">
        <f t="shared" si="2"/>
        <v>0</v>
      </c>
      <c r="AK21" s="193">
        <f t="shared" si="2"/>
        <v>0</v>
      </c>
      <c r="AL21" s="193">
        <f t="shared" si="2"/>
        <v>0</v>
      </c>
      <c r="AM21" s="193">
        <f t="shared" si="2"/>
        <v>0</v>
      </c>
      <c r="AN21" s="193">
        <f t="shared" si="2"/>
        <v>0</v>
      </c>
      <c r="AO21" s="193">
        <f t="shared" si="2"/>
        <v>0</v>
      </c>
      <c r="AP21" s="193">
        <f t="shared" si="2"/>
        <v>0</v>
      </c>
      <c r="AQ21" s="193">
        <f t="shared" si="2"/>
        <v>0</v>
      </c>
      <c r="AR21" s="193">
        <f t="shared" si="2"/>
        <v>0</v>
      </c>
      <c r="AS21" s="193">
        <f t="shared" si="2"/>
        <v>0</v>
      </c>
      <c r="AT21" s="193">
        <f t="shared" si="2"/>
        <v>0</v>
      </c>
      <c r="AU21" s="230">
        <f t="shared" si="2"/>
        <v>0</v>
      </c>
      <c r="AV21" s="328"/>
    </row>
    <row r="22" spans="1:48" ht="15.75" customHeight="1">
      <c r="A22" s="472"/>
      <c r="B22" s="516" t="s">
        <v>152</v>
      </c>
      <c r="C22" s="475" t="s">
        <v>64</v>
      </c>
      <c r="D22" s="474" t="s">
        <v>257</v>
      </c>
      <c r="E22" s="476" t="s">
        <v>117</v>
      </c>
      <c r="F22" s="6" t="s">
        <v>18</v>
      </c>
      <c r="G22" s="6" t="s">
        <v>20</v>
      </c>
      <c r="H22" s="10" t="s">
        <v>59</v>
      </c>
      <c r="I22" s="6" t="s">
        <v>57</v>
      </c>
      <c r="J22" s="517">
        <v>2023</v>
      </c>
      <c r="K22" s="517">
        <v>2023</v>
      </c>
      <c r="L22" s="515">
        <v>2.5399099999999999</v>
      </c>
      <c r="M22" s="515">
        <f>Q27+R27+S27+T27</f>
        <v>2.5399099999999999</v>
      </c>
      <c r="N22" s="4">
        <v>0</v>
      </c>
      <c r="O22" s="4">
        <v>0</v>
      </c>
      <c r="P22" s="4">
        <v>0</v>
      </c>
      <c r="Q22" s="4">
        <v>1.0231399999999999</v>
      </c>
      <c r="R22" s="4">
        <v>1.51677</v>
      </c>
      <c r="S22" s="4">
        <v>0</v>
      </c>
      <c r="T22" s="4">
        <v>0</v>
      </c>
      <c r="U22" s="5">
        <f t="shared" si="0"/>
        <v>2.5399099999999999</v>
      </c>
      <c r="V22" s="7" t="s">
        <v>3</v>
      </c>
      <c r="W22" s="191">
        <v>1023.14</v>
      </c>
      <c r="X22" s="191">
        <v>0</v>
      </c>
      <c r="Y22" s="191">
        <v>0</v>
      </c>
      <c r="Z22" s="191">
        <v>0</v>
      </c>
      <c r="AA22" s="191">
        <v>0</v>
      </c>
      <c r="AB22" s="191">
        <v>0</v>
      </c>
      <c r="AC22" s="191">
        <v>0</v>
      </c>
      <c r="AD22" s="191">
        <v>0</v>
      </c>
      <c r="AE22" s="191">
        <v>0</v>
      </c>
      <c r="AF22" s="191">
        <v>0</v>
      </c>
      <c r="AG22" s="191">
        <v>0</v>
      </c>
      <c r="AH22" s="4">
        <v>0</v>
      </c>
      <c r="AI22" s="4">
        <v>0</v>
      </c>
      <c r="AJ22" s="4">
        <v>0</v>
      </c>
      <c r="AK22" s="191">
        <v>0</v>
      </c>
      <c r="AL22" s="191">
        <v>0</v>
      </c>
      <c r="AM22" s="191">
        <v>0</v>
      </c>
      <c r="AN22" s="191">
        <v>0</v>
      </c>
      <c r="AO22" s="191">
        <v>0</v>
      </c>
      <c r="AP22" s="191">
        <v>0</v>
      </c>
      <c r="AQ22" s="191">
        <v>0</v>
      </c>
      <c r="AR22" s="191">
        <v>0</v>
      </c>
      <c r="AS22" s="191">
        <v>0</v>
      </c>
      <c r="AT22" s="191">
        <v>0</v>
      </c>
      <c r="AU22" s="4">
        <v>0</v>
      </c>
      <c r="AV22" s="636" t="s">
        <v>997</v>
      </c>
    </row>
    <row r="23" spans="1:48" ht="34.5" customHeight="1">
      <c r="A23" s="472"/>
      <c r="B23" s="516"/>
      <c r="C23" s="475"/>
      <c r="D23" s="474"/>
      <c r="E23" s="476"/>
      <c r="F23" s="6" t="s">
        <v>19</v>
      </c>
      <c r="G23" s="6" t="s">
        <v>22</v>
      </c>
      <c r="H23" s="10" t="s">
        <v>59</v>
      </c>
      <c r="I23" s="6" t="s">
        <v>58</v>
      </c>
      <c r="J23" s="517"/>
      <c r="K23" s="517"/>
      <c r="L23" s="515"/>
      <c r="M23" s="515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5" t="s">
        <v>8</v>
      </c>
      <c r="W23" s="191">
        <v>0</v>
      </c>
      <c r="X23" s="191">
        <v>0</v>
      </c>
      <c r="Y23" s="191">
        <v>0</v>
      </c>
      <c r="Z23" s="191">
        <v>0</v>
      </c>
      <c r="AA23" s="191">
        <v>0</v>
      </c>
      <c r="AB23" s="191">
        <v>0</v>
      </c>
      <c r="AC23" s="191">
        <v>0</v>
      </c>
      <c r="AD23" s="191">
        <v>0</v>
      </c>
      <c r="AE23" s="191">
        <v>0</v>
      </c>
      <c r="AF23" s="191">
        <v>0</v>
      </c>
      <c r="AG23" s="191">
        <v>0</v>
      </c>
      <c r="AH23" s="4">
        <v>0</v>
      </c>
      <c r="AI23" s="4">
        <v>0</v>
      </c>
      <c r="AJ23" s="4">
        <v>0</v>
      </c>
      <c r="AK23" s="191">
        <v>0</v>
      </c>
      <c r="AL23" s="191">
        <v>0</v>
      </c>
      <c r="AM23" s="191">
        <v>0</v>
      </c>
      <c r="AN23" s="191">
        <v>0</v>
      </c>
      <c r="AO23" s="191">
        <v>0</v>
      </c>
      <c r="AP23" s="191">
        <v>0</v>
      </c>
      <c r="AQ23" s="191">
        <v>0</v>
      </c>
      <c r="AR23" s="191">
        <v>0</v>
      </c>
      <c r="AS23" s="191">
        <v>0</v>
      </c>
      <c r="AT23" s="191">
        <v>0</v>
      </c>
      <c r="AU23" s="4">
        <v>0</v>
      </c>
      <c r="AV23" s="637"/>
    </row>
    <row r="24" spans="1:48" ht="15.75" customHeight="1">
      <c r="A24" s="472"/>
      <c r="B24" s="516"/>
      <c r="C24" s="475"/>
      <c r="D24" s="474"/>
      <c r="E24" s="476"/>
      <c r="F24" s="476" t="s">
        <v>39</v>
      </c>
      <c r="G24" s="476" t="s">
        <v>21</v>
      </c>
      <c r="H24" s="476" t="s">
        <v>59</v>
      </c>
      <c r="I24" s="476" t="s">
        <v>303</v>
      </c>
      <c r="J24" s="517"/>
      <c r="K24" s="517"/>
      <c r="L24" s="515"/>
      <c r="M24" s="515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50</v>
      </c>
      <c r="W24" s="191">
        <v>0</v>
      </c>
      <c r="X24" s="191">
        <v>0</v>
      </c>
      <c r="Y24" s="191">
        <v>0</v>
      </c>
      <c r="Z24" s="191">
        <v>0</v>
      </c>
      <c r="AA24" s="191">
        <v>0</v>
      </c>
      <c r="AB24" s="191">
        <v>0</v>
      </c>
      <c r="AC24" s="191">
        <v>0</v>
      </c>
      <c r="AD24" s="191">
        <v>0</v>
      </c>
      <c r="AE24" s="191">
        <v>0</v>
      </c>
      <c r="AF24" s="191">
        <v>0</v>
      </c>
      <c r="AG24" s="191">
        <v>0</v>
      </c>
      <c r="AH24" s="4">
        <v>0</v>
      </c>
      <c r="AI24" s="4">
        <v>0</v>
      </c>
      <c r="AJ24" s="4">
        <v>0</v>
      </c>
      <c r="AK24" s="191">
        <v>0</v>
      </c>
      <c r="AL24" s="191">
        <v>0</v>
      </c>
      <c r="AM24" s="191">
        <v>0</v>
      </c>
      <c r="AN24" s="191">
        <v>0</v>
      </c>
      <c r="AO24" s="191">
        <v>0</v>
      </c>
      <c r="AP24" s="191">
        <v>0</v>
      </c>
      <c r="AQ24" s="191">
        <v>0</v>
      </c>
      <c r="AR24" s="191">
        <v>0</v>
      </c>
      <c r="AS24" s="191">
        <v>0</v>
      </c>
      <c r="AT24" s="191">
        <v>0</v>
      </c>
      <c r="AU24" s="4">
        <v>0</v>
      </c>
      <c r="AV24" s="637"/>
    </row>
    <row r="25" spans="1:48" ht="15.75" customHeight="1">
      <c r="A25" s="472"/>
      <c r="B25" s="516"/>
      <c r="C25" s="475"/>
      <c r="D25" s="474"/>
      <c r="E25" s="476"/>
      <c r="F25" s="476"/>
      <c r="G25" s="476"/>
      <c r="H25" s="476"/>
      <c r="I25" s="476"/>
      <c r="J25" s="517"/>
      <c r="K25" s="517"/>
      <c r="L25" s="515"/>
      <c r="M25" s="515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51</v>
      </c>
      <c r="W25" s="191">
        <v>0</v>
      </c>
      <c r="X25" s="191">
        <v>0</v>
      </c>
      <c r="Y25" s="191">
        <v>0</v>
      </c>
      <c r="Z25" s="191">
        <v>0</v>
      </c>
      <c r="AA25" s="191">
        <v>0</v>
      </c>
      <c r="AB25" s="191">
        <v>0</v>
      </c>
      <c r="AC25" s="191">
        <v>0</v>
      </c>
      <c r="AD25" s="191">
        <v>0</v>
      </c>
      <c r="AE25" s="191">
        <v>0</v>
      </c>
      <c r="AF25" s="191">
        <v>0</v>
      </c>
      <c r="AG25" s="191">
        <v>0</v>
      </c>
      <c r="AH25" s="4">
        <v>0</v>
      </c>
      <c r="AI25" s="4">
        <v>0</v>
      </c>
      <c r="AJ25" s="4">
        <v>0</v>
      </c>
      <c r="AK25" s="191">
        <v>0</v>
      </c>
      <c r="AL25" s="191">
        <v>0</v>
      </c>
      <c r="AM25" s="191">
        <v>0</v>
      </c>
      <c r="AN25" s="191">
        <v>0</v>
      </c>
      <c r="AO25" s="191">
        <v>0</v>
      </c>
      <c r="AP25" s="191">
        <v>0</v>
      </c>
      <c r="AQ25" s="191">
        <v>0</v>
      </c>
      <c r="AR25" s="191">
        <v>0</v>
      </c>
      <c r="AS25" s="191">
        <v>0</v>
      </c>
      <c r="AT25" s="191">
        <v>0</v>
      </c>
      <c r="AU25" s="4">
        <v>0</v>
      </c>
      <c r="AV25" s="637"/>
    </row>
    <row r="26" spans="1:48" ht="20.25" customHeight="1">
      <c r="A26" s="472"/>
      <c r="B26" s="516"/>
      <c r="C26" s="475"/>
      <c r="D26" s="474"/>
      <c r="E26" s="476"/>
      <c r="F26" s="476"/>
      <c r="G26" s="476"/>
      <c r="H26" s="476"/>
      <c r="I26" s="476"/>
      <c r="J26" s="517"/>
      <c r="K26" s="517"/>
      <c r="L26" s="515"/>
      <c r="M26" s="515"/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5">
        <f t="shared" si="0"/>
        <v>0</v>
      </c>
      <c r="V26" s="7" t="s">
        <v>52</v>
      </c>
      <c r="W26" s="191">
        <v>0</v>
      </c>
      <c r="X26" s="191">
        <v>0</v>
      </c>
      <c r="Y26" s="191">
        <v>0</v>
      </c>
      <c r="Z26" s="191">
        <v>0</v>
      </c>
      <c r="AA26" s="191">
        <v>0</v>
      </c>
      <c r="AB26" s="191">
        <v>0</v>
      </c>
      <c r="AC26" s="191">
        <v>0</v>
      </c>
      <c r="AD26" s="191">
        <v>0</v>
      </c>
      <c r="AE26" s="191">
        <v>0</v>
      </c>
      <c r="AF26" s="191">
        <v>0</v>
      </c>
      <c r="AG26" s="191">
        <v>0</v>
      </c>
      <c r="AH26" s="4">
        <v>0</v>
      </c>
      <c r="AI26" s="4">
        <v>0</v>
      </c>
      <c r="AJ26" s="4">
        <v>0</v>
      </c>
      <c r="AK26" s="191">
        <v>0</v>
      </c>
      <c r="AL26" s="191">
        <v>0</v>
      </c>
      <c r="AM26" s="191">
        <v>0</v>
      </c>
      <c r="AN26" s="191">
        <v>0</v>
      </c>
      <c r="AO26" s="191">
        <v>0</v>
      </c>
      <c r="AP26" s="191">
        <v>0</v>
      </c>
      <c r="AQ26" s="191">
        <v>0</v>
      </c>
      <c r="AR26" s="191">
        <v>0</v>
      </c>
      <c r="AS26" s="191">
        <v>0</v>
      </c>
      <c r="AT26" s="191">
        <v>0</v>
      </c>
      <c r="AU26" s="4">
        <v>0</v>
      </c>
      <c r="AV26" s="638"/>
    </row>
    <row r="27" spans="1:48" ht="19.5" customHeight="1">
      <c r="A27" s="473"/>
      <c r="B27" s="516"/>
      <c r="C27" s="475"/>
      <c r="D27" s="474"/>
      <c r="E27" s="476"/>
      <c r="F27" s="476"/>
      <c r="G27" s="476"/>
      <c r="H27" s="476"/>
      <c r="I27" s="476"/>
      <c r="J27" s="517"/>
      <c r="K27" s="517"/>
      <c r="L27" s="515"/>
      <c r="M27" s="515"/>
      <c r="N27" s="230">
        <f t="shared" ref="N27:T27" si="3">SUM(N22:N26)</f>
        <v>0</v>
      </c>
      <c r="O27" s="230">
        <f t="shared" si="3"/>
        <v>0</v>
      </c>
      <c r="P27" s="230">
        <f t="shared" si="3"/>
        <v>0</v>
      </c>
      <c r="Q27" s="230">
        <f t="shared" si="3"/>
        <v>1.0231399999999999</v>
      </c>
      <c r="R27" s="230">
        <f t="shared" si="3"/>
        <v>1.51677</v>
      </c>
      <c r="S27" s="230">
        <f t="shared" si="3"/>
        <v>0</v>
      </c>
      <c r="T27" s="230">
        <f t="shared" si="3"/>
        <v>0</v>
      </c>
      <c r="U27" s="231">
        <f t="shared" si="0"/>
        <v>2.5399099999999999</v>
      </c>
      <c r="V27" s="231" t="s">
        <v>11</v>
      </c>
      <c r="W27" s="193">
        <f t="shared" ref="W27:AU27" si="4">SUM(W22:W26)</f>
        <v>1023.14</v>
      </c>
      <c r="X27" s="193">
        <f t="shared" si="4"/>
        <v>0</v>
      </c>
      <c r="Y27" s="193">
        <f t="shared" si="4"/>
        <v>0</v>
      </c>
      <c r="Z27" s="193">
        <f t="shared" si="4"/>
        <v>0</v>
      </c>
      <c r="AA27" s="193">
        <f t="shared" si="4"/>
        <v>0</v>
      </c>
      <c r="AB27" s="193">
        <f t="shared" si="4"/>
        <v>0</v>
      </c>
      <c r="AC27" s="193">
        <f t="shared" si="4"/>
        <v>0</v>
      </c>
      <c r="AD27" s="193">
        <f t="shared" si="4"/>
        <v>0</v>
      </c>
      <c r="AE27" s="193">
        <f t="shared" si="4"/>
        <v>0</v>
      </c>
      <c r="AF27" s="193">
        <f t="shared" si="4"/>
        <v>0</v>
      </c>
      <c r="AG27" s="193">
        <f t="shared" si="4"/>
        <v>0</v>
      </c>
      <c r="AH27" s="230">
        <f t="shared" si="4"/>
        <v>0</v>
      </c>
      <c r="AI27" s="230">
        <f t="shared" si="4"/>
        <v>0</v>
      </c>
      <c r="AJ27" s="230">
        <f t="shared" si="4"/>
        <v>0</v>
      </c>
      <c r="AK27" s="193">
        <f t="shared" si="4"/>
        <v>0</v>
      </c>
      <c r="AL27" s="193">
        <f t="shared" si="4"/>
        <v>0</v>
      </c>
      <c r="AM27" s="193">
        <f t="shared" si="4"/>
        <v>0</v>
      </c>
      <c r="AN27" s="193">
        <f t="shared" si="4"/>
        <v>0</v>
      </c>
      <c r="AO27" s="193">
        <f t="shared" si="4"/>
        <v>0</v>
      </c>
      <c r="AP27" s="193">
        <f t="shared" si="4"/>
        <v>0</v>
      </c>
      <c r="AQ27" s="193">
        <f t="shared" si="4"/>
        <v>0</v>
      </c>
      <c r="AR27" s="193">
        <f t="shared" si="4"/>
        <v>0</v>
      </c>
      <c r="AS27" s="193">
        <f t="shared" si="4"/>
        <v>0</v>
      </c>
      <c r="AT27" s="193">
        <f t="shared" si="4"/>
        <v>0</v>
      </c>
      <c r="AU27" s="230">
        <f t="shared" si="4"/>
        <v>0</v>
      </c>
      <c r="AV27" s="328"/>
    </row>
    <row r="28" spans="1:48" ht="15.75" customHeight="1">
      <c r="A28" s="467" t="s">
        <v>153</v>
      </c>
      <c r="B28" s="468"/>
      <c r="C28" s="468"/>
      <c r="D28" s="468"/>
      <c r="E28" s="468"/>
      <c r="F28" s="468"/>
      <c r="G28" s="468"/>
      <c r="H28" s="468"/>
      <c r="I28" s="468"/>
      <c r="J28" s="468"/>
      <c r="K28" s="468"/>
      <c r="L28" s="468"/>
      <c r="M28" s="468"/>
      <c r="N28" s="468"/>
      <c r="O28" s="468"/>
      <c r="P28" s="468"/>
      <c r="Q28" s="468"/>
      <c r="R28" s="468"/>
      <c r="S28" s="468"/>
      <c r="T28" s="468"/>
      <c r="U28" s="468"/>
      <c r="V28" s="518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88"/>
      <c r="AI28" s="188"/>
      <c r="AJ28" s="188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88"/>
      <c r="AV28" s="302"/>
    </row>
    <row r="29" spans="1:48" ht="19.5" customHeight="1">
      <c r="A29" s="471"/>
      <c r="B29" s="474" t="s">
        <v>200</v>
      </c>
      <c r="C29" s="475" t="s">
        <v>62</v>
      </c>
      <c r="D29" s="474" t="s">
        <v>260</v>
      </c>
      <c r="E29" s="476" t="s">
        <v>119</v>
      </c>
      <c r="F29" s="6" t="s">
        <v>18</v>
      </c>
      <c r="G29" s="6" t="s">
        <v>20</v>
      </c>
      <c r="H29" s="10" t="s">
        <v>59</v>
      </c>
      <c r="I29" s="6" t="s">
        <v>55</v>
      </c>
      <c r="J29" s="517">
        <v>2023</v>
      </c>
      <c r="K29" s="517">
        <v>2025</v>
      </c>
      <c r="L29" s="515">
        <v>17.071010000000001</v>
      </c>
      <c r="M29" s="515">
        <f>L29</f>
        <v>17.071010000000001</v>
      </c>
      <c r="N29" s="5">
        <v>0</v>
      </c>
      <c r="O29" s="5">
        <v>0</v>
      </c>
      <c r="P29" s="5">
        <v>0</v>
      </c>
      <c r="Q29" s="5">
        <v>0</v>
      </c>
      <c r="R29" s="5">
        <v>1.29</v>
      </c>
      <c r="S29" s="5">
        <v>1.29</v>
      </c>
      <c r="T29" s="5">
        <v>1.29</v>
      </c>
      <c r="U29" s="5">
        <f>SUM(N29:T29)</f>
        <v>3.87</v>
      </c>
      <c r="V29" s="7" t="s">
        <v>3</v>
      </c>
      <c r="W29" s="93">
        <v>0</v>
      </c>
      <c r="X29" s="93">
        <v>0</v>
      </c>
      <c r="Y29" s="93">
        <v>0</v>
      </c>
      <c r="Z29" s="93">
        <v>0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93">
        <v>0</v>
      </c>
      <c r="AG29" s="93">
        <v>0</v>
      </c>
      <c r="AH29" s="5">
        <v>0</v>
      </c>
      <c r="AI29" s="5">
        <v>0</v>
      </c>
      <c r="AJ29" s="5">
        <v>0</v>
      </c>
      <c r="AK29" s="93">
        <v>0</v>
      </c>
      <c r="AL29" s="93">
        <v>0</v>
      </c>
      <c r="AM29" s="93">
        <v>0</v>
      </c>
      <c r="AN29" s="93">
        <v>0</v>
      </c>
      <c r="AO29" s="93">
        <v>0</v>
      </c>
      <c r="AP29" s="93">
        <v>0</v>
      </c>
      <c r="AQ29" s="93">
        <v>0</v>
      </c>
      <c r="AR29" s="93">
        <v>0</v>
      </c>
      <c r="AS29" s="93">
        <v>0</v>
      </c>
      <c r="AT29" s="93">
        <v>0</v>
      </c>
      <c r="AU29" s="5">
        <v>0</v>
      </c>
      <c r="AV29" s="5"/>
    </row>
    <row r="30" spans="1:48" ht="19.5" customHeight="1">
      <c r="A30" s="472"/>
      <c r="B30" s="474"/>
      <c r="C30" s="475"/>
      <c r="D30" s="474"/>
      <c r="E30" s="476"/>
      <c r="F30" s="6" t="s">
        <v>19</v>
      </c>
      <c r="G30" s="6" t="s">
        <v>22</v>
      </c>
      <c r="H30" s="10" t="s">
        <v>59</v>
      </c>
      <c r="I30" s="6" t="s">
        <v>292</v>
      </c>
      <c r="J30" s="517"/>
      <c r="K30" s="517"/>
      <c r="L30" s="515"/>
      <c r="M30" s="515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5" t="s">
        <v>8</v>
      </c>
      <c r="W30" s="93">
        <v>0</v>
      </c>
      <c r="X30" s="93">
        <v>0</v>
      </c>
      <c r="Y30" s="93">
        <v>0</v>
      </c>
      <c r="Z30" s="93">
        <v>0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93">
        <v>0</v>
      </c>
      <c r="AG30" s="93">
        <v>0</v>
      </c>
      <c r="AH30" s="5">
        <v>0</v>
      </c>
      <c r="AI30" s="5">
        <v>0</v>
      </c>
      <c r="AJ30" s="5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5">
        <v>0</v>
      </c>
      <c r="AV30" s="5"/>
    </row>
    <row r="31" spans="1:48" ht="19.5" customHeight="1">
      <c r="A31" s="472"/>
      <c r="B31" s="474"/>
      <c r="C31" s="475"/>
      <c r="D31" s="474"/>
      <c r="E31" s="476"/>
      <c r="F31" s="476" t="s">
        <v>39</v>
      </c>
      <c r="G31" s="476" t="s">
        <v>21</v>
      </c>
      <c r="H31" s="476" t="s">
        <v>59</v>
      </c>
      <c r="I31" s="476" t="s">
        <v>367</v>
      </c>
      <c r="J31" s="517"/>
      <c r="K31" s="517"/>
      <c r="L31" s="515"/>
      <c r="M31" s="515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50</v>
      </c>
      <c r="W31" s="93">
        <v>0</v>
      </c>
      <c r="X31" s="93">
        <v>0</v>
      </c>
      <c r="Y31" s="93">
        <v>0</v>
      </c>
      <c r="Z31" s="93">
        <v>0</v>
      </c>
      <c r="AA31" s="93">
        <v>0</v>
      </c>
      <c r="AB31" s="93">
        <v>0</v>
      </c>
      <c r="AC31" s="93">
        <v>0</v>
      </c>
      <c r="AD31" s="93">
        <v>0</v>
      </c>
      <c r="AE31" s="93">
        <v>0</v>
      </c>
      <c r="AF31" s="93">
        <v>0</v>
      </c>
      <c r="AG31" s="93">
        <v>0</v>
      </c>
      <c r="AH31" s="5">
        <v>0</v>
      </c>
      <c r="AI31" s="5">
        <v>0</v>
      </c>
      <c r="AJ31" s="5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0</v>
      </c>
      <c r="AR31" s="93">
        <v>0</v>
      </c>
      <c r="AS31" s="93">
        <v>0</v>
      </c>
      <c r="AT31" s="93">
        <v>0</v>
      </c>
      <c r="AU31" s="5">
        <v>0</v>
      </c>
      <c r="AV31" s="5"/>
    </row>
    <row r="32" spans="1:48" ht="19.5" customHeight="1">
      <c r="A32" s="472"/>
      <c r="B32" s="474"/>
      <c r="C32" s="475"/>
      <c r="D32" s="474"/>
      <c r="E32" s="476"/>
      <c r="F32" s="476"/>
      <c r="G32" s="476"/>
      <c r="H32" s="476"/>
      <c r="I32" s="476"/>
      <c r="J32" s="517"/>
      <c r="K32" s="517"/>
      <c r="L32" s="515"/>
      <c r="M32" s="515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51</v>
      </c>
      <c r="W32" s="93">
        <v>0</v>
      </c>
      <c r="X32" s="93">
        <v>0</v>
      </c>
      <c r="Y32" s="93">
        <v>0</v>
      </c>
      <c r="Z32" s="93">
        <v>0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93">
        <v>0</v>
      </c>
      <c r="AG32" s="93">
        <v>0</v>
      </c>
      <c r="AH32" s="5">
        <v>0</v>
      </c>
      <c r="AI32" s="5">
        <v>0</v>
      </c>
      <c r="AJ32" s="5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5">
        <v>0</v>
      </c>
      <c r="AV32" s="5"/>
    </row>
    <row r="33" spans="1:48" ht="18" customHeight="1">
      <c r="A33" s="472"/>
      <c r="B33" s="474"/>
      <c r="C33" s="475"/>
      <c r="D33" s="474"/>
      <c r="E33" s="476"/>
      <c r="F33" s="476"/>
      <c r="G33" s="476"/>
      <c r="H33" s="476"/>
      <c r="I33" s="476"/>
      <c r="J33" s="517"/>
      <c r="K33" s="517"/>
      <c r="L33" s="515"/>
      <c r="M33" s="515"/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f>SUM(N33:T33)</f>
        <v>0</v>
      </c>
      <c r="V33" s="7" t="s">
        <v>52</v>
      </c>
      <c r="W33" s="93">
        <v>0</v>
      </c>
      <c r="X33" s="93">
        <v>0</v>
      </c>
      <c r="Y33" s="93">
        <v>0</v>
      </c>
      <c r="Z33" s="93">
        <v>0</v>
      </c>
      <c r="AA33" s="93">
        <v>0</v>
      </c>
      <c r="AB33" s="93">
        <v>0</v>
      </c>
      <c r="AC33" s="93">
        <v>0</v>
      </c>
      <c r="AD33" s="93">
        <v>0</v>
      </c>
      <c r="AE33" s="93">
        <v>0</v>
      </c>
      <c r="AF33" s="93">
        <v>0</v>
      </c>
      <c r="AG33" s="93">
        <v>0</v>
      </c>
      <c r="AH33" s="5">
        <v>0</v>
      </c>
      <c r="AI33" s="5">
        <v>0</v>
      </c>
      <c r="AJ33" s="5">
        <v>0</v>
      </c>
      <c r="AK33" s="93">
        <v>0</v>
      </c>
      <c r="AL33" s="93">
        <v>0</v>
      </c>
      <c r="AM33" s="93">
        <v>0</v>
      </c>
      <c r="AN33" s="93">
        <v>0</v>
      </c>
      <c r="AO33" s="93">
        <v>0</v>
      </c>
      <c r="AP33" s="93">
        <v>0</v>
      </c>
      <c r="AQ33" s="93">
        <v>0</v>
      </c>
      <c r="AR33" s="93">
        <v>0</v>
      </c>
      <c r="AS33" s="93">
        <v>0</v>
      </c>
      <c r="AT33" s="93">
        <v>0</v>
      </c>
      <c r="AU33" s="5">
        <v>0</v>
      </c>
      <c r="AV33" s="5"/>
    </row>
    <row r="34" spans="1:48" ht="19.5" customHeight="1">
      <c r="A34" s="472"/>
      <c r="B34" s="474"/>
      <c r="C34" s="475"/>
      <c r="D34" s="474"/>
      <c r="E34" s="476"/>
      <c r="F34" s="476"/>
      <c r="G34" s="476"/>
      <c r="H34" s="476"/>
      <c r="I34" s="476"/>
      <c r="J34" s="517"/>
      <c r="K34" s="517"/>
      <c r="L34" s="515"/>
      <c r="M34" s="515"/>
      <c r="N34" s="230">
        <f t="shared" ref="N34:U34" si="5">SUM(N29:N33)</f>
        <v>0</v>
      </c>
      <c r="O34" s="230">
        <f t="shared" si="5"/>
        <v>0</v>
      </c>
      <c r="P34" s="230">
        <f t="shared" si="5"/>
        <v>0</v>
      </c>
      <c r="Q34" s="230">
        <f t="shared" si="5"/>
        <v>0</v>
      </c>
      <c r="R34" s="230">
        <f t="shared" si="5"/>
        <v>1.29</v>
      </c>
      <c r="S34" s="230">
        <f t="shared" si="5"/>
        <v>1.29</v>
      </c>
      <c r="T34" s="230">
        <f t="shared" si="5"/>
        <v>1.29</v>
      </c>
      <c r="U34" s="231">
        <f t="shared" si="5"/>
        <v>3.87</v>
      </c>
      <c r="V34" s="231" t="s">
        <v>11</v>
      </c>
      <c r="W34" s="193">
        <f t="shared" ref="W34:AU34" si="6">SUM(W29:W33)</f>
        <v>0</v>
      </c>
      <c r="X34" s="193">
        <f t="shared" si="6"/>
        <v>0</v>
      </c>
      <c r="Y34" s="193">
        <f t="shared" si="6"/>
        <v>0</v>
      </c>
      <c r="Z34" s="193">
        <f t="shared" si="6"/>
        <v>0</v>
      </c>
      <c r="AA34" s="193">
        <f t="shared" si="6"/>
        <v>0</v>
      </c>
      <c r="AB34" s="193">
        <f t="shared" si="6"/>
        <v>0</v>
      </c>
      <c r="AC34" s="193">
        <f t="shared" si="6"/>
        <v>0</v>
      </c>
      <c r="AD34" s="193">
        <f t="shared" si="6"/>
        <v>0</v>
      </c>
      <c r="AE34" s="193">
        <f t="shared" si="6"/>
        <v>0</v>
      </c>
      <c r="AF34" s="193">
        <f t="shared" si="6"/>
        <v>0</v>
      </c>
      <c r="AG34" s="193">
        <f t="shared" si="6"/>
        <v>0</v>
      </c>
      <c r="AH34" s="230">
        <f t="shared" si="6"/>
        <v>0</v>
      </c>
      <c r="AI34" s="230">
        <f t="shared" si="6"/>
        <v>0</v>
      </c>
      <c r="AJ34" s="230">
        <f t="shared" si="6"/>
        <v>0</v>
      </c>
      <c r="AK34" s="193">
        <f t="shared" si="6"/>
        <v>0</v>
      </c>
      <c r="AL34" s="193">
        <f t="shared" si="6"/>
        <v>0</v>
      </c>
      <c r="AM34" s="193">
        <f t="shared" si="6"/>
        <v>0</v>
      </c>
      <c r="AN34" s="193">
        <f t="shared" si="6"/>
        <v>0</v>
      </c>
      <c r="AO34" s="193">
        <f t="shared" si="6"/>
        <v>0</v>
      </c>
      <c r="AP34" s="193">
        <f t="shared" si="6"/>
        <v>0</v>
      </c>
      <c r="AQ34" s="193">
        <f t="shared" si="6"/>
        <v>0</v>
      </c>
      <c r="AR34" s="193">
        <f t="shared" si="6"/>
        <v>0</v>
      </c>
      <c r="AS34" s="193">
        <f t="shared" si="6"/>
        <v>0</v>
      </c>
      <c r="AT34" s="193">
        <f t="shared" si="6"/>
        <v>0</v>
      </c>
      <c r="AU34" s="230">
        <f t="shared" si="6"/>
        <v>0</v>
      </c>
      <c r="AV34" s="230"/>
    </row>
    <row r="35" spans="1:48" ht="15.75" customHeight="1">
      <c r="A35" s="472"/>
      <c r="B35" s="516" t="s">
        <v>201</v>
      </c>
      <c r="C35" s="475" t="s">
        <v>875</v>
      </c>
      <c r="D35" s="474" t="s">
        <v>257</v>
      </c>
      <c r="E35" s="476" t="s">
        <v>120</v>
      </c>
      <c r="F35" s="6" t="s">
        <v>18</v>
      </c>
      <c r="G35" s="6" t="s">
        <v>20</v>
      </c>
      <c r="H35" s="10" t="s">
        <v>59</v>
      </c>
      <c r="I35" s="6" t="s">
        <v>55</v>
      </c>
      <c r="J35" s="517">
        <v>2023</v>
      </c>
      <c r="K35" s="517">
        <v>2025</v>
      </c>
      <c r="L35" s="515">
        <v>22.295649999999998</v>
      </c>
      <c r="M35" s="515">
        <f>L35</f>
        <v>22.295649999999998</v>
      </c>
      <c r="N35" s="4">
        <v>0</v>
      </c>
      <c r="O35" s="4">
        <v>0</v>
      </c>
      <c r="P35" s="4">
        <v>0</v>
      </c>
      <c r="Q35" s="4">
        <v>0</v>
      </c>
      <c r="R35" s="4">
        <v>1.29</v>
      </c>
      <c r="S35" s="4">
        <v>1.29</v>
      </c>
      <c r="T35" s="4">
        <v>1.29</v>
      </c>
      <c r="U35" s="5">
        <f t="shared" ref="U35:U40" si="7">SUM(N35:T35)</f>
        <v>3.87</v>
      </c>
      <c r="V35" s="7" t="s">
        <v>3</v>
      </c>
      <c r="W35" s="191">
        <v>0</v>
      </c>
      <c r="X35" s="191">
        <v>0</v>
      </c>
      <c r="Y35" s="191">
        <v>0</v>
      </c>
      <c r="Z35" s="191">
        <v>0</v>
      </c>
      <c r="AA35" s="191">
        <v>0</v>
      </c>
      <c r="AB35" s="191">
        <v>0</v>
      </c>
      <c r="AC35" s="191">
        <v>0</v>
      </c>
      <c r="AD35" s="191">
        <v>0</v>
      </c>
      <c r="AE35" s="191">
        <v>0</v>
      </c>
      <c r="AF35" s="191">
        <v>0</v>
      </c>
      <c r="AG35" s="191">
        <v>0</v>
      </c>
      <c r="AH35" s="4">
        <v>0</v>
      </c>
      <c r="AI35" s="4">
        <v>0</v>
      </c>
      <c r="AJ35" s="4">
        <v>0</v>
      </c>
      <c r="AK35" s="191">
        <v>0</v>
      </c>
      <c r="AL35" s="191">
        <v>0</v>
      </c>
      <c r="AM35" s="191">
        <v>0</v>
      </c>
      <c r="AN35" s="191">
        <v>0</v>
      </c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4">
        <v>0</v>
      </c>
      <c r="AV35" s="4"/>
    </row>
    <row r="36" spans="1:48" ht="15.75" customHeight="1">
      <c r="A36" s="472"/>
      <c r="B36" s="516"/>
      <c r="C36" s="475"/>
      <c r="D36" s="474"/>
      <c r="E36" s="476"/>
      <c r="F36" s="6" t="s">
        <v>19</v>
      </c>
      <c r="G36" s="6" t="s">
        <v>22</v>
      </c>
      <c r="H36" s="10" t="s">
        <v>59</v>
      </c>
      <c r="I36" s="6" t="s">
        <v>293</v>
      </c>
      <c r="J36" s="517"/>
      <c r="K36" s="517"/>
      <c r="L36" s="515"/>
      <c r="M36" s="515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5" t="s">
        <v>8</v>
      </c>
      <c r="W36" s="191">
        <v>0</v>
      </c>
      <c r="X36" s="191">
        <v>0</v>
      </c>
      <c r="Y36" s="191">
        <v>0</v>
      </c>
      <c r="Z36" s="191">
        <v>0</v>
      </c>
      <c r="AA36" s="191">
        <v>0</v>
      </c>
      <c r="AB36" s="191">
        <v>0</v>
      </c>
      <c r="AC36" s="191">
        <v>0</v>
      </c>
      <c r="AD36" s="191">
        <v>0</v>
      </c>
      <c r="AE36" s="191">
        <v>0</v>
      </c>
      <c r="AF36" s="191">
        <v>0</v>
      </c>
      <c r="AG36" s="191">
        <v>0</v>
      </c>
      <c r="AH36" s="4">
        <v>0</v>
      </c>
      <c r="AI36" s="4">
        <v>0</v>
      </c>
      <c r="AJ36" s="4">
        <v>0</v>
      </c>
      <c r="AK36" s="191">
        <v>0</v>
      </c>
      <c r="AL36" s="191">
        <v>0</v>
      </c>
      <c r="AM36" s="191">
        <v>0</v>
      </c>
      <c r="AN36" s="191">
        <v>0</v>
      </c>
      <c r="AO36" s="191">
        <v>0</v>
      </c>
      <c r="AP36" s="191">
        <v>0</v>
      </c>
      <c r="AQ36" s="191">
        <v>0</v>
      </c>
      <c r="AR36" s="191">
        <v>0</v>
      </c>
      <c r="AS36" s="191">
        <v>0</v>
      </c>
      <c r="AT36" s="191">
        <v>0</v>
      </c>
      <c r="AU36" s="4">
        <v>0</v>
      </c>
      <c r="AV36" s="4"/>
    </row>
    <row r="37" spans="1:48" ht="15.75" customHeight="1">
      <c r="A37" s="472"/>
      <c r="B37" s="516"/>
      <c r="C37" s="475"/>
      <c r="D37" s="474"/>
      <c r="E37" s="476"/>
      <c r="F37" s="476" t="s">
        <v>39</v>
      </c>
      <c r="G37" s="476" t="s">
        <v>21</v>
      </c>
      <c r="H37" s="476" t="s">
        <v>59</v>
      </c>
      <c r="I37" s="476" t="s">
        <v>366</v>
      </c>
      <c r="J37" s="517"/>
      <c r="K37" s="517"/>
      <c r="L37" s="515"/>
      <c r="M37" s="515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50</v>
      </c>
      <c r="W37" s="191">
        <v>0</v>
      </c>
      <c r="X37" s="191">
        <v>0</v>
      </c>
      <c r="Y37" s="191">
        <v>0</v>
      </c>
      <c r="Z37" s="191">
        <v>0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191">
        <v>0</v>
      </c>
      <c r="AG37" s="191">
        <v>0</v>
      </c>
      <c r="AH37" s="4">
        <v>0</v>
      </c>
      <c r="AI37" s="4">
        <v>0</v>
      </c>
      <c r="AJ37" s="4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1">
        <v>0</v>
      </c>
      <c r="AT37" s="191">
        <v>0</v>
      </c>
      <c r="AU37" s="4">
        <v>0</v>
      </c>
      <c r="AV37" s="4"/>
    </row>
    <row r="38" spans="1:48" ht="15.75" customHeight="1">
      <c r="A38" s="472"/>
      <c r="B38" s="516"/>
      <c r="C38" s="475"/>
      <c r="D38" s="474"/>
      <c r="E38" s="476"/>
      <c r="F38" s="476"/>
      <c r="G38" s="476"/>
      <c r="H38" s="476"/>
      <c r="I38" s="476"/>
      <c r="J38" s="517"/>
      <c r="K38" s="517"/>
      <c r="L38" s="515"/>
      <c r="M38" s="515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51</v>
      </c>
      <c r="W38" s="191">
        <v>0</v>
      </c>
      <c r="X38" s="191">
        <v>0</v>
      </c>
      <c r="Y38" s="191">
        <v>0</v>
      </c>
      <c r="Z38" s="191">
        <v>0</v>
      </c>
      <c r="AA38" s="191">
        <v>0</v>
      </c>
      <c r="AB38" s="191">
        <v>0</v>
      </c>
      <c r="AC38" s="191">
        <v>0</v>
      </c>
      <c r="AD38" s="191">
        <v>0</v>
      </c>
      <c r="AE38" s="191">
        <v>0</v>
      </c>
      <c r="AF38" s="191">
        <v>0</v>
      </c>
      <c r="AG38" s="191">
        <v>0</v>
      </c>
      <c r="AH38" s="4">
        <v>0</v>
      </c>
      <c r="AI38" s="4">
        <v>0</v>
      </c>
      <c r="AJ38" s="4">
        <v>0</v>
      </c>
      <c r="AK38" s="191">
        <v>0</v>
      </c>
      <c r="AL38" s="191">
        <v>0</v>
      </c>
      <c r="AM38" s="191">
        <v>0</v>
      </c>
      <c r="AN38" s="191">
        <v>0</v>
      </c>
      <c r="AO38" s="191">
        <v>0</v>
      </c>
      <c r="AP38" s="191">
        <v>0</v>
      </c>
      <c r="AQ38" s="191">
        <v>0</v>
      </c>
      <c r="AR38" s="191">
        <v>0</v>
      </c>
      <c r="AS38" s="191">
        <v>0</v>
      </c>
      <c r="AT38" s="191">
        <v>0</v>
      </c>
      <c r="AU38" s="4">
        <v>0</v>
      </c>
      <c r="AV38" s="4"/>
    </row>
    <row r="39" spans="1:48" ht="20.25" customHeight="1">
      <c r="A39" s="472"/>
      <c r="B39" s="516"/>
      <c r="C39" s="475"/>
      <c r="D39" s="474"/>
      <c r="E39" s="476"/>
      <c r="F39" s="476"/>
      <c r="G39" s="476"/>
      <c r="H39" s="476"/>
      <c r="I39" s="476"/>
      <c r="J39" s="517"/>
      <c r="K39" s="517"/>
      <c r="L39" s="515"/>
      <c r="M39" s="515"/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5">
        <f t="shared" si="7"/>
        <v>0</v>
      </c>
      <c r="V39" s="7" t="s">
        <v>52</v>
      </c>
      <c r="W39" s="191">
        <v>0</v>
      </c>
      <c r="X39" s="191">
        <v>0</v>
      </c>
      <c r="Y39" s="191">
        <v>0</v>
      </c>
      <c r="Z39" s="191">
        <v>0</v>
      </c>
      <c r="AA39" s="191">
        <v>0</v>
      </c>
      <c r="AB39" s="191">
        <v>0</v>
      </c>
      <c r="AC39" s="191">
        <v>0</v>
      </c>
      <c r="AD39" s="191">
        <v>0</v>
      </c>
      <c r="AE39" s="191">
        <v>0</v>
      </c>
      <c r="AF39" s="191">
        <v>0</v>
      </c>
      <c r="AG39" s="191">
        <v>0</v>
      </c>
      <c r="AH39" s="4">
        <v>0</v>
      </c>
      <c r="AI39" s="4">
        <v>0</v>
      </c>
      <c r="AJ39" s="4">
        <v>0</v>
      </c>
      <c r="AK39" s="191">
        <v>0</v>
      </c>
      <c r="AL39" s="191">
        <v>0</v>
      </c>
      <c r="AM39" s="191">
        <v>0</v>
      </c>
      <c r="AN39" s="191">
        <v>0</v>
      </c>
      <c r="AO39" s="191">
        <v>0</v>
      </c>
      <c r="AP39" s="191">
        <v>0</v>
      </c>
      <c r="AQ39" s="191">
        <v>0</v>
      </c>
      <c r="AR39" s="191">
        <v>0</v>
      </c>
      <c r="AS39" s="191">
        <v>0</v>
      </c>
      <c r="AT39" s="191">
        <v>0</v>
      </c>
      <c r="AU39" s="4">
        <v>0</v>
      </c>
      <c r="AV39" s="4"/>
    </row>
    <row r="40" spans="1:48" ht="63.75" customHeight="1">
      <c r="A40" s="473"/>
      <c r="B40" s="516"/>
      <c r="C40" s="475"/>
      <c r="D40" s="474"/>
      <c r="E40" s="476"/>
      <c r="F40" s="476"/>
      <c r="G40" s="476"/>
      <c r="H40" s="476"/>
      <c r="I40" s="476"/>
      <c r="J40" s="517"/>
      <c r="K40" s="517"/>
      <c r="L40" s="515"/>
      <c r="M40" s="515"/>
      <c r="N40" s="230">
        <f t="shared" ref="N40:T40" si="8">SUM(N35:N39)</f>
        <v>0</v>
      </c>
      <c r="O40" s="230">
        <f t="shared" si="8"/>
        <v>0</v>
      </c>
      <c r="P40" s="230">
        <f t="shared" si="8"/>
        <v>0</v>
      </c>
      <c r="Q40" s="230">
        <f t="shared" si="8"/>
        <v>0</v>
      </c>
      <c r="R40" s="230">
        <f>SUM(R35:R39)</f>
        <v>1.29</v>
      </c>
      <c r="S40" s="230">
        <f t="shared" si="8"/>
        <v>1.29</v>
      </c>
      <c r="T40" s="230">
        <f t="shared" si="8"/>
        <v>1.29</v>
      </c>
      <c r="U40" s="231">
        <f t="shared" si="7"/>
        <v>3.87</v>
      </c>
      <c r="V40" s="231" t="s">
        <v>11</v>
      </c>
      <c r="W40" s="193">
        <f t="shared" ref="W40:AU40" si="9">SUM(W35:W39)</f>
        <v>0</v>
      </c>
      <c r="X40" s="193">
        <f t="shared" si="9"/>
        <v>0</v>
      </c>
      <c r="Y40" s="193">
        <f t="shared" si="9"/>
        <v>0</v>
      </c>
      <c r="Z40" s="193">
        <f t="shared" si="9"/>
        <v>0</v>
      </c>
      <c r="AA40" s="193">
        <f t="shared" si="9"/>
        <v>0</v>
      </c>
      <c r="AB40" s="193">
        <f t="shared" si="9"/>
        <v>0</v>
      </c>
      <c r="AC40" s="193">
        <f t="shared" si="9"/>
        <v>0</v>
      </c>
      <c r="AD40" s="193">
        <f t="shared" si="9"/>
        <v>0</v>
      </c>
      <c r="AE40" s="193">
        <f t="shared" si="9"/>
        <v>0</v>
      </c>
      <c r="AF40" s="193">
        <f t="shared" si="9"/>
        <v>0</v>
      </c>
      <c r="AG40" s="193">
        <f t="shared" si="9"/>
        <v>0</v>
      </c>
      <c r="AH40" s="230">
        <f t="shared" si="9"/>
        <v>0</v>
      </c>
      <c r="AI40" s="230">
        <f t="shared" si="9"/>
        <v>0</v>
      </c>
      <c r="AJ40" s="230">
        <f t="shared" si="9"/>
        <v>0</v>
      </c>
      <c r="AK40" s="193">
        <f t="shared" si="9"/>
        <v>0</v>
      </c>
      <c r="AL40" s="193">
        <f t="shared" si="9"/>
        <v>0</v>
      </c>
      <c r="AM40" s="193">
        <f t="shared" si="9"/>
        <v>0</v>
      </c>
      <c r="AN40" s="193">
        <f t="shared" si="9"/>
        <v>0</v>
      </c>
      <c r="AO40" s="193">
        <f t="shared" si="9"/>
        <v>0</v>
      </c>
      <c r="AP40" s="193">
        <f t="shared" si="9"/>
        <v>0</v>
      </c>
      <c r="AQ40" s="193">
        <f t="shared" si="9"/>
        <v>0</v>
      </c>
      <c r="AR40" s="193">
        <f t="shared" si="9"/>
        <v>0</v>
      </c>
      <c r="AS40" s="193">
        <f t="shared" si="9"/>
        <v>0</v>
      </c>
      <c r="AT40" s="193">
        <f t="shared" si="9"/>
        <v>0</v>
      </c>
      <c r="AU40" s="230">
        <f t="shared" si="9"/>
        <v>0</v>
      </c>
      <c r="AV40" s="230"/>
    </row>
    <row r="41" spans="1:48" ht="15.75" customHeight="1">
      <c r="A41" s="467" t="s">
        <v>154</v>
      </c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518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88"/>
      <c r="AI41" s="188"/>
      <c r="AJ41" s="188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88"/>
      <c r="AV41" s="302"/>
    </row>
    <row r="42" spans="1:48" ht="15.75" customHeight="1">
      <c r="A42" s="519"/>
      <c r="B42" s="516" t="s">
        <v>207</v>
      </c>
      <c r="C42" s="475" t="s">
        <v>60</v>
      </c>
      <c r="D42" s="474" t="s">
        <v>257</v>
      </c>
      <c r="E42" s="476" t="s">
        <v>121</v>
      </c>
      <c r="F42" s="6" t="s">
        <v>18</v>
      </c>
      <c r="G42" s="6" t="s">
        <v>20</v>
      </c>
      <c r="H42" s="10" t="s">
        <v>59</v>
      </c>
      <c r="I42" s="6" t="s">
        <v>55</v>
      </c>
      <c r="J42" s="517">
        <v>2023</v>
      </c>
      <c r="K42" s="517">
        <v>2025</v>
      </c>
      <c r="L42" s="515">
        <v>3.4368099999999999</v>
      </c>
      <c r="M42" s="515">
        <f>Q47+R47+S47+T47</f>
        <v>3.4361999999999999</v>
      </c>
      <c r="N42" s="4">
        <v>0</v>
      </c>
      <c r="O42" s="4">
        <v>0</v>
      </c>
      <c r="P42" s="4">
        <v>0</v>
      </c>
      <c r="Q42" s="4">
        <v>0</v>
      </c>
      <c r="R42" s="4">
        <v>1.1456</v>
      </c>
      <c r="S42" s="4">
        <v>1.1456</v>
      </c>
      <c r="T42" s="4">
        <v>1.145</v>
      </c>
      <c r="U42" s="5">
        <f t="shared" ref="U42:U47" si="10">SUM(N42:T42)</f>
        <v>3.4361999999999999</v>
      </c>
      <c r="V42" s="7" t="s">
        <v>3</v>
      </c>
      <c r="W42" s="191">
        <v>0</v>
      </c>
      <c r="X42" s="191">
        <v>0</v>
      </c>
      <c r="Y42" s="191">
        <v>0</v>
      </c>
      <c r="Z42" s="191">
        <v>0</v>
      </c>
      <c r="AA42" s="191">
        <v>0</v>
      </c>
      <c r="AB42" s="191">
        <v>0</v>
      </c>
      <c r="AC42" s="191">
        <v>0</v>
      </c>
      <c r="AD42" s="191">
        <v>0</v>
      </c>
      <c r="AE42" s="191">
        <v>0</v>
      </c>
      <c r="AF42" s="191">
        <v>0</v>
      </c>
      <c r="AG42" s="191">
        <v>0</v>
      </c>
      <c r="AH42" s="4">
        <v>0</v>
      </c>
      <c r="AI42" s="4">
        <v>0</v>
      </c>
      <c r="AJ42" s="4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0</v>
      </c>
      <c r="AQ42" s="191">
        <v>0</v>
      </c>
      <c r="AR42" s="191">
        <v>0</v>
      </c>
      <c r="AS42" s="191">
        <v>0</v>
      </c>
      <c r="AT42" s="191">
        <v>0</v>
      </c>
      <c r="AU42" s="4">
        <v>0</v>
      </c>
      <c r="AV42" s="302"/>
    </row>
    <row r="43" spans="1:48" ht="15.75" customHeight="1">
      <c r="A43" s="520"/>
      <c r="B43" s="516"/>
      <c r="C43" s="475"/>
      <c r="D43" s="474"/>
      <c r="E43" s="476"/>
      <c r="F43" s="6" t="s">
        <v>19</v>
      </c>
      <c r="G43" s="6" t="s">
        <v>22</v>
      </c>
      <c r="H43" s="10" t="s">
        <v>59</v>
      </c>
      <c r="I43" s="6" t="s">
        <v>294</v>
      </c>
      <c r="J43" s="517"/>
      <c r="K43" s="517"/>
      <c r="L43" s="515"/>
      <c r="M43" s="515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5" t="s">
        <v>8</v>
      </c>
      <c r="W43" s="191">
        <v>0</v>
      </c>
      <c r="X43" s="191">
        <v>0</v>
      </c>
      <c r="Y43" s="191">
        <v>0</v>
      </c>
      <c r="Z43" s="191">
        <v>0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  <c r="AG43" s="191">
        <v>0</v>
      </c>
      <c r="AH43" s="4">
        <v>0</v>
      </c>
      <c r="AI43" s="4">
        <v>0</v>
      </c>
      <c r="AJ43" s="4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1">
        <v>0</v>
      </c>
      <c r="AT43" s="191">
        <v>0</v>
      </c>
      <c r="AU43" s="4">
        <v>0</v>
      </c>
      <c r="AV43" s="302"/>
    </row>
    <row r="44" spans="1:48" ht="15.75" customHeight="1">
      <c r="A44" s="520"/>
      <c r="B44" s="516"/>
      <c r="C44" s="475"/>
      <c r="D44" s="474"/>
      <c r="E44" s="476"/>
      <c r="F44" s="476" t="s">
        <v>39</v>
      </c>
      <c r="G44" s="476" t="s">
        <v>21</v>
      </c>
      <c r="H44" s="476" t="s">
        <v>59</v>
      </c>
      <c r="I44" s="476" t="s">
        <v>368</v>
      </c>
      <c r="J44" s="517"/>
      <c r="K44" s="517"/>
      <c r="L44" s="515"/>
      <c r="M44" s="515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50</v>
      </c>
      <c r="W44" s="191">
        <v>0</v>
      </c>
      <c r="X44" s="191">
        <v>0</v>
      </c>
      <c r="Y44" s="191">
        <v>0</v>
      </c>
      <c r="Z44" s="191">
        <v>0</v>
      </c>
      <c r="AA44" s="191">
        <v>0</v>
      </c>
      <c r="AB44" s="191">
        <v>0</v>
      </c>
      <c r="AC44" s="191">
        <v>0</v>
      </c>
      <c r="AD44" s="191">
        <v>0</v>
      </c>
      <c r="AE44" s="191">
        <v>0</v>
      </c>
      <c r="AF44" s="191">
        <v>0</v>
      </c>
      <c r="AG44" s="191">
        <v>0</v>
      </c>
      <c r="AH44" s="4">
        <v>0</v>
      </c>
      <c r="AI44" s="4">
        <v>0</v>
      </c>
      <c r="AJ44" s="4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4">
        <v>0</v>
      </c>
      <c r="AV44" s="302"/>
    </row>
    <row r="45" spans="1:48" ht="15.75" customHeight="1">
      <c r="A45" s="520"/>
      <c r="B45" s="516"/>
      <c r="C45" s="475"/>
      <c r="D45" s="474"/>
      <c r="E45" s="476"/>
      <c r="F45" s="476"/>
      <c r="G45" s="476"/>
      <c r="H45" s="476"/>
      <c r="I45" s="476"/>
      <c r="J45" s="517"/>
      <c r="K45" s="517"/>
      <c r="L45" s="515"/>
      <c r="M45" s="515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51</v>
      </c>
      <c r="W45" s="191">
        <v>0</v>
      </c>
      <c r="X45" s="191">
        <v>0</v>
      </c>
      <c r="Y45" s="191">
        <v>0</v>
      </c>
      <c r="Z45" s="191">
        <v>0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191">
        <v>0</v>
      </c>
      <c r="AG45" s="191">
        <v>0</v>
      </c>
      <c r="AH45" s="4">
        <v>0</v>
      </c>
      <c r="AI45" s="4">
        <v>0</v>
      </c>
      <c r="AJ45" s="4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4">
        <v>0</v>
      </c>
      <c r="AV45" s="302"/>
    </row>
    <row r="46" spans="1:48" ht="20.25" customHeight="1">
      <c r="A46" s="520"/>
      <c r="B46" s="516"/>
      <c r="C46" s="475"/>
      <c r="D46" s="474"/>
      <c r="E46" s="476"/>
      <c r="F46" s="476"/>
      <c r="G46" s="476"/>
      <c r="H46" s="476"/>
      <c r="I46" s="476"/>
      <c r="J46" s="517"/>
      <c r="K46" s="517"/>
      <c r="L46" s="515"/>
      <c r="M46" s="515"/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5">
        <f t="shared" si="10"/>
        <v>0</v>
      </c>
      <c r="V46" s="7" t="s">
        <v>52</v>
      </c>
      <c r="W46" s="191">
        <v>0</v>
      </c>
      <c r="X46" s="191">
        <v>0</v>
      </c>
      <c r="Y46" s="191">
        <v>0</v>
      </c>
      <c r="Z46" s="191">
        <v>0</v>
      </c>
      <c r="AA46" s="191">
        <v>0</v>
      </c>
      <c r="AB46" s="191">
        <v>0</v>
      </c>
      <c r="AC46" s="191">
        <v>0</v>
      </c>
      <c r="AD46" s="191">
        <v>0</v>
      </c>
      <c r="AE46" s="191">
        <v>0</v>
      </c>
      <c r="AF46" s="191">
        <v>0</v>
      </c>
      <c r="AG46" s="191">
        <v>0</v>
      </c>
      <c r="AH46" s="4">
        <v>0</v>
      </c>
      <c r="AI46" s="4">
        <v>0</v>
      </c>
      <c r="AJ46" s="4">
        <v>0</v>
      </c>
      <c r="AK46" s="191">
        <v>0</v>
      </c>
      <c r="AL46" s="191">
        <v>0</v>
      </c>
      <c r="AM46" s="191">
        <v>0</v>
      </c>
      <c r="AN46" s="191">
        <v>0</v>
      </c>
      <c r="AO46" s="191">
        <v>0</v>
      </c>
      <c r="AP46" s="191">
        <v>0</v>
      </c>
      <c r="AQ46" s="191">
        <v>0</v>
      </c>
      <c r="AR46" s="191">
        <v>0</v>
      </c>
      <c r="AS46" s="191">
        <v>0</v>
      </c>
      <c r="AT46" s="191">
        <v>0</v>
      </c>
      <c r="AU46" s="4">
        <v>0</v>
      </c>
      <c r="AV46" s="302"/>
    </row>
    <row r="47" spans="1:48" ht="19.5" customHeight="1">
      <c r="A47" s="521"/>
      <c r="B47" s="516"/>
      <c r="C47" s="475"/>
      <c r="D47" s="474"/>
      <c r="E47" s="476"/>
      <c r="F47" s="476"/>
      <c r="G47" s="476"/>
      <c r="H47" s="476"/>
      <c r="I47" s="476"/>
      <c r="J47" s="517"/>
      <c r="K47" s="517"/>
      <c r="L47" s="515"/>
      <c r="M47" s="515"/>
      <c r="N47" s="230">
        <f t="shared" ref="N47:T47" si="11">SUM(N42:N46)</f>
        <v>0</v>
      </c>
      <c r="O47" s="230">
        <f t="shared" si="11"/>
        <v>0</v>
      </c>
      <c r="P47" s="230">
        <f t="shared" si="11"/>
        <v>0</v>
      </c>
      <c r="Q47" s="230">
        <f t="shared" si="11"/>
        <v>0</v>
      </c>
      <c r="R47" s="230">
        <f t="shared" si="11"/>
        <v>1.1456</v>
      </c>
      <c r="S47" s="230">
        <f t="shared" si="11"/>
        <v>1.1456</v>
      </c>
      <c r="T47" s="230">
        <f t="shared" si="11"/>
        <v>1.145</v>
      </c>
      <c r="U47" s="231">
        <f t="shared" si="10"/>
        <v>3.4361999999999999</v>
      </c>
      <c r="V47" s="231" t="s">
        <v>11</v>
      </c>
      <c r="W47" s="193">
        <f t="shared" ref="W47:AU47" si="12">SUM(W42:W46)</f>
        <v>0</v>
      </c>
      <c r="X47" s="193">
        <f t="shared" si="12"/>
        <v>0</v>
      </c>
      <c r="Y47" s="193">
        <f t="shared" si="12"/>
        <v>0</v>
      </c>
      <c r="Z47" s="193">
        <f t="shared" si="12"/>
        <v>0</v>
      </c>
      <c r="AA47" s="193">
        <f t="shared" si="12"/>
        <v>0</v>
      </c>
      <c r="AB47" s="193">
        <f t="shared" si="12"/>
        <v>0</v>
      </c>
      <c r="AC47" s="193">
        <f t="shared" si="12"/>
        <v>0</v>
      </c>
      <c r="AD47" s="193">
        <f t="shared" si="12"/>
        <v>0</v>
      </c>
      <c r="AE47" s="193">
        <f t="shared" si="12"/>
        <v>0</v>
      </c>
      <c r="AF47" s="193">
        <f t="shared" si="12"/>
        <v>0</v>
      </c>
      <c r="AG47" s="193">
        <f t="shared" si="12"/>
        <v>0</v>
      </c>
      <c r="AH47" s="230">
        <f t="shared" si="12"/>
        <v>0</v>
      </c>
      <c r="AI47" s="230">
        <f t="shared" si="12"/>
        <v>0</v>
      </c>
      <c r="AJ47" s="230">
        <f t="shared" si="12"/>
        <v>0</v>
      </c>
      <c r="AK47" s="193">
        <f t="shared" si="12"/>
        <v>0</v>
      </c>
      <c r="AL47" s="193">
        <f t="shared" si="12"/>
        <v>0</v>
      </c>
      <c r="AM47" s="193">
        <f t="shared" si="12"/>
        <v>0</v>
      </c>
      <c r="AN47" s="193">
        <f t="shared" si="12"/>
        <v>0</v>
      </c>
      <c r="AO47" s="193">
        <f t="shared" si="12"/>
        <v>0</v>
      </c>
      <c r="AP47" s="193">
        <f t="shared" si="12"/>
        <v>0</v>
      </c>
      <c r="AQ47" s="193">
        <f t="shared" si="12"/>
        <v>0</v>
      </c>
      <c r="AR47" s="193">
        <f t="shared" si="12"/>
        <v>0</v>
      </c>
      <c r="AS47" s="193">
        <f t="shared" si="12"/>
        <v>0</v>
      </c>
      <c r="AT47" s="193">
        <f t="shared" si="12"/>
        <v>0</v>
      </c>
      <c r="AU47" s="230">
        <f t="shared" si="12"/>
        <v>0</v>
      </c>
      <c r="AV47" s="328"/>
    </row>
    <row r="48" spans="1:48" ht="15.75" customHeight="1">
      <c r="A48" s="467" t="s">
        <v>155</v>
      </c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518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88"/>
      <c r="AI48" s="188"/>
      <c r="AJ48" s="188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88"/>
      <c r="AV48" s="302"/>
    </row>
    <row r="49" spans="1:48" ht="15.75" customHeight="1">
      <c r="A49" s="519"/>
      <c r="B49" s="516" t="s">
        <v>208</v>
      </c>
      <c r="C49" s="475" t="s">
        <v>61</v>
      </c>
      <c r="D49" s="474" t="s">
        <v>260</v>
      </c>
      <c r="E49" s="476" t="s">
        <v>122</v>
      </c>
      <c r="F49" s="6" t="s">
        <v>18</v>
      </c>
      <c r="G49" s="6" t="s">
        <v>20</v>
      </c>
      <c r="H49" s="6" t="s">
        <v>369</v>
      </c>
      <c r="I49" s="6" t="s">
        <v>57</v>
      </c>
      <c r="J49" s="517">
        <v>2022</v>
      </c>
      <c r="K49" s="517">
        <v>2023</v>
      </c>
      <c r="L49" s="515">
        <v>1.18391</v>
      </c>
      <c r="M49" s="515">
        <f>L49</f>
        <v>1.18391</v>
      </c>
      <c r="N49" s="4">
        <v>0</v>
      </c>
      <c r="O49" s="4">
        <v>0</v>
      </c>
      <c r="P49" s="4">
        <v>0</v>
      </c>
      <c r="Q49" s="4">
        <v>0</v>
      </c>
      <c r="R49" s="14">
        <v>1.48E-3</v>
      </c>
      <c r="S49" s="14">
        <v>1.48E-3</v>
      </c>
      <c r="T49" s="14">
        <v>1.48E-3</v>
      </c>
      <c r="U49" s="14">
        <f t="shared" ref="U49:U54" si="13">SUM(N49:T49)</f>
        <v>4.4399999999999995E-3</v>
      </c>
      <c r="V49" s="7" t="s">
        <v>3</v>
      </c>
      <c r="W49" s="191">
        <v>0</v>
      </c>
      <c r="X49" s="191">
        <v>0</v>
      </c>
      <c r="Y49" s="191">
        <v>0</v>
      </c>
      <c r="Z49" s="191">
        <v>0</v>
      </c>
      <c r="AA49" s="191">
        <v>0</v>
      </c>
      <c r="AB49" s="191">
        <v>0</v>
      </c>
      <c r="AC49" s="191">
        <v>0</v>
      </c>
      <c r="AD49" s="191">
        <v>0</v>
      </c>
      <c r="AE49" s="191">
        <v>0</v>
      </c>
      <c r="AF49" s="191">
        <v>0</v>
      </c>
      <c r="AG49" s="191">
        <v>0</v>
      </c>
      <c r="AH49" s="4">
        <v>0</v>
      </c>
      <c r="AI49" s="4">
        <v>0</v>
      </c>
      <c r="AJ49" s="4">
        <v>0</v>
      </c>
      <c r="AK49" s="191">
        <v>0</v>
      </c>
      <c r="AL49" s="191">
        <v>0</v>
      </c>
      <c r="AM49" s="191">
        <v>0</v>
      </c>
      <c r="AN49" s="191">
        <v>0</v>
      </c>
      <c r="AO49" s="191">
        <v>0</v>
      </c>
      <c r="AP49" s="191">
        <v>0</v>
      </c>
      <c r="AQ49" s="191">
        <v>0</v>
      </c>
      <c r="AR49" s="191">
        <v>0</v>
      </c>
      <c r="AS49" s="191">
        <v>0</v>
      </c>
      <c r="AT49" s="191">
        <v>0</v>
      </c>
      <c r="AU49" s="4">
        <v>0</v>
      </c>
      <c r="AV49" s="302"/>
    </row>
    <row r="50" spans="1:48" ht="15.75" customHeight="1">
      <c r="A50" s="520"/>
      <c r="B50" s="516"/>
      <c r="C50" s="475"/>
      <c r="D50" s="474"/>
      <c r="E50" s="476"/>
      <c r="F50" s="6" t="s">
        <v>19</v>
      </c>
      <c r="G50" s="6" t="s">
        <v>22</v>
      </c>
      <c r="H50" s="6" t="s">
        <v>295</v>
      </c>
      <c r="I50" s="6" t="s">
        <v>295</v>
      </c>
      <c r="J50" s="517"/>
      <c r="K50" s="517"/>
      <c r="L50" s="515"/>
      <c r="M50" s="515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5" t="s">
        <v>8</v>
      </c>
      <c r="W50" s="191">
        <v>0</v>
      </c>
      <c r="X50" s="191">
        <v>0</v>
      </c>
      <c r="Y50" s="191">
        <v>0</v>
      </c>
      <c r="Z50" s="191">
        <v>0</v>
      </c>
      <c r="AA50" s="191">
        <v>0</v>
      </c>
      <c r="AB50" s="191">
        <v>0</v>
      </c>
      <c r="AC50" s="191">
        <v>0</v>
      </c>
      <c r="AD50" s="191">
        <v>0</v>
      </c>
      <c r="AE50" s="191">
        <v>0</v>
      </c>
      <c r="AF50" s="191">
        <v>0</v>
      </c>
      <c r="AG50" s="191">
        <v>0</v>
      </c>
      <c r="AH50" s="4">
        <v>0</v>
      </c>
      <c r="AI50" s="4">
        <v>0</v>
      </c>
      <c r="AJ50" s="4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0</v>
      </c>
      <c r="AP50" s="191">
        <v>0</v>
      </c>
      <c r="AQ50" s="191">
        <v>0</v>
      </c>
      <c r="AR50" s="191">
        <v>0</v>
      </c>
      <c r="AS50" s="191">
        <v>0</v>
      </c>
      <c r="AT50" s="191">
        <v>0</v>
      </c>
      <c r="AU50" s="4">
        <v>0</v>
      </c>
      <c r="AV50" s="302"/>
    </row>
    <row r="51" spans="1:48" ht="15.75" customHeight="1">
      <c r="A51" s="520"/>
      <c r="B51" s="516"/>
      <c r="C51" s="475"/>
      <c r="D51" s="474"/>
      <c r="E51" s="476"/>
      <c r="F51" s="476" t="s">
        <v>39</v>
      </c>
      <c r="G51" s="476" t="s">
        <v>21</v>
      </c>
      <c r="H51" s="476" t="s">
        <v>317</v>
      </c>
      <c r="I51" s="476" t="s">
        <v>58</v>
      </c>
      <c r="J51" s="517"/>
      <c r="K51" s="517"/>
      <c r="L51" s="515"/>
      <c r="M51" s="515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50</v>
      </c>
      <c r="W51" s="19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>
        <v>0</v>
      </c>
      <c r="AE51" s="191">
        <v>0</v>
      </c>
      <c r="AF51" s="191">
        <v>0</v>
      </c>
      <c r="AG51" s="191">
        <v>0</v>
      </c>
      <c r="AH51" s="4">
        <v>0</v>
      </c>
      <c r="AI51" s="4">
        <v>0</v>
      </c>
      <c r="AJ51" s="4">
        <v>0</v>
      </c>
      <c r="AK51" s="191">
        <v>0</v>
      </c>
      <c r="AL51" s="191">
        <v>0</v>
      </c>
      <c r="AM51" s="191">
        <v>0</v>
      </c>
      <c r="AN51" s="191">
        <v>0</v>
      </c>
      <c r="AO51" s="191">
        <v>0</v>
      </c>
      <c r="AP51" s="191">
        <v>0</v>
      </c>
      <c r="AQ51" s="191">
        <v>0</v>
      </c>
      <c r="AR51" s="191">
        <v>0</v>
      </c>
      <c r="AS51" s="191">
        <v>0</v>
      </c>
      <c r="AT51" s="191">
        <v>0</v>
      </c>
      <c r="AU51" s="4">
        <v>0</v>
      </c>
      <c r="AV51" s="302"/>
    </row>
    <row r="52" spans="1:48" ht="15.75" customHeight="1">
      <c r="A52" s="520"/>
      <c r="B52" s="516"/>
      <c r="C52" s="475"/>
      <c r="D52" s="474"/>
      <c r="E52" s="476"/>
      <c r="F52" s="476"/>
      <c r="G52" s="476"/>
      <c r="H52" s="476"/>
      <c r="I52" s="476"/>
      <c r="J52" s="517"/>
      <c r="K52" s="517"/>
      <c r="L52" s="515"/>
      <c r="M52" s="515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51</v>
      </c>
      <c r="W52" s="191">
        <v>0</v>
      </c>
      <c r="X52" s="191">
        <v>0</v>
      </c>
      <c r="Y52" s="191">
        <v>0</v>
      </c>
      <c r="Z52" s="191">
        <v>0</v>
      </c>
      <c r="AA52" s="191">
        <v>0</v>
      </c>
      <c r="AB52" s="191">
        <v>0</v>
      </c>
      <c r="AC52" s="191">
        <v>0</v>
      </c>
      <c r="AD52" s="191">
        <v>0</v>
      </c>
      <c r="AE52" s="191">
        <v>0</v>
      </c>
      <c r="AF52" s="191">
        <v>0</v>
      </c>
      <c r="AG52" s="191">
        <v>0</v>
      </c>
      <c r="AH52" s="4">
        <v>0</v>
      </c>
      <c r="AI52" s="4">
        <v>0</v>
      </c>
      <c r="AJ52" s="4">
        <v>0</v>
      </c>
      <c r="AK52" s="191">
        <v>0</v>
      </c>
      <c r="AL52" s="191">
        <v>0</v>
      </c>
      <c r="AM52" s="191">
        <v>0</v>
      </c>
      <c r="AN52" s="191">
        <v>0</v>
      </c>
      <c r="AO52" s="191">
        <v>0</v>
      </c>
      <c r="AP52" s="191">
        <v>0</v>
      </c>
      <c r="AQ52" s="191">
        <v>0</v>
      </c>
      <c r="AR52" s="191">
        <v>0</v>
      </c>
      <c r="AS52" s="191">
        <v>0</v>
      </c>
      <c r="AT52" s="191">
        <v>0</v>
      </c>
      <c r="AU52" s="4">
        <v>0</v>
      </c>
      <c r="AV52" s="302"/>
    </row>
    <row r="53" spans="1:48" ht="20.25" customHeight="1">
      <c r="A53" s="520"/>
      <c r="B53" s="516"/>
      <c r="C53" s="475"/>
      <c r="D53" s="474"/>
      <c r="E53" s="476"/>
      <c r="F53" s="476"/>
      <c r="G53" s="476"/>
      <c r="H53" s="476"/>
      <c r="I53" s="476"/>
      <c r="J53" s="517"/>
      <c r="K53" s="517"/>
      <c r="L53" s="515"/>
      <c r="M53" s="515"/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5">
        <f t="shared" si="13"/>
        <v>0</v>
      </c>
      <c r="V53" s="7" t="s">
        <v>52</v>
      </c>
      <c r="W53" s="191">
        <v>0</v>
      </c>
      <c r="X53" s="191">
        <v>0</v>
      </c>
      <c r="Y53" s="191">
        <v>0</v>
      </c>
      <c r="Z53" s="191">
        <v>0</v>
      </c>
      <c r="AA53" s="191">
        <v>0</v>
      </c>
      <c r="AB53" s="191">
        <v>0</v>
      </c>
      <c r="AC53" s="191">
        <v>0</v>
      </c>
      <c r="AD53" s="191">
        <v>0</v>
      </c>
      <c r="AE53" s="191">
        <v>0</v>
      </c>
      <c r="AF53" s="191">
        <v>0</v>
      </c>
      <c r="AG53" s="191">
        <v>0</v>
      </c>
      <c r="AH53" s="4">
        <v>0</v>
      </c>
      <c r="AI53" s="4">
        <v>0</v>
      </c>
      <c r="AJ53" s="4">
        <v>0</v>
      </c>
      <c r="AK53" s="191">
        <v>0</v>
      </c>
      <c r="AL53" s="191">
        <v>0</v>
      </c>
      <c r="AM53" s="191">
        <v>0</v>
      </c>
      <c r="AN53" s="191">
        <v>0</v>
      </c>
      <c r="AO53" s="191">
        <v>0</v>
      </c>
      <c r="AP53" s="191">
        <v>0</v>
      </c>
      <c r="AQ53" s="191">
        <v>0</v>
      </c>
      <c r="AR53" s="191">
        <v>0</v>
      </c>
      <c r="AS53" s="191">
        <v>0</v>
      </c>
      <c r="AT53" s="191">
        <v>0</v>
      </c>
      <c r="AU53" s="4">
        <v>0</v>
      </c>
      <c r="AV53" s="302"/>
    </row>
    <row r="54" spans="1:48" ht="19.5" customHeight="1">
      <c r="A54" s="521"/>
      <c r="B54" s="516"/>
      <c r="C54" s="475"/>
      <c r="D54" s="474"/>
      <c r="E54" s="476"/>
      <c r="F54" s="476"/>
      <c r="G54" s="476"/>
      <c r="H54" s="476"/>
      <c r="I54" s="476"/>
      <c r="J54" s="517"/>
      <c r="K54" s="517"/>
      <c r="L54" s="515"/>
      <c r="M54" s="515"/>
      <c r="N54" s="230">
        <f t="shared" ref="N54:T54" si="14">SUM(N49:N53)</f>
        <v>0</v>
      </c>
      <c r="O54" s="230">
        <f t="shared" si="14"/>
        <v>0</v>
      </c>
      <c r="P54" s="230">
        <f t="shared" si="14"/>
        <v>0</v>
      </c>
      <c r="Q54" s="230">
        <f t="shared" si="14"/>
        <v>0</v>
      </c>
      <c r="R54" s="230">
        <f t="shared" si="14"/>
        <v>1.48E-3</v>
      </c>
      <c r="S54" s="230">
        <f t="shared" si="14"/>
        <v>1.48E-3</v>
      </c>
      <c r="T54" s="230">
        <f t="shared" si="14"/>
        <v>1.48E-3</v>
      </c>
      <c r="U54" s="231">
        <f t="shared" si="13"/>
        <v>4.4399999999999995E-3</v>
      </c>
      <c r="V54" s="231" t="s">
        <v>11</v>
      </c>
      <c r="W54" s="193">
        <f t="shared" ref="W54:AU54" si="15">SUM(W49:W53)</f>
        <v>0</v>
      </c>
      <c r="X54" s="193">
        <f t="shared" si="15"/>
        <v>0</v>
      </c>
      <c r="Y54" s="193">
        <f t="shared" si="15"/>
        <v>0</v>
      </c>
      <c r="Z54" s="193">
        <f t="shared" si="15"/>
        <v>0</v>
      </c>
      <c r="AA54" s="193">
        <f t="shared" si="15"/>
        <v>0</v>
      </c>
      <c r="AB54" s="193">
        <f t="shared" si="15"/>
        <v>0</v>
      </c>
      <c r="AC54" s="193">
        <f t="shared" si="15"/>
        <v>0</v>
      </c>
      <c r="AD54" s="193">
        <f t="shared" si="15"/>
        <v>0</v>
      </c>
      <c r="AE54" s="193">
        <f t="shared" si="15"/>
        <v>0</v>
      </c>
      <c r="AF54" s="193">
        <f t="shared" si="15"/>
        <v>0</v>
      </c>
      <c r="AG54" s="193">
        <f t="shared" si="15"/>
        <v>0</v>
      </c>
      <c r="AH54" s="230">
        <f t="shared" si="15"/>
        <v>0</v>
      </c>
      <c r="AI54" s="230">
        <f t="shared" si="15"/>
        <v>0</v>
      </c>
      <c r="AJ54" s="230">
        <f t="shared" si="15"/>
        <v>0</v>
      </c>
      <c r="AK54" s="193">
        <f t="shared" si="15"/>
        <v>0</v>
      </c>
      <c r="AL54" s="193">
        <f t="shared" si="15"/>
        <v>0</v>
      </c>
      <c r="AM54" s="193">
        <f t="shared" si="15"/>
        <v>0</v>
      </c>
      <c r="AN54" s="193">
        <f t="shared" si="15"/>
        <v>0</v>
      </c>
      <c r="AO54" s="193">
        <f t="shared" si="15"/>
        <v>0</v>
      </c>
      <c r="AP54" s="193">
        <f t="shared" si="15"/>
        <v>0</v>
      </c>
      <c r="AQ54" s="193">
        <f t="shared" si="15"/>
        <v>0</v>
      </c>
      <c r="AR54" s="193">
        <f t="shared" si="15"/>
        <v>0</v>
      </c>
      <c r="AS54" s="193">
        <f t="shared" si="15"/>
        <v>0</v>
      </c>
      <c r="AT54" s="193">
        <f t="shared" si="15"/>
        <v>0</v>
      </c>
      <c r="AU54" s="230">
        <f t="shared" si="15"/>
        <v>0</v>
      </c>
      <c r="AV54" s="328"/>
    </row>
    <row r="55" spans="1:48" ht="15.75" customHeight="1">
      <c r="A55" s="463" t="s">
        <v>27</v>
      </c>
      <c r="B55" s="464"/>
      <c r="C55" s="464"/>
      <c r="D55" s="464"/>
      <c r="E55" s="464"/>
      <c r="F55" s="464"/>
      <c r="G55" s="464"/>
      <c r="H55" s="464"/>
      <c r="I55" s="464"/>
      <c r="J55" s="464"/>
      <c r="K55" s="464"/>
      <c r="L55" s="464"/>
      <c r="M55" s="464"/>
      <c r="N55" s="464"/>
      <c r="O55" s="464"/>
      <c r="P55" s="464"/>
      <c r="Q55" s="464"/>
      <c r="R55" s="464"/>
      <c r="S55" s="464"/>
      <c r="T55" s="464"/>
      <c r="U55" s="464"/>
      <c r="V55" s="464"/>
      <c r="W55" s="465"/>
      <c r="X55" s="465"/>
      <c r="Y55" s="465"/>
      <c r="Z55" s="465"/>
      <c r="AA55" s="465"/>
      <c r="AB55" s="465"/>
      <c r="AC55" s="465"/>
      <c r="AD55" s="465"/>
      <c r="AE55" s="465"/>
      <c r="AF55" s="465"/>
      <c r="AG55" s="465"/>
      <c r="AH55" s="465"/>
      <c r="AI55" s="465"/>
      <c r="AJ55" s="465"/>
      <c r="AK55" s="465"/>
      <c r="AL55" s="465"/>
      <c r="AM55" s="465"/>
      <c r="AN55" s="465"/>
      <c r="AO55" s="465"/>
      <c r="AP55" s="465"/>
      <c r="AQ55" s="465"/>
      <c r="AR55" s="465"/>
      <c r="AS55" s="465"/>
      <c r="AT55" s="465"/>
      <c r="AU55" s="465"/>
      <c r="AV55" s="466"/>
    </row>
    <row r="56" spans="1:48" ht="15.75" customHeight="1">
      <c r="A56" s="467" t="s">
        <v>156</v>
      </c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9"/>
      <c r="X56" s="469"/>
      <c r="Y56" s="469"/>
      <c r="Z56" s="469"/>
      <c r="AA56" s="469"/>
      <c r="AB56" s="469"/>
      <c r="AC56" s="469"/>
      <c r="AD56" s="469"/>
      <c r="AE56" s="469"/>
      <c r="AF56" s="469"/>
      <c r="AG56" s="469"/>
      <c r="AH56" s="469"/>
      <c r="AI56" s="469"/>
      <c r="AJ56" s="469"/>
      <c r="AK56" s="469"/>
      <c r="AL56" s="469"/>
      <c r="AM56" s="469"/>
      <c r="AN56" s="469"/>
      <c r="AO56" s="469"/>
      <c r="AP56" s="469"/>
      <c r="AQ56" s="469"/>
      <c r="AR56" s="469"/>
      <c r="AS56" s="469"/>
      <c r="AT56" s="469"/>
      <c r="AU56" s="469"/>
      <c r="AV56" s="470"/>
    </row>
    <row r="57" spans="1:48" ht="23.25" customHeight="1">
      <c r="A57" s="522" t="s">
        <v>65</v>
      </c>
      <c r="B57" s="523"/>
      <c r="C57" s="523"/>
      <c r="D57" s="523"/>
      <c r="E57" s="523"/>
      <c r="F57" s="523"/>
      <c r="G57" s="523"/>
      <c r="H57" s="523"/>
      <c r="I57" s="523"/>
      <c r="J57" s="523"/>
      <c r="K57" s="523"/>
      <c r="L57" s="523"/>
      <c r="M57" s="523"/>
      <c r="N57" s="523"/>
      <c r="O57" s="523"/>
      <c r="P57" s="523"/>
      <c r="Q57" s="523"/>
      <c r="R57" s="523"/>
      <c r="S57" s="523"/>
      <c r="T57" s="523"/>
      <c r="U57" s="523"/>
      <c r="V57" s="524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88"/>
      <c r="AI57" s="188"/>
      <c r="AJ57" s="188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88"/>
      <c r="AV57" s="302"/>
    </row>
    <row r="58" spans="1:48" ht="15.75" customHeight="1">
      <c r="A58" s="467" t="s">
        <v>157</v>
      </c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518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88"/>
      <c r="AI58" s="188"/>
      <c r="AJ58" s="188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88"/>
      <c r="AV58" s="302"/>
    </row>
    <row r="59" spans="1:48" ht="23.25" customHeight="1">
      <c r="A59" s="522" t="s">
        <v>65</v>
      </c>
      <c r="B59" s="523"/>
      <c r="C59" s="523"/>
      <c r="D59" s="523"/>
      <c r="E59" s="523"/>
      <c r="F59" s="523"/>
      <c r="G59" s="523"/>
      <c r="H59" s="523"/>
      <c r="I59" s="523"/>
      <c r="J59" s="523"/>
      <c r="K59" s="523"/>
      <c r="L59" s="523"/>
      <c r="M59" s="523"/>
      <c r="N59" s="523"/>
      <c r="O59" s="523"/>
      <c r="P59" s="523"/>
      <c r="Q59" s="523"/>
      <c r="R59" s="523"/>
      <c r="S59" s="523"/>
      <c r="T59" s="523"/>
      <c r="U59" s="523"/>
      <c r="V59" s="524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88"/>
      <c r="AI59" s="188"/>
      <c r="AJ59" s="188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88"/>
      <c r="AV59" s="302"/>
    </row>
    <row r="60" spans="1:48" ht="15.75" customHeight="1">
      <c r="A60" s="467" t="s">
        <v>158</v>
      </c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518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88"/>
      <c r="AI60" s="188"/>
      <c r="AJ60" s="188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88"/>
      <c r="AV60" s="302"/>
    </row>
    <row r="61" spans="1:48" ht="19.5" customHeight="1">
      <c r="A61" s="525"/>
      <c r="B61" s="474" t="s">
        <v>209</v>
      </c>
      <c r="C61" s="528" t="s">
        <v>67</v>
      </c>
      <c r="D61" s="474" t="s">
        <v>258</v>
      </c>
      <c r="E61" s="476" t="s">
        <v>276</v>
      </c>
      <c r="F61" s="6" t="s">
        <v>18</v>
      </c>
      <c r="G61" s="6" t="s">
        <v>20</v>
      </c>
      <c r="H61" s="6" t="s">
        <v>297</v>
      </c>
      <c r="I61" s="6" t="s">
        <v>297</v>
      </c>
      <c r="J61" s="517">
        <v>2023</v>
      </c>
      <c r="K61" s="517">
        <v>2023</v>
      </c>
      <c r="L61" s="515">
        <v>981.74878000000001</v>
      </c>
      <c r="M61" s="515">
        <f>Q67+R67+S67+T67</f>
        <v>981.74878000000001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ref="U61:U73" si="16">SUM(N61:T61)</f>
        <v>0</v>
      </c>
      <c r="V61" s="7" t="s">
        <v>3</v>
      </c>
      <c r="W61" s="93">
        <v>0</v>
      </c>
      <c r="X61" s="93">
        <v>0</v>
      </c>
      <c r="Y61" s="93">
        <v>0</v>
      </c>
      <c r="Z61" s="93">
        <v>0</v>
      </c>
      <c r="AA61" s="93">
        <v>0</v>
      </c>
      <c r="AB61" s="93">
        <v>0</v>
      </c>
      <c r="AC61" s="93">
        <v>0</v>
      </c>
      <c r="AD61" s="93">
        <v>0</v>
      </c>
      <c r="AE61" s="93">
        <v>0</v>
      </c>
      <c r="AF61" s="93">
        <v>0</v>
      </c>
      <c r="AG61" s="93">
        <v>0</v>
      </c>
      <c r="AH61" s="5">
        <v>0</v>
      </c>
      <c r="AI61" s="5">
        <v>0</v>
      </c>
      <c r="AJ61" s="5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5">
        <v>0</v>
      </c>
      <c r="AV61" s="302"/>
    </row>
    <row r="62" spans="1:48" ht="19.5" customHeight="1">
      <c r="A62" s="526"/>
      <c r="B62" s="474"/>
      <c r="C62" s="528"/>
      <c r="D62" s="474"/>
      <c r="E62" s="476"/>
      <c r="F62" s="6" t="s">
        <v>19</v>
      </c>
      <c r="G62" s="6" t="s">
        <v>22</v>
      </c>
      <c r="H62" s="6" t="s">
        <v>297</v>
      </c>
      <c r="I62" s="6" t="s">
        <v>297</v>
      </c>
      <c r="J62" s="517"/>
      <c r="K62" s="517"/>
      <c r="L62" s="515"/>
      <c r="M62" s="515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5" t="s">
        <v>8</v>
      </c>
      <c r="W62" s="93">
        <v>0</v>
      </c>
      <c r="X62" s="93">
        <v>0</v>
      </c>
      <c r="Y62" s="93">
        <v>0</v>
      </c>
      <c r="Z62" s="93">
        <v>0</v>
      </c>
      <c r="AA62" s="93">
        <v>0</v>
      </c>
      <c r="AB62" s="93">
        <v>0</v>
      </c>
      <c r="AC62" s="93">
        <v>0</v>
      </c>
      <c r="AD62" s="93">
        <v>0</v>
      </c>
      <c r="AE62" s="93">
        <v>0</v>
      </c>
      <c r="AF62" s="93">
        <v>0</v>
      </c>
      <c r="AG62" s="93">
        <v>0</v>
      </c>
      <c r="AH62" s="5">
        <v>0</v>
      </c>
      <c r="AI62" s="5">
        <v>0</v>
      </c>
      <c r="AJ62" s="5">
        <v>0</v>
      </c>
      <c r="AK62" s="93">
        <v>0</v>
      </c>
      <c r="AL62" s="93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5">
        <v>0</v>
      </c>
      <c r="AV62" s="302"/>
    </row>
    <row r="63" spans="1:48" ht="19.5" customHeight="1">
      <c r="A63" s="526"/>
      <c r="B63" s="474"/>
      <c r="C63" s="528"/>
      <c r="D63" s="474"/>
      <c r="E63" s="476"/>
      <c r="F63" s="476" t="s">
        <v>39</v>
      </c>
      <c r="G63" s="476" t="s">
        <v>21</v>
      </c>
      <c r="H63" s="476" t="s">
        <v>59</v>
      </c>
      <c r="I63" s="476" t="s">
        <v>296</v>
      </c>
      <c r="J63" s="517"/>
      <c r="K63" s="517"/>
      <c r="L63" s="515"/>
      <c r="M63" s="515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50</v>
      </c>
      <c r="W63" s="93">
        <v>0</v>
      </c>
      <c r="X63" s="93">
        <v>0</v>
      </c>
      <c r="Y63" s="93">
        <v>0</v>
      </c>
      <c r="Z63" s="93">
        <v>0</v>
      </c>
      <c r="AA63" s="93">
        <v>0</v>
      </c>
      <c r="AB63" s="93">
        <v>0</v>
      </c>
      <c r="AC63" s="93">
        <v>0</v>
      </c>
      <c r="AD63" s="93">
        <v>0</v>
      </c>
      <c r="AE63" s="93">
        <v>0</v>
      </c>
      <c r="AF63" s="93">
        <v>0</v>
      </c>
      <c r="AG63" s="93">
        <v>0</v>
      </c>
      <c r="AH63" s="5">
        <v>0</v>
      </c>
      <c r="AI63" s="5">
        <v>0</v>
      </c>
      <c r="AJ63" s="5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5">
        <v>0</v>
      </c>
      <c r="AV63" s="302"/>
    </row>
    <row r="64" spans="1:48" ht="19.5" customHeight="1">
      <c r="A64" s="526"/>
      <c r="B64" s="474"/>
      <c r="C64" s="528"/>
      <c r="D64" s="474"/>
      <c r="E64" s="476"/>
      <c r="F64" s="476"/>
      <c r="G64" s="476"/>
      <c r="H64" s="476"/>
      <c r="I64" s="476"/>
      <c r="J64" s="517"/>
      <c r="K64" s="517"/>
      <c r="L64" s="515"/>
      <c r="M64" s="515"/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f t="shared" si="16"/>
        <v>0</v>
      </c>
      <c r="V64" s="7" t="s">
        <v>51</v>
      </c>
      <c r="W64" s="93">
        <v>0</v>
      </c>
      <c r="X64" s="93">
        <v>0</v>
      </c>
      <c r="Y64" s="93">
        <v>0</v>
      </c>
      <c r="Z64" s="93">
        <v>0</v>
      </c>
      <c r="AA64" s="93">
        <v>0</v>
      </c>
      <c r="AB64" s="93">
        <v>0</v>
      </c>
      <c r="AC64" s="93">
        <v>0</v>
      </c>
      <c r="AD64" s="93">
        <v>0</v>
      </c>
      <c r="AE64" s="93">
        <v>0</v>
      </c>
      <c r="AF64" s="93">
        <v>0</v>
      </c>
      <c r="AG64" s="93">
        <v>0</v>
      </c>
      <c r="AH64" s="5">
        <v>0</v>
      </c>
      <c r="AI64" s="5">
        <v>0</v>
      </c>
      <c r="AJ64" s="5">
        <v>0</v>
      </c>
      <c r="AK64" s="93">
        <v>0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5">
        <v>0</v>
      </c>
      <c r="AV64" s="302"/>
    </row>
    <row r="65" spans="1:48" ht="18" customHeight="1">
      <c r="A65" s="526"/>
      <c r="B65" s="474"/>
      <c r="C65" s="528"/>
      <c r="D65" s="474"/>
      <c r="E65" s="476"/>
      <c r="F65" s="476"/>
      <c r="G65" s="476"/>
      <c r="H65" s="476"/>
      <c r="I65" s="476"/>
      <c r="J65" s="517"/>
      <c r="K65" s="517"/>
      <c r="L65" s="515"/>
      <c r="M65" s="515"/>
      <c r="N65" s="5">
        <v>0</v>
      </c>
      <c r="O65" s="5">
        <v>0</v>
      </c>
      <c r="P65" s="5">
        <v>0</v>
      </c>
      <c r="Q65" s="5">
        <v>0</v>
      </c>
      <c r="R65" s="5">
        <v>396.73378000000002</v>
      </c>
      <c r="S65" s="5">
        <v>585.01499999999999</v>
      </c>
      <c r="T65" s="5">
        <v>0</v>
      </c>
      <c r="U65" s="5">
        <f t="shared" si="16"/>
        <v>981.74878000000001</v>
      </c>
      <c r="V65" s="7" t="s">
        <v>52</v>
      </c>
      <c r="W65" s="93">
        <f t="shared" ref="W65:AJ65" si="17">W66</f>
        <v>0</v>
      </c>
      <c r="X65" s="93">
        <f t="shared" si="17"/>
        <v>0</v>
      </c>
      <c r="Y65" s="93">
        <f t="shared" si="17"/>
        <v>0</v>
      </c>
      <c r="Z65" s="93">
        <f t="shared" si="17"/>
        <v>0</v>
      </c>
      <c r="AA65" s="93">
        <f t="shared" si="17"/>
        <v>0</v>
      </c>
      <c r="AB65" s="93">
        <f t="shared" si="17"/>
        <v>0</v>
      </c>
      <c r="AC65" s="93">
        <f t="shared" si="17"/>
        <v>0</v>
      </c>
      <c r="AD65" s="93">
        <f t="shared" si="17"/>
        <v>0</v>
      </c>
      <c r="AE65" s="93">
        <f t="shared" si="17"/>
        <v>0</v>
      </c>
      <c r="AF65" s="93">
        <f t="shared" si="17"/>
        <v>0</v>
      </c>
      <c r="AG65" s="93">
        <f t="shared" si="17"/>
        <v>11.5</v>
      </c>
      <c r="AH65" s="93">
        <f t="shared" si="17"/>
        <v>0</v>
      </c>
      <c r="AI65" s="93">
        <f t="shared" si="17"/>
        <v>0</v>
      </c>
      <c r="AJ65" s="93">
        <f t="shared" si="17"/>
        <v>0</v>
      </c>
      <c r="AK65" s="93">
        <f>AK66</f>
        <v>11.5</v>
      </c>
      <c r="AL65" s="93">
        <v>0</v>
      </c>
      <c r="AM65" s="93">
        <v>0</v>
      </c>
      <c r="AN65" s="93">
        <v>0</v>
      </c>
      <c r="AO65" s="93">
        <v>0</v>
      </c>
      <c r="AP65" s="93">
        <v>0</v>
      </c>
      <c r="AQ65" s="93">
        <v>0</v>
      </c>
      <c r="AR65" s="93">
        <v>0</v>
      </c>
      <c r="AS65" s="93">
        <v>0</v>
      </c>
      <c r="AT65" s="93">
        <v>0</v>
      </c>
      <c r="AU65" s="5">
        <v>0</v>
      </c>
      <c r="AV65" s="302"/>
    </row>
    <row r="66" spans="1:48" s="234" customFormat="1" ht="18" hidden="1" customHeight="1">
      <c r="A66" s="526"/>
      <c r="B66" s="474"/>
      <c r="C66" s="528"/>
      <c r="D66" s="474"/>
      <c r="E66" s="476"/>
      <c r="F66" s="476"/>
      <c r="G66" s="476"/>
      <c r="H66" s="476"/>
      <c r="I66" s="476"/>
      <c r="J66" s="517"/>
      <c r="K66" s="517"/>
      <c r="L66" s="515"/>
      <c r="M66" s="515"/>
      <c r="N66" s="233"/>
      <c r="O66" s="233"/>
      <c r="P66" s="233"/>
      <c r="Q66" s="233"/>
      <c r="R66" s="233"/>
      <c r="S66" s="233"/>
      <c r="T66" s="233"/>
      <c r="U66" s="233"/>
      <c r="V66" s="236" t="s">
        <v>960</v>
      </c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>
        <f>AK66</f>
        <v>11.5</v>
      </c>
      <c r="AH66" s="233"/>
      <c r="AI66" s="233"/>
      <c r="AJ66" s="233"/>
      <c r="AK66" s="208">
        <f>11.5</f>
        <v>11.5</v>
      </c>
      <c r="AL66" s="208"/>
      <c r="AM66" s="208"/>
      <c r="AN66" s="208"/>
      <c r="AO66" s="208"/>
      <c r="AP66" s="208"/>
      <c r="AQ66" s="208"/>
      <c r="AR66" s="208"/>
      <c r="AS66" s="208"/>
      <c r="AT66" s="208"/>
      <c r="AU66" s="233"/>
      <c r="AV66" s="329"/>
    </row>
    <row r="67" spans="1:48" ht="17.25" customHeight="1">
      <c r="A67" s="526"/>
      <c r="B67" s="474"/>
      <c r="C67" s="528"/>
      <c r="D67" s="474"/>
      <c r="E67" s="476"/>
      <c r="F67" s="476"/>
      <c r="G67" s="476"/>
      <c r="H67" s="476"/>
      <c r="I67" s="476"/>
      <c r="J67" s="517"/>
      <c r="K67" s="517"/>
      <c r="L67" s="515"/>
      <c r="M67" s="515"/>
      <c r="N67" s="230">
        <f t="shared" ref="N67:T67" si="18">SUM(N61:N65)</f>
        <v>0</v>
      </c>
      <c r="O67" s="230">
        <f t="shared" si="18"/>
        <v>0</v>
      </c>
      <c r="P67" s="230">
        <f t="shared" si="18"/>
        <v>0</v>
      </c>
      <c r="Q67" s="230">
        <f t="shared" si="18"/>
        <v>0</v>
      </c>
      <c r="R67" s="230">
        <f t="shared" si="18"/>
        <v>396.73378000000002</v>
      </c>
      <c r="S67" s="230">
        <f t="shared" si="18"/>
        <v>585.01499999999999</v>
      </c>
      <c r="T67" s="230">
        <f t="shared" si="18"/>
        <v>0</v>
      </c>
      <c r="U67" s="231">
        <f t="shared" si="16"/>
        <v>981.74878000000001</v>
      </c>
      <c r="V67" s="231" t="s">
        <v>11</v>
      </c>
      <c r="W67" s="193">
        <f t="shared" ref="W67:AU67" si="19">SUM(W61:W65)</f>
        <v>0</v>
      </c>
      <c r="X67" s="193">
        <f t="shared" si="19"/>
        <v>0</v>
      </c>
      <c r="Y67" s="193">
        <f t="shared" si="19"/>
        <v>0</v>
      </c>
      <c r="Z67" s="193">
        <f t="shared" si="19"/>
        <v>0</v>
      </c>
      <c r="AA67" s="193">
        <f t="shared" si="19"/>
        <v>0</v>
      </c>
      <c r="AB67" s="193">
        <f t="shared" si="19"/>
        <v>0</v>
      </c>
      <c r="AC67" s="193">
        <f t="shared" si="19"/>
        <v>0</v>
      </c>
      <c r="AD67" s="193">
        <f t="shared" si="19"/>
        <v>0</v>
      </c>
      <c r="AE67" s="193">
        <f t="shared" si="19"/>
        <v>0</v>
      </c>
      <c r="AF67" s="193">
        <f t="shared" si="19"/>
        <v>0</v>
      </c>
      <c r="AG67" s="193">
        <f t="shared" si="19"/>
        <v>11.5</v>
      </c>
      <c r="AH67" s="230">
        <f t="shared" si="19"/>
        <v>0</v>
      </c>
      <c r="AI67" s="230">
        <f t="shared" si="19"/>
        <v>0</v>
      </c>
      <c r="AJ67" s="230">
        <f t="shared" si="19"/>
        <v>0</v>
      </c>
      <c r="AK67" s="193">
        <f t="shared" si="19"/>
        <v>11.5</v>
      </c>
      <c r="AL67" s="193">
        <f t="shared" si="19"/>
        <v>0</v>
      </c>
      <c r="AM67" s="193">
        <f t="shared" si="19"/>
        <v>0</v>
      </c>
      <c r="AN67" s="193">
        <f t="shared" si="19"/>
        <v>0</v>
      </c>
      <c r="AO67" s="193">
        <f t="shared" si="19"/>
        <v>0</v>
      </c>
      <c r="AP67" s="193">
        <f t="shared" si="19"/>
        <v>0</v>
      </c>
      <c r="AQ67" s="193">
        <f t="shared" si="19"/>
        <v>0</v>
      </c>
      <c r="AR67" s="193">
        <f t="shared" si="19"/>
        <v>0</v>
      </c>
      <c r="AS67" s="193">
        <f t="shared" si="19"/>
        <v>0</v>
      </c>
      <c r="AT67" s="193">
        <f t="shared" si="19"/>
        <v>0</v>
      </c>
      <c r="AU67" s="230">
        <f t="shared" si="19"/>
        <v>0</v>
      </c>
      <c r="AV67" s="328"/>
    </row>
    <row r="68" spans="1:48" ht="19.5" customHeight="1">
      <c r="A68" s="526"/>
      <c r="B68" s="474" t="s">
        <v>210</v>
      </c>
      <c r="C68" s="528" t="s">
        <v>68</v>
      </c>
      <c r="D68" s="474" t="s">
        <v>259</v>
      </c>
      <c r="E68" s="476" t="s">
        <v>277</v>
      </c>
      <c r="F68" s="6" t="s">
        <v>18</v>
      </c>
      <c r="G68" s="6" t="s">
        <v>20</v>
      </c>
      <c r="H68" s="6" t="s">
        <v>297</v>
      </c>
      <c r="I68" s="6" t="s">
        <v>297</v>
      </c>
      <c r="J68" s="517">
        <v>2023</v>
      </c>
      <c r="K68" s="517">
        <v>2023</v>
      </c>
      <c r="L68" s="515">
        <v>97.070650000000001</v>
      </c>
      <c r="M68" s="515">
        <f>Q73+R73+S73+T73</f>
        <v>97.070650000000001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7" t="s">
        <v>3</v>
      </c>
      <c r="W68" s="93">
        <v>0</v>
      </c>
      <c r="X68" s="93">
        <v>0</v>
      </c>
      <c r="Y68" s="93">
        <v>0</v>
      </c>
      <c r="Z68" s="93">
        <v>0</v>
      </c>
      <c r="AA68" s="93">
        <v>0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0</v>
      </c>
      <c r="AH68" s="5">
        <v>0</v>
      </c>
      <c r="AI68" s="5">
        <v>0</v>
      </c>
      <c r="AJ68" s="5">
        <v>0</v>
      </c>
      <c r="AK68" s="93">
        <v>0</v>
      </c>
      <c r="AL68" s="93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5">
        <v>0</v>
      </c>
      <c r="AV68" s="302"/>
    </row>
    <row r="69" spans="1:48" ht="19.5" customHeight="1">
      <c r="A69" s="526"/>
      <c r="B69" s="474"/>
      <c r="C69" s="528"/>
      <c r="D69" s="474"/>
      <c r="E69" s="476"/>
      <c r="F69" s="6" t="s">
        <v>19</v>
      </c>
      <c r="G69" s="6" t="s">
        <v>22</v>
      </c>
      <c r="H69" s="6" t="s">
        <v>297</v>
      </c>
      <c r="I69" s="6" t="s">
        <v>297</v>
      </c>
      <c r="J69" s="517"/>
      <c r="K69" s="517"/>
      <c r="L69" s="515"/>
      <c r="M69" s="515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5" t="s">
        <v>8</v>
      </c>
      <c r="W69" s="93">
        <v>0</v>
      </c>
      <c r="X69" s="93">
        <v>0</v>
      </c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5">
        <v>0</v>
      </c>
      <c r="AI69" s="5">
        <v>0</v>
      </c>
      <c r="AJ69" s="5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5">
        <v>0</v>
      </c>
      <c r="AV69" s="302"/>
    </row>
    <row r="70" spans="1:48" ht="19.5" customHeight="1">
      <c r="A70" s="526"/>
      <c r="B70" s="474"/>
      <c r="C70" s="528"/>
      <c r="D70" s="474"/>
      <c r="E70" s="476"/>
      <c r="F70" s="476" t="s">
        <v>39</v>
      </c>
      <c r="G70" s="476" t="s">
        <v>21</v>
      </c>
      <c r="H70" s="476" t="s">
        <v>59</v>
      </c>
      <c r="I70" s="476" t="s">
        <v>298</v>
      </c>
      <c r="J70" s="517"/>
      <c r="K70" s="517"/>
      <c r="L70" s="515"/>
      <c r="M70" s="515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50</v>
      </c>
      <c r="W70" s="93">
        <v>0</v>
      </c>
      <c r="X70" s="93">
        <v>0</v>
      </c>
      <c r="Y70" s="93">
        <v>0</v>
      </c>
      <c r="Z70" s="93">
        <v>0</v>
      </c>
      <c r="AA70" s="93">
        <v>0</v>
      </c>
      <c r="AB70" s="93">
        <v>0</v>
      </c>
      <c r="AC70" s="93">
        <v>0</v>
      </c>
      <c r="AD70" s="93">
        <v>0</v>
      </c>
      <c r="AE70" s="93">
        <v>0</v>
      </c>
      <c r="AF70" s="93">
        <v>0</v>
      </c>
      <c r="AG70" s="93">
        <v>0</v>
      </c>
      <c r="AH70" s="5">
        <v>0</v>
      </c>
      <c r="AI70" s="5">
        <v>0</v>
      </c>
      <c r="AJ70" s="5">
        <v>0</v>
      </c>
      <c r="AK70" s="93">
        <v>0</v>
      </c>
      <c r="AL70" s="93">
        <v>0</v>
      </c>
      <c r="AM70" s="93">
        <v>0</v>
      </c>
      <c r="AN70" s="93">
        <v>0</v>
      </c>
      <c r="AO70" s="93">
        <v>0</v>
      </c>
      <c r="AP70" s="93">
        <v>0</v>
      </c>
      <c r="AQ70" s="93">
        <v>0</v>
      </c>
      <c r="AR70" s="93">
        <v>0</v>
      </c>
      <c r="AS70" s="93">
        <v>0</v>
      </c>
      <c r="AT70" s="93">
        <v>0</v>
      </c>
      <c r="AU70" s="5">
        <v>0</v>
      </c>
      <c r="AV70" s="302"/>
    </row>
    <row r="71" spans="1:48" ht="19.5" customHeight="1">
      <c r="A71" s="526"/>
      <c r="B71" s="474"/>
      <c r="C71" s="528"/>
      <c r="D71" s="474"/>
      <c r="E71" s="476"/>
      <c r="F71" s="476"/>
      <c r="G71" s="476"/>
      <c r="H71" s="476"/>
      <c r="I71" s="476"/>
      <c r="J71" s="517"/>
      <c r="K71" s="517"/>
      <c r="L71" s="515"/>
      <c r="M71" s="515"/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f t="shared" si="16"/>
        <v>0</v>
      </c>
      <c r="V71" s="7" t="s">
        <v>51</v>
      </c>
      <c r="W71" s="93">
        <v>0</v>
      </c>
      <c r="X71" s="93">
        <v>0</v>
      </c>
      <c r="Y71" s="93">
        <v>0</v>
      </c>
      <c r="Z71" s="93">
        <v>0</v>
      </c>
      <c r="AA71" s="93">
        <v>0</v>
      </c>
      <c r="AB71" s="93">
        <v>0</v>
      </c>
      <c r="AC71" s="93">
        <v>0</v>
      </c>
      <c r="AD71" s="93">
        <v>0</v>
      </c>
      <c r="AE71" s="93">
        <v>0</v>
      </c>
      <c r="AF71" s="93">
        <v>0</v>
      </c>
      <c r="AG71" s="93">
        <v>0</v>
      </c>
      <c r="AH71" s="5">
        <v>0</v>
      </c>
      <c r="AI71" s="5">
        <v>0</v>
      </c>
      <c r="AJ71" s="5">
        <v>0</v>
      </c>
      <c r="AK71" s="93">
        <v>0</v>
      </c>
      <c r="AL71" s="93">
        <v>0</v>
      </c>
      <c r="AM71" s="93">
        <v>0</v>
      </c>
      <c r="AN71" s="93">
        <v>0</v>
      </c>
      <c r="AO71" s="93">
        <v>0</v>
      </c>
      <c r="AP71" s="93">
        <v>0</v>
      </c>
      <c r="AQ71" s="93">
        <v>0</v>
      </c>
      <c r="AR71" s="93">
        <v>0</v>
      </c>
      <c r="AS71" s="93">
        <v>0</v>
      </c>
      <c r="AT71" s="93">
        <v>0</v>
      </c>
      <c r="AU71" s="5">
        <v>0</v>
      </c>
      <c r="AV71" s="302"/>
    </row>
    <row r="72" spans="1:48" ht="18" customHeight="1">
      <c r="A72" s="526"/>
      <c r="B72" s="474"/>
      <c r="C72" s="528"/>
      <c r="D72" s="474"/>
      <c r="E72" s="476"/>
      <c r="F72" s="476"/>
      <c r="G72" s="476"/>
      <c r="H72" s="476"/>
      <c r="I72" s="476"/>
      <c r="J72" s="517"/>
      <c r="K72" s="517"/>
      <c r="L72" s="515"/>
      <c r="M72" s="515"/>
      <c r="N72" s="5">
        <v>0</v>
      </c>
      <c r="O72" s="5">
        <v>0</v>
      </c>
      <c r="P72" s="5">
        <v>0</v>
      </c>
      <c r="Q72" s="5">
        <v>0</v>
      </c>
      <c r="R72" s="5">
        <v>23.657599999999999</v>
      </c>
      <c r="S72" s="5">
        <v>73.413049999999998</v>
      </c>
      <c r="T72" s="5">
        <v>0</v>
      </c>
      <c r="U72" s="5">
        <f t="shared" si="16"/>
        <v>97.070650000000001</v>
      </c>
      <c r="V72" s="7" t="s">
        <v>52</v>
      </c>
      <c r="W72" s="93">
        <v>0</v>
      </c>
      <c r="X72" s="93">
        <v>0</v>
      </c>
      <c r="Y72" s="93">
        <v>0</v>
      </c>
      <c r="Z72" s="93">
        <v>0</v>
      </c>
      <c r="AA72" s="93">
        <v>0</v>
      </c>
      <c r="AB72" s="93">
        <v>0</v>
      </c>
      <c r="AC72" s="93">
        <v>0</v>
      </c>
      <c r="AD72" s="93">
        <v>0</v>
      </c>
      <c r="AE72" s="93">
        <v>0</v>
      </c>
      <c r="AF72" s="93">
        <v>0</v>
      </c>
      <c r="AG72" s="93">
        <v>0</v>
      </c>
      <c r="AH72" s="5">
        <v>0</v>
      </c>
      <c r="AI72" s="5">
        <v>0</v>
      </c>
      <c r="AJ72" s="5">
        <v>0</v>
      </c>
      <c r="AK72" s="93">
        <v>0</v>
      </c>
      <c r="AL72" s="93">
        <v>0</v>
      </c>
      <c r="AM72" s="93">
        <v>0</v>
      </c>
      <c r="AN72" s="93">
        <v>0</v>
      </c>
      <c r="AO72" s="93">
        <v>0</v>
      </c>
      <c r="AP72" s="93">
        <v>0</v>
      </c>
      <c r="AQ72" s="93">
        <v>0</v>
      </c>
      <c r="AR72" s="93">
        <v>0</v>
      </c>
      <c r="AS72" s="93">
        <v>0</v>
      </c>
      <c r="AT72" s="93">
        <v>0</v>
      </c>
      <c r="AU72" s="5">
        <v>0</v>
      </c>
      <c r="AV72" s="302"/>
    </row>
    <row r="73" spans="1:48" ht="17.25" customHeight="1">
      <c r="A73" s="527"/>
      <c r="B73" s="474"/>
      <c r="C73" s="528"/>
      <c r="D73" s="474"/>
      <c r="E73" s="476"/>
      <c r="F73" s="476"/>
      <c r="G73" s="476"/>
      <c r="H73" s="476"/>
      <c r="I73" s="476"/>
      <c r="J73" s="517"/>
      <c r="K73" s="517"/>
      <c r="L73" s="515"/>
      <c r="M73" s="515"/>
      <c r="N73" s="230">
        <f t="shared" ref="N73:T73" si="20">SUM(N68:N72)</f>
        <v>0</v>
      </c>
      <c r="O73" s="230">
        <f t="shared" si="20"/>
        <v>0</v>
      </c>
      <c r="P73" s="230">
        <f t="shared" si="20"/>
        <v>0</v>
      </c>
      <c r="Q73" s="230">
        <f t="shared" si="20"/>
        <v>0</v>
      </c>
      <c r="R73" s="230">
        <f t="shared" si="20"/>
        <v>23.657599999999999</v>
      </c>
      <c r="S73" s="230">
        <f t="shared" si="20"/>
        <v>73.413049999999998</v>
      </c>
      <c r="T73" s="230">
        <f t="shared" si="20"/>
        <v>0</v>
      </c>
      <c r="U73" s="231">
        <f t="shared" si="16"/>
        <v>97.070650000000001</v>
      </c>
      <c r="V73" s="231" t="s">
        <v>11</v>
      </c>
      <c r="W73" s="193">
        <f t="shared" ref="W73:AU73" si="21">SUM(W68:W72)</f>
        <v>0</v>
      </c>
      <c r="X73" s="193">
        <f t="shared" si="21"/>
        <v>0</v>
      </c>
      <c r="Y73" s="193">
        <f t="shared" si="21"/>
        <v>0</v>
      </c>
      <c r="Z73" s="193">
        <f t="shared" si="21"/>
        <v>0</v>
      </c>
      <c r="AA73" s="193">
        <f t="shared" si="21"/>
        <v>0</v>
      </c>
      <c r="AB73" s="193">
        <f t="shared" si="21"/>
        <v>0</v>
      </c>
      <c r="AC73" s="193">
        <f t="shared" si="21"/>
        <v>0</v>
      </c>
      <c r="AD73" s="193">
        <f t="shared" si="21"/>
        <v>0</v>
      </c>
      <c r="AE73" s="193">
        <f t="shared" si="21"/>
        <v>0</v>
      </c>
      <c r="AF73" s="193">
        <f t="shared" si="21"/>
        <v>0</v>
      </c>
      <c r="AG73" s="193">
        <f t="shared" si="21"/>
        <v>0</v>
      </c>
      <c r="AH73" s="230">
        <f t="shared" si="21"/>
        <v>0</v>
      </c>
      <c r="AI73" s="230">
        <f t="shared" si="21"/>
        <v>0</v>
      </c>
      <c r="AJ73" s="230">
        <f t="shared" si="21"/>
        <v>0</v>
      </c>
      <c r="AK73" s="193">
        <f t="shared" si="21"/>
        <v>0</v>
      </c>
      <c r="AL73" s="193">
        <f t="shared" si="21"/>
        <v>0</v>
      </c>
      <c r="AM73" s="193">
        <f t="shared" si="21"/>
        <v>0</v>
      </c>
      <c r="AN73" s="193">
        <f t="shared" si="21"/>
        <v>0</v>
      </c>
      <c r="AO73" s="193">
        <f t="shared" si="21"/>
        <v>0</v>
      </c>
      <c r="AP73" s="193">
        <f t="shared" si="21"/>
        <v>0</v>
      </c>
      <c r="AQ73" s="193">
        <f t="shared" si="21"/>
        <v>0</v>
      </c>
      <c r="AR73" s="193">
        <f t="shared" si="21"/>
        <v>0</v>
      </c>
      <c r="AS73" s="193">
        <f t="shared" si="21"/>
        <v>0</v>
      </c>
      <c r="AT73" s="193">
        <f t="shared" si="21"/>
        <v>0</v>
      </c>
      <c r="AU73" s="230">
        <f t="shared" si="21"/>
        <v>0</v>
      </c>
      <c r="AV73" s="328"/>
    </row>
    <row r="74" spans="1:48" ht="15.75" customHeight="1">
      <c r="A74" s="467" t="s">
        <v>159</v>
      </c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518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88"/>
      <c r="AI74" s="188"/>
      <c r="AJ74" s="188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88"/>
      <c r="AV74" s="302"/>
    </row>
    <row r="75" spans="1:48" ht="29.25" customHeight="1">
      <c r="A75" s="522" t="s">
        <v>65</v>
      </c>
      <c r="B75" s="523"/>
      <c r="C75" s="523"/>
      <c r="D75" s="523"/>
      <c r="E75" s="523"/>
      <c r="F75" s="523"/>
      <c r="G75" s="523"/>
      <c r="H75" s="523"/>
      <c r="I75" s="523"/>
      <c r="J75" s="523"/>
      <c r="K75" s="523"/>
      <c r="L75" s="523"/>
      <c r="M75" s="523"/>
      <c r="N75" s="523"/>
      <c r="O75" s="523"/>
      <c r="P75" s="523"/>
      <c r="Q75" s="523"/>
      <c r="R75" s="523"/>
      <c r="S75" s="523"/>
      <c r="T75" s="523"/>
      <c r="U75" s="523"/>
      <c r="V75" s="524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88"/>
      <c r="AI75" s="188"/>
      <c r="AJ75" s="188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88"/>
      <c r="AV75" s="302"/>
    </row>
    <row r="76" spans="1:48" ht="15.75" customHeight="1">
      <c r="A76" s="463" t="s">
        <v>25</v>
      </c>
      <c r="B76" s="464"/>
      <c r="C76" s="464"/>
      <c r="D76" s="464"/>
      <c r="E76" s="464"/>
      <c r="F76" s="464"/>
      <c r="G76" s="464"/>
      <c r="H76" s="464"/>
      <c r="I76" s="464"/>
      <c r="J76" s="464"/>
      <c r="K76" s="464"/>
      <c r="L76" s="464"/>
      <c r="M76" s="464"/>
      <c r="N76" s="464"/>
      <c r="O76" s="464"/>
      <c r="P76" s="464"/>
      <c r="Q76" s="464"/>
      <c r="R76" s="464"/>
      <c r="S76" s="464"/>
      <c r="T76" s="464"/>
      <c r="U76" s="464"/>
      <c r="V76" s="464"/>
      <c r="W76" s="465"/>
      <c r="X76" s="465"/>
      <c r="Y76" s="465"/>
      <c r="Z76" s="465"/>
      <c r="AA76" s="465"/>
      <c r="AB76" s="465"/>
      <c r="AC76" s="465"/>
      <c r="AD76" s="465"/>
      <c r="AE76" s="465"/>
      <c r="AF76" s="465"/>
      <c r="AG76" s="465"/>
      <c r="AH76" s="465"/>
      <c r="AI76" s="465"/>
      <c r="AJ76" s="465"/>
      <c r="AK76" s="465"/>
      <c r="AL76" s="465"/>
      <c r="AM76" s="465"/>
      <c r="AN76" s="465"/>
      <c r="AO76" s="465"/>
      <c r="AP76" s="465"/>
      <c r="AQ76" s="465"/>
      <c r="AR76" s="465"/>
      <c r="AS76" s="465"/>
      <c r="AT76" s="465"/>
      <c r="AU76" s="465"/>
      <c r="AV76" s="466"/>
    </row>
    <row r="77" spans="1:48" ht="15.75" customHeight="1">
      <c r="A77" s="467" t="s">
        <v>160</v>
      </c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9"/>
      <c r="X77" s="469"/>
      <c r="Y77" s="469"/>
      <c r="Z77" s="469"/>
      <c r="AA77" s="469"/>
      <c r="AB77" s="469"/>
      <c r="AC77" s="469"/>
      <c r="AD77" s="469"/>
      <c r="AE77" s="469"/>
      <c r="AF77" s="469"/>
      <c r="AG77" s="469"/>
      <c r="AH77" s="469"/>
      <c r="AI77" s="469"/>
      <c r="AJ77" s="469"/>
      <c r="AK77" s="469"/>
      <c r="AL77" s="469"/>
      <c r="AM77" s="469"/>
      <c r="AN77" s="469"/>
      <c r="AO77" s="469"/>
      <c r="AP77" s="469"/>
      <c r="AQ77" s="469"/>
      <c r="AR77" s="469"/>
      <c r="AS77" s="469"/>
      <c r="AT77" s="469"/>
      <c r="AU77" s="469"/>
      <c r="AV77" s="470"/>
    </row>
    <row r="78" spans="1:48" ht="40.5" customHeight="1">
      <c r="A78" s="525"/>
      <c r="B78" s="474" t="s">
        <v>211</v>
      </c>
      <c r="C78" s="475" t="s">
        <v>203</v>
      </c>
      <c r="D78" s="474" t="s">
        <v>257</v>
      </c>
      <c r="E78" s="476" t="s">
        <v>204</v>
      </c>
      <c r="F78" s="6" t="s">
        <v>18</v>
      </c>
      <c r="G78" s="6" t="s">
        <v>20</v>
      </c>
      <c r="H78" s="6" t="s">
        <v>57</v>
      </c>
      <c r="I78" s="6" t="s">
        <v>299</v>
      </c>
      <c r="J78" s="517">
        <v>2023</v>
      </c>
      <c r="K78" s="517">
        <v>2023</v>
      </c>
      <c r="L78" s="515">
        <v>4.9589999999999996</v>
      </c>
      <c r="M78" s="515">
        <f>Q83+R83+S83+T83</f>
        <v>4.9589999999999996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ref="U78:U90" si="22">SUM(N78:T78)</f>
        <v>0</v>
      </c>
      <c r="V78" s="7" t="s">
        <v>3</v>
      </c>
      <c r="W78" s="93">
        <v>0</v>
      </c>
      <c r="X78" s="93">
        <v>0</v>
      </c>
      <c r="Y78" s="93">
        <v>0</v>
      </c>
      <c r="Z78" s="93">
        <v>0</v>
      </c>
      <c r="AA78" s="93">
        <v>0</v>
      </c>
      <c r="AB78" s="93">
        <v>0</v>
      </c>
      <c r="AC78" s="93">
        <v>0</v>
      </c>
      <c r="AD78" s="93">
        <v>0</v>
      </c>
      <c r="AE78" s="93">
        <v>0</v>
      </c>
      <c r="AF78" s="93">
        <v>0</v>
      </c>
      <c r="AG78" s="93">
        <v>0</v>
      </c>
      <c r="AH78" s="5">
        <v>0</v>
      </c>
      <c r="AI78" s="5">
        <v>0</v>
      </c>
      <c r="AJ78" s="5">
        <v>0</v>
      </c>
      <c r="AK78" s="93">
        <v>0</v>
      </c>
      <c r="AL78" s="93">
        <v>0</v>
      </c>
      <c r="AM78" s="93">
        <v>0</v>
      </c>
      <c r="AN78" s="93">
        <v>0</v>
      </c>
      <c r="AO78" s="93">
        <v>0</v>
      </c>
      <c r="AP78" s="93">
        <v>0</v>
      </c>
      <c r="AQ78" s="93">
        <v>0</v>
      </c>
      <c r="AR78" s="93">
        <v>0</v>
      </c>
      <c r="AS78" s="93">
        <v>0</v>
      </c>
      <c r="AT78" s="93">
        <v>0</v>
      </c>
      <c r="AU78" s="5">
        <v>0</v>
      </c>
      <c r="AV78" s="541" t="s">
        <v>998</v>
      </c>
    </row>
    <row r="79" spans="1:48" ht="28.5" customHeight="1">
      <c r="A79" s="526"/>
      <c r="B79" s="474"/>
      <c r="C79" s="475"/>
      <c r="D79" s="474"/>
      <c r="E79" s="476"/>
      <c r="F79" s="6" t="s">
        <v>19</v>
      </c>
      <c r="G79" s="6" t="s">
        <v>22</v>
      </c>
      <c r="H79" s="6" t="s">
        <v>58</v>
      </c>
      <c r="I79" s="6" t="s">
        <v>300</v>
      </c>
      <c r="J79" s="517"/>
      <c r="K79" s="517"/>
      <c r="L79" s="515"/>
      <c r="M79" s="515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5" t="s">
        <v>8</v>
      </c>
      <c r="W79" s="93">
        <v>0</v>
      </c>
      <c r="X79" s="93">
        <v>0</v>
      </c>
      <c r="Y79" s="93">
        <v>0</v>
      </c>
      <c r="Z79" s="93">
        <v>0</v>
      </c>
      <c r="AA79" s="93">
        <v>0</v>
      </c>
      <c r="AB79" s="93">
        <v>0</v>
      </c>
      <c r="AC79" s="93">
        <v>0</v>
      </c>
      <c r="AD79" s="93">
        <v>0</v>
      </c>
      <c r="AE79" s="93">
        <v>0</v>
      </c>
      <c r="AF79" s="93">
        <v>0</v>
      </c>
      <c r="AG79" s="93">
        <v>0</v>
      </c>
      <c r="AH79" s="5">
        <v>0</v>
      </c>
      <c r="AI79" s="5">
        <v>0</v>
      </c>
      <c r="AJ79" s="5">
        <v>0</v>
      </c>
      <c r="AK79" s="93">
        <v>0</v>
      </c>
      <c r="AL79" s="93">
        <v>0</v>
      </c>
      <c r="AM79" s="93">
        <v>0</v>
      </c>
      <c r="AN79" s="93">
        <v>0</v>
      </c>
      <c r="AO79" s="93">
        <v>0</v>
      </c>
      <c r="AP79" s="93">
        <v>0</v>
      </c>
      <c r="AQ79" s="93">
        <v>0</v>
      </c>
      <c r="AR79" s="93">
        <v>0</v>
      </c>
      <c r="AS79" s="93">
        <v>0</v>
      </c>
      <c r="AT79" s="93">
        <v>0</v>
      </c>
      <c r="AU79" s="5">
        <v>0</v>
      </c>
      <c r="AV79" s="609"/>
    </row>
    <row r="80" spans="1:48" ht="19.5" customHeight="1">
      <c r="A80" s="526"/>
      <c r="B80" s="474"/>
      <c r="C80" s="475"/>
      <c r="D80" s="474"/>
      <c r="E80" s="476"/>
      <c r="F80" s="476" t="s">
        <v>39</v>
      </c>
      <c r="G80" s="476" t="s">
        <v>21</v>
      </c>
      <c r="H80" s="476" t="s">
        <v>59</v>
      </c>
      <c r="I80" s="476" t="s">
        <v>370</v>
      </c>
      <c r="J80" s="517"/>
      <c r="K80" s="517"/>
      <c r="L80" s="515"/>
      <c r="M80" s="515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50</v>
      </c>
      <c r="W80" s="93">
        <v>0</v>
      </c>
      <c r="X80" s="93">
        <v>0</v>
      </c>
      <c r="Y80" s="93">
        <v>0</v>
      </c>
      <c r="Z80" s="93">
        <v>0</v>
      </c>
      <c r="AA80" s="93">
        <v>0</v>
      </c>
      <c r="AB80" s="93">
        <v>0</v>
      </c>
      <c r="AC80" s="93">
        <v>0</v>
      </c>
      <c r="AD80" s="93">
        <v>0</v>
      </c>
      <c r="AE80" s="93">
        <v>0</v>
      </c>
      <c r="AF80" s="93">
        <v>0</v>
      </c>
      <c r="AG80" s="93">
        <v>0</v>
      </c>
      <c r="AH80" s="5">
        <v>0</v>
      </c>
      <c r="AI80" s="5">
        <v>0</v>
      </c>
      <c r="AJ80" s="5">
        <v>0</v>
      </c>
      <c r="AK80" s="93">
        <v>0</v>
      </c>
      <c r="AL80" s="93">
        <v>0</v>
      </c>
      <c r="AM80" s="93">
        <v>0</v>
      </c>
      <c r="AN80" s="93">
        <v>0</v>
      </c>
      <c r="AO80" s="93">
        <v>0</v>
      </c>
      <c r="AP80" s="93">
        <v>0</v>
      </c>
      <c r="AQ80" s="93">
        <v>0</v>
      </c>
      <c r="AR80" s="93">
        <v>0</v>
      </c>
      <c r="AS80" s="93">
        <v>0</v>
      </c>
      <c r="AT80" s="93">
        <v>0</v>
      </c>
      <c r="AU80" s="5">
        <v>0</v>
      </c>
      <c r="AV80" s="609"/>
    </row>
    <row r="81" spans="1:48" ht="19.5" customHeight="1">
      <c r="A81" s="526"/>
      <c r="B81" s="474"/>
      <c r="C81" s="475"/>
      <c r="D81" s="474"/>
      <c r="E81" s="476"/>
      <c r="F81" s="476"/>
      <c r="G81" s="476"/>
      <c r="H81" s="476"/>
      <c r="I81" s="476"/>
      <c r="J81" s="517"/>
      <c r="K81" s="517"/>
      <c r="L81" s="515"/>
      <c r="M81" s="515"/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f t="shared" si="22"/>
        <v>0</v>
      </c>
      <c r="V81" s="7" t="s">
        <v>51</v>
      </c>
      <c r="W81" s="93">
        <v>0</v>
      </c>
      <c r="X81" s="93">
        <v>0</v>
      </c>
      <c r="Y81" s="93">
        <v>0</v>
      </c>
      <c r="Z81" s="93">
        <v>0</v>
      </c>
      <c r="AA81" s="93">
        <v>0</v>
      </c>
      <c r="AB81" s="93">
        <v>0</v>
      </c>
      <c r="AC81" s="93">
        <v>0</v>
      </c>
      <c r="AD81" s="93">
        <v>0</v>
      </c>
      <c r="AE81" s="93">
        <v>0</v>
      </c>
      <c r="AF81" s="93">
        <v>0</v>
      </c>
      <c r="AG81" s="93">
        <v>0</v>
      </c>
      <c r="AH81" s="5">
        <v>0</v>
      </c>
      <c r="AI81" s="5">
        <v>0</v>
      </c>
      <c r="AJ81" s="5">
        <v>0</v>
      </c>
      <c r="AK81" s="93">
        <v>0</v>
      </c>
      <c r="AL81" s="93">
        <v>0</v>
      </c>
      <c r="AM81" s="93">
        <v>0</v>
      </c>
      <c r="AN81" s="93">
        <v>0</v>
      </c>
      <c r="AO81" s="93">
        <v>0</v>
      </c>
      <c r="AP81" s="93">
        <v>0</v>
      </c>
      <c r="AQ81" s="93">
        <v>0</v>
      </c>
      <c r="AR81" s="93">
        <v>0</v>
      </c>
      <c r="AS81" s="93">
        <v>0</v>
      </c>
      <c r="AT81" s="93">
        <v>0</v>
      </c>
      <c r="AU81" s="5">
        <v>0</v>
      </c>
      <c r="AV81" s="609"/>
    </row>
    <row r="82" spans="1:48" ht="18" customHeight="1">
      <c r="A82" s="526"/>
      <c r="B82" s="474"/>
      <c r="C82" s="475"/>
      <c r="D82" s="474"/>
      <c r="E82" s="476"/>
      <c r="F82" s="476"/>
      <c r="G82" s="476"/>
      <c r="H82" s="476"/>
      <c r="I82" s="476"/>
      <c r="J82" s="517"/>
      <c r="K82" s="517"/>
      <c r="L82" s="515"/>
      <c r="M82" s="515"/>
      <c r="N82" s="5">
        <v>0</v>
      </c>
      <c r="O82" s="5">
        <v>0</v>
      </c>
      <c r="P82" s="5">
        <v>0</v>
      </c>
      <c r="Q82" s="5">
        <v>2.23428</v>
      </c>
      <c r="R82" s="5">
        <v>2.72472</v>
      </c>
      <c r="S82" s="5">
        <v>0</v>
      </c>
      <c r="T82" s="5">
        <v>0</v>
      </c>
      <c r="U82" s="5">
        <f t="shared" si="22"/>
        <v>4.9589999999999996</v>
      </c>
      <c r="V82" s="7" t="s">
        <v>52</v>
      </c>
      <c r="W82" s="93">
        <v>2234.2800000000002</v>
      </c>
      <c r="X82" s="93">
        <v>0</v>
      </c>
      <c r="Y82" s="93">
        <v>0</v>
      </c>
      <c r="Z82" s="93">
        <v>0</v>
      </c>
      <c r="AA82" s="93">
        <v>0</v>
      </c>
      <c r="AB82" s="93">
        <v>0</v>
      </c>
      <c r="AC82" s="93">
        <v>0</v>
      </c>
      <c r="AD82" s="93">
        <v>0</v>
      </c>
      <c r="AE82" s="93">
        <v>0</v>
      </c>
      <c r="AF82" s="93">
        <v>0</v>
      </c>
      <c r="AG82" s="93">
        <v>0</v>
      </c>
      <c r="AH82" s="5">
        <v>0</v>
      </c>
      <c r="AI82" s="5">
        <v>0</v>
      </c>
      <c r="AJ82" s="5">
        <v>0</v>
      </c>
      <c r="AK82" s="93">
        <v>0</v>
      </c>
      <c r="AL82" s="93">
        <v>0</v>
      </c>
      <c r="AM82" s="93">
        <v>0</v>
      </c>
      <c r="AN82" s="93">
        <v>0</v>
      </c>
      <c r="AO82" s="93">
        <v>0</v>
      </c>
      <c r="AP82" s="93">
        <v>0</v>
      </c>
      <c r="AQ82" s="93">
        <v>0</v>
      </c>
      <c r="AR82" s="93">
        <v>0</v>
      </c>
      <c r="AS82" s="93">
        <v>0</v>
      </c>
      <c r="AT82" s="93">
        <v>0</v>
      </c>
      <c r="AU82" s="5">
        <v>0</v>
      </c>
      <c r="AV82" s="610"/>
    </row>
    <row r="83" spans="1:48" ht="17.25" customHeight="1">
      <c r="A83" s="526"/>
      <c r="B83" s="474"/>
      <c r="C83" s="475"/>
      <c r="D83" s="474"/>
      <c r="E83" s="476"/>
      <c r="F83" s="476"/>
      <c r="G83" s="476"/>
      <c r="H83" s="476"/>
      <c r="I83" s="476"/>
      <c r="J83" s="517"/>
      <c r="K83" s="517"/>
      <c r="L83" s="515"/>
      <c r="M83" s="515"/>
      <c r="N83" s="230">
        <f t="shared" ref="N83:T83" si="23">SUM(N78:N82)</f>
        <v>0</v>
      </c>
      <c r="O83" s="230">
        <f t="shared" si="23"/>
        <v>0</v>
      </c>
      <c r="P83" s="230">
        <f t="shared" si="23"/>
        <v>0</v>
      </c>
      <c r="Q83" s="230">
        <f t="shared" si="23"/>
        <v>2.23428</v>
      </c>
      <c r="R83" s="230">
        <f t="shared" si="23"/>
        <v>2.72472</v>
      </c>
      <c r="S83" s="230">
        <f t="shared" si="23"/>
        <v>0</v>
      </c>
      <c r="T83" s="230">
        <f t="shared" si="23"/>
        <v>0</v>
      </c>
      <c r="U83" s="231">
        <f t="shared" si="22"/>
        <v>4.9589999999999996</v>
      </c>
      <c r="V83" s="231" t="s">
        <v>11</v>
      </c>
      <c r="W83" s="193">
        <f t="shared" ref="W83:AU83" si="24">SUM(W78:W82)</f>
        <v>2234.2800000000002</v>
      </c>
      <c r="X83" s="193">
        <f t="shared" si="24"/>
        <v>0</v>
      </c>
      <c r="Y83" s="193">
        <f t="shared" si="24"/>
        <v>0</v>
      </c>
      <c r="Z83" s="193">
        <f t="shared" si="24"/>
        <v>0</v>
      </c>
      <c r="AA83" s="193">
        <f t="shared" si="24"/>
        <v>0</v>
      </c>
      <c r="AB83" s="193">
        <f t="shared" si="24"/>
        <v>0</v>
      </c>
      <c r="AC83" s="193">
        <f t="shared" si="24"/>
        <v>0</v>
      </c>
      <c r="AD83" s="193">
        <f t="shared" si="24"/>
        <v>0</v>
      </c>
      <c r="AE83" s="193">
        <f t="shared" si="24"/>
        <v>0</v>
      </c>
      <c r="AF83" s="193">
        <f t="shared" si="24"/>
        <v>0</v>
      </c>
      <c r="AG83" s="193">
        <f t="shared" si="24"/>
        <v>0</v>
      </c>
      <c r="AH83" s="230">
        <f t="shared" si="24"/>
        <v>0</v>
      </c>
      <c r="AI83" s="230">
        <f t="shared" si="24"/>
        <v>0</v>
      </c>
      <c r="AJ83" s="230">
        <f t="shared" si="24"/>
        <v>0</v>
      </c>
      <c r="AK83" s="193">
        <f t="shared" si="24"/>
        <v>0</v>
      </c>
      <c r="AL83" s="193">
        <f t="shared" si="24"/>
        <v>0</v>
      </c>
      <c r="AM83" s="193">
        <f t="shared" si="24"/>
        <v>0</v>
      </c>
      <c r="AN83" s="193">
        <f t="shared" si="24"/>
        <v>0</v>
      </c>
      <c r="AO83" s="193">
        <f t="shared" si="24"/>
        <v>0</v>
      </c>
      <c r="AP83" s="193">
        <f t="shared" si="24"/>
        <v>0</v>
      </c>
      <c r="AQ83" s="193">
        <f t="shared" si="24"/>
        <v>0</v>
      </c>
      <c r="AR83" s="193">
        <f t="shared" si="24"/>
        <v>0</v>
      </c>
      <c r="AS83" s="193">
        <f t="shared" si="24"/>
        <v>0</v>
      </c>
      <c r="AT83" s="193">
        <f t="shared" si="24"/>
        <v>0</v>
      </c>
      <c r="AU83" s="230">
        <f t="shared" si="24"/>
        <v>0</v>
      </c>
      <c r="AV83" s="230"/>
    </row>
    <row r="84" spans="1:48" ht="19.5" customHeight="1">
      <c r="A84" s="526"/>
      <c r="B84" s="474" t="s">
        <v>212</v>
      </c>
      <c r="C84" s="475" t="s">
        <v>66</v>
      </c>
      <c r="D84" s="474" t="s">
        <v>257</v>
      </c>
      <c r="E84" s="476" t="s">
        <v>123</v>
      </c>
      <c r="F84" s="6" t="s">
        <v>18</v>
      </c>
      <c r="G84" s="6" t="s">
        <v>20</v>
      </c>
      <c r="H84" s="6" t="s">
        <v>371</v>
      </c>
      <c r="I84" s="6" t="s">
        <v>372</v>
      </c>
      <c r="J84" s="517">
        <v>2023</v>
      </c>
      <c r="K84" s="517">
        <v>2023</v>
      </c>
      <c r="L84" s="515">
        <v>6.0289200000000003</v>
      </c>
      <c r="M84" s="515">
        <f>Q90+R90+S90+T90</f>
        <v>6.0289200000000003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f t="shared" si="22"/>
        <v>0</v>
      </c>
      <c r="V84" s="7" t="s">
        <v>3</v>
      </c>
      <c r="W84" s="93">
        <v>0</v>
      </c>
      <c r="X84" s="93">
        <v>0</v>
      </c>
      <c r="Y84" s="93">
        <v>0</v>
      </c>
      <c r="Z84" s="93">
        <v>0</v>
      </c>
      <c r="AA84" s="93">
        <v>0</v>
      </c>
      <c r="AB84" s="93">
        <v>0</v>
      </c>
      <c r="AC84" s="93">
        <v>0</v>
      </c>
      <c r="AD84" s="93">
        <v>0</v>
      </c>
      <c r="AE84" s="93">
        <v>0</v>
      </c>
      <c r="AF84" s="93">
        <v>0</v>
      </c>
      <c r="AG84" s="93">
        <v>0</v>
      </c>
      <c r="AH84" s="5">
        <v>0</v>
      </c>
      <c r="AI84" s="5">
        <v>0</v>
      </c>
      <c r="AJ84" s="5">
        <v>0</v>
      </c>
      <c r="AK84" s="93">
        <v>0</v>
      </c>
      <c r="AL84" s="93">
        <v>0</v>
      </c>
      <c r="AM84" s="93">
        <v>0</v>
      </c>
      <c r="AN84" s="93">
        <v>0</v>
      </c>
      <c r="AO84" s="93">
        <v>0</v>
      </c>
      <c r="AP84" s="93">
        <v>0</v>
      </c>
      <c r="AQ84" s="93">
        <v>0</v>
      </c>
      <c r="AR84" s="93">
        <v>0</v>
      </c>
      <c r="AS84" s="93">
        <v>0</v>
      </c>
      <c r="AT84" s="93">
        <v>0</v>
      </c>
      <c r="AU84" s="5">
        <v>0</v>
      </c>
      <c r="AV84" s="5"/>
    </row>
    <row r="85" spans="1:48" ht="36" customHeight="1">
      <c r="A85" s="526"/>
      <c r="B85" s="474"/>
      <c r="C85" s="475"/>
      <c r="D85" s="474"/>
      <c r="E85" s="476"/>
      <c r="F85" s="6" t="s">
        <v>19</v>
      </c>
      <c r="G85" s="6" t="s">
        <v>22</v>
      </c>
      <c r="H85" s="6" t="s">
        <v>308</v>
      </c>
      <c r="I85" s="6" t="s">
        <v>308</v>
      </c>
      <c r="J85" s="517"/>
      <c r="K85" s="517"/>
      <c r="L85" s="515"/>
      <c r="M85" s="515"/>
      <c r="N85" s="5">
        <v>0</v>
      </c>
      <c r="O85" s="5">
        <v>0</v>
      </c>
      <c r="P85" s="5">
        <v>0</v>
      </c>
      <c r="Q85" s="5">
        <v>0</v>
      </c>
      <c r="R85" s="5">
        <v>6.0289200000000003</v>
      </c>
      <c r="S85" s="5">
        <v>0</v>
      </c>
      <c r="T85" s="5">
        <v>0</v>
      </c>
      <c r="U85" s="5">
        <f t="shared" si="22"/>
        <v>6.0289200000000003</v>
      </c>
      <c r="V85" s="5" t="s">
        <v>8</v>
      </c>
      <c r="W85" s="93">
        <f t="shared" ref="W85:AJ85" si="25">W86</f>
        <v>0</v>
      </c>
      <c r="X85" s="93">
        <f t="shared" si="25"/>
        <v>27.45</v>
      </c>
      <c r="Y85" s="93">
        <f t="shared" si="25"/>
        <v>0</v>
      </c>
      <c r="Z85" s="93">
        <f t="shared" si="25"/>
        <v>0</v>
      </c>
      <c r="AA85" s="93">
        <f t="shared" si="25"/>
        <v>0</v>
      </c>
      <c r="AB85" s="93">
        <f t="shared" si="25"/>
        <v>0</v>
      </c>
      <c r="AC85" s="93">
        <f t="shared" si="25"/>
        <v>0</v>
      </c>
      <c r="AD85" s="93">
        <f t="shared" si="25"/>
        <v>0</v>
      </c>
      <c r="AE85" s="93">
        <f t="shared" si="25"/>
        <v>0</v>
      </c>
      <c r="AF85" s="93">
        <f t="shared" si="25"/>
        <v>27.45</v>
      </c>
      <c r="AG85" s="93">
        <f t="shared" si="25"/>
        <v>27.45</v>
      </c>
      <c r="AH85" s="93">
        <f t="shared" si="25"/>
        <v>0</v>
      </c>
      <c r="AI85" s="93">
        <f t="shared" si="25"/>
        <v>0</v>
      </c>
      <c r="AJ85" s="93">
        <f t="shared" si="25"/>
        <v>0</v>
      </c>
      <c r="AK85" s="93">
        <f>AK86</f>
        <v>27.45</v>
      </c>
      <c r="AL85" s="93">
        <v>0</v>
      </c>
      <c r="AM85" s="93">
        <v>0</v>
      </c>
      <c r="AN85" s="93">
        <v>0</v>
      </c>
      <c r="AO85" s="93">
        <v>0</v>
      </c>
      <c r="AP85" s="93">
        <v>0</v>
      </c>
      <c r="AQ85" s="93">
        <v>0</v>
      </c>
      <c r="AR85" s="93">
        <v>0</v>
      </c>
      <c r="AS85" s="93">
        <v>0</v>
      </c>
      <c r="AT85" s="93">
        <v>0</v>
      </c>
      <c r="AU85" s="5">
        <v>0</v>
      </c>
      <c r="AV85" s="5"/>
    </row>
    <row r="86" spans="1:48" s="275" customFormat="1" ht="25.5" hidden="1" customHeight="1">
      <c r="A86" s="526"/>
      <c r="B86" s="474"/>
      <c r="C86" s="475"/>
      <c r="D86" s="474"/>
      <c r="E86" s="476"/>
      <c r="F86" s="272"/>
      <c r="G86" s="272"/>
      <c r="H86" s="272"/>
      <c r="I86" s="272"/>
      <c r="J86" s="517"/>
      <c r="K86" s="517"/>
      <c r="L86" s="515"/>
      <c r="M86" s="515"/>
      <c r="N86" s="273"/>
      <c r="O86" s="273"/>
      <c r="P86" s="273"/>
      <c r="Q86" s="273"/>
      <c r="R86" s="273"/>
      <c r="S86" s="273"/>
      <c r="T86" s="273"/>
      <c r="U86" s="273"/>
      <c r="V86" s="273" t="s">
        <v>961</v>
      </c>
      <c r="W86" s="274"/>
      <c r="X86" s="274">
        <f>AF86</f>
        <v>27.45</v>
      </c>
      <c r="Y86" s="274"/>
      <c r="Z86" s="274"/>
      <c r="AA86" s="274"/>
      <c r="AB86" s="274"/>
      <c r="AC86" s="274"/>
      <c r="AD86" s="274"/>
      <c r="AE86" s="274"/>
      <c r="AF86" s="274">
        <v>27.45</v>
      </c>
      <c r="AG86" s="274">
        <f>AK86</f>
        <v>27.45</v>
      </c>
      <c r="AH86" s="273"/>
      <c r="AI86" s="273"/>
      <c r="AJ86" s="273"/>
      <c r="AK86" s="274">
        <v>27.45</v>
      </c>
      <c r="AL86" s="274"/>
      <c r="AM86" s="274"/>
      <c r="AN86" s="274"/>
      <c r="AO86" s="274"/>
      <c r="AP86" s="274"/>
      <c r="AQ86" s="274"/>
      <c r="AR86" s="274"/>
      <c r="AS86" s="274"/>
      <c r="AT86" s="274"/>
      <c r="AU86" s="273"/>
      <c r="AV86" s="273"/>
    </row>
    <row r="87" spans="1:48" ht="19.5" customHeight="1">
      <c r="A87" s="526"/>
      <c r="B87" s="474"/>
      <c r="C87" s="475"/>
      <c r="D87" s="474"/>
      <c r="E87" s="476"/>
      <c r="F87" s="476" t="s">
        <v>39</v>
      </c>
      <c r="G87" s="476" t="s">
        <v>21</v>
      </c>
      <c r="H87" s="476" t="s">
        <v>373</v>
      </c>
      <c r="I87" s="476" t="s">
        <v>374</v>
      </c>
      <c r="J87" s="517"/>
      <c r="K87" s="517"/>
      <c r="L87" s="515"/>
      <c r="M87" s="515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50</v>
      </c>
      <c r="W87" s="93">
        <v>0</v>
      </c>
      <c r="X87" s="93">
        <v>0</v>
      </c>
      <c r="Y87" s="93">
        <v>0</v>
      </c>
      <c r="Z87" s="93">
        <v>0</v>
      </c>
      <c r="AA87" s="93">
        <v>0</v>
      </c>
      <c r="AB87" s="93">
        <v>0</v>
      </c>
      <c r="AC87" s="93">
        <v>0</v>
      </c>
      <c r="AD87" s="93">
        <v>0</v>
      </c>
      <c r="AE87" s="93">
        <v>0</v>
      </c>
      <c r="AF87" s="93">
        <v>0</v>
      </c>
      <c r="AG87" s="93">
        <v>0</v>
      </c>
      <c r="AH87" s="5">
        <v>0</v>
      </c>
      <c r="AI87" s="5">
        <v>0</v>
      </c>
      <c r="AJ87" s="5">
        <v>0</v>
      </c>
      <c r="AK87" s="93">
        <v>0</v>
      </c>
      <c r="AL87" s="93">
        <v>0</v>
      </c>
      <c r="AM87" s="93">
        <v>0</v>
      </c>
      <c r="AN87" s="93">
        <v>0</v>
      </c>
      <c r="AO87" s="93">
        <v>0</v>
      </c>
      <c r="AP87" s="93">
        <v>0</v>
      </c>
      <c r="AQ87" s="93">
        <v>0</v>
      </c>
      <c r="AR87" s="93">
        <v>0</v>
      </c>
      <c r="AS87" s="93">
        <v>0</v>
      </c>
      <c r="AT87" s="93">
        <v>0</v>
      </c>
      <c r="AU87" s="5">
        <v>0</v>
      </c>
      <c r="AV87" s="5"/>
    </row>
    <row r="88" spans="1:48" ht="19.5" customHeight="1">
      <c r="A88" s="526"/>
      <c r="B88" s="474"/>
      <c r="C88" s="475"/>
      <c r="D88" s="474"/>
      <c r="E88" s="476"/>
      <c r="F88" s="476"/>
      <c r="G88" s="476"/>
      <c r="H88" s="476"/>
      <c r="I88" s="476"/>
      <c r="J88" s="517"/>
      <c r="K88" s="517"/>
      <c r="L88" s="515"/>
      <c r="M88" s="515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51</v>
      </c>
      <c r="W88" s="93">
        <v>0</v>
      </c>
      <c r="X88" s="93">
        <v>0</v>
      </c>
      <c r="Y88" s="93">
        <v>0</v>
      </c>
      <c r="Z88" s="93">
        <v>0</v>
      </c>
      <c r="AA88" s="93">
        <v>0</v>
      </c>
      <c r="AB88" s="93">
        <v>0</v>
      </c>
      <c r="AC88" s="93">
        <v>0</v>
      </c>
      <c r="AD88" s="93">
        <v>0</v>
      </c>
      <c r="AE88" s="93">
        <v>0</v>
      </c>
      <c r="AF88" s="93">
        <v>0</v>
      </c>
      <c r="AG88" s="93">
        <v>0</v>
      </c>
      <c r="AH88" s="5">
        <v>0</v>
      </c>
      <c r="AI88" s="5">
        <v>0</v>
      </c>
      <c r="AJ88" s="5">
        <v>0</v>
      </c>
      <c r="AK88" s="93">
        <v>0</v>
      </c>
      <c r="AL88" s="93">
        <v>0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5">
        <v>0</v>
      </c>
      <c r="AV88" s="5"/>
    </row>
    <row r="89" spans="1:48" ht="18" customHeight="1">
      <c r="A89" s="526"/>
      <c r="B89" s="474"/>
      <c r="C89" s="475"/>
      <c r="D89" s="474"/>
      <c r="E89" s="476"/>
      <c r="F89" s="476"/>
      <c r="G89" s="476"/>
      <c r="H89" s="476"/>
      <c r="I89" s="476"/>
      <c r="J89" s="517"/>
      <c r="K89" s="517"/>
      <c r="L89" s="515"/>
      <c r="M89" s="515"/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f t="shared" si="22"/>
        <v>0</v>
      </c>
      <c r="V89" s="7" t="s">
        <v>52</v>
      </c>
      <c r="W89" s="93">
        <v>0</v>
      </c>
      <c r="X89" s="93">
        <v>0</v>
      </c>
      <c r="Y89" s="93">
        <v>0</v>
      </c>
      <c r="Z89" s="93">
        <v>0</v>
      </c>
      <c r="AA89" s="93">
        <v>0</v>
      </c>
      <c r="AB89" s="93">
        <v>0</v>
      </c>
      <c r="AC89" s="93">
        <v>0</v>
      </c>
      <c r="AD89" s="93">
        <v>0</v>
      </c>
      <c r="AE89" s="93">
        <v>0</v>
      </c>
      <c r="AF89" s="93">
        <v>0</v>
      </c>
      <c r="AG89" s="93">
        <v>0</v>
      </c>
      <c r="AH89" s="5">
        <v>0</v>
      </c>
      <c r="AI89" s="5">
        <v>0</v>
      </c>
      <c r="AJ89" s="5">
        <v>0</v>
      </c>
      <c r="AK89" s="93">
        <v>0</v>
      </c>
      <c r="AL89" s="93">
        <v>0</v>
      </c>
      <c r="AM89" s="93">
        <v>0</v>
      </c>
      <c r="AN89" s="93">
        <v>0</v>
      </c>
      <c r="AO89" s="93">
        <v>0</v>
      </c>
      <c r="AP89" s="93">
        <v>0</v>
      </c>
      <c r="AQ89" s="93">
        <v>0</v>
      </c>
      <c r="AR89" s="93">
        <v>0</v>
      </c>
      <c r="AS89" s="93">
        <v>0</v>
      </c>
      <c r="AT89" s="93">
        <v>0</v>
      </c>
      <c r="AU89" s="5">
        <v>0</v>
      </c>
      <c r="AV89" s="5"/>
    </row>
    <row r="90" spans="1:48" ht="17.25" customHeight="1">
      <c r="A90" s="527"/>
      <c r="B90" s="474"/>
      <c r="C90" s="475"/>
      <c r="D90" s="474"/>
      <c r="E90" s="476"/>
      <c r="F90" s="476"/>
      <c r="G90" s="476"/>
      <c r="H90" s="476"/>
      <c r="I90" s="476"/>
      <c r="J90" s="517"/>
      <c r="K90" s="517"/>
      <c r="L90" s="515"/>
      <c r="M90" s="515"/>
      <c r="N90" s="230">
        <f t="shared" ref="N90:T90" si="26">SUM(N84:N89)</f>
        <v>0</v>
      </c>
      <c r="O90" s="230">
        <f t="shared" si="26"/>
        <v>0</v>
      </c>
      <c r="P90" s="230">
        <f t="shared" si="26"/>
        <v>0</v>
      </c>
      <c r="Q90" s="230">
        <f t="shared" si="26"/>
        <v>0</v>
      </c>
      <c r="R90" s="230">
        <f t="shared" si="26"/>
        <v>6.0289200000000003</v>
      </c>
      <c r="S90" s="230">
        <f t="shared" si="26"/>
        <v>0</v>
      </c>
      <c r="T90" s="230">
        <f t="shared" si="26"/>
        <v>0</v>
      </c>
      <c r="U90" s="231">
        <f t="shared" si="22"/>
        <v>6.0289200000000003</v>
      </c>
      <c r="V90" s="231" t="s">
        <v>11</v>
      </c>
      <c r="W90" s="193">
        <f t="shared" ref="W90:AJ90" si="27">W89+W88+W87+W85+W84</f>
        <v>0</v>
      </c>
      <c r="X90" s="193">
        <f t="shared" si="27"/>
        <v>27.45</v>
      </c>
      <c r="Y90" s="193">
        <f t="shared" si="27"/>
        <v>0</v>
      </c>
      <c r="Z90" s="193">
        <f t="shared" si="27"/>
        <v>0</v>
      </c>
      <c r="AA90" s="193">
        <f t="shared" si="27"/>
        <v>0</v>
      </c>
      <c r="AB90" s="193">
        <f t="shared" si="27"/>
        <v>0</v>
      </c>
      <c r="AC90" s="193">
        <f t="shared" si="27"/>
        <v>0</v>
      </c>
      <c r="AD90" s="193">
        <f t="shared" si="27"/>
        <v>0</v>
      </c>
      <c r="AE90" s="193">
        <f t="shared" si="27"/>
        <v>0</v>
      </c>
      <c r="AF90" s="193">
        <f t="shared" si="27"/>
        <v>27.45</v>
      </c>
      <c r="AG90" s="193">
        <f t="shared" si="27"/>
        <v>27.45</v>
      </c>
      <c r="AH90" s="193">
        <f t="shared" si="27"/>
        <v>0</v>
      </c>
      <c r="AI90" s="193">
        <f t="shared" si="27"/>
        <v>0</v>
      </c>
      <c r="AJ90" s="193">
        <f t="shared" si="27"/>
        <v>0</v>
      </c>
      <c r="AK90" s="193">
        <f>AK89+AK88+AK87+AK85+AK84</f>
        <v>27.45</v>
      </c>
      <c r="AL90" s="193">
        <f t="shared" ref="AL90:AU90" si="28">SUM(AL84:AL89)</f>
        <v>0</v>
      </c>
      <c r="AM90" s="193">
        <f t="shared" si="28"/>
        <v>0</v>
      </c>
      <c r="AN90" s="193">
        <f t="shared" si="28"/>
        <v>0</v>
      </c>
      <c r="AO90" s="193">
        <f t="shared" si="28"/>
        <v>0</v>
      </c>
      <c r="AP90" s="193">
        <f t="shared" si="28"/>
        <v>0</v>
      </c>
      <c r="AQ90" s="193">
        <f t="shared" si="28"/>
        <v>0</v>
      </c>
      <c r="AR90" s="193">
        <f t="shared" si="28"/>
        <v>0</v>
      </c>
      <c r="AS90" s="193">
        <f t="shared" si="28"/>
        <v>0</v>
      </c>
      <c r="AT90" s="193">
        <f t="shared" si="28"/>
        <v>0</v>
      </c>
      <c r="AU90" s="230">
        <f t="shared" si="28"/>
        <v>0</v>
      </c>
      <c r="AV90" s="230"/>
    </row>
    <row r="91" spans="1:48" ht="15.75" customHeight="1">
      <c r="A91" s="467" t="s">
        <v>161</v>
      </c>
      <c r="B91" s="468"/>
      <c r="C91" s="468"/>
      <c r="D91" s="468"/>
      <c r="E91" s="468"/>
      <c r="F91" s="468"/>
      <c r="G91" s="468"/>
      <c r="H91" s="468"/>
      <c r="I91" s="468"/>
      <c r="J91" s="468"/>
      <c r="K91" s="468"/>
      <c r="L91" s="468"/>
      <c r="M91" s="468"/>
      <c r="N91" s="468"/>
      <c r="O91" s="468"/>
      <c r="P91" s="468"/>
      <c r="Q91" s="468"/>
      <c r="R91" s="468"/>
      <c r="S91" s="468"/>
      <c r="T91" s="468"/>
      <c r="U91" s="468"/>
      <c r="V91" s="468"/>
      <c r="W91" s="469"/>
      <c r="X91" s="469"/>
      <c r="Y91" s="469"/>
      <c r="Z91" s="469"/>
      <c r="AA91" s="469"/>
      <c r="AB91" s="469"/>
      <c r="AC91" s="469"/>
      <c r="AD91" s="469"/>
      <c r="AE91" s="469"/>
      <c r="AF91" s="469"/>
      <c r="AG91" s="469"/>
      <c r="AH91" s="469"/>
      <c r="AI91" s="469"/>
      <c r="AJ91" s="469"/>
      <c r="AK91" s="469"/>
      <c r="AL91" s="469"/>
      <c r="AM91" s="469"/>
      <c r="AN91" s="469"/>
      <c r="AO91" s="469"/>
      <c r="AP91" s="469"/>
      <c r="AQ91" s="469"/>
      <c r="AR91" s="469"/>
      <c r="AS91" s="469"/>
      <c r="AT91" s="469"/>
      <c r="AU91" s="469"/>
      <c r="AV91" s="470"/>
    </row>
    <row r="92" spans="1:48" ht="19.5" customHeight="1">
      <c r="A92" s="525"/>
      <c r="B92" s="474" t="s">
        <v>213</v>
      </c>
      <c r="C92" s="475" t="s">
        <v>69</v>
      </c>
      <c r="D92" s="474" t="s">
        <v>257</v>
      </c>
      <c r="E92" s="476" t="s">
        <v>124</v>
      </c>
      <c r="F92" s="6" t="s">
        <v>18</v>
      </c>
      <c r="G92" s="6" t="s">
        <v>20</v>
      </c>
      <c r="H92" s="6" t="s">
        <v>57</v>
      </c>
      <c r="I92" s="6" t="s">
        <v>55</v>
      </c>
      <c r="J92" s="517">
        <v>2023</v>
      </c>
      <c r="K92" s="517">
        <v>2025</v>
      </c>
      <c r="L92" s="515">
        <v>17.377500000000001</v>
      </c>
      <c r="M92" s="515">
        <f>Q97+R97+S97+T97</f>
        <v>17.377510000000001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f t="shared" ref="U92:U103" si="29">SUM(N92:T92)</f>
        <v>0</v>
      </c>
      <c r="V92" s="7" t="s">
        <v>3</v>
      </c>
      <c r="W92" s="93">
        <v>0</v>
      </c>
      <c r="X92" s="93">
        <v>0</v>
      </c>
      <c r="Y92" s="93">
        <v>0</v>
      </c>
      <c r="Z92" s="93">
        <v>0</v>
      </c>
      <c r="AA92" s="93">
        <v>0</v>
      </c>
      <c r="AB92" s="93">
        <v>0</v>
      </c>
      <c r="AC92" s="93">
        <v>0</v>
      </c>
      <c r="AD92" s="93">
        <v>0</v>
      </c>
      <c r="AE92" s="93">
        <v>0</v>
      </c>
      <c r="AF92" s="93">
        <v>0</v>
      </c>
      <c r="AG92" s="93">
        <v>0</v>
      </c>
      <c r="AH92" s="5">
        <v>0</v>
      </c>
      <c r="AI92" s="5">
        <v>0</v>
      </c>
      <c r="AJ92" s="5">
        <v>0</v>
      </c>
      <c r="AK92" s="93">
        <v>0</v>
      </c>
      <c r="AL92" s="93">
        <v>0</v>
      </c>
      <c r="AM92" s="93">
        <v>0</v>
      </c>
      <c r="AN92" s="93">
        <v>0</v>
      </c>
      <c r="AO92" s="93">
        <v>0</v>
      </c>
      <c r="AP92" s="93">
        <v>0</v>
      </c>
      <c r="AQ92" s="93">
        <v>0</v>
      </c>
      <c r="AR92" s="93">
        <v>0</v>
      </c>
      <c r="AS92" s="93">
        <v>0</v>
      </c>
      <c r="AT92" s="93">
        <v>0</v>
      </c>
      <c r="AU92" s="5">
        <v>0</v>
      </c>
      <c r="AV92" s="302"/>
    </row>
    <row r="93" spans="1:48" ht="19.5" customHeight="1">
      <c r="A93" s="526"/>
      <c r="B93" s="474"/>
      <c r="C93" s="475"/>
      <c r="D93" s="474"/>
      <c r="E93" s="476"/>
      <c r="F93" s="6" t="s">
        <v>19</v>
      </c>
      <c r="G93" s="6" t="s">
        <v>22</v>
      </c>
      <c r="H93" s="6" t="s">
        <v>301</v>
      </c>
      <c r="I93" s="6" t="s">
        <v>301</v>
      </c>
      <c r="J93" s="517"/>
      <c r="K93" s="517"/>
      <c r="L93" s="515"/>
      <c r="M93" s="515"/>
      <c r="N93" s="5">
        <v>0</v>
      </c>
      <c r="O93" s="5">
        <v>0</v>
      </c>
      <c r="P93" s="5">
        <v>0</v>
      </c>
      <c r="Q93" s="5">
        <v>0</v>
      </c>
      <c r="R93" s="5">
        <v>7.31027</v>
      </c>
      <c r="S93" s="5">
        <v>5.03362</v>
      </c>
      <c r="T93" s="5">
        <v>5.03362</v>
      </c>
      <c r="U93" s="5">
        <f t="shared" si="29"/>
        <v>17.377510000000001</v>
      </c>
      <c r="V93" s="5" t="s">
        <v>8</v>
      </c>
      <c r="W93" s="93">
        <v>0</v>
      </c>
      <c r="X93" s="93">
        <v>0</v>
      </c>
      <c r="Y93" s="93">
        <v>0</v>
      </c>
      <c r="Z93" s="93">
        <v>0</v>
      </c>
      <c r="AA93" s="93">
        <v>0</v>
      </c>
      <c r="AB93" s="93">
        <v>0</v>
      </c>
      <c r="AC93" s="93">
        <v>0</v>
      </c>
      <c r="AD93" s="93">
        <v>0</v>
      </c>
      <c r="AE93" s="93">
        <v>0</v>
      </c>
      <c r="AF93" s="93">
        <v>0</v>
      </c>
      <c r="AG93" s="93">
        <v>0</v>
      </c>
      <c r="AH93" s="5">
        <v>0</v>
      </c>
      <c r="AI93" s="5">
        <v>0</v>
      </c>
      <c r="AJ93" s="5">
        <v>0</v>
      </c>
      <c r="AK93" s="93">
        <v>0</v>
      </c>
      <c r="AL93" s="93">
        <v>0</v>
      </c>
      <c r="AM93" s="93">
        <v>0</v>
      </c>
      <c r="AN93" s="93">
        <v>0</v>
      </c>
      <c r="AO93" s="93">
        <v>0</v>
      </c>
      <c r="AP93" s="93">
        <v>0</v>
      </c>
      <c r="AQ93" s="93">
        <v>0</v>
      </c>
      <c r="AR93" s="93">
        <v>0</v>
      </c>
      <c r="AS93" s="93">
        <v>0</v>
      </c>
      <c r="AT93" s="93">
        <v>0</v>
      </c>
      <c r="AU93" s="5">
        <v>0</v>
      </c>
      <c r="AV93" s="302"/>
    </row>
    <row r="94" spans="1:48" ht="19.5" customHeight="1">
      <c r="A94" s="526"/>
      <c r="B94" s="474"/>
      <c r="C94" s="475"/>
      <c r="D94" s="474"/>
      <c r="E94" s="476"/>
      <c r="F94" s="476" t="s">
        <v>39</v>
      </c>
      <c r="G94" s="476" t="s">
        <v>21</v>
      </c>
      <c r="H94" s="476" t="s">
        <v>375</v>
      </c>
      <c r="I94" s="476" t="s">
        <v>366</v>
      </c>
      <c r="J94" s="517"/>
      <c r="K94" s="517"/>
      <c r="L94" s="515"/>
      <c r="M94" s="515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50</v>
      </c>
      <c r="W94" s="93">
        <v>0</v>
      </c>
      <c r="X94" s="93">
        <v>0</v>
      </c>
      <c r="Y94" s="93">
        <v>0</v>
      </c>
      <c r="Z94" s="93">
        <v>0</v>
      </c>
      <c r="AA94" s="93">
        <v>0</v>
      </c>
      <c r="AB94" s="93">
        <v>0</v>
      </c>
      <c r="AC94" s="93">
        <v>0</v>
      </c>
      <c r="AD94" s="93">
        <v>0</v>
      </c>
      <c r="AE94" s="93">
        <v>0</v>
      </c>
      <c r="AF94" s="93">
        <v>0</v>
      </c>
      <c r="AG94" s="93">
        <v>0</v>
      </c>
      <c r="AH94" s="5">
        <v>0</v>
      </c>
      <c r="AI94" s="5">
        <v>0</v>
      </c>
      <c r="AJ94" s="5">
        <v>0</v>
      </c>
      <c r="AK94" s="93">
        <v>0</v>
      </c>
      <c r="AL94" s="93">
        <v>0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5">
        <v>0</v>
      </c>
      <c r="AV94" s="302"/>
    </row>
    <row r="95" spans="1:48" ht="19.5" customHeight="1">
      <c r="A95" s="526"/>
      <c r="B95" s="474"/>
      <c r="C95" s="475"/>
      <c r="D95" s="474"/>
      <c r="E95" s="476"/>
      <c r="F95" s="476"/>
      <c r="G95" s="476"/>
      <c r="H95" s="476"/>
      <c r="I95" s="476"/>
      <c r="J95" s="517"/>
      <c r="K95" s="517"/>
      <c r="L95" s="515"/>
      <c r="M95" s="515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51</v>
      </c>
      <c r="W95" s="93">
        <v>0</v>
      </c>
      <c r="X95" s="93">
        <v>0</v>
      </c>
      <c r="Y95" s="93">
        <v>0</v>
      </c>
      <c r="Z95" s="93">
        <v>0</v>
      </c>
      <c r="AA95" s="93">
        <v>0</v>
      </c>
      <c r="AB95" s="93">
        <v>0</v>
      </c>
      <c r="AC95" s="93">
        <v>0</v>
      </c>
      <c r="AD95" s="93">
        <v>0</v>
      </c>
      <c r="AE95" s="93">
        <v>0</v>
      </c>
      <c r="AF95" s="93">
        <v>0</v>
      </c>
      <c r="AG95" s="93">
        <v>0</v>
      </c>
      <c r="AH95" s="5">
        <v>0</v>
      </c>
      <c r="AI95" s="5">
        <v>0</v>
      </c>
      <c r="AJ95" s="5">
        <v>0</v>
      </c>
      <c r="AK95" s="93">
        <v>0</v>
      </c>
      <c r="AL95" s="93">
        <v>0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5">
        <v>0</v>
      </c>
      <c r="AV95" s="302"/>
    </row>
    <row r="96" spans="1:48" ht="18" customHeight="1">
      <c r="A96" s="526"/>
      <c r="B96" s="474"/>
      <c r="C96" s="475"/>
      <c r="D96" s="474"/>
      <c r="E96" s="476"/>
      <c r="F96" s="476"/>
      <c r="G96" s="476"/>
      <c r="H96" s="476"/>
      <c r="I96" s="476"/>
      <c r="J96" s="517"/>
      <c r="K96" s="517"/>
      <c r="L96" s="515"/>
      <c r="M96" s="515"/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f t="shared" si="29"/>
        <v>0</v>
      </c>
      <c r="V96" s="7" t="s">
        <v>52</v>
      </c>
      <c r="W96" s="93">
        <v>0</v>
      </c>
      <c r="X96" s="93">
        <v>0</v>
      </c>
      <c r="Y96" s="93">
        <v>0</v>
      </c>
      <c r="Z96" s="93">
        <v>0</v>
      </c>
      <c r="AA96" s="93">
        <v>0</v>
      </c>
      <c r="AB96" s="93">
        <v>0</v>
      </c>
      <c r="AC96" s="93">
        <v>0</v>
      </c>
      <c r="AD96" s="93">
        <v>0</v>
      </c>
      <c r="AE96" s="93">
        <v>0</v>
      </c>
      <c r="AF96" s="93">
        <v>0</v>
      </c>
      <c r="AG96" s="93">
        <v>0</v>
      </c>
      <c r="AH96" s="5">
        <v>0</v>
      </c>
      <c r="AI96" s="5">
        <v>0</v>
      </c>
      <c r="AJ96" s="5">
        <v>0</v>
      </c>
      <c r="AK96" s="93">
        <v>0</v>
      </c>
      <c r="AL96" s="93">
        <v>0</v>
      </c>
      <c r="AM96" s="93">
        <v>0</v>
      </c>
      <c r="AN96" s="93">
        <v>0</v>
      </c>
      <c r="AO96" s="93">
        <v>0</v>
      </c>
      <c r="AP96" s="93">
        <v>0</v>
      </c>
      <c r="AQ96" s="93">
        <v>0</v>
      </c>
      <c r="AR96" s="93">
        <v>0</v>
      </c>
      <c r="AS96" s="93">
        <v>0</v>
      </c>
      <c r="AT96" s="93">
        <v>0</v>
      </c>
      <c r="AU96" s="5">
        <v>0</v>
      </c>
      <c r="AV96" s="302"/>
    </row>
    <row r="97" spans="1:48" ht="17.25" customHeight="1">
      <c r="A97" s="526"/>
      <c r="B97" s="474"/>
      <c r="C97" s="475"/>
      <c r="D97" s="474"/>
      <c r="E97" s="476"/>
      <c r="F97" s="476"/>
      <c r="G97" s="476"/>
      <c r="H97" s="476"/>
      <c r="I97" s="476"/>
      <c r="J97" s="517"/>
      <c r="K97" s="517"/>
      <c r="L97" s="515"/>
      <c r="M97" s="515"/>
      <c r="N97" s="230">
        <f t="shared" ref="N97:T97" si="30">SUM(N92:N96)</f>
        <v>0</v>
      </c>
      <c r="O97" s="230">
        <f t="shared" si="30"/>
        <v>0</v>
      </c>
      <c r="P97" s="230">
        <f t="shared" si="30"/>
        <v>0</v>
      </c>
      <c r="Q97" s="230">
        <f t="shared" si="30"/>
        <v>0</v>
      </c>
      <c r="R97" s="230">
        <f t="shared" si="30"/>
        <v>7.31027</v>
      </c>
      <c r="S97" s="230">
        <f t="shared" si="30"/>
        <v>5.03362</v>
      </c>
      <c r="T97" s="230">
        <f t="shared" si="30"/>
        <v>5.03362</v>
      </c>
      <c r="U97" s="231">
        <f t="shared" si="29"/>
        <v>17.377510000000001</v>
      </c>
      <c r="V97" s="231" t="s">
        <v>11</v>
      </c>
      <c r="W97" s="193">
        <f t="shared" ref="W97:AU97" si="31">SUM(W92:W96)</f>
        <v>0</v>
      </c>
      <c r="X97" s="193">
        <f t="shared" si="31"/>
        <v>0</v>
      </c>
      <c r="Y97" s="193">
        <f t="shared" si="31"/>
        <v>0</v>
      </c>
      <c r="Z97" s="193">
        <f t="shared" si="31"/>
        <v>0</v>
      </c>
      <c r="AA97" s="193">
        <f t="shared" si="31"/>
        <v>0</v>
      </c>
      <c r="AB97" s="193">
        <f t="shared" si="31"/>
        <v>0</v>
      </c>
      <c r="AC97" s="193">
        <f t="shared" si="31"/>
        <v>0</v>
      </c>
      <c r="AD97" s="193">
        <f t="shared" si="31"/>
        <v>0</v>
      </c>
      <c r="AE97" s="193">
        <f t="shared" si="31"/>
        <v>0</v>
      </c>
      <c r="AF97" s="193">
        <f t="shared" si="31"/>
        <v>0</v>
      </c>
      <c r="AG97" s="193">
        <f t="shared" si="31"/>
        <v>0</v>
      </c>
      <c r="AH97" s="230">
        <f t="shared" si="31"/>
        <v>0</v>
      </c>
      <c r="AI97" s="230">
        <f t="shared" si="31"/>
        <v>0</v>
      </c>
      <c r="AJ97" s="230">
        <f t="shared" si="31"/>
        <v>0</v>
      </c>
      <c r="AK97" s="193">
        <f t="shared" si="31"/>
        <v>0</v>
      </c>
      <c r="AL97" s="193">
        <f t="shared" si="31"/>
        <v>0</v>
      </c>
      <c r="AM97" s="193">
        <f t="shared" si="31"/>
        <v>0</v>
      </c>
      <c r="AN97" s="193">
        <f t="shared" si="31"/>
        <v>0</v>
      </c>
      <c r="AO97" s="193">
        <f t="shared" si="31"/>
        <v>0</v>
      </c>
      <c r="AP97" s="193">
        <f t="shared" si="31"/>
        <v>0</v>
      </c>
      <c r="AQ97" s="193">
        <f t="shared" si="31"/>
        <v>0</v>
      </c>
      <c r="AR97" s="193">
        <f t="shared" si="31"/>
        <v>0</v>
      </c>
      <c r="AS97" s="193">
        <f t="shared" si="31"/>
        <v>0</v>
      </c>
      <c r="AT97" s="193">
        <f t="shared" si="31"/>
        <v>0</v>
      </c>
      <c r="AU97" s="230">
        <f t="shared" si="31"/>
        <v>0</v>
      </c>
      <c r="AV97" s="328"/>
    </row>
    <row r="98" spans="1:48" ht="19.5" customHeight="1">
      <c r="A98" s="526"/>
      <c r="B98" s="474" t="s">
        <v>214</v>
      </c>
      <c r="C98" s="475" t="s">
        <v>70</v>
      </c>
      <c r="D98" s="474" t="s">
        <v>261</v>
      </c>
      <c r="E98" s="476" t="s">
        <v>125</v>
      </c>
      <c r="F98" s="6" t="s">
        <v>18</v>
      </c>
      <c r="G98" s="6" t="s">
        <v>20</v>
      </c>
      <c r="H98" s="6" t="s">
        <v>303</v>
      </c>
      <c r="I98" s="6" t="s">
        <v>55</v>
      </c>
      <c r="J98" s="517">
        <v>2023</v>
      </c>
      <c r="K98" s="517">
        <v>2023</v>
      </c>
      <c r="L98" s="515">
        <v>10.231680000000001</v>
      </c>
      <c r="M98" s="515">
        <f>Q103+R103+S103+T103</f>
        <v>10.231680000000001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f t="shared" si="29"/>
        <v>0</v>
      </c>
      <c r="V98" s="7" t="s">
        <v>3</v>
      </c>
      <c r="W98" s="93">
        <v>0</v>
      </c>
      <c r="X98" s="93">
        <v>0</v>
      </c>
      <c r="Y98" s="93">
        <v>0</v>
      </c>
      <c r="Z98" s="93">
        <v>0</v>
      </c>
      <c r="AA98" s="93">
        <v>0</v>
      </c>
      <c r="AB98" s="93">
        <v>0</v>
      </c>
      <c r="AC98" s="93">
        <v>0</v>
      </c>
      <c r="AD98" s="93">
        <v>0</v>
      </c>
      <c r="AE98" s="93">
        <v>0</v>
      </c>
      <c r="AF98" s="93">
        <v>0</v>
      </c>
      <c r="AG98" s="93">
        <v>0</v>
      </c>
      <c r="AH98" s="5">
        <v>0</v>
      </c>
      <c r="AI98" s="5">
        <v>0</v>
      </c>
      <c r="AJ98" s="5">
        <v>0</v>
      </c>
      <c r="AK98" s="93">
        <v>0</v>
      </c>
      <c r="AL98" s="93">
        <v>0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5">
        <v>0</v>
      </c>
      <c r="AV98" s="302"/>
    </row>
    <row r="99" spans="1:48" ht="19.5" customHeight="1">
      <c r="A99" s="526"/>
      <c r="B99" s="474"/>
      <c r="C99" s="475"/>
      <c r="D99" s="474"/>
      <c r="E99" s="476"/>
      <c r="F99" s="6" t="s">
        <v>19</v>
      </c>
      <c r="G99" s="6" t="s">
        <v>22</v>
      </c>
      <c r="H99" s="6" t="s">
        <v>302</v>
      </c>
      <c r="I99" s="6" t="s">
        <v>302</v>
      </c>
      <c r="J99" s="517"/>
      <c r="K99" s="517"/>
      <c r="L99" s="515"/>
      <c r="M99" s="515"/>
      <c r="N99" s="5">
        <v>0</v>
      </c>
      <c r="O99" s="5">
        <v>0</v>
      </c>
      <c r="P99" s="5">
        <v>0</v>
      </c>
      <c r="Q99" s="5">
        <v>0</v>
      </c>
      <c r="R99" s="5">
        <v>4.5963200000000004</v>
      </c>
      <c r="S99" s="5">
        <v>2.8176800000000002</v>
      </c>
      <c r="T99" s="5">
        <v>2.8176800000000002</v>
      </c>
      <c r="U99" s="5">
        <f t="shared" si="29"/>
        <v>10.231680000000001</v>
      </c>
      <c r="V99" s="5" t="s">
        <v>8</v>
      </c>
      <c r="W99" s="93">
        <v>0</v>
      </c>
      <c r="X99" s="93">
        <v>0</v>
      </c>
      <c r="Y99" s="93">
        <v>0</v>
      </c>
      <c r="Z99" s="93">
        <v>0</v>
      </c>
      <c r="AA99" s="93">
        <v>0</v>
      </c>
      <c r="AB99" s="93">
        <v>0</v>
      </c>
      <c r="AC99" s="93">
        <v>0</v>
      </c>
      <c r="AD99" s="93">
        <v>0</v>
      </c>
      <c r="AE99" s="93">
        <v>0</v>
      </c>
      <c r="AF99" s="93">
        <v>0</v>
      </c>
      <c r="AG99" s="93">
        <v>0</v>
      </c>
      <c r="AH99" s="5">
        <v>0</v>
      </c>
      <c r="AI99" s="5">
        <v>0</v>
      </c>
      <c r="AJ99" s="5">
        <v>0</v>
      </c>
      <c r="AK99" s="93">
        <v>0</v>
      </c>
      <c r="AL99" s="93">
        <v>0</v>
      </c>
      <c r="AM99" s="93">
        <v>0</v>
      </c>
      <c r="AN99" s="93">
        <v>0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5">
        <v>0</v>
      </c>
      <c r="AV99" s="302"/>
    </row>
    <row r="100" spans="1:48" ht="19.5" customHeight="1">
      <c r="A100" s="526"/>
      <c r="B100" s="474"/>
      <c r="C100" s="475"/>
      <c r="D100" s="474"/>
      <c r="E100" s="476"/>
      <c r="F100" s="476" t="s">
        <v>39</v>
      </c>
      <c r="G100" s="476" t="s">
        <v>21</v>
      </c>
      <c r="H100" s="476" t="s">
        <v>375</v>
      </c>
      <c r="I100" s="476" t="s">
        <v>366</v>
      </c>
      <c r="J100" s="517"/>
      <c r="K100" s="517"/>
      <c r="L100" s="515"/>
      <c r="M100" s="515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50</v>
      </c>
      <c r="W100" s="93">
        <v>0</v>
      </c>
      <c r="X100" s="93">
        <v>0</v>
      </c>
      <c r="Y100" s="93">
        <v>0</v>
      </c>
      <c r="Z100" s="93">
        <v>0</v>
      </c>
      <c r="AA100" s="93">
        <v>0</v>
      </c>
      <c r="AB100" s="93">
        <v>0</v>
      </c>
      <c r="AC100" s="93">
        <v>0</v>
      </c>
      <c r="AD100" s="93">
        <v>0</v>
      </c>
      <c r="AE100" s="93">
        <v>0</v>
      </c>
      <c r="AF100" s="93">
        <v>0</v>
      </c>
      <c r="AG100" s="93">
        <v>0</v>
      </c>
      <c r="AH100" s="5">
        <v>0</v>
      </c>
      <c r="AI100" s="5">
        <v>0</v>
      </c>
      <c r="AJ100" s="5">
        <v>0</v>
      </c>
      <c r="AK100" s="93">
        <v>0</v>
      </c>
      <c r="AL100" s="93">
        <v>0</v>
      </c>
      <c r="AM100" s="93">
        <v>0</v>
      </c>
      <c r="AN100" s="93">
        <v>0</v>
      </c>
      <c r="AO100" s="93">
        <v>0</v>
      </c>
      <c r="AP100" s="93">
        <v>0</v>
      </c>
      <c r="AQ100" s="93">
        <v>0</v>
      </c>
      <c r="AR100" s="93">
        <v>0</v>
      </c>
      <c r="AS100" s="93">
        <v>0</v>
      </c>
      <c r="AT100" s="93">
        <v>0</v>
      </c>
      <c r="AU100" s="5">
        <v>0</v>
      </c>
      <c r="AV100" s="302"/>
    </row>
    <row r="101" spans="1:48" ht="19.5" customHeight="1">
      <c r="A101" s="526"/>
      <c r="B101" s="474"/>
      <c r="C101" s="475"/>
      <c r="D101" s="474"/>
      <c r="E101" s="476"/>
      <c r="F101" s="476"/>
      <c r="G101" s="476"/>
      <c r="H101" s="476"/>
      <c r="I101" s="476"/>
      <c r="J101" s="517"/>
      <c r="K101" s="517"/>
      <c r="L101" s="515"/>
      <c r="M101" s="515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51</v>
      </c>
      <c r="W101" s="93">
        <v>0</v>
      </c>
      <c r="X101" s="93">
        <v>0</v>
      </c>
      <c r="Y101" s="93">
        <v>0</v>
      </c>
      <c r="Z101" s="93">
        <v>0</v>
      </c>
      <c r="AA101" s="93">
        <v>0</v>
      </c>
      <c r="AB101" s="93">
        <v>0</v>
      </c>
      <c r="AC101" s="93">
        <v>0</v>
      </c>
      <c r="AD101" s="93">
        <v>0</v>
      </c>
      <c r="AE101" s="93">
        <v>0</v>
      </c>
      <c r="AF101" s="93">
        <v>0</v>
      </c>
      <c r="AG101" s="93">
        <v>0</v>
      </c>
      <c r="AH101" s="5">
        <v>0</v>
      </c>
      <c r="AI101" s="5">
        <v>0</v>
      </c>
      <c r="AJ101" s="5">
        <v>0</v>
      </c>
      <c r="AK101" s="93">
        <v>0</v>
      </c>
      <c r="AL101" s="93">
        <v>0</v>
      </c>
      <c r="AM101" s="93">
        <v>0</v>
      </c>
      <c r="AN101" s="93">
        <v>0</v>
      </c>
      <c r="AO101" s="93">
        <v>0</v>
      </c>
      <c r="AP101" s="93">
        <v>0</v>
      </c>
      <c r="AQ101" s="93">
        <v>0</v>
      </c>
      <c r="AR101" s="93">
        <v>0</v>
      </c>
      <c r="AS101" s="93">
        <v>0</v>
      </c>
      <c r="AT101" s="93">
        <v>0</v>
      </c>
      <c r="AU101" s="5">
        <v>0</v>
      </c>
      <c r="AV101" s="302"/>
    </row>
    <row r="102" spans="1:48" ht="18" customHeight="1">
      <c r="A102" s="526"/>
      <c r="B102" s="474"/>
      <c r="C102" s="475"/>
      <c r="D102" s="474"/>
      <c r="E102" s="476"/>
      <c r="F102" s="476"/>
      <c r="G102" s="476"/>
      <c r="H102" s="476"/>
      <c r="I102" s="476"/>
      <c r="J102" s="517"/>
      <c r="K102" s="517"/>
      <c r="L102" s="515"/>
      <c r="M102" s="515"/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f t="shared" si="29"/>
        <v>0</v>
      </c>
      <c r="V102" s="7" t="s">
        <v>52</v>
      </c>
      <c r="W102" s="93">
        <v>0</v>
      </c>
      <c r="X102" s="93">
        <v>0</v>
      </c>
      <c r="Y102" s="93">
        <v>0</v>
      </c>
      <c r="Z102" s="93">
        <v>0</v>
      </c>
      <c r="AA102" s="93">
        <v>0</v>
      </c>
      <c r="AB102" s="93">
        <v>0</v>
      </c>
      <c r="AC102" s="93">
        <v>0</v>
      </c>
      <c r="AD102" s="93">
        <v>0</v>
      </c>
      <c r="AE102" s="93">
        <v>0</v>
      </c>
      <c r="AF102" s="93">
        <v>0</v>
      </c>
      <c r="AG102" s="93">
        <v>0</v>
      </c>
      <c r="AH102" s="5">
        <v>0</v>
      </c>
      <c r="AI102" s="5">
        <v>0</v>
      </c>
      <c r="AJ102" s="5">
        <v>0</v>
      </c>
      <c r="AK102" s="93">
        <v>0</v>
      </c>
      <c r="AL102" s="93">
        <v>0</v>
      </c>
      <c r="AM102" s="93">
        <v>0</v>
      </c>
      <c r="AN102" s="93">
        <v>0</v>
      </c>
      <c r="AO102" s="93">
        <v>0</v>
      </c>
      <c r="AP102" s="93">
        <v>0</v>
      </c>
      <c r="AQ102" s="93">
        <v>0</v>
      </c>
      <c r="AR102" s="93">
        <v>0</v>
      </c>
      <c r="AS102" s="93">
        <v>0</v>
      </c>
      <c r="AT102" s="93">
        <v>0</v>
      </c>
      <c r="AU102" s="5">
        <v>0</v>
      </c>
      <c r="AV102" s="302"/>
    </row>
    <row r="103" spans="1:48" ht="17.25" customHeight="1">
      <c r="A103" s="527"/>
      <c r="B103" s="474"/>
      <c r="C103" s="475"/>
      <c r="D103" s="474"/>
      <c r="E103" s="476"/>
      <c r="F103" s="476"/>
      <c r="G103" s="476"/>
      <c r="H103" s="476"/>
      <c r="I103" s="476"/>
      <c r="J103" s="517"/>
      <c r="K103" s="517"/>
      <c r="L103" s="515"/>
      <c r="M103" s="515"/>
      <c r="N103" s="230">
        <f t="shared" ref="N103:T103" si="32">SUM(N98:N102)</f>
        <v>0</v>
      </c>
      <c r="O103" s="230">
        <f t="shared" si="32"/>
        <v>0</v>
      </c>
      <c r="P103" s="230">
        <f t="shared" si="32"/>
        <v>0</v>
      </c>
      <c r="Q103" s="230">
        <f t="shared" si="32"/>
        <v>0</v>
      </c>
      <c r="R103" s="230">
        <f t="shared" si="32"/>
        <v>4.5963200000000004</v>
      </c>
      <c r="S103" s="230">
        <f t="shared" si="32"/>
        <v>2.8176800000000002</v>
      </c>
      <c r="T103" s="230">
        <f t="shared" si="32"/>
        <v>2.8176800000000002</v>
      </c>
      <c r="U103" s="231">
        <f t="shared" si="29"/>
        <v>10.231680000000001</v>
      </c>
      <c r="V103" s="231" t="s">
        <v>11</v>
      </c>
      <c r="W103" s="193">
        <f t="shared" ref="W103:AU103" si="33">SUM(W98:W102)</f>
        <v>0</v>
      </c>
      <c r="X103" s="193">
        <f t="shared" si="33"/>
        <v>0</v>
      </c>
      <c r="Y103" s="193">
        <f t="shared" si="33"/>
        <v>0</v>
      </c>
      <c r="Z103" s="193">
        <f t="shared" si="33"/>
        <v>0</v>
      </c>
      <c r="AA103" s="193">
        <f t="shared" si="33"/>
        <v>0</v>
      </c>
      <c r="AB103" s="193">
        <f t="shared" si="33"/>
        <v>0</v>
      </c>
      <c r="AC103" s="193">
        <f t="shared" si="33"/>
        <v>0</v>
      </c>
      <c r="AD103" s="193">
        <f t="shared" si="33"/>
        <v>0</v>
      </c>
      <c r="AE103" s="193">
        <f t="shared" si="33"/>
        <v>0</v>
      </c>
      <c r="AF103" s="193">
        <f t="shared" si="33"/>
        <v>0</v>
      </c>
      <c r="AG103" s="193">
        <f t="shared" si="33"/>
        <v>0</v>
      </c>
      <c r="AH103" s="230">
        <f t="shared" si="33"/>
        <v>0</v>
      </c>
      <c r="AI103" s="230">
        <f t="shared" si="33"/>
        <v>0</v>
      </c>
      <c r="AJ103" s="230">
        <f t="shared" si="33"/>
        <v>0</v>
      </c>
      <c r="AK103" s="193">
        <f t="shared" si="33"/>
        <v>0</v>
      </c>
      <c r="AL103" s="193">
        <f t="shared" si="33"/>
        <v>0</v>
      </c>
      <c r="AM103" s="193">
        <f t="shared" si="33"/>
        <v>0</v>
      </c>
      <c r="AN103" s="193">
        <f t="shared" si="33"/>
        <v>0</v>
      </c>
      <c r="AO103" s="193">
        <f t="shared" si="33"/>
        <v>0</v>
      </c>
      <c r="AP103" s="193">
        <f t="shared" si="33"/>
        <v>0</v>
      </c>
      <c r="AQ103" s="193">
        <f t="shared" si="33"/>
        <v>0</v>
      </c>
      <c r="AR103" s="193">
        <f t="shared" si="33"/>
        <v>0</v>
      </c>
      <c r="AS103" s="193">
        <f t="shared" si="33"/>
        <v>0</v>
      </c>
      <c r="AT103" s="193">
        <f t="shared" si="33"/>
        <v>0</v>
      </c>
      <c r="AU103" s="230">
        <f t="shared" si="33"/>
        <v>0</v>
      </c>
      <c r="AV103" s="328"/>
    </row>
    <row r="104" spans="1:48" ht="15.75" customHeight="1">
      <c r="A104" s="467" t="s">
        <v>162</v>
      </c>
      <c r="B104" s="468"/>
      <c r="C104" s="468"/>
      <c r="D104" s="468"/>
      <c r="E104" s="468"/>
      <c r="F104" s="468"/>
      <c r="G104" s="468"/>
      <c r="H104" s="468"/>
      <c r="I104" s="468"/>
      <c r="J104" s="468"/>
      <c r="K104" s="468"/>
      <c r="L104" s="468"/>
      <c r="M104" s="468"/>
      <c r="N104" s="468"/>
      <c r="O104" s="468"/>
      <c r="P104" s="468"/>
      <c r="Q104" s="468"/>
      <c r="R104" s="468"/>
      <c r="S104" s="468"/>
      <c r="T104" s="468"/>
      <c r="U104" s="468"/>
      <c r="V104" s="468"/>
      <c r="W104" s="469"/>
      <c r="X104" s="469"/>
      <c r="Y104" s="469"/>
      <c r="Z104" s="469"/>
      <c r="AA104" s="469"/>
      <c r="AB104" s="469"/>
      <c r="AC104" s="469"/>
      <c r="AD104" s="469"/>
      <c r="AE104" s="469"/>
      <c r="AF104" s="469"/>
      <c r="AG104" s="469"/>
      <c r="AH104" s="469"/>
      <c r="AI104" s="469"/>
      <c r="AJ104" s="469"/>
      <c r="AK104" s="469"/>
      <c r="AL104" s="469"/>
      <c r="AM104" s="469"/>
      <c r="AN104" s="469"/>
      <c r="AO104" s="469"/>
      <c r="AP104" s="469"/>
      <c r="AQ104" s="469"/>
      <c r="AR104" s="469"/>
      <c r="AS104" s="469"/>
      <c r="AT104" s="469"/>
      <c r="AU104" s="469"/>
      <c r="AV104" s="470"/>
    </row>
    <row r="105" spans="1:48" ht="19.5" customHeight="1">
      <c r="A105" s="529"/>
      <c r="B105" s="474" t="s">
        <v>215</v>
      </c>
      <c r="C105" s="475" t="s">
        <v>71</v>
      </c>
      <c r="D105" s="474" t="s">
        <v>261</v>
      </c>
      <c r="E105" s="476" t="s">
        <v>126</v>
      </c>
      <c r="F105" s="6" t="s">
        <v>18</v>
      </c>
      <c r="G105" s="6" t="s">
        <v>20</v>
      </c>
      <c r="H105" s="6" t="s">
        <v>376</v>
      </c>
      <c r="I105" s="6" t="s">
        <v>57</v>
      </c>
      <c r="J105" s="517">
        <v>2023</v>
      </c>
      <c r="K105" s="517">
        <v>2025</v>
      </c>
      <c r="L105" s="515">
        <v>29.58868</v>
      </c>
      <c r="M105" s="515">
        <f>Q110+R110+S110+T110</f>
        <v>29.588679999999997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f t="shared" ref="U105:U140" si="34">SUM(N105:T105)</f>
        <v>0</v>
      </c>
      <c r="V105" s="7" t="s">
        <v>3</v>
      </c>
      <c r="W105" s="93">
        <v>0</v>
      </c>
      <c r="X105" s="93">
        <v>0</v>
      </c>
      <c r="Y105" s="93">
        <v>0</v>
      </c>
      <c r="Z105" s="93">
        <v>0</v>
      </c>
      <c r="AA105" s="93">
        <v>0</v>
      </c>
      <c r="AB105" s="93">
        <v>0</v>
      </c>
      <c r="AC105" s="93">
        <v>0</v>
      </c>
      <c r="AD105" s="93">
        <v>0</v>
      </c>
      <c r="AE105" s="93">
        <v>0</v>
      </c>
      <c r="AF105" s="93">
        <v>0</v>
      </c>
      <c r="AG105" s="93">
        <v>0</v>
      </c>
      <c r="AH105" s="5">
        <v>0</v>
      </c>
      <c r="AI105" s="5">
        <v>0</v>
      </c>
      <c r="AJ105" s="5">
        <v>0</v>
      </c>
      <c r="AK105" s="93">
        <v>0</v>
      </c>
      <c r="AL105" s="93">
        <v>0</v>
      </c>
      <c r="AM105" s="93">
        <v>0</v>
      </c>
      <c r="AN105" s="93">
        <v>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5">
        <v>0</v>
      </c>
      <c r="AV105" s="302"/>
    </row>
    <row r="106" spans="1:48" ht="19.5" customHeight="1">
      <c r="A106" s="530"/>
      <c r="B106" s="474"/>
      <c r="C106" s="475"/>
      <c r="D106" s="474"/>
      <c r="E106" s="476"/>
      <c r="F106" s="6" t="s">
        <v>19</v>
      </c>
      <c r="G106" s="6" t="s">
        <v>22</v>
      </c>
      <c r="H106" s="6" t="s">
        <v>304</v>
      </c>
      <c r="I106" s="6" t="s">
        <v>304</v>
      </c>
      <c r="J106" s="517"/>
      <c r="K106" s="517"/>
      <c r="L106" s="515"/>
      <c r="M106" s="515"/>
      <c r="N106" s="5">
        <v>0</v>
      </c>
      <c r="O106" s="5">
        <v>0</v>
      </c>
      <c r="P106" s="5">
        <v>0</v>
      </c>
      <c r="Q106" s="5">
        <v>0</v>
      </c>
      <c r="R106" s="5">
        <v>4.4108499999999999</v>
      </c>
      <c r="S106" s="5">
        <v>12.58892</v>
      </c>
      <c r="T106" s="5">
        <v>12.58891</v>
      </c>
      <c r="U106" s="5">
        <f t="shared" si="34"/>
        <v>29.588679999999997</v>
      </c>
      <c r="V106" s="5" t="s">
        <v>8</v>
      </c>
      <c r="W106" s="93">
        <v>0</v>
      </c>
      <c r="X106" s="93">
        <v>0</v>
      </c>
      <c r="Y106" s="93">
        <v>0</v>
      </c>
      <c r="Z106" s="93">
        <v>0</v>
      </c>
      <c r="AA106" s="93">
        <v>0</v>
      </c>
      <c r="AB106" s="93">
        <v>0</v>
      </c>
      <c r="AC106" s="93">
        <v>0</v>
      </c>
      <c r="AD106" s="93">
        <v>0</v>
      </c>
      <c r="AE106" s="93">
        <v>0</v>
      </c>
      <c r="AF106" s="93">
        <v>0</v>
      </c>
      <c r="AG106" s="93">
        <v>0</v>
      </c>
      <c r="AH106" s="5">
        <v>0</v>
      </c>
      <c r="AI106" s="5">
        <v>0</v>
      </c>
      <c r="AJ106" s="5">
        <v>0</v>
      </c>
      <c r="AK106" s="93">
        <v>0</v>
      </c>
      <c r="AL106" s="93">
        <v>0</v>
      </c>
      <c r="AM106" s="93">
        <v>0</v>
      </c>
      <c r="AN106" s="93">
        <v>0</v>
      </c>
      <c r="AO106" s="93">
        <v>0</v>
      </c>
      <c r="AP106" s="93">
        <v>0</v>
      </c>
      <c r="AQ106" s="93">
        <v>0</v>
      </c>
      <c r="AR106" s="93">
        <v>0</v>
      </c>
      <c r="AS106" s="93">
        <v>0</v>
      </c>
      <c r="AT106" s="93">
        <v>0</v>
      </c>
      <c r="AU106" s="5">
        <v>0</v>
      </c>
      <c r="AV106" s="302"/>
    </row>
    <row r="107" spans="1:48" ht="19.5" customHeight="1">
      <c r="A107" s="530"/>
      <c r="B107" s="474"/>
      <c r="C107" s="475"/>
      <c r="D107" s="474"/>
      <c r="E107" s="476"/>
      <c r="F107" s="476" t="s">
        <v>39</v>
      </c>
      <c r="G107" s="476" t="s">
        <v>21</v>
      </c>
      <c r="H107" s="476" t="s">
        <v>376</v>
      </c>
      <c r="I107" s="476" t="s">
        <v>303</v>
      </c>
      <c r="J107" s="517"/>
      <c r="K107" s="517"/>
      <c r="L107" s="515"/>
      <c r="M107" s="515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50</v>
      </c>
      <c r="W107" s="93">
        <v>0</v>
      </c>
      <c r="X107" s="93">
        <v>0</v>
      </c>
      <c r="Y107" s="93">
        <v>0</v>
      </c>
      <c r="Z107" s="93">
        <v>0</v>
      </c>
      <c r="AA107" s="93">
        <v>0</v>
      </c>
      <c r="AB107" s="93">
        <v>0</v>
      </c>
      <c r="AC107" s="93">
        <v>0</v>
      </c>
      <c r="AD107" s="93">
        <v>0</v>
      </c>
      <c r="AE107" s="93">
        <v>0</v>
      </c>
      <c r="AF107" s="93">
        <v>0</v>
      </c>
      <c r="AG107" s="93">
        <v>0</v>
      </c>
      <c r="AH107" s="5">
        <v>0</v>
      </c>
      <c r="AI107" s="5">
        <v>0</v>
      </c>
      <c r="AJ107" s="5">
        <v>0</v>
      </c>
      <c r="AK107" s="93">
        <v>0</v>
      </c>
      <c r="AL107" s="93">
        <v>0</v>
      </c>
      <c r="AM107" s="93">
        <v>0</v>
      </c>
      <c r="AN107" s="93">
        <v>0</v>
      </c>
      <c r="AO107" s="93">
        <v>0</v>
      </c>
      <c r="AP107" s="93">
        <v>0</v>
      </c>
      <c r="AQ107" s="93">
        <v>0</v>
      </c>
      <c r="AR107" s="93">
        <v>0</v>
      </c>
      <c r="AS107" s="93">
        <v>0</v>
      </c>
      <c r="AT107" s="93">
        <v>0</v>
      </c>
      <c r="AU107" s="5">
        <v>0</v>
      </c>
      <c r="AV107" s="302"/>
    </row>
    <row r="108" spans="1:48" ht="19.5" customHeight="1">
      <c r="A108" s="530"/>
      <c r="B108" s="474"/>
      <c r="C108" s="475"/>
      <c r="D108" s="474"/>
      <c r="E108" s="476"/>
      <c r="F108" s="476"/>
      <c r="G108" s="476"/>
      <c r="H108" s="476"/>
      <c r="I108" s="476"/>
      <c r="J108" s="517"/>
      <c r="K108" s="517"/>
      <c r="L108" s="515"/>
      <c r="M108" s="515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51</v>
      </c>
      <c r="W108" s="93">
        <v>0</v>
      </c>
      <c r="X108" s="93">
        <v>0</v>
      </c>
      <c r="Y108" s="93">
        <v>0</v>
      </c>
      <c r="Z108" s="93">
        <v>0</v>
      </c>
      <c r="AA108" s="93">
        <v>0</v>
      </c>
      <c r="AB108" s="93">
        <v>0</v>
      </c>
      <c r="AC108" s="93">
        <v>0</v>
      </c>
      <c r="AD108" s="93">
        <v>0</v>
      </c>
      <c r="AE108" s="93">
        <v>0</v>
      </c>
      <c r="AF108" s="93">
        <v>0</v>
      </c>
      <c r="AG108" s="93">
        <v>0</v>
      </c>
      <c r="AH108" s="5">
        <v>0</v>
      </c>
      <c r="AI108" s="5">
        <v>0</v>
      </c>
      <c r="AJ108" s="5">
        <v>0</v>
      </c>
      <c r="AK108" s="93">
        <v>0</v>
      </c>
      <c r="AL108" s="93">
        <v>0</v>
      </c>
      <c r="AM108" s="93">
        <v>0</v>
      </c>
      <c r="AN108" s="93">
        <v>0</v>
      </c>
      <c r="AO108" s="93">
        <v>0</v>
      </c>
      <c r="AP108" s="93">
        <v>0</v>
      </c>
      <c r="AQ108" s="93">
        <v>0</v>
      </c>
      <c r="AR108" s="93">
        <v>0</v>
      </c>
      <c r="AS108" s="93">
        <v>0</v>
      </c>
      <c r="AT108" s="93">
        <v>0</v>
      </c>
      <c r="AU108" s="5">
        <v>0</v>
      </c>
      <c r="AV108" s="302"/>
    </row>
    <row r="109" spans="1:48" ht="18" customHeight="1">
      <c r="A109" s="530"/>
      <c r="B109" s="474"/>
      <c r="C109" s="475"/>
      <c r="D109" s="474"/>
      <c r="E109" s="476"/>
      <c r="F109" s="476"/>
      <c r="G109" s="476"/>
      <c r="H109" s="476"/>
      <c r="I109" s="476"/>
      <c r="J109" s="517"/>
      <c r="K109" s="517"/>
      <c r="L109" s="515"/>
      <c r="M109" s="515"/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f t="shared" si="34"/>
        <v>0</v>
      </c>
      <c r="V109" s="7" t="s">
        <v>52</v>
      </c>
      <c r="W109" s="93">
        <v>0</v>
      </c>
      <c r="X109" s="93">
        <v>0</v>
      </c>
      <c r="Y109" s="93">
        <v>0</v>
      </c>
      <c r="Z109" s="93">
        <v>0</v>
      </c>
      <c r="AA109" s="93">
        <v>0</v>
      </c>
      <c r="AB109" s="93">
        <v>0</v>
      </c>
      <c r="AC109" s="93">
        <v>0</v>
      </c>
      <c r="AD109" s="93">
        <v>0</v>
      </c>
      <c r="AE109" s="93">
        <v>0</v>
      </c>
      <c r="AF109" s="93">
        <v>0</v>
      </c>
      <c r="AG109" s="93">
        <v>0</v>
      </c>
      <c r="AH109" s="5">
        <v>0</v>
      </c>
      <c r="AI109" s="5">
        <v>0</v>
      </c>
      <c r="AJ109" s="5">
        <v>0</v>
      </c>
      <c r="AK109" s="93">
        <v>0</v>
      </c>
      <c r="AL109" s="93">
        <v>0</v>
      </c>
      <c r="AM109" s="93">
        <v>0</v>
      </c>
      <c r="AN109" s="93">
        <v>0</v>
      </c>
      <c r="AO109" s="93">
        <v>0</v>
      </c>
      <c r="AP109" s="93">
        <v>0</v>
      </c>
      <c r="AQ109" s="93">
        <v>0</v>
      </c>
      <c r="AR109" s="93">
        <v>0</v>
      </c>
      <c r="AS109" s="93">
        <v>0</v>
      </c>
      <c r="AT109" s="93">
        <v>0</v>
      </c>
      <c r="AU109" s="5">
        <v>0</v>
      </c>
      <c r="AV109" s="302"/>
    </row>
    <row r="110" spans="1:48" ht="17.25" customHeight="1">
      <c r="A110" s="530"/>
      <c r="B110" s="474"/>
      <c r="C110" s="475"/>
      <c r="D110" s="474"/>
      <c r="E110" s="476"/>
      <c r="F110" s="476"/>
      <c r="G110" s="476"/>
      <c r="H110" s="476"/>
      <c r="I110" s="476"/>
      <c r="J110" s="517"/>
      <c r="K110" s="517"/>
      <c r="L110" s="515"/>
      <c r="M110" s="515"/>
      <c r="N110" s="230">
        <f t="shared" ref="N110:T110" si="35">SUM(N105:N109)</f>
        <v>0</v>
      </c>
      <c r="O110" s="230">
        <f t="shared" si="35"/>
        <v>0</v>
      </c>
      <c r="P110" s="230">
        <f t="shared" si="35"/>
        <v>0</v>
      </c>
      <c r="Q110" s="230">
        <f t="shared" si="35"/>
        <v>0</v>
      </c>
      <c r="R110" s="230">
        <f t="shared" si="35"/>
        <v>4.4108499999999999</v>
      </c>
      <c r="S110" s="230">
        <f t="shared" si="35"/>
        <v>12.58892</v>
      </c>
      <c r="T110" s="230">
        <f t="shared" si="35"/>
        <v>12.58891</v>
      </c>
      <c r="U110" s="231">
        <f t="shared" si="34"/>
        <v>29.588679999999997</v>
      </c>
      <c r="V110" s="231" t="s">
        <v>11</v>
      </c>
      <c r="W110" s="193">
        <f t="shared" ref="W110:AU110" si="36">SUM(W105:W109)</f>
        <v>0</v>
      </c>
      <c r="X110" s="193">
        <f t="shared" si="36"/>
        <v>0</v>
      </c>
      <c r="Y110" s="193">
        <f t="shared" si="36"/>
        <v>0</v>
      </c>
      <c r="Z110" s="193">
        <f t="shared" si="36"/>
        <v>0</v>
      </c>
      <c r="AA110" s="193">
        <f t="shared" si="36"/>
        <v>0</v>
      </c>
      <c r="AB110" s="193">
        <f t="shared" si="36"/>
        <v>0</v>
      </c>
      <c r="AC110" s="193">
        <f t="shared" si="36"/>
        <v>0</v>
      </c>
      <c r="AD110" s="193">
        <f t="shared" si="36"/>
        <v>0</v>
      </c>
      <c r="AE110" s="193">
        <f t="shared" si="36"/>
        <v>0</v>
      </c>
      <c r="AF110" s="193">
        <f t="shared" si="36"/>
        <v>0</v>
      </c>
      <c r="AG110" s="193">
        <f t="shared" si="36"/>
        <v>0</v>
      </c>
      <c r="AH110" s="230">
        <f t="shared" si="36"/>
        <v>0</v>
      </c>
      <c r="AI110" s="230">
        <f t="shared" si="36"/>
        <v>0</v>
      </c>
      <c r="AJ110" s="230">
        <f t="shared" si="36"/>
        <v>0</v>
      </c>
      <c r="AK110" s="193">
        <f t="shared" si="36"/>
        <v>0</v>
      </c>
      <c r="AL110" s="193">
        <f t="shared" si="36"/>
        <v>0</v>
      </c>
      <c r="AM110" s="193">
        <f t="shared" si="36"/>
        <v>0</v>
      </c>
      <c r="AN110" s="193">
        <f t="shared" si="36"/>
        <v>0</v>
      </c>
      <c r="AO110" s="193">
        <f t="shared" si="36"/>
        <v>0</v>
      </c>
      <c r="AP110" s="193">
        <f t="shared" si="36"/>
        <v>0</v>
      </c>
      <c r="AQ110" s="193">
        <f t="shared" si="36"/>
        <v>0</v>
      </c>
      <c r="AR110" s="193">
        <f t="shared" si="36"/>
        <v>0</v>
      </c>
      <c r="AS110" s="193">
        <f t="shared" si="36"/>
        <v>0</v>
      </c>
      <c r="AT110" s="193">
        <f t="shared" si="36"/>
        <v>0</v>
      </c>
      <c r="AU110" s="230">
        <f t="shared" si="36"/>
        <v>0</v>
      </c>
      <c r="AV110" s="328"/>
    </row>
    <row r="111" spans="1:48" ht="19.5" customHeight="1">
      <c r="A111" s="530"/>
      <c r="B111" s="474" t="s">
        <v>216</v>
      </c>
      <c r="C111" s="475" t="s">
        <v>72</v>
      </c>
      <c r="D111" s="474" t="s">
        <v>257</v>
      </c>
      <c r="E111" s="476" t="s">
        <v>127</v>
      </c>
      <c r="F111" s="6" t="s">
        <v>18</v>
      </c>
      <c r="G111" s="6" t="s">
        <v>20</v>
      </c>
      <c r="H111" s="10" t="s">
        <v>59</v>
      </c>
      <c r="I111" s="6" t="s">
        <v>55</v>
      </c>
      <c r="J111" s="517">
        <v>2023</v>
      </c>
      <c r="K111" s="517">
        <v>2025</v>
      </c>
      <c r="L111" s="515">
        <v>20.32245</v>
      </c>
      <c r="M111" s="515">
        <f t="shared" ref="M111" si="37">Q116+R116+S116+T116</f>
        <v>20.32245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f t="shared" si="34"/>
        <v>0</v>
      </c>
      <c r="V111" s="7" t="s">
        <v>3</v>
      </c>
      <c r="W111" s="93">
        <v>0</v>
      </c>
      <c r="X111" s="93">
        <v>0</v>
      </c>
      <c r="Y111" s="93">
        <v>0</v>
      </c>
      <c r="Z111" s="93">
        <v>0</v>
      </c>
      <c r="AA111" s="93">
        <v>0</v>
      </c>
      <c r="AB111" s="93">
        <v>0</v>
      </c>
      <c r="AC111" s="93">
        <v>0</v>
      </c>
      <c r="AD111" s="93">
        <v>0</v>
      </c>
      <c r="AE111" s="93">
        <v>0</v>
      </c>
      <c r="AF111" s="93">
        <v>0</v>
      </c>
      <c r="AG111" s="93">
        <v>0</v>
      </c>
      <c r="AH111" s="5">
        <v>0</v>
      </c>
      <c r="AI111" s="5">
        <v>0</v>
      </c>
      <c r="AJ111" s="5">
        <v>0</v>
      </c>
      <c r="AK111" s="93">
        <v>0</v>
      </c>
      <c r="AL111" s="93">
        <v>0</v>
      </c>
      <c r="AM111" s="93">
        <v>0</v>
      </c>
      <c r="AN111" s="93">
        <v>0</v>
      </c>
      <c r="AO111" s="93">
        <v>0</v>
      </c>
      <c r="AP111" s="93">
        <v>0</v>
      </c>
      <c r="AQ111" s="93">
        <v>0</v>
      </c>
      <c r="AR111" s="93">
        <v>0</v>
      </c>
      <c r="AS111" s="93">
        <v>0</v>
      </c>
      <c r="AT111" s="93">
        <v>0</v>
      </c>
      <c r="AU111" s="5">
        <v>0</v>
      </c>
      <c r="AV111" s="302"/>
    </row>
    <row r="112" spans="1:48" ht="19.5" customHeight="1">
      <c r="A112" s="530"/>
      <c r="B112" s="474"/>
      <c r="C112" s="475"/>
      <c r="D112" s="474"/>
      <c r="E112" s="476"/>
      <c r="F112" s="6" t="s">
        <v>19</v>
      </c>
      <c r="G112" s="6" t="s">
        <v>22</v>
      </c>
      <c r="H112" s="10" t="s">
        <v>59</v>
      </c>
      <c r="I112" s="6" t="s">
        <v>305</v>
      </c>
      <c r="J112" s="517"/>
      <c r="K112" s="517"/>
      <c r="L112" s="515"/>
      <c r="M112" s="515"/>
      <c r="N112" s="5">
        <v>0</v>
      </c>
      <c r="O112" s="5">
        <v>0</v>
      </c>
      <c r="P112" s="5">
        <v>0</v>
      </c>
      <c r="Q112" s="5">
        <v>0</v>
      </c>
      <c r="R112" s="5">
        <v>4.7960500000000001</v>
      </c>
      <c r="S112" s="5">
        <v>7.7632000000000003</v>
      </c>
      <c r="T112" s="5">
        <v>7.7632000000000003</v>
      </c>
      <c r="U112" s="5">
        <f t="shared" si="34"/>
        <v>20.32245</v>
      </c>
      <c r="V112" s="5" t="s">
        <v>8</v>
      </c>
      <c r="W112" s="93">
        <v>0</v>
      </c>
      <c r="X112" s="93">
        <v>0</v>
      </c>
      <c r="Y112" s="93">
        <v>0</v>
      </c>
      <c r="Z112" s="93">
        <v>0</v>
      </c>
      <c r="AA112" s="93">
        <v>0</v>
      </c>
      <c r="AB112" s="93">
        <v>0</v>
      </c>
      <c r="AC112" s="93">
        <v>0</v>
      </c>
      <c r="AD112" s="93">
        <v>0</v>
      </c>
      <c r="AE112" s="93">
        <v>0</v>
      </c>
      <c r="AF112" s="93">
        <v>0</v>
      </c>
      <c r="AG112" s="93">
        <v>0</v>
      </c>
      <c r="AH112" s="5">
        <v>0</v>
      </c>
      <c r="AI112" s="5">
        <v>0</v>
      </c>
      <c r="AJ112" s="5">
        <v>0</v>
      </c>
      <c r="AK112" s="93">
        <v>0</v>
      </c>
      <c r="AL112" s="93">
        <v>0</v>
      </c>
      <c r="AM112" s="93">
        <v>0</v>
      </c>
      <c r="AN112" s="93">
        <v>0</v>
      </c>
      <c r="AO112" s="93">
        <v>0</v>
      </c>
      <c r="AP112" s="93">
        <v>0</v>
      </c>
      <c r="AQ112" s="93">
        <v>0</v>
      </c>
      <c r="AR112" s="93">
        <v>0</v>
      </c>
      <c r="AS112" s="93">
        <v>0</v>
      </c>
      <c r="AT112" s="93">
        <v>0</v>
      </c>
      <c r="AU112" s="5">
        <v>0</v>
      </c>
      <c r="AV112" s="302"/>
    </row>
    <row r="113" spans="1:48" ht="19.5" customHeight="1">
      <c r="A113" s="530"/>
      <c r="B113" s="474"/>
      <c r="C113" s="475"/>
      <c r="D113" s="474"/>
      <c r="E113" s="476"/>
      <c r="F113" s="476" t="s">
        <v>39</v>
      </c>
      <c r="G113" s="476" t="s">
        <v>21</v>
      </c>
      <c r="H113" s="476" t="s">
        <v>59</v>
      </c>
      <c r="I113" s="476" t="s">
        <v>366</v>
      </c>
      <c r="J113" s="517"/>
      <c r="K113" s="517"/>
      <c r="L113" s="515"/>
      <c r="M113" s="515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50</v>
      </c>
      <c r="W113" s="93">
        <v>0</v>
      </c>
      <c r="X113" s="93">
        <v>0</v>
      </c>
      <c r="Y113" s="93">
        <v>0</v>
      </c>
      <c r="Z113" s="93">
        <v>0</v>
      </c>
      <c r="AA113" s="93">
        <v>0</v>
      </c>
      <c r="AB113" s="93">
        <v>0</v>
      </c>
      <c r="AC113" s="93">
        <v>0</v>
      </c>
      <c r="AD113" s="93">
        <v>0</v>
      </c>
      <c r="AE113" s="93">
        <v>0</v>
      </c>
      <c r="AF113" s="93">
        <v>0</v>
      </c>
      <c r="AG113" s="93">
        <v>0</v>
      </c>
      <c r="AH113" s="5">
        <v>0</v>
      </c>
      <c r="AI113" s="5">
        <v>0</v>
      </c>
      <c r="AJ113" s="5">
        <v>0</v>
      </c>
      <c r="AK113" s="93">
        <v>0</v>
      </c>
      <c r="AL113" s="93">
        <v>0</v>
      </c>
      <c r="AM113" s="93">
        <v>0</v>
      </c>
      <c r="AN113" s="93">
        <v>0</v>
      </c>
      <c r="AO113" s="93">
        <v>0</v>
      </c>
      <c r="AP113" s="93">
        <v>0</v>
      </c>
      <c r="AQ113" s="93">
        <v>0</v>
      </c>
      <c r="AR113" s="93">
        <v>0</v>
      </c>
      <c r="AS113" s="93">
        <v>0</v>
      </c>
      <c r="AT113" s="93">
        <v>0</v>
      </c>
      <c r="AU113" s="5">
        <v>0</v>
      </c>
      <c r="AV113" s="302"/>
    </row>
    <row r="114" spans="1:48" ht="19.5" customHeight="1">
      <c r="A114" s="530"/>
      <c r="B114" s="474"/>
      <c r="C114" s="475"/>
      <c r="D114" s="474"/>
      <c r="E114" s="476"/>
      <c r="F114" s="476"/>
      <c r="G114" s="476"/>
      <c r="H114" s="476"/>
      <c r="I114" s="476"/>
      <c r="J114" s="517"/>
      <c r="K114" s="517"/>
      <c r="L114" s="515"/>
      <c r="M114" s="515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51</v>
      </c>
      <c r="W114" s="93">
        <v>0</v>
      </c>
      <c r="X114" s="93">
        <v>0</v>
      </c>
      <c r="Y114" s="93">
        <v>0</v>
      </c>
      <c r="Z114" s="93">
        <v>0</v>
      </c>
      <c r="AA114" s="93">
        <v>0</v>
      </c>
      <c r="AB114" s="93">
        <v>0</v>
      </c>
      <c r="AC114" s="93">
        <v>0</v>
      </c>
      <c r="AD114" s="93">
        <v>0</v>
      </c>
      <c r="AE114" s="93">
        <v>0</v>
      </c>
      <c r="AF114" s="93">
        <v>0</v>
      </c>
      <c r="AG114" s="93">
        <v>0</v>
      </c>
      <c r="AH114" s="5">
        <v>0</v>
      </c>
      <c r="AI114" s="5">
        <v>0</v>
      </c>
      <c r="AJ114" s="5">
        <v>0</v>
      </c>
      <c r="AK114" s="93">
        <v>0</v>
      </c>
      <c r="AL114" s="93">
        <v>0</v>
      </c>
      <c r="AM114" s="93">
        <v>0</v>
      </c>
      <c r="AN114" s="93">
        <v>0</v>
      </c>
      <c r="AO114" s="93">
        <v>0</v>
      </c>
      <c r="AP114" s="93">
        <v>0</v>
      </c>
      <c r="AQ114" s="93">
        <v>0</v>
      </c>
      <c r="AR114" s="93">
        <v>0</v>
      </c>
      <c r="AS114" s="93">
        <v>0</v>
      </c>
      <c r="AT114" s="93">
        <v>0</v>
      </c>
      <c r="AU114" s="5">
        <v>0</v>
      </c>
      <c r="AV114" s="302"/>
    </row>
    <row r="115" spans="1:48" ht="18" customHeight="1">
      <c r="A115" s="530"/>
      <c r="B115" s="474"/>
      <c r="C115" s="475"/>
      <c r="D115" s="474"/>
      <c r="E115" s="476"/>
      <c r="F115" s="476"/>
      <c r="G115" s="476"/>
      <c r="H115" s="476"/>
      <c r="I115" s="476"/>
      <c r="J115" s="517"/>
      <c r="K115" s="517"/>
      <c r="L115" s="515"/>
      <c r="M115" s="515"/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f t="shared" si="34"/>
        <v>0</v>
      </c>
      <c r="V115" s="7" t="s">
        <v>52</v>
      </c>
      <c r="W115" s="93">
        <v>0</v>
      </c>
      <c r="X115" s="93">
        <v>0</v>
      </c>
      <c r="Y115" s="93">
        <v>0</v>
      </c>
      <c r="Z115" s="93">
        <v>0</v>
      </c>
      <c r="AA115" s="93">
        <v>0</v>
      </c>
      <c r="AB115" s="93">
        <v>0</v>
      </c>
      <c r="AC115" s="93">
        <v>0</v>
      </c>
      <c r="AD115" s="93">
        <v>0</v>
      </c>
      <c r="AE115" s="93">
        <v>0</v>
      </c>
      <c r="AF115" s="93">
        <v>0</v>
      </c>
      <c r="AG115" s="93">
        <v>0</v>
      </c>
      <c r="AH115" s="5">
        <v>0</v>
      </c>
      <c r="AI115" s="5">
        <v>0</v>
      </c>
      <c r="AJ115" s="5">
        <v>0</v>
      </c>
      <c r="AK115" s="93">
        <v>0</v>
      </c>
      <c r="AL115" s="93">
        <v>0</v>
      </c>
      <c r="AM115" s="93">
        <v>0</v>
      </c>
      <c r="AN115" s="93">
        <v>0</v>
      </c>
      <c r="AO115" s="93">
        <v>0</v>
      </c>
      <c r="AP115" s="93">
        <v>0</v>
      </c>
      <c r="AQ115" s="93">
        <v>0</v>
      </c>
      <c r="AR115" s="93">
        <v>0</v>
      </c>
      <c r="AS115" s="93">
        <v>0</v>
      </c>
      <c r="AT115" s="93">
        <v>0</v>
      </c>
      <c r="AU115" s="5">
        <v>0</v>
      </c>
      <c r="AV115" s="302"/>
    </row>
    <row r="116" spans="1:48" ht="17.25" customHeight="1">
      <c r="A116" s="530"/>
      <c r="B116" s="474"/>
      <c r="C116" s="475"/>
      <c r="D116" s="474"/>
      <c r="E116" s="476"/>
      <c r="F116" s="476"/>
      <c r="G116" s="476"/>
      <c r="H116" s="476"/>
      <c r="I116" s="476"/>
      <c r="J116" s="517"/>
      <c r="K116" s="517"/>
      <c r="L116" s="515"/>
      <c r="M116" s="515"/>
      <c r="N116" s="230">
        <f t="shared" ref="N116:T116" si="38">SUM(N111:N115)</f>
        <v>0</v>
      </c>
      <c r="O116" s="230">
        <f t="shared" si="38"/>
        <v>0</v>
      </c>
      <c r="P116" s="230">
        <f t="shared" si="38"/>
        <v>0</v>
      </c>
      <c r="Q116" s="230">
        <f t="shared" si="38"/>
        <v>0</v>
      </c>
      <c r="R116" s="230">
        <f t="shared" si="38"/>
        <v>4.7960500000000001</v>
      </c>
      <c r="S116" s="230">
        <f t="shared" si="38"/>
        <v>7.7632000000000003</v>
      </c>
      <c r="T116" s="230">
        <f t="shared" si="38"/>
        <v>7.7632000000000003</v>
      </c>
      <c r="U116" s="231">
        <f t="shared" si="34"/>
        <v>20.32245</v>
      </c>
      <c r="V116" s="231" t="s">
        <v>11</v>
      </c>
      <c r="W116" s="193">
        <f t="shared" ref="W116:AU116" si="39">SUM(W111:W115)</f>
        <v>0</v>
      </c>
      <c r="X116" s="193">
        <f t="shared" si="39"/>
        <v>0</v>
      </c>
      <c r="Y116" s="193">
        <f t="shared" si="39"/>
        <v>0</v>
      </c>
      <c r="Z116" s="193">
        <f t="shared" si="39"/>
        <v>0</v>
      </c>
      <c r="AA116" s="193">
        <f t="shared" si="39"/>
        <v>0</v>
      </c>
      <c r="AB116" s="193">
        <f t="shared" si="39"/>
        <v>0</v>
      </c>
      <c r="AC116" s="193">
        <f t="shared" si="39"/>
        <v>0</v>
      </c>
      <c r="AD116" s="193">
        <f t="shared" si="39"/>
        <v>0</v>
      </c>
      <c r="AE116" s="193">
        <f t="shared" si="39"/>
        <v>0</v>
      </c>
      <c r="AF116" s="193">
        <f t="shared" si="39"/>
        <v>0</v>
      </c>
      <c r="AG116" s="193">
        <f t="shared" si="39"/>
        <v>0</v>
      </c>
      <c r="AH116" s="230">
        <f t="shared" si="39"/>
        <v>0</v>
      </c>
      <c r="AI116" s="230">
        <f t="shared" si="39"/>
        <v>0</v>
      </c>
      <c r="AJ116" s="230">
        <f t="shared" si="39"/>
        <v>0</v>
      </c>
      <c r="AK116" s="193">
        <f t="shared" si="39"/>
        <v>0</v>
      </c>
      <c r="AL116" s="193">
        <f t="shared" si="39"/>
        <v>0</v>
      </c>
      <c r="AM116" s="193">
        <f t="shared" si="39"/>
        <v>0</v>
      </c>
      <c r="AN116" s="193">
        <f t="shared" si="39"/>
        <v>0</v>
      </c>
      <c r="AO116" s="193">
        <f t="shared" si="39"/>
        <v>0</v>
      </c>
      <c r="AP116" s="193">
        <f t="shared" si="39"/>
        <v>0</v>
      </c>
      <c r="AQ116" s="193">
        <f t="shared" si="39"/>
        <v>0</v>
      </c>
      <c r="AR116" s="193">
        <f t="shared" si="39"/>
        <v>0</v>
      </c>
      <c r="AS116" s="193">
        <f t="shared" si="39"/>
        <v>0</v>
      </c>
      <c r="AT116" s="193">
        <f t="shared" si="39"/>
        <v>0</v>
      </c>
      <c r="AU116" s="230">
        <f t="shared" si="39"/>
        <v>0</v>
      </c>
      <c r="AV116" s="328"/>
    </row>
    <row r="117" spans="1:48" ht="19.5" customHeight="1">
      <c r="A117" s="530"/>
      <c r="B117" s="474" t="s">
        <v>217</v>
      </c>
      <c r="C117" s="475" t="s">
        <v>73</v>
      </c>
      <c r="D117" s="474" t="s">
        <v>262</v>
      </c>
      <c r="E117" s="476" t="s">
        <v>128</v>
      </c>
      <c r="F117" s="6" t="s">
        <v>18</v>
      </c>
      <c r="G117" s="6" t="s">
        <v>20</v>
      </c>
      <c r="H117" s="6" t="s">
        <v>317</v>
      </c>
      <c r="I117" s="6" t="s">
        <v>55</v>
      </c>
      <c r="J117" s="532">
        <v>2023</v>
      </c>
      <c r="K117" s="532">
        <v>2023</v>
      </c>
      <c r="L117" s="515">
        <v>3.7021600000000001</v>
      </c>
      <c r="M117" s="515">
        <f t="shared" ref="M117" si="40">Q122+R122+S122+T122</f>
        <v>3.7021600000000001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f t="shared" si="34"/>
        <v>0</v>
      </c>
      <c r="V117" s="7" t="s">
        <v>3</v>
      </c>
      <c r="W117" s="93">
        <v>0</v>
      </c>
      <c r="X117" s="93">
        <v>0</v>
      </c>
      <c r="Y117" s="93">
        <v>0</v>
      </c>
      <c r="Z117" s="93">
        <v>0</v>
      </c>
      <c r="AA117" s="93">
        <v>0</v>
      </c>
      <c r="AB117" s="93">
        <v>0</v>
      </c>
      <c r="AC117" s="93">
        <v>0</v>
      </c>
      <c r="AD117" s="93">
        <v>0</v>
      </c>
      <c r="AE117" s="93">
        <v>0</v>
      </c>
      <c r="AF117" s="93">
        <v>0</v>
      </c>
      <c r="AG117" s="93">
        <v>0</v>
      </c>
      <c r="AH117" s="5">
        <v>0</v>
      </c>
      <c r="AI117" s="5">
        <v>0</v>
      </c>
      <c r="AJ117" s="5">
        <v>0</v>
      </c>
      <c r="AK117" s="93">
        <v>0</v>
      </c>
      <c r="AL117" s="93">
        <v>0</v>
      </c>
      <c r="AM117" s="93">
        <v>0</v>
      </c>
      <c r="AN117" s="93">
        <v>0</v>
      </c>
      <c r="AO117" s="93">
        <v>0</v>
      </c>
      <c r="AP117" s="93">
        <v>0</v>
      </c>
      <c r="AQ117" s="93">
        <v>0</v>
      </c>
      <c r="AR117" s="93">
        <v>0</v>
      </c>
      <c r="AS117" s="93">
        <v>0</v>
      </c>
      <c r="AT117" s="93">
        <v>0</v>
      </c>
      <c r="AU117" s="5">
        <v>0</v>
      </c>
      <c r="AV117" s="302"/>
    </row>
    <row r="118" spans="1:48" ht="19.5" customHeight="1">
      <c r="A118" s="530"/>
      <c r="B118" s="474"/>
      <c r="C118" s="475"/>
      <c r="D118" s="474"/>
      <c r="E118" s="476"/>
      <c r="F118" s="6" t="s">
        <v>19</v>
      </c>
      <c r="G118" s="6" t="s">
        <v>22</v>
      </c>
      <c r="H118" s="6" t="s">
        <v>306</v>
      </c>
      <c r="I118" s="6" t="s">
        <v>306</v>
      </c>
      <c r="J118" s="533"/>
      <c r="K118" s="533"/>
      <c r="L118" s="515"/>
      <c r="M118" s="515"/>
      <c r="N118" s="5">
        <v>0</v>
      </c>
      <c r="O118" s="5">
        <v>0</v>
      </c>
      <c r="P118" s="5">
        <v>0</v>
      </c>
      <c r="Q118" s="5">
        <v>0</v>
      </c>
      <c r="R118" s="5">
        <v>3.7021600000000001</v>
      </c>
      <c r="S118" s="5">
        <v>0</v>
      </c>
      <c r="T118" s="5">
        <v>0</v>
      </c>
      <c r="U118" s="5">
        <f t="shared" si="34"/>
        <v>3.7021600000000001</v>
      </c>
      <c r="V118" s="5" t="s">
        <v>8</v>
      </c>
      <c r="W118" s="93">
        <v>0</v>
      </c>
      <c r="X118" s="93">
        <v>0</v>
      </c>
      <c r="Y118" s="93">
        <v>0</v>
      </c>
      <c r="Z118" s="93">
        <v>0</v>
      </c>
      <c r="AA118" s="93">
        <v>0</v>
      </c>
      <c r="AB118" s="93">
        <v>0</v>
      </c>
      <c r="AC118" s="93">
        <v>0</v>
      </c>
      <c r="AD118" s="93">
        <v>0</v>
      </c>
      <c r="AE118" s="93">
        <v>0</v>
      </c>
      <c r="AF118" s="93">
        <v>0</v>
      </c>
      <c r="AG118" s="93">
        <v>0</v>
      </c>
      <c r="AH118" s="5">
        <v>0</v>
      </c>
      <c r="AI118" s="5">
        <v>0</v>
      </c>
      <c r="AJ118" s="5">
        <v>0</v>
      </c>
      <c r="AK118" s="93">
        <v>0</v>
      </c>
      <c r="AL118" s="93">
        <v>0</v>
      </c>
      <c r="AM118" s="93">
        <v>0</v>
      </c>
      <c r="AN118" s="93">
        <v>0</v>
      </c>
      <c r="AO118" s="93">
        <v>0</v>
      </c>
      <c r="AP118" s="93">
        <v>0</v>
      </c>
      <c r="AQ118" s="93">
        <v>0</v>
      </c>
      <c r="AR118" s="93">
        <v>0</v>
      </c>
      <c r="AS118" s="93">
        <v>0</v>
      </c>
      <c r="AT118" s="93">
        <v>0</v>
      </c>
      <c r="AU118" s="5">
        <v>0</v>
      </c>
      <c r="AV118" s="302"/>
    </row>
    <row r="119" spans="1:48" ht="19.5" customHeight="1">
      <c r="A119" s="530"/>
      <c r="B119" s="474"/>
      <c r="C119" s="475"/>
      <c r="D119" s="474"/>
      <c r="E119" s="476"/>
      <c r="F119" s="476" t="s">
        <v>39</v>
      </c>
      <c r="G119" s="476" t="s">
        <v>21</v>
      </c>
      <c r="H119" s="476" t="s">
        <v>375</v>
      </c>
      <c r="I119" s="476" t="s">
        <v>366</v>
      </c>
      <c r="J119" s="533"/>
      <c r="K119" s="533"/>
      <c r="L119" s="515"/>
      <c r="M119" s="515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50</v>
      </c>
      <c r="W119" s="93">
        <v>0</v>
      </c>
      <c r="X119" s="93">
        <v>0</v>
      </c>
      <c r="Y119" s="93">
        <v>0</v>
      </c>
      <c r="Z119" s="93">
        <v>0</v>
      </c>
      <c r="AA119" s="93">
        <v>0</v>
      </c>
      <c r="AB119" s="93">
        <v>0</v>
      </c>
      <c r="AC119" s="93">
        <v>0</v>
      </c>
      <c r="AD119" s="93">
        <v>0</v>
      </c>
      <c r="AE119" s="93">
        <v>0</v>
      </c>
      <c r="AF119" s="93">
        <v>0</v>
      </c>
      <c r="AG119" s="93">
        <v>0</v>
      </c>
      <c r="AH119" s="5">
        <v>0</v>
      </c>
      <c r="AI119" s="5">
        <v>0</v>
      </c>
      <c r="AJ119" s="5">
        <v>0</v>
      </c>
      <c r="AK119" s="93">
        <v>0</v>
      </c>
      <c r="AL119" s="93">
        <v>0</v>
      </c>
      <c r="AM119" s="93">
        <v>0</v>
      </c>
      <c r="AN119" s="93">
        <v>0</v>
      </c>
      <c r="AO119" s="93">
        <v>0</v>
      </c>
      <c r="AP119" s="93">
        <v>0</v>
      </c>
      <c r="AQ119" s="93">
        <v>0</v>
      </c>
      <c r="AR119" s="93">
        <v>0</v>
      </c>
      <c r="AS119" s="93">
        <v>0</v>
      </c>
      <c r="AT119" s="93">
        <v>0</v>
      </c>
      <c r="AU119" s="5">
        <v>0</v>
      </c>
      <c r="AV119" s="302"/>
    </row>
    <row r="120" spans="1:48" ht="19.5" customHeight="1">
      <c r="A120" s="530"/>
      <c r="B120" s="474"/>
      <c r="C120" s="475"/>
      <c r="D120" s="474"/>
      <c r="E120" s="476"/>
      <c r="F120" s="476"/>
      <c r="G120" s="476"/>
      <c r="H120" s="476"/>
      <c r="I120" s="476"/>
      <c r="J120" s="533"/>
      <c r="K120" s="533"/>
      <c r="L120" s="515"/>
      <c r="M120" s="515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51</v>
      </c>
      <c r="W120" s="93">
        <v>0</v>
      </c>
      <c r="X120" s="93">
        <v>0</v>
      </c>
      <c r="Y120" s="93">
        <v>0</v>
      </c>
      <c r="Z120" s="93">
        <v>0</v>
      </c>
      <c r="AA120" s="93">
        <v>0</v>
      </c>
      <c r="AB120" s="93">
        <v>0</v>
      </c>
      <c r="AC120" s="93">
        <v>0</v>
      </c>
      <c r="AD120" s="93">
        <v>0</v>
      </c>
      <c r="AE120" s="93">
        <v>0</v>
      </c>
      <c r="AF120" s="93">
        <v>0</v>
      </c>
      <c r="AG120" s="93">
        <v>0</v>
      </c>
      <c r="AH120" s="5">
        <v>0</v>
      </c>
      <c r="AI120" s="5">
        <v>0</v>
      </c>
      <c r="AJ120" s="5">
        <v>0</v>
      </c>
      <c r="AK120" s="93">
        <v>0</v>
      </c>
      <c r="AL120" s="93">
        <v>0</v>
      </c>
      <c r="AM120" s="93">
        <v>0</v>
      </c>
      <c r="AN120" s="93">
        <v>0</v>
      </c>
      <c r="AO120" s="93">
        <v>0</v>
      </c>
      <c r="AP120" s="93">
        <v>0</v>
      </c>
      <c r="AQ120" s="93">
        <v>0</v>
      </c>
      <c r="AR120" s="93">
        <v>0</v>
      </c>
      <c r="AS120" s="93">
        <v>0</v>
      </c>
      <c r="AT120" s="93">
        <v>0</v>
      </c>
      <c r="AU120" s="5">
        <v>0</v>
      </c>
      <c r="AV120" s="302"/>
    </row>
    <row r="121" spans="1:48" ht="18" customHeight="1">
      <c r="A121" s="530"/>
      <c r="B121" s="474"/>
      <c r="C121" s="475"/>
      <c r="D121" s="474"/>
      <c r="E121" s="476"/>
      <c r="F121" s="476"/>
      <c r="G121" s="476"/>
      <c r="H121" s="476"/>
      <c r="I121" s="476"/>
      <c r="J121" s="533"/>
      <c r="K121" s="533"/>
      <c r="L121" s="515"/>
      <c r="M121" s="515"/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f t="shared" si="34"/>
        <v>0</v>
      </c>
      <c r="V121" s="7" t="s">
        <v>52</v>
      </c>
      <c r="W121" s="93">
        <v>0</v>
      </c>
      <c r="X121" s="93">
        <v>0</v>
      </c>
      <c r="Y121" s="93">
        <v>0</v>
      </c>
      <c r="Z121" s="93">
        <v>0</v>
      </c>
      <c r="AA121" s="93">
        <v>0</v>
      </c>
      <c r="AB121" s="93">
        <v>0</v>
      </c>
      <c r="AC121" s="93">
        <v>0</v>
      </c>
      <c r="AD121" s="93">
        <v>0</v>
      </c>
      <c r="AE121" s="93">
        <v>0</v>
      </c>
      <c r="AF121" s="93">
        <v>0</v>
      </c>
      <c r="AG121" s="93">
        <v>0</v>
      </c>
      <c r="AH121" s="5">
        <v>0</v>
      </c>
      <c r="AI121" s="5">
        <v>0</v>
      </c>
      <c r="AJ121" s="5">
        <v>0</v>
      </c>
      <c r="AK121" s="93">
        <v>0</v>
      </c>
      <c r="AL121" s="93">
        <v>0</v>
      </c>
      <c r="AM121" s="93">
        <v>0</v>
      </c>
      <c r="AN121" s="93">
        <v>0</v>
      </c>
      <c r="AO121" s="93">
        <v>0</v>
      </c>
      <c r="AP121" s="93">
        <v>0</v>
      </c>
      <c r="AQ121" s="93">
        <v>0</v>
      </c>
      <c r="AR121" s="93">
        <v>0</v>
      </c>
      <c r="AS121" s="93">
        <v>0</v>
      </c>
      <c r="AT121" s="93">
        <v>0</v>
      </c>
      <c r="AU121" s="5">
        <v>0</v>
      </c>
      <c r="AV121" s="302"/>
    </row>
    <row r="122" spans="1:48" ht="17.25" customHeight="1">
      <c r="A122" s="530"/>
      <c r="B122" s="474"/>
      <c r="C122" s="475"/>
      <c r="D122" s="474"/>
      <c r="E122" s="476"/>
      <c r="F122" s="476"/>
      <c r="G122" s="476"/>
      <c r="H122" s="476"/>
      <c r="I122" s="476"/>
      <c r="J122" s="534"/>
      <c r="K122" s="534"/>
      <c r="L122" s="515"/>
      <c r="M122" s="515"/>
      <c r="N122" s="230">
        <f t="shared" ref="N122:T122" si="41">SUM(N117:N121)</f>
        <v>0</v>
      </c>
      <c r="O122" s="230">
        <f t="shared" si="41"/>
        <v>0</v>
      </c>
      <c r="P122" s="230">
        <f t="shared" si="41"/>
        <v>0</v>
      </c>
      <c r="Q122" s="230">
        <f t="shared" si="41"/>
        <v>0</v>
      </c>
      <c r="R122" s="230">
        <f t="shared" si="41"/>
        <v>3.7021600000000001</v>
      </c>
      <c r="S122" s="230">
        <f t="shared" si="41"/>
        <v>0</v>
      </c>
      <c r="T122" s="230">
        <f t="shared" si="41"/>
        <v>0</v>
      </c>
      <c r="U122" s="231">
        <f t="shared" si="34"/>
        <v>3.7021600000000001</v>
      </c>
      <c r="V122" s="231" t="s">
        <v>11</v>
      </c>
      <c r="W122" s="193">
        <f t="shared" ref="W122:AU122" si="42">SUM(W117:W121)</f>
        <v>0</v>
      </c>
      <c r="X122" s="193">
        <f t="shared" si="42"/>
        <v>0</v>
      </c>
      <c r="Y122" s="193">
        <f t="shared" si="42"/>
        <v>0</v>
      </c>
      <c r="Z122" s="193">
        <f t="shared" si="42"/>
        <v>0</v>
      </c>
      <c r="AA122" s="193">
        <f t="shared" si="42"/>
        <v>0</v>
      </c>
      <c r="AB122" s="193">
        <f t="shared" si="42"/>
        <v>0</v>
      </c>
      <c r="AC122" s="193">
        <f t="shared" si="42"/>
        <v>0</v>
      </c>
      <c r="AD122" s="193">
        <f t="shared" si="42"/>
        <v>0</v>
      </c>
      <c r="AE122" s="193">
        <f t="shared" si="42"/>
        <v>0</v>
      </c>
      <c r="AF122" s="193">
        <f t="shared" si="42"/>
        <v>0</v>
      </c>
      <c r="AG122" s="193">
        <f t="shared" si="42"/>
        <v>0</v>
      </c>
      <c r="AH122" s="230">
        <f t="shared" si="42"/>
        <v>0</v>
      </c>
      <c r="AI122" s="230">
        <f t="shared" si="42"/>
        <v>0</v>
      </c>
      <c r="AJ122" s="230">
        <f t="shared" si="42"/>
        <v>0</v>
      </c>
      <c r="AK122" s="193">
        <f t="shared" si="42"/>
        <v>0</v>
      </c>
      <c r="AL122" s="193">
        <f t="shared" si="42"/>
        <v>0</v>
      </c>
      <c r="AM122" s="193">
        <f t="shared" si="42"/>
        <v>0</v>
      </c>
      <c r="AN122" s="193">
        <f t="shared" si="42"/>
        <v>0</v>
      </c>
      <c r="AO122" s="193">
        <f t="shared" si="42"/>
        <v>0</v>
      </c>
      <c r="AP122" s="193">
        <f t="shared" si="42"/>
        <v>0</v>
      </c>
      <c r="AQ122" s="193">
        <f t="shared" si="42"/>
        <v>0</v>
      </c>
      <c r="AR122" s="193">
        <f t="shared" si="42"/>
        <v>0</v>
      </c>
      <c r="AS122" s="193">
        <f t="shared" si="42"/>
        <v>0</v>
      </c>
      <c r="AT122" s="193">
        <f t="shared" si="42"/>
        <v>0</v>
      </c>
      <c r="AU122" s="230">
        <f t="shared" si="42"/>
        <v>0</v>
      </c>
      <c r="AV122" s="328"/>
    </row>
    <row r="123" spans="1:48" ht="19.5" customHeight="1">
      <c r="A123" s="530"/>
      <c r="B123" s="474" t="s">
        <v>218</v>
      </c>
      <c r="C123" s="475" t="s">
        <v>74</v>
      </c>
      <c r="D123" s="474" t="s">
        <v>263</v>
      </c>
      <c r="E123" s="476" t="s">
        <v>129</v>
      </c>
      <c r="F123" s="6" t="s">
        <v>18</v>
      </c>
      <c r="G123" s="6" t="s">
        <v>20</v>
      </c>
      <c r="H123" s="6" t="s">
        <v>377</v>
      </c>
      <c r="I123" s="6" t="s">
        <v>57</v>
      </c>
      <c r="J123" s="532">
        <v>2023</v>
      </c>
      <c r="K123" s="532">
        <v>2023</v>
      </c>
      <c r="L123" s="515">
        <v>3.8721299999999998</v>
      </c>
      <c r="M123" s="515">
        <f t="shared" ref="M123" si="43">Q128+R128+S128+T128</f>
        <v>3.8721299999999998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f t="shared" si="34"/>
        <v>0</v>
      </c>
      <c r="V123" s="7" t="s">
        <v>3</v>
      </c>
      <c r="W123" s="93">
        <v>0</v>
      </c>
      <c r="X123" s="93">
        <v>0</v>
      </c>
      <c r="Y123" s="93">
        <v>0</v>
      </c>
      <c r="Z123" s="93">
        <v>0</v>
      </c>
      <c r="AA123" s="93">
        <v>0</v>
      </c>
      <c r="AB123" s="93">
        <v>0</v>
      </c>
      <c r="AC123" s="93">
        <v>0</v>
      </c>
      <c r="AD123" s="93">
        <v>0</v>
      </c>
      <c r="AE123" s="93">
        <v>0</v>
      </c>
      <c r="AF123" s="93">
        <v>0</v>
      </c>
      <c r="AG123" s="93">
        <v>0</v>
      </c>
      <c r="AH123" s="5">
        <v>0</v>
      </c>
      <c r="AI123" s="5">
        <v>0</v>
      </c>
      <c r="AJ123" s="5">
        <v>0</v>
      </c>
      <c r="AK123" s="93">
        <v>0</v>
      </c>
      <c r="AL123" s="93">
        <v>0</v>
      </c>
      <c r="AM123" s="93">
        <v>0</v>
      </c>
      <c r="AN123" s="93">
        <v>0</v>
      </c>
      <c r="AO123" s="93">
        <v>0</v>
      </c>
      <c r="AP123" s="93">
        <v>0</v>
      </c>
      <c r="AQ123" s="93">
        <v>0</v>
      </c>
      <c r="AR123" s="93">
        <v>0</v>
      </c>
      <c r="AS123" s="93">
        <v>0</v>
      </c>
      <c r="AT123" s="93">
        <v>0</v>
      </c>
      <c r="AU123" s="5">
        <v>0</v>
      </c>
      <c r="AV123" s="302"/>
    </row>
    <row r="124" spans="1:48" ht="19.5" customHeight="1">
      <c r="A124" s="530"/>
      <c r="B124" s="474"/>
      <c r="C124" s="475"/>
      <c r="D124" s="474"/>
      <c r="E124" s="476"/>
      <c r="F124" s="6" t="s">
        <v>19</v>
      </c>
      <c r="G124" s="6" t="s">
        <v>22</v>
      </c>
      <c r="H124" s="6" t="s">
        <v>306</v>
      </c>
      <c r="I124" s="6" t="s">
        <v>306</v>
      </c>
      <c r="J124" s="533"/>
      <c r="K124" s="533"/>
      <c r="L124" s="515"/>
      <c r="M124" s="515"/>
      <c r="N124" s="5">
        <v>0</v>
      </c>
      <c r="O124" s="5">
        <v>0</v>
      </c>
      <c r="P124" s="5">
        <v>0</v>
      </c>
      <c r="Q124" s="5">
        <v>0</v>
      </c>
      <c r="R124" s="5">
        <v>3.8721299999999998</v>
      </c>
      <c r="S124" s="5">
        <v>0</v>
      </c>
      <c r="T124" s="5">
        <v>0</v>
      </c>
      <c r="U124" s="5">
        <f t="shared" si="34"/>
        <v>3.8721299999999998</v>
      </c>
      <c r="V124" s="5" t="s">
        <v>8</v>
      </c>
      <c r="W124" s="93">
        <v>0</v>
      </c>
      <c r="X124" s="93">
        <v>0</v>
      </c>
      <c r="Y124" s="93">
        <v>0</v>
      </c>
      <c r="Z124" s="93">
        <v>0</v>
      </c>
      <c r="AA124" s="93">
        <v>0</v>
      </c>
      <c r="AB124" s="93">
        <v>0</v>
      </c>
      <c r="AC124" s="93">
        <v>0</v>
      </c>
      <c r="AD124" s="93">
        <v>0</v>
      </c>
      <c r="AE124" s="93">
        <v>0</v>
      </c>
      <c r="AF124" s="93">
        <v>0</v>
      </c>
      <c r="AG124" s="93">
        <v>0</v>
      </c>
      <c r="AH124" s="5">
        <v>0</v>
      </c>
      <c r="AI124" s="5">
        <v>0</v>
      </c>
      <c r="AJ124" s="5">
        <v>0</v>
      </c>
      <c r="AK124" s="93">
        <v>0</v>
      </c>
      <c r="AL124" s="93">
        <v>0</v>
      </c>
      <c r="AM124" s="93">
        <v>0</v>
      </c>
      <c r="AN124" s="93">
        <v>0</v>
      </c>
      <c r="AO124" s="93">
        <v>0</v>
      </c>
      <c r="AP124" s="93">
        <v>0</v>
      </c>
      <c r="AQ124" s="93">
        <v>0</v>
      </c>
      <c r="AR124" s="93">
        <v>0</v>
      </c>
      <c r="AS124" s="93">
        <v>0</v>
      </c>
      <c r="AT124" s="93">
        <v>0</v>
      </c>
      <c r="AU124" s="5">
        <v>0</v>
      </c>
      <c r="AV124" s="302"/>
    </row>
    <row r="125" spans="1:48" ht="19.5" customHeight="1">
      <c r="A125" s="530"/>
      <c r="B125" s="474"/>
      <c r="C125" s="475"/>
      <c r="D125" s="474"/>
      <c r="E125" s="476"/>
      <c r="F125" s="476" t="s">
        <v>39</v>
      </c>
      <c r="G125" s="476" t="s">
        <v>21</v>
      </c>
      <c r="H125" s="476" t="s">
        <v>376</v>
      </c>
      <c r="I125" s="476" t="s">
        <v>375</v>
      </c>
      <c r="J125" s="533"/>
      <c r="K125" s="533"/>
      <c r="L125" s="515"/>
      <c r="M125" s="515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50</v>
      </c>
      <c r="W125" s="93">
        <v>0</v>
      </c>
      <c r="X125" s="93">
        <v>0</v>
      </c>
      <c r="Y125" s="93">
        <v>0</v>
      </c>
      <c r="Z125" s="93">
        <v>0</v>
      </c>
      <c r="AA125" s="93">
        <v>0</v>
      </c>
      <c r="AB125" s="93">
        <v>0</v>
      </c>
      <c r="AC125" s="93">
        <v>0</v>
      </c>
      <c r="AD125" s="93">
        <v>0</v>
      </c>
      <c r="AE125" s="93">
        <v>0</v>
      </c>
      <c r="AF125" s="93">
        <v>0</v>
      </c>
      <c r="AG125" s="93">
        <v>0</v>
      </c>
      <c r="AH125" s="5">
        <v>0</v>
      </c>
      <c r="AI125" s="5">
        <v>0</v>
      </c>
      <c r="AJ125" s="5">
        <v>0</v>
      </c>
      <c r="AK125" s="93">
        <v>0</v>
      </c>
      <c r="AL125" s="93">
        <v>0</v>
      </c>
      <c r="AM125" s="93">
        <v>0</v>
      </c>
      <c r="AN125" s="93">
        <v>0</v>
      </c>
      <c r="AO125" s="93">
        <v>0</v>
      </c>
      <c r="AP125" s="93">
        <v>0</v>
      </c>
      <c r="AQ125" s="93">
        <v>0</v>
      </c>
      <c r="AR125" s="93">
        <v>0</v>
      </c>
      <c r="AS125" s="93">
        <v>0</v>
      </c>
      <c r="AT125" s="93">
        <v>0</v>
      </c>
      <c r="AU125" s="5">
        <v>0</v>
      </c>
      <c r="AV125" s="302"/>
    </row>
    <row r="126" spans="1:48" ht="19.5" customHeight="1">
      <c r="A126" s="530"/>
      <c r="B126" s="474"/>
      <c r="C126" s="475"/>
      <c r="D126" s="474"/>
      <c r="E126" s="476"/>
      <c r="F126" s="476"/>
      <c r="G126" s="476"/>
      <c r="H126" s="476"/>
      <c r="I126" s="476"/>
      <c r="J126" s="533"/>
      <c r="K126" s="533"/>
      <c r="L126" s="515"/>
      <c r="M126" s="515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51</v>
      </c>
      <c r="W126" s="93">
        <v>0</v>
      </c>
      <c r="X126" s="93">
        <v>0</v>
      </c>
      <c r="Y126" s="93">
        <v>0</v>
      </c>
      <c r="Z126" s="93">
        <v>0</v>
      </c>
      <c r="AA126" s="93">
        <v>0</v>
      </c>
      <c r="AB126" s="93">
        <v>0</v>
      </c>
      <c r="AC126" s="93">
        <v>0</v>
      </c>
      <c r="AD126" s="93">
        <v>0</v>
      </c>
      <c r="AE126" s="93">
        <v>0</v>
      </c>
      <c r="AF126" s="93">
        <v>0</v>
      </c>
      <c r="AG126" s="93">
        <v>0</v>
      </c>
      <c r="AH126" s="5">
        <v>0</v>
      </c>
      <c r="AI126" s="5">
        <v>0</v>
      </c>
      <c r="AJ126" s="5">
        <v>0</v>
      </c>
      <c r="AK126" s="93">
        <v>0</v>
      </c>
      <c r="AL126" s="93">
        <v>0</v>
      </c>
      <c r="AM126" s="93">
        <v>0</v>
      </c>
      <c r="AN126" s="93">
        <v>0</v>
      </c>
      <c r="AO126" s="93">
        <v>0</v>
      </c>
      <c r="AP126" s="93">
        <v>0</v>
      </c>
      <c r="AQ126" s="93">
        <v>0</v>
      </c>
      <c r="AR126" s="93">
        <v>0</v>
      </c>
      <c r="AS126" s="93">
        <v>0</v>
      </c>
      <c r="AT126" s="93">
        <v>0</v>
      </c>
      <c r="AU126" s="5">
        <v>0</v>
      </c>
      <c r="AV126" s="302"/>
    </row>
    <row r="127" spans="1:48" ht="18" customHeight="1">
      <c r="A127" s="530"/>
      <c r="B127" s="474"/>
      <c r="C127" s="475"/>
      <c r="D127" s="474"/>
      <c r="E127" s="476"/>
      <c r="F127" s="476"/>
      <c r="G127" s="476"/>
      <c r="H127" s="476"/>
      <c r="I127" s="476"/>
      <c r="J127" s="533"/>
      <c r="K127" s="533"/>
      <c r="L127" s="515"/>
      <c r="M127" s="515"/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f t="shared" si="34"/>
        <v>0</v>
      </c>
      <c r="V127" s="7" t="s">
        <v>52</v>
      </c>
      <c r="W127" s="93">
        <v>0</v>
      </c>
      <c r="X127" s="93">
        <v>0</v>
      </c>
      <c r="Y127" s="93">
        <v>0</v>
      </c>
      <c r="Z127" s="93">
        <v>0</v>
      </c>
      <c r="AA127" s="93">
        <v>0</v>
      </c>
      <c r="AB127" s="93">
        <v>0</v>
      </c>
      <c r="AC127" s="93">
        <v>0</v>
      </c>
      <c r="AD127" s="93">
        <v>0</v>
      </c>
      <c r="AE127" s="93">
        <v>0</v>
      </c>
      <c r="AF127" s="93">
        <v>0</v>
      </c>
      <c r="AG127" s="93">
        <v>0</v>
      </c>
      <c r="AH127" s="5">
        <v>0</v>
      </c>
      <c r="AI127" s="5">
        <v>0</v>
      </c>
      <c r="AJ127" s="5">
        <v>0</v>
      </c>
      <c r="AK127" s="93">
        <v>0</v>
      </c>
      <c r="AL127" s="93">
        <v>0</v>
      </c>
      <c r="AM127" s="93">
        <v>0</v>
      </c>
      <c r="AN127" s="93">
        <v>0</v>
      </c>
      <c r="AO127" s="93">
        <v>0</v>
      </c>
      <c r="AP127" s="93">
        <v>0</v>
      </c>
      <c r="AQ127" s="93">
        <v>0</v>
      </c>
      <c r="AR127" s="93">
        <v>0</v>
      </c>
      <c r="AS127" s="93">
        <v>0</v>
      </c>
      <c r="AT127" s="93">
        <v>0</v>
      </c>
      <c r="AU127" s="5">
        <v>0</v>
      </c>
      <c r="AV127" s="302"/>
    </row>
    <row r="128" spans="1:48" ht="17.25" customHeight="1">
      <c r="A128" s="530"/>
      <c r="B128" s="474"/>
      <c r="C128" s="475"/>
      <c r="D128" s="474"/>
      <c r="E128" s="476"/>
      <c r="F128" s="476"/>
      <c r="G128" s="476"/>
      <c r="H128" s="476"/>
      <c r="I128" s="476"/>
      <c r="J128" s="534"/>
      <c r="K128" s="534"/>
      <c r="L128" s="515"/>
      <c r="M128" s="515"/>
      <c r="N128" s="230">
        <f t="shared" ref="N128:T128" si="44">SUM(N123:N127)</f>
        <v>0</v>
      </c>
      <c r="O128" s="230">
        <f t="shared" si="44"/>
        <v>0</v>
      </c>
      <c r="P128" s="230">
        <f t="shared" si="44"/>
        <v>0</v>
      </c>
      <c r="Q128" s="230">
        <f t="shared" si="44"/>
        <v>0</v>
      </c>
      <c r="R128" s="230">
        <f t="shared" si="44"/>
        <v>3.8721299999999998</v>
      </c>
      <c r="S128" s="230">
        <f t="shared" si="44"/>
        <v>0</v>
      </c>
      <c r="T128" s="230">
        <f t="shared" si="44"/>
        <v>0</v>
      </c>
      <c r="U128" s="231">
        <f t="shared" si="34"/>
        <v>3.8721299999999998</v>
      </c>
      <c r="V128" s="231" t="s">
        <v>11</v>
      </c>
      <c r="W128" s="193">
        <f t="shared" ref="W128:AU128" si="45">SUM(W123:W127)</f>
        <v>0</v>
      </c>
      <c r="X128" s="193">
        <f t="shared" si="45"/>
        <v>0</v>
      </c>
      <c r="Y128" s="193">
        <f t="shared" si="45"/>
        <v>0</v>
      </c>
      <c r="Z128" s="193">
        <f t="shared" si="45"/>
        <v>0</v>
      </c>
      <c r="AA128" s="193">
        <f t="shared" si="45"/>
        <v>0</v>
      </c>
      <c r="AB128" s="193">
        <f t="shared" si="45"/>
        <v>0</v>
      </c>
      <c r="AC128" s="193">
        <f t="shared" si="45"/>
        <v>0</v>
      </c>
      <c r="AD128" s="193">
        <f t="shared" si="45"/>
        <v>0</v>
      </c>
      <c r="AE128" s="193">
        <f t="shared" si="45"/>
        <v>0</v>
      </c>
      <c r="AF128" s="193">
        <f t="shared" si="45"/>
        <v>0</v>
      </c>
      <c r="AG128" s="193">
        <f t="shared" si="45"/>
        <v>0</v>
      </c>
      <c r="AH128" s="230">
        <f t="shared" si="45"/>
        <v>0</v>
      </c>
      <c r="AI128" s="230">
        <f t="shared" si="45"/>
        <v>0</v>
      </c>
      <c r="AJ128" s="230">
        <f t="shared" si="45"/>
        <v>0</v>
      </c>
      <c r="AK128" s="193">
        <f t="shared" si="45"/>
        <v>0</v>
      </c>
      <c r="AL128" s="193">
        <f t="shared" si="45"/>
        <v>0</v>
      </c>
      <c r="AM128" s="193">
        <f t="shared" si="45"/>
        <v>0</v>
      </c>
      <c r="AN128" s="193">
        <f t="shared" si="45"/>
        <v>0</v>
      </c>
      <c r="AO128" s="193">
        <f t="shared" si="45"/>
        <v>0</v>
      </c>
      <c r="AP128" s="193">
        <f t="shared" si="45"/>
        <v>0</v>
      </c>
      <c r="AQ128" s="193">
        <f t="shared" si="45"/>
        <v>0</v>
      </c>
      <c r="AR128" s="193">
        <f t="shared" si="45"/>
        <v>0</v>
      </c>
      <c r="AS128" s="193">
        <f t="shared" si="45"/>
        <v>0</v>
      </c>
      <c r="AT128" s="193">
        <f t="shared" si="45"/>
        <v>0</v>
      </c>
      <c r="AU128" s="230">
        <f t="shared" si="45"/>
        <v>0</v>
      </c>
      <c r="AV128" s="328"/>
    </row>
    <row r="129" spans="1:48" ht="19.5" customHeight="1">
      <c r="A129" s="530"/>
      <c r="B129" s="474" t="s">
        <v>219</v>
      </c>
      <c r="C129" s="475" t="s">
        <v>75</v>
      </c>
      <c r="D129" s="474" t="s">
        <v>261</v>
      </c>
      <c r="E129" s="476" t="s">
        <v>130</v>
      </c>
      <c r="F129" s="6" t="s">
        <v>18</v>
      </c>
      <c r="G129" s="6" t="s">
        <v>20</v>
      </c>
      <c r="H129" s="6" t="s">
        <v>377</v>
      </c>
      <c r="I129" s="6" t="s">
        <v>57</v>
      </c>
      <c r="J129" s="532">
        <v>2023</v>
      </c>
      <c r="K129" s="532">
        <v>2023</v>
      </c>
      <c r="L129" s="515">
        <v>3.5340400000000001</v>
      </c>
      <c r="M129" s="515">
        <f t="shared" ref="M129" si="46">Q134+R134+S134+T134</f>
        <v>3.5340400000000001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f t="shared" si="34"/>
        <v>0</v>
      </c>
      <c r="V129" s="7" t="s">
        <v>3</v>
      </c>
      <c r="W129" s="93">
        <v>0</v>
      </c>
      <c r="X129" s="93">
        <v>0</v>
      </c>
      <c r="Y129" s="93">
        <v>0</v>
      </c>
      <c r="Z129" s="93">
        <v>0</v>
      </c>
      <c r="AA129" s="93">
        <v>0</v>
      </c>
      <c r="AB129" s="93">
        <v>0</v>
      </c>
      <c r="AC129" s="93">
        <v>0</v>
      </c>
      <c r="AD129" s="93">
        <v>0</v>
      </c>
      <c r="AE129" s="93">
        <v>0</v>
      </c>
      <c r="AF129" s="93">
        <v>0</v>
      </c>
      <c r="AG129" s="93">
        <v>0</v>
      </c>
      <c r="AH129" s="5">
        <v>0</v>
      </c>
      <c r="AI129" s="5">
        <v>0</v>
      </c>
      <c r="AJ129" s="5">
        <v>0</v>
      </c>
      <c r="AK129" s="93">
        <v>0</v>
      </c>
      <c r="AL129" s="93">
        <v>0</v>
      </c>
      <c r="AM129" s="93">
        <v>0</v>
      </c>
      <c r="AN129" s="93">
        <v>0</v>
      </c>
      <c r="AO129" s="93">
        <v>0</v>
      </c>
      <c r="AP129" s="93">
        <v>0</v>
      </c>
      <c r="AQ129" s="93">
        <v>0</v>
      </c>
      <c r="AR129" s="93">
        <v>0</v>
      </c>
      <c r="AS129" s="93">
        <v>0</v>
      </c>
      <c r="AT129" s="93">
        <v>0</v>
      </c>
      <c r="AU129" s="5">
        <v>0</v>
      </c>
      <c r="AV129" s="302"/>
    </row>
    <row r="130" spans="1:48" ht="19.5" customHeight="1">
      <c r="A130" s="530"/>
      <c r="B130" s="474"/>
      <c r="C130" s="475"/>
      <c r="D130" s="474"/>
      <c r="E130" s="476"/>
      <c r="F130" s="6" t="s">
        <v>19</v>
      </c>
      <c r="G130" s="6" t="s">
        <v>22</v>
      </c>
      <c r="H130" s="6" t="s">
        <v>307</v>
      </c>
      <c r="I130" s="6" t="s">
        <v>307</v>
      </c>
      <c r="J130" s="533"/>
      <c r="K130" s="533"/>
      <c r="L130" s="515"/>
      <c r="M130" s="515"/>
      <c r="N130" s="5">
        <v>0</v>
      </c>
      <c r="O130" s="5">
        <v>0</v>
      </c>
      <c r="P130" s="5">
        <v>0</v>
      </c>
      <c r="Q130" s="5">
        <v>0</v>
      </c>
      <c r="R130" s="5">
        <v>3.5340400000000001</v>
      </c>
      <c r="S130" s="5">
        <v>0</v>
      </c>
      <c r="T130" s="5">
        <v>0</v>
      </c>
      <c r="U130" s="5">
        <f t="shared" si="34"/>
        <v>3.5340400000000001</v>
      </c>
      <c r="V130" s="5" t="s">
        <v>8</v>
      </c>
      <c r="W130" s="93">
        <v>0</v>
      </c>
      <c r="X130" s="93">
        <v>0</v>
      </c>
      <c r="Y130" s="93">
        <v>0</v>
      </c>
      <c r="Z130" s="93">
        <v>0</v>
      </c>
      <c r="AA130" s="93">
        <v>0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0</v>
      </c>
      <c r="AH130" s="5">
        <v>0</v>
      </c>
      <c r="AI130" s="5">
        <v>0</v>
      </c>
      <c r="AJ130" s="5">
        <v>0</v>
      </c>
      <c r="AK130" s="93">
        <v>0</v>
      </c>
      <c r="AL130" s="93">
        <v>0</v>
      </c>
      <c r="AM130" s="93">
        <v>0</v>
      </c>
      <c r="AN130" s="93">
        <v>0</v>
      </c>
      <c r="AO130" s="93">
        <v>0</v>
      </c>
      <c r="AP130" s="93">
        <v>0</v>
      </c>
      <c r="AQ130" s="93">
        <v>0</v>
      </c>
      <c r="AR130" s="93">
        <v>0</v>
      </c>
      <c r="AS130" s="93">
        <v>0</v>
      </c>
      <c r="AT130" s="93">
        <v>0</v>
      </c>
      <c r="AU130" s="5">
        <v>0</v>
      </c>
      <c r="AV130" s="302"/>
    </row>
    <row r="131" spans="1:48" ht="19.5" customHeight="1">
      <c r="A131" s="530"/>
      <c r="B131" s="474"/>
      <c r="C131" s="475"/>
      <c r="D131" s="474"/>
      <c r="E131" s="476"/>
      <c r="F131" s="476" t="s">
        <v>39</v>
      </c>
      <c r="G131" s="476" t="s">
        <v>21</v>
      </c>
      <c r="H131" s="476" t="s">
        <v>376</v>
      </c>
      <c r="I131" s="476" t="s">
        <v>317</v>
      </c>
      <c r="J131" s="533"/>
      <c r="K131" s="533"/>
      <c r="L131" s="515"/>
      <c r="M131" s="515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50</v>
      </c>
      <c r="W131" s="93">
        <v>0</v>
      </c>
      <c r="X131" s="93">
        <v>0</v>
      </c>
      <c r="Y131" s="93">
        <v>0</v>
      </c>
      <c r="Z131" s="93">
        <v>0</v>
      </c>
      <c r="AA131" s="93">
        <v>0</v>
      </c>
      <c r="AB131" s="93">
        <v>0</v>
      </c>
      <c r="AC131" s="93">
        <v>0</v>
      </c>
      <c r="AD131" s="93">
        <v>0</v>
      </c>
      <c r="AE131" s="93">
        <v>0</v>
      </c>
      <c r="AF131" s="93">
        <v>0</v>
      </c>
      <c r="AG131" s="93">
        <v>0</v>
      </c>
      <c r="AH131" s="5">
        <v>0</v>
      </c>
      <c r="AI131" s="5">
        <v>0</v>
      </c>
      <c r="AJ131" s="5">
        <v>0</v>
      </c>
      <c r="AK131" s="93">
        <v>0</v>
      </c>
      <c r="AL131" s="93">
        <v>0</v>
      </c>
      <c r="AM131" s="93">
        <v>0</v>
      </c>
      <c r="AN131" s="93">
        <v>0</v>
      </c>
      <c r="AO131" s="93">
        <v>0</v>
      </c>
      <c r="AP131" s="93">
        <v>0</v>
      </c>
      <c r="AQ131" s="93">
        <v>0</v>
      </c>
      <c r="AR131" s="93">
        <v>0</v>
      </c>
      <c r="AS131" s="93">
        <v>0</v>
      </c>
      <c r="AT131" s="93">
        <v>0</v>
      </c>
      <c r="AU131" s="5">
        <v>0</v>
      </c>
      <c r="AV131" s="302"/>
    </row>
    <row r="132" spans="1:48" ht="19.5" customHeight="1">
      <c r="A132" s="530"/>
      <c r="B132" s="474"/>
      <c r="C132" s="475"/>
      <c r="D132" s="474"/>
      <c r="E132" s="476"/>
      <c r="F132" s="476"/>
      <c r="G132" s="476"/>
      <c r="H132" s="476"/>
      <c r="I132" s="476"/>
      <c r="J132" s="533"/>
      <c r="K132" s="533"/>
      <c r="L132" s="515"/>
      <c r="M132" s="515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51</v>
      </c>
      <c r="W132" s="93">
        <v>0</v>
      </c>
      <c r="X132" s="93">
        <v>0</v>
      </c>
      <c r="Y132" s="93">
        <v>0</v>
      </c>
      <c r="Z132" s="93">
        <v>0</v>
      </c>
      <c r="AA132" s="93">
        <v>0</v>
      </c>
      <c r="AB132" s="93">
        <v>0</v>
      </c>
      <c r="AC132" s="93">
        <v>0</v>
      </c>
      <c r="AD132" s="93">
        <v>0</v>
      </c>
      <c r="AE132" s="93">
        <v>0</v>
      </c>
      <c r="AF132" s="93">
        <v>0</v>
      </c>
      <c r="AG132" s="93">
        <v>0</v>
      </c>
      <c r="AH132" s="5">
        <v>0</v>
      </c>
      <c r="AI132" s="5">
        <v>0</v>
      </c>
      <c r="AJ132" s="5">
        <v>0</v>
      </c>
      <c r="AK132" s="93">
        <v>0</v>
      </c>
      <c r="AL132" s="93">
        <v>0</v>
      </c>
      <c r="AM132" s="93">
        <v>0</v>
      </c>
      <c r="AN132" s="93">
        <v>0</v>
      </c>
      <c r="AO132" s="93">
        <v>0</v>
      </c>
      <c r="AP132" s="93">
        <v>0</v>
      </c>
      <c r="AQ132" s="93">
        <v>0</v>
      </c>
      <c r="AR132" s="93">
        <v>0</v>
      </c>
      <c r="AS132" s="93">
        <v>0</v>
      </c>
      <c r="AT132" s="93">
        <v>0</v>
      </c>
      <c r="AU132" s="5">
        <v>0</v>
      </c>
      <c r="AV132" s="302"/>
    </row>
    <row r="133" spans="1:48" ht="18" customHeight="1">
      <c r="A133" s="530"/>
      <c r="B133" s="474"/>
      <c r="C133" s="475"/>
      <c r="D133" s="474"/>
      <c r="E133" s="476"/>
      <c r="F133" s="476"/>
      <c r="G133" s="476"/>
      <c r="H133" s="476"/>
      <c r="I133" s="476"/>
      <c r="J133" s="533"/>
      <c r="K133" s="533"/>
      <c r="L133" s="515"/>
      <c r="M133" s="515"/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f t="shared" si="34"/>
        <v>0</v>
      </c>
      <c r="V133" s="7" t="s">
        <v>52</v>
      </c>
      <c r="W133" s="93">
        <v>0</v>
      </c>
      <c r="X133" s="93">
        <v>0</v>
      </c>
      <c r="Y133" s="93">
        <v>0</v>
      </c>
      <c r="Z133" s="93">
        <v>0</v>
      </c>
      <c r="AA133" s="93">
        <v>0</v>
      </c>
      <c r="AB133" s="93">
        <v>0</v>
      </c>
      <c r="AC133" s="93">
        <v>0</v>
      </c>
      <c r="AD133" s="93">
        <v>0</v>
      </c>
      <c r="AE133" s="93">
        <v>0</v>
      </c>
      <c r="AF133" s="93">
        <v>0</v>
      </c>
      <c r="AG133" s="93">
        <v>0</v>
      </c>
      <c r="AH133" s="5">
        <v>0</v>
      </c>
      <c r="AI133" s="5">
        <v>0</v>
      </c>
      <c r="AJ133" s="5">
        <v>0</v>
      </c>
      <c r="AK133" s="93">
        <v>0</v>
      </c>
      <c r="AL133" s="93">
        <v>0</v>
      </c>
      <c r="AM133" s="93">
        <v>0</v>
      </c>
      <c r="AN133" s="93">
        <v>0</v>
      </c>
      <c r="AO133" s="93">
        <v>0</v>
      </c>
      <c r="AP133" s="93">
        <v>0</v>
      </c>
      <c r="AQ133" s="93">
        <v>0</v>
      </c>
      <c r="AR133" s="93">
        <v>0</v>
      </c>
      <c r="AS133" s="93">
        <v>0</v>
      </c>
      <c r="AT133" s="93">
        <v>0</v>
      </c>
      <c r="AU133" s="5">
        <v>0</v>
      </c>
      <c r="AV133" s="302"/>
    </row>
    <row r="134" spans="1:48" ht="17.25" customHeight="1">
      <c r="A134" s="530"/>
      <c r="B134" s="474"/>
      <c r="C134" s="475"/>
      <c r="D134" s="474"/>
      <c r="E134" s="476"/>
      <c r="F134" s="476"/>
      <c r="G134" s="476"/>
      <c r="H134" s="476"/>
      <c r="I134" s="476"/>
      <c r="J134" s="534"/>
      <c r="K134" s="534"/>
      <c r="L134" s="515"/>
      <c r="M134" s="515"/>
      <c r="N134" s="230">
        <f t="shared" ref="N134:T134" si="47">SUM(N129:N133)</f>
        <v>0</v>
      </c>
      <c r="O134" s="230">
        <f t="shared" si="47"/>
        <v>0</v>
      </c>
      <c r="P134" s="230">
        <f t="shared" si="47"/>
        <v>0</v>
      </c>
      <c r="Q134" s="230">
        <f t="shared" si="47"/>
        <v>0</v>
      </c>
      <c r="R134" s="230">
        <f t="shared" si="47"/>
        <v>3.5340400000000001</v>
      </c>
      <c r="S134" s="230">
        <f t="shared" si="47"/>
        <v>0</v>
      </c>
      <c r="T134" s="230">
        <f t="shared" si="47"/>
        <v>0</v>
      </c>
      <c r="U134" s="231">
        <f t="shared" si="34"/>
        <v>3.5340400000000001</v>
      </c>
      <c r="V134" s="231" t="s">
        <v>11</v>
      </c>
      <c r="W134" s="193">
        <f t="shared" ref="W134:AU134" si="48">SUM(W129:W133)</f>
        <v>0</v>
      </c>
      <c r="X134" s="193">
        <f t="shared" si="48"/>
        <v>0</v>
      </c>
      <c r="Y134" s="193">
        <f t="shared" si="48"/>
        <v>0</v>
      </c>
      <c r="Z134" s="193">
        <f t="shared" si="48"/>
        <v>0</v>
      </c>
      <c r="AA134" s="193">
        <f t="shared" si="48"/>
        <v>0</v>
      </c>
      <c r="AB134" s="193">
        <f t="shared" si="48"/>
        <v>0</v>
      </c>
      <c r="AC134" s="193">
        <f t="shared" si="48"/>
        <v>0</v>
      </c>
      <c r="AD134" s="193">
        <f t="shared" si="48"/>
        <v>0</v>
      </c>
      <c r="AE134" s="193">
        <f t="shared" si="48"/>
        <v>0</v>
      </c>
      <c r="AF134" s="193">
        <f t="shared" si="48"/>
        <v>0</v>
      </c>
      <c r="AG134" s="193">
        <f t="shared" si="48"/>
        <v>0</v>
      </c>
      <c r="AH134" s="230">
        <f t="shared" si="48"/>
        <v>0</v>
      </c>
      <c r="AI134" s="230">
        <f t="shared" si="48"/>
        <v>0</v>
      </c>
      <c r="AJ134" s="230">
        <f t="shared" si="48"/>
        <v>0</v>
      </c>
      <c r="AK134" s="193">
        <f t="shared" si="48"/>
        <v>0</v>
      </c>
      <c r="AL134" s="193">
        <f t="shared" si="48"/>
        <v>0</v>
      </c>
      <c r="AM134" s="193">
        <f t="shared" si="48"/>
        <v>0</v>
      </c>
      <c r="AN134" s="193">
        <f t="shared" si="48"/>
        <v>0</v>
      </c>
      <c r="AO134" s="193">
        <f t="shared" si="48"/>
        <v>0</v>
      </c>
      <c r="AP134" s="193">
        <f t="shared" si="48"/>
        <v>0</v>
      </c>
      <c r="AQ134" s="193">
        <f t="shared" si="48"/>
        <v>0</v>
      </c>
      <c r="AR134" s="193">
        <f t="shared" si="48"/>
        <v>0</v>
      </c>
      <c r="AS134" s="193">
        <f t="shared" si="48"/>
        <v>0</v>
      </c>
      <c r="AT134" s="193">
        <f t="shared" si="48"/>
        <v>0</v>
      </c>
      <c r="AU134" s="230">
        <f t="shared" si="48"/>
        <v>0</v>
      </c>
      <c r="AV134" s="328"/>
    </row>
    <row r="135" spans="1:48" ht="19.5" customHeight="1">
      <c r="A135" s="530"/>
      <c r="B135" s="474" t="s">
        <v>220</v>
      </c>
      <c r="C135" s="475" t="s">
        <v>131</v>
      </c>
      <c r="D135" s="474" t="s">
        <v>261</v>
      </c>
      <c r="E135" s="476" t="s">
        <v>132</v>
      </c>
      <c r="F135" s="6" t="s">
        <v>18</v>
      </c>
      <c r="G135" s="6" t="s">
        <v>20</v>
      </c>
      <c r="H135" s="6" t="s">
        <v>57</v>
      </c>
      <c r="I135" s="6" t="s">
        <v>55</v>
      </c>
      <c r="J135" s="532">
        <v>2023</v>
      </c>
      <c r="K135" s="532">
        <v>2023</v>
      </c>
      <c r="L135" s="515">
        <v>5.1384600000000002</v>
      </c>
      <c r="M135" s="515">
        <f t="shared" ref="M135" si="49">Q140+R140+S140+T140</f>
        <v>5.1384600000000002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f t="shared" si="34"/>
        <v>0</v>
      </c>
      <c r="V135" s="7" t="s">
        <v>3</v>
      </c>
      <c r="W135" s="93">
        <v>0</v>
      </c>
      <c r="X135" s="93">
        <v>0</v>
      </c>
      <c r="Y135" s="93">
        <v>0</v>
      </c>
      <c r="Z135" s="93">
        <v>0</v>
      </c>
      <c r="AA135" s="93">
        <v>0</v>
      </c>
      <c r="AB135" s="93">
        <v>0</v>
      </c>
      <c r="AC135" s="93">
        <v>0</v>
      </c>
      <c r="AD135" s="93">
        <v>0</v>
      </c>
      <c r="AE135" s="93">
        <v>0</v>
      </c>
      <c r="AF135" s="93">
        <v>0</v>
      </c>
      <c r="AG135" s="93">
        <v>0</v>
      </c>
      <c r="AH135" s="5">
        <v>0</v>
      </c>
      <c r="AI135" s="5">
        <v>0</v>
      </c>
      <c r="AJ135" s="5">
        <v>0</v>
      </c>
      <c r="AK135" s="93">
        <v>0</v>
      </c>
      <c r="AL135" s="93">
        <v>0</v>
      </c>
      <c r="AM135" s="93">
        <v>0</v>
      </c>
      <c r="AN135" s="93">
        <v>0</v>
      </c>
      <c r="AO135" s="93">
        <v>0</v>
      </c>
      <c r="AP135" s="93">
        <v>0</v>
      </c>
      <c r="AQ135" s="93">
        <v>0</v>
      </c>
      <c r="AR135" s="93">
        <v>0</v>
      </c>
      <c r="AS135" s="93">
        <v>0</v>
      </c>
      <c r="AT135" s="93">
        <v>0</v>
      </c>
      <c r="AU135" s="5">
        <v>0</v>
      </c>
      <c r="AV135" s="302"/>
    </row>
    <row r="136" spans="1:48" ht="19.5" customHeight="1">
      <c r="A136" s="530"/>
      <c r="B136" s="474"/>
      <c r="C136" s="475"/>
      <c r="D136" s="474"/>
      <c r="E136" s="476"/>
      <c r="F136" s="6" t="s">
        <v>19</v>
      </c>
      <c r="G136" s="6" t="s">
        <v>22</v>
      </c>
      <c r="H136" s="6" t="s">
        <v>308</v>
      </c>
      <c r="I136" s="6" t="s">
        <v>308</v>
      </c>
      <c r="J136" s="533"/>
      <c r="K136" s="533"/>
      <c r="L136" s="515"/>
      <c r="M136" s="515"/>
      <c r="N136" s="5">
        <v>0</v>
      </c>
      <c r="O136" s="5">
        <v>0</v>
      </c>
      <c r="P136" s="5">
        <v>0</v>
      </c>
      <c r="Q136" s="5">
        <v>0</v>
      </c>
      <c r="R136" s="5">
        <v>5.1384600000000002</v>
      </c>
      <c r="S136" s="5">
        <v>0</v>
      </c>
      <c r="T136" s="5">
        <v>0</v>
      </c>
      <c r="U136" s="5">
        <f t="shared" si="34"/>
        <v>5.1384600000000002</v>
      </c>
      <c r="V136" s="5" t="s">
        <v>8</v>
      </c>
      <c r="W136" s="93">
        <v>0</v>
      </c>
      <c r="X136" s="93">
        <v>0</v>
      </c>
      <c r="Y136" s="93">
        <v>0</v>
      </c>
      <c r="Z136" s="93">
        <v>0</v>
      </c>
      <c r="AA136" s="93">
        <v>0</v>
      </c>
      <c r="AB136" s="93">
        <v>0</v>
      </c>
      <c r="AC136" s="93">
        <v>0</v>
      </c>
      <c r="AD136" s="93">
        <v>0</v>
      </c>
      <c r="AE136" s="93">
        <v>0</v>
      </c>
      <c r="AF136" s="93">
        <v>0</v>
      </c>
      <c r="AG136" s="93">
        <v>0</v>
      </c>
      <c r="AH136" s="5">
        <v>0</v>
      </c>
      <c r="AI136" s="5">
        <v>0</v>
      </c>
      <c r="AJ136" s="5">
        <v>0</v>
      </c>
      <c r="AK136" s="93">
        <v>0</v>
      </c>
      <c r="AL136" s="93">
        <v>0</v>
      </c>
      <c r="AM136" s="93">
        <v>0</v>
      </c>
      <c r="AN136" s="93">
        <v>0</v>
      </c>
      <c r="AO136" s="93">
        <v>0</v>
      </c>
      <c r="AP136" s="93">
        <v>0</v>
      </c>
      <c r="AQ136" s="93">
        <v>0</v>
      </c>
      <c r="AR136" s="93">
        <v>0</v>
      </c>
      <c r="AS136" s="93">
        <v>0</v>
      </c>
      <c r="AT136" s="93">
        <v>0</v>
      </c>
      <c r="AU136" s="5">
        <v>0</v>
      </c>
      <c r="AV136" s="302"/>
    </row>
    <row r="137" spans="1:48" ht="19.5" customHeight="1">
      <c r="A137" s="530"/>
      <c r="B137" s="474"/>
      <c r="C137" s="475"/>
      <c r="D137" s="474"/>
      <c r="E137" s="476"/>
      <c r="F137" s="476" t="s">
        <v>39</v>
      </c>
      <c r="G137" s="476" t="s">
        <v>21</v>
      </c>
      <c r="H137" s="476" t="s">
        <v>378</v>
      </c>
      <c r="I137" s="476" t="s">
        <v>366</v>
      </c>
      <c r="J137" s="533"/>
      <c r="K137" s="533"/>
      <c r="L137" s="515"/>
      <c r="M137" s="515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50</v>
      </c>
      <c r="W137" s="93">
        <v>0</v>
      </c>
      <c r="X137" s="93">
        <v>0</v>
      </c>
      <c r="Y137" s="93">
        <v>0</v>
      </c>
      <c r="Z137" s="93">
        <v>0</v>
      </c>
      <c r="AA137" s="93">
        <v>0</v>
      </c>
      <c r="AB137" s="93">
        <v>0</v>
      </c>
      <c r="AC137" s="93">
        <v>0</v>
      </c>
      <c r="AD137" s="93">
        <v>0</v>
      </c>
      <c r="AE137" s="93">
        <v>0</v>
      </c>
      <c r="AF137" s="93">
        <v>0</v>
      </c>
      <c r="AG137" s="93">
        <v>0</v>
      </c>
      <c r="AH137" s="5">
        <v>0</v>
      </c>
      <c r="AI137" s="5">
        <v>0</v>
      </c>
      <c r="AJ137" s="5">
        <v>0</v>
      </c>
      <c r="AK137" s="93">
        <v>0</v>
      </c>
      <c r="AL137" s="93">
        <v>0</v>
      </c>
      <c r="AM137" s="93">
        <v>0</v>
      </c>
      <c r="AN137" s="93">
        <v>0</v>
      </c>
      <c r="AO137" s="93">
        <v>0</v>
      </c>
      <c r="AP137" s="93">
        <v>0</v>
      </c>
      <c r="AQ137" s="93">
        <v>0</v>
      </c>
      <c r="AR137" s="93">
        <v>0</v>
      </c>
      <c r="AS137" s="93">
        <v>0</v>
      </c>
      <c r="AT137" s="93">
        <v>0</v>
      </c>
      <c r="AU137" s="5">
        <v>0</v>
      </c>
      <c r="AV137" s="302"/>
    </row>
    <row r="138" spans="1:48" ht="19.5" customHeight="1">
      <c r="A138" s="530"/>
      <c r="B138" s="474"/>
      <c r="C138" s="475"/>
      <c r="D138" s="474"/>
      <c r="E138" s="476"/>
      <c r="F138" s="476"/>
      <c r="G138" s="476"/>
      <c r="H138" s="476"/>
      <c r="I138" s="476"/>
      <c r="J138" s="533"/>
      <c r="K138" s="533"/>
      <c r="L138" s="515"/>
      <c r="M138" s="515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51</v>
      </c>
      <c r="W138" s="93">
        <v>0</v>
      </c>
      <c r="X138" s="93">
        <v>0</v>
      </c>
      <c r="Y138" s="93">
        <v>0</v>
      </c>
      <c r="Z138" s="93">
        <v>0</v>
      </c>
      <c r="AA138" s="93">
        <v>0</v>
      </c>
      <c r="AB138" s="93">
        <v>0</v>
      </c>
      <c r="AC138" s="93">
        <v>0</v>
      </c>
      <c r="AD138" s="93">
        <v>0</v>
      </c>
      <c r="AE138" s="93">
        <v>0</v>
      </c>
      <c r="AF138" s="93">
        <v>0</v>
      </c>
      <c r="AG138" s="93">
        <v>0</v>
      </c>
      <c r="AH138" s="5">
        <v>0</v>
      </c>
      <c r="AI138" s="5">
        <v>0</v>
      </c>
      <c r="AJ138" s="5">
        <v>0</v>
      </c>
      <c r="AK138" s="93">
        <v>0</v>
      </c>
      <c r="AL138" s="93">
        <v>0</v>
      </c>
      <c r="AM138" s="93">
        <v>0</v>
      </c>
      <c r="AN138" s="93">
        <v>0</v>
      </c>
      <c r="AO138" s="93">
        <v>0</v>
      </c>
      <c r="AP138" s="93">
        <v>0</v>
      </c>
      <c r="AQ138" s="93">
        <v>0</v>
      </c>
      <c r="AR138" s="93">
        <v>0</v>
      </c>
      <c r="AS138" s="93">
        <v>0</v>
      </c>
      <c r="AT138" s="93">
        <v>0</v>
      </c>
      <c r="AU138" s="5">
        <v>0</v>
      </c>
      <c r="AV138" s="302"/>
    </row>
    <row r="139" spans="1:48" ht="18" customHeight="1">
      <c r="A139" s="530"/>
      <c r="B139" s="474"/>
      <c r="C139" s="475"/>
      <c r="D139" s="474"/>
      <c r="E139" s="476"/>
      <c r="F139" s="476"/>
      <c r="G139" s="476"/>
      <c r="H139" s="476"/>
      <c r="I139" s="476"/>
      <c r="J139" s="533"/>
      <c r="K139" s="533"/>
      <c r="L139" s="515"/>
      <c r="M139" s="515"/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f t="shared" si="34"/>
        <v>0</v>
      </c>
      <c r="V139" s="7" t="s">
        <v>52</v>
      </c>
      <c r="W139" s="93">
        <v>0</v>
      </c>
      <c r="X139" s="93">
        <v>0</v>
      </c>
      <c r="Y139" s="93">
        <v>0</v>
      </c>
      <c r="Z139" s="93">
        <v>0</v>
      </c>
      <c r="AA139" s="93">
        <v>0</v>
      </c>
      <c r="AB139" s="93">
        <v>0</v>
      </c>
      <c r="AC139" s="93">
        <v>0</v>
      </c>
      <c r="AD139" s="93">
        <v>0</v>
      </c>
      <c r="AE139" s="93">
        <v>0</v>
      </c>
      <c r="AF139" s="93">
        <v>0</v>
      </c>
      <c r="AG139" s="93">
        <v>0</v>
      </c>
      <c r="AH139" s="5">
        <v>0</v>
      </c>
      <c r="AI139" s="5">
        <v>0</v>
      </c>
      <c r="AJ139" s="5">
        <v>0</v>
      </c>
      <c r="AK139" s="93">
        <v>0</v>
      </c>
      <c r="AL139" s="93">
        <v>0</v>
      </c>
      <c r="AM139" s="93">
        <v>0</v>
      </c>
      <c r="AN139" s="93">
        <v>0</v>
      </c>
      <c r="AO139" s="93">
        <v>0</v>
      </c>
      <c r="AP139" s="93">
        <v>0</v>
      </c>
      <c r="AQ139" s="93">
        <v>0</v>
      </c>
      <c r="AR139" s="93">
        <v>0</v>
      </c>
      <c r="AS139" s="93">
        <v>0</v>
      </c>
      <c r="AT139" s="93">
        <v>0</v>
      </c>
      <c r="AU139" s="5">
        <v>0</v>
      </c>
      <c r="AV139" s="302"/>
    </row>
    <row r="140" spans="1:48" ht="17.25" customHeight="1">
      <c r="A140" s="531"/>
      <c r="B140" s="474"/>
      <c r="C140" s="475"/>
      <c r="D140" s="474"/>
      <c r="E140" s="476"/>
      <c r="F140" s="476"/>
      <c r="G140" s="476"/>
      <c r="H140" s="476"/>
      <c r="I140" s="476"/>
      <c r="J140" s="534"/>
      <c r="K140" s="534"/>
      <c r="L140" s="515"/>
      <c r="M140" s="515"/>
      <c r="N140" s="230">
        <f t="shared" ref="N140:T140" si="50">SUM(N135:N139)</f>
        <v>0</v>
      </c>
      <c r="O140" s="230">
        <f t="shared" si="50"/>
        <v>0</v>
      </c>
      <c r="P140" s="230">
        <f t="shared" si="50"/>
        <v>0</v>
      </c>
      <c r="Q140" s="230">
        <f t="shared" si="50"/>
        <v>0</v>
      </c>
      <c r="R140" s="230">
        <f t="shared" si="50"/>
        <v>5.1384600000000002</v>
      </c>
      <c r="S140" s="230">
        <f t="shared" si="50"/>
        <v>0</v>
      </c>
      <c r="T140" s="230">
        <f t="shared" si="50"/>
        <v>0</v>
      </c>
      <c r="U140" s="231">
        <f t="shared" si="34"/>
        <v>5.1384600000000002</v>
      </c>
      <c r="V140" s="231" t="s">
        <v>11</v>
      </c>
      <c r="W140" s="193">
        <f t="shared" ref="W140:AU140" si="51">SUM(W135:W139)</f>
        <v>0</v>
      </c>
      <c r="X140" s="193">
        <f t="shared" si="51"/>
        <v>0</v>
      </c>
      <c r="Y140" s="193">
        <f t="shared" si="51"/>
        <v>0</v>
      </c>
      <c r="Z140" s="193">
        <f t="shared" si="51"/>
        <v>0</v>
      </c>
      <c r="AA140" s="193">
        <f t="shared" si="51"/>
        <v>0</v>
      </c>
      <c r="AB140" s="193">
        <f t="shared" si="51"/>
        <v>0</v>
      </c>
      <c r="AC140" s="193">
        <f t="shared" si="51"/>
        <v>0</v>
      </c>
      <c r="AD140" s="193">
        <f t="shared" si="51"/>
        <v>0</v>
      </c>
      <c r="AE140" s="193">
        <f t="shared" si="51"/>
        <v>0</v>
      </c>
      <c r="AF140" s="193">
        <f t="shared" si="51"/>
        <v>0</v>
      </c>
      <c r="AG140" s="193">
        <f t="shared" si="51"/>
        <v>0</v>
      </c>
      <c r="AH140" s="230">
        <f t="shared" si="51"/>
        <v>0</v>
      </c>
      <c r="AI140" s="230">
        <f t="shared" si="51"/>
        <v>0</v>
      </c>
      <c r="AJ140" s="230">
        <f t="shared" si="51"/>
        <v>0</v>
      </c>
      <c r="AK140" s="193">
        <f t="shared" si="51"/>
        <v>0</v>
      </c>
      <c r="AL140" s="193">
        <f t="shared" si="51"/>
        <v>0</v>
      </c>
      <c r="AM140" s="193">
        <f t="shared" si="51"/>
        <v>0</v>
      </c>
      <c r="AN140" s="193">
        <f t="shared" si="51"/>
        <v>0</v>
      </c>
      <c r="AO140" s="193">
        <f t="shared" si="51"/>
        <v>0</v>
      </c>
      <c r="AP140" s="193">
        <f t="shared" si="51"/>
        <v>0</v>
      </c>
      <c r="AQ140" s="193">
        <f t="shared" si="51"/>
        <v>0</v>
      </c>
      <c r="AR140" s="193">
        <f t="shared" si="51"/>
        <v>0</v>
      </c>
      <c r="AS140" s="193">
        <f t="shared" si="51"/>
        <v>0</v>
      </c>
      <c r="AT140" s="193">
        <f t="shared" si="51"/>
        <v>0</v>
      </c>
      <c r="AU140" s="230">
        <f t="shared" si="51"/>
        <v>0</v>
      </c>
      <c r="AV140" s="328"/>
    </row>
    <row r="141" spans="1:48" ht="15.75" customHeight="1">
      <c r="A141" s="467" t="s">
        <v>163</v>
      </c>
      <c r="B141" s="468"/>
      <c r="C141" s="468"/>
      <c r="D141" s="468"/>
      <c r="E141" s="468"/>
      <c r="F141" s="468"/>
      <c r="G141" s="468"/>
      <c r="H141" s="468"/>
      <c r="I141" s="468"/>
      <c r="J141" s="468"/>
      <c r="K141" s="468"/>
      <c r="L141" s="468"/>
      <c r="M141" s="468"/>
      <c r="N141" s="468"/>
      <c r="O141" s="468"/>
      <c r="P141" s="468"/>
      <c r="Q141" s="468"/>
      <c r="R141" s="468"/>
      <c r="S141" s="468"/>
      <c r="T141" s="468"/>
      <c r="U141" s="468"/>
      <c r="V141" s="468"/>
      <c r="W141" s="469"/>
      <c r="X141" s="469"/>
      <c r="Y141" s="469"/>
      <c r="Z141" s="469"/>
      <c r="AA141" s="469"/>
      <c r="AB141" s="469"/>
      <c r="AC141" s="469"/>
      <c r="AD141" s="469"/>
      <c r="AE141" s="469"/>
      <c r="AF141" s="469"/>
      <c r="AG141" s="469"/>
      <c r="AH141" s="469"/>
      <c r="AI141" s="469"/>
      <c r="AJ141" s="469"/>
      <c r="AK141" s="469"/>
      <c r="AL141" s="469"/>
      <c r="AM141" s="469"/>
      <c r="AN141" s="469"/>
      <c r="AO141" s="469"/>
      <c r="AP141" s="469"/>
      <c r="AQ141" s="469"/>
      <c r="AR141" s="469"/>
      <c r="AS141" s="469"/>
      <c r="AT141" s="469"/>
      <c r="AU141" s="469"/>
      <c r="AV141" s="470"/>
    </row>
    <row r="142" spans="1:48" ht="19.5" customHeight="1">
      <c r="A142" s="525"/>
      <c r="B142" s="474" t="s">
        <v>221</v>
      </c>
      <c r="C142" s="475" t="s">
        <v>76</v>
      </c>
      <c r="D142" s="474" t="s">
        <v>261</v>
      </c>
      <c r="E142" s="476" t="s">
        <v>284</v>
      </c>
      <c r="F142" s="6" t="s">
        <v>18</v>
      </c>
      <c r="G142" s="6" t="s">
        <v>20</v>
      </c>
      <c r="H142" s="6" t="s">
        <v>379</v>
      </c>
      <c r="I142" s="6" t="s">
        <v>309</v>
      </c>
      <c r="J142" s="517">
        <v>2023</v>
      </c>
      <c r="K142" s="517">
        <v>2023</v>
      </c>
      <c r="L142" s="515">
        <v>5.19611</v>
      </c>
      <c r="M142" s="515">
        <f>Q147+R147+S147+T147</f>
        <v>5.1961200000000005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f t="shared" ref="U142:U153" si="52">SUM(N142:T142)</f>
        <v>0</v>
      </c>
      <c r="V142" s="7" t="s">
        <v>3</v>
      </c>
      <c r="W142" s="93">
        <v>0</v>
      </c>
      <c r="X142" s="93">
        <v>0</v>
      </c>
      <c r="Y142" s="93">
        <v>0</v>
      </c>
      <c r="Z142" s="93">
        <v>0</v>
      </c>
      <c r="AA142" s="93">
        <v>0</v>
      </c>
      <c r="AB142" s="93">
        <v>0</v>
      </c>
      <c r="AC142" s="93">
        <v>0</v>
      </c>
      <c r="AD142" s="93">
        <v>0</v>
      </c>
      <c r="AE142" s="93">
        <v>0</v>
      </c>
      <c r="AF142" s="93">
        <v>0</v>
      </c>
      <c r="AG142" s="93">
        <v>0</v>
      </c>
      <c r="AH142" s="5">
        <v>0</v>
      </c>
      <c r="AI142" s="5">
        <v>0</v>
      </c>
      <c r="AJ142" s="5">
        <v>0</v>
      </c>
      <c r="AK142" s="93">
        <v>0</v>
      </c>
      <c r="AL142" s="93">
        <v>0</v>
      </c>
      <c r="AM142" s="93">
        <v>0</v>
      </c>
      <c r="AN142" s="93">
        <v>0</v>
      </c>
      <c r="AO142" s="93">
        <v>0</v>
      </c>
      <c r="AP142" s="93">
        <v>0</v>
      </c>
      <c r="AQ142" s="93">
        <v>0</v>
      </c>
      <c r="AR142" s="93">
        <v>0</v>
      </c>
      <c r="AS142" s="93">
        <v>0</v>
      </c>
      <c r="AT142" s="93">
        <v>0</v>
      </c>
      <c r="AU142" s="5">
        <v>0</v>
      </c>
      <c r="AV142" s="302"/>
    </row>
    <row r="143" spans="1:48" ht="19.5" customHeight="1">
      <c r="A143" s="526"/>
      <c r="B143" s="474"/>
      <c r="C143" s="475"/>
      <c r="D143" s="474"/>
      <c r="E143" s="476"/>
      <c r="F143" s="6" t="s">
        <v>19</v>
      </c>
      <c r="G143" s="6" t="s">
        <v>22</v>
      </c>
      <c r="H143" s="6" t="s">
        <v>310</v>
      </c>
      <c r="I143" s="6" t="s">
        <v>310</v>
      </c>
      <c r="J143" s="517"/>
      <c r="K143" s="517"/>
      <c r="L143" s="515"/>
      <c r="M143" s="515"/>
      <c r="N143" s="5">
        <v>0</v>
      </c>
      <c r="O143" s="5">
        <v>0</v>
      </c>
      <c r="P143" s="5">
        <v>0</v>
      </c>
      <c r="Q143" s="5">
        <v>0</v>
      </c>
      <c r="R143" s="5">
        <v>0.65</v>
      </c>
      <c r="S143" s="5">
        <v>2.2730600000000001</v>
      </c>
      <c r="T143" s="5">
        <v>2.2730600000000001</v>
      </c>
      <c r="U143" s="5">
        <f t="shared" si="52"/>
        <v>5.1961200000000005</v>
      </c>
      <c r="V143" s="5" t="s">
        <v>8</v>
      </c>
      <c r="W143" s="93">
        <v>0</v>
      </c>
      <c r="X143" s="93">
        <v>0</v>
      </c>
      <c r="Y143" s="93">
        <v>0</v>
      </c>
      <c r="Z143" s="93">
        <v>0</v>
      </c>
      <c r="AA143" s="93">
        <v>0</v>
      </c>
      <c r="AB143" s="93">
        <v>0</v>
      </c>
      <c r="AC143" s="93">
        <v>0</v>
      </c>
      <c r="AD143" s="93">
        <v>0</v>
      </c>
      <c r="AE143" s="93">
        <v>0</v>
      </c>
      <c r="AF143" s="93">
        <v>0</v>
      </c>
      <c r="AG143" s="93">
        <v>0</v>
      </c>
      <c r="AH143" s="5">
        <v>0</v>
      </c>
      <c r="AI143" s="5">
        <v>0</v>
      </c>
      <c r="AJ143" s="5">
        <v>0</v>
      </c>
      <c r="AK143" s="93">
        <v>0</v>
      </c>
      <c r="AL143" s="93">
        <v>0</v>
      </c>
      <c r="AM143" s="93">
        <v>0</v>
      </c>
      <c r="AN143" s="93">
        <v>0</v>
      </c>
      <c r="AO143" s="93">
        <v>0</v>
      </c>
      <c r="AP143" s="93">
        <v>0</v>
      </c>
      <c r="AQ143" s="93">
        <v>0</v>
      </c>
      <c r="AR143" s="93">
        <v>0</v>
      </c>
      <c r="AS143" s="93">
        <v>0</v>
      </c>
      <c r="AT143" s="93">
        <v>0</v>
      </c>
      <c r="AU143" s="5">
        <v>0</v>
      </c>
      <c r="AV143" s="302"/>
    </row>
    <row r="144" spans="1:48" ht="19.5" customHeight="1">
      <c r="A144" s="526"/>
      <c r="B144" s="474"/>
      <c r="C144" s="475"/>
      <c r="D144" s="474"/>
      <c r="E144" s="476"/>
      <c r="F144" s="476" t="s">
        <v>39</v>
      </c>
      <c r="G144" s="476" t="s">
        <v>21</v>
      </c>
      <c r="H144" s="476" t="s">
        <v>303</v>
      </c>
      <c r="I144" s="476" t="s">
        <v>380</v>
      </c>
      <c r="J144" s="517"/>
      <c r="K144" s="517"/>
      <c r="L144" s="515"/>
      <c r="M144" s="515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50</v>
      </c>
      <c r="W144" s="93">
        <v>0</v>
      </c>
      <c r="X144" s="93">
        <v>0</v>
      </c>
      <c r="Y144" s="93">
        <v>0</v>
      </c>
      <c r="Z144" s="93">
        <v>0</v>
      </c>
      <c r="AA144" s="93">
        <v>0</v>
      </c>
      <c r="AB144" s="93">
        <v>0</v>
      </c>
      <c r="AC144" s="93">
        <v>0</v>
      </c>
      <c r="AD144" s="93">
        <v>0</v>
      </c>
      <c r="AE144" s="93">
        <v>0</v>
      </c>
      <c r="AF144" s="93">
        <v>0</v>
      </c>
      <c r="AG144" s="93">
        <v>0</v>
      </c>
      <c r="AH144" s="5">
        <v>0</v>
      </c>
      <c r="AI144" s="5">
        <v>0</v>
      </c>
      <c r="AJ144" s="5">
        <v>0</v>
      </c>
      <c r="AK144" s="93">
        <v>0</v>
      </c>
      <c r="AL144" s="93">
        <v>0</v>
      </c>
      <c r="AM144" s="93">
        <v>0</v>
      </c>
      <c r="AN144" s="93">
        <v>0</v>
      </c>
      <c r="AO144" s="93">
        <v>0</v>
      </c>
      <c r="AP144" s="93">
        <v>0</v>
      </c>
      <c r="AQ144" s="93">
        <v>0</v>
      </c>
      <c r="AR144" s="93">
        <v>0</v>
      </c>
      <c r="AS144" s="93">
        <v>0</v>
      </c>
      <c r="AT144" s="93">
        <v>0</v>
      </c>
      <c r="AU144" s="5">
        <v>0</v>
      </c>
      <c r="AV144" s="302"/>
    </row>
    <row r="145" spans="1:48" ht="19.5" customHeight="1">
      <c r="A145" s="526"/>
      <c r="B145" s="474"/>
      <c r="C145" s="475"/>
      <c r="D145" s="474"/>
      <c r="E145" s="476"/>
      <c r="F145" s="476"/>
      <c r="G145" s="476"/>
      <c r="H145" s="476"/>
      <c r="I145" s="476"/>
      <c r="J145" s="517"/>
      <c r="K145" s="517"/>
      <c r="L145" s="515"/>
      <c r="M145" s="515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51</v>
      </c>
      <c r="W145" s="93">
        <v>0</v>
      </c>
      <c r="X145" s="93">
        <v>0</v>
      </c>
      <c r="Y145" s="93">
        <v>0</v>
      </c>
      <c r="Z145" s="93">
        <v>0</v>
      </c>
      <c r="AA145" s="93">
        <v>0</v>
      </c>
      <c r="AB145" s="93">
        <v>0</v>
      </c>
      <c r="AC145" s="93">
        <v>0</v>
      </c>
      <c r="AD145" s="93">
        <v>0</v>
      </c>
      <c r="AE145" s="93">
        <v>0</v>
      </c>
      <c r="AF145" s="93">
        <v>0</v>
      </c>
      <c r="AG145" s="93">
        <v>0</v>
      </c>
      <c r="AH145" s="5">
        <v>0</v>
      </c>
      <c r="AI145" s="5">
        <v>0</v>
      </c>
      <c r="AJ145" s="5">
        <v>0</v>
      </c>
      <c r="AK145" s="93">
        <v>0</v>
      </c>
      <c r="AL145" s="93">
        <v>0</v>
      </c>
      <c r="AM145" s="93">
        <v>0</v>
      </c>
      <c r="AN145" s="93">
        <v>0</v>
      </c>
      <c r="AO145" s="93">
        <v>0</v>
      </c>
      <c r="AP145" s="93">
        <v>0</v>
      </c>
      <c r="AQ145" s="93">
        <v>0</v>
      </c>
      <c r="AR145" s="93">
        <v>0</v>
      </c>
      <c r="AS145" s="93">
        <v>0</v>
      </c>
      <c r="AT145" s="93">
        <v>0</v>
      </c>
      <c r="AU145" s="5">
        <v>0</v>
      </c>
      <c r="AV145" s="302"/>
    </row>
    <row r="146" spans="1:48" ht="18" customHeight="1">
      <c r="A146" s="526"/>
      <c r="B146" s="474"/>
      <c r="C146" s="475"/>
      <c r="D146" s="474"/>
      <c r="E146" s="476"/>
      <c r="F146" s="476"/>
      <c r="G146" s="476"/>
      <c r="H146" s="476"/>
      <c r="I146" s="476"/>
      <c r="J146" s="517"/>
      <c r="K146" s="517"/>
      <c r="L146" s="515"/>
      <c r="M146" s="515"/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f t="shared" si="52"/>
        <v>0</v>
      </c>
      <c r="V146" s="7" t="s">
        <v>52</v>
      </c>
      <c r="W146" s="93">
        <v>0</v>
      </c>
      <c r="X146" s="93">
        <v>0</v>
      </c>
      <c r="Y146" s="93">
        <v>0</v>
      </c>
      <c r="Z146" s="93">
        <v>0</v>
      </c>
      <c r="AA146" s="93">
        <v>0</v>
      </c>
      <c r="AB146" s="93">
        <v>0</v>
      </c>
      <c r="AC146" s="93">
        <v>0</v>
      </c>
      <c r="AD146" s="93">
        <v>0</v>
      </c>
      <c r="AE146" s="93">
        <v>0</v>
      </c>
      <c r="AF146" s="93">
        <v>0</v>
      </c>
      <c r="AG146" s="93">
        <v>0</v>
      </c>
      <c r="AH146" s="5">
        <v>0</v>
      </c>
      <c r="AI146" s="5">
        <v>0</v>
      </c>
      <c r="AJ146" s="5">
        <v>0</v>
      </c>
      <c r="AK146" s="93">
        <v>0</v>
      </c>
      <c r="AL146" s="93">
        <v>0</v>
      </c>
      <c r="AM146" s="93">
        <v>0</v>
      </c>
      <c r="AN146" s="93">
        <v>0</v>
      </c>
      <c r="AO146" s="93">
        <v>0</v>
      </c>
      <c r="AP146" s="93">
        <v>0</v>
      </c>
      <c r="AQ146" s="93">
        <v>0</v>
      </c>
      <c r="AR146" s="93">
        <v>0</v>
      </c>
      <c r="AS146" s="93">
        <v>0</v>
      </c>
      <c r="AT146" s="93">
        <v>0</v>
      </c>
      <c r="AU146" s="5">
        <v>0</v>
      </c>
      <c r="AV146" s="302"/>
    </row>
    <row r="147" spans="1:48" ht="17.25" customHeight="1">
      <c r="A147" s="526"/>
      <c r="B147" s="474"/>
      <c r="C147" s="475"/>
      <c r="D147" s="474"/>
      <c r="E147" s="476"/>
      <c r="F147" s="476"/>
      <c r="G147" s="476"/>
      <c r="H147" s="476"/>
      <c r="I147" s="476"/>
      <c r="J147" s="517"/>
      <c r="K147" s="517"/>
      <c r="L147" s="515"/>
      <c r="M147" s="515"/>
      <c r="N147" s="230">
        <f t="shared" ref="N147:T147" si="53">SUM(N142:N146)</f>
        <v>0</v>
      </c>
      <c r="O147" s="230">
        <f t="shared" si="53"/>
        <v>0</v>
      </c>
      <c r="P147" s="230">
        <f t="shared" si="53"/>
        <v>0</v>
      </c>
      <c r="Q147" s="230">
        <f t="shared" si="53"/>
        <v>0</v>
      </c>
      <c r="R147" s="230">
        <f t="shared" si="53"/>
        <v>0.65</v>
      </c>
      <c r="S147" s="230">
        <f t="shared" si="53"/>
        <v>2.2730600000000001</v>
      </c>
      <c r="T147" s="230">
        <f t="shared" si="53"/>
        <v>2.2730600000000001</v>
      </c>
      <c r="U147" s="231">
        <f t="shared" si="52"/>
        <v>5.1961200000000005</v>
      </c>
      <c r="V147" s="231" t="s">
        <v>11</v>
      </c>
      <c r="W147" s="193">
        <f t="shared" ref="W147:AU147" si="54">SUM(W142:W146)</f>
        <v>0</v>
      </c>
      <c r="X147" s="193">
        <f t="shared" si="54"/>
        <v>0</v>
      </c>
      <c r="Y147" s="193">
        <f t="shared" si="54"/>
        <v>0</v>
      </c>
      <c r="Z147" s="193">
        <f t="shared" si="54"/>
        <v>0</v>
      </c>
      <c r="AA147" s="193">
        <f t="shared" si="54"/>
        <v>0</v>
      </c>
      <c r="AB147" s="193">
        <f t="shared" si="54"/>
        <v>0</v>
      </c>
      <c r="AC147" s="193">
        <f t="shared" si="54"/>
        <v>0</v>
      </c>
      <c r="AD147" s="193">
        <f t="shared" si="54"/>
        <v>0</v>
      </c>
      <c r="AE147" s="193">
        <f t="shared" si="54"/>
        <v>0</v>
      </c>
      <c r="AF147" s="193">
        <f t="shared" si="54"/>
        <v>0</v>
      </c>
      <c r="AG147" s="193">
        <f t="shared" si="54"/>
        <v>0</v>
      </c>
      <c r="AH147" s="230">
        <f t="shared" si="54"/>
        <v>0</v>
      </c>
      <c r="AI147" s="230">
        <f t="shared" si="54"/>
        <v>0</v>
      </c>
      <c r="AJ147" s="230">
        <f t="shared" si="54"/>
        <v>0</v>
      </c>
      <c r="AK147" s="193">
        <f t="shared" si="54"/>
        <v>0</v>
      </c>
      <c r="AL147" s="193">
        <f t="shared" si="54"/>
        <v>0</v>
      </c>
      <c r="AM147" s="193">
        <f t="shared" si="54"/>
        <v>0</v>
      </c>
      <c r="AN147" s="193">
        <f t="shared" si="54"/>
        <v>0</v>
      </c>
      <c r="AO147" s="193">
        <f t="shared" si="54"/>
        <v>0</v>
      </c>
      <c r="AP147" s="193">
        <f t="shared" si="54"/>
        <v>0</v>
      </c>
      <c r="AQ147" s="193">
        <f t="shared" si="54"/>
        <v>0</v>
      </c>
      <c r="AR147" s="193">
        <f t="shared" si="54"/>
        <v>0</v>
      </c>
      <c r="AS147" s="193">
        <f t="shared" si="54"/>
        <v>0</v>
      </c>
      <c r="AT147" s="193">
        <f t="shared" si="54"/>
        <v>0</v>
      </c>
      <c r="AU147" s="230">
        <f t="shared" si="54"/>
        <v>0</v>
      </c>
      <c r="AV147" s="328"/>
    </row>
    <row r="148" spans="1:48" ht="19.5" customHeight="1">
      <c r="A148" s="526"/>
      <c r="B148" s="474" t="s">
        <v>222</v>
      </c>
      <c r="C148" s="475" t="s">
        <v>77</v>
      </c>
      <c r="D148" s="474" t="s">
        <v>261</v>
      </c>
      <c r="E148" s="476" t="s">
        <v>285</v>
      </c>
      <c r="F148" s="6" t="s">
        <v>18</v>
      </c>
      <c r="G148" s="6" t="s">
        <v>20</v>
      </c>
      <c r="H148" s="6" t="s">
        <v>379</v>
      </c>
      <c r="I148" s="6" t="s">
        <v>309</v>
      </c>
      <c r="J148" s="517">
        <v>2023</v>
      </c>
      <c r="K148" s="517">
        <v>2024</v>
      </c>
      <c r="L148" s="515">
        <v>6.3138699999999996</v>
      </c>
      <c r="M148" s="515">
        <f>Q153+R153+S153+T153</f>
        <v>6.3138799999999993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f t="shared" si="52"/>
        <v>0</v>
      </c>
      <c r="V148" s="7" t="s">
        <v>3</v>
      </c>
      <c r="W148" s="93">
        <v>0</v>
      </c>
      <c r="X148" s="93">
        <v>0</v>
      </c>
      <c r="Y148" s="93">
        <v>0</v>
      </c>
      <c r="Z148" s="93">
        <v>0</v>
      </c>
      <c r="AA148" s="93">
        <v>0</v>
      </c>
      <c r="AB148" s="93">
        <v>0</v>
      </c>
      <c r="AC148" s="93">
        <v>0</v>
      </c>
      <c r="AD148" s="93">
        <v>0</v>
      </c>
      <c r="AE148" s="93">
        <v>0</v>
      </c>
      <c r="AF148" s="93">
        <v>0</v>
      </c>
      <c r="AG148" s="93">
        <v>0</v>
      </c>
      <c r="AH148" s="5">
        <v>0</v>
      </c>
      <c r="AI148" s="5">
        <v>0</v>
      </c>
      <c r="AJ148" s="5">
        <v>0</v>
      </c>
      <c r="AK148" s="93">
        <v>0</v>
      </c>
      <c r="AL148" s="93">
        <v>0</v>
      </c>
      <c r="AM148" s="93">
        <v>0</v>
      </c>
      <c r="AN148" s="93">
        <v>0</v>
      </c>
      <c r="AO148" s="93">
        <v>0</v>
      </c>
      <c r="AP148" s="93">
        <v>0</v>
      </c>
      <c r="AQ148" s="93">
        <v>0</v>
      </c>
      <c r="AR148" s="93">
        <v>0</v>
      </c>
      <c r="AS148" s="93">
        <v>0</v>
      </c>
      <c r="AT148" s="93">
        <v>0</v>
      </c>
      <c r="AU148" s="5">
        <v>0</v>
      </c>
      <c r="AV148" s="302"/>
    </row>
    <row r="149" spans="1:48" ht="19.5" customHeight="1">
      <c r="A149" s="526"/>
      <c r="B149" s="474"/>
      <c r="C149" s="475"/>
      <c r="D149" s="474"/>
      <c r="E149" s="476"/>
      <c r="F149" s="6" t="s">
        <v>19</v>
      </c>
      <c r="G149" s="6" t="s">
        <v>22</v>
      </c>
      <c r="H149" s="6" t="s">
        <v>311</v>
      </c>
      <c r="I149" s="6" t="s">
        <v>311</v>
      </c>
      <c r="J149" s="517"/>
      <c r="K149" s="517"/>
      <c r="L149" s="515"/>
      <c r="M149" s="515"/>
      <c r="N149" s="5">
        <v>0</v>
      </c>
      <c r="O149" s="5">
        <v>0</v>
      </c>
      <c r="P149" s="5">
        <v>0</v>
      </c>
      <c r="Q149" s="5">
        <v>0</v>
      </c>
      <c r="R149" s="5">
        <v>0.65</v>
      </c>
      <c r="S149" s="5">
        <v>2.8319399999999999</v>
      </c>
      <c r="T149" s="5">
        <v>2.8319399999999999</v>
      </c>
      <c r="U149" s="5">
        <f t="shared" si="52"/>
        <v>6.3138799999999993</v>
      </c>
      <c r="V149" s="5" t="s">
        <v>8</v>
      </c>
      <c r="W149" s="93">
        <v>0</v>
      </c>
      <c r="X149" s="93">
        <v>0</v>
      </c>
      <c r="Y149" s="93">
        <v>0</v>
      </c>
      <c r="Z149" s="93">
        <v>0</v>
      </c>
      <c r="AA149" s="93">
        <v>0</v>
      </c>
      <c r="AB149" s="93">
        <v>0</v>
      </c>
      <c r="AC149" s="93">
        <v>0</v>
      </c>
      <c r="AD149" s="93">
        <v>0</v>
      </c>
      <c r="AE149" s="93">
        <v>0</v>
      </c>
      <c r="AF149" s="93">
        <v>0</v>
      </c>
      <c r="AG149" s="93">
        <v>0</v>
      </c>
      <c r="AH149" s="5">
        <v>0</v>
      </c>
      <c r="AI149" s="5">
        <v>0</v>
      </c>
      <c r="AJ149" s="5">
        <v>0</v>
      </c>
      <c r="AK149" s="93">
        <v>0</v>
      </c>
      <c r="AL149" s="93">
        <v>0</v>
      </c>
      <c r="AM149" s="93">
        <v>0</v>
      </c>
      <c r="AN149" s="93">
        <v>0</v>
      </c>
      <c r="AO149" s="93">
        <v>0</v>
      </c>
      <c r="AP149" s="93">
        <v>0</v>
      </c>
      <c r="AQ149" s="93">
        <v>0</v>
      </c>
      <c r="AR149" s="93">
        <v>0</v>
      </c>
      <c r="AS149" s="93">
        <v>0</v>
      </c>
      <c r="AT149" s="93">
        <v>0</v>
      </c>
      <c r="AU149" s="5">
        <v>0</v>
      </c>
      <c r="AV149" s="302"/>
    </row>
    <row r="150" spans="1:48" ht="19.5" customHeight="1">
      <c r="A150" s="526"/>
      <c r="B150" s="474"/>
      <c r="C150" s="475"/>
      <c r="D150" s="474"/>
      <c r="E150" s="476"/>
      <c r="F150" s="476" t="s">
        <v>39</v>
      </c>
      <c r="G150" s="476" t="s">
        <v>21</v>
      </c>
      <c r="H150" s="476" t="s">
        <v>303</v>
      </c>
      <c r="I150" s="476" t="s">
        <v>380</v>
      </c>
      <c r="J150" s="517"/>
      <c r="K150" s="517"/>
      <c r="L150" s="515"/>
      <c r="M150" s="515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50</v>
      </c>
      <c r="W150" s="93">
        <v>0</v>
      </c>
      <c r="X150" s="93">
        <v>0</v>
      </c>
      <c r="Y150" s="93">
        <v>0</v>
      </c>
      <c r="Z150" s="93">
        <v>0</v>
      </c>
      <c r="AA150" s="93">
        <v>0</v>
      </c>
      <c r="AB150" s="93">
        <v>0</v>
      </c>
      <c r="AC150" s="93">
        <v>0</v>
      </c>
      <c r="AD150" s="93">
        <v>0</v>
      </c>
      <c r="AE150" s="93">
        <v>0</v>
      </c>
      <c r="AF150" s="93">
        <v>0</v>
      </c>
      <c r="AG150" s="93">
        <v>0</v>
      </c>
      <c r="AH150" s="5">
        <v>0</v>
      </c>
      <c r="AI150" s="5">
        <v>0</v>
      </c>
      <c r="AJ150" s="5">
        <v>0</v>
      </c>
      <c r="AK150" s="93">
        <v>0</v>
      </c>
      <c r="AL150" s="93">
        <v>0</v>
      </c>
      <c r="AM150" s="93">
        <v>0</v>
      </c>
      <c r="AN150" s="93">
        <v>0</v>
      </c>
      <c r="AO150" s="93">
        <v>0</v>
      </c>
      <c r="AP150" s="93">
        <v>0</v>
      </c>
      <c r="AQ150" s="93">
        <v>0</v>
      </c>
      <c r="AR150" s="93">
        <v>0</v>
      </c>
      <c r="AS150" s="93">
        <v>0</v>
      </c>
      <c r="AT150" s="93">
        <v>0</v>
      </c>
      <c r="AU150" s="5">
        <v>0</v>
      </c>
      <c r="AV150" s="302"/>
    </row>
    <row r="151" spans="1:48" ht="19.5" customHeight="1">
      <c r="A151" s="526"/>
      <c r="B151" s="474"/>
      <c r="C151" s="475"/>
      <c r="D151" s="474"/>
      <c r="E151" s="476"/>
      <c r="F151" s="476"/>
      <c r="G151" s="476"/>
      <c r="H151" s="476"/>
      <c r="I151" s="476"/>
      <c r="J151" s="517"/>
      <c r="K151" s="517"/>
      <c r="L151" s="515"/>
      <c r="M151" s="515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51</v>
      </c>
      <c r="W151" s="93">
        <v>0</v>
      </c>
      <c r="X151" s="93">
        <v>0</v>
      </c>
      <c r="Y151" s="93">
        <v>0</v>
      </c>
      <c r="Z151" s="93">
        <v>0</v>
      </c>
      <c r="AA151" s="93">
        <v>0</v>
      </c>
      <c r="AB151" s="93">
        <v>0</v>
      </c>
      <c r="AC151" s="93">
        <v>0</v>
      </c>
      <c r="AD151" s="93">
        <v>0</v>
      </c>
      <c r="AE151" s="93">
        <v>0</v>
      </c>
      <c r="AF151" s="93">
        <v>0</v>
      </c>
      <c r="AG151" s="93">
        <v>0</v>
      </c>
      <c r="AH151" s="5">
        <v>0</v>
      </c>
      <c r="AI151" s="5">
        <v>0</v>
      </c>
      <c r="AJ151" s="5">
        <v>0</v>
      </c>
      <c r="AK151" s="93">
        <v>0</v>
      </c>
      <c r="AL151" s="93">
        <v>0</v>
      </c>
      <c r="AM151" s="93">
        <v>0</v>
      </c>
      <c r="AN151" s="93">
        <v>0</v>
      </c>
      <c r="AO151" s="93">
        <v>0</v>
      </c>
      <c r="AP151" s="93">
        <v>0</v>
      </c>
      <c r="AQ151" s="93">
        <v>0</v>
      </c>
      <c r="AR151" s="93">
        <v>0</v>
      </c>
      <c r="AS151" s="93">
        <v>0</v>
      </c>
      <c r="AT151" s="93">
        <v>0</v>
      </c>
      <c r="AU151" s="5">
        <v>0</v>
      </c>
      <c r="AV151" s="302"/>
    </row>
    <row r="152" spans="1:48" ht="18" customHeight="1">
      <c r="A152" s="526"/>
      <c r="B152" s="474"/>
      <c r="C152" s="475"/>
      <c r="D152" s="474"/>
      <c r="E152" s="476"/>
      <c r="F152" s="476"/>
      <c r="G152" s="476"/>
      <c r="H152" s="476"/>
      <c r="I152" s="476"/>
      <c r="J152" s="517"/>
      <c r="K152" s="517"/>
      <c r="L152" s="515"/>
      <c r="M152" s="515"/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f t="shared" si="52"/>
        <v>0</v>
      </c>
      <c r="V152" s="7" t="s">
        <v>52</v>
      </c>
      <c r="W152" s="93">
        <v>0</v>
      </c>
      <c r="X152" s="93">
        <v>0</v>
      </c>
      <c r="Y152" s="93">
        <v>0</v>
      </c>
      <c r="Z152" s="93">
        <v>0</v>
      </c>
      <c r="AA152" s="93">
        <v>0</v>
      </c>
      <c r="AB152" s="93">
        <v>0</v>
      </c>
      <c r="AC152" s="93">
        <v>0</v>
      </c>
      <c r="AD152" s="93">
        <v>0</v>
      </c>
      <c r="AE152" s="93">
        <v>0</v>
      </c>
      <c r="AF152" s="93">
        <v>0</v>
      </c>
      <c r="AG152" s="93">
        <v>0</v>
      </c>
      <c r="AH152" s="5">
        <v>0</v>
      </c>
      <c r="AI152" s="5">
        <v>0</v>
      </c>
      <c r="AJ152" s="5">
        <v>0</v>
      </c>
      <c r="AK152" s="93">
        <v>0</v>
      </c>
      <c r="AL152" s="93">
        <v>0</v>
      </c>
      <c r="AM152" s="93">
        <v>0</v>
      </c>
      <c r="AN152" s="93">
        <v>0</v>
      </c>
      <c r="AO152" s="93">
        <v>0</v>
      </c>
      <c r="AP152" s="93">
        <v>0</v>
      </c>
      <c r="AQ152" s="93">
        <v>0</v>
      </c>
      <c r="AR152" s="93">
        <v>0</v>
      </c>
      <c r="AS152" s="93">
        <v>0</v>
      </c>
      <c r="AT152" s="93">
        <v>0</v>
      </c>
      <c r="AU152" s="5">
        <v>0</v>
      </c>
      <c r="AV152" s="302"/>
    </row>
    <row r="153" spans="1:48" ht="17.25" customHeight="1">
      <c r="A153" s="527"/>
      <c r="B153" s="474"/>
      <c r="C153" s="475"/>
      <c r="D153" s="474"/>
      <c r="E153" s="476"/>
      <c r="F153" s="476"/>
      <c r="G153" s="476"/>
      <c r="H153" s="476"/>
      <c r="I153" s="476"/>
      <c r="J153" s="517"/>
      <c r="K153" s="517"/>
      <c r="L153" s="515"/>
      <c r="M153" s="515"/>
      <c r="N153" s="230">
        <f t="shared" ref="N153:T153" si="55">SUM(N148:N152)</f>
        <v>0</v>
      </c>
      <c r="O153" s="230">
        <f t="shared" si="55"/>
        <v>0</v>
      </c>
      <c r="P153" s="230">
        <f t="shared" si="55"/>
        <v>0</v>
      </c>
      <c r="Q153" s="230">
        <f t="shared" si="55"/>
        <v>0</v>
      </c>
      <c r="R153" s="230">
        <f t="shared" si="55"/>
        <v>0.65</v>
      </c>
      <c r="S153" s="230">
        <f t="shared" si="55"/>
        <v>2.8319399999999999</v>
      </c>
      <c r="T153" s="230">
        <f t="shared" si="55"/>
        <v>2.8319399999999999</v>
      </c>
      <c r="U153" s="231">
        <f t="shared" si="52"/>
        <v>6.3138799999999993</v>
      </c>
      <c r="V153" s="231" t="s">
        <v>11</v>
      </c>
      <c r="W153" s="193">
        <f t="shared" ref="W153:AU153" si="56">SUM(W148:W152)</f>
        <v>0</v>
      </c>
      <c r="X153" s="193">
        <f t="shared" si="56"/>
        <v>0</v>
      </c>
      <c r="Y153" s="193">
        <f t="shared" si="56"/>
        <v>0</v>
      </c>
      <c r="Z153" s="193">
        <f t="shared" si="56"/>
        <v>0</v>
      </c>
      <c r="AA153" s="193">
        <f t="shared" si="56"/>
        <v>0</v>
      </c>
      <c r="AB153" s="193">
        <f t="shared" si="56"/>
        <v>0</v>
      </c>
      <c r="AC153" s="193">
        <f t="shared" si="56"/>
        <v>0</v>
      </c>
      <c r="AD153" s="193">
        <f t="shared" si="56"/>
        <v>0</v>
      </c>
      <c r="AE153" s="193">
        <f t="shared" si="56"/>
        <v>0</v>
      </c>
      <c r="AF153" s="193">
        <f t="shared" si="56"/>
        <v>0</v>
      </c>
      <c r="AG153" s="193">
        <f t="shared" si="56"/>
        <v>0</v>
      </c>
      <c r="AH153" s="230">
        <f t="shared" si="56"/>
        <v>0</v>
      </c>
      <c r="AI153" s="230">
        <f t="shared" si="56"/>
        <v>0</v>
      </c>
      <c r="AJ153" s="230">
        <f t="shared" si="56"/>
        <v>0</v>
      </c>
      <c r="AK153" s="193">
        <f t="shared" si="56"/>
        <v>0</v>
      </c>
      <c r="AL153" s="193">
        <f t="shared" si="56"/>
        <v>0</v>
      </c>
      <c r="AM153" s="193">
        <f t="shared" si="56"/>
        <v>0</v>
      </c>
      <c r="AN153" s="193">
        <f t="shared" si="56"/>
        <v>0</v>
      </c>
      <c r="AO153" s="193">
        <f t="shared" si="56"/>
        <v>0</v>
      </c>
      <c r="AP153" s="193">
        <f t="shared" si="56"/>
        <v>0</v>
      </c>
      <c r="AQ153" s="193">
        <f t="shared" si="56"/>
        <v>0</v>
      </c>
      <c r="AR153" s="193">
        <f t="shared" si="56"/>
        <v>0</v>
      </c>
      <c r="AS153" s="193">
        <f t="shared" si="56"/>
        <v>0</v>
      </c>
      <c r="AT153" s="193">
        <f t="shared" si="56"/>
        <v>0</v>
      </c>
      <c r="AU153" s="230">
        <f t="shared" si="56"/>
        <v>0</v>
      </c>
      <c r="AV153" s="328"/>
    </row>
    <row r="154" spans="1:48" ht="15.75" customHeight="1">
      <c r="A154" s="463" t="s">
        <v>26</v>
      </c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464"/>
      <c r="M154" s="464"/>
      <c r="N154" s="464"/>
      <c r="O154" s="464"/>
      <c r="P154" s="464"/>
      <c r="Q154" s="464"/>
      <c r="R154" s="464"/>
      <c r="S154" s="464"/>
      <c r="T154" s="464"/>
      <c r="U154" s="464"/>
      <c r="V154" s="464"/>
      <c r="W154" s="465"/>
      <c r="X154" s="465"/>
      <c r="Y154" s="465"/>
      <c r="Z154" s="465"/>
      <c r="AA154" s="465"/>
      <c r="AB154" s="465"/>
      <c r="AC154" s="465"/>
      <c r="AD154" s="465"/>
      <c r="AE154" s="465"/>
      <c r="AF154" s="465"/>
      <c r="AG154" s="465"/>
      <c r="AH154" s="465"/>
      <c r="AI154" s="465"/>
      <c r="AJ154" s="465"/>
      <c r="AK154" s="465"/>
      <c r="AL154" s="465"/>
      <c r="AM154" s="465"/>
      <c r="AN154" s="465"/>
      <c r="AO154" s="465"/>
      <c r="AP154" s="465"/>
      <c r="AQ154" s="465"/>
      <c r="AR154" s="465"/>
      <c r="AS154" s="465"/>
      <c r="AT154" s="465"/>
      <c r="AU154" s="465"/>
      <c r="AV154" s="466"/>
    </row>
    <row r="155" spans="1:48" ht="15.75" customHeight="1">
      <c r="A155" s="467" t="s">
        <v>164</v>
      </c>
      <c r="B155" s="468"/>
      <c r="C155" s="468"/>
      <c r="D155" s="468"/>
      <c r="E155" s="468"/>
      <c r="F155" s="468"/>
      <c r="G155" s="468"/>
      <c r="H155" s="468"/>
      <c r="I155" s="468"/>
      <c r="J155" s="468"/>
      <c r="K155" s="468"/>
      <c r="L155" s="468"/>
      <c r="M155" s="468"/>
      <c r="N155" s="468"/>
      <c r="O155" s="468"/>
      <c r="P155" s="468"/>
      <c r="Q155" s="468"/>
      <c r="R155" s="468"/>
      <c r="S155" s="468"/>
      <c r="T155" s="468"/>
      <c r="U155" s="468"/>
      <c r="V155" s="468"/>
      <c r="W155" s="469"/>
      <c r="X155" s="469"/>
      <c r="Y155" s="469"/>
      <c r="Z155" s="469"/>
      <c r="AA155" s="469"/>
      <c r="AB155" s="469"/>
      <c r="AC155" s="469"/>
      <c r="AD155" s="469"/>
      <c r="AE155" s="469"/>
      <c r="AF155" s="469"/>
      <c r="AG155" s="469"/>
      <c r="AH155" s="469"/>
      <c r="AI155" s="469"/>
      <c r="AJ155" s="469"/>
      <c r="AK155" s="469"/>
      <c r="AL155" s="469"/>
      <c r="AM155" s="469"/>
      <c r="AN155" s="469"/>
      <c r="AO155" s="469"/>
      <c r="AP155" s="469"/>
      <c r="AQ155" s="469"/>
      <c r="AR155" s="469"/>
      <c r="AS155" s="469"/>
      <c r="AT155" s="469"/>
      <c r="AU155" s="469"/>
      <c r="AV155" s="470"/>
    </row>
    <row r="156" spans="1:48" ht="19.5" customHeight="1">
      <c r="A156" s="525"/>
      <c r="B156" s="474" t="s">
        <v>223</v>
      </c>
      <c r="C156" s="475" t="s">
        <v>86</v>
      </c>
      <c r="D156" s="474" t="s">
        <v>264</v>
      </c>
      <c r="E156" s="535" t="s">
        <v>278</v>
      </c>
      <c r="F156" s="6" t="s">
        <v>18</v>
      </c>
      <c r="G156" s="6" t="s">
        <v>20</v>
      </c>
      <c r="H156" s="6" t="s">
        <v>297</v>
      </c>
      <c r="I156" s="6" t="s">
        <v>297</v>
      </c>
      <c r="J156" s="474">
        <v>2017</v>
      </c>
      <c r="K156" s="474" t="s">
        <v>78</v>
      </c>
      <c r="L156" s="515">
        <v>1083.165</v>
      </c>
      <c r="M156" s="515">
        <f>SUM(Q162:T162)</f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ref="U156:U205" si="57">SUM(N156:T156)</f>
        <v>0</v>
      </c>
      <c r="V156" s="7" t="s">
        <v>3</v>
      </c>
      <c r="W156" s="93">
        <v>0</v>
      </c>
      <c r="X156" s="93">
        <v>0</v>
      </c>
      <c r="Y156" s="93">
        <v>0</v>
      </c>
      <c r="Z156" s="93">
        <v>0</v>
      </c>
      <c r="AA156" s="93">
        <v>0</v>
      </c>
      <c r="AB156" s="93">
        <v>0</v>
      </c>
      <c r="AC156" s="93">
        <v>0</v>
      </c>
      <c r="AD156" s="93">
        <v>0</v>
      </c>
      <c r="AE156" s="93">
        <v>0</v>
      </c>
      <c r="AF156" s="93">
        <v>0</v>
      </c>
      <c r="AG156" s="93">
        <v>0</v>
      </c>
      <c r="AH156" s="5">
        <v>0</v>
      </c>
      <c r="AI156" s="5">
        <v>0</v>
      </c>
      <c r="AJ156" s="5">
        <v>0</v>
      </c>
      <c r="AK156" s="93">
        <v>0</v>
      </c>
      <c r="AL156" s="93">
        <v>0</v>
      </c>
      <c r="AM156" s="93">
        <v>0</v>
      </c>
      <c r="AN156" s="93">
        <v>0</v>
      </c>
      <c r="AO156" s="93">
        <v>0</v>
      </c>
      <c r="AP156" s="93">
        <v>0</v>
      </c>
      <c r="AQ156" s="93">
        <v>0</v>
      </c>
      <c r="AR156" s="93">
        <v>0</v>
      </c>
      <c r="AS156" s="93">
        <v>0</v>
      </c>
      <c r="AT156" s="93">
        <v>0</v>
      </c>
      <c r="AU156" s="5">
        <v>0</v>
      </c>
      <c r="AV156" s="302"/>
    </row>
    <row r="157" spans="1:48" ht="19.5" customHeight="1">
      <c r="A157" s="526"/>
      <c r="B157" s="474"/>
      <c r="C157" s="475"/>
      <c r="D157" s="474"/>
      <c r="E157" s="536"/>
      <c r="F157" s="6" t="s">
        <v>19</v>
      </c>
      <c r="G157" s="6" t="s">
        <v>22</v>
      </c>
      <c r="H157" s="6" t="s">
        <v>297</v>
      </c>
      <c r="I157" s="6" t="s">
        <v>297</v>
      </c>
      <c r="J157" s="474"/>
      <c r="K157" s="474"/>
      <c r="L157" s="515"/>
      <c r="M157" s="515"/>
      <c r="N157" s="5">
        <v>76.415109999999999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76.415109999999999</v>
      </c>
      <c r="V157" s="5" t="s">
        <v>8</v>
      </c>
      <c r="W157" s="93">
        <v>0</v>
      </c>
      <c r="X157" s="93">
        <v>0</v>
      </c>
      <c r="Y157" s="93">
        <v>0</v>
      </c>
      <c r="Z157" s="93">
        <v>0</v>
      </c>
      <c r="AA157" s="93">
        <v>0</v>
      </c>
      <c r="AB157" s="93">
        <v>0</v>
      </c>
      <c r="AC157" s="93">
        <v>0</v>
      </c>
      <c r="AD157" s="93">
        <v>0</v>
      </c>
      <c r="AE157" s="93">
        <v>0</v>
      </c>
      <c r="AF157" s="93">
        <v>0</v>
      </c>
      <c r="AG157" s="93">
        <v>0</v>
      </c>
      <c r="AH157" s="5">
        <v>0</v>
      </c>
      <c r="AI157" s="5">
        <v>0</v>
      </c>
      <c r="AJ157" s="5">
        <v>0</v>
      </c>
      <c r="AK157" s="93">
        <v>0</v>
      </c>
      <c r="AL157" s="93">
        <v>0</v>
      </c>
      <c r="AM157" s="93">
        <v>0</v>
      </c>
      <c r="AN157" s="93">
        <v>0</v>
      </c>
      <c r="AO157" s="93">
        <v>0</v>
      </c>
      <c r="AP157" s="93">
        <v>0</v>
      </c>
      <c r="AQ157" s="93">
        <v>0</v>
      </c>
      <c r="AR157" s="93">
        <v>0</v>
      </c>
      <c r="AS157" s="93">
        <v>0</v>
      </c>
      <c r="AT157" s="93">
        <v>0</v>
      </c>
      <c r="AU157" s="5">
        <v>0</v>
      </c>
      <c r="AV157" s="302"/>
    </row>
    <row r="158" spans="1:48" ht="19.5" customHeight="1">
      <c r="A158" s="526"/>
      <c r="B158" s="474"/>
      <c r="C158" s="475"/>
      <c r="D158" s="474"/>
      <c r="E158" s="536"/>
      <c r="F158" s="476" t="s">
        <v>39</v>
      </c>
      <c r="G158" s="476" t="s">
        <v>21</v>
      </c>
      <c r="H158" s="476" t="s">
        <v>312</v>
      </c>
      <c r="I158" s="476" t="s">
        <v>313</v>
      </c>
      <c r="J158" s="474"/>
      <c r="K158" s="474"/>
      <c r="L158" s="515"/>
      <c r="M158" s="515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50</v>
      </c>
      <c r="W158" s="93">
        <v>0</v>
      </c>
      <c r="X158" s="93">
        <v>0</v>
      </c>
      <c r="Y158" s="93">
        <v>0</v>
      </c>
      <c r="Z158" s="93">
        <v>0</v>
      </c>
      <c r="AA158" s="93">
        <v>0</v>
      </c>
      <c r="AB158" s="93">
        <v>0</v>
      </c>
      <c r="AC158" s="93">
        <v>0</v>
      </c>
      <c r="AD158" s="93">
        <v>0</v>
      </c>
      <c r="AE158" s="93">
        <v>0</v>
      </c>
      <c r="AF158" s="93">
        <v>0</v>
      </c>
      <c r="AG158" s="93">
        <v>0</v>
      </c>
      <c r="AH158" s="5">
        <v>0</v>
      </c>
      <c r="AI158" s="5">
        <v>0</v>
      </c>
      <c r="AJ158" s="5">
        <v>0</v>
      </c>
      <c r="AK158" s="93">
        <v>0</v>
      </c>
      <c r="AL158" s="93">
        <v>0</v>
      </c>
      <c r="AM158" s="93">
        <v>0</v>
      </c>
      <c r="AN158" s="93">
        <v>0</v>
      </c>
      <c r="AO158" s="93">
        <v>0</v>
      </c>
      <c r="AP158" s="93">
        <v>0</v>
      </c>
      <c r="AQ158" s="93">
        <v>0</v>
      </c>
      <c r="AR158" s="93">
        <v>0</v>
      </c>
      <c r="AS158" s="93">
        <v>0</v>
      </c>
      <c r="AT158" s="93">
        <v>0</v>
      </c>
      <c r="AU158" s="5">
        <v>0</v>
      </c>
      <c r="AV158" s="302"/>
    </row>
    <row r="159" spans="1:48" ht="19.5" customHeight="1">
      <c r="A159" s="526"/>
      <c r="B159" s="474"/>
      <c r="C159" s="475"/>
      <c r="D159" s="474"/>
      <c r="E159" s="536"/>
      <c r="F159" s="476"/>
      <c r="G159" s="476"/>
      <c r="H159" s="476"/>
      <c r="I159" s="476"/>
      <c r="J159" s="474"/>
      <c r="K159" s="474"/>
      <c r="L159" s="515"/>
      <c r="M159" s="515"/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0</v>
      </c>
      <c r="V159" s="7" t="s">
        <v>51</v>
      </c>
      <c r="W159" s="93">
        <v>0</v>
      </c>
      <c r="X159" s="93">
        <v>0</v>
      </c>
      <c r="Y159" s="93">
        <v>0</v>
      </c>
      <c r="Z159" s="93">
        <v>0</v>
      </c>
      <c r="AA159" s="93">
        <v>0</v>
      </c>
      <c r="AB159" s="93">
        <v>0</v>
      </c>
      <c r="AC159" s="93">
        <v>0</v>
      </c>
      <c r="AD159" s="93">
        <v>0</v>
      </c>
      <c r="AE159" s="93">
        <v>0</v>
      </c>
      <c r="AF159" s="93">
        <v>0</v>
      </c>
      <c r="AG159" s="93">
        <v>0</v>
      </c>
      <c r="AH159" s="5">
        <v>0</v>
      </c>
      <c r="AI159" s="5">
        <v>0</v>
      </c>
      <c r="AJ159" s="5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5">
        <v>0</v>
      </c>
      <c r="AV159" s="302"/>
    </row>
    <row r="160" spans="1:48" ht="18" customHeight="1">
      <c r="A160" s="526"/>
      <c r="B160" s="474"/>
      <c r="C160" s="475"/>
      <c r="D160" s="474"/>
      <c r="E160" s="536"/>
      <c r="F160" s="476"/>
      <c r="G160" s="476"/>
      <c r="H160" s="476"/>
      <c r="I160" s="476"/>
      <c r="J160" s="474"/>
      <c r="K160" s="474"/>
      <c r="L160" s="515"/>
      <c r="M160" s="515"/>
      <c r="N160" s="5">
        <v>135.50400999999999</v>
      </c>
      <c r="O160" s="5">
        <v>36.499809999999997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172.00381999999999</v>
      </c>
      <c r="V160" s="7" t="s">
        <v>52</v>
      </c>
      <c r="W160" s="93">
        <v>0</v>
      </c>
      <c r="X160" s="93">
        <v>0</v>
      </c>
      <c r="Y160" s="93">
        <v>0</v>
      </c>
      <c r="Z160" s="93">
        <v>0</v>
      </c>
      <c r="AA160" s="93">
        <v>0</v>
      </c>
      <c r="AB160" s="93">
        <v>0</v>
      </c>
      <c r="AC160" s="93">
        <v>0</v>
      </c>
      <c r="AD160" s="93">
        <v>0</v>
      </c>
      <c r="AE160" s="93">
        <v>0</v>
      </c>
      <c r="AF160" s="93">
        <v>0</v>
      </c>
      <c r="AG160" s="93">
        <v>0</v>
      </c>
      <c r="AH160" s="5">
        <v>0</v>
      </c>
      <c r="AI160" s="5">
        <v>0</v>
      </c>
      <c r="AJ160" s="5">
        <v>0</v>
      </c>
      <c r="AK160" s="93">
        <v>0</v>
      </c>
      <c r="AL160" s="93">
        <v>0</v>
      </c>
      <c r="AM160" s="93">
        <v>0</v>
      </c>
      <c r="AN160" s="93">
        <v>0</v>
      </c>
      <c r="AO160" s="93">
        <v>0</v>
      </c>
      <c r="AP160" s="93">
        <v>0</v>
      </c>
      <c r="AQ160" s="93">
        <v>0</v>
      </c>
      <c r="AR160" s="93">
        <v>0</v>
      </c>
      <c r="AS160" s="93">
        <v>0</v>
      </c>
      <c r="AT160" s="93">
        <v>0</v>
      </c>
      <c r="AU160" s="5">
        <v>0</v>
      </c>
      <c r="AV160" s="302"/>
    </row>
    <row r="161" spans="1:48" ht="18" customHeight="1">
      <c r="A161" s="526"/>
      <c r="B161" s="474"/>
      <c r="C161" s="475"/>
      <c r="D161" s="474"/>
      <c r="E161" s="536"/>
      <c r="F161" s="476"/>
      <c r="G161" s="476"/>
      <c r="H161" s="476"/>
      <c r="I161" s="476"/>
      <c r="J161" s="474"/>
      <c r="K161" s="474"/>
      <c r="L161" s="515"/>
      <c r="M161" s="515"/>
      <c r="N161" s="5">
        <v>348.94119000000001</v>
      </c>
      <c r="O161" s="5">
        <v>196.47309999999999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f t="shared" si="57"/>
        <v>545.41428999999994</v>
      </c>
      <c r="V161" s="7" t="s">
        <v>202</v>
      </c>
      <c r="W161" s="93">
        <v>0</v>
      </c>
      <c r="X161" s="93">
        <v>0</v>
      </c>
      <c r="Y161" s="93">
        <v>0</v>
      </c>
      <c r="Z161" s="93">
        <v>0</v>
      </c>
      <c r="AA161" s="93">
        <v>0</v>
      </c>
      <c r="AB161" s="93">
        <v>0</v>
      </c>
      <c r="AC161" s="93">
        <v>0</v>
      </c>
      <c r="AD161" s="93">
        <v>0</v>
      </c>
      <c r="AE161" s="93">
        <v>0</v>
      </c>
      <c r="AF161" s="93">
        <v>0</v>
      </c>
      <c r="AG161" s="93">
        <v>0</v>
      </c>
      <c r="AH161" s="5">
        <v>0</v>
      </c>
      <c r="AI161" s="5">
        <v>0</v>
      </c>
      <c r="AJ161" s="5">
        <v>0</v>
      </c>
      <c r="AK161" s="93">
        <v>0</v>
      </c>
      <c r="AL161" s="93">
        <v>0</v>
      </c>
      <c r="AM161" s="93">
        <v>0</v>
      </c>
      <c r="AN161" s="93">
        <v>0</v>
      </c>
      <c r="AO161" s="93">
        <v>0</v>
      </c>
      <c r="AP161" s="93">
        <v>0</v>
      </c>
      <c r="AQ161" s="93">
        <v>0</v>
      </c>
      <c r="AR161" s="93">
        <v>0</v>
      </c>
      <c r="AS161" s="93">
        <v>0</v>
      </c>
      <c r="AT161" s="93">
        <v>0</v>
      </c>
      <c r="AU161" s="5">
        <v>0</v>
      </c>
      <c r="AV161" s="302"/>
    </row>
    <row r="162" spans="1:48" ht="18" customHeight="1">
      <c r="A162" s="526"/>
      <c r="B162" s="474"/>
      <c r="C162" s="203"/>
      <c r="D162" s="474"/>
      <c r="E162" s="537"/>
      <c r="F162" s="476"/>
      <c r="G162" s="476"/>
      <c r="H162" s="476"/>
      <c r="I162" s="476"/>
      <c r="J162" s="474"/>
      <c r="K162" s="474"/>
      <c r="L162" s="515"/>
      <c r="M162" s="515"/>
      <c r="N162" s="230">
        <f>SUM(N156:N161)</f>
        <v>560.86031000000003</v>
      </c>
      <c r="O162" s="230">
        <f t="shared" ref="O162:T162" si="58">SUM(O156:O161)</f>
        <v>232.97290999999998</v>
      </c>
      <c r="P162" s="230">
        <f t="shared" si="58"/>
        <v>0</v>
      </c>
      <c r="Q162" s="230">
        <f t="shared" si="58"/>
        <v>0</v>
      </c>
      <c r="R162" s="230">
        <f t="shared" si="58"/>
        <v>0</v>
      </c>
      <c r="S162" s="230">
        <f t="shared" si="58"/>
        <v>0</v>
      </c>
      <c r="T162" s="230">
        <f t="shared" si="58"/>
        <v>0</v>
      </c>
      <c r="U162" s="231">
        <f t="shared" si="57"/>
        <v>793.83321999999998</v>
      </c>
      <c r="V162" s="231" t="s">
        <v>11</v>
      </c>
      <c r="W162" s="193">
        <f t="shared" ref="W162:AU162" si="59">SUM(W156:W161)</f>
        <v>0</v>
      </c>
      <c r="X162" s="193">
        <f t="shared" si="59"/>
        <v>0</v>
      </c>
      <c r="Y162" s="193">
        <f t="shared" si="59"/>
        <v>0</v>
      </c>
      <c r="Z162" s="193">
        <f t="shared" si="59"/>
        <v>0</v>
      </c>
      <c r="AA162" s="193">
        <f t="shared" si="59"/>
        <v>0</v>
      </c>
      <c r="AB162" s="193">
        <f t="shared" si="59"/>
        <v>0</v>
      </c>
      <c r="AC162" s="193">
        <f t="shared" si="59"/>
        <v>0</v>
      </c>
      <c r="AD162" s="193">
        <f t="shared" si="59"/>
        <v>0</v>
      </c>
      <c r="AE162" s="193">
        <f t="shared" si="59"/>
        <v>0</v>
      </c>
      <c r="AF162" s="193">
        <f t="shared" si="59"/>
        <v>0</v>
      </c>
      <c r="AG162" s="193">
        <f t="shared" si="59"/>
        <v>0</v>
      </c>
      <c r="AH162" s="230">
        <f t="shared" si="59"/>
        <v>0</v>
      </c>
      <c r="AI162" s="230">
        <f t="shared" si="59"/>
        <v>0</v>
      </c>
      <c r="AJ162" s="230">
        <f t="shared" si="59"/>
        <v>0</v>
      </c>
      <c r="AK162" s="193">
        <f t="shared" si="59"/>
        <v>0</v>
      </c>
      <c r="AL162" s="193">
        <f t="shared" si="59"/>
        <v>0</v>
      </c>
      <c r="AM162" s="193">
        <f t="shared" si="59"/>
        <v>0</v>
      </c>
      <c r="AN162" s="193">
        <f t="shared" si="59"/>
        <v>0</v>
      </c>
      <c r="AO162" s="193">
        <f t="shared" si="59"/>
        <v>0</v>
      </c>
      <c r="AP162" s="193">
        <f t="shared" si="59"/>
        <v>0</v>
      </c>
      <c r="AQ162" s="193">
        <f t="shared" si="59"/>
        <v>0</v>
      </c>
      <c r="AR162" s="193">
        <f t="shared" si="59"/>
        <v>0</v>
      </c>
      <c r="AS162" s="193">
        <f t="shared" si="59"/>
        <v>0</v>
      </c>
      <c r="AT162" s="193">
        <f t="shared" si="59"/>
        <v>0</v>
      </c>
      <c r="AU162" s="230">
        <f t="shared" si="59"/>
        <v>0</v>
      </c>
      <c r="AV162" s="328"/>
    </row>
    <row r="163" spans="1:48" ht="19.5" customHeight="1">
      <c r="A163" s="526"/>
      <c r="B163" s="474" t="s">
        <v>224</v>
      </c>
      <c r="C163" s="475" t="s">
        <v>89</v>
      </c>
      <c r="D163" s="474" t="s">
        <v>264</v>
      </c>
      <c r="E163" s="474" t="s">
        <v>133</v>
      </c>
      <c r="F163" s="6" t="s">
        <v>18</v>
      </c>
      <c r="G163" s="6" t="s">
        <v>20</v>
      </c>
      <c r="H163" s="6" t="s">
        <v>297</v>
      </c>
      <c r="I163" s="6" t="s">
        <v>297</v>
      </c>
      <c r="J163" s="474" t="s">
        <v>78</v>
      </c>
      <c r="K163" s="474" t="s">
        <v>79</v>
      </c>
      <c r="L163" s="515">
        <v>303.57499999999999</v>
      </c>
      <c r="M163" s="515">
        <v>130.03543999999999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f t="shared" si="57"/>
        <v>0</v>
      </c>
      <c r="V163" s="7" t="s">
        <v>3</v>
      </c>
      <c r="W163" s="93">
        <v>0</v>
      </c>
      <c r="X163" s="93">
        <v>0</v>
      </c>
      <c r="Y163" s="93">
        <v>0</v>
      </c>
      <c r="Z163" s="93">
        <v>0</v>
      </c>
      <c r="AA163" s="93">
        <v>0</v>
      </c>
      <c r="AB163" s="93">
        <v>0</v>
      </c>
      <c r="AC163" s="93">
        <v>0</v>
      </c>
      <c r="AD163" s="93">
        <v>0</v>
      </c>
      <c r="AE163" s="93">
        <v>0</v>
      </c>
      <c r="AF163" s="93">
        <v>0</v>
      </c>
      <c r="AG163" s="93">
        <v>0</v>
      </c>
      <c r="AH163" s="5">
        <v>0</v>
      </c>
      <c r="AI163" s="5">
        <v>0</v>
      </c>
      <c r="AJ163" s="5">
        <v>0</v>
      </c>
      <c r="AK163" s="93">
        <v>0</v>
      </c>
      <c r="AL163" s="93">
        <v>0</v>
      </c>
      <c r="AM163" s="93">
        <v>0</v>
      </c>
      <c r="AN163" s="93">
        <v>0</v>
      </c>
      <c r="AO163" s="93">
        <v>0</v>
      </c>
      <c r="AP163" s="93">
        <v>0</v>
      </c>
      <c r="AQ163" s="93">
        <v>0</v>
      </c>
      <c r="AR163" s="93">
        <v>0</v>
      </c>
      <c r="AS163" s="93">
        <v>0</v>
      </c>
      <c r="AT163" s="93">
        <v>0</v>
      </c>
      <c r="AU163" s="5">
        <v>0</v>
      </c>
      <c r="AV163" s="636" t="s">
        <v>997</v>
      </c>
    </row>
    <row r="164" spans="1:48" ht="19.5" customHeight="1">
      <c r="A164" s="526"/>
      <c r="B164" s="474"/>
      <c r="C164" s="475"/>
      <c r="D164" s="474"/>
      <c r="E164" s="474"/>
      <c r="F164" s="6" t="s">
        <v>19</v>
      </c>
      <c r="G164" s="6" t="s">
        <v>22</v>
      </c>
      <c r="H164" s="6" t="s">
        <v>297</v>
      </c>
      <c r="I164" s="6" t="s">
        <v>297</v>
      </c>
      <c r="J164" s="474"/>
      <c r="K164" s="474"/>
      <c r="L164" s="515"/>
      <c r="M164" s="515"/>
      <c r="N164" s="5">
        <v>0</v>
      </c>
      <c r="O164" s="5">
        <v>0</v>
      </c>
      <c r="P164" s="5">
        <v>0</v>
      </c>
      <c r="Q164" s="5">
        <v>74</v>
      </c>
      <c r="R164" s="5">
        <v>20</v>
      </c>
      <c r="S164" s="5">
        <v>9.0088600000000003</v>
      </c>
      <c r="T164" s="5">
        <v>9.0088600000000003</v>
      </c>
      <c r="U164" s="5">
        <f t="shared" si="57"/>
        <v>112.01772</v>
      </c>
      <c r="V164" s="5" t="s">
        <v>8</v>
      </c>
      <c r="W164" s="93">
        <v>74000</v>
      </c>
      <c r="X164" s="93">
        <v>0</v>
      </c>
      <c r="Y164" s="93">
        <v>0</v>
      </c>
      <c r="Z164" s="93">
        <v>0</v>
      </c>
      <c r="AA164" s="93">
        <v>0</v>
      </c>
      <c r="AB164" s="93">
        <v>0</v>
      </c>
      <c r="AC164" s="93">
        <v>0</v>
      </c>
      <c r="AD164" s="93">
        <v>0</v>
      </c>
      <c r="AE164" s="93">
        <v>0</v>
      </c>
      <c r="AF164" s="93">
        <v>0</v>
      </c>
      <c r="AG164" s="93">
        <v>0</v>
      </c>
      <c r="AH164" s="5">
        <v>0</v>
      </c>
      <c r="AI164" s="5">
        <v>0</v>
      </c>
      <c r="AJ164" s="5">
        <v>0</v>
      </c>
      <c r="AK164" s="93">
        <v>0</v>
      </c>
      <c r="AL164" s="93">
        <v>0</v>
      </c>
      <c r="AM164" s="93">
        <v>0</v>
      </c>
      <c r="AN164" s="93">
        <v>0</v>
      </c>
      <c r="AO164" s="93">
        <v>0</v>
      </c>
      <c r="AP164" s="93">
        <v>0</v>
      </c>
      <c r="AQ164" s="93">
        <v>0</v>
      </c>
      <c r="AR164" s="93">
        <v>0</v>
      </c>
      <c r="AS164" s="93">
        <v>0</v>
      </c>
      <c r="AT164" s="93">
        <v>0</v>
      </c>
      <c r="AU164" s="5">
        <v>0</v>
      </c>
      <c r="AV164" s="637"/>
    </row>
    <row r="165" spans="1:48" ht="19.5" customHeight="1">
      <c r="A165" s="526"/>
      <c r="B165" s="474"/>
      <c r="C165" s="475"/>
      <c r="D165" s="474"/>
      <c r="E165" s="474"/>
      <c r="F165" s="476" t="s">
        <v>39</v>
      </c>
      <c r="G165" s="476" t="s">
        <v>21</v>
      </c>
      <c r="H165" s="476" t="s">
        <v>314</v>
      </c>
      <c r="I165" s="476" t="s">
        <v>312</v>
      </c>
      <c r="J165" s="474"/>
      <c r="K165" s="474"/>
      <c r="L165" s="515"/>
      <c r="M165" s="515"/>
      <c r="N165" s="5">
        <v>0</v>
      </c>
      <c r="O165" s="5">
        <v>0</v>
      </c>
      <c r="P165" s="5">
        <v>0</v>
      </c>
      <c r="Q165" s="5">
        <v>0</v>
      </c>
      <c r="R165" s="5">
        <v>69.944000000000003</v>
      </c>
      <c r="S165" s="5">
        <v>58.198</v>
      </c>
      <c r="T165" s="5">
        <v>58.198</v>
      </c>
      <c r="U165" s="5">
        <f t="shared" si="57"/>
        <v>186.34</v>
      </c>
      <c r="V165" s="7" t="s">
        <v>50</v>
      </c>
      <c r="W165" s="93">
        <v>0</v>
      </c>
      <c r="X165" s="93">
        <v>0</v>
      </c>
      <c r="Y165" s="93">
        <v>0</v>
      </c>
      <c r="Z165" s="93">
        <v>0</v>
      </c>
      <c r="AA165" s="93">
        <v>0</v>
      </c>
      <c r="AB165" s="93">
        <v>0</v>
      </c>
      <c r="AC165" s="93">
        <v>0</v>
      </c>
      <c r="AD165" s="93">
        <v>0</v>
      </c>
      <c r="AE165" s="93">
        <v>0</v>
      </c>
      <c r="AF165" s="93">
        <v>0</v>
      </c>
      <c r="AG165" s="93">
        <v>0</v>
      </c>
      <c r="AH165" s="5">
        <v>0</v>
      </c>
      <c r="AI165" s="5">
        <v>0</v>
      </c>
      <c r="AJ165" s="5">
        <v>0</v>
      </c>
      <c r="AK165" s="93">
        <v>0</v>
      </c>
      <c r="AL165" s="93">
        <v>0</v>
      </c>
      <c r="AM165" s="93">
        <v>0</v>
      </c>
      <c r="AN165" s="93">
        <v>0</v>
      </c>
      <c r="AO165" s="93">
        <v>0</v>
      </c>
      <c r="AP165" s="93">
        <v>0</v>
      </c>
      <c r="AQ165" s="93">
        <v>0</v>
      </c>
      <c r="AR165" s="93">
        <v>0</v>
      </c>
      <c r="AS165" s="93">
        <v>0</v>
      </c>
      <c r="AT165" s="93">
        <v>0</v>
      </c>
      <c r="AU165" s="5">
        <v>0</v>
      </c>
      <c r="AV165" s="637"/>
    </row>
    <row r="166" spans="1:48" ht="19.5" customHeight="1">
      <c r="A166" s="526"/>
      <c r="B166" s="474"/>
      <c r="C166" s="475"/>
      <c r="D166" s="474"/>
      <c r="E166" s="474"/>
      <c r="F166" s="476"/>
      <c r="G166" s="476"/>
      <c r="H166" s="476"/>
      <c r="I166" s="476"/>
      <c r="J166" s="474"/>
      <c r="K166" s="474"/>
      <c r="L166" s="515"/>
      <c r="M166" s="515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51</v>
      </c>
      <c r="W166" s="93">
        <v>0</v>
      </c>
      <c r="X166" s="93">
        <v>0</v>
      </c>
      <c r="Y166" s="93">
        <v>0</v>
      </c>
      <c r="Z166" s="93">
        <v>0</v>
      </c>
      <c r="AA166" s="93">
        <v>0</v>
      </c>
      <c r="AB166" s="93">
        <v>0</v>
      </c>
      <c r="AC166" s="93">
        <v>0</v>
      </c>
      <c r="AD166" s="93">
        <v>0</v>
      </c>
      <c r="AE166" s="93">
        <v>0</v>
      </c>
      <c r="AF166" s="93">
        <v>0</v>
      </c>
      <c r="AG166" s="93">
        <v>0</v>
      </c>
      <c r="AH166" s="5">
        <v>0</v>
      </c>
      <c r="AI166" s="5">
        <v>0</v>
      </c>
      <c r="AJ166" s="5">
        <v>0</v>
      </c>
      <c r="AK166" s="93">
        <v>0</v>
      </c>
      <c r="AL166" s="93">
        <v>0</v>
      </c>
      <c r="AM166" s="93">
        <v>0</v>
      </c>
      <c r="AN166" s="93">
        <v>0</v>
      </c>
      <c r="AO166" s="93">
        <v>0</v>
      </c>
      <c r="AP166" s="93">
        <v>0</v>
      </c>
      <c r="AQ166" s="93">
        <v>0</v>
      </c>
      <c r="AR166" s="93">
        <v>0</v>
      </c>
      <c r="AS166" s="93">
        <v>0</v>
      </c>
      <c r="AT166" s="93">
        <v>0</v>
      </c>
      <c r="AU166" s="5">
        <v>0</v>
      </c>
      <c r="AV166" s="637"/>
    </row>
    <row r="167" spans="1:48" ht="18" customHeight="1">
      <c r="A167" s="526"/>
      <c r="B167" s="474"/>
      <c r="C167" s="475"/>
      <c r="D167" s="474"/>
      <c r="E167" s="474"/>
      <c r="F167" s="476"/>
      <c r="G167" s="476"/>
      <c r="H167" s="476"/>
      <c r="I167" s="476"/>
      <c r="J167" s="474"/>
      <c r="K167" s="474"/>
      <c r="L167" s="515"/>
      <c r="M167" s="515"/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f t="shared" si="57"/>
        <v>0</v>
      </c>
      <c r="V167" s="7" t="s">
        <v>52</v>
      </c>
      <c r="W167" s="93">
        <v>0</v>
      </c>
      <c r="X167" s="93">
        <v>0</v>
      </c>
      <c r="Y167" s="93">
        <v>0</v>
      </c>
      <c r="Z167" s="93">
        <v>0</v>
      </c>
      <c r="AA167" s="93">
        <v>0</v>
      </c>
      <c r="AB167" s="93">
        <v>0</v>
      </c>
      <c r="AC167" s="93">
        <v>0</v>
      </c>
      <c r="AD167" s="93">
        <v>0</v>
      </c>
      <c r="AE167" s="93">
        <v>0</v>
      </c>
      <c r="AF167" s="93">
        <v>0</v>
      </c>
      <c r="AG167" s="93">
        <v>0</v>
      </c>
      <c r="AH167" s="5">
        <v>0</v>
      </c>
      <c r="AI167" s="5">
        <v>0</v>
      </c>
      <c r="AJ167" s="5">
        <v>0</v>
      </c>
      <c r="AK167" s="93">
        <v>0</v>
      </c>
      <c r="AL167" s="93">
        <v>0</v>
      </c>
      <c r="AM167" s="93">
        <v>0</v>
      </c>
      <c r="AN167" s="93">
        <v>0</v>
      </c>
      <c r="AO167" s="93">
        <v>0</v>
      </c>
      <c r="AP167" s="93">
        <v>0</v>
      </c>
      <c r="AQ167" s="93">
        <v>0</v>
      </c>
      <c r="AR167" s="93">
        <v>0</v>
      </c>
      <c r="AS167" s="93">
        <v>0</v>
      </c>
      <c r="AT167" s="93">
        <v>0</v>
      </c>
      <c r="AU167" s="5">
        <v>0</v>
      </c>
      <c r="AV167" s="638"/>
    </row>
    <row r="168" spans="1:48" ht="18" customHeight="1">
      <c r="A168" s="526"/>
      <c r="B168" s="474"/>
      <c r="C168" s="475"/>
      <c r="D168" s="474"/>
      <c r="E168" s="474"/>
      <c r="F168" s="476"/>
      <c r="G168" s="476"/>
      <c r="H168" s="476"/>
      <c r="I168" s="476"/>
      <c r="J168" s="474"/>
      <c r="K168" s="474"/>
      <c r="L168" s="515"/>
      <c r="M168" s="515"/>
      <c r="N168" s="230">
        <f t="shared" ref="N168:T168" si="60">SUM(N163:N167)</f>
        <v>0</v>
      </c>
      <c r="O168" s="230">
        <f t="shared" si="60"/>
        <v>0</v>
      </c>
      <c r="P168" s="230">
        <f t="shared" si="60"/>
        <v>0</v>
      </c>
      <c r="Q168" s="230">
        <f t="shared" si="60"/>
        <v>74</v>
      </c>
      <c r="R168" s="230">
        <f t="shared" si="60"/>
        <v>89.944000000000003</v>
      </c>
      <c r="S168" s="230">
        <f t="shared" si="60"/>
        <v>67.206860000000006</v>
      </c>
      <c r="T168" s="230">
        <f t="shared" si="60"/>
        <v>67.206860000000006</v>
      </c>
      <c r="U168" s="231">
        <f t="shared" si="57"/>
        <v>298.35772000000003</v>
      </c>
      <c r="V168" s="231" t="s">
        <v>11</v>
      </c>
      <c r="W168" s="193">
        <f t="shared" ref="W168:AU168" si="61">SUM(W163:W167)</f>
        <v>74000</v>
      </c>
      <c r="X168" s="193">
        <f t="shared" si="61"/>
        <v>0</v>
      </c>
      <c r="Y168" s="193">
        <f t="shared" si="61"/>
        <v>0</v>
      </c>
      <c r="Z168" s="193">
        <f t="shared" si="61"/>
        <v>0</v>
      </c>
      <c r="AA168" s="193">
        <f t="shared" si="61"/>
        <v>0</v>
      </c>
      <c r="AB168" s="193">
        <f t="shared" si="61"/>
        <v>0</v>
      </c>
      <c r="AC168" s="193">
        <f t="shared" si="61"/>
        <v>0</v>
      </c>
      <c r="AD168" s="193">
        <f t="shared" si="61"/>
        <v>0</v>
      </c>
      <c r="AE168" s="193">
        <f t="shared" si="61"/>
        <v>0</v>
      </c>
      <c r="AF168" s="193">
        <f t="shared" si="61"/>
        <v>0</v>
      </c>
      <c r="AG168" s="193">
        <f t="shared" si="61"/>
        <v>0</v>
      </c>
      <c r="AH168" s="230">
        <f t="shared" si="61"/>
        <v>0</v>
      </c>
      <c r="AI168" s="230">
        <f t="shared" si="61"/>
        <v>0</v>
      </c>
      <c r="AJ168" s="230">
        <f t="shared" si="61"/>
        <v>0</v>
      </c>
      <c r="AK168" s="193">
        <f t="shared" si="61"/>
        <v>0</v>
      </c>
      <c r="AL168" s="193">
        <f t="shared" si="61"/>
        <v>0</v>
      </c>
      <c r="AM168" s="193">
        <f t="shared" si="61"/>
        <v>0</v>
      </c>
      <c r="AN168" s="193">
        <f t="shared" si="61"/>
        <v>0</v>
      </c>
      <c r="AO168" s="193">
        <f t="shared" si="61"/>
        <v>0</v>
      </c>
      <c r="AP168" s="193">
        <f t="shared" si="61"/>
        <v>0</v>
      </c>
      <c r="AQ168" s="193">
        <f t="shared" si="61"/>
        <v>0</v>
      </c>
      <c r="AR168" s="193">
        <f t="shared" si="61"/>
        <v>0</v>
      </c>
      <c r="AS168" s="193">
        <f t="shared" si="61"/>
        <v>0</v>
      </c>
      <c r="AT168" s="193">
        <f t="shared" si="61"/>
        <v>0</v>
      </c>
      <c r="AU168" s="230">
        <f t="shared" si="61"/>
        <v>0</v>
      </c>
      <c r="AV168" s="328"/>
    </row>
    <row r="169" spans="1:48" ht="19.5" customHeight="1">
      <c r="A169" s="526"/>
      <c r="B169" s="474" t="s">
        <v>225</v>
      </c>
      <c r="C169" s="475" t="s">
        <v>87</v>
      </c>
      <c r="D169" s="474" t="s">
        <v>264</v>
      </c>
      <c r="E169" s="474" t="s">
        <v>278</v>
      </c>
      <c r="F169" s="6" t="s">
        <v>18</v>
      </c>
      <c r="G169" s="6" t="s">
        <v>20</v>
      </c>
      <c r="H169" s="6" t="s">
        <v>297</v>
      </c>
      <c r="I169" s="6" t="s">
        <v>297</v>
      </c>
      <c r="J169" s="474" t="s">
        <v>80</v>
      </c>
      <c r="K169" s="474" t="s">
        <v>81</v>
      </c>
      <c r="L169" s="515">
        <v>367.79300000000001</v>
      </c>
      <c r="M169" s="515">
        <v>320.83357999999998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f t="shared" si="57"/>
        <v>0</v>
      </c>
      <c r="V169" s="7" t="s">
        <v>3</v>
      </c>
      <c r="W169" s="93">
        <v>0</v>
      </c>
      <c r="X169" s="93">
        <v>0</v>
      </c>
      <c r="Y169" s="93">
        <v>0</v>
      </c>
      <c r="Z169" s="93">
        <v>0</v>
      </c>
      <c r="AA169" s="93">
        <v>0</v>
      </c>
      <c r="AB169" s="93">
        <v>0</v>
      </c>
      <c r="AC169" s="93">
        <v>0</v>
      </c>
      <c r="AD169" s="93">
        <v>0</v>
      </c>
      <c r="AE169" s="93">
        <v>0</v>
      </c>
      <c r="AF169" s="93">
        <v>0</v>
      </c>
      <c r="AG169" s="93">
        <v>0</v>
      </c>
      <c r="AH169" s="5">
        <v>0</v>
      </c>
      <c r="AI169" s="5">
        <v>0</v>
      </c>
      <c r="AJ169" s="5">
        <v>0</v>
      </c>
      <c r="AK169" s="93">
        <v>0</v>
      </c>
      <c r="AL169" s="93">
        <v>0</v>
      </c>
      <c r="AM169" s="93">
        <v>0</v>
      </c>
      <c r="AN169" s="93">
        <v>0</v>
      </c>
      <c r="AO169" s="93">
        <v>0</v>
      </c>
      <c r="AP169" s="93">
        <v>0</v>
      </c>
      <c r="AQ169" s="93">
        <v>0</v>
      </c>
      <c r="AR169" s="93">
        <v>0</v>
      </c>
      <c r="AS169" s="93">
        <v>0</v>
      </c>
      <c r="AT169" s="93">
        <v>0</v>
      </c>
      <c r="AU169" s="5">
        <v>0</v>
      </c>
      <c r="AV169" s="636" t="s">
        <v>997</v>
      </c>
    </row>
    <row r="170" spans="1:48" ht="19.5" customHeight="1">
      <c r="A170" s="526"/>
      <c r="B170" s="474"/>
      <c r="C170" s="475"/>
      <c r="D170" s="474"/>
      <c r="E170" s="474"/>
      <c r="F170" s="6" t="s">
        <v>19</v>
      </c>
      <c r="G170" s="6" t="s">
        <v>22</v>
      </c>
      <c r="H170" s="6" t="s">
        <v>297</v>
      </c>
      <c r="I170" s="6" t="s">
        <v>297</v>
      </c>
      <c r="J170" s="474"/>
      <c r="K170" s="474"/>
      <c r="L170" s="515"/>
      <c r="M170" s="515"/>
      <c r="N170" s="5">
        <v>16.268999999999998</v>
      </c>
      <c r="O170" s="5">
        <v>13.77323</v>
      </c>
      <c r="P170" s="5">
        <v>12.942970000000001</v>
      </c>
      <c r="Q170" s="5">
        <v>90</v>
      </c>
      <c r="R170" s="5">
        <v>5</v>
      </c>
      <c r="S170" s="5">
        <v>50</v>
      </c>
      <c r="T170" s="5">
        <v>50</v>
      </c>
      <c r="U170" s="5">
        <f t="shared" si="57"/>
        <v>237.98519999999999</v>
      </c>
      <c r="V170" s="5" t="s">
        <v>8</v>
      </c>
      <c r="W170" s="93">
        <v>90000</v>
      </c>
      <c r="X170" s="93">
        <v>0</v>
      </c>
      <c r="Y170" s="93">
        <v>0</v>
      </c>
      <c r="Z170" s="93">
        <v>0</v>
      </c>
      <c r="AA170" s="93">
        <v>0</v>
      </c>
      <c r="AB170" s="93">
        <v>0</v>
      </c>
      <c r="AC170" s="93">
        <v>0</v>
      </c>
      <c r="AD170" s="93">
        <v>0</v>
      </c>
      <c r="AE170" s="93">
        <v>0</v>
      </c>
      <c r="AF170" s="93">
        <v>0</v>
      </c>
      <c r="AG170" s="93">
        <v>0</v>
      </c>
      <c r="AH170" s="5">
        <v>0</v>
      </c>
      <c r="AI170" s="5">
        <v>0</v>
      </c>
      <c r="AJ170" s="5">
        <v>0</v>
      </c>
      <c r="AK170" s="93">
        <v>0</v>
      </c>
      <c r="AL170" s="93">
        <v>0</v>
      </c>
      <c r="AM170" s="93">
        <v>0</v>
      </c>
      <c r="AN170" s="93">
        <v>0</v>
      </c>
      <c r="AO170" s="93">
        <v>0</v>
      </c>
      <c r="AP170" s="93">
        <v>0</v>
      </c>
      <c r="AQ170" s="93">
        <v>0</v>
      </c>
      <c r="AR170" s="93">
        <v>0</v>
      </c>
      <c r="AS170" s="93">
        <v>0</v>
      </c>
      <c r="AT170" s="93">
        <v>0</v>
      </c>
      <c r="AU170" s="5">
        <v>0</v>
      </c>
      <c r="AV170" s="637"/>
    </row>
    <row r="171" spans="1:48" ht="19.5" customHeight="1">
      <c r="A171" s="526"/>
      <c r="B171" s="474"/>
      <c r="C171" s="475"/>
      <c r="D171" s="474"/>
      <c r="E171" s="474"/>
      <c r="F171" s="476" t="s">
        <v>39</v>
      </c>
      <c r="G171" s="476" t="s">
        <v>21</v>
      </c>
      <c r="H171" s="476" t="s">
        <v>315</v>
      </c>
      <c r="I171" s="476" t="s">
        <v>316</v>
      </c>
      <c r="J171" s="474"/>
      <c r="K171" s="474"/>
      <c r="L171" s="515"/>
      <c r="M171" s="515"/>
      <c r="N171" s="5">
        <v>0</v>
      </c>
      <c r="O171" s="5">
        <v>0</v>
      </c>
      <c r="P171" s="5">
        <v>0</v>
      </c>
      <c r="Q171" s="5">
        <v>0</v>
      </c>
      <c r="R171" s="5">
        <v>3.97411</v>
      </c>
      <c r="S171" s="5">
        <v>0</v>
      </c>
      <c r="T171" s="5">
        <v>0</v>
      </c>
      <c r="U171" s="5">
        <f t="shared" si="57"/>
        <v>3.97411</v>
      </c>
      <c r="V171" s="7" t="s">
        <v>50</v>
      </c>
      <c r="W171" s="93">
        <v>0</v>
      </c>
      <c r="X171" s="93">
        <v>0</v>
      </c>
      <c r="Y171" s="93">
        <v>0</v>
      </c>
      <c r="Z171" s="93">
        <v>0</v>
      </c>
      <c r="AA171" s="93">
        <v>0</v>
      </c>
      <c r="AB171" s="93">
        <v>0</v>
      </c>
      <c r="AC171" s="93">
        <v>0</v>
      </c>
      <c r="AD171" s="93">
        <v>0</v>
      </c>
      <c r="AE171" s="93">
        <v>0</v>
      </c>
      <c r="AF171" s="93">
        <v>0</v>
      </c>
      <c r="AG171" s="93">
        <v>0</v>
      </c>
      <c r="AH171" s="5">
        <v>0</v>
      </c>
      <c r="AI171" s="5">
        <v>0</v>
      </c>
      <c r="AJ171" s="5">
        <v>0</v>
      </c>
      <c r="AK171" s="93">
        <v>0</v>
      </c>
      <c r="AL171" s="93">
        <v>0</v>
      </c>
      <c r="AM171" s="93">
        <v>0</v>
      </c>
      <c r="AN171" s="93">
        <v>0</v>
      </c>
      <c r="AO171" s="93">
        <v>0</v>
      </c>
      <c r="AP171" s="93">
        <v>0</v>
      </c>
      <c r="AQ171" s="93">
        <v>0</v>
      </c>
      <c r="AR171" s="93">
        <v>0</v>
      </c>
      <c r="AS171" s="93">
        <v>0</v>
      </c>
      <c r="AT171" s="93">
        <v>0</v>
      </c>
      <c r="AU171" s="5">
        <v>0</v>
      </c>
      <c r="AV171" s="637"/>
    </row>
    <row r="172" spans="1:48" ht="19.5" customHeight="1">
      <c r="A172" s="526"/>
      <c r="B172" s="474"/>
      <c r="C172" s="475"/>
      <c r="D172" s="474"/>
      <c r="E172" s="474"/>
      <c r="F172" s="476"/>
      <c r="G172" s="476"/>
      <c r="H172" s="476"/>
      <c r="I172" s="476"/>
      <c r="J172" s="474"/>
      <c r="K172" s="474"/>
      <c r="L172" s="515"/>
      <c r="M172" s="515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51</v>
      </c>
      <c r="W172" s="93">
        <v>0</v>
      </c>
      <c r="X172" s="93">
        <v>0</v>
      </c>
      <c r="Y172" s="93">
        <v>0</v>
      </c>
      <c r="Z172" s="93">
        <v>0</v>
      </c>
      <c r="AA172" s="93">
        <v>0</v>
      </c>
      <c r="AB172" s="93">
        <v>0</v>
      </c>
      <c r="AC172" s="93">
        <v>0</v>
      </c>
      <c r="AD172" s="93">
        <v>0</v>
      </c>
      <c r="AE172" s="93">
        <v>0</v>
      </c>
      <c r="AF172" s="93">
        <v>0</v>
      </c>
      <c r="AG172" s="93">
        <v>0</v>
      </c>
      <c r="AH172" s="5">
        <v>0</v>
      </c>
      <c r="AI172" s="5">
        <v>0</v>
      </c>
      <c r="AJ172" s="5">
        <v>0</v>
      </c>
      <c r="AK172" s="93">
        <v>0</v>
      </c>
      <c r="AL172" s="93">
        <v>0</v>
      </c>
      <c r="AM172" s="93">
        <v>0</v>
      </c>
      <c r="AN172" s="93">
        <v>0</v>
      </c>
      <c r="AO172" s="93">
        <v>0</v>
      </c>
      <c r="AP172" s="93">
        <v>0</v>
      </c>
      <c r="AQ172" s="93">
        <v>0</v>
      </c>
      <c r="AR172" s="93">
        <v>0</v>
      </c>
      <c r="AS172" s="93">
        <v>0</v>
      </c>
      <c r="AT172" s="93">
        <v>0</v>
      </c>
      <c r="AU172" s="5">
        <v>0</v>
      </c>
      <c r="AV172" s="637"/>
    </row>
    <row r="173" spans="1:48" ht="18" customHeight="1">
      <c r="A173" s="526"/>
      <c r="B173" s="474"/>
      <c r="C173" s="475"/>
      <c r="D173" s="474"/>
      <c r="E173" s="474"/>
      <c r="F173" s="476"/>
      <c r="G173" s="476"/>
      <c r="H173" s="476"/>
      <c r="I173" s="476"/>
      <c r="J173" s="474"/>
      <c r="K173" s="474"/>
      <c r="L173" s="515"/>
      <c r="M173" s="515"/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f t="shared" si="57"/>
        <v>0</v>
      </c>
      <c r="V173" s="7" t="s">
        <v>52</v>
      </c>
      <c r="W173" s="93">
        <v>0</v>
      </c>
      <c r="X173" s="93">
        <v>0</v>
      </c>
      <c r="Y173" s="93">
        <v>0</v>
      </c>
      <c r="Z173" s="93">
        <v>0</v>
      </c>
      <c r="AA173" s="93">
        <v>0</v>
      </c>
      <c r="AB173" s="93">
        <v>0</v>
      </c>
      <c r="AC173" s="93">
        <v>0</v>
      </c>
      <c r="AD173" s="93">
        <v>0</v>
      </c>
      <c r="AE173" s="93">
        <v>0</v>
      </c>
      <c r="AF173" s="93">
        <v>0</v>
      </c>
      <c r="AG173" s="93">
        <v>0</v>
      </c>
      <c r="AH173" s="5">
        <v>0</v>
      </c>
      <c r="AI173" s="5">
        <v>0</v>
      </c>
      <c r="AJ173" s="5">
        <v>0</v>
      </c>
      <c r="AK173" s="93">
        <v>0</v>
      </c>
      <c r="AL173" s="93">
        <v>0</v>
      </c>
      <c r="AM173" s="93">
        <v>0</v>
      </c>
      <c r="AN173" s="93">
        <v>0</v>
      </c>
      <c r="AO173" s="93">
        <v>0</v>
      </c>
      <c r="AP173" s="93">
        <v>0</v>
      </c>
      <c r="AQ173" s="93">
        <v>0</v>
      </c>
      <c r="AR173" s="93">
        <v>0</v>
      </c>
      <c r="AS173" s="93">
        <v>0</v>
      </c>
      <c r="AT173" s="93">
        <v>0</v>
      </c>
      <c r="AU173" s="5">
        <v>0</v>
      </c>
      <c r="AV173" s="638"/>
    </row>
    <row r="174" spans="1:48" ht="18" customHeight="1">
      <c r="A174" s="526"/>
      <c r="B174" s="474"/>
      <c r="C174" s="475"/>
      <c r="D174" s="474"/>
      <c r="E174" s="474"/>
      <c r="F174" s="476"/>
      <c r="G174" s="476"/>
      <c r="H174" s="476"/>
      <c r="I174" s="476"/>
      <c r="J174" s="474"/>
      <c r="K174" s="474"/>
      <c r="L174" s="515"/>
      <c r="M174" s="515"/>
      <c r="N174" s="230">
        <f t="shared" ref="N174:T174" si="62">SUM(N169:N173)</f>
        <v>16.268999999999998</v>
      </c>
      <c r="O174" s="230">
        <f t="shared" si="62"/>
        <v>13.77323</v>
      </c>
      <c r="P174" s="230">
        <f t="shared" si="62"/>
        <v>12.942970000000001</v>
      </c>
      <c r="Q174" s="230">
        <f t="shared" si="62"/>
        <v>90</v>
      </c>
      <c r="R174" s="230">
        <f t="shared" si="62"/>
        <v>8.9741099999999996</v>
      </c>
      <c r="S174" s="230">
        <f t="shared" si="62"/>
        <v>50</v>
      </c>
      <c r="T174" s="230">
        <f t="shared" si="62"/>
        <v>50</v>
      </c>
      <c r="U174" s="231">
        <f t="shared" si="57"/>
        <v>241.95930999999999</v>
      </c>
      <c r="V174" s="231" t="s">
        <v>11</v>
      </c>
      <c r="W174" s="193">
        <f t="shared" ref="W174:AU174" si="63">SUM(W169:W173)</f>
        <v>90000</v>
      </c>
      <c r="X174" s="193">
        <f t="shared" si="63"/>
        <v>0</v>
      </c>
      <c r="Y174" s="193">
        <f t="shared" si="63"/>
        <v>0</v>
      </c>
      <c r="Z174" s="193">
        <f t="shared" si="63"/>
        <v>0</v>
      </c>
      <c r="AA174" s="193">
        <f t="shared" si="63"/>
        <v>0</v>
      </c>
      <c r="AB174" s="193">
        <f t="shared" si="63"/>
        <v>0</v>
      </c>
      <c r="AC174" s="193">
        <f t="shared" si="63"/>
        <v>0</v>
      </c>
      <c r="AD174" s="193">
        <f t="shared" si="63"/>
        <v>0</v>
      </c>
      <c r="AE174" s="193">
        <f t="shared" si="63"/>
        <v>0</v>
      </c>
      <c r="AF174" s="193">
        <f t="shared" si="63"/>
        <v>0</v>
      </c>
      <c r="AG174" s="193">
        <f t="shared" si="63"/>
        <v>0</v>
      </c>
      <c r="AH174" s="230">
        <f t="shared" si="63"/>
        <v>0</v>
      </c>
      <c r="AI174" s="230">
        <f t="shared" si="63"/>
        <v>0</v>
      </c>
      <c r="AJ174" s="230">
        <f t="shared" si="63"/>
        <v>0</v>
      </c>
      <c r="AK174" s="193">
        <f t="shared" si="63"/>
        <v>0</v>
      </c>
      <c r="AL174" s="193">
        <f t="shared" si="63"/>
        <v>0</v>
      </c>
      <c r="AM174" s="193">
        <f t="shared" si="63"/>
        <v>0</v>
      </c>
      <c r="AN174" s="193">
        <f t="shared" si="63"/>
        <v>0</v>
      </c>
      <c r="AO174" s="193">
        <f t="shared" si="63"/>
        <v>0</v>
      </c>
      <c r="AP174" s="193">
        <f t="shared" si="63"/>
        <v>0</v>
      </c>
      <c r="AQ174" s="193">
        <f t="shared" si="63"/>
        <v>0</v>
      </c>
      <c r="AR174" s="193">
        <f t="shared" si="63"/>
        <v>0</v>
      </c>
      <c r="AS174" s="193">
        <f t="shared" si="63"/>
        <v>0</v>
      </c>
      <c r="AT174" s="193">
        <f t="shared" si="63"/>
        <v>0</v>
      </c>
      <c r="AU174" s="230">
        <f t="shared" si="63"/>
        <v>0</v>
      </c>
      <c r="AV174" s="328"/>
    </row>
    <row r="175" spans="1:48" ht="19.5" customHeight="1">
      <c r="A175" s="526"/>
      <c r="B175" s="474" t="s">
        <v>226</v>
      </c>
      <c r="C175" s="475" t="s">
        <v>88</v>
      </c>
      <c r="D175" s="474" t="s">
        <v>264</v>
      </c>
      <c r="E175" s="474" t="s">
        <v>134</v>
      </c>
      <c r="F175" s="6" t="s">
        <v>18</v>
      </c>
      <c r="G175" s="6" t="s">
        <v>20</v>
      </c>
      <c r="H175" s="6" t="s">
        <v>297</v>
      </c>
      <c r="I175" s="6" t="s">
        <v>297</v>
      </c>
      <c r="J175" s="474" t="s">
        <v>82</v>
      </c>
      <c r="K175" s="474" t="s">
        <v>82</v>
      </c>
      <c r="L175" s="515">
        <v>8.2159999999999993</v>
      </c>
      <c r="M175" s="515">
        <f t="shared" ref="M175" si="64">SUM(Q181:T181)</f>
        <v>8.2158999999999995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f t="shared" si="57"/>
        <v>0</v>
      </c>
      <c r="V175" s="7" t="s">
        <v>3</v>
      </c>
      <c r="W175" s="93">
        <v>0</v>
      </c>
      <c r="X175" s="93">
        <v>0</v>
      </c>
      <c r="Y175" s="93">
        <v>0</v>
      </c>
      <c r="Z175" s="93">
        <v>0</v>
      </c>
      <c r="AA175" s="93">
        <v>0</v>
      </c>
      <c r="AB175" s="93">
        <v>0</v>
      </c>
      <c r="AC175" s="93">
        <v>0</v>
      </c>
      <c r="AD175" s="93">
        <v>0</v>
      </c>
      <c r="AE175" s="93">
        <v>0</v>
      </c>
      <c r="AF175" s="93">
        <v>0</v>
      </c>
      <c r="AG175" s="93">
        <v>0</v>
      </c>
      <c r="AH175" s="5">
        <v>0</v>
      </c>
      <c r="AI175" s="5">
        <v>0</v>
      </c>
      <c r="AJ175" s="5">
        <v>0</v>
      </c>
      <c r="AK175" s="93">
        <v>0</v>
      </c>
      <c r="AL175" s="93">
        <v>0</v>
      </c>
      <c r="AM175" s="93">
        <v>0</v>
      </c>
      <c r="AN175" s="93">
        <v>0</v>
      </c>
      <c r="AO175" s="93">
        <v>0</v>
      </c>
      <c r="AP175" s="93">
        <v>0</v>
      </c>
      <c r="AQ175" s="93">
        <v>0</v>
      </c>
      <c r="AR175" s="93">
        <v>0</v>
      </c>
      <c r="AS175" s="93">
        <v>0</v>
      </c>
      <c r="AT175" s="93">
        <v>0</v>
      </c>
      <c r="AU175" s="5">
        <v>0</v>
      </c>
      <c r="AV175" s="636" t="s">
        <v>988</v>
      </c>
    </row>
    <row r="176" spans="1:48" ht="39.75" customHeight="1">
      <c r="A176" s="526"/>
      <c r="B176" s="474"/>
      <c r="C176" s="475"/>
      <c r="D176" s="474"/>
      <c r="E176" s="474"/>
      <c r="F176" s="6" t="s">
        <v>19</v>
      </c>
      <c r="G176" s="6" t="s">
        <v>22</v>
      </c>
      <c r="H176" s="6" t="s">
        <v>297</v>
      </c>
      <c r="I176" s="6" t="s">
        <v>297</v>
      </c>
      <c r="J176" s="474"/>
      <c r="K176" s="474"/>
      <c r="L176" s="515"/>
      <c r="M176" s="515"/>
      <c r="N176" s="5">
        <v>0</v>
      </c>
      <c r="O176" s="5">
        <v>0</v>
      </c>
      <c r="P176" s="5">
        <v>0</v>
      </c>
      <c r="Q176" s="5">
        <v>8.2158999999999995</v>
      </c>
      <c r="R176" s="5">
        <v>0</v>
      </c>
      <c r="S176" s="5">
        <v>0</v>
      </c>
      <c r="T176" s="5">
        <v>0</v>
      </c>
      <c r="U176" s="5">
        <f t="shared" si="57"/>
        <v>8.2158999999999995</v>
      </c>
      <c r="V176" s="5" t="s">
        <v>8</v>
      </c>
      <c r="W176" s="93">
        <v>8215.9</v>
      </c>
      <c r="X176" s="93">
        <v>0</v>
      </c>
      <c r="Y176" s="93">
        <v>0</v>
      </c>
      <c r="Z176" s="93">
        <v>0</v>
      </c>
      <c r="AA176" s="93">
        <v>0</v>
      </c>
      <c r="AB176" s="93">
        <v>0</v>
      </c>
      <c r="AC176" s="93">
        <v>0</v>
      </c>
      <c r="AD176" s="93">
        <v>0</v>
      </c>
      <c r="AE176" s="93">
        <v>0</v>
      </c>
      <c r="AF176" s="93">
        <v>0</v>
      </c>
      <c r="AG176" s="93">
        <f t="shared" ref="AG176:AJ176" si="65">AG177</f>
        <v>1185.06</v>
      </c>
      <c r="AH176" s="5">
        <f t="shared" si="65"/>
        <v>0</v>
      </c>
      <c r="AI176" s="5">
        <f t="shared" si="65"/>
        <v>0</v>
      </c>
      <c r="AJ176" s="5">
        <f t="shared" si="65"/>
        <v>0</v>
      </c>
      <c r="AK176" s="93">
        <f>AK177</f>
        <v>1185.06</v>
      </c>
      <c r="AL176" s="93">
        <v>0</v>
      </c>
      <c r="AM176" s="93">
        <v>0</v>
      </c>
      <c r="AN176" s="93">
        <v>0</v>
      </c>
      <c r="AO176" s="93">
        <v>0</v>
      </c>
      <c r="AP176" s="93">
        <v>0</v>
      </c>
      <c r="AQ176" s="93">
        <v>0</v>
      </c>
      <c r="AR176" s="93">
        <v>0</v>
      </c>
      <c r="AS176" s="93">
        <v>0</v>
      </c>
      <c r="AT176" s="93">
        <v>0</v>
      </c>
      <c r="AU176" s="5">
        <v>0</v>
      </c>
      <c r="AV176" s="637"/>
    </row>
    <row r="177" spans="1:48" s="275" customFormat="1" ht="27.75" hidden="1" customHeight="1">
      <c r="A177" s="526"/>
      <c r="B177" s="474"/>
      <c r="C177" s="475"/>
      <c r="D177" s="474"/>
      <c r="E177" s="474"/>
      <c r="F177" s="272"/>
      <c r="G177" s="272"/>
      <c r="H177" s="272"/>
      <c r="I177" s="272"/>
      <c r="J177" s="474"/>
      <c r="K177" s="474"/>
      <c r="L177" s="515"/>
      <c r="M177" s="515"/>
      <c r="N177" s="273"/>
      <c r="O177" s="273"/>
      <c r="P177" s="273"/>
      <c r="Q177" s="273"/>
      <c r="R177" s="273"/>
      <c r="S177" s="273"/>
      <c r="T177" s="273"/>
      <c r="U177" s="273"/>
      <c r="V177" s="276" t="s">
        <v>928</v>
      </c>
      <c r="W177" s="274"/>
      <c r="X177" s="274"/>
      <c r="Y177" s="274"/>
      <c r="Z177" s="274"/>
      <c r="AA177" s="274"/>
      <c r="AB177" s="274"/>
      <c r="AC177" s="274"/>
      <c r="AD177" s="274"/>
      <c r="AE177" s="274"/>
      <c r="AF177" s="274"/>
      <c r="AG177" s="274">
        <f>AK177</f>
        <v>1185.06</v>
      </c>
      <c r="AH177" s="277"/>
      <c r="AI177" s="277"/>
      <c r="AJ177" s="277"/>
      <c r="AK177" s="274">
        <v>1185.06</v>
      </c>
      <c r="AL177" s="274"/>
      <c r="AM177" s="274"/>
      <c r="AN177" s="274"/>
      <c r="AO177" s="274"/>
      <c r="AP177" s="274"/>
      <c r="AQ177" s="274"/>
      <c r="AR177" s="274"/>
      <c r="AS177" s="274"/>
      <c r="AT177" s="274"/>
      <c r="AU177" s="273"/>
      <c r="AV177" s="637"/>
    </row>
    <row r="178" spans="1:48" ht="19.5" customHeight="1">
      <c r="A178" s="526"/>
      <c r="B178" s="474"/>
      <c r="C178" s="475"/>
      <c r="D178" s="474"/>
      <c r="E178" s="474"/>
      <c r="F178" s="476" t="s">
        <v>39</v>
      </c>
      <c r="G178" s="476" t="s">
        <v>21</v>
      </c>
      <c r="H178" s="476" t="s">
        <v>297</v>
      </c>
      <c r="I178" s="476" t="s">
        <v>317</v>
      </c>
      <c r="J178" s="474"/>
      <c r="K178" s="474"/>
      <c r="L178" s="515"/>
      <c r="M178" s="515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50</v>
      </c>
      <c r="W178" s="93">
        <v>0</v>
      </c>
      <c r="X178" s="93">
        <v>0</v>
      </c>
      <c r="Y178" s="93">
        <v>0</v>
      </c>
      <c r="Z178" s="93">
        <v>0</v>
      </c>
      <c r="AA178" s="93">
        <v>0</v>
      </c>
      <c r="AB178" s="93">
        <v>0</v>
      </c>
      <c r="AC178" s="93">
        <v>0</v>
      </c>
      <c r="AD178" s="93">
        <v>0</v>
      </c>
      <c r="AE178" s="93">
        <v>0</v>
      </c>
      <c r="AF178" s="93">
        <v>0</v>
      </c>
      <c r="AG178" s="93">
        <v>0</v>
      </c>
      <c r="AH178" s="5">
        <v>0</v>
      </c>
      <c r="AI178" s="5">
        <v>0</v>
      </c>
      <c r="AJ178" s="5">
        <v>0</v>
      </c>
      <c r="AK178" s="93">
        <v>0</v>
      </c>
      <c r="AL178" s="93">
        <v>0</v>
      </c>
      <c r="AM178" s="93">
        <v>0</v>
      </c>
      <c r="AN178" s="93">
        <v>0</v>
      </c>
      <c r="AO178" s="93">
        <v>0</v>
      </c>
      <c r="AP178" s="93">
        <v>0</v>
      </c>
      <c r="AQ178" s="93">
        <v>0</v>
      </c>
      <c r="AR178" s="93">
        <v>0</v>
      </c>
      <c r="AS178" s="93">
        <v>0</v>
      </c>
      <c r="AT178" s="93">
        <v>0</v>
      </c>
      <c r="AU178" s="5">
        <v>0</v>
      </c>
      <c r="AV178" s="637"/>
    </row>
    <row r="179" spans="1:48" ht="19.5" customHeight="1">
      <c r="A179" s="526"/>
      <c r="B179" s="474"/>
      <c r="C179" s="475"/>
      <c r="D179" s="474"/>
      <c r="E179" s="474"/>
      <c r="F179" s="476"/>
      <c r="G179" s="476"/>
      <c r="H179" s="476"/>
      <c r="I179" s="476"/>
      <c r="J179" s="474"/>
      <c r="K179" s="474"/>
      <c r="L179" s="515"/>
      <c r="M179" s="515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51</v>
      </c>
      <c r="W179" s="93">
        <v>0</v>
      </c>
      <c r="X179" s="93">
        <v>0</v>
      </c>
      <c r="Y179" s="93">
        <v>0</v>
      </c>
      <c r="Z179" s="93">
        <v>0</v>
      </c>
      <c r="AA179" s="93">
        <v>0</v>
      </c>
      <c r="AB179" s="93">
        <v>0</v>
      </c>
      <c r="AC179" s="93">
        <v>0</v>
      </c>
      <c r="AD179" s="93">
        <v>0</v>
      </c>
      <c r="AE179" s="93">
        <v>0</v>
      </c>
      <c r="AF179" s="93">
        <v>0</v>
      </c>
      <c r="AG179" s="93">
        <v>0</v>
      </c>
      <c r="AH179" s="5">
        <v>0</v>
      </c>
      <c r="AI179" s="5">
        <v>0</v>
      </c>
      <c r="AJ179" s="5">
        <v>0</v>
      </c>
      <c r="AK179" s="93">
        <v>0</v>
      </c>
      <c r="AL179" s="93">
        <v>0</v>
      </c>
      <c r="AM179" s="93">
        <v>0</v>
      </c>
      <c r="AN179" s="93">
        <v>0</v>
      </c>
      <c r="AO179" s="93">
        <v>0</v>
      </c>
      <c r="AP179" s="93">
        <v>0</v>
      </c>
      <c r="AQ179" s="93">
        <v>0</v>
      </c>
      <c r="AR179" s="93">
        <v>0</v>
      </c>
      <c r="AS179" s="93">
        <v>0</v>
      </c>
      <c r="AT179" s="93">
        <v>0</v>
      </c>
      <c r="AU179" s="5">
        <v>0</v>
      </c>
      <c r="AV179" s="637"/>
    </row>
    <row r="180" spans="1:48" ht="18" customHeight="1">
      <c r="A180" s="526"/>
      <c r="B180" s="474"/>
      <c r="C180" s="475"/>
      <c r="D180" s="474"/>
      <c r="E180" s="474"/>
      <c r="F180" s="476"/>
      <c r="G180" s="476"/>
      <c r="H180" s="476"/>
      <c r="I180" s="476"/>
      <c r="J180" s="474"/>
      <c r="K180" s="474"/>
      <c r="L180" s="515"/>
      <c r="M180" s="515"/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f t="shared" si="57"/>
        <v>0</v>
      </c>
      <c r="V180" s="7" t="s">
        <v>52</v>
      </c>
      <c r="W180" s="93">
        <v>0</v>
      </c>
      <c r="X180" s="93">
        <v>0</v>
      </c>
      <c r="Y180" s="93">
        <v>0</v>
      </c>
      <c r="Z180" s="93">
        <v>0</v>
      </c>
      <c r="AA180" s="93">
        <v>0</v>
      </c>
      <c r="AB180" s="93">
        <v>0</v>
      </c>
      <c r="AC180" s="93">
        <v>0</v>
      </c>
      <c r="AD180" s="93">
        <v>0</v>
      </c>
      <c r="AE180" s="93">
        <v>0</v>
      </c>
      <c r="AF180" s="93">
        <v>0</v>
      </c>
      <c r="AG180" s="93">
        <v>0</v>
      </c>
      <c r="AH180" s="5">
        <v>0</v>
      </c>
      <c r="AI180" s="5">
        <v>0</v>
      </c>
      <c r="AJ180" s="5">
        <v>0</v>
      </c>
      <c r="AK180" s="93">
        <v>0</v>
      </c>
      <c r="AL180" s="93">
        <v>0</v>
      </c>
      <c r="AM180" s="93">
        <v>0</v>
      </c>
      <c r="AN180" s="93">
        <v>0</v>
      </c>
      <c r="AO180" s="93">
        <v>0</v>
      </c>
      <c r="AP180" s="93">
        <v>0</v>
      </c>
      <c r="AQ180" s="93">
        <v>0</v>
      </c>
      <c r="AR180" s="93">
        <v>0</v>
      </c>
      <c r="AS180" s="93">
        <v>0</v>
      </c>
      <c r="AT180" s="93">
        <v>0</v>
      </c>
      <c r="AU180" s="5">
        <v>0</v>
      </c>
      <c r="AV180" s="639"/>
    </row>
    <row r="181" spans="1:48" ht="18" customHeight="1">
      <c r="A181" s="526"/>
      <c r="B181" s="474"/>
      <c r="C181" s="475"/>
      <c r="D181" s="474"/>
      <c r="E181" s="474"/>
      <c r="F181" s="476"/>
      <c r="G181" s="476"/>
      <c r="H181" s="476"/>
      <c r="I181" s="476"/>
      <c r="J181" s="474"/>
      <c r="K181" s="474"/>
      <c r="L181" s="515"/>
      <c r="M181" s="515"/>
      <c r="N181" s="230">
        <f t="shared" ref="N181:T181" si="66">SUM(N175:N180)</f>
        <v>0</v>
      </c>
      <c r="O181" s="230">
        <f t="shared" si="66"/>
        <v>0</v>
      </c>
      <c r="P181" s="230">
        <f t="shared" si="66"/>
        <v>0</v>
      </c>
      <c r="Q181" s="230">
        <f t="shared" si="66"/>
        <v>8.2158999999999995</v>
      </c>
      <c r="R181" s="230">
        <f t="shared" si="66"/>
        <v>0</v>
      </c>
      <c r="S181" s="230">
        <f t="shared" si="66"/>
        <v>0</v>
      </c>
      <c r="T181" s="230">
        <f t="shared" si="66"/>
        <v>0</v>
      </c>
      <c r="U181" s="231">
        <f t="shared" si="57"/>
        <v>8.2158999999999995</v>
      </c>
      <c r="V181" s="231" t="s">
        <v>11</v>
      </c>
      <c r="W181" s="193">
        <f>SUM(W175:W180)</f>
        <v>8215.9</v>
      </c>
      <c r="X181" s="193">
        <f t="shared" ref="X181:AU181" si="67">SUM(X175:X180)</f>
        <v>0</v>
      </c>
      <c r="Y181" s="193">
        <f t="shared" si="67"/>
        <v>0</v>
      </c>
      <c r="Z181" s="193">
        <f t="shared" si="67"/>
        <v>0</v>
      </c>
      <c r="AA181" s="193">
        <f t="shared" si="67"/>
        <v>0</v>
      </c>
      <c r="AB181" s="193">
        <f t="shared" si="67"/>
        <v>0</v>
      </c>
      <c r="AC181" s="193">
        <f t="shared" si="67"/>
        <v>0</v>
      </c>
      <c r="AD181" s="193">
        <f t="shared" si="67"/>
        <v>0</v>
      </c>
      <c r="AE181" s="193">
        <f t="shared" si="67"/>
        <v>0</v>
      </c>
      <c r="AF181" s="193">
        <f t="shared" si="67"/>
        <v>0</v>
      </c>
      <c r="AG181" s="193">
        <f t="shared" ref="AG181:AJ181" si="68">AG176+AG178+AG179+AG180</f>
        <v>1185.06</v>
      </c>
      <c r="AH181" s="193">
        <f t="shared" si="68"/>
        <v>0</v>
      </c>
      <c r="AI181" s="193">
        <f t="shared" si="68"/>
        <v>0</v>
      </c>
      <c r="AJ181" s="193">
        <f t="shared" si="68"/>
        <v>0</v>
      </c>
      <c r="AK181" s="193">
        <f>AK176+AK178+AK179+AK180</f>
        <v>1185.06</v>
      </c>
      <c r="AL181" s="193">
        <f t="shared" si="67"/>
        <v>0</v>
      </c>
      <c r="AM181" s="193">
        <f t="shared" si="67"/>
        <v>0</v>
      </c>
      <c r="AN181" s="193">
        <f t="shared" si="67"/>
        <v>0</v>
      </c>
      <c r="AO181" s="193">
        <f t="shared" si="67"/>
        <v>0</v>
      </c>
      <c r="AP181" s="193">
        <f t="shared" si="67"/>
        <v>0</v>
      </c>
      <c r="AQ181" s="193">
        <f t="shared" si="67"/>
        <v>0</v>
      </c>
      <c r="AR181" s="193">
        <f t="shared" si="67"/>
        <v>0</v>
      </c>
      <c r="AS181" s="193">
        <f t="shared" si="67"/>
        <v>0</v>
      </c>
      <c r="AT181" s="193">
        <f t="shared" si="67"/>
        <v>0</v>
      </c>
      <c r="AU181" s="230">
        <f t="shared" si="67"/>
        <v>0</v>
      </c>
      <c r="AV181" s="328"/>
    </row>
    <row r="182" spans="1:48" ht="18" customHeight="1">
      <c r="A182" s="526"/>
      <c r="B182" s="474" t="s">
        <v>227</v>
      </c>
      <c r="C182" s="475" t="s">
        <v>83</v>
      </c>
      <c r="D182" s="474" t="s">
        <v>264</v>
      </c>
      <c r="E182" s="474" t="s">
        <v>279</v>
      </c>
      <c r="F182" s="6" t="s">
        <v>18</v>
      </c>
      <c r="G182" s="6" t="s">
        <v>20</v>
      </c>
      <c r="H182" s="6" t="s">
        <v>297</v>
      </c>
      <c r="I182" s="6" t="s">
        <v>297</v>
      </c>
      <c r="J182" s="474" t="s">
        <v>82</v>
      </c>
      <c r="K182" s="474" t="s">
        <v>82</v>
      </c>
      <c r="L182" s="515">
        <v>40</v>
      </c>
      <c r="M182" s="515">
        <f t="shared" ref="M182" si="69">SUM(Q190:T190)</f>
        <v>40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f t="shared" si="57"/>
        <v>0</v>
      </c>
      <c r="V182" s="7" t="s">
        <v>3</v>
      </c>
      <c r="W182" s="93">
        <v>0</v>
      </c>
      <c r="X182" s="93">
        <v>0</v>
      </c>
      <c r="Y182" s="93">
        <v>0</v>
      </c>
      <c r="Z182" s="93">
        <v>0</v>
      </c>
      <c r="AA182" s="93">
        <v>0</v>
      </c>
      <c r="AB182" s="93">
        <v>0</v>
      </c>
      <c r="AC182" s="93">
        <v>0</v>
      </c>
      <c r="AD182" s="93">
        <v>0</v>
      </c>
      <c r="AE182" s="93">
        <v>0</v>
      </c>
      <c r="AF182" s="93">
        <v>0</v>
      </c>
      <c r="AG182" s="93">
        <v>0</v>
      </c>
      <c r="AH182" s="5">
        <v>0</v>
      </c>
      <c r="AI182" s="5">
        <v>0</v>
      </c>
      <c r="AJ182" s="5">
        <v>0</v>
      </c>
      <c r="AK182" s="93">
        <v>0</v>
      </c>
      <c r="AL182" s="93">
        <v>0</v>
      </c>
      <c r="AM182" s="93">
        <v>0</v>
      </c>
      <c r="AN182" s="93">
        <v>0</v>
      </c>
      <c r="AO182" s="93">
        <v>0</v>
      </c>
      <c r="AP182" s="93">
        <v>0</v>
      </c>
      <c r="AQ182" s="93">
        <v>0</v>
      </c>
      <c r="AR182" s="93">
        <v>0</v>
      </c>
      <c r="AS182" s="93">
        <v>0</v>
      </c>
      <c r="AT182" s="93">
        <v>0</v>
      </c>
      <c r="AU182" s="5">
        <v>0</v>
      </c>
      <c r="AV182" s="302"/>
    </row>
    <row r="183" spans="1:48" ht="34.5" customHeight="1">
      <c r="A183" s="526"/>
      <c r="B183" s="474"/>
      <c r="C183" s="475"/>
      <c r="D183" s="474"/>
      <c r="E183" s="474"/>
      <c r="F183" s="6" t="s">
        <v>19</v>
      </c>
      <c r="G183" s="6" t="s">
        <v>22</v>
      </c>
      <c r="H183" s="6" t="s">
        <v>297</v>
      </c>
      <c r="I183" s="6" t="s">
        <v>297</v>
      </c>
      <c r="J183" s="474"/>
      <c r="K183" s="474"/>
      <c r="L183" s="515"/>
      <c r="M183" s="515"/>
      <c r="N183" s="5">
        <v>0</v>
      </c>
      <c r="O183" s="5">
        <v>0</v>
      </c>
      <c r="P183" s="5">
        <v>0</v>
      </c>
      <c r="Q183" s="5">
        <v>0</v>
      </c>
      <c r="R183" s="5">
        <v>40</v>
      </c>
      <c r="S183" s="5">
        <v>0</v>
      </c>
      <c r="T183" s="5">
        <v>0</v>
      </c>
      <c r="U183" s="5">
        <f t="shared" si="57"/>
        <v>40</v>
      </c>
      <c r="V183" s="5" t="s">
        <v>8</v>
      </c>
      <c r="W183" s="93">
        <f>SUM(W184:W186)</f>
        <v>0</v>
      </c>
      <c r="X183" s="93">
        <f t="shared" ref="X183:AU183" si="70">SUM(X184:X186)</f>
        <v>0</v>
      </c>
      <c r="Y183" s="93">
        <f t="shared" si="70"/>
        <v>0</v>
      </c>
      <c r="Z183" s="93">
        <f t="shared" si="70"/>
        <v>0</v>
      </c>
      <c r="AA183" s="93">
        <f t="shared" si="70"/>
        <v>0</v>
      </c>
      <c r="AB183" s="93">
        <f t="shared" si="70"/>
        <v>0</v>
      </c>
      <c r="AC183" s="93">
        <f t="shared" si="70"/>
        <v>0</v>
      </c>
      <c r="AD183" s="93">
        <f t="shared" si="70"/>
        <v>0</v>
      </c>
      <c r="AE183" s="93">
        <f t="shared" si="70"/>
        <v>0</v>
      </c>
      <c r="AF183" s="93">
        <f t="shared" si="70"/>
        <v>0</v>
      </c>
      <c r="AG183" s="93">
        <f t="shared" si="70"/>
        <v>0</v>
      </c>
      <c r="AH183" s="93">
        <f t="shared" si="70"/>
        <v>0</v>
      </c>
      <c r="AI183" s="93">
        <f t="shared" si="70"/>
        <v>0</v>
      </c>
      <c r="AJ183" s="93">
        <f t="shared" si="70"/>
        <v>0</v>
      </c>
      <c r="AK183" s="93">
        <f t="shared" si="70"/>
        <v>0</v>
      </c>
      <c r="AL183" s="93">
        <f t="shared" si="70"/>
        <v>0</v>
      </c>
      <c r="AM183" s="93">
        <f t="shared" si="70"/>
        <v>0</v>
      </c>
      <c r="AN183" s="93">
        <f t="shared" si="70"/>
        <v>0</v>
      </c>
      <c r="AO183" s="93">
        <f t="shared" si="70"/>
        <v>0</v>
      </c>
      <c r="AP183" s="93">
        <f t="shared" si="70"/>
        <v>0</v>
      </c>
      <c r="AQ183" s="93">
        <f t="shared" si="70"/>
        <v>0</v>
      </c>
      <c r="AR183" s="93">
        <f t="shared" si="70"/>
        <v>0</v>
      </c>
      <c r="AS183" s="93">
        <f t="shared" si="70"/>
        <v>0</v>
      </c>
      <c r="AT183" s="93">
        <f t="shared" si="70"/>
        <v>0</v>
      </c>
      <c r="AU183" s="93">
        <f t="shared" si="70"/>
        <v>0</v>
      </c>
      <c r="AV183" s="302"/>
    </row>
    <row r="184" spans="1:48" s="275" customFormat="1" ht="30.75" hidden="1" customHeight="1">
      <c r="A184" s="526"/>
      <c r="B184" s="474"/>
      <c r="C184" s="475"/>
      <c r="D184" s="474"/>
      <c r="E184" s="474"/>
      <c r="F184" s="272"/>
      <c r="G184" s="272"/>
      <c r="H184" s="272"/>
      <c r="I184" s="272"/>
      <c r="J184" s="474"/>
      <c r="K184" s="474"/>
      <c r="L184" s="515"/>
      <c r="M184" s="515"/>
      <c r="N184" s="273"/>
      <c r="O184" s="273"/>
      <c r="P184" s="273"/>
      <c r="Q184" s="273"/>
      <c r="R184" s="273"/>
      <c r="S184" s="273"/>
      <c r="T184" s="273"/>
      <c r="U184" s="273"/>
      <c r="V184" s="273"/>
      <c r="W184" s="274"/>
      <c r="X184" s="274"/>
      <c r="Y184" s="274"/>
      <c r="Z184" s="274"/>
      <c r="AA184" s="274"/>
      <c r="AB184" s="274"/>
      <c r="AC184" s="274"/>
      <c r="AD184" s="274"/>
      <c r="AE184" s="274"/>
      <c r="AF184" s="274"/>
      <c r="AG184" s="274"/>
      <c r="AH184" s="273"/>
      <c r="AI184" s="273"/>
      <c r="AJ184" s="273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3"/>
      <c r="AV184" s="330"/>
    </row>
    <row r="185" spans="1:48" s="275" customFormat="1" ht="24" hidden="1" customHeight="1">
      <c r="A185" s="526"/>
      <c r="B185" s="474"/>
      <c r="C185" s="475"/>
      <c r="D185" s="474"/>
      <c r="E185" s="474"/>
      <c r="F185" s="272"/>
      <c r="G185" s="272"/>
      <c r="H185" s="272"/>
      <c r="I185" s="272"/>
      <c r="J185" s="474"/>
      <c r="K185" s="474"/>
      <c r="L185" s="515"/>
      <c r="M185" s="515"/>
      <c r="N185" s="273"/>
      <c r="O185" s="273"/>
      <c r="P185" s="273"/>
      <c r="Q185" s="273"/>
      <c r="R185" s="273"/>
      <c r="S185" s="273"/>
      <c r="T185" s="273"/>
      <c r="U185" s="273"/>
      <c r="V185" s="273"/>
      <c r="W185" s="274"/>
      <c r="X185" s="274"/>
      <c r="Y185" s="274"/>
      <c r="Z185" s="274"/>
      <c r="AA185" s="274"/>
      <c r="AB185" s="274"/>
      <c r="AC185" s="274"/>
      <c r="AD185" s="274"/>
      <c r="AE185" s="274"/>
      <c r="AF185" s="274"/>
      <c r="AG185" s="274"/>
      <c r="AH185" s="273"/>
      <c r="AI185" s="273"/>
      <c r="AJ185" s="273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3"/>
      <c r="AV185" s="330"/>
    </row>
    <row r="186" spans="1:48" s="275" customFormat="1" ht="24" hidden="1" customHeight="1">
      <c r="A186" s="526"/>
      <c r="B186" s="474"/>
      <c r="C186" s="475"/>
      <c r="D186" s="474"/>
      <c r="E186" s="474"/>
      <c r="F186" s="272"/>
      <c r="G186" s="272"/>
      <c r="H186" s="272"/>
      <c r="I186" s="272"/>
      <c r="J186" s="474"/>
      <c r="K186" s="474"/>
      <c r="L186" s="515"/>
      <c r="M186" s="515"/>
      <c r="N186" s="273"/>
      <c r="O186" s="273"/>
      <c r="P186" s="273"/>
      <c r="Q186" s="273"/>
      <c r="R186" s="273"/>
      <c r="S186" s="273"/>
      <c r="T186" s="273"/>
      <c r="U186" s="273"/>
      <c r="V186" s="273"/>
      <c r="W186" s="274"/>
      <c r="X186" s="274"/>
      <c r="Y186" s="274"/>
      <c r="Z186" s="274"/>
      <c r="AA186" s="274"/>
      <c r="AB186" s="274"/>
      <c r="AC186" s="274"/>
      <c r="AD186" s="274"/>
      <c r="AE186" s="274"/>
      <c r="AF186" s="274"/>
      <c r="AG186" s="274"/>
      <c r="AH186" s="273"/>
      <c r="AI186" s="273"/>
      <c r="AJ186" s="273"/>
      <c r="AK186" s="274"/>
      <c r="AL186" s="274"/>
      <c r="AM186" s="274"/>
      <c r="AN186" s="274"/>
      <c r="AO186" s="274"/>
      <c r="AP186" s="274"/>
      <c r="AQ186" s="274"/>
      <c r="AR186" s="274"/>
      <c r="AS186" s="274"/>
      <c r="AT186" s="274"/>
      <c r="AU186" s="273"/>
      <c r="AV186" s="330"/>
    </row>
    <row r="187" spans="1:48" ht="19.5" customHeight="1">
      <c r="A187" s="526"/>
      <c r="B187" s="474"/>
      <c r="C187" s="475"/>
      <c r="D187" s="474"/>
      <c r="E187" s="474"/>
      <c r="F187" s="476" t="s">
        <v>39</v>
      </c>
      <c r="G187" s="476" t="s">
        <v>21</v>
      </c>
      <c r="H187" s="476" t="s">
        <v>318</v>
      </c>
      <c r="I187" s="476" t="s">
        <v>319</v>
      </c>
      <c r="J187" s="474"/>
      <c r="K187" s="474"/>
      <c r="L187" s="515"/>
      <c r="M187" s="515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50</v>
      </c>
      <c r="W187" s="93">
        <v>0</v>
      </c>
      <c r="X187" s="93">
        <v>0</v>
      </c>
      <c r="Y187" s="93">
        <v>0</v>
      </c>
      <c r="Z187" s="93">
        <v>0</v>
      </c>
      <c r="AA187" s="93">
        <v>0</v>
      </c>
      <c r="AB187" s="93">
        <v>0</v>
      </c>
      <c r="AC187" s="93">
        <v>0</v>
      </c>
      <c r="AD187" s="93">
        <v>0</v>
      </c>
      <c r="AE187" s="93">
        <v>0</v>
      </c>
      <c r="AF187" s="93">
        <v>0</v>
      </c>
      <c r="AG187" s="93">
        <v>0</v>
      </c>
      <c r="AH187" s="5">
        <v>0</v>
      </c>
      <c r="AI187" s="5">
        <v>0</v>
      </c>
      <c r="AJ187" s="5">
        <v>0</v>
      </c>
      <c r="AK187" s="93">
        <v>0</v>
      </c>
      <c r="AL187" s="93">
        <v>0</v>
      </c>
      <c r="AM187" s="93">
        <v>0</v>
      </c>
      <c r="AN187" s="93">
        <v>0</v>
      </c>
      <c r="AO187" s="93">
        <v>0</v>
      </c>
      <c r="AP187" s="93">
        <v>0</v>
      </c>
      <c r="AQ187" s="93">
        <v>0</v>
      </c>
      <c r="AR187" s="93">
        <v>0</v>
      </c>
      <c r="AS187" s="93">
        <v>0</v>
      </c>
      <c r="AT187" s="93">
        <v>0</v>
      </c>
      <c r="AU187" s="5">
        <v>0</v>
      </c>
      <c r="AV187" s="302"/>
    </row>
    <row r="188" spans="1:48" ht="19.5" customHeight="1">
      <c r="A188" s="526"/>
      <c r="B188" s="474"/>
      <c r="C188" s="475"/>
      <c r="D188" s="474"/>
      <c r="E188" s="474"/>
      <c r="F188" s="476"/>
      <c r="G188" s="476"/>
      <c r="H188" s="476"/>
      <c r="I188" s="476"/>
      <c r="J188" s="474"/>
      <c r="K188" s="474"/>
      <c r="L188" s="515"/>
      <c r="M188" s="515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51</v>
      </c>
      <c r="W188" s="93">
        <v>0</v>
      </c>
      <c r="X188" s="93">
        <v>0</v>
      </c>
      <c r="Y188" s="93">
        <v>0</v>
      </c>
      <c r="Z188" s="93">
        <v>0</v>
      </c>
      <c r="AA188" s="93">
        <v>0</v>
      </c>
      <c r="AB188" s="93">
        <v>0</v>
      </c>
      <c r="AC188" s="93">
        <v>0</v>
      </c>
      <c r="AD188" s="93">
        <v>0</v>
      </c>
      <c r="AE188" s="93">
        <v>0</v>
      </c>
      <c r="AF188" s="93">
        <v>0</v>
      </c>
      <c r="AG188" s="93">
        <v>0</v>
      </c>
      <c r="AH188" s="5">
        <v>0</v>
      </c>
      <c r="AI188" s="5">
        <v>0</v>
      </c>
      <c r="AJ188" s="5">
        <v>0</v>
      </c>
      <c r="AK188" s="93">
        <v>0</v>
      </c>
      <c r="AL188" s="93">
        <v>0</v>
      </c>
      <c r="AM188" s="93">
        <v>0</v>
      </c>
      <c r="AN188" s="93">
        <v>0</v>
      </c>
      <c r="AO188" s="93">
        <v>0</v>
      </c>
      <c r="AP188" s="93">
        <v>0</v>
      </c>
      <c r="AQ188" s="93">
        <v>0</v>
      </c>
      <c r="AR188" s="93">
        <v>0</v>
      </c>
      <c r="AS188" s="93">
        <v>0</v>
      </c>
      <c r="AT188" s="93">
        <v>0</v>
      </c>
      <c r="AU188" s="5">
        <v>0</v>
      </c>
      <c r="AV188" s="302"/>
    </row>
    <row r="189" spans="1:48" ht="18" customHeight="1">
      <c r="A189" s="526"/>
      <c r="B189" s="474"/>
      <c r="C189" s="475"/>
      <c r="D189" s="474"/>
      <c r="E189" s="474"/>
      <c r="F189" s="476"/>
      <c r="G189" s="476"/>
      <c r="H189" s="476"/>
      <c r="I189" s="476"/>
      <c r="J189" s="474"/>
      <c r="K189" s="474"/>
      <c r="L189" s="515"/>
      <c r="M189" s="515"/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f t="shared" si="57"/>
        <v>0</v>
      </c>
      <c r="V189" s="7" t="s">
        <v>52</v>
      </c>
      <c r="W189" s="93">
        <v>0</v>
      </c>
      <c r="X189" s="93">
        <v>0</v>
      </c>
      <c r="Y189" s="93">
        <v>0</v>
      </c>
      <c r="Z189" s="93">
        <v>0</v>
      </c>
      <c r="AA189" s="93">
        <v>0</v>
      </c>
      <c r="AB189" s="93">
        <v>0</v>
      </c>
      <c r="AC189" s="93">
        <v>0</v>
      </c>
      <c r="AD189" s="93">
        <v>0</v>
      </c>
      <c r="AE189" s="93">
        <v>0</v>
      </c>
      <c r="AF189" s="93">
        <v>0</v>
      </c>
      <c r="AG189" s="93">
        <v>0</v>
      </c>
      <c r="AH189" s="5">
        <v>0</v>
      </c>
      <c r="AI189" s="5">
        <v>0</v>
      </c>
      <c r="AJ189" s="5">
        <v>0</v>
      </c>
      <c r="AK189" s="93">
        <v>0</v>
      </c>
      <c r="AL189" s="93">
        <v>0</v>
      </c>
      <c r="AM189" s="93">
        <v>0</v>
      </c>
      <c r="AN189" s="93">
        <v>0</v>
      </c>
      <c r="AO189" s="93">
        <v>0</v>
      </c>
      <c r="AP189" s="93">
        <v>0</v>
      </c>
      <c r="AQ189" s="93">
        <v>0</v>
      </c>
      <c r="AR189" s="93">
        <v>0</v>
      </c>
      <c r="AS189" s="93">
        <v>0</v>
      </c>
      <c r="AT189" s="93">
        <v>0</v>
      </c>
      <c r="AU189" s="5">
        <v>0</v>
      </c>
      <c r="AV189" s="302"/>
    </row>
    <row r="190" spans="1:48" ht="18" customHeight="1">
      <c r="A190" s="526"/>
      <c r="B190" s="474"/>
      <c r="C190" s="475"/>
      <c r="D190" s="474"/>
      <c r="E190" s="474"/>
      <c r="F190" s="476"/>
      <c r="G190" s="476"/>
      <c r="H190" s="476"/>
      <c r="I190" s="476"/>
      <c r="J190" s="474"/>
      <c r="K190" s="474"/>
      <c r="L190" s="515"/>
      <c r="M190" s="515"/>
      <c r="N190" s="230">
        <f t="shared" ref="N190:S190" si="71">SUM(N182:N189)</f>
        <v>0</v>
      </c>
      <c r="O190" s="230">
        <f t="shared" si="71"/>
        <v>0</v>
      </c>
      <c r="P190" s="230">
        <f t="shared" si="71"/>
        <v>0</v>
      </c>
      <c r="Q190" s="230">
        <f t="shared" si="71"/>
        <v>0</v>
      </c>
      <c r="R190" s="230">
        <f t="shared" si="71"/>
        <v>40</v>
      </c>
      <c r="S190" s="230">
        <f t="shared" si="71"/>
        <v>0</v>
      </c>
      <c r="T190" s="230">
        <f>SUM(T182:T189)</f>
        <v>0</v>
      </c>
      <c r="U190" s="231">
        <f t="shared" si="57"/>
        <v>40</v>
      </c>
      <c r="V190" s="231" t="s">
        <v>11</v>
      </c>
      <c r="W190" s="193">
        <f>W184</f>
        <v>0</v>
      </c>
      <c r="X190" s="193">
        <f t="shared" ref="X190:AU190" si="72">X184</f>
        <v>0</v>
      </c>
      <c r="Y190" s="193">
        <f t="shared" si="72"/>
        <v>0</v>
      </c>
      <c r="Z190" s="193">
        <f t="shared" si="72"/>
        <v>0</v>
      </c>
      <c r="AA190" s="193">
        <f t="shared" si="72"/>
        <v>0</v>
      </c>
      <c r="AB190" s="193">
        <f t="shared" si="72"/>
        <v>0</v>
      </c>
      <c r="AC190" s="193">
        <f t="shared" si="72"/>
        <v>0</v>
      </c>
      <c r="AD190" s="193">
        <f t="shared" si="72"/>
        <v>0</v>
      </c>
      <c r="AE190" s="193">
        <f t="shared" si="72"/>
        <v>0</v>
      </c>
      <c r="AF190" s="193">
        <f t="shared" si="72"/>
        <v>0</v>
      </c>
      <c r="AG190" s="193">
        <f t="shared" si="72"/>
        <v>0</v>
      </c>
      <c r="AH190" s="193">
        <f t="shared" si="72"/>
        <v>0</v>
      </c>
      <c r="AI190" s="193">
        <f t="shared" si="72"/>
        <v>0</v>
      </c>
      <c r="AJ190" s="193">
        <f t="shared" si="72"/>
        <v>0</v>
      </c>
      <c r="AK190" s="193">
        <f t="shared" si="72"/>
        <v>0</v>
      </c>
      <c r="AL190" s="193">
        <f t="shared" si="72"/>
        <v>0</v>
      </c>
      <c r="AM190" s="193">
        <f t="shared" si="72"/>
        <v>0</v>
      </c>
      <c r="AN190" s="193">
        <f t="shared" si="72"/>
        <v>0</v>
      </c>
      <c r="AO190" s="193">
        <f t="shared" si="72"/>
        <v>0</v>
      </c>
      <c r="AP190" s="193">
        <f t="shared" si="72"/>
        <v>0</v>
      </c>
      <c r="AQ190" s="193">
        <f t="shared" si="72"/>
        <v>0</v>
      </c>
      <c r="AR190" s="193">
        <f t="shared" si="72"/>
        <v>0</v>
      </c>
      <c r="AS190" s="193">
        <f t="shared" si="72"/>
        <v>0</v>
      </c>
      <c r="AT190" s="193">
        <f t="shared" si="72"/>
        <v>0</v>
      </c>
      <c r="AU190" s="193">
        <f t="shared" si="72"/>
        <v>0</v>
      </c>
      <c r="AV190" s="328"/>
    </row>
    <row r="191" spans="1:48" ht="18" customHeight="1">
      <c r="A191" s="526"/>
      <c r="B191" s="474" t="s">
        <v>228</v>
      </c>
      <c r="C191" s="475" t="s">
        <v>85</v>
      </c>
      <c r="D191" s="474" t="s">
        <v>264</v>
      </c>
      <c r="E191" s="474" t="s">
        <v>279</v>
      </c>
      <c r="F191" s="6" t="s">
        <v>18</v>
      </c>
      <c r="G191" s="6" t="s">
        <v>20</v>
      </c>
      <c r="H191" s="6" t="s">
        <v>297</v>
      </c>
      <c r="I191" s="6" t="s">
        <v>297</v>
      </c>
      <c r="J191" s="474" t="s">
        <v>79</v>
      </c>
      <c r="K191" s="474" t="s">
        <v>82</v>
      </c>
      <c r="L191" s="515">
        <v>417.59899999999999</v>
      </c>
      <c r="M191" s="515">
        <v>317.59953000000002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f t="shared" si="57"/>
        <v>0</v>
      </c>
      <c r="V191" s="7" t="s">
        <v>3</v>
      </c>
      <c r="W191" s="93">
        <v>0</v>
      </c>
      <c r="X191" s="93">
        <v>0</v>
      </c>
      <c r="Y191" s="93">
        <v>0</v>
      </c>
      <c r="Z191" s="93">
        <v>0</v>
      </c>
      <c r="AA191" s="93">
        <v>0</v>
      </c>
      <c r="AB191" s="93">
        <v>0</v>
      </c>
      <c r="AC191" s="93">
        <v>0</v>
      </c>
      <c r="AD191" s="93">
        <v>0</v>
      </c>
      <c r="AE191" s="93">
        <v>0</v>
      </c>
      <c r="AF191" s="93">
        <v>0</v>
      </c>
      <c r="AG191" s="93">
        <v>0</v>
      </c>
      <c r="AH191" s="5">
        <v>0</v>
      </c>
      <c r="AI191" s="5">
        <v>0</v>
      </c>
      <c r="AJ191" s="5">
        <v>0</v>
      </c>
      <c r="AK191" s="93">
        <v>0</v>
      </c>
      <c r="AL191" s="93">
        <v>0</v>
      </c>
      <c r="AM191" s="93">
        <v>0</v>
      </c>
      <c r="AN191" s="93">
        <v>0</v>
      </c>
      <c r="AO191" s="93">
        <v>0</v>
      </c>
      <c r="AP191" s="93">
        <v>0</v>
      </c>
      <c r="AQ191" s="93">
        <v>0</v>
      </c>
      <c r="AR191" s="93">
        <v>0</v>
      </c>
      <c r="AS191" s="93">
        <v>0</v>
      </c>
      <c r="AT191" s="93">
        <v>0</v>
      </c>
      <c r="AU191" s="5">
        <v>0</v>
      </c>
      <c r="AV191" s="302"/>
    </row>
    <row r="192" spans="1:48" ht="34.5" customHeight="1">
      <c r="A192" s="526"/>
      <c r="B192" s="474"/>
      <c r="C192" s="475"/>
      <c r="D192" s="474"/>
      <c r="E192" s="474"/>
      <c r="F192" s="6" t="s">
        <v>19</v>
      </c>
      <c r="G192" s="6" t="s">
        <v>22</v>
      </c>
      <c r="H192" s="6" t="s">
        <v>297</v>
      </c>
      <c r="I192" s="6" t="s">
        <v>297</v>
      </c>
      <c r="J192" s="474"/>
      <c r="K192" s="474"/>
      <c r="L192" s="515"/>
      <c r="M192" s="515"/>
      <c r="N192" s="5">
        <v>0</v>
      </c>
      <c r="O192" s="5">
        <v>0</v>
      </c>
      <c r="P192" s="5">
        <v>0</v>
      </c>
      <c r="Q192" s="5">
        <v>0</v>
      </c>
      <c r="R192" s="5">
        <v>40</v>
      </c>
      <c r="S192" s="5">
        <v>0</v>
      </c>
      <c r="T192" s="5">
        <v>0</v>
      </c>
      <c r="U192" s="5">
        <f t="shared" ref="U192" si="73">SUM(N192:T192)</f>
        <v>40</v>
      </c>
      <c r="V192" s="5" t="s">
        <v>8</v>
      </c>
      <c r="W192" s="93">
        <v>100</v>
      </c>
      <c r="X192" s="93">
        <f t="shared" ref="X192" si="74">SUM(X193:X195)</f>
        <v>406.56777</v>
      </c>
      <c r="Y192" s="93">
        <f t="shared" ref="Y192" si="75">SUM(Y193:Y195)</f>
        <v>0</v>
      </c>
      <c r="Z192" s="93">
        <f t="shared" ref="Z192" si="76">SUM(Z193:Z195)</f>
        <v>0</v>
      </c>
      <c r="AA192" s="93">
        <f t="shared" ref="AA192" si="77">SUM(AA193:AA195)</f>
        <v>0</v>
      </c>
      <c r="AB192" s="93">
        <f t="shared" ref="AB192" si="78">SUM(AB193:AB195)</f>
        <v>0</v>
      </c>
      <c r="AC192" s="93">
        <f t="shared" ref="AC192" si="79">SUM(AC193:AC195)</f>
        <v>0</v>
      </c>
      <c r="AD192" s="93">
        <f t="shared" ref="AD192" si="80">SUM(AD193:AD195)</f>
        <v>0</v>
      </c>
      <c r="AE192" s="93">
        <f t="shared" ref="AE192" si="81">SUM(AE193:AE195)</f>
        <v>0</v>
      </c>
      <c r="AF192" s="93">
        <f t="shared" ref="AF192" si="82">SUM(AF193:AF195)</f>
        <v>406.56777</v>
      </c>
      <c r="AG192" s="93">
        <f t="shared" ref="AG192" si="83">SUM(AG193:AG195)</f>
        <v>1476.5677700000001</v>
      </c>
      <c r="AH192" s="93">
        <f t="shared" ref="AH192" si="84">SUM(AH193:AH195)</f>
        <v>0</v>
      </c>
      <c r="AI192" s="93">
        <f t="shared" ref="AI192" si="85">SUM(AI193:AI195)</f>
        <v>0</v>
      </c>
      <c r="AJ192" s="93">
        <f t="shared" ref="AJ192" si="86">SUM(AJ193:AJ195)</f>
        <v>0</v>
      </c>
      <c r="AK192" s="93">
        <f t="shared" ref="AK192" si="87">SUM(AK193:AK195)</f>
        <v>1476.5677700000001</v>
      </c>
      <c r="AL192" s="93">
        <f t="shared" ref="AL192" si="88">SUM(AL193:AL195)</f>
        <v>0</v>
      </c>
      <c r="AM192" s="93">
        <f t="shared" ref="AM192" si="89">SUM(AM193:AM195)</f>
        <v>0</v>
      </c>
      <c r="AN192" s="93">
        <f t="shared" ref="AN192" si="90">SUM(AN193:AN195)</f>
        <v>0</v>
      </c>
      <c r="AO192" s="93">
        <f t="shared" ref="AO192" si="91">SUM(AO193:AO195)</f>
        <v>0</v>
      </c>
      <c r="AP192" s="93">
        <f t="shared" ref="AP192" si="92">SUM(AP193:AP195)</f>
        <v>0</v>
      </c>
      <c r="AQ192" s="93">
        <f t="shared" ref="AQ192" si="93">SUM(AQ193:AQ195)</f>
        <v>0</v>
      </c>
      <c r="AR192" s="93">
        <f t="shared" ref="AR192" si="94">SUM(AR193:AR195)</f>
        <v>0</v>
      </c>
      <c r="AS192" s="93">
        <f t="shared" ref="AS192" si="95">SUM(AS193:AS195)</f>
        <v>0</v>
      </c>
      <c r="AT192" s="93">
        <f t="shared" ref="AT192" si="96">SUM(AT193:AT195)</f>
        <v>0</v>
      </c>
      <c r="AU192" s="93">
        <f t="shared" ref="AU192" si="97">SUM(AU193:AU195)</f>
        <v>0</v>
      </c>
      <c r="AV192" s="302"/>
    </row>
    <row r="193" spans="1:48" s="275" customFormat="1" ht="30.75" hidden="1" customHeight="1">
      <c r="A193" s="526"/>
      <c r="B193" s="474"/>
      <c r="C193" s="475"/>
      <c r="D193" s="474"/>
      <c r="E193" s="474"/>
      <c r="F193" s="272"/>
      <c r="G193" s="272"/>
      <c r="H193" s="272"/>
      <c r="I193" s="272"/>
      <c r="J193" s="474"/>
      <c r="K193" s="474"/>
      <c r="L193" s="515"/>
      <c r="M193" s="515"/>
      <c r="N193" s="273"/>
      <c r="O193" s="273"/>
      <c r="P193" s="273"/>
      <c r="Q193" s="273"/>
      <c r="R193" s="273"/>
      <c r="S193" s="273"/>
      <c r="T193" s="273"/>
      <c r="U193" s="273"/>
      <c r="V193" s="273" t="s">
        <v>962</v>
      </c>
      <c r="W193" s="274"/>
      <c r="X193" s="274">
        <f>AF193</f>
        <v>0</v>
      </c>
      <c r="Y193" s="274"/>
      <c r="Z193" s="274"/>
      <c r="AA193" s="274"/>
      <c r="AB193" s="274"/>
      <c r="AC193" s="274"/>
      <c r="AD193" s="274"/>
      <c r="AE193" s="274"/>
      <c r="AF193" s="274"/>
      <c r="AG193" s="274"/>
      <c r="AH193" s="273"/>
      <c r="AI193" s="273"/>
      <c r="AJ193" s="273"/>
      <c r="AK193" s="274"/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3"/>
      <c r="AV193" s="330"/>
    </row>
    <row r="194" spans="1:48" s="275" customFormat="1" ht="24" hidden="1" customHeight="1">
      <c r="A194" s="526"/>
      <c r="B194" s="474"/>
      <c r="C194" s="475"/>
      <c r="D194" s="474"/>
      <c r="E194" s="474"/>
      <c r="F194" s="272"/>
      <c r="G194" s="272"/>
      <c r="H194" s="272"/>
      <c r="I194" s="272"/>
      <c r="J194" s="474"/>
      <c r="K194" s="474"/>
      <c r="L194" s="515"/>
      <c r="M194" s="515"/>
      <c r="N194" s="273"/>
      <c r="O194" s="273"/>
      <c r="P194" s="273"/>
      <c r="Q194" s="273"/>
      <c r="R194" s="273"/>
      <c r="S194" s="273"/>
      <c r="T194" s="273"/>
      <c r="U194" s="273"/>
      <c r="V194" s="273" t="s">
        <v>963</v>
      </c>
      <c r="W194" s="274"/>
      <c r="X194" s="274">
        <f>AF194</f>
        <v>406.56777</v>
      </c>
      <c r="Y194" s="274"/>
      <c r="Z194" s="274"/>
      <c r="AA194" s="274"/>
      <c r="AB194" s="274"/>
      <c r="AC194" s="274"/>
      <c r="AD194" s="274"/>
      <c r="AE194" s="274"/>
      <c r="AF194" s="274">
        <v>406.56777</v>
      </c>
      <c r="AG194" s="274">
        <f>AK194</f>
        <v>406.56777</v>
      </c>
      <c r="AH194" s="273"/>
      <c r="AI194" s="273"/>
      <c r="AJ194" s="273"/>
      <c r="AK194" s="274">
        <v>406.56777</v>
      </c>
      <c r="AL194" s="274"/>
      <c r="AM194" s="274"/>
      <c r="AN194" s="274"/>
      <c r="AO194" s="274"/>
      <c r="AP194" s="274"/>
      <c r="AQ194" s="274"/>
      <c r="AR194" s="274"/>
      <c r="AS194" s="274"/>
      <c r="AT194" s="274"/>
      <c r="AU194" s="273"/>
      <c r="AV194" s="330"/>
    </row>
    <row r="195" spans="1:48" s="275" customFormat="1" ht="24" hidden="1" customHeight="1">
      <c r="A195" s="526"/>
      <c r="B195" s="474"/>
      <c r="C195" s="475"/>
      <c r="D195" s="474"/>
      <c r="E195" s="474"/>
      <c r="F195" s="272"/>
      <c r="G195" s="272"/>
      <c r="H195" s="272"/>
      <c r="I195" s="272"/>
      <c r="J195" s="474"/>
      <c r="K195" s="474"/>
      <c r="L195" s="515"/>
      <c r="M195" s="515"/>
      <c r="N195" s="273"/>
      <c r="O195" s="273"/>
      <c r="P195" s="273"/>
      <c r="Q195" s="273"/>
      <c r="R195" s="273"/>
      <c r="S195" s="273"/>
      <c r="T195" s="273"/>
      <c r="U195" s="273"/>
      <c r="V195" s="273" t="s">
        <v>964</v>
      </c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>
        <f>AK195</f>
        <v>1070</v>
      </c>
      <c r="AH195" s="273"/>
      <c r="AI195" s="273"/>
      <c r="AJ195" s="273"/>
      <c r="AK195" s="274">
        <v>1070</v>
      </c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3"/>
      <c r="AV195" s="330"/>
    </row>
    <row r="196" spans="1:48" ht="19.5" customHeight="1">
      <c r="A196" s="526"/>
      <c r="B196" s="474"/>
      <c r="C196" s="475"/>
      <c r="D196" s="474"/>
      <c r="E196" s="474"/>
      <c r="F196" s="476" t="s">
        <v>39</v>
      </c>
      <c r="G196" s="476" t="s">
        <v>21</v>
      </c>
      <c r="H196" s="476" t="s">
        <v>318</v>
      </c>
      <c r="I196" s="476" t="s">
        <v>319</v>
      </c>
      <c r="J196" s="474"/>
      <c r="K196" s="474"/>
      <c r="L196" s="515"/>
      <c r="M196" s="515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3">
        <v>0</v>
      </c>
      <c r="X196" s="93">
        <v>0</v>
      </c>
      <c r="Y196" s="93">
        <v>0</v>
      </c>
      <c r="Z196" s="93">
        <v>0</v>
      </c>
      <c r="AA196" s="93">
        <v>0</v>
      </c>
      <c r="AB196" s="93">
        <v>0</v>
      </c>
      <c r="AC196" s="93">
        <v>0</v>
      </c>
      <c r="AD196" s="93">
        <v>0</v>
      </c>
      <c r="AE196" s="93">
        <v>0</v>
      </c>
      <c r="AF196" s="93">
        <v>0</v>
      </c>
      <c r="AG196" s="93">
        <v>0</v>
      </c>
      <c r="AH196" s="5">
        <v>0</v>
      </c>
      <c r="AI196" s="5">
        <v>0</v>
      </c>
      <c r="AJ196" s="5">
        <v>0</v>
      </c>
      <c r="AK196" s="93">
        <v>0</v>
      </c>
      <c r="AL196" s="93">
        <v>0</v>
      </c>
      <c r="AM196" s="93">
        <v>0</v>
      </c>
      <c r="AN196" s="93">
        <v>0</v>
      </c>
      <c r="AO196" s="93">
        <v>0</v>
      </c>
      <c r="AP196" s="93">
        <v>0</v>
      </c>
      <c r="AQ196" s="93">
        <v>0</v>
      </c>
      <c r="AR196" s="93">
        <v>0</v>
      </c>
      <c r="AS196" s="93">
        <v>0</v>
      </c>
      <c r="AT196" s="93">
        <v>0</v>
      </c>
      <c r="AU196" s="5">
        <v>0</v>
      </c>
      <c r="AV196" s="302"/>
    </row>
    <row r="197" spans="1:48" ht="19.5" customHeight="1">
      <c r="A197" s="526"/>
      <c r="B197" s="474"/>
      <c r="C197" s="475"/>
      <c r="D197" s="474"/>
      <c r="E197" s="474"/>
      <c r="F197" s="476"/>
      <c r="G197" s="476"/>
      <c r="H197" s="476"/>
      <c r="I197" s="476"/>
      <c r="J197" s="474"/>
      <c r="K197" s="474"/>
      <c r="L197" s="515"/>
      <c r="M197" s="515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3">
        <v>0</v>
      </c>
      <c r="X197" s="93">
        <v>0</v>
      </c>
      <c r="Y197" s="93">
        <v>0</v>
      </c>
      <c r="Z197" s="93">
        <v>0</v>
      </c>
      <c r="AA197" s="93">
        <v>0</v>
      </c>
      <c r="AB197" s="93">
        <v>0</v>
      </c>
      <c r="AC197" s="93">
        <v>0</v>
      </c>
      <c r="AD197" s="93">
        <v>0</v>
      </c>
      <c r="AE197" s="93">
        <v>0</v>
      </c>
      <c r="AF197" s="93">
        <v>0</v>
      </c>
      <c r="AG197" s="93">
        <v>0</v>
      </c>
      <c r="AH197" s="5">
        <v>0</v>
      </c>
      <c r="AI197" s="5">
        <v>0</v>
      </c>
      <c r="AJ197" s="5">
        <v>0</v>
      </c>
      <c r="AK197" s="93">
        <v>0</v>
      </c>
      <c r="AL197" s="93">
        <v>0</v>
      </c>
      <c r="AM197" s="93">
        <v>0</v>
      </c>
      <c r="AN197" s="93">
        <v>0</v>
      </c>
      <c r="AO197" s="93">
        <v>0</v>
      </c>
      <c r="AP197" s="93">
        <v>0</v>
      </c>
      <c r="AQ197" s="93">
        <v>0</v>
      </c>
      <c r="AR197" s="93">
        <v>0</v>
      </c>
      <c r="AS197" s="93">
        <v>0</v>
      </c>
      <c r="AT197" s="93">
        <v>0</v>
      </c>
      <c r="AU197" s="5">
        <v>0</v>
      </c>
      <c r="AV197" s="302"/>
    </row>
    <row r="198" spans="1:48" ht="18" customHeight="1">
      <c r="A198" s="526"/>
      <c r="B198" s="474"/>
      <c r="C198" s="475"/>
      <c r="D198" s="474"/>
      <c r="E198" s="474"/>
      <c r="F198" s="476"/>
      <c r="G198" s="476"/>
      <c r="H198" s="476"/>
      <c r="I198" s="476"/>
      <c r="J198" s="474"/>
      <c r="K198" s="474"/>
      <c r="L198" s="515"/>
      <c r="M198" s="515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3">
        <v>0</v>
      </c>
      <c r="X198" s="93">
        <v>0</v>
      </c>
      <c r="Y198" s="93">
        <v>0</v>
      </c>
      <c r="Z198" s="93">
        <v>0</v>
      </c>
      <c r="AA198" s="93">
        <v>0</v>
      </c>
      <c r="AB198" s="93">
        <v>0</v>
      </c>
      <c r="AC198" s="93">
        <v>0</v>
      </c>
      <c r="AD198" s="93">
        <v>0</v>
      </c>
      <c r="AE198" s="93">
        <v>0</v>
      </c>
      <c r="AF198" s="93">
        <v>0</v>
      </c>
      <c r="AG198" s="93">
        <v>0</v>
      </c>
      <c r="AH198" s="5">
        <v>0</v>
      </c>
      <c r="AI198" s="5">
        <v>0</v>
      </c>
      <c r="AJ198" s="5">
        <v>0</v>
      </c>
      <c r="AK198" s="93">
        <v>0</v>
      </c>
      <c r="AL198" s="93">
        <v>0</v>
      </c>
      <c r="AM198" s="93">
        <v>0</v>
      </c>
      <c r="AN198" s="93">
        <v>0</v>
      </c>
      <c r="AO198" s="93">
        <v>0</v>
      </c>
      <c r="AP198" s="93">
        <v>0</v>
      </c>
      <c r="AQ198" s="93">
        <v>0</v>
      </c>
      <c r="AR198" s="93">
        <v>0</v>
      </c>
      <c r="AS198" s="93">
        <v>0</v>
      </c>
      <c r="AT198" s="93">
        <v>0</v>
      </c>
      <c r="AU198" s="5">
        <v>0</v>
      </c>
      <c r="AV198" s="302"/>
    </row>
    <row r="199" spans="1:48" ht="18" customHeight="1">
      <c r="A199" s="526"/>
      <c r="B199" s="474"/>
      <c r="C199" s="475"/>
      <c r="D199" s="474"/>
      <c r="E199" s="474"/>
      <c r="F199" s="476"/>
      <c r="G199" s="476"/>
      <c r="H199" s="476"/>
      <c r="I199" s="476"/>
      <c r="J199" s="474"/>
      <c r="K199" s="474"/>
      <c r="L199" s="515"/>
      <c r="M199" s="515"/>
      <c r="N199" s="230">
        <f t="shared" ref="N199:T199" si="98">SUM(N191:N198)</f>
        <v>0</v>
      </c>
      <c r="O199" s="230">
        <f t="shared" si="98"/>
        <v>0</v>
      </c>
      <c r="P199" s="230">
        <f t="shared" si="98"/>
        <v>0</v>
      </c>
      <c r="Q199" s="230">
        <f t="shared" si="98"/>
        <v>0</v>
      </c>
      <c r="R199" s="230">
        <f t="shared" si="98"/>
        <v>40</v>
      </c>
      <c r="S199" s="230">
        <f t="shared" si="98"/>
        <v>0</v>
      </c>
      <c r="T199" s="230">
        <f t="shared" si="98"/>
        <v>0</v>
      </c>
      <c r="U199" s="231">
        <f t="shared" si="57"/>
        <v>40</v>
      </c>
      <c r="V199" s="231" t="s">
        <v>11</v>
      </c>
      <c r="W199" s="193">
        <f t="shared" ref="W199" si="99">SUM(W191:W198)</f>
        <v>100</v>
      </c>
      <c r="X199" s="193">
        <f>X192</f>
        <v>406.56777</v>
      </c>
      <c r="Y199" s="193">
        <f t="shared" ref="Y199:AU199" si="100">Y192</f>
        <v>0</v>
      </c>
      <c r="Z199" s="193">
        <f t="shared" si="100"/>
        <v>0</v>
      </c>
      <c r="AA199" s="193">
        <f t="shared" si="100"/>
        <v>0</v>
      </c>
      <c r="AB199" s="193">
        <f t="shared" si="100"/>
        <v>0</v>
      </c>
      <c r="AC199" s="193">
        <f t="shared" si="100"/>
        <v>0</v>
      </c>
      <c r="AD199" s="193">
        <f t="shared" si="100"/>
        <v>0</v>
      </c>
      <c r="AE199" s="193">
        <f t="shared" si="100"/>
        <v>0</v>
      </c>
      <c r="AF199" s="193">
        <f t="shared" si="100"/>
        <v>406.56777</v>
      </c>
      <c r="AG199" s="193">
        <f t="shared" si="100"/>
        <v>1476.5677700000001</v>
      </c>
      <c r="AH199" s="193">
        <f t="shared" si="100"/>
        <v>0</v>
      </c>
      <c r="AI199" s="193">
        <f t="shared" si="100"/>
        <v>0</v>
      </c>
      <c r="AJ199" s="193">
        <f t="shared" si="100"/>
        <v>0</v>
      </c>
      <c r="AK199" s="193">
        <f t="shared" si="100"/>
        <v>1476.5677700000001</v>
      </c>
      <c r="AL199" s="193">
        <f t="shared" si="100"/>
        <v>0</v>
      </c>
      <c r="AM199" s="193">
        <f t="shared" si="100"/>
        <v>0</v>
      </c>
      <c r="AN199" s="193">
        <f t="shared" si="100"/>
        <v>0</v>
      </c>
      <c r="AO199" s="193">
        <f t="shared" si="100"/>
        <v>0</v>
      </c>
      <c r="AP199" s="193">
        <f t="shared" si="100"/>
        <v>0</v>
      </c>
      <c r="AQ199" s="193">
        <f t="shared" si="100"/>
        <v>0</v>
      </c>
      <c r="AR199" s="193">
        <f t="shared" si="100"/>
        <v>0</v>
      </c>
      <c r="AS199" s="193">
        <f t="shared" si="100"/>
        <v>0</v>
      </c>
      <c r="AT199" s="193">
        <f t="shared" si="100"/>
        <v>0</v>
      </c>
      <c r="AU199" s="193">
        <f t="shared" si="100"/>
        <v>0</v>
      </c>
      <c r="AV199" s="328"/>
    </row>
    <row r="200" spans="1:48" ht="19.5" customHeight="1">
      <c r="A200" s="526"/>
      <c r="B200" s="474" t="s">
        <v>229</v>
      </c>
      <c r="C200" s="475" t="s">
        <v>84</v>
      </c>
      <c r="D200" s="474" t="s">
        <v>264</v>
      </c>
      <c r="E200" s="474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474" t="s">
        <v>82</v>
      </c>
      <c r="K200" s="474" t="s">
        <v>82</v>
      </c>
      <c r="L200" s="515">
        <v>1.661</v>
      </c>
      <c r="M200" s="515">
        <f t="shared" ref="M200" si="101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3">
        <v>0</v>
      </c>
      <c r="X200" s="93">
        <v>0</v>
      </c>
      <c r="Y200" s="93">
        <v>0</v>
      </c>
      <c r="Z200" s="93">
        <v>0</v>
      </c>
      <c r="AA200" s="93">
        <v>0</v>
      </c>
      <c r="AB200" s="93">
        <v>0</v>
      </c>
      <c r="AC200" s="93">
        <v>0</v>
      </c>
      <c r="AD200" s="93">
        <v>0</v>
      </c>
      <c r="AE200" s="93">
        <v>0</v>
      </c>
      <c r="AF200" s="93">
        <v>0</v>
      </c>
      <c r="AG200" s="93">
        <v>0</v>
      </c>
      <c r="AH200" s="5">
        <v>0</v>
      </c>
      <c r="AI200" s="5">
        <v>0</v>
      </c>
      <c r="AJ200" s="5">
        <v>0</v>
      </c>
      <c r="AK200" s="93">
        <v>0</v>
      </c>
      <c r="AL200" s="93">
        <v>0</v>
      </c>
      <c r="AM200" s="93">
        <v>0</v>
      </c>
      <c r="AN200" s="93">
        <v>0</v>
      </c>
      <c r="AO200" s="93">
        <v>0</v>
      </c>
      <c r="AP200" s="93">
        <v>0</v>
      </c>
      <c r="AQ200" s="93">
        <v>0</v>
      </c>
      <c r="AR200" s="93">
        <v>0</v>
      </c>
      <c r="AS200" s="93">
        <v>0</v>
      </c>
      <c r="AT200" s="93">
        <v>0</v>
      </c>
      <c r="AU200" s="5">
        <v>0</v>
      </c>
      <c r="AV200" s="302"/>
    </row>
    <row r="201" spans="1:48" ht="19.5" customHeight="1">
      <c r="A201" s="526"/>
      <c r="B201" s="474"/>
      <c r="C201" s="475"/>
      <c r="D201" s="474"/>
      <c r="E201" s="474"/>
      <c r="F201" s="6" t="s">
        <v>19</v>
      </c>
      <c r="G201" s="6" t="s">
        <v>22</v>
      </c>
      <c r="H201" s="6" t="s">
        <v>297</v>
      </c>
      <c r="I201" s="6" t="s">
        <v>297</v>
      </c>
      <c r="J201" s="474"/>
      <c r="K201" s="474"/>
      <c r="L201" s="515"/>
      <c r="M201" s="515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93">
        <v>0</v>
      </c>
      <c r="X201" s="93">
        <v>0</v>
      </c>
      <c r="Y201" s="93">
        <v>0</v>
      </c>
      <c r="Z201" s="93">
        <v>0</v>
      </c>
      <c r="AA201" s="93">
        <v>0</v>
      </c>
      <c r="AB201" s="93">
        <v>0</v>
      </c>
      <c r="AC201" s="93">
        <v>0</v>
      </c>
      <c r="AD201" s="93">
        <v>0</v>
      </c>
      <c r="AE201" s="93">
        <v>0</v>
      </c>
      <c r="AF201" s="93">
        <v>0</v>
      </c>
      <c r="AG201" s="93">
        <v>0</v>
      </c>
      <c r="AH201" s="5">
        <v>0</v>
      </c>
      <c r="AI201" s="5">
        <v>0</v>
      </c>
      <c r="AJ201" s="5">
        <v>0</v>
      </c>
      <c r="AK201" s="93">
        <v>0</v>
      </c>
      <c r="AL201" s="93">
        <v>0</v>
      </c>
      <c r="AM201" s="93">
        <v>0</v>
      </c>
      <c r="AN201" s="93">
        <v>0</v>
      </c>
      <c r="AO201" s="93">
        <v>0</v>
      </c>
      <c r="AP201" s="93">
        <v>0</v>
      </c>
      <c r="AQ201" s="93">
        <v>0</v>
      </c>
      <c r="AR201" s="93">
        <v>0</v>
      </c>
      <c r="AS201" s="93">
        <v>0</v>
      </c>
      <c r="AT201" s="93">
        <v>0</v>
      </c>
      <c r="AU201" s="5">
        <v>0</v>
      </c>
      <c r="AV201" s="302"/>
    </row>
    <row r="202" spans="1:48" ht="19.5" customHeight="1">
      <c r="A202" s="526"/>
      <c r="B202" s="474"/>
      <c r="C202" s="475"/>
      <c r="D202" s="474"/>
      <c r="E202" s="474"/>
      <c r="F202" s="476" t="s">
        <v>39</v>
      </c>
      <c r="G202" s="476" t="s">
        <v>21</v>
      </c>
      <c r="H202" s="476" t="s">
        <v>381</v>
      </c>
      <c r="I202" s="476" t="s">
        <v>312</v>
      </c>
      <c r="J202" s="474"/>
      <c r="K202" s="474"/>
      <c r="L202" s="515"/>
      <c r="M202" s="515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3">
        <v>0</v>
      </c>
      <c r="X202" s="93">
        <v>0</v>
      </c>
      <c r="Y202" s="93">
        <v>0</v>
      </c>
      <c r="Z202" s="93">
        <v>0</v>
      </c>
      <c r="AA202" s="93">
        <v>0</v>
      </c>
      <c r="AB202" s="93">
        <v>0</v>
      </c>
      <c r="AC202" s="93">
        <v>0</v>
      </c>
      <c r="AD202" s="93">
        <v>0</v>
      </c>
      <c r="AE202" s="93">
        <v>0</v>
      </c>
      <c r="AF202" s="93">
        <v>0</v>
      </c>
      <c r="AG202" s="93">
        <v>0</v>
      </c>
      <c r="AH202" s="5">
        <v>0</v>
      </c>
      <c r="AI202" s="5">
        <v>0</v>
      </c>
      <c r="AJ202" s="5">
        <v>0</v>
      </c>
      <c r="AK202" s="93">
        <v>0</v>
      </c>
      <c r="AL202" s="93">
        <v>0</v>
      </c>
      <c r="AM202" s="93">
        <v>0</v>
      </c>
      <c r="AN202" s="93">
        <v>0</v>
      </c>
      <c r="AO202" s="93">
        <v>0</v>
      </c>
      <c r="AP202" s="93">
        <v>0</v>
      </c>
      <c r="AQ202" s="93">
        <v>0</v>
      </c>
      <c r="AR202" s="93">
        <v>0</v>
      </c>
      <c r="AS202" s="93">
        <v>0</v>
      </c>
      <c r="AT202" s="93">
        <v>0</v>
      </c>
      <c r="AU202" s="5">
        <v>0</v>
      </c>
      <c r="AV202" s="302"/>
    </row>
    <row r="203" spans="1:48" ht="19.5" customHeight="1">
      <c r="A203" s="526"/>
      <c r="B203" s="474"/>
      <c r="C203" s="475"/>
      <c r="D203" s="474"/>
      <c r="E203" s="474"/>
      <c r="F203" s="476"/>
      <c r="G203" s="476"/>
      <c r="H203" s="476"/>
      <c r="I203" s="476"/>
      <c r="J203" s="474"/>
      <c r="K203" s="474"/>
      <c r="L203" s="515"/>
      <c r="M203" s="515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3">
        <v>0</v>
      </c>
      <c r="X203" s="93">
        <v>0</v>
      </c>
      <c r="Y203" s="93">
        <v>0</v>
      </c>
      <c r="Z203" s="93">
        <v>0</v>
      </c>
      <c r="AA203" s="93">
        <v>0</v>
      </c>
      <c r="AB203" s="93">
        <v>0</v>
      </c>
      <c r="AC203" s="93">
        <v>0</v>
      </c>
      <c r="AD203" s="93">
        <v>0</v>
      </c>
      <c r="AE203" s="93">
        <v>0</v>
      </c>
      <c r="AF203" s="93">
        <v>0</v>
      </c>
      <c r="AG203" s="93">
        <v>0</v>
      </c>
      <c r="AH203" s="5">
        <v>0</v>
      </c>
      <c r="AI203" s="5">
        <v>0</v>
      </c>
      <c r="AJ203" s="5">
        <v>0</v>
      </c>
      <c r="AK203" s="93">
        <v>0</v>
      </c>
      <c r="AL203" s="93">
        <v>0</v>
      </c>
      <c r="AM203" s="93">
        <v>0</v>
      </c>
      <c r="AN203" s="93">
        <v>0</v>
      </c>
      <c r="AO203" s="93">
        <v>0</v>
      </c>
      <c r="AP203" s="93">
        <v>0</v>
      </c>
      <c r="AQ203" s="93">
        <v>0</v>
      </c>
      <c r="AR203" s="93">
        <v>0</v>
      </c>
      <c r="AS203" s="93">
        <v>0</v>
      </c>
      <c r="AT203" s="93">
        <v>0</v>
      </c>
      <c r="AU203" s="5">
        <v>0</v>
      </c>
      <c r="AV203" s="302"/>
    </row>
    <row r="204" spans="1:48" ht="18" customHeight="1">
      <c r="A204" s="526"/>
      <c r="B204" s="474"/>
      <c r="C204" s="475"/>
      <c r="D204" s="474"/>
      <c r="E204" s="474"/>
      <c r="F204" s="476"/>
      <c r="G204" s="476"/>
      <c r="H204" s="476"/>
      <c r="I204" s="476"/>
      <c r="J204" s="474"/>
      <c r="K204" s="474"/>
      <c r="L204" s="515"/>
      <c r="M204" s="515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3">
        <v>0</v>
      </c>
      <c r="X204" s="93">
        <v>0</v>
      </c>
      <c r="Y204" s="93">
        <v>0</v>
      </c>
      <c r="Z204" s="93">
        <v>0</v>
      </c>
      <c r="AA204" s="93">
        <v>0</v>
      </c>
      <c r="AB204" s="93">
        <v>0</v>
      </c>
      <c r="AC204" s="93">
        <v>0</v>
      </c>
      <c r="AD204" s="93">
        <v>0</v>
      </c>
      <c r="AE204" s="93">
        <v>0</v>
      </c>
      <c r="AF204" s="93">
        <v>0</v>
      </c>
      <c r="AG204" s="93">
        <v>0</v>
      </c>
      <c r="AH204" s="5">
        <v>0</v>
      </c>
      <c r="AI204" s="5">
        <v>0</v>
      </c>
      <c r="AJ204" s="5">
        <v>0</v>
      </c>
      <c r="AK204" s="93">
        <v>0</v>
      </c>
      <c r="AL204" s="93">
        <v>0</v>
      </c>
      <c r="AM204" s="93">
        <v>0</v>
      </c>
      <c r="AN204" s="93">
        <v>0</v>
      </c>
      <c r="AO204" s="93">
        <v>0</v>
      </c>
      <c r="AP204" s="93">
        <v>0</v>
      </c>
      <c r="AQ204" s="93">
        <v>0</v>
      </c>
      <c r="AR204" s="93">
        <v>0</v>
      </c>
      <c r="AS204" s="93">
        <v>0</v>
      </c>
      <c r="AT204" s="93">
        <v>0</v>
      </c>
      <c r="AU204" s="5">
        <v>0</v>
      </c>
      <c r="AV204" s="302"/>
    </row>
    <row r="205" spans="1:48" ht="18" customHeight="1">
      <c r="A205" s="527"/>
      <c r="B205" s="474"/>
      <c r="C205" s="475"/>
      <c r="D205" s="474"/>
      <c r="E205" s="474"/>
      <c r="F205" s="476"/>
      <c r="G205" s="476"/>
      <c r="H205" s="476"/>
      <c r="I205" s="476"/>
      <c r="J205" s="474"/>
      <c r="K205" s="474"/>
      <c r="L205" s="515"/>
      <c r="M205" s="515"/>
      <c r="N205" s="230">
        <f t="shared" ref="N205:T205" si="102">SUM(N200:N204)</f>
        <v>0</v>
      </c>
      <c r="O205" s="230">
        <f t="shared" si="102"/>
        <v>0</v>
      </c>
      <c r="P205" s="230">
        <f t="shared" si="102"/>
        <v>0</v>
      </c>
      <c r="Q205" s="230">
        <f t="shared" si="102"/>
        <v>0</v>
      </c>
      <c r="R205" s="230">
        <f t="shared" si="102"/>
        <v>1.6612899999999999</v>
      </c>
      <c r="S205" s="230">
        <f t="shared" si="102"/>
        <v>0</v>
      </c>
      <c r="T205" s="230">
        <f t="shared" si="102"/>
        <v>0</v>
      </c>
      <c r="U205" s="231">
        <f t="shared" si="57"/>
        <v>1.6612899999999999</v>
      </c>
      <c r="V205" s="231" t="s">
        <v>11</v>
      </c>
      <c r="W205" s="193">
        <f t="shared" ref="W205:AU205" si="103">SUM(W200:W204)</f>
        <v>0</v>
      </c>
      <c r="X205" s="193">
        <f t="shared" si="103"/>
        <v>0</v>
      </c>
      <c r="Y205" s="193">
        <f t="shared" si="103"/>
        <v>0</v>
      </c>
      <c r="Z205" s="193">
        <f t="shared" si="103"/>
        <v>0</v>
      </c>
      <c r="AA205" s="193">
        <f t="shared" si="103"/>
        <v>0</v>
      </c>
      <c r="AB205" s="193">
        <f t="shared" si="103"/>
        <v>0</v>
      </c>
      <c r="AC205" s="193">
        <f t="shared" si="103"/>
        <v>0</v>
      </c>
      <c r="AD205" s="193">
        <f t="shared" si="103"/>
        <v>0</v>
      </c>
      <c r="AE205" s="193">
        <f t="shared" si="103"/>
        <v>0</v>
      </c>
      <c r="AF205" s="193">
        <f t="shared" si="103"/>
        <v>0</v>
      </c>
      <c r="AG205" s="193">
        <f t="shared" si="103"/>
        <v>0</v>
      </c>
      <c r="AH205" s="230">
        <f t="shared" si="103"/>
        <v>0</v>
      </c>
      <c r="AI205" s="230">
        <f t="shared" si="103"/>
        <v>0</v>
      </c>
      <c r="AJ205" s="230">
        <f t="shared" si="103"/>
        <v>0</v>
      </c>
      <c r="AK205" s="193">
        <f t="shared" si="103"/>
        <v>0</v>
      </c>
      <c r="AL205" s="193">
        <f t="shared" si="103"/>
        <v>0</v>
      </c>
      <c r="AM205" s="193">
        <f t="shared" si="103"/>
        <v>0</v>
      </c>
      <c r="AN205" s="193">
        <f t="shared" si="103"/>
        <v>0</v>
      </c>
      <c r="AO205" s="193">
        <f t="shared" si="103"/>
        <v>0</v>
      </c>
      <c r="AP205" s="193">
        <f t="shared" si="103"/>
        <v>0</v>
      </c>
      <c r="AQ205" s="193">
        <f t="shared" si="103"/>
        <v>0</v>
      </c>
      <c r="AR205" s="193">
        <f t="shared" si="103"/>
        <v>0</v>
      </c>
      <c r="AS205" s="193">
        <f t="shared" si="103"/>
        <v>0</v>
      </c>
      <c r="AT205" s="193">
        <f t="shared" si="103"/>
        <v>0</v>
      </c>
      <c r="AU205" s="230">
        <f t="shared" si="103"/>
        <v>0</v>
      </c>
      <c r="AV205" s="328"/>
    </row>
    <row r="206" spans="1:48" ht="15.75" customHeight="1">
      <c r="A206" s="467" t="s">
        <v>165</v>
      </c>
      <c r="B206" s="468"/>
      <c r="C206" s="468"/>
      <c r="D206" s="468"/>
      <c r="E206" s="468"/>
      <c r="F206" s="468"/>
      <c r="G206" s="468"/>
      <c r="H206" s="468"/>
      <c r="I206" s="468"/>
      <c r="J206" s="468"/>
      <c r="K206" s="468"/>
      <c r="L206" s="468"/>
      <c r="M206" s="468"/>
      <c r="N206" s="468"/>
      <c r="O206" s="468"/>
      <c r="P206" s="468"/>
      <c r="Q206" s="468"/>
      <c r="R206" s="468"/>
      <c r="S206" s="468"/>
      <c r="T206" s="468"/>
      <c r="U206" s="468"/>
      <c r="V206" s="468"/>
      <c r="W206" s="469"/>
      <c r="X206" s="469"/>
      <c r="Y206" s="469"/>
      <c r="Z206" s="469"/>
      <c r="AA206" s="469"/>
      <c r="AB206" s="469"/>
      <c r="AC206" s="469"/>
      <c r="AD206" s="469"/>
      <c r="AE206" s="469"/>
      <c r="AF206" s="469"/>
      <c r="AG206" s="469"/>
      <c r="AH206" s="469"/>
      <c r="AI206" s="469"/>
      <c r="AJ206" s="469"/>
      <c r="AK206" s="469"/>
      <c r="AL206" s="469"/>
      <c r="AM206" s="469"/>
      <c r="AN206" s="469"/>
      <c r="AO206" s="469"/>
      <c r="AP206" s="469"/>
      <c r="AQ206" s="469"/>
      <c r="AR206" s="469"/>
      <c r="AS206" s="469"/>
      <c r="AT206" s="469"/>
      <c r="AU206" s="469"/>
      <c r="AV206" s="470"/>
    </row>
    <row r="207" spans="1:48" ht="19.5" customHeight="1">
      <c r="A207" s="529"/>
      <c r="B207" s="474" t="s">
        <v>230</v>
      </c>
      <c r="C207" s="475" t="s">
        <v>90</v>
      </c>
      <c r="D207" s="474" t="s">
        <v>264</v>
      </c>
      <c r="E207" s="476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517">
        <v>2023</v>
      </c>
      <c r="K207" s="517">
        <v>2025</v>
      </c>
      <c r="L207" s="515">
        <v>29.69041</v>
      </c>
      <c r="M207" s="515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104">SUM(N207:T207)</f>
        <v>0</v>
      </c>
      <c r="V207" s="7" t="s">
        <v>3</v>
      </c>
      <c r="W207" s="93">
        <v>0</v>
      </c>
      <c r="X207" s="93">
        <v>0</v>
      </c>
      <c r="Y207" s="93">
        <v>0</v>
      </c>
      <c r="Z207" s="93">
        <v>0</v>
      </c>
      <c r="AA207" s="93">
        <v>0</v>
      </c>
      <c r="AB207" s="93">
        <v>0</v>
      </c>
      <c r="AC207" s="93">
        <v>0</v>
      </c>
      <c r="AD207" s="93">
        <v>0</v>
      </c>
      <c r="AE207" s="93">
        <v>0</v>
      </c>
      <c r="AF207" s="93">
        <v>0</v>
      </c>
      <c r="AG207" s="93">
        <v>0</v>
      </c>
      <c r="AH207" s="5">
        <v>0</v>
      </c>
      <c r="AI207" s="5">
        <v>0</v>
      </c>
      <c r="AJ207" s="5">
        <v>0</v>
      </c>
      <c r="AK207" s="93">
        <v>0</v>
      </c>
      <c r="AL207" s="93">
        <v>0</v>
      </c>
      <c r="AM207" s="93">
        <v>0</v>
      </c>
      <c r="AN207" s="93">
        <v>0</v>
      </c>
      <c r="AO207" s="93">
        <v>0</v>
      </c>
      <c r="AP207" s="93">
        <v>0</v>
      </c>
      <c r="AQ207" s="93">
        <v>0</v>
      </c>
      <c r="AR207" s="93">
        <v>0</v>
      </c>
      <c r="AS207" s="93">
        <v>0</v>
      </c>
      <c r="AT207" s="93">
        <v>0</v>
      </c>
      <c r="AU207" s="5">
        <v>0</v>
      </c>
      <c r="AV207" s="302"/>
    </row>
    <row r="208" spans="1:48" ht="19.5" customHeight="1">
      <c r="A208" s="530"/>
      <c r="B208" s="474"/>
      <c r="C208" s="475"/>
      <c r="D208" s="474"/>
      <c r="E208" s="476"/>
      <c r="F208" s="6" t="s">
        <v>19</v>
      </c>
      <c r="G208" s="6" t="s">
        <v>22</v>
      </c>
      <c r="H208" s="6" t="s">
        <v>297</v>
      </c>
      <c r="I208" s="6" t="s">
        <v>297</v>
      </c>
      <c r="J208" s="517"/>
      <c r="K208" s="517"/>
      <c r="L208" s="515"/>
      <c r="M208" s="515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104"/>
        <v>29.69041</v>
      </c>
      <c r="V208" s="5" t="s">
        <v>8</v>
      </c>
      <c r="W208" s="93">
        <v>0</v>
      </c>
      <c r="X208" s="93">
        <v>0</v>
      </c>
      <c r="Y208" s="93">
        <v>0</v>
      </c>
      <c r="Z208" s="93">
        <v>0</v>
      </c>
      <c r="AA208" s="93">
        <v>0</v>
      </c>
      <c r="AB208" s="93">
        <v>0</v>
      </c>
      <c r="AC208" s="93">
        <v>0</v>
      </c>
      <c r="AD208" s="93">
        <v>0</v>
      </c>
      <c r="AE208" s="93">
        <v>0</v>
      </c>
      <c r="AF208" s="93">
        <v>0</v>
      </c>
      <c r="AG208" s="93">
        <v>0</v>
      </c>
      <c r="AH208" s="5">
        <v>0</v>
      </c>
      <c r="AI208" s="5">
        <v>0</v>
      </c>
      <c r="AJ208" s="5">
        <v>0</v>
      </c>
      <c r="AK208" s="93">
        <v>0</v>
      </c>
      <c r="AL208" s="93">
        <v>0</v>
      </c>
      <c r="AM208" s="93">
        <v>0</v>
      </c>
      <c r="AN208" s="93">
        <v>0</v>
      </c>
      <c r="AO208" s="93">
        <v>0</v>
      </c>
      <c r="AP208" s="93">
        <v>0</v>
      </c>
      <c r="AQ208" s="93">
        <v>0</v>
      </c>
      <c r="AR208" s="93">
        <v>0</v>
      </c>
      <c r="AS208" s="93">
        <v>0</v>
      </c>
      <c r="AT208" s="93">
        <v>0</v>
      </c>
      <c r="AU208" s="5">
        <v>0</v>
      </c>
      <c r="AV208" s="302"/>
    </row>
    <row r="209" spans="1:48" ht="19.5" customHeight="1">
      <c r="A209" s="530"/>
      <c r="B209" s="474"/>
      <c r="C209" s="475"/>
      <c r="D209" s="474"/>
      <c r="E209" s="476"/>
      <c r="F209" s="476" t="s">
        <v>39</v>
      </c>
      <c r="G209" s="476" t="s">
        <v>21</v>
      </c>
      <c r="H209" s="538" t="s">
        <v>297</v>
      </c>
      <c r="I209" s="476" t="s">
        <v>317</v>
      </c>
      <c r="J209" s="517"/>
      <c r="K209" s="517"/>
      <c r="L209" s="515"/>
      <c r="M209" s="515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104"/>
        <v>0</v>
      </c>
      <c r="V209" s="7" t="s">
        <v>50</v>
      </c>
      <c r="W209" s="93">
        <v>0</v>
      </c>
      <c r="X209" s="93">
        <v>0</v>
      </c>
      <c r="Y209" s="93">
        <v>0</v>
      </c>
      <c r="Z209" s="93">
        <v>0</v>
      </c>
      <c r="AA209" s="93">
        <v>0</v>
      </c>
      <c r="AB209" s="93">
        <v>0</v>
      </c>
      <c r="AC209" s="93">
        <v>0</v>
      </c>
      <c r="AD209" s="93">
        <v>0</v>
      </c>
      <c r="AE209" s="93">
        <v>0</v>
      </c>
      <c r="AF209" s="93">
        <v>0</v>
      </c>
      <c r="AG209" s="93">
        <v>0</v>
      </c>
      <c r="AH209" s="5">
        <v>0</v>
      </c>
      <c r="AI209" s="5">
        <v>0</v>
      </c>
      <c r="AJ209" s="5">
        <v>0</v>
      </c>
      <c r="AK209" s="93">
        <v>0</v>
      </c>
      <c r="AL209" s="93">
        <v>0</v>
      </c>
      <c r="AM209" s="93">
        <v>0</v>
      </c>
      <c r="AN209" s="93">
        <v>0</v>
      </c>
      <c r="AO209" s="93">
        <v>0</v>
      </c>
      <c r="AP209" s="93">
        <v>0</v>
      </c>
      <c r="AQ209" s="93">
        <v>0</v>
      </c>
      <c r="AR209" s="93">
        <v>0</v>
      </c>
      <c r="AS209" s="93">
        <v>0</v>
      </c>
      <c r="AT209" s="93">
        <v>0</v>
      </c>
      <c r="AU209" s="5">
        <v>0</v>
      </c>
      <c r="AV209" s="302"/>
    </row>
    <row r="210" spans="1:48" ht="19.5" customHeight="1">
      <c r="A210" s="530"/>
      <c r="B210" s="474"/>
      <c r="C210" s="475"/>
      <c r="D210" s="474"/>
      <c r="E210" s="476"/>
      <c r="F210" s="476"/>
      <c r="G210" s="476"/>
      <c r="H210" s="539"/>
      <c r="I210" s="476"/>
      <c r="J210" s="517"/>
      <c r="K210" s="517"/>
      <c r="L210" s="515"/>
      <c r="M210" s="515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104"/>
        <v>0</v>
      </c>
      <c r="V210" s="7" t="s">
        <v>51</v>
      </c>
      <c r="W210" s="93">
        <v>0</v>
      </c>
      <c r="X210" s="93">
        <v>0</v>
      </c>
      <c r="Y210" s="93">
        <v>0</v>
      </c>
      <c r="Z210" s="93">
        <v>0</v>
      </c>
      <c r="AA210" s="93">
        <v>0</v>
      </c>
      <c r="AB210" s="93">
        <v>0</v>
      </c>
      <c r="AC210" s="93">
        <v>0</v>
      </c>
      <c r="AD210" s="93">
        <v>0</v>
      </c>
      <c r="AE210" s="93">
        <v>0</v>
      </c>
      <c r="AF210" s="93">
        <v>0</v>
      </c>
      <c r="AG210" s="93">
        <v>0</v>
      </c>
      <c r="AH210" s="5">
        <v>0</v>
      </c>
      <c r="AI210" s="5">
        <v>0</v>
      </c>
      <c r="AJ210" s="5">
        <v>0</v>
      </c>
      <c r="AK210" s="93">
        <v>0</v>
      </c>
      <c r="AL210" s="93">
        <v>0</v>
      </c>
      <c r="AM210" s="93">
        <v>0</v>
      </c>
      <c r="AN210" s="93">
        <v>0</v>
      </c>
      <c r="AO210" s="93">
        <v>0</v>
      </c>
      <c r="AP210" s="93">
        <v>0</v>
      </c>
      <c r="AQ210" s="93">
        <v>0</v>
      </c>
      <c r="AR210" s="93">
        <v>0</v>
      </c>
      <c r="AS210" s="93">
        <v>0</v>
      </c>
      <c r="AT210" s="93">
        <v>0</v>
      </c>
      <c r="AU210" s="5">
        <v>0</v>
      </c>
      <c r="AV210" s="302"/>
    </row>
    <row r="211" spans="1:48" ht="18" customHeight="1">
      <c r="A211" s="530"/>
      <c r="B211" s="474"/>
      <c r="C211" s="475"/>
      <c r="D211" s="474"/>
      <c r="E211" s="476"/>
      <c r="F211" s="476"/>
      <c r="G211" s="476"/>
      <c r="H211" s="539"/>
      <c r="I211" s="476"/>
      <c r="J211" s="517"/>
      <c r="K211" s="517"/>
      <c r="L211" s="515"/>
      <c r="M211" s="515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104"/>
        <v>0</v>
      </c>
      <c r="V211" s="7" t="s">
        <v>52</v>
      </c>
      <c r="W211" s="93">
        <v>0</v>
      </c>
      <c r="X211" s="93">
        <v>0</v>
      </c>
      <c r="Y211" s="93">
        <v>0</v>
      </c>
      <c r="Z211" s="93">
        <v>0</v>
      </c>
      <c r="AA211" s="93">
        <v>0</v>
      </c>
      <c r="AB211" s="93">
        <v>0</v>
      </c>
      <c r="AC211" s="93">
        <v>0</v>
      </c>
      <c r="AD211" s="93">
        <v>0</v>
      </c>
      <c r="AE211" s="93">
        <v>0</v>
      </c>
      <c r="AF211" s="93">
        <v>0</v>
      </c>
      <c r="AG211" s="93">
        <v>0</v>
      </c>
      <c r="AH211" s="5">
        <v>0</v>
      </c>
      <c r="AI211" s="5">
        <v>0</v>
      </c>
      <c r="AJ211" s="5">
        <v>0</v>
      </c>
      <c r="AK211" s="93">
        <v>0</v>
      </c>
      <c r="AL211" s="93">
        <v>0</v>
      </c>
      <c r="AM211" s="93">
        <v>0</v>
      </c>
      <c r="AN211" s="93">
        <v>0</v>
      </c>
      <c r="AO211" s="93">
        <v>0</v>
      </c>
      <c r="AP211" s="93">
        <v>0</v>
      </c>
      <c r="AQ211" s="93">
        <v>0</v>
      </c>
      <c r="AR211" s="93">
        <v>0</v>
      </c>
      <c r="AS211" s="93">
        <v>0</v>
      </c>
      <c r="AT211" s="93">
        <v>0</v>
      </c>
      <c r="AU211" s="5">
        <v>0</v>
      </c>
      <c r="AV211" s="302"/>
    </row>
    <row r="212" spans="1:48" ht="17.25" customHeight="1">
      <c r="A212" s="530"/>
      <c r="B212" s="474"/>
      <c r="C212" s="475"/>
      <c r="D212" s="474"/>
      <c r="E212" s="476"/>
      <c r="F212" s="476"/>
      <c r="G212" s="476"/>
      <c r="H212" s="540"/>
      <c r="I212" s="476"/>
      <c r="J212" s="517"/>
      <c r="K212" s="517"/>
      <c r="L212" s="515"/>
      <c r="M212" s="515"/>
      <c r="N212" s="230">
        <f t="shared" ref="N212:T212" si="105">SUM(N207:N211)</f>
        <v>0</v>
      </c>
      <c r="O212" s="230">
        <f t="shared" si="105"/>
        <v>0</v>
      </c>
      <c r="P212" s="230">
        <f t="shared" si="105"/>
        <v>0</v>
      </c>
      <c r="Q212" s="230">
        <f t="shared" si="105"/>
        <v>0</v>
      </c>
      <c r="R212" s="230">
        <f t="shared" si="105"/>
        <v>9.8968000000000007</v>
      </c>
      <c r="S212" s="230">
        <f t="shared" si="105"/>
        <v>9.8968000000000007</v>
      </c>
      <c r="T212" s="230">
        <f t="shared" si="105"/>
        <v>9.8968100000000003</v>
      </c>
      <c r="U212" s="231">
        <f t="shared" si="104"/>
        <v>29.69041</v>
      </c>
      <c r="V212" s="231" t="s">
        <v>11</v>
      </c>
      <c r="W212" s="193">
        <f t="shared" ref="W212:AU212" si="106">SUM(W207:W211)</f>
        <v>0</v>
      </c>
      <c r="X212" s="193">
        <f t="shared" si="106"/>
        <v>0</v>
      </c>
      <c r="Y212" s="193">
        <f t="shared" si="106"/>
        <v>0</v>
      </c>
      <c r="Z212" s="193">
        <f t="shared" si="106"/>
        <v>0</v>
      </c>
      <c r="AA212" s="193">
        <f t="shared" si="106"/>
        <v>0</v>
      </c>
      <c r="AB212" s="193">
        <f t="shared" si="106"/>
        <v>0</v>
      </c>
      <c r="AC212" s="193">
        <f t="shared" si="106"/>
        <v>0</v>
      </c>
      <c r="AD212" s="193">
        <f t="shared" si="106"/>
        <v>0</v>
      </c>
      <c r="AE212" s="193">
        <f t="shared" si="106"/>
        <v>0</v>
      </c>
      <c r="AF212" s="193">
        <f t="shared" si="106"/>
        <v>0</v>
      </c>
      <c r="AG212" s="193">
        <f t="shared" si="106"/>
        <v>0</v>
      </c>
      <c r="AH212" s="230">
        <f t="shared" si="106"/>
        <v>0</v>
      </c>
      <c r="AI212" s="230">
        <f t="shared" si="106"/>
        <v>0</v>
      </c>
      <c r="AJ212" s="230">
        <f t="shared" si="106"/>
        <v>0</v>
      </c>
      <c r="AK212" s="193">
        <f t="shared" si="106"/>
        <v>0</v>
      </c>
      <c r="AL212" s="193">
        <f t="shared" si="106"/>
        <v>0</v>
      </c>
      <c r="AM212" s="193">
        <f t="shared" si="106"/>
        <v>0</v>
      </c>
      <c r="AN212" s="193">
        <f t="shared" si="106"/>
        <v>0</v>
      </c>
      <c r="AO212" s="193">
        <f t="shared" si="106"/>
        <v>0</v>
      </c>
      <c r="AP212" s="193">
        <f t="shared" si="106"/>
        <v>0</v>
      </c>
      <c r="AQ212" s="193">
        <f t="shared" si="106"/>
        <v>0</v>
      </c>
      <c r="AR212" s="193">
        <f t="shared" si="106"/>
        <v>0</v>
      </c>
      <c r="AS212" s="193">
        <f t="shared" si="106"/>
        <v>0</v>
      </c>
      <c r="AT212" s="193">
        <f t="shared" si="106"/>
        <v>0</v>
      </c>
      <c r="AU212" s="230">
        <f t="shared" si="106"/>
        <v>0</v>
      </c>
      <c r="AV212" s="328"/>
    </row>
    <row r="213" spans="1:48" ht="19.5" customHeight="1">
      <c r="A213" s="530"/>
      <c r="B213" s="474" t="s">
        <v>231</v>
      </c>
      <c r="C213" s="475" t="s">
        <v>94</v>
      </c>
      <c r="D213" s="474" t="s">
        <v>264</v>
      </c>
      <c r="E213" s="476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517">
        <v>2023</v>
      </c>
      <c r="K213" s="517">
        <v>2025</v>
      </c>
      <c r="L213" s="515">
        <v>19.44285</v>
      </c>
      <c r="M213" s="515">
        <f t="shared" ref="M213" si="107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104"/>
        <v>0</v>
      </c>
      <c r="V213" s="7" t="s">
        <v>3</v>
      </c>
      <c r="W213" s="93">
        <v>0</v>
      </c>
      <c r="X213" s="93">
        <v>0</v>
      </c>
      <c r="Y213" s="93">
        <v>0</v>
      </c>
      <c r="Z213" s="93">
        <v>0</v>
      </c>
      <c r="AA213" s="93">
        <v>0</v>
      </c>
      <c r="AB213" s="93">
        <v>0</v>
      </c>
      <c r="AC213" s="93">
        <v>0</v>
      </c>
      <c r="AD213" s="93">
        <v>0</v>
      </c>
      <c r="AE213" s="93">
        <v>0</v>
      </c>
      <c r="AF213" s="93">
        <v>0</v>
      </c>
      <c r="AG213" s="93">
        <v>0</v>
      </c>
      <c r="AH213" s="5">
        <v>0</v>
      </c>
      <c r="AI213" s="5">
        <v>0</v>
      </c>
      <c r="AJ213" s="5">
        <v>0</v>
      </c>
      <c r="AK213" s="93">
        <v>0</v>
      </c>
      <c r="AL213" s="93">
        <v>0</v>
      </c>
      <c r="AM213" s="93">
        <v>0</v>
      </c>
      <c r="AN213" s="93">
        <v>0</v>
      </c>
      <c r="AO213" s="93">
        <v>0</v>
      </c>
      <c r="AP213" s="93">
        <v>0</v>
      </c>
      <c r="AQ213" s="93">
        <v>0</v>
      </c>
      <c r="AR213" s="93">
        <v>0</v>
      </c>
      <c r="AS213" s="93">
        <v>0</v>
      </c>
      <c r="AT213" s="93">
        <v>0</v>
      </c>
      <c r="AU213" s="5">
        <v>0</v>
      </c>
      <c r="AV213" s="302"/>
    </row>
    <row r="214" spans="1:48" ht="19.5" customHeight="1">
      <c r="A214" s="530"/>
      <c r="B214" s="474"/>
      <c r="C214" s="475"/>
      <c r="D214" s="474"/>
      <c r="E214" s="476"/>
      <c r="F214" s="6" t="s">
        <v>19</v>
      </c>
      <c r="G214" s="6" t="s">
        <v>22</v>
      </c>
      <c r="H214" s="6" t="s">
        <v>297</v>
      </c>
      <c r="I214" s="6" t="s">
        <v>297</v>
      </c>
      <c r="J214" s="517"/>
      <c r="K214" s="517"/>
      <c r="L214" s="515"/>
      <c r="M214" s="515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104"/>
        <v>19.44285</v>
      </c>
      <c r="V214" s="5" t="s">
        <v>8</v>
      </c>
      <c r="W214" s="93">
        <v>0</v>
      </c>
      <c r="X214" s="93">
        <v>0</v>
      </c>
      <c r="Y214" s="93">
        <v>0</v>
      </c>
      <c r="Z214" s="93">
        <v>0</v>
      </c>
      <c r="AA214" s="93">
        <v>0</v>
      </c>
      <c r="AB214" s="93">
        <v>0</v>
      </c>
      <c r="AC214" s="93">
        <v>0</v>
      </c>
      <c r="AD214" s="93">
        <v>0</v>
      </c>
      <c r="AE214" s="93">
        <v>0</v>
      </c>
      <c r="AF214" s="93">
        <v>0</v>
      </c>
      <c r="AG214" s="93">
        <v>0</v>
      </c>
      <c r="AH214" s="5">
        <v>0</v>
      </c>
      <c r="AI214" s="5">
        <v>0</v>
      </c>
      <c r="AJ214" s="5">
        <v>0</v>
      </c>
      <c r="AK214" s="93">
        <v>0</v>
      </c>
      <c r="AL214" s="93">
        <v>0</v>
      </c>
      <c r="AM214" s="93">
        <v>0</v>
      </c>
      <c r="AN214" s="93">
        <v>0</v>
      </c>
      <c r="AO214" s="93">
        <v>0</v>
      </c>
      <c r="AP214" s="93">
        <v>0</v>
      </c>
      <c r="AQ214" s="93">
        <v>0</v>
      </c>
      <c r="AR214" s="93">
        <v>0</v>
      </c>
      <c r="AS214" s="93">
        <v>0</v>
      </c>
      <c r="AT214" s="93">
        <v>0</v>
      </c>
      <c r="AU214" s="5">
        <v>0</v>
      </c>
      <c r="AV214" s="302"/>
    </row>
    <row r="215" spans="1:48" ht="19.5" customHeight="1">
      <c r="A215" s="530"/>
      <c r="B215" s="474"/>
      <c r="C215" s="475"/>
      <c r="D215" s="474"/>
      <c r="E215" s="476"/>
      <c r="F215" s="476" t="s">
        <v>39</v>
      </c>
      <c r="G215" s="476" t="s">
        <v>21</v>
      </c>
      <c r="H215" s="476" t="s">
        <v>382</v>
      </c>
      <c r="I215" s="476" t="s">
        <v>383</v>
      </c>
      <c r="J215" s="517"/>
      <c r="K215" s="517"/>
      <c r="L215" s="515"/>
      <c r="M215" s="515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104"/>
        <v>0</v>
      </c>
      <c r="V215" s="7" t="s">
        <v>50</v>
      </c>
      <c r="W215" s="93">
        <v>0</v>
      </c>
      <c r="X215" s="93">
        <v>0</v>
      </c>
      <c r="Y215" s="93">
        <v>0</v>
      </c>
      <c r="Z215" s="93">
        <v>0</v>
      </c>
      <c r="AA215" s="93">
        <v>0</v>
      </c>
      <c r="AB215" s="93">
        <v>0</v>
      </c>
      <c r="AC215" s="93">
        <v>0</v>
      </c>
      <c r="AD215" s="93">
        <v>0</v>
      </c>
      <c r="AE215" s="93">
        <v>0</v>
      </c>
      <c r="AF215" s="93">
        <v>0</v>
      </c>
      <c r="AG215" s="93">
        <v>0</v>
      </c>
      <c r="AH215" s="5">
        <v>0</v>
      </c>
      <c r="AI215" s="5">
        <v>0</v>
      </c>
      <c r="AJ215" s="5">
        <v>0</v>
      </c>
      <c r="AK215" s="93">
        <v>0</v>
      </c>
      <c r="AL215" s="93">
        <v>0</v>
      </c>
      <c r="AM215" s="93">
        <v>0</v>
      </c>
      <c r="AN215" s="93">
        <v>0</v>
      </c>
      <c r="AO215" s="93">
        <v>0</v>
      </c>
      <c r="AP215" s="93">
        <v>0</v>
      </c>
      <c r="AQ215" s="93">
        <v>0</v>
      </c>
      <c r="AR215" s="93">
        <v>0</v>
      </c>
      <c r="AS215" s="93">
        <v>0</v>
      </c>
      <c r="AT215" s="93">
        <v>0</v>
      </c>
      <c r="AU215" s="5">
        <v>0</v>
      </c>
      <c r="AV215" s="302"/>
    </row>
    <row r="216" spans="1:48" ht="19.5" customHeight="1">
      <c r="A216" s="530"/>
      <c r="B216" s="474"/>
      <c r="C216" s="475"/>
      <c r="D216" s="474"/>
      <c r="E216" s="476"/>
      <c r="F216" s="476"/>
      <c r="G216" s="476"/>
      <c r="H216" s="476"/>
      <c r="I216" s="476"/>
      <c r="J216" s="517"/>
      <c r="K216" s="517"/>
      <c r="L216" s="515"/>
      <c r="M216" s="515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104"/>
        <v>0</v>
      </c>
      <c r="V216" s="7" t="s">
        <v>51</v>
      </c>
      <c r="W216" s="93">
        <v>0</v>
      </c>
      <c r="X216" s="93">
        <v>0</v>
      </c>
      <c r="Y216" s="93">
        <v>0</v>
      </c>
      <c r="Z216" s="93">
        <v>0</v>
      </c>
      <c r="AA216" s="93">
        <v>0</v>
      </c>
      <c r="AB216" s="93">
        <v>0</v>
      </c>
      <c r="AC216" s="93">
        <v>0</v>
      </c>
      <c r="AD216" s="93">
        <v>0</v>
      </c>
      <c r="AE216" s="93">
        <v>0</v>
      </c>
      <c r="AF216" s="93">
        <v>0</v>
      </c>
      <c r="AG216" s="93">
        <v>0</v>
      </c>
      <c r="AH216" s="5">
        <v>0</v>
      </c>
      <c r="AI216" s="5">
        <v>0</v>
      </c>
      <c r="AJ216" s="5">
        <v>0</v>
      </c>
      <c r="AK216" s="93">
        <v>0</v>
      </c>
      <c r="AL216" s="93">
        <v>0</v>
      </c>
      <c r="AM216" s="93">
        <v>0</v>
      </c>
      <c r="AN216" s="93">
        <v>0</v>
      </c>
      <c r="AO216" s="93">
        <v>0</v>
      </c>
      <c r="AP216" s="93">
        <v>0</v>
      </c>
      <c r="AQ216" s="93">
        <v>0</v>
      </c>
      <c r="AR216" s="93">
        <v>0</v>
      </c>
      <c r="AS216" s="93">
        <v>0</v>
      </c>
      <c r="AT216" s="93">
        <v>0</v>
      </c>
      <c r="AU216" s="5">
        <v>0</v>
      </c>
      <c r="AV216" s="302"/>
    </row>
    <row r="217" spans="1:48" ht="18" customHeight="1">
      <c r="A217" s="530"/>
      <c r="B217" s="474"/>
      <c r="C217" s="475"/>
      <c r="D217" s="474"/>
      <c r="E217" s="476"/>
      <c r="F217" s="476"/>
      <c r="G217" s="476"/>
      <c r="H217" s="476"/>
      <c r="I217" s="476"/>
      <c r="J217" s="517"/>
      <c r="K217" s="517"/>
      <c r="L217" s="515"/>
      <c r="M217" s="515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104"/>
        <v>0</v>
      </c>
      <c r="V217" s="7" t="s">
        <v>52</v>
      </c>
      <c r="W217" s="93">
        <v>0</v>
      </c>
      <c r="X217" s="93">
        <v>0</v>
      </c>
      <c r="Y217" s="93">
        <v>0</v>
      </c>
      <c r="Z217" s="93">
        <v>0</v>
      </c>
      <c r="AA217" s="93">
        <v>0</v>
      </c>
      <c r="AB217" s="93">
        <v>0</v>
      </c>
      <c r="AC217" s="93">
        <v>0</v>
      </c>
      <c r="AD217" s="93">
        <v>0</v>
      </c>
      <c r="AE217" s="93">
        <v>0</v>
      </c>
      <c r="AF217" s="93">
        <v>0</v>
      </c>
      <c r="AG217" s="93">
        <v>0</v>
      </c>
      <c r="AH217" s="5">
        <v>0</v>
      </c>
      <c r="AI217" s="5">
        <v>0</v>
      </c>
      <c r="AJ217" s="5">
        <v>0</v>
      </c>
      <c r="AK217" s="93">
        <v>0</v>
      </c>
      <c r="AL217" s="93">
        <v>0</v>
      </c>
      <c r="AM217" s="93">
        <v>0</v>
      </c>
      <c r="AN217" s="93">
        <v>0</v>
      </c>
      <c r="AO217" s="93">
        <v>0</v>
      </c>
      <c r="AP217" s="93">
        <v>0</v>
      </c>
      <c r="AQ217" s="93">
        <v>0</v>
      </c>
      <c r="AR217" s="93">
        <v>0</v>
      </c>
      <c r="AS217" s="93">
        <v>0</v>
      </c>
      <c r="AT217" s="93">
        <v>0</v>
      </c>
      <c r="AU217" s="5">
        <v>0</v>
      </c>
      <c r="AV217" s="302"/>
    </row>
    <row r="218" spans="1:48" ht="17.25" customHeight="1">
      <c r="A218" s="530"/>
      <c r="B218" s="474"/>
      <c r="C218" s="475"/>
      <c r="D218" s="474"/>
      <c r="E218" s="476"/>
      <c r="F218" s="476"/>
      <c r="G218" s="476"/>
      <c r="H218" s="476"/>
      <c r="I218" s="476"/>
      <c r="J218" s="517"/>
      <c r="K218" s="517"/>
      <c r="L218" s="515"/>
      <c r="M218" s="515"/>
      <c r="N218" s="230">
        <f t="shared" ref="N218:T218" si="108">SUM(N213:N217)</f>
        <v>0</v>
      </c>
      <c r="O218" s="230">
        <f t="shared" si="108"/>
        <v>0</v>
      </c>
      <c r="P218" s="230">
        <f t="shared" si="108"/>
        <v>0</v>
      </c>
      <c r="Q218" s="230">
        <f t="shared" si="108"/>
        <v>0</v>
      </c>
      <c r="R218" s="230">
        <f t="shared" si="108"/>
        <v>9.4184300000000007</v>
      </c>
      <c r="S218" s="230">
        <f t="shared" si="108"/>
        <v>5.0122099999999996</v>
      </c>
      <c r="T218" s="230">
        <f t="shared" si="108"/>
        <v>5.0122099999999996</v>
      </c>
      <c r="U218" s="231">
        <f t="shared" si="104"/>
        <v>19.44285</v>
      </c>
      <c r="V218" s="231" t="s">
        <v>11</v>
      </c>
      <c r="W218" s="193">
        <f t="shared" ref="W218:AU218" si="109">SUM(W213:W217)</f>
        <v>0</v>
      </c>
      <c r="X218" s="193">
        <f t="shared" si="109"/>
        <v>0</v>
      </c>
      <c r="Y218" s="193">
        <f t="shared" si="109"/>
        <v>0</v>
      </c>
      <c r="Z218" s="193">
        <f t="shared" si="109"/>
        <v>0</v>
      </c>
      <c r="AA218" s="193">
        <f t="shared" si="109"/>
        <v>0</v>
      </c>
      <c r="AB218" s="193">
        <f t="shared" si="109"/>
        <v>0</v>
      </c>
      <c r="AC218" s="193">
        <f t="shared" si="109"/>
        <v>0</v>
      </c>
      <c r="AD218" s="193">
        <f t="shared" si="109"/>
        <v>0</v>
      </c>
      <c r="AE218" s="193">
        <f t="shared" si="109"/>
        <v>0</v>
      </c>
      <c r="AF218" s="193">
        <f t="shared" si="109"/>
        <v>0</v>
      </c>
      <c r="AG218" s="193">
        <f t="shared" si="109"/>
        <v>0</v>
      </c>
      <c r="AH218" s="230">
        <f t="shared" si="109"/>
        <v>0</v>
      </c>
      <c r="AI218" s="230">
        <f t="shared" si="109"/>
        <v>0</v>
      </c>
      <c r="AJ218" s="230">
        <f t="shared" si="109"/>
        <v>0</v>
      </c>
      <c r="AK218" s="193">
        <f t="shared" si="109"/>
        <v>0</v>
      </c>
      <c r="AL218" s="193">
        <f t="shared" si="109"/>
        <v>0</v>
      </c>
      <c r="AM218" s="193">
        <f t="shared" si="109"/>
        <v>0</v>
      </c>
      <c r="AN218" s="193">
        <f t="shared" si="109"/>
        <v>0</v>
      </c>
      <c r="AO218" s="193">
        <f t="shared" si="109"/>
        <v>0</v>
      </c>
      <c r="AP218" s="193">
        <f t="shared" si="109"/>
        <v>0</v>
      </c>
      <c r="AQ218" s="193">
        <f t="shared" si="109"/>
        <v>0</v>
      </c>
      <c r="AR218" s="193">
        <f t="shared" si="109"/>
        <v>0</v>
      </c>
      <c r="AS218" s="193">
        <f t="shared" si="109"/>
        <v>0</v>
      </c>
      <c r="AT218" s="193">
        <f t="shared" si="109"/>
        <v>0</v>
      </c>
      <c r="AU218" s="230">
        <f t="shared" si="109"/>
        <v>0</v>
      </c>
      <c r="AV218" s="328"/>
    </row>
    <row r="219" spans="1:48" ht="19.5" customHeight="1">
      <c r="A219" s="530"/>
      <c r="B219" s="474" t="s">
        <v>232</v>
      </c>
      <c r="C219" s="475" t="s">
        <v>92</v>
      </c>
      <c r="D219" s="474" t="s">
        <v>264</v>
      </c>
      <c r="E219" s="476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517">
        <v>2023</v>
      </c>
      <c r="K219" s="517">
        <v>2025</v>
      </c>
      <c r="L219" s="515">
        <v>12.9619</v>
      </c>
      <c r="M219" s="515">
        <f t="shared" ref="M219" si="110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104"/>
        <v>0</v>
      </c>
      <c r="V219" s="7" t="s">
        <v>3</v>
      </c>
      <c r="W219" s="93">
        <v>0</v>
      </c>
      <c r="X219" s="93">
        <v>0</v>
      </c>
      <c r="Y219" s="93">
        <v>0</v>
      </c>
      <c r="Z219" s="93">
        <v>0</v>
      </c>
      <c r="AA219" s="93">
        <v>0</v>
      </c>
      <c r="AB219" s="93">
        <v>0</v>
      </c>
      <c r="AC219" s="93">
        <v>0</v>
      </c>
      <c r="AD219" s="93">
        <v>0</v>
      </c>
      <c r="AE219" s="93">
        <v>0</v>
      </c>
      <c r="AF219" s="93">
        <v>0</v>
      </c>
      <c r="AG219" s="93">
        <v>0</v>
      </c>
      <c r="AH219" s="5">
        <v>0</v>
      </c>
      <c r="AI219" s="5">
        <v>0</v>
      </c>
      <c r="AJ219" s="5">
        <v>0</v>
      </c>
      <c r="AK219" s="93">
        <v>0</v>
      </c>
      <c r="AL219" s="93">
        <v>0</v>
      </c>
      <c r="AM219" s="93">
        <v>0</v>
      </c>
      <c r="AN219" s="93">
        <v>0</v>
      </c>
      <c r="AO219" s="93">
        <v>0</v>
      </c>
      <c r="AP219" s="93">
        <v>0</v>
      </c>
      <c r="AQ219" s="93">
        <v>0</v>
      </c>
      <c r="AR219" s="93">
        <v>0</v>
      </c>
      <c r="AS219" s="93">
        <v>0</v>
      </c>
      <c r="AT219" s="93">
        <v>0</v>
      </c>
      <c r="AU219" s="5">
        <v>0</v>
      </c>
      <c r="AV219" s="302"/>
    </row>
    <row r="220" spans="1:48" ht="19.5" customHeight="1">
      <c r="A220" s="530"/>
      <c r="B220" s="474"/>
      <c r="C220" s="475"/>
      <c r="D220" s="474"/>
      <c r="E220" s="476"/>
      <c r="F220" s="6" t="s">
        <v>19</v>
      </c>
      <c r="G220" s="6" t="s">
        <v>22</v>
      </c>
      <c r="H220" s="6" t="s">
        <v>297</v>
      </c>
      <c r="I220" s="6" t="s">
        <v>297</v>
      </c>
      <c r="J220" s="517"/>
      <c r="K220" s="517"/>
      <c r="L220" s="515"/>
      <c r="M220" s="515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104"/>
        <v>12.9619</v>
      </c>
      <c r="V220" s="5" t="s">
        <v>8</v>
      </c>
      <c r="W220" s="93">
        <v>0</v>
      </c>
      <c r="X220" s="93">
        <v>0</v>
      </c>
      <c r="Y220" s="93">
        <v>0</v>
      </c>
      <c r="Z220" s="93">
        <v>0</v>
      </c>
      <c r="AA220" s="93">
        <v>0</v>
      </c>
      <c r="AB220" s="93">
        <v>0</v>
      </c>
      <c r="AC220" s="93">
        <v>0</v>
      </c>
      <c r="AD220" s="93">
        <v>0</v>
      </c>
      <c r="AE220" s="93">
        <v>0</v>
      </c>
      <c r="AF220" s="93">
        <v>0</v>
      </c>
      <c r="AG220" s="93">
        <v>0</v>
      </c>
      <c r="AH220" s="5">
        <v>0</v>
      </c>
      <c r="AI220" s="5">
        <v>0</v>
      </c>
      <c r="AJ220" s="5">
        <v>0</v>
      </c>
      <c r="AK220" s="93">
        <v>0</v>
      </c>
      <c r="AL220" s="93">
        <v>0</v>
      </c>
      <c r="AM220" s="93">
        <v>0</v>
      </c>
      <c r="AN220" s="93">
        <v>0</v>
      </c>
      <c r="AO220" s="93">
        <v>0</v>
      </c>
      <c r="AP220" s="93">
        <v>0</v>
      </c>
      <c r="AQ220" s="93">
        <v>0</v>
      </c>
      <c r="AR220" s="93">
        <v>0</v>
      </c>
      <c r="AS220" s="93">
        <v>0</v>
      </c>
      <c r="AT220" s="93">
        <v>0</v>
      </c>
      <c r="AU220" s="5">
        <v>0</v>
      </c>
      <c r="AV220" s="302"/>
    </row>
    <row r="221" spans="1:48" ht="19.5" customHeight="1">
      <c r="A221" s="530"/>
      <c r="B221" s="474"/>
      <c r="C221" s="475"/>
      <c r="D221" s="474"/>
      <c r="E221" s="476"/>
      <c r="F221" s="476" t="s">
        <v>39</v>
      </c>
      <c r="G221" s="476" t="s">
        <v>385</v>
      </c>
      <c r="H221" s="476" t="s">
        <v>59</v>
      </c>
      <c r="I221" s="476" t="s">
        <v>384</v>
      </c>
      <c r="J221" s="517"/>
      <c r="K221" s="517"/>
      <c r="L221" s="515"/>
      <c r="M221" s="515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104"/>
        <v>0</v>
      </c>
      <c r="V221" s="7" t="s">
        <v>50</v>
      </c>
      <c r="W221" s="93">
        <v>0</v>
      </c>
      <c r="X221" s="93">
        <v>0</v>
      </c>
      <c r="Y221" s="93">
        <v>0</v>
      </c>
      <c r="Z221" s="93">
        <v>0</v>
      </c>
      <c r="AA221" s="93">
        <v>0</v>
      </c>
      <c r="AB221" s="93">
        <v>0</v>
      </c>
      <c r="AC221" s="93">
        <v>0</v>
      </c>
      <c r="AD221" s="93">
        <v>0</v>
      </c>
      <c r="AE221" s="93">
        <v>0</v>
      </c>
      <c r="AF221" s="93">
        <v>0</v>
      </c>
      <c r="AG221" s="93">
        <v>0</v>
      </c>
      <c r="AH221" s="5">
        <v>0</v>
      </c>
      <c r="AI221" s="5">
        <v>0</v>
      </c>
      <c r="AJ221" s="5">
        <v>0</v>
      </c>
      <c r="AK221" s="93">
        <v>0</v>
      </c>
      <c r="AL221" s="93">
        <v>0</v>
      </c>
      <c r="AM221" s="93">
        <v>0</v>
      </c>
      <c r="AN221" s="93">
        <v>0</v>
      </c>
      <c r="AO221" s="93">
        <v>0</v>
      </c>
      <c r="AP221" s="93">
        <v>0</v>
      </c>
      <c r="AQ221" s="93">
        <v>0</v>
      </c>
      <c r="AR221" s="93">
        <v>0</v>
      </c>
      <c r="AS221" s="93">
        <v>0</v>
      </c>
      <c r="AT221" s="93">
        <v>0</v>
      </c>
      <c r="AU221" s="5">
        <v>0</v>
      </c>
      <c r="AV221" s="302"/>
    </row>
    <row r="222" spans="1:48" ht="19.5" customHeight="1">
      <c r="A222" s="530"/>
      <c r="B222" s="474"/>
      <c r="C222" s="475"/>
      <c r="D222" s="474"/>
      <c r="E222" s="476"/>
      <c r="F222" s="476"/>
      <c r="G222" s="476"/>
      <c r="H222" s="476"/>
      <c r="I222" s="476"/>
      <c r="J222" s="517"/>
      <c r="K222" s="517"/>
      <c r="L222" s="515"/>
      <c r="M222" s="515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104"/>
        <v>0</v>
      </c>
      <c r="V222" s="7" t="s">
        <v>51</v>
      </c>
      <c r="W222" s="93">
        <v>0</v>
      </c>
      <c r="X222" s="93">
        <v>0</v>
      </c>
      <c r="Y222" s="93">
        <v>0</v>
      </c>
      <c r="Z222" s="93">
        <v>0</v>
      </c>
      <c r="AA222" s="93">
        <v>0</v>
      </c>
      <c r="AB222" s="93">
        <v>0</v>
      </c>
      <c r="AC222" s="93">
        <v>0</v>
      </c>
      <c r="AD222" s="93">
        <v>0</v>
      </c>
      <c r="AE222" s="93">
        <v>0</v>
      </c>
      <c r="AF222" s="93">
        <v>0</v>
      </c>
      <c r="AG222" s="93">
        <v>0</v>
      </c>
      <c r="AH222" s="5">
        <v>0</v>
      </c>
      <c r="AI222" s="5">
        <v>0</v>
      </c>
      <c r="AJ222" s="5">
        <v>0</v>
      </c>
      <c r="AK222" s="93">
        <v>0</v>
      </c>
      <c r="AL222" s="93">
        <v>0</v>
      </c>
      <c r="AM222" s="93">
        <v>0</v>
      </c>
      <c r="AN222" s="93">
        <v>0</v>
      </c>
      <c r="AO222" s="93">
        <v>0</v>
      </c>
      <c r="AP222" s="93">
        <v>0</v>
      </c>
      <c r="AQ222" s="93">
        <v>0</v>
      </c>
      <c r="AR222" s="93">
        <v>0</v>
      </c>
      <c r="AS222" s="93">
        <v>0</v>
      </c>
      <c r="AT222" s="93">
        <v>0</v>
      </c>
      <c r="AU222" s="5">
        <v>0</v>
      </c>
      <c r="AV222" s="302"/>
    </row>
    <row r="223" spans="1:48" ht="18" customHeight="1">
      <c r="A223" s="530"/>
      <c r="B223" s="474"/>
      <c r="C223" s="475"/>
      <c r="D223" s="474"/>
      <c r="E223" s="476"/>
      <c r="F223" s="476"/>
      <c r="G223" s="476"/>
      <c r="H223" s="476"/>
      <c r="I223" s="476"/>
      <c r="J223" s="517"/>
      <c r="K223" s="517"/>
      <c r="L223" s="515"/>
      <c r="M223" s="515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104"/>
        <v>0</v>
      </c>
      <c r="V223" s="7" t="s">
        <v>52</v>
      </c>
      <c r="W223" s="93">
        <v>0</v>
      </c>
      <c r="X223" s="93">
        <v>0</v>
      </c>
      <c r="Y223" s="93">
        <v>0</v>
      </c>
      <c r="Z223" s="93">
        <v>0</v>
      </c>
      <c r="AA223" s="93">
        <v>0</v>
      </c>
      <c r="AB223" s="93">
        <v>0</v>
      </c>
      <c r="AC223" s="93">
        <v>0</v>
      </c>
      <c r="AD223" s="93">
        <v>0</v>
      </c>
      <c r="AE223" s="93">
        <v>0</v>
      </c>
      <c r="AF223" s="93">
        <v>0</v>
      </c>
      <c r="AG223" s="93">
        <v>0</v>
      </c>
      <c r="AH223" s="5">
        <v>0</v>
      </c>
      <c r="AI223" s="5">
        <v>0</v>
      </c>
      <c r="AJ223" s="5">
        <v>0</v>
      </c>
      <c r="AK223" s="93">
        <v>0</v>
      </c>
      <c r="AL223" s="93">
        <v>0</v>
      </c>
      <c r="AM223" s="93">
        <v>0</v>
      </c>
      <c r="AN223" s="93">
        <v>0</v>
      </c>
      <c r="AO223" s="93">
        <v>0</v>
      </c>
      <c r="AP223" s="93">
        <v>0</v>
      </c>
      <c r="AQ223" s="93">
        <v>0</v>
      </c>
      <c r="AR223" s="93">
        <v>0</v>
      </c>
      <c r="AS223" s="93">
        <v>0</v>
      </c>
      <c r="AT223" s="93">
        <v>0</v>
      </c>
      <c r="AU223" s="5">
        <v>0</v>
      </c>
      <c r="AV223" s="302"/>
    </row>
    <row r="224" spans="1:48" ht="17.25" customHeight="1">
      <c r="A224" s="530"/>
      <c r="B224" s="474"/>
      <c r="C224" s="475"/>
      <c r="D224" s="474"/>
      <c r="E224" s="476"/>
      <c r="F224" s="476"/>
      <c r="G224" s="476"/>
      <c r="H224" s="476"/>
      <c r="I224" s="476"/>
      <c r="J224" s="517"/>
      <c r="K224" s="517"/>
      <c r="L224" s="515"/>
      <c r="M224" s="515"/>
      <c r="N224" s="230">
        <f t="shared" ref="N224:T224" si="111">SUM(N219:N223)</f>
        <v>0</v>
      </c>
      <c r="O224" s="230">
        <f t="shared" si="111"/>
        <v>0</v>
      </c>
      <c r="P224" s="230">
        <f t="shared" si="111"/>
        <v>0</v>
      </c>
      <c r="Q224" s="230">
        <f t="shared" si="111"/>
        <v>0</v>
      </c>
      <c r="R224" s="230">
        <f t="shared" si="111"/>
        <v>6.3177099999999999</v>
      </c>
      <c r="S224" s="230">
        <f t="shared" si="111"/>
        <v>3.37209</v>
      </c>
      <c r="T224" s="230">
        <f t="shared" si="111"/>
        <v>3.2721</v>
      </c>
      <c r="U224" s="231">
        <f t="shared" si="104"/>
        <v>12.9619</v>
      </c>
      <c r="V224" s="231" t="s">
        <v>11</v>
      </c>
      <c r="W224" s="193">
        <f t="shared" ref="W224:AU224" si="112">SUM(W219:W223)</f>
        <v>0</v>
      </c>
      <c r="X224" s="193">
        <f t="shared" si="112"/>
        <v>0</v>
      </c>
      <c r="Y224" s="193">
        <f t="shared" si="112"/>
        <v>0</v>
      </c>
      <c r="Z224" s="193">
        <f t="shared" si="112"/>
        <v>0</v>
      </c>
      <c r="AA224" s="193">
        <f t="shared" si="112"/>
        <v>0</v>
      </c>
      <c r="AB224" s="193">
        <f t="shared" si="112"/>
        <v>0</v>
      </c>
      <c r="AC224" s="193">
        <f t="shared" si="112"/>
        <v>0</v>
      </c>
      <c r="AD224" s="193">
        <f t="shared" si="112"/>
        <v>0</v>
      </c>
      <c r="AE224" s="193">
        <f t="shared" si="112"/>
        <v>0</v>
      </c>
      <c r="AF224" s="193">
        <f t="shared" si="112"/>
        <v>0</v>
      </c>
      <c r="AG224" s="193">
        <f t="shared" si="112"/>
        <v>0</v>
      </c>
      <c r="AH224" s="230">
        <f t="shared" si="112"/>
        <v>0</v>
      </c>
      <c r="AI224" s="230">
        <f t="shared" si="112"/>
        <v>0</v>
      </c>
      <c r="AJ224" s="230">
        <f t="shared" si="112"/>
        <v>0</v>
      </c>
      <c r="AK224" s="193">
        <f t="shared" si="112"/>
        <v>0</v>
      </c>
      <c r="AL224" s="193">
        <f t="shared" si="112"/>
        <v>0</v>
      </c>
      <c r="AM224" s="193">
        <f t="shared" si="112"/>
        <v>0</v>
      </c>
      <c r="AN224" s="193">
        <f t="shared" si="112"/>
        <v>0</v>
      </c>
      <c r="AO224" s="193">
        <f t="shared" si="112"/>
        <v>0</v>
      </c>
      <c r="AP224" s="193">
        <f t="shared" si="112"/>
        <v>0</v>
      </c>
      <c r="AQ224" s="193">
        <f t="shared" si="112"/>
        <v>0</v>
      </c>
      <c r="AR224" s="193">
        <f t="shared" si="112"/>
        <v>0</v>
      </c>
      <c r="AS224" s="193">
        <f t="shared" si="112"/>
        <v>0</v>
      </c>
      <c r="AT224" s="193">
        <f t="shared" si="112"/>
        <v>0</v>
      </c>
      <c r="AU224" s="230">
        <f t="shared" si="112"/>
        <v>0</v>
      </c>
      <c r="AV224" s="328"/>
    </row>
    <row r="225" spans="1:48" ht="19.5" customHeight="1">
      <c r="A225" s="530"/>
      <c r="B225" s="474" t="s">
        <v>233</v>
      </c>
      <c r="C225" s="475" t="s">
        <v>93</v>
      </c>
      <c r="D225" s="474" t="s">
        <v>264</v>
      </c>
      <c r="E225" s="476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517">
        <v>2023</v>
      </c>
      <c r="K225" s="517">
        <v>2025</v>
      </c>
      <c r="L225" s="515">
        <v>6.48095</v>
      </c>
      <c r="M225" s="515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104"/>
        <v>0</v>
      </c>
      <c r="V225" s="7" t="s">
        <v>3</v>
      </c>
      <c r="W225" s="93">
        <v>0</v>
      </c>
      <c r="X225" s="93">
        <v>0</v>
      </c>
      <c r="Y225" s="93">
        <v>0</v>
      </c>
      <c r="Z225" s="93">
        <v>0</v>
      </c>
      <c r="AA225" s="93">
        <v>0</v>
      </c>
      <c r="AB225" s="93">
        <v>0</v>
      </c>
      <c r="AC225" s="93">
        <v>0</v>
      </c>
      <c r="AD225" s="93">
        <v>0</v>
      </c>
      <c r="AE225" s="93">
        <v>0</v>
      </c>
      <c r="AF225" s="93">
        <v>0</v>
      </c>
      <c r="AG225" s="93">
        <v>0</v>
      </c>
      <c r="AH225" s="5">
        <v>0</v>
      </c>
      <c r="AI225" s="5">
        <v>0</v>
      </c>
      <c r="AJ225" s="5">
        <v>0</v>
      </c>
      <c r="AK225" s="93">
        <v>0</v>
      </c>
      <c r="AL225" s="93">
        <v>0</v>
      </c>
      <c r="AM225" s="93">
        <v>0</v>
      </c>
      <c r="AN225" s="93">
        <v>0</v>
      </c>
      <c r="AO225" s="93">
        <v>0</v>
      </c>
      <c r="AP225" s="93">
        <v>0</v>
      </c>
      <c r="AQ225" s="93">
        <v>0</v>
      </c>
      <c r="AR225" s="93">
        <v>0</v>
      </c>
      <c r="AS225" s="93">
        <v>0</v>
      </c>
      <c r="AT225" s="93">
        <v>0</v>
      </c>
      <c r="AU225" s="5">
        <v>0</v>
      </c>
      <c r="AV225" s="302"/>
    </row>
    <row r="226" spans="1:48" ht="19.5" customHeight="1">
      <c r="A226" s="530"/>
      <c r="B226" s="474"/>
      <c r="C226" s="475"/>
      <c r="D226" s="474"/>
      <c r="E226" s="476"/>
      <c r="F226" s="6" t="s">
        <v>19</v>
      </c>
      <c r="G226" s="6" t="s">
        <v>22</v>
      </c>
      <c r="H226" s="6" t="s">
        <v>297</v>
      </c>
      <c r="I226" s="6" t="s">
        <v>297</v>
      </c>
      <c r="J226" s="517"/>
      <c r="K226" s="517"/>
      <c r="L226" s="515"/>
      <c r="M226" s="515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104"/>
        <v>6.48095</v>
      </c>
      <c r="V226" s="5" t="s">
        <v>8</v>
      </c>
      <c r="W226" s="93">
        <v>0</v>
      </c>
      <c r="X226" s="93">
        <v>0</v>
      </c>
      <c r="Y226" s="93">
        <v>0</v>
      </c>
      <c r="Z226" s="93">
        <v>0</v>
      </c>
      <c r="AA226" s="93">
        <v>0</v>
      </c>
      <c r="AB226" s="93">
        <v>0</v>
      </c>
      <c r="AC226" s="93">
        <v>0</v>
      </c>
      <c r="AD226" s="93">
        <v>0</v>
      </c>
      <c r="AE226" s="93">
        <v>0</v>
      </c>
      <c r="AF226" s="93">
        <v>0</v>
      </c>
      <c r="AG226" s="93">
        <v>0</v>
      </c>
      <c r="AH226" s="5">
        <v>0</v>
      </c>
      <c r="AI226" s="5">
        <v>0</v>
      </c>
      <c r="AJ226" s="5">
        <v>0</v>
      </c>
      <c r="AK226" s="93">
        <v>0</v>
      </c>
      <c r="AL226" s="93">
        <v>0</v>
      </c>
      <c r="AM226" s="93">
        <v>0</v>
      </c>
      <c r="AN226" s="93">
        <v>0</v>
      </c>
      <c r="AO226" s="93">
        <v>0</v>
      </c>
      <c r="AP226" s="93">
        <v>0</v>
      </c>
      <c r="AQ226" s="93">
        <v>0</v>
      </c>
      <c r="AR226" s="93">
        <v>0</v>
      </c>
      <c r="AS226" s="93">
        <v>0</v>
      </c>
      <c r="AT226" s="93">
        <v>0</v>
      </c>
      <c r="AU226" s="5">
        <v>0</v>
      </c>
      <c r="AV226" s="302"/>
    </row>
    <row r="227" spans="1:48" ht="19.5" customHeight="1">
      <c r="A227" s="530"/>
      <c r="B227" s="474"/>
      <c r="C227" s="475"/>
      <c r="D227" s="474"/>
      <c r="E227" s="476"/>
      <c r="F227" s="476" t="s">
        <v>39</v>
      </c>
      <c r="G227" s="476" t="s">
        <v>385</v>
      </c>
      <c r="H227" s="476" t="s">
        <v>59</v>
      </c>
      <c r="I227" s="476" t="s">
        <v>323</v>
      </c>
      <c r="J227" s="517"/>
      <c r="K227" s="517"/>
      <c r="L227" s="515"/>
      <c r="M227" s="515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104"/>
        <v>0</v>
      </c>
      <c r="V227" s="7" t="s">
        <v>50</v>
      </c>
      <c r="W227" s="93">
        <v>0</v>
      </c>
      <c r="X227" s="93">
        <v>0</v>
      </c>
      <c r="Y227" s="93">
        <v>0</v>
      </c>
      <c r="Z227" s="93">
        <v>0</v>
      </c>
      <c r="AA227" s="93">
        <v>0</v>
      </c>
      <c r="AB227" s="93">
        <v>0</v>
      </c>
      <c r="AC227" s="93">
        <v>0</v>
      </c>
      <c r="AD227" s="93">
        <v>0</v>
      </c>
      <c r="AE227" s="93">
        <v>0</v>
      </c>
      <c r="AF227" s="93">
        <v>0</v>
      </c>
      <c r="AG227" s="93">
        <v>0</v>
      </c>
      <c r="AH227" s="5">
        <v>0</v>
      </c>
      <c r="AI227" s="5">
        <v>0</v>
      </c>
      <c r="AJ227" s="5">
        <v>0</v>
      </c>
      <c r="AK227" s="93">
        <v>0</v>
      </c>
      <c r="AL227" s="93">
        <v>0</v>
      </c>
      <c r="AM227" s="93">
        <v>0</v>
      </c>
      <c r="AN227" s="93">
        <v>0</v>
      </c>
      <c r="AO227" s="93">
        <v>0</v>
      </c>
      <c r="AP227" s="93">
        <v>0</v>
      </c>
      <c r="AQ227" s="93">
        <v>0</v>
      </c>
      <c r="AR227" s="93">
        <v>0</v>
      </c>
      <c r="AS227" s="93">
        <v>0</v>
      </c>
      <c r="AT227" s="93">
        <v>0</v>
      </c>
      <c r="AU227" s="5">
        <v>0</v>
      </c>
      <c r="AV227" s="302"/>
    </row>
    <row r="228" spans="1:48" ht="19.5" customHeight="1">
      <c r="A228" s="530"/>
      <c r="B228" s="474"/>
      <c r="C228" s="475"/>
      <c r="D228" s="474"/>
      <c r="E228" s="476"/>
      <c r="F228" s="476"/>
      <c r="G228" s="476"/>
      <c r="H228" s="476"/>
      <c r="I228" s="476"/>
      <c r="J228" s="517"/>
      <c r="K228" s="517"/>
      <c r="L228" s="515"/>
      <c r="M228" s="515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104"/>
        <v>0</v>
      </c>
      <c r="V228" s="7" t="s">
        <v>51</v>
      </c>
      <c r="W228" s="93">
        <v>0</v>
      </c>
      <c r="X228" s="93">
        <v>0</v>
      </c>
      <c r="Y228" s="93">
        <v>0</v>
      </c>
      <c r="Z228" s="93">
        <v>0</v>
      </c>
      <c r="AA228" s="93">
        <v>0</v>
      </c>
      <c r="AB228" s="93">
        <v>0</v>
      </c>
      <c r="AC228" s="93">
        <v>0</v>
      </c>
      <c r="AD228" s="93">
        <v>0</v>
      </c>
      <c r="AE228" s="93">
        <v>0</v>
      </c>
      <c r="AF228" s="93">
        <v>0</v>
      </c>
      <c r="AG228" s="93">
        <v>0</v>
      </c>
      <c r="AH228" s="5">
        <v>0</v>
      </c>
      <c r="AI228" s="5">
        <v>0</v>
      </c>
      <c r="AJ228" s="5">
        <v>0</v>
      </c>
      <c r="AK228" s="93">
        <v>0</v>
      </c>
      <c r="AL228" s="93">
        <v>0</v>
      </c>
      <c r="AM228" s="93">
        <v>0</v>
      </c>
      <c r="AN228" s="93">
        <v>0</v>
      </c>
      <c r="AO228" s="93">
        <v>0</v>
      </c>
      <c r="AP228" s="93">
        <v>0</v>
      </c>
      <c r="AQ228" s="93">
        <v>0</v>
      </c>
      <c r="AR228" s="93">
        <v>0</v>
      </c>
      <c r="AS228" s="93">
        <v>0</v>
      </c>
      <c r="AT228" s="93">
        <v>0</v>
      </c>
      <c r="AU228" s="5">
        <v>0</v>
      </c>
      <c r="AV228" s="302"/>
    </row>
    <row r="229" spans="1:48" ht="18" customHeight="1">
      <c r="A229" s="530"/>
      <c r="B229" s="474"/>
      <c r="C229" s="475"/>
      <c r="D229" s="474"/>
      <c r="E229" s="476"/>
      <c r="F229" s="476"/>
      <c r="G229" s="476"/>
      <c r="H229" s="476"/>
      <c r="I229" s="476"/>
      <c r="J229" s="517"/>
      <c r="K229" s="517"/>
      <c r="L229" s="515"/>
      <c r="M229" s="515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104"/>
        <v>0</v>
      </c>
      <c r="V229" s="7" t="s">
        <v>52</v>
      </c>
      <c r="W229" s="93">
        <v>0</v>
      </c>
      <c r="X229" s="93">
        <v>0</v>
      </c>
      <c r="Y229" s="93">
        <v>0</v>
      </c>
      <c r="Z229" s="93">
        <v>0</v>
      </c>
      <c r="AA229" s="93">
        <v>0</v>
      </c>
      <c r="AB229" s="93">
        <v>0</v>
      </c>
      <c r="AC229" s="93">
        <v>0</v>
      </c>
      <c r="AD229" s="93">
        <v>0</v>
      </c>
      <c r="AE229" s="93">
        <v>0</v>
      </c>
      <c r="AF229" s="93">
        <v>0</v>
      </c>
      <c r="AG229" s="93">
        <v>0</v>
      </c>
      <c r="AH229" s="5">
        <v>0</v>
      </c>
      <c r="AI229" s="5">
        <v>0</v>
      </c>
      <c r="AJ229" s="5">
        <v>0</v>
      </c>
      <c r="AK229" s="93">
        <v>0</v>
      </c>
      <c r="AL229" s="93">
        <v>0</v>
      </c>
      <c r="AM229" s="93">
        <v>0</v>
      </c>
      <c r="AN229" s="93">
        <v>0</v>
      </c>
      <c r="AO229" s="93">
        <v>0</v>
      </c>
      <c r="AP229" s="93">
        <v>0</v>
      </c>
      <c r="AQ229" s="93">
        <v>0</v>
      </c>
      <c r="AR229" s="93">
        <v>0</v>
      </c>
      <c r="AS229" s="93">
        <v>0</v>
      </c>
      <c r="AT229" s="93">
        <v>0</v>
      </c>
      <c r="AU229" s="5">
        <v>0</v>
      </c>
      <c r="AV229" s="302"/>
    </row>
    <row r="230" spans="1:48" ht="17.25" customHeight="1">
      <c r="A230" s="530"/>
      <c r="B230" s="474"/>
      <c r="C230" s="475"/>
      <c r="D230" s="474"/>
      <c r="E230" s="476"/>
      <c r="F230" s="476"/>
      <c r="G230" s="476"/>
      <c r="H230" s="476"/>
      <c r="I230" s="476"/>
      <c r="J230" s="517"/>
      <c r="K230" s="517"/>
      <c r="L230" s="515"/>
      <c r="M230" s="515"/>
      <c r="N230" s="230">
        <f t="shared" ref="N230:T230" si="113">SUM(N225:N229)</f>
        <v>0</v>
      </c>
      <c r="O230" s="230">
        <f t="shared" si="113"/>
        <v>0</v>
      </c>
      <c r="P230" s="230">
        <f t="shared" si="113"/>
        <v>0</v>
      </c>
      <c r="Q230" s="230">
        <f t="shared" si="113"/>
        <v>0</v>
      </c>
      <c r="R230" s="230">
        <f t="shared" si="113"/>
        <v>3.1421899999999998</v>
      </c>
      <c r="S230" s="230">
        <f t="shared" si="113"/>
        <v>1.6693800000000001</v>
      </c>
      <c r="T230" s="230">
        <f t="shared" si="113"/>
        <v>1.6693800000000001</v>
      </c>
      <c r="U230" s="231">
        <f t="shared" si="104"/>
        <v>6.48095</v>
      </c>
      <c r="V230" s="231" t="s">
        <v>11</v>
      </c>
      <c r="W230" s="193">
        <f t="shared" ref="W230:AU230" si="114">SUM(W225:W229)</f>
        <v>0</v>
      </c>
      <c r="X230" s="193">
        <f t="shared" si="114"/>
        <v>0</v>
      </c>
      <c r="Y230" s="193">
        <f t="shared" si="114"/>
        <v>0</v>
      </c>
      <c r="Z230" s="193">
        <f t="shared" si="114"/>
        <v>0</v>
      </c>
      <c r="AA230" s="193">
        <f t="shared" si="114"/>
        <v>0</v>
      </c>
      <c r="AB230" s="193">
        <f t="shared" si="114"/>
        <v>0</v>
      </c>
      <c r="AC230" s="193">
        <f t="shared" si="114"/>
        <v>0</v>
      </c>
      <c r="AD230" s="193">
        <f t="shared" si="114"/>
        <v>0</v>
      </c>
      <c r="AE230" s="193">
        <f t="shared" si="114"/>
        <v>0</v>
      </c>
      <c r="AF230" s="193">
        <f t="shared" si="114"/>
        <v>0</v>
      </c>
      <c r="AG230" s="193">
        <f t="shared" si="114"/>
        <v>0</v>
      </c>
      <c r="AH230" s="230">
        <f t="shared" si="114"/>
        <v>0</v>
      </c>
      <c r="AI230" s="230">
        <f t="shared" si="114"/>
        <v>0</v>
      </c>
      <c r="AJ230" s="230">
        <f t="shared" si="114"/>
        <v>0</v>
      </c>
      <c r="AK230" s="193">
        <f t="shared" si="114"/>
        <v>0</v>
      </c>
      <c r="AL230" s="193">
        <f t="shared" si="114"/>
        <v>0</v>
      </c>
      <c r="AM230" s="193">
        <f t="shared" si="114"/>
        <v>0</v>
      </c>
      <c r="AN230" s="193">
        <f t="shared" si="114"/>
        <v>0</v>
      </c>
      <c r="AO230" s="193">
        <f t="shared" si="114"/>
        <v>0</v>
      </c>
      <c r="AP230" s="193">
        <f t="shared" si="114"/>
        <v>0</v>
      </c>
      <c r="AQ230" s="193">
        <f t="shared" si="114"/>
        <v>0</v>
      </c>
      <c r="AR230" s="193">
        <f t="shared" si="114"/>
        <v>0</v>
      </c>
      <c r="AS230" s="193">
        <f t="shared" si="114"/>
        <v>0</v>
      </c>
      <c r="AT230" s="193">
        <f t="shared" si="114"/>
        <v>0</v>
      </c>
      <c r="AU230" s="230">
        <f t="shared" si="114"/>
        <v>0</v>
      </c>
      <c r="AV230" s="328"/>
    </row>
    <row r="231" spans="1:48" ht="19.5" customHeight="1">
      <c r="A231" s="530"/>
      <c r="B231" s="474" t="s">
        <v>234</v>
      </c>
      <c r="C231" s="475" t="s">
        <v>91</v>
      </c>
      <c r="D231" s="474" t="s">
        <v>264</v>
      </c>
      <c r="E231" s="476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517">
        <v>2023</v>
      </c>
      <c r="K231" s="517">
        <v>2025</v>
      </c>
      <c r="L231" s="515">
        <v>19.294509999999999</v>
      </c>
      <c r="M231" s="515">
        <f t="shared" ref="M231" si="115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104"/>
        <v>0</v>
      </c>
      <c r="V231" s="7" t="s">
        <v>3</v>
      </c>
      <c r="W231" s="93">
        <v>0</v>
      </c>
      <c r="X231" s="93">
        <v>0</v>
      </c>
      <c r="Y231" s="93">
        <v>0</v>
      </c>
      <c r="Z231" s="93">
        <v>0</v>
      </c>
      <c r="AA231" s="93">
        <v>0</v>
      </c>
      <c r="AB231" s="93">
        <v>0</v>
      </c>
      <c r="AC231" s="93">
        <v>0</v>
      </c>
      <c r="AD231" s="93">
        <v>0</v>
      </c>
      <c r="AE231" s="93">
        <v>0</v>
      </c>
      <c r="AF231" s="93">
        <v>0</v>
      </c>
      <c r="AG231" s="93">
        <v>0</v>
      </c>
      <c r="AH231" s="5">
        <v>0</v>
      </c>
      <c r="AI231" s="5">
        <v>0</v>
      </c>
      <c r="AJ231" s="5">
        <v>0</v>
      </c>
      <c r="AK231" s="93">
        <v>0</v>
      </c>
      <c r="AL231" s="93">
        <v>0</v>
      </c>
      <c r="AM231" s="93">
        <v>0</v>
      </c>
      <c r="AN231" s="93">
        <v>0</v>
      </c>
      <c r="AO231" s="93">
        <v>0</v>
      </c>
      <c r="AP231" s="93">
        <v>0</v>
      </c>
      <c r="AQ231" s="93">
        <v>0</v>
      </c>
      <c r="AR231" s="93">
        <v>0</v>
      </c>
      <c r="AS231" s="93">
        <v>0</v>
      </c>
      <c r="AT231" s="93">
        <v>0</v>
      </c>
      <c r="AU231" s="5">
        <v>0</v>
      </c>
      <c r="AV231" s="302"/>
    </row>
    <row r="232" spans="1:48" ht="19.5" customHeight="1">
      <c r="A232" s="530"/>
      <c r="B232" s="474"/>
      <c r="C232" s="475"/>
      <c r="D232" s="474"/>
      <c r="E232" s="476"/>
      <c r="F232" s="6" t="s">
        <v>19</v>
      </c>
      <c r="G232" s="6" t="s">
        <v>22</v>
      </c>
      <c r="H232" s="6" t="s">
        <v>297</v>
      </c>
      <c r="I232" s="6" t="s">
        <v>297</v>
      </c>
      <c r="J232" s="517"/>
      <c r="K232" s="517"/>
      <c r="L232" s="515"/>
      <c r="M232" s="515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104"/>
        <v>19.294509999999999</v>
      </c>
      <c r="V232" s="5" t="s">
        <v>8</v>
      </c>
      <c r="W232" s="93">
        <v>0</v>
      </c>
      <c r="X232" s="93">
        <v>0</v>
      </c>
      <c r="Y232" s="93">
        <v>0</v>
      </c>
      <c r="Z232" s="93">
        <v>0</v>
      </c>
      <c r="AA232" s="93">
        <v>0</v>
      </c>
      <c r="AB232" s="93">
        <v>0</v>
      </c>
      <c r="AC232" s="93">
        <v>0</v>
      </c>
      <c r="AD232" s="93">
        <v>0</v>
      </c>
      <c r="AE232" s="93">
        <v>0</v>
      </c>
      <c r="AF232" s="93">
        <v>0</v>
      </c>
      <c r="AG232" s="93">
        <v>0</v>
      </c>
      <c r="AH232" s="5">
        <v>0</v>
      </c>
      <c r="AI232" s="5">
        <v>0</v>
      </c>
      <c r="AJ232" s="5">
        <v>0</v>
      </c>
      <c r="AK232" s="93">
        <v>0</v>
      </c>
      <c r="AL232" s="93">
        <v>0</v>
      </c>
      <c r="AM232" s="93">
        <v>0</v>
      </c>
      <c r="AN232" s="93">
        <v>0</v>
      </c>
      <c r="AO232" s="93">
        <v>0</v>
      </c>
      <c r="AP232" s="93">
        <v>0</v>
      </c>
      <c r="AQ232" s="93">
        <v>0</v>
      </c>
      <c r="AR232" s="93">
        <v>0</v>
      </c>
      <c r="AS232" s="93">
        <v>0</v>
      </c>
      <c r="AT232" s="93">
        <v>0</v>
      </c>
      <c r="AU232" s="5">
        <v>0</v>
      </c>
      <c r="AV232" s="302"/>
    </row>
    <row r="233" spans="1:48" ht="19.5" customHeight="1">
      <c r="A233" s="530"/>
      <c r="B233" s="474"/>
      <c r="C233" s="475"/>
      <c r="D233" s="474"/>
      <c r="E233" s="476"/>
      <c r="F233" s="476" t="s">
        <v>39</v>
      </c>
      <c r="G233" s="476" t="s">
        <v>21</v>
      </c>
      <c r="H233" s="538" t="s">
        <v>297</v>
      </c>
      <c r="I233" s="476" t="s">
        <v>306</v>
      </c>
      <c r="J233" s="517"/>
      <c r="K233" s="517"/>
      <c r="L233" s="515"/>
      <c r="M233" s="515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104"/>
        <v>0</v>
      </c>
      <c r="V233" s="7" t="s">
        <v>50</v>
      </c>
      <c r="W233" s="93">
        <v>0</v>
      </c>
      <c r="X233" s="93">
        <v>0</v>
      </c>
      <c r="Y233" s="93">
        <v>0</v>
      </c>
      <c r="Z233" s="93">
        <v>0</v>
      </c>
      <c r="AA233" s="93">
        <v>0</v>
      </c>
      <c r="AB233" s="93">
        <v>0</v>
      </c>
      <c r="AC233" s="93">
        <v>0</v>
      </c>
      <c r="AD233" s="93">
        <v>0</v>
      </c>
      <c r="AE233" s="93">
        <v>0</v>
      </c>
      <c r="AF233" s="93">
        <v>0</v>
      </c>
      <c r="AG233" s="93">
        <v>0</v>
      </c>
      <c r="AH233" s="5">
        <v>0</v>
      </c>
      <c r="AI233" s="5">
        <v>0</v>
      </c>
      <c r="AJ233" s="5">
        <v>0</v>
      </c>
      <c r="AK233" s="93">
        <v>0</v>
      </c>
      <c r="AL233" s="93">
        <v>0</v>
      </c>
      <c r="AM233" s="93">
        <v>0</v>
      </c>
      <c r="AN233" s="93">
        <v>0</v>
      </c>
      <c r="AO233" s="93">
        <v>0</v>
      </c>
      <c r="AP233" s="93">
        <v>0</v>
      </c>
      <c r="AQ233" s="93">
        <v>0</v>
      </c>
      <c r="AR233" s="93">
        <v>0</v>
      </c>
      <c r="AS233" s="93">
        <v>0</v>
      </c>
      <c r="AT233" s="93">
        <v>0</v>
      </c>
      <c r="AU233" s="5">
        <v>0</v>
      </c>
      <c r="AV233" s="302"/>
    </row>
    <row r="234" spans="1:48" ht="19.5" customHeight="1">
      <c r="A234" s="530"/>
      <c r="B234" s="474"/>
      <c r="C234" s="475"/>
      <c r="D234" s="474"/>
      <c r="E234" s="476"/>
      <c r="F234" s="476"/>
      <c r="G234" s="476"/>
      <c r="H234" s="539"/>
      <c r="I234" s="476"/>
      <c r="J234" s="517"/>
      <c r="K234" s="517"/>
      <c r="L234" s="515"/>
      <c r="M234" s="515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104"/>
        <v>0</v>
      </c>
      <c r="V234" s="7" t="s">
        <v>51</v>
      </c>
      <c r="W234" s="93">
        <v>0</v>
      </c>
      <c r="X234" s="93">
        <v>0</v>
      </c>
      <c r="Y234" s="93">
        <v>0</v>
      </c>
      <c r="Z234" s="93">
        <v>0</v>
      </c>
      <c r="AA234" s="93">
        <v>0</v>
      </c>
      <c r="AB234" s="93">
        <v>0</v>
      </c>
      <c r="AC234" s="93">
        <v>0</v>
      </c>
      <c r="AD234" s="93">
        <v>0</v>
      </c>
      <c r="AE234" s="93">
        <v>0</v>
      </c>
      <c r="AF234" s="93">
        <v>0</v>
      </c>
      <c r="AG234" s="93">
        <v>0</v>
      </c>
      <c r="AH234" s="5">
        <v>0</v>
      </c>
      <c r="AI234" s="5">
        <v>0</v>
      </c>
      <c r="AJ234" s="5">
        <v>0</v>
      </c>
      <c r="AK234" s="93">
        <v>0</v>
      </c>
      <c r="AL234" s="93">
        <v>0</v>
      </c>
      <c r="AM234" s="93">
        <v>0</v>
      </c>
      <c r="AN234" s="93">
        <v>0</v>
      </c>
      <c r="AO234" s="93">
        <v>0</v>
      </c>
      <c r="AP234" s="93">
        <v>0</v>
      </c>
      <c r="AQ234" s="93">
        <v>0</v>
      </c>
      <c r="AR234" s="93">
        <v>0</v>
      </c>
      <c r="AS234" s="93">
        <v>0</v>
      </c>
      <c r="AT234" s="93">
        <v>0</v>
      </c>
      <c r="AU234" s="5">
        <v>0</v>
      </c>
      <c r="AV234" s="302"/>
    </row>
    <row r="235" spans="1:48" ht="18" customHeight="1">
      <c r="A235" s="530"/>
      <c r="B235" s="474"/>
      <c r="C235" s="475"/>
      <c r="D235" s="474"/>
      <c r="E235" s="476"/>
      <c r="F235" s="476"/>
      <c r="G235" s="476"/>
      <c r="H235" s="539"/>
      <c r="I235" s="476"/>
      <c r="J235" s="517"/>
      <c r="K235" s="517"/>
      <c r="L235" s="515"/>
      <c r="M235" s="515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104"/>
        <v>0</v>
      </c>
      <c r="V235" s="7" t="s">
        <v>52</v>
      </c>
      <c r="W235" s="93">
        <v>0</v>
      </c>
      <c r="X235" s="93">
        <v>0</v>
      </c>
      <c r="Y235" s="93">
        <v>0</v>
      </c>
      <c r="Z235" s="93">
        <v>0</v>
      </c>
      <c r="AA235" s="93">
        <v>0</v>
      </c>
      <c r="AB235" s="93">
        <v>0</v>
      </c>
      <c r="AC235" s="93">
        <v>0</v>
      </c>
      <c r="AD235" s="93">
        <v>0</v>
      </c>
      <c r="AE235" s="93">
        <v>0</v>
      </c>
      <c r="AF235" s="93">
        <v>0</v>
      </c>
      <c r="AG235" s="93">
        <v>0</v>
      </c>
      <c r="AH235" s="5">
        <v>0</v>
      </c>
      <c r="AI235" s="5">
        <v>0</v>
      </c>
      <c r="AJ235" s="5">
        <v>0</v>
      </c>
      <c r="AK235" s="93">
        <v>0</v>
      </c>
      <c r="AL235" s="93">
        <v>0</v>
      </c>
      <c r="AM235" s="93">
        <v>0</v>
      </c>
      <c r="AN235" s="93">
        <v>0</v>
      </c>
      <c r="AO235" s="93">
        <v>0</v>
      </c>
      <c r="AP235" s="93">
        <v>0</v>
      </c>
      <c r="AQ235" s="93">
        <v>0</v>
      </c>
      <c r="AR235" s="93">
        <v>0</v>
      </c>
      <c r="AS235" s="93">
        <v>0</v>
      </c>
      <c r="AT235" s="93">
        <v>0</v>
      </c>
      <c r="AU235" s="5">
        <v>0</v>
      </c>
      <c r="AV235" s="302"/>
    </row>
    <row r="236" spans="1:48" ht="17.25" customHeight="1">
      <c r="A236" s="531"/>
      <c r="B236" s="474"/>
      <c r="C236" s="475"/>
      <c r="D236" s="474"/>
      <c r="E236" s="476"/>
      <c r="F236" s="476"/>
      <c r="G236" s="476"/>
      <c r="H236" s="540"/>
      <c r="I236" s="476"/>
      <c r="J236" s="517"/>
      <c r="K236" s="517"/>
      <c r="L236" s="515"/>
      <c r="M236" s="515"/>
      <c r="N236" s="230">
        <f t="shared" ref="N236:T236" si="116">SUM(N231:N235)</f>
        <v>0</v>
      </c>
      <c r="O236" s="230">
        <f t="shared" si="116"/>
        <v>0</v>
      </c>
      <c r="P236" s="230">
        <f t="shared" si="116"/>
        <v>0</v>
      </c>
      <c r="Q236" s="230">
        <f t="shared" si="116"/>
        <v>0</v>
      </c>
      <c r="R236" s="230">
        <f t="shared" si="116"/>
        <v>6.4314999999999998</v>
      </c>
      <c r="S236" s="230">
        <f t="shared" si="116"/>
        <v>6.4314999999999998</v>
      </c>
      <c r="T236" s="230">
        <f t="shared" si="116"/>
        <v>6.4315100000000003</v>
      </c>
      <c r="U236" s="231">
        <f t="shared" si="104"/>
        <v>19.294509999999999</v>
      </c>
      <c r="V236" s="231" t="s">
        <v>11</v>
      </c>
      <c r="W236" s="193">
        <f t="shared" ref="W236:AU236" si="117">SUM(W231:W235)</f>
        <v>0</v>
      </c>
      <c r="X236" s="193">
        <f t="shared" si="117"/>
        <v>0</v>
      </c>
      <c r="Y236" s="193">
        <f t="shared" si="117"/>
        <v>0</v>
      </c>
      <c r="Z236" s="193">
        <f t="shared" si="117"/>
        <v>0</v>
      </c>
      <c r="AA236" s="193">
        <f t="shared" si="117"/>
        <v>0</v>
      </c>
      <c r="AB236" s="193">
        <f t="shared" si="117"/>
        <v>0</v>
      </c>
      <c r="AC236" s="193">
        <f t="shared" si="117"/>
        <v>0</v>
      </c>
      <c r="AD236" s="193">
        <f t="shared" si="117"/>
        <v>0</v>
      </c>
      <c r="AE236" s="193">
        <f t="shared" si="117"/>
        <v>0</v>
      </c>
      <c r="AF236" s="193">
        <f t="shared" si="117"/>
        <v>0</v>
      </c>
      <c r="AG236" s="193">
        <f t="shared" si="117"/>
        <v>0</v>
      </c>
      <c r="AH236" s="230">
        <f t="shared" si="117"/>
        <v>0</v>
      </c>
      <c r="AI236" s="230">
        <f t="shared" si="117"/>
        <v>0</v>
      </c>
      <c r="AJ236" s="230">
        <f t="shared" si="117"/>
        <v>0</v>
      </c>
      <c r="AK236" s="193">
        <f t="shared" si="117"/>
        <v>0</v>
      </c>
      <c r="AL236" s="193">
        <f t="shared" si="117"/>
        <v>0</v>
      </c>
      <c r="AM236" s="193">
        <f t="shared" si="117"/>
        <v>0</v>
      </c>
      <c r="AN236" s="193">
        <f t="shared" si="117"/>
        <v>0</v>
      </c>
      <c r="AO236" s="193">
        <f t="shared" si="117"/>
        <v>0</v>
      </c>
      <c r="AP236" s="193">
        <f t="shared" si="117"/>
        <v>0</v>
      </c>
      <c r="AQ236" s="193">
        <f t="shared" si="117"/>
        <v>0</v>
      </c>
      <c r="AR236" s="193">
        <f t="shared" si="117"/>
        <v>0</v>
      </c>
      <c r="AS236" s="193">
        <f t="shared" si="117"/>
        <v>0</v>
      </c>
      <c r="AT236" s="193">
        <f t="shared" si="117"/>
        <v>0</v>
      </c>
      <c r="AU236" s="230">
        <f t="shared" si="117"/>
        <v>0</v>
      </c>
      <c r="AV236" s="328"/>
    </row>
    <row r="237" spans="1:48" ht="15.75" customHeight="1">
      <c r="A237" s="467" t="s">
        <v>166</v>
      </c>
      <c r="B237" s="468"/>
      <c r="C237" s="468"/>
      <c r="D237" s="468"/>
      <c r="E237" s="468"/>
      <c r="F237" s="468"/>
      <c r="G237" s="468"/>
      <c r="H237" s="468"/>
      <c r="I237" s="468"/>
      <c r="J237" s="468"/>
      <c r="K237" s="468"/>
      <c r="L237" s="468"/>
      <c r="M237" s="468"/>
      <c r="N237" s="468"/>
      <c r="O237" s="468"/>
      <c r="P237" s="468"/>
      <c r="Q237" s="468"/>
      <c r="R237" s="468"/>
      <c r="S237" s="468"/>
      <c r="T237" s="468"/>
      <c r="U237" s="468"/>
      <c r="V237" s="468"/>
      <c r="W237" s="469"/>
      <c r="X237" s="469"/>
      <c r="Y237" s="469"/>
      <c r="Z237" s="469"/>
      <c r="AA237" s="469"/>
      <c r="AB237" s="469"/>
      <c r="AC237" s="469"/>
      <c r="AD237" s="469"/>
      <c r="AE237" s="469"/>
      <c r="AF237" s="469"/>
      <c r="AG237" s="469"/>
      <c r="AH237" s="469"/>
      <c r="AI237" s="469"/>
      <c r="AJ237" s="469"/>
      <c r="AK237" s="469"/>
      <c r="AL237" s="469"/>
      <c r="AM237" s="469"/>
      <c r="AN237" s="469"/>
      <c r="AO237" s="469"/>
      <c r="AP237" s="469"/>
      <c r="AQ237" s="469"/>
      <c r="AR237" s="469"/>
      <c r="AS237" s="469"/>
      <c r="AT237" s="469"/>
      <c r="AU237" s="469"/>
      <c r="AV237" s="470"/>
    </row>
    <row r="238" spans="1:48" ht="19.5" customHeight="1">
      <c r="A238" s="525"/>
      <c r="B238" s="474" t="s">
        <v>235</v>
      </c>
      <c r="C238" s="475" t="s">
        <v>95</v>
      </c>
      <c r="D238" s="474" t="s">
        <v>264</v>
      </c>
      <c r="E238" s="476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517">
        <v>2023</v>
      </c>
      <c r="K238" s="517">
        <v>2023</v>
      </c>
      <c r="L238" s="515">
        <v>31.716370000000001</v>
      </c>
      <c r="M238" s="515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118">SUM(N238:T238)</f>
        <v>0</v>
      </c>
      <c r="V238" s="7" t="s">
        <v>3</v>
      </c>
      <c r="W238" s="93">
        <v>0</v>
      </c>
      <c r="X238" s="93">
        <v>0</v>
      </c>
      <c r="Y238" s="93">
        <v>0</v>
      </c>
      <c r="Z238" s="93">
        <v>0</v>
      </c>
      <c r="AA238" s="93">
        <v>0</v>
      </c>
      <c r="AB238" s="93">
        <v>0</v>
      </c>
      <c r="AC238" s="93">
        <v>0</v>
      </c>
      <c r="AD238" s="93">
        <v>0</v>
      </c>
      <c r="AE238" s="93">
        <v>0</v>
      </c>
      <c r="AF238" s="93">
        <v>0</v>
      </c>
      <c r="AG238" s="93">
        <v>0</v>
      </c>
      <c r="AH238" s="5">
        <v>0</v>
      </c>
      <c r="AI238" s="5">
        <v>0</v>
      </c>
      <c r="AJ238" s="5">
        <v>0</v>
      </c>
      <c r="AK238" s="93">
        <v>0</v>
      </c>
      <c r="AL238" s="93">
        <v>0</v>
      </c>
      <c r="AM238" s="93">
        <v>0</v>
      </c>
      <c r="AN238" s="93">
        <v>0</v>
      </c>
      <c r="AO238" s="93">
        <v>0</v>
      </c>
      <c r="AP238" s="93">
        <v>0</v>
      </c>
      <c r="AQ238" s="93">
        <v>0</v>
      </c>
      <c r="AR238" s="93">
        <v>0</v>
      </c>
      <c r="AS238" s="93">
        <v>0</v>
      </c>
      <c r="AT238" s="93">
        <v>0</v>
      </c>
      <c r="AU238" s="5">
        <v>0</v>
      </c>
      <c r="AV238" s="302"/>
    </row>
    <row r="239" spans="1:48" ht="19.5" customHeight="1">
      <c r="A239" s="526"/>
      <c r="B239" s="474"/>
      <c r="C239" s="475"/>
      <c r="D239" s="474"/>
      <c r="E239" s="476"/>
      <c r="F239" s="6" t="s">
        <v>19</v>
      </c>
      <c r="G239" s="6" t="s">
        <v>22</v>
      </c>
      <c r="H239" s="6" t="s">
        <v>297</v>
      </c>
      <c r="I239" s="6" t="s">
        <v>297</v>
      </c>
      <c r="J239" s="517"/>
      <c r="K239" s="517"/>
      <c r="L239" s="515"/>
      <c r="M239" s="515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118"/>
        <v>31.716370000000001</v>
      </c>
      <c r="V239" s="5" t="s">
        <v>8</v>
      </c>
      <c r="W239" s="93">
        <v>0</v>
      </c>
      <c r="X239" s="93">
        <v>0</v>
      </c>
      <c r="Y239" s="93">
        <v>0</v>
      </c>
      <c r="Z239" s="93">
        <v>0</v>
      </c>
      <c r="AA239" s="93">
        <v>0</v>
      </c>
      <c r="AB239" s="93">
        <v>0</v>
      </c>
      <c r="AC239" s="93">
        <v>0</v>
      </c>
      <c r="AD239" s="93">
        <v>0</v>
      </c>
      <c r="AE239" s="93">
        <v>0</v>
      </c>
      <c r="AF239" s="93">
        <v>0</v>
      </c>
      <c r="AG239" s="93">
        <v>0</v>
      </c>
      <c r="AH239" s="5">
        <v>0</v>
      </c>
      <c r="AI239" s="5">
        <v>0</v>
      </c>
      <c r="AJ239" s="5">
        <v>0</v>
      </c>
      <c r="AK239" s="93">
        <v>0</v>
      </c>
      <c r="AL239" s="93">
        <v>0</v>
      </c>
      <c r="AM239" s="93">
        <v>0</v>
      </c>
      <c r="AN239" s="93">
        <v>0</v>
      </c>
      <c r="AO239" s="93">
        <v>0</v>
      </c>
      <c r="AP239" s="93">
        <v>0</v>
      </c>
      <c r="AQ239" s="93">
        <v>0</v>
      </c>
      <c r="AR239" s="93">
        <v>0</v>
      </c>
      <c r="AS239" s="93">
        <v>0</v>
      </c>
      <c r="AT239" s="93">
        <v>0</v>
      </c>
      <c r="AU239" s="5">
        <v>0</v>
      </c>
      <c r="AV239" s="302"/>
    </row>
    <row r="240" spans="1:48" ht="19.5" customHeight="1">
      <c r="A240" s="526"/>
      <c r="B240" s="474"/>
      <c r="C240" s="475"/>
      <c r="D240" s="474"/>
      <c r="E240" s="476"/>
      <c r="F240" s="476" t="s">
        <v>39</v>
      </c>
      <c r="G240" s="476" t="s">
        <v>21</v>
      </c>
      <c r="H240" s="476" t="s">
        <v>366</v>
      </c>
      <c r="I240" s="476" t="s">
        <v>324</v>
      </c>
      <c r="J240" s="517"/>
      <c r="K240" s="517"/>
      <c r="L240" s="515"/>
      <c r="M240" s="515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118"/>
        <v>0</v>
      </c>
      <c r="V240" s="7" t="s">
        <v>50</v>
      </c>
      <c r="W240" s="93">
        <v>0</v>
      </c>
      <c r="X240" s="93">
        <v>0</v>
      </c>
      <c r="Y240" s="93">
        <v>0</v>
      </c>
      <c r="Z240" s="93">
        <v>0</v>
      </c>
      <c r="AA240" s="93">
        <v>0</v>
      </c>
      <c r="AB240" s="93">
        <v>0</v>
      </c>
      <c r="AC240" s="93">
        <v>0</v>
      </c>
      <c r="AD240" s="93">
        <v>0</v>
      </c>
      <c r="AE240" s="93">
        <v>0</v>
      </c>
      <c r="AF240" s="93">
        <v>0</v>
      </c>
      <c r="AG240" s="93">
        <v>0</v>
      </c>
      <c r="AH240" s="5">
        <v>0</v>
      </c>
      <c r="AI240" s="5">
        <v>0</v>
      </c>
      <c r="AJ240" s="5">
        <v>0</v>
      </c>
      <c r="AK240" s="93">
        <v>0</v>
      </c>
      <c r="AL240" s="93">
        <v>0</v>
      </c>
      <c r="AM240" s="93">
        <v>0</v>
      </c>
      <c r="AN240" s="93">
        <v>0</v>
      </c>
      <c r="AO240" s="93">
        <v>0</v>
      </c>
      <c r="AP240" s="93">
        <v>0</v>
      </c>
      <c r="AQ240" s="93">
        <v>0</v>
      </c>
      <c r="AR240" s="93">
        <v>0</v>
      </c>
      <c r="AS240" s="93">
        <v>0</v>
      </c>
      <c r="AT240" s="93">
        <v>0</v>
      </c>
      <c r="AU240" s="5">
        <v>0</v>
      </c>
      <c r="AV240" s="302"/>
    </row>
    <row r="241" spans="1:48" ht="19.5" customHeight="1">
      <c r="A241" s="526"/>
      <c r="B241" s="474"/>
      <c r="C241" s="475"/>
      <c r="D241" s="474"/>
      <c r="E241" s="476"/>
      <c r="F241" s="476"/>
      <c r="G241" s="476"/>
      <c r="H241" s="476"/>
      <c r="I241" s="476"/>
      <c r="J241" s="517"/>
      <c r="K241" s="517"/>
      <c r="L241" s="515"/>
      <c r="M241" s="515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118"/>
        <v>0</v>
      </c>
      <c r="V241" s="7" t="s">
        <v>51</v>
      </c>
      <c r="W241" s="93">
        <v>0</v>
      </c>
      <c r="X241" s="93">
        <v>0</v>
      </c>
      <c r="Y241" s="93">
        <v>0</v>
      </c>
      <c r="Z241" s="93">
        <v>0</v>
      </c>
      <c r="AA241" s="93">
        <v>0</v>
      </c>
      <c r="AB241" s="93">
        <v>0</v>
      </c>
      <c r="AC241" s="93">
        <v>0</v>
      </c>
      <c r="AD241" s="93">
        <v>0</v>
      </c>
      <c r="AE241" s="93">
        <v>0</v>
      </c>
      <c r="AF241" s="93">
        <v>0</v>
      </c>
      <c r="AG241" s="93">
        <v>0</v>
      </c>
      <c r="AH241" s="5">
        <v>0</v>
      </c>
      <c r="AI241" s="5">
        <v>0</v>
      </c>
      <c r="AJ241" s="5">
        <v>0</v>
      </c>
      <c r="AK241" s="93">
        <v>0</v>
      </c>
      <c r="AL241" s="93">
        <v>0</v>
      </c>
      <c r="AM241" s="93">
        <v>0</v>
      </c>
      <c r="AN241" s="93">
        <v>0</v>
      </c>
      <c r="AO241" s="93">
        <v>0</v>
      </c>
      <c r="AP241" s="93">
        <v>0</v>
      </c>
      <c r="AQ241" s="93">
        <v>0</v>
      </c>
      <c r="AR241" s="93">
        <v>0</v>
      </c>
      <c r="AS241" s="93">
        <v>0</v>
      </c>
      <c r="AT241" s="93">
        <v>0</v>
      </c>
      <c r="AU241" s="5">
        <v>0</v>
      </c>
      <c r="AV241" s="302"/>
    </row>
    <row r="242" spans="1:48" ht="18" customHeight="1">
      <c r="A242" s="526"/>
      <c r="B242" s="474"/>
      <c r="C242" s="475"/>
      <c r="D242" s="474"/>
      <c r="E242" s="476"/>
      <c r="F242" s="476"/>
      <c r="G242" s="476"/>
      <c r="H242" s="476"/>
      <c r="I242" s="476"/>
      <c r="J242" s="517"/>
      <c r="K242" s="517"/>
      <c r="L242" s="515"/>
      <c r="M242" s="515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118"/>
        <v>0</v>
      </c>
      <c r="V242" s="7" t="s">
        <v>52</v>
      </c>
      <c r="W242" s="93">
        <v>0</v>
      </c>
      <c r="X242" s="93">
        <v>0</v>
      </c>
      <c r="Y242" s="93">
        <v>0</v>
      </c>
      <c r="Z242" s="93">
        <v>0</v>
      </c>
      <c r="AA242" s="93">
        <v>0</v>
      </c>
      <c r="AB242" s="93">
        <v>0</v>
      </c>
      <c r="AC242" s="93">
        <v>0</v>
      </c>
      <c r="AD242" s="93">
        <v>0</v>
      </c>
      <c r="AE242" s="93">
        <v>0</v>
      </c>
      <c r="AF242" s="93">
        <v>0</v>
      </c>
      <c r="AG242" s="93">
        <v>0</v>
      </c>
      <c r="AH242" s="5">
        <v>0</v>
      </c>
      <c r="AI242" s="5">
        <v>0</v>
      </c>
      <c r="AJ242" s="5">
        <v>0</v>
      </c>
      <c r="AK242" s="93">
        <v>0</v>
      </c>
      <c r="AL242" s="93">
        <v>0</v>
      </c>
      <c r="AM242" s="93">
        <v>0</v>
      </c>
      <c r="AN242" s="93">
        <v>0</v>
      </c>
      <c r="AO242" s="93">
        <v>0</v>
      </c>
      <c r="AP242" s="93">
        <v>0</v>
      </c>
      <c r="AQ242" s="93">
        <v>0</v>
      </c>
      <c r="AR242" s="93">
        <v>0</v>
      </c>
      <c r="AS242" s="93">
        <v>0</v>
      </c>
      <c r="AT242" s="93">
        <v>0</v>
      </c>
      <c r="AU242" s="5">
        <v>0</v>
      </c>
      <c r="AV242" s="302"/>
    </row>
    <row r="243" spans="1:48" ht="17.25" customHeight="1">
      <c r="A243" s="526"/>
      <c r="B243" s="474"/>
      <c r="C243" s="475"/>
      <c r="D243" s="474"/>
      <c r="E243" s="476"/>
      <c r="F243" s="476"/>
      <c r="G243" s="476"/>
      <c r="H243" s="476"/>
      <c r="I243" s="476"/>
      <c r="J243" s="517"/>
      <c r="K243" s="517"/>
      <c r="L243" s="515"/>
      <c r="M243" s="515"/>
      <c r="N243" s="230">
        <f t="shared" ref="N243:T243" si="119">SUM(N238:N242)</f>
        <v>0</v>
      </c>
      <c r="O243" s="230">
        <f t="shared" si="119"/>
        <v>0</v>
      </c>
      <c r="P243" s="230">
        <f t="shared" si="119"/>
        <v>0</v>
      </c>
      <c r="Q243" s="230">
        <f t="shared" si="119"/>
        <v>0</v>
      </c>
      <c r="R243" s="230">
        <f t="shared" si="119"/>
        <v>31.716370000000001</v>
      </c>
      <c r="S243" s="230">
        <f t="shared" si="119"/>
        <v>0</v>
      </c>
      <c r="T243" s="230">
        <f t="shared" si="119"/>
        <v>0</v>
      </c>
      <c r="U243" s="231">
        <f t="shared" si="118"/>
        <v>31.716370000000001</v>
      </c>
      <c r="V243" s="231" t="s">
        <v>11</v>
      </c>
      <c r="W243" s="193">
        <f t="shared" ref="W243:AU243" si="120">SUM(W238:W242)</f>
        <v>0</v>
      </c>
      <c r="X243" s="193">
        <f t="shared" si="120"/>
        <v>0</v>
      </c>
      <c r="Y243" s="193">
        <f t="shared" si="120"/>
        <v>0</v>
      </c>
      <c r="Z243" s="193">
        <f t="shared" si="120"/>
        <v>0</v>
      </c>
      <c r="AA243" s="193">
        <f t="shared" si="120"/>
        <v>0</v>
      </c>
      <c r="AB243" s="193">
        <f t="shared" si="120"/>
        <v>0</v>
      </c>
      <c r="AC243" s="193">
        <f t="shared" si="120"/>
        <v>0</v>
      </c>
      <c r="AD243" s="193">
        <f t="shared" si="120"/>
        <v>0</v>
      </c>
      <c r="AE243" s="193">
        <f t="shared" si="120"/>
        <v>0</v>
      </c>
      <c r="AF243" s="193">
        <f t="shared" si="120"/>
        <v>0</v>
      </c>
      <c r="AG243" s="193">
        <f t="shared" si="120"/>
        <v>0</v>
      </c>
      <c r="AH243" s="230">
        <f t="shared" si="120"/>
        <v>0</v>
      </c>
      <c r="AI243" s="230">
        <f t="shared" si="120"/>
        <v>0</v>
      </c>
      <c r="AJ243" s="230">
        <f t="shared" si="120"/>
        <v>0</v>
      </c>
      <c r="AK243" s="193">
        <f t="shared" si="120"/>
        <v>0</v>
      </c>
      <c r="AL243" s="193">
        <f t="shared" si="120"/>
        <v>0</v>
      </c>
      <c r="AM243" s="193">
        <f t="shared" si="120"/>
        <v>0</v>
      </c>
      <c r="AN243" s="193">
        <f t="shared" si="120"/>
        <v>0</v>
      </c>
      <c r="AO243" s="193">
        <f t="shared" si="120"/>
        <v>0</v>
      </c>
      <c r="AP243" s="193">
        <f t="shared" si="120"/>
        <v>0</v>
      </c>
      <c r="AQ243" s="193">
        <f t="shared" si="120"/>
        <v>0</v>
      </c>
      <c r="AR243" s="193">
        <f t="shared" si="120"/>
        <v>0</v>
      </c>
      <c r="AS243" s="193">
        <f t="shared" si="120"/>
        <v>0</v>
      </c>
      <c r="AT243" s="193">
        <f t="shared" si="120"/>
        <v>0</v>
      </c>
      <c r="AU243" s="230">
        <f t="shared" si="120"/>
        <v>0</v>
      </c>
      <c r="AV243" s="328"/>
    </row>
    <row r="244" spans="1:48" ht="19.5" customHeight="1">
      <c r="A244" s="526"/>
      <c r="B244" s="474" t="s">
        <v>236</v>
      </c>
      <c r="C244" s="475" t="s">
        <v>96</v>
      </c>
      <c r="D244" s="474" t="s">
        <v>264</v>
      </c>
      <c r="E244" s="476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517">
        <v>2023</v>
      </c>
      <c r="K244" s="517">
        <v>2025</v>
      </c>
      <c r="L244" s="515">
        <v>43.993279999999999</v>
      </c>
      <c r="M244" s="515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118"/>
        <v>0</v>
      </c>
      <c r="V244" s="7" t="s">
        <v>3</v>
      </c>
      <c r="W244" s="93">
        <v>0</v>
      </c>
      <c r="X244" s="93">
        <v>0</v>
      </c>
      <c r="Y244" s="93">
        <v>0</v>
      </c>
      <c r="Z244" s="93">
        <v>0</v>
      </c>
      <c r="AA244" s="93">
        <v>0</v>
      </c>
      <c r="AB244" s="93">
        <v>0</v>
      </c>
      <c r="AC244" s="93">
        <v>0</v>
      </c>
      <c r="AD244" s="93">
        <v>0</v>
      </c>
      <c r="AE244" s="93">
        <v>0</v>
      </c>
      <c r="AF244" s="93">
        <v>0</v>
      </c>
      <c r="AG244" s="93">
        <v>0</v>
      </c>
      <c r="AH244" s="5">
        <v>0</v>
      </c>
      <c r="AI244" s="5">
        <v>0</v>
      </c>
      <c r="AJ244" s="5">
        <v>0</v>
      </c>
      <c r="AK244" s="93">
        <v>0</v>
      </c>
      <c r="AL244" s="93">
        <v>0</v>
      </c>
      <c r="AM244" s="93">
        <v>0</v>
      </c>
      <c r="AN244" s="93">
        <v>0</v>
      </c>
      <c r="AO244" s="93">
        <v>0</v>
      </c>
      <c r="AP244" s="93">
        <v>0</v>
      </c>
      <c r="AQ244" s="93">
        <v>0</v>
      </c>
      <c r="AR244" s="93">
        <v>0</v>
      </c>
      <c r="AS244" s="93">
        <v>0</v>
      </c>
      <c r="AT244" s="93">
        <v>0</v>
      </c>
      <c r="AU244" s="5">
        <v>0</v>
      </c>
      <c r="AV244" s="302"/>
    </row>
    <row r="245" spans="1:48" ht="29.25" customHeight="1">
      <c r="A245" s="526"/>
      <c r="B245" s="474"/>
      <c r="C245" s="475"/>
      <c r="D245" s="474"/>
      <c r="E245" s="476"/>
      <c r="F245" s="6" t="s">
        <v>19</v>
      </c>
      <c r="G245" s="6" t="s">
        <v>22</v>
      </c>
      <c r="H245" s="6" t="s">
        <v>297</v>
      </c>
      <c r="I245" s="6" t="s">
        <v>297</v>
      </c>
      <c r="J245" s="517"/>
      <c r="K245" s="517"/>
      <c r="L245" s="515"/>
      <c r="M245" s="515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118"/>
        <v>0</v>
      </c>
      <c r="V245" s="5" t="s">
        <v>8</v>
      </c>
      <c r="W245" s="93">
        <v>0</v>
      </c>
      <c r="X245" s="93">
        <f>X246</f>
        <v>27.45</v>
      </c>
      <c r="Y245" s="93">
        <f t="shared" ref="Y245:AP245" si="121">Y246</f>
        <v>0</v>
      </c>
      <c r="Z245" s="93">
        <f t="shared" si="121"/>
        <v>0</v>
      </c>
      <c r="AA245" s="93">
        <f t="shared" si="121"/>
        <v>0</v>
      </c>
      <c r="AB245" s="93">
        <f t="shared" si="121"/>
        <v>0</v>
      </c>
      <c r="AC245" s="93">
        <f t="shared" si="121"/>
        <v>0</v>
      </c>
      <c r="AD245" s="93">
        <f t="shared" si="121"/>
        <v>0</v>
      </c>
      <c r="AE245" s="93">
        <f t="shared" si="121"/>
        <v>0</v>
      </c>
      <c r="AF245" s="93">
        <f t="shared" si="121"/>
        <v>27.45</v>
      </c>
      <c r="AG245" s="93">
        <f t="shared" si="121"/>
        <v>27.45</v>
      </c>
      <c r="AH245" s="93">
        <f t="shared" si="121"/>
        <v>0</v>
      </c>
      <c r="AI245" s="93">
        <f t="shared" si="121"/>
        <v>0</v>
      </c>
      <c r="AJ245" s="93">
        <f t="shared" si="121"/>
        <v>0</v>
      </c>
      <c r="AK245" s="93">
        <f t="shared" si="121"/>
        <v>27.45</v>
      </c>
      <c r="AL245" s="93">
        <f t="shared" si="121"/>
        <v>0</v>
      </c>
      <c r="AM245" s="93">
        <f t="shared" si="121"/>
        <v>0</v>
      </c>
      <c r="AN245" s="93">
        <f t="shared" si="121"/>
        <v>0</v>
      </c>
      <c r="AO245" s="93">
        <f t="shared" si="121"/>
        <v>0</v>
      </c>
      <c r="AP245" s="93">
        <f t="shared" si="121"/>
        <v>0</v>
      </c>
      <c r="AQ245" s="93">
        <v>0</v>
      </c>
      <c r="AR245" s="93">
        <v>0</v>
      </c>
      <c r="AS245" s="93">
        <v>0</v>
      </c>
      <c r="AT245" s="93">
        <v>0</v>
      </c>
      <c r="AU245" s="5">
        <v>0</v>
      </c>
      <c r="AV245" s="302"/>
    </row>
    <row r="246" spans="1:48" s="275" customFormat="1" ht="31.5" hidden="1" customHeight="1">
      <c r="A246" s="526"/>
      <c r="B246" s="474"/>
      <c r="C246" s="475"/>
      <c r="D246" s="474"/>
      <c r="E246" s="476"/>
      <c r="F246" s="272"/>
      <c r="G246" s="272"/>
      <c r="H246" s="272"/>
      <c r="I246" s="272"/>
      <c r="J246" s="517"/>
      <c r="K246" s="517"/>
      <c r="L246" s="515"/>
      <c r="M246" s="515"/>
      <c r="N246" s="273"/>
      <c r="O246" s="273"/>
      <c r="P246" s="273"/>
      <c r="Q246" s="273"/>
      <c r="R246" s="273"/>
      <c r="S246" s="273"/>
      <c r="T246" s="273"/>
      <c r="U246" s="273"/>
      <c r="V246" s="273" t="s">
        <v>961</v>
      </c>
      <c r="W246" s="274"/>
      <c r="X246" s="274">
        <f>AF246</f>
        <v>27.45</v>
      </c>
      <c r="Y246" s="274"/>
      <c r="Z246" s="274"/>
      <c r="AA246" s="274"/>
      <c r="AB246" s="274"/>
      <c r="AC246" s="274"/>
      <c r="AD246" s="274"/>
      <c r="AE246" s="274"/>
      <c r="AF246" s="274">
        <v>27.45</v>
      </c>
      <c r="AG246" s="274">
        <f>AK246</f>
        <v>27.45</v>
      </c>
      <c r="AH246" s="273"/>
      <c r="AI246" s="273"/>
      <c r="AJ246" s="273"/>
      <c r="AK246" s="274">
        <v>27.45</v>
      </c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3"/>
      <c r="AV246" s="330"/>
    </row>
    <row r="247" spans="1:48" ht="19.5" customHeight="1">
      <c r="A247" s="526"/>
      <c r="B247" s="474"/>
      <c r="C247" s="475"/>
      <c r="D247" s="474"/>
      <c r="E247" s="476"/>
      <c r="F247" s="476" t="s">
        <v>39</v>
      </c>
      <c r="G247" s="476" t="s">
        <v>21</v>
      </c>
      <c r="H247" s="476" t="s">
        <v>366</v>
      </c>
      <c r="I247" s="476" t="s">
        <v>324</v>
      </c>
      <c r="J247" s="517"/>
      <c r="K247" s="517"/>
      <c r="L247" s="515"/>
      <c r="M247" s="515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118"/>
        <v>0</v>
      </c>
      <c r="V247" s="7" t="s">
        <v>50</v>
      </c>
      <c r="W247" s="93">
        <v>0</v>
      </c>
      <c r="X247" s="93">
        <v>0</v>
      </c>
      <c r="Y247" s="93">
        <v>0</v>
      </c>
      <c r="Z247" s="93">
        <v>0</v>
      </c>
      <c r="AA247" s="93">
        <v>0</v>
      </c>
      <c r="AB247" s="93">
        <v>0</v>
      </c>
      <c r="AC247" s="93">
        <v>0</v>
      </c>
      <c r="AD247" s="93">
        <v>0</v>
      </c>
      <c r="AE247" s="93">
        <v>0</v>
      </c>
      <c r="AF247" s="93">
        <v>0</v>
      </c>
      <c r="AG247" s="93">
        <v>0</v>
      </c>
      <c r="AH247" s="5">
        <v>0</v>
      </c>
      <c r="AI247" s="5">
        <v>0</v>
      </c>
      <c r="AJ247" s="5">
        <v>0</v>
      </c>
      <c r="AK247" s="93">
        <v>0</v>
      </c>
      <c r="AL247" s="93">
        <v>0</v>
      </c>
      <c r="AM247" s="93">
        <v>0</v>
      </c>
      <c r="AN247" s="93">
        <v>0</v>
      </c>
      <c r="AO247" s="93">
        <v>0</v>
      </c>
      <c r="AP247" s="93">
        <v>0</v>
      </c>
      <c r="AQ247" s="93">
        <v>0</v>
      </c>
      <c r="AR247" s="93">
        <v>0</v>
      </c>
      <c r="AS247" s="93">
        <v>0</v>
      </c>
      <c r="AT247" s="93">
        <v>0</v>
      </c>
      <c r="AU247" s="5">
        <v>0</v>
      </c>
      <c r="AV247" s="302"/>
    </row>
    <row r="248" spans="1:48" ht="19.5" customHeight="1">
      <c r="A248" s="526"/>
      <c r="B248" s="474"/>
      <c r="C248" s="475"/>
      <c r="D248" s="474"/>
      <c r="E248" s="476"/>
      <c r="F248" s="476"/>
      <c r="G248" s="476"/>
      <c r="H248" s="476"/>
      <c r="I248" s="476"/>
      <c r="J248" s="517"/>
      <c r="K248" s="517"/>
      <c r="L248" s="515"/>
      <c r="M248" s="515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118"/>
        <v>0</v>
      </c>
      <c r="V248" s="7" t="s">
        <v>51</v>
      </c>
      <c r="W248" s="93">
        <v>0</v>
      </c>
      <c r="X248" s="93">
        <v>0</v>
      </c>
      <c r="Y248" s="93">
        <v>0</v>
      </c>
      <c r="Z248" s="93">
        <v>0</v>
      </c>
      <c r="AA248" s="93">
        <v>0</v>
      </c>
      <c r="AB248" s="93">
        <v>0</v>
      </c>
      <c r="AC248" s="93">
        <v>0</v>
      </c>
      <c r="AD248" s="93">
        <v>0</v>
      </c>
      <c r="AE248" s="93">
        <v>0</v>
      </c>
      <c r="AF248" s="93">
        <v>0</v>
      </c>
      <c r="AG248" s="93">
        <v>0</v>
      </c>
      <c r="AH248" s="5">
        <v>0</v>
      </c>
      <c r="AI248" s="5">
        <v>0</v>
      </c>
      <c r="AJ248" s="5">
        <v>0</v>
      </c>
      <c r="AK248" s="93">
        <v>0</v>
      </c>
      <c r="AL248" s="93">
        <v>0</v>
      </c>
      <c r="AM248" s="93">
        <v>0</v>
      </c>
      <c r="AN248" s="93">
        <v>0</v>
      </c>
      <c r="AO248" s="93">
        <v>0</v>
      </c>
      <c r="AP248" s="93">
        <v>0</v>
      </c>
      <c r="AQ248" s="93">
        <v>0</v>
      </c>
      <c r="AR248" s="93">
        <v>0</v>
      </c>
      <c r="AS248" s="93">
        <v>0</v>
      </c>
      <c r="AT248" s="93">
        <v>0</v>
      </c>
      <c r="AU248" s="5">
        <v>0</v>
      </c>
      <c r="AV248" s="302"/>
    </row>
    <row r="249" spans="1:48" ht="18" customHeight="1">
      <c r="A249" s="526"/>
      <c r="B249" s="474"/>
      <c r="C249" s="475"/>
      <c r="D249" s="474"/>
      <c r="E249" s="476"/>
      <c r="F249" s="476"/>
      <c r="G249" s="476"/>
      <c r="H249" s="476"/>
      <c r="I249" s="476"/>
      <c r="J249" s="517"/>
      <c r="K249" s="517"/>
      <c r="L249" s="515"/>
      <c r="M249" s="515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118"/>
        <v>43.993279999999999</v>
      </c>
      <c r="V249" s="7" t="s">
        <v>52</v>
      </c>
      <c r="W249" s="93">
        <v>0</v>
      </c>
      <c r="X249" s="93">
        <v>0</v>
      </c>
      <c r="Y249" s="93">
        <v>0</v>
      </c>
      <c r="Z249" s="93">
        <v>0</v>
      </c>
      <c r="AA249" s="93">
        <v>0</v>
      </c>
      <c r="AB249" s="93">
        <v>0</v>
      </c>
      <c r="AC249" s="93">
        <v>0</v>
      </c>
      <c r="AD249" s="93">
        <v>0</v>
      </c>
      <c r="AE249" s="93">
        <v>0</v>
      </c>
      <c r="AF249" s="93">
        <v>0</v>
      </c>
      <c r="AG249" s="93">
        <v>0</v>
      </c>
      <c r="AH249" s="5">
        <v>0</v>
      </c>
      <c r="AI249" s="5">
        <v>0</v>
      </c>
      <c r="AJ249" s="5">
        <v>0</v>
      </c>
      <c r="AK249" s="93">
        <v>0</v>
      </c>
      <c r="AL249" s="93">
        <v>0</v>
      </c>
      <c r="AM249" s="93">
        <v>0</v>
      </c>
      <c r="AN249" s="93">
        <v>0</v>
      </c>
      <c r="AO249" s="93">
        <v>0</v>
      </c>
      <c r="AP249" s="93">
        <v>0</v>
      </c>
      <c r="AQ249" s="93">
        <v>0</v>
      </c>
      <c r="AR249" s="93">
        <v>0</v>
      </c>
      <c r="AS249" s="93">
        <v>0</v>
      </c>
      <c r="AT249" s="93">
        <v>0</v>
      </c>
      <c r="AU249" s="5">
        <v>0</v>
      </c>
      <c r="AV249" s="302"/>
    </row>
    <row r="250" spans="1:48" ht="17.25" customHeight="1">
      <c r="A250" s="527"/>
      <c r="B250" s="474"/>
      <c r="C250" s="475"/>
      <c r="D250" s="474"/>
      <c r="E250" s="476"/>
      <c r="F250" s="476"/>
      <c r="G250" s="476"/>
      <c r="H250" s="476"/>
      <c r="I250" s="476"/>
      <c r="J250" s="517"/>
      <c r="K250" s="517"/>
      <c r="L250" s="515"/>
      <c r="M250" s="515"/>
      <c r="N250" s="230">
        <f t="shared" ref="N250:T250" si="122">SUM(N244:N249)</f>
        <v>0</v>
      </c>
      <c r="O250" s="230">
        <f t="shared" si="122"/>
        <v>0</v>
      </c>
      <c r="P250" s="230">
        <f t="shared" si="122"/>
        <v>0</v>
      </c>
      <c r="Q250" s="230">
        <f t="shared" si="122"/>
        <v>0</v>
      </c>
      <c r="R250" s="230">
        <f t="shared" si="122"/>
        <v>3.6932800000000001</v>
      </c>
      <c r="S250" s="230">
        <f t="shared" si="122"/>
        <v>40.299999999999997</v>
      </c>
      <c r="T250" s="230">
        <f t="shared" si="122"/>
        <v>0</v>
      </c>
      <c r="U250" s="231">
        <f t="shared" si="118"/>
        <v>43.993279999999999</v>
      </c>
      <c r="V250" s="231" t="s">
        <v>11</v>
      </c>
      <c r="W250" s="193">
        <f t="shared" ref="W250:AU250" si="123">SUM(W244:W249)</f>
        <v>0</v>
      </c>
      <c r="X250" s="193">
        <f>X245</f>
        <v>27.45</v>
      </c>
      <c r="Y250" s="193">
        <f t="shared" ref="Y250:AP250" si="124">Y245</f>
        <v>0</v>
      </c>
      <c r="Z250" s="193">
        <f t="shared" si="124"/>
        <v>0</v>
      </c>
      <c r="AA250" s="193">
        <f t="shared" si="124"/>
        <v>0</v>
      </c>
      <c r="AB250" s="193">
        <f t="shared" si="124"/>
        <v>0</v>
      </c>
      <c r="AC250" s="193">
        <f t="shared" si="124"/>
        <v>0</v>
      </c>
      <c r="AD250" s="193">
        <f t="shared" si="124"/>
        <v>0</v>
      </c>
      <c r="AE250" s="193">
        <f t="shared" si="124"/>
        <v>0</v>
      </c>
      <c r="AF250" s="193">
        <f t="shared" si="124"/>
        <v>27.45</v>
      </c>
      <c r="AG250" s="193">
        <f t="shared" si="124"/>
        <v>27.45</v>
      </c>
      <c r="AH250" s="193">
        <f t="shared" si="124"/>
        <v>0</v>
      </c>
      <c r="AI250" s="193">
        <f t="shared" si="124"/>
        <v>0</v>
      </c>
      <c r="AJ250" s="193">
        <f t="shared" si="124"/>
        <v>0</v>
      </c>
      <c r="AK250" s="193">
        <f t="shared" si="124"/>
        <v>27.45</v>
      </c>
      <c r="AL250" s="193">
        <f t="shared" si="124"/>
        <v>0</v>
      </c>
      <c r="AM250" s="193">
        <f t="shared" si="124"/>
        <v>0</v>
      </c>
      <c r="AN250" s="193">
        <f t="shared" si="124"/>
        <v>0</v>
      </c>
      <c r="AO250" s="193">
        <f t="shared" si="124"/>
        <v>0</v>
      </c>
      <c r="AP250" s="193">
        <f t="shared" si="124"/>
        <v>0</v>
      </c>
      <c r="AQ250" s="193">
        <f t="shared" si="123"/>
        <v>0</v>
      </c>
      <c r="AR250" s="193">
        <f t="shared" si="123"/>
        <v>0</v>
      </c>
      <c r="AS250" s="193">
        <f t="shared" si="123"/>
        <v>0</v>
      </c>
      <c r="AT250" s="193">
        <f t="shared" si="123"/>
        <v>0</v>
      </c>
      <c r="AU250" s="230">
        <f t="shared" si="123"/>
        <v>0</v>
      </c>
      <c r="AV250" s="328"/>
    </row>
    <row r="251" spans="1:48" ht="15.75" customHeight="1">
      <c r="A251" s="467" t="s">
        <v>167</v>
      </c>
      <c r="B251" s="468"/>
      <c r="C251" s="468"/>
      <c r="D251" s="468"/>
      <c r="E251" s="468"/>
      <c r="F251" s="468"/>
      <c r="G251" s="468"/>
      <c r="H251" s="468"/>
      <c r="I251" s="468"/>
      <c r="J251" s="468"/>
      <c r="K251" s="468"/>
      <c r="L251" s="468"/>
      <c r="M251" s="468"/>
      <c r="N251" s="468"/>
      <c r="O251" s="468"/>
      <c r="P251" s="468"/>
      <c r="Q251" s="468"/>
      <c r="R251" s="468"/>
      <c r="S251" s="468"/>
      <c r="T251" s="468"/>
      <c r="U251" s="468"/>
      <c r="V251" s="468"/>
      <c r="W251" s="469"/>
      <c r="X251" s="469"/>
      <c r="Y251" s="469"/>
      <c r="Z251" s="469"/>
      <c r="AA251" s="469"/>
      <c r="AB251" s="469"/>
      <c r="AC251" s="469"/>
      <c r="AD251" s="469"/>
      <c r="AE251" s="469"/>
      <c r="AF251" s="469"/>
      <c r="AG251" s="469"/>
      <c r="AH251" s="469"/>
      <c r="AI251" s="469"/>
      <c r="AJ251" s="469"/>
      <c r="AK251" s="469"/>
      <c r="AL251" s="469"/>
      <c r="AM251" s="469"/>
      <c r="AN251" s="469"/>
      <c r="AO251" s="469"/>
      <c r="AP251" s="469"/>
      <c r="AQ251" s="469"/>
      <c r="AR251" s="469"/>
      <c r="AS251" s="469"/>
      <c r="AT251" s="469"/>
      <c r="AU251" s="469"/>
      <c r="AV251" s="470"/>
    </row>
    <row r="252" spans="1:48" ht="19.5" customHeight="1">
      <c r="A252" s="525"/>
      <c r="B252" s="474" t="s">
        <v>237</v>
      </c>
      <c r="C252" s="475" t="s">
        <v>97</v>
      </c>
      <c r="D252" s="474" t="s">
        <v>264</v>
      </c>
      <c r="E252" s="476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517">
        <v>2023</v>
      </c>
      <c r="K252" s="517">
        <v>2024</v>
      </c>
      <c r="L252" s="515">
        <v>1.6612899999999999</v>
      </c>
      <c r="M252" s="515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25">SUM(N252:T252)</f>
        <v>0</v>
      </c>
      <c r="V252" s="7" t="s">
        <v>3</v>
      </c>
      <c r="W252" s="93">
        <v>0</v>
      </c>
      <c r="X252" s="93">
        <v>0</v>
      </c>
      <c r="Y252" s="93">
        <v>0</v>
      </c>
      <c r="Z252" s="93">
        <v>0</v>
      </c>
      <c r="AA252" s="93">
        <v>0</v>
      </c>
      <c r="AB252" s="93">
        <v>0</v>
      </c>
      <c r="AC252" s="93">
        <v>0</v>
      </c>
      <c r="AD252" s="93">
        <v>0</v>
      </c>
      <c r="AE252" s="93">
        <v>0</v>
      </c>
      <c r="AF252" s="93">
        <v>0</v>
      </c>
      <c r="AG252" s="93">
        <v>0</v>
      </c>
      <c r="AH252" s="5">
        <v>0</v>
      </c>
      <c r="AI252" s="5">
        <v>0</v>
      </c>
      <c r="AJ252" s="5">
        <v>0</v>
      </c>
      <c r="AK252" s="93">
        <v>0</v>
      </c>
      <c r="AL252" s="93">
        <v>0</v>
      </c>
      <c r="AM252" s="93">
        <v>0</v>
      </c>
      <c r="AN252" s="93">
        <v>0</v>
      </c>
      <c r="AO252" s="93">
        <v>0</v>
      </c>
      <c r="AP252" s="93">
        <v>0</v>
      </c>
      <c r="AQ252" s="93">
        <v>0</v>
      </c>
      <c r="AR252" s="93">
        <v>0</v>
      </c>
      <c r="AS252" s="93">
        <v>0</v>
      </c>
      <c r="AT252" s="93">
        <v>0</v>
      </c>
      <c r="AU252" s="5">
        <v>0</v>
      </c>
      <c r="AV252" s="302"/>
    </row>
    <row r="253" spans="1:48" ht="19.5" customHeight="1">
      <c r="A253" s="526"/>
      <c r="B253" s="474"/>
      <c r="C253" s="475"/>
      <c r="D253" s="474"/>
      <c r="E253" s="476"/>
      <c r="F253" s="6" t="s">
        <v>19</v>
      </c>
      <c r="G253" s="6" t="s">
        <v>22</v>
      </c>
      <c r="H253" s="6" t="s">
        <v>297</v>
      </c>
      <c r="I253" s="6" t="s">
        <v>297</v>
      </c>
      <c r="J253" s="517"/>
      <c r="K253" s="517"/>
      <c r="L253" s="515"/>
      <c r="M253" s="515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25"/>
        <v>1.6613000000000002</v>
      </c>
      <c r="V253" s="5" t="s">
        <v>8</v>
      </c>
      <c r="W253" s="93">
        <v>0</v>
      </c>
      <c r="X253" s="93">
        <v>0</v>
      </c>
      <c r="Y253" s="93">
        <v>0</v>
      </c>
      <c r="Z253" s="93">
        <v>0</v>
      </c>
      <c r="AA253" s="93">
        <v>0</v>
      </c>
      <c r="AB253" s="93">
        <v>0</v>
      </c>
      <c r="AC253" s="93">
        <v>0</v>
      </c>
      <c r="AD253" s="93">
        <v>0</v>
      </c>
      <c r="AE253" s="93">
        <v>0</v>
      </c>
      <c r="AF253" s="93">
        <v>0</v>
      </c>
      <c r="AG253" s="93">
        <v>0</v>
      </c>
      <c r="AH253" s="5">
        <v>0</v>
      </c>
      <c r="AI253" s="5">
        <v>0</v>
      </c>
      <c r="AJ253" s="5">
        <v>0</v>
      </c>
      <c r="AK253" s="93">
        <v>0</v>
      </c>
      <c r="AL253" s="93">
        <v>0</v>
      </c>
      <c r="AM253" s="93">
        <v>0</v>
      </c>
      <c r="AN253" s="93">
        <v>0</v>
      </c>
      <c r="AO253" s="93">
        <v>0</v>
      </c>
      <c r="AP253" s="93">
        <v>0</v>
      </c>
      <c r="AQ253" s="93">
        <v>0</v>
      </c>
      <c r="AR253" s="93">
        <v>0</v>
      </c>
      <c r="AS253" s="93">
        <v>0</v>
      </c>
      <c r="AT253" s="93">
        <v>0</v>
      </c>
      <c r="AU253" s="5">
        <v>0</v>
      </c>
      <c r="AV253" s="302"/>
    </row>
    <row r="254" spans="1:48" ht="19.5" customHeight="1">
      <c r="A254" s="526"/>
      <c r="B254" s="474"/>
      <c r="C254" s="475"/>
      <c r="D254" s="474"/>
      <c r="E254" s="476"/>
      <c r="F254" s="476" t="s">
        <v>39</v>
      </c>
      <c r="G254" s="476" t="s">
        <v>385</v>
      </c>
      <c r="H254" s="476" t="s">
        <v>386</v>
      </c>
      <c r="I254" s="476" t="s">
        <v>387</v>
      </c>
      <c r="J254" s="517"/>
      <c r="K254" s="517"/>
      <c r="L254" s="515"/>
      <c r="M254" s="515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25"/>
        <v>0</v>
      </c>
      <c r="V254" s="7" t="s">
        <v>50</v>
      </c>
      <c r="W254" s="93">
        <v>0</v>
      </c>
      <c r="X254" s="93">
        <v>0</v>
      </c>
      <c r="Y254" s="93">
        <v>0</v>
      </c>
      <c r="Z254" s="93">
        <v>0</v>
      </c>
      <c r="AA254" s="93">
        <v>0</v>
      </c>
      <c r="AB254" s="93">
        <v>0</v>
      </c>
      <c r="AC254" s="93">
        <v>0</v>
      </c>
      <c r="AD254" s="93">
        <v>0</v>
      </c>
      <c r="AE254" s="93">
        <v>0</v>
      </c>
      <c r="AF254" s="93">
        <v>0</v>
      </c>
      <c r="AG254" s="93">
        <v>0</v>
      </c>
      <c r="AH254" s="5">
        <v>0</v>
      </c>
      <c r="AI254" s="5">
        <v>0</v>
      </c>
      <c r="AJ254" s="5">
        <v>0</v>
      </c>
      <c r="AK254" s="93">
        <v>0</v>
      </c>
      <c r="AL254" s="93">
        <v>0</v>
      </c>
      <c r="AM254" s="93">
        <v>0</v>
      </c>
      <c r="AN254" s="93">
        <v>0</v>
      </c>
      <c r="AO254" s="93">
        <v>0</v>
      </c>
      <c r="AP254" s="93">
        <v>0</v>
      </c>
      <c r="AQ254" s="93">
        <v>0</v>
      </c>
      <c r="AR254" s="93">
        <v>0</v>
      </c>
      <c r="AS254" s="93">
        <v>0</v>
      </c>
      <c r="AT254" s="93">
        <v>0</v>
      </c>
      <c r="AU254" s="5">
        <v>0</v>
      </c>
      <c r="AV254" s="302"/>
    </row>
    <row r="255" spans="1:48" ht="19.5" customHeight="1">
      <c r="A255" s="526"/>
      <c r="B255" s="474"/>
      <c r="C255" s="475"/>
      <c r="D255" s="474"/>
      <c r="E255" s="476"/>
      <c r="F255" s="476"/>
      <c r="G255" s="476"/>
      <c r="H255" s="476"/>
      <c r="I255" s="476"/>
      <c r="J255" s="517"/>
      <c r="K255" s="517"/>
      <c r="L255" s="515"/>
      <c r="M255" s="515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25"/>
        <v>0</v>
      </c>
      <c r="V255" s="7" t="s">
        <v>51</v>
      </c>
      <c r="W255" s="93">
        <v>0</v>
      </c>
      <c r="X255" s="93">
        <v>0</v>
      </c>
      <c r="Y255" s="93">
        <v>0</v>
      </c>
      <c r="Z255" s="93">
        <v>0</v>
      </c>
      <c r="AA255" s="93">
        <v>0</v>
      </c>
      <c r="AB255" s="93">
        <v>0</v>
      </c>
      <c r="AC255" s="93">
        <v>0</v>
      </c>
      <c r="AD255" s="93">
        <v>0</v>
      </c>
      <c r="AE255" s="93">
        <v>0</v>
      </c>
      <c r="AF255" s="93">
        <v>0</v>
      </c>
      <c r="AG255" s="93">
        <v>0</v>
      </c>
      <c r="AH255" s="5">
        <v>0</v>
      </c>
      <c r="AI255" s="5">
        <v>0</v>
      </c>
      <c r="AJ255" s="5">
        <v>0</v>
      </c>
      <c r="AK255" s="93">
        <v>0</v>
      </c>
      <c r="AL255" s="93">
        <v>0</v>
      </c>
      <c r="AM255" s="93">
        <v>0</v>
      </c>
      <c r="AN255" s="93">
        <v>0</v>
      </c>
      <c r="AO255" s="93">
        <v>0</v>
      </c>
      <c r="AP255" s="93">
        <v>0</v>
      </c>
      <c r="AQ255" s="93">
        <v>0</v>
      </c>
      <c r="AR255" s="93">
        <v>0</v>
      </c>
      <c r="AS255" s="93">
        <v>0</v>
      </c>
      <c r="AT255" s="93">
        <v>0</v>
      </c>
      <c r="AU255" s="5">
        <v>0</v>
      </c>
      <c r="AV255" s="302"/>
    </row>
    <row r="256" spans="1:48" ht="18" customHeight="1">
      <c r="A256" s="526"/>
      <c r="B256" s="474"/>
      <c r="C256" s="475"/>
      <c r="D256" s="474"/>
      <c r="E256" s="476"/>
      <c r="F256" s="476"/>
      <c r="G256" s="476"/>
      <c r="H256" s="476"/>
      <c r="I256" s="476"/>
      <c r="J256" s="517"/>
      <c r="K256" s="517"/>
      <c r="L256" s="515"/>
      <c r="M256" s="515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25"/>
        <v>0</v>
      </c>
      <c r="V256" s="7" t="s">
        <v>52</v>
      </c>
      <c r="W256" s="93">
        <v>0</v>
      </c>
      <c r="X256" s="93">
        <v>0</v>
      </c>
      <c r="Y256" s="93">
        <v>0</v>
      </c>
      <c r="Z256" s="93">
        <v>0</v>
      </c>
      <c r="AA256" s="93">
        <v>0</v>
      </c>
      <c r="AB256" s="93">
        <v>0</v>
      </c>
      <c r="AC256" s="93">
        <v>0</v>
      </c>
      <c r="AD256" s="93">
        <v>0</v>
      </c>
      <c r="AE256" s="93">
        <v>0</v>
      </c>
      <c r="AF256" s="93">
        <v>0</v>
      </c>
      <c r="AG256" s="93">
        <v>0</v>
      </c>
      <c r="AH256" s="5">
        <v>0</v>
      </c>
      <c r="AI256" s="5">
        <v>0</v>
      </c>
      <c r="AJ256" s="5">
        <v>0</v>
      </c>
      <c r="AK256" s="93">
        <v>0</v>
      </c>
      <c r="AL256" s="93">
        <v>0</v>
      </c>
      <c r="AM256" s="93">
        <v>0</v>
      </c>
      <c r="AN256" s="93">
        <v>0</v>
      </c>
      <c r="AO256" s="93">
        <v>0</v>
      </c>
      <c r="AP256" s="93">
        <v>0</v>
      </c>
      <c r="AQ256" s="93">
        <v>0</v>
      </c>
      <c r="AR256" s="93">
        <v>0</v>
      </c>
      <c r="AS256" s="93">
        <v>0</v>
      </c>
      <c r="AT256" s="93">
        <v>0</v>
      </c>
      <c r="AU256" s="5">
        <v>0</v>
      </c>
      <c r="AV256" s="302"/>
    </row>
    <row r="257" spans="1:48" ht="17.25" customHeight="1">
      <c r="A257" s="527"/>
      <c r="B257" s="535"/>
      <c r="C257" s="475"/>
      <c r="D257" s="535"/>
      <c r="E257" s="538"/>
      <c r="F257" s="538"/>
      <c r="G257" s="538"/>
      <c r="H257" s="538"/>
      <c r="I257" s="538"/>
      <c r="J257" s="532"/>
      <c r="K257" s="532"/>
      <c r="L257" s="541"/>
      <c r="M257" s="541"/>
      <c r="N257" s="230">
        <f t="shared" ref="N257:T257" si="126">SUM(N252:N256)</f>
        <v>0</v>
      </c>
      <c r="O257" s="230">
        <f t="shared" si="126"/>
        <v>0</v>
      </c>
      <c r="P257" s="230">
        <f t="shared" si="126"/>
        <v>0</v>
      </c>
      <c r="Q257" s="230">
        <f t="shared" si="126"/>
        <v>0</v>
      </c>
      <c r="R257" s="230">
        <f t="shared" si="126"/>
        <v>0.65</v>
      </c>
      <c r="S257" s="230">
        <f t="shared" si="126"/>
        <v>0.50565000000000004</v>
      </c>
      <c r="T257" s="230">
        <f t="shared" si="126"/>
        <v>0.50565000000000004</v>
      </c>
      <c r="U257" s="231">
        <f t="shared" si="125"/>
        <v>1.6613000000000002</v>
      </c>
      <c r="V257" s="231" t="s">
        <v>11</v>
      </c>
      <c r="W257" s="193">
        <f t="shared" ref="W257:AU257" si="127">SUM(W252:W256)</f>
        <v>0</v>
      </c>
      <c r="X257" s="193">
        <f t="shared" si="127"/>
        <v>0</v>
      </c>
      <c r="Y257" s="193">
        <f t="shared" si="127"/>
        <v>0</v>
      </c>
      <c r="Z257" s="193">
        <f t="shared" si="127"/>
        <v>0</v>
      </c>
      <c r="AA257" s="193">
        <f t="shared" si="127"/>
        <v>0</v>
      </c>
      <c r="AB257" s="193">
        <f t="shared" si="127"/>
        <v>0</v>
      </c>
      <c r="AC257" s="193">
        <f t="shared" si="127"/>
        <v>0</v>
      </c>
      <c r="AD257" s="193">
        <f t="shared" si="127"/>
        <v>0</v>
      </c>
      <c r="AE257" s="193">
        <f t="shared" si="127"/>
        <v>0</v>
      </c>
      <c r="AF257" s="193">
        <f t="shared" si="127"/>
        <v>0</v>
      </c>
      <c r="AG257" s="193">
        <f t="shared" si="127"/>
        <v>0</v>
      </c>
      <c r="AH257" s="230">
        <f t="shared" si="127"/>
        <v>0</v>
      </c>
      <c r="AI257" s="230">
        <f t="shared" si="127"/>
        <v>0</v>
      </c>
      <c r="AJ257" s="230">
        <f t="shared" si="127"/>
        <v>0</v>
      </c>
      <c r="AK257" s="193">
        <f t="shared" si="127"/>
        <v>0</v>
      </c>
      <c r="AL257" s="193">
        <f t="shared" si="127"/>
        <v>0</v>
      </c>
      <c r="AM257" s="193">
        <f t="shared" si="127"/>
        <v>0</v>
      </c>
      <c r="AN257" s="193">
        <f t="shared" si="127"/>
        <v>0</v>
      </c>
      <c r="AO257" s="193">
        <f t="shared" si="127"/>
        <v>0</v>
      </c>
      <c r="AP257" s="193">
        <f t="shared" si="127"/>
        <v>0</v>
      </c>
      <c r="AQ257" s="193">
        <f t="shared" si="127"/>
        <v>0</v>
      </c>
      <c r="AR257" s="193">
        <f t="shared" si="127"/>
        <v>0</v>
      </c>
      <c r="AS257" s="193">
        <f t="shared" si="127"/>
        <v>0</v>
      </c>
      <c r="AT257" s="193">
        <f t="shared" si="127"/>
        <v>0</v>
      </c>
      <c r="AU257" s="230">
        <f t="shared" si="127"/>
        <v>0</v>
      </c>
      <c r="AV257" s="328"/>
    </row>
    <row r="258" spans="1:48" ht="17.25" customHeight="1">
      <c r="A258" s="542" t="s">
        <v>44</v>
      </c>
      <c r="B258" s="543"/>
      <c r="C258" s="543"/>
      <c r="D258" s="543"/>
      <c r="E258" s="543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88"/>
      <c r="AI258" s="188"/>
      <c r="AJ258" s="188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88"/>
      <c r="AV258" s="302"/>
    </row>
    <row r="259" spans="1:48" ht="17.25" customHeight="1">
      <c r="A259" s="542"/>
      <c r="B259" s="543"/>
      <c r="C259" s="543"/>
      <c r="D259" s="543"/>
      <c r="E259" s="543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28">N16+N22+N29+N35+N42+N49+N61+N68+N78+N84+N92+N98+N105+N111+N117+N123+N129+N135+N142+N148+N156+N163+N169+N175+N182+N191+N200+N207+N213+N219+N225+N231+N238+N244+N252</f>
        <v>0</v>
      </c>
      <c r="O259" s="9">
        <f t="shared" si="128"/>
        <v>0</v>
      </c>
      <c r="P259" s="9">
        <f t="shared" si="128"/>
        <v>7.1999999999999998E-3</v>
      </c>
      <c r="Q259" s="9">
        <f t="shared" si="128"/>
        <v>1.0231399999999999</v>
      </c>
      <c r="R259" s="9">
        <f t="shared" si="128"/>
        <v>12.052390000000001</v>
      </c>
      <c r="S259" s="9">
        <f t="shared" si="128"/>
        <v>3.7270799999999999</v>
      </c>
      <c r="T259" s="9">
        <f t="shared" si="128"/>
        <v>3.72648</v>
      </c>
      <c r="U259" s="9">
        <f t="shared" ref="U259:U265" si="129">SUM(N259:T259)</f>
        <v>20.536290000000001</v>
      </c>
      <c r="V259" s="13" t="s">
        <v>3</v>
      </c>
      <c r="W259" s="93">
        <f t="shared" ref="W259:AU259" si="130">W16+W22+W29+W35+W42+W49+W61+W68+W78+W84+W92+W98+W105+W111+W117+W123+W129+W135+W142+W148+W156+W163+W169+W175+W182+W191+W200+W207+W213+W219+W225+W231+W238+W244+W252</f>
        <v>1023.14</v>
      </c>
      <c r="X259" s="93">
        <f t="shared" si="130"/>
        <v>0</v>
      </c>
      <c r="Y259" s="93">
        <f t="shared" si="130"/>
        <v>0</v>
      </c>
      <c r="Z259" s="93">
        <f t="shared" si="130"/>
        <v>0</v>
      </c>
      <c r="AA259" s="93">
        <f t="shared" si="130"/>
        <v>0</v>
      </c>
      <c r="AB259" s="93">
        <f t="shared" si="130"/>
        <v>0</v>
      </c>
      <c r="AC259" s="93">
        <f t="shared" si="130"/>
        <v>0</v>
      </c>
      <c r="AD259" s="93">
        <f t="shared" si="130"/>
        <v>0</v>
      </c>
      <c r="AE259" s="93">
        <f t="shared" si="130"/>
        <v>0</v>
      </c>
      <c r="AF259" s="93">
        <f t="shared" si="130"/>
        <v>0</v>
      </c>
      <c r="AG259" s="93">
        <f t="shared" si="130"/>
        <v>0</v>
      </c>
      <c r="AH259" s="9">
        <f t="shared" si="130"/>
        <v>0</v>
      </c>
      <c r="AI259" s="9">
        <f t="shared" si="130"/>
        <v>0</v>
      </c>
      <c r="AJ259" s="9">
        <f t="shared" si="130"/>
        <v>0</v>
      </c>
      <c r="AK259" s="93">
        <f t="shared" si="130"/>
        <v>0</v>
      </c>
      <c r="AL259" s="93">
        <f t="shared" si="130"/>
        <v>0</v>
      </c>
      <c r="AM259" s="93">
        <f t="shared" si="130"/>
        <v>0</v>
      </c>
      <c r="AN259" s="93">
        <f t="shared" si="130"/>
        <v>0</v>
      </c>
      <c r="AO259" s="93">
        <f t="shared" si="130"/>
        <v>0</v>
      </c>
      <c r="AP259" s="93">
        <f t="shared" si="130"/>
        <v>0</v>
      </c>
      <c r="AQ259" s="93">
        <f t="shared" si="130"/>
        <v>0</v>
      </c>
      <c r="AR259" s="93">
        <f t="shared" si="130"/>
        <v>0</v>
      </c>
      <c r="AS259" s="93">
        <f t="shared" si="130"/>
        <v>0</v>
      </c>
      <c r="AT259" s="93">
        <f t="shared" si="130"/>
        <v>0</v>
      </c>
      <c r="AU259" s="9">
        <f t="shared" si="130"/>
        <v>0</v>
      </c>
      <c r="AV259" s="302"/>
    </row>
    <row r="260" spans="1:48" ht="17.25" customHeight="1">
      <c r="A260" s="542"/>
      <c r="B260" s="543"/>
      <c r="C260" s="543"/>
      <c r="D260" s="543"/>
      <c r="E260" s="543"/>
      <c r="F260" s="11"/>
      <c r="G260" s="11"/>
      <c r="H260" s="11"/>
      <c r="I260" s="11"/>
      <c r="J260" s="11"/>
      <c r="K260" s="11"/>
      <c r="L260" s="20"/>
      <c r="M260" s="20"/>
      <c r="N260" s="9">
        <f t="shared" si="128"/>
        <v>92.684110000000004</v>
      </c>
      <c r="O260" s="9">
        <f t="shared" si="128"/>
        <v>13.77323</v>
      </c>
      <c r="P260" s="9">
        <f t="shared" si="128"/>
        <v>12.942970000000001</v>
      </c>
      <c r="Q260" s="9">
        <f t="shared" si="128"/>
        <v>172.2159</v>
      </c>
      <c r="R260" s="9">
        <f t="shared" si="128"/>
        <v>218.92349000000004</v>
      </c>
      <c r="S260" s="9">
        <f t="shared" si="128"/>
        <v>119.20491000000001</v>
      </c>
      <c r="T260" s="9">
        <f t="shared" si="128"/>
        <v>119.10493000000001</v>
      </c>
      <c r="U260" s="9">
        <f t="shared" si="129"/>
        <v>748.84954000000005</v>
      </c>
      <c r="V260" s="16" t="s">
        <v>8</v>
      </c>
      <c r="W260" s="93">
        <f t="shared" ref="W260:AU260" si="131">W17+W23+W30+W36+W43+W50+W62+W69+W79+W85+W93+W99+W106+W112+W118+W124+W130+W136+W143+W149+W157+W164+W170+W176+W183+W192+W201+W208+W214+W220+W226+W232+W239+W245+W253</f>
        <v>172315.9</v>
      </c>
      <c r="X260" s="93">
        <f t="shared" si="131"/>
        <v>461.46776999999997</v>
      </c>
      <c r="Y260" s="93">
        <f t="shared" si="131"/>
        <v>0</v>
      </c>
      <c r="Z260" s="93">
        <f t="shared" si="131"/>
        <v>0</v>
      </c>
      <c r="AA260" s="93">
        <f t="shared" si="131"/>
        <v>0</v>
      </c>
      <c r="AB260" s="93">
        <f t="shared" si="131"/>
        <v>0</v>
      </c>
      <c r="AC260" s="93">
        <f t="shared" si="131"/>
        <v>0</v>
      </c>
      <c r="AD260" s="93">
        <f t="shared" si="131"/>
        <v>0</v>
      </c>
      <c r="AE260" s="93">
        <f t="shared" si="131"/>
        <v>0</v>
      </c>
      <c r="AF260" s="93">
        <f t="shared" si="131"/>
        <v>461.46776999999997</v>
      </c>
      <c r="AG260" s="93">
        <f t="shared" si="131"/>
        <v>2716.5277699999997</v>
      </c>
      <c r="AH260" s="9">
        <f t="shared" si="131"/>
        <v>0</v>
      </c>
      <c r="AI260" s="9">
        <f t="shared" si="131"/>
        <v>0</v>
      </c>
      <c r="AJ260" s="9">
        <f t="shared" si="131"/>
        <v>0</v>
      </c>
      <c r="AK260" s="93">
        <f t="shared" si="131"/>
        <v>2716.5277699999997</v>
      </c>
      <c r="AL260" s="93">
        <f t="shared" si="131"/>
        <v>0</v>
      </c>
      <c r="AM260" s="93">
        <f t="shared" si="131"/>
        <v>0</v>
      </c>
      <c r="AN260" s="93">
        <f t="shared" si="131"/>
        <v>0</v>
      </c>
      <c r="AO260" s="93">
        <f t="shared" si="131"/>
        <v>0</v>
      </c>
      <c r="AP260" s="93">
        <f t="shared" si="131"/>
        <v>0</v>
      </c>
      <c r="AQ260" s="93">
        <f t="shared" si="131"/>
        <v>0</v>
      </c>
      <c r="AR260" s="93">
        <f t="shared" si="131"/>
        <v>0</v>
      </c>
      <c r="AS260" s="93">
        <f t="shared" si="131"/>
        <v>0</v>
      </c>
      <c r="AT260" s="93">
        <f t="shared" si="131"/>
        <v>0</v>
      </c>
      <c r="AU260" s="9">
        <f t="shared" si="131"/>
        <v>0</v>
      </c>
      <c r="AV260" s="302"/>
    </row>
    <row r="261" spans="1:48" ht="17.25" customHeight="1">
      <c r="A261" s="542"/>
      <c r="B261" s="543"/>
      <c r="C261" s="543"/>
      <c r="D261" s="543"/>
      <c r="E261" s="543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32">N18+N24+N31+N37+N44+N51+N63+N70+N80+N87+N94+N100+N107+N113+N119+N125+N131+N137+N144+N150+N158+N165+N171+N178+N187+N196+N202+N209+N215+N221+N227+N233+N240+N247+N254</f>
        <v>0</v>
      </c>
      <c r="O261" s="9">
        <f t="shared" si="132"/>
        <v>0</v>
      </c>
      <c r="P261" s="9">
        <f t="shared" si="132"/>
        <v>0</v>
      </c>
      <c r="Q261" s="9">
        <f t="shared" si="132"/>
        <v>0</v>
      </c>
      <c r="R261" s="9">
        <f t="shared" si="132"/>
        <v>73.918109999999999</v>
      </c>
      <c r="S261" s="9">
        <f t="shared" si="132"/>
        <v>58.198</v>
      </c>
      <c r="T261" s="9">
        <f t="shared" si="132"/>
        <v>58.198</v>
      </c>
      <c r="U261" s="9">
        <f t="shared" si="129"/>
        <v>190.31411</v>
      </c>
      <c r="V261" s="13" t="s">
        <v>50</v>
      </c>
      <c r="W261" s="93">
        <f t="shared" ref="W261:AU261" si="133">W18+W24+W31+W37+W44+W51+W63+W70+W80+W87+W94+W100+W107+W113+W119+W125+W131+W137+W144+W150+W158+W165+W171+W178+W187+W196+W202+W209+W215+W221+W227+W233+W240+W247+W254</f>
        <v>0</v>
      </c>
      <c r="X261" s="93">
        <f t="shared" si="133"/>
        <v>0</v>
      </c>
      <c r="Y261" s="93">
        <f t="shared" si="133"/>
        <v>0</v>
      </c>
      <c r="Z261" s="93">
        <f t="shared" si="133"/>
        <v>0</v>
      </c>
      <c r="AA261" s="93">
        <f t="shared" si="133"/>
        <v>0</v>
      </c>
      <c r="AB261" s="93">
        <f t="shared" si="133"/>
        <v>0</v>
      </c>
      <c r="AC261" s="93">
        <f t="shared" si="133"/>
        <v>0</v>
      </c>
      <c r="AD261" s="93">
        <f t="shared" si="133"/>
        <v>0</v>
      </c>
      <c r="AE261" s="93">
        <f t="shared" si="133"/>
        <v>0</v>
      </c>
      <c r="AF261" s="93">
        <f t="shared" si="133"/>
        <v>0</v>
      </c>
      <c r="AG261" s="93">
        <f t="shared" si="133"/>
        <v>0</v>
      </c>
      <c r="AH261" s="9">
        <f t="shared" si="133"/>
        <v>0</v>
      </c>
      <c r="AI261" s="9">
        <f t="shared" si="133"/>
        <v>0</v>
      </c>
      <c r="AJ261" s="9">
        <f t="shared" si="133"/>
        <v>0</v>
      </c>
      <c r="AK261" s="93">
        <f t="shared" si="133"/>
        <v>0</v>
      </c>
      <c r="AL261" s="93">
        <f t="shared" si="133"/>
        <v>0</v>
      </c>
      <c r="AM261" s="93">
        <f t="shared" si="133"/>
        <v>0</v>
      </c>
      <c r="AN261" s="93">
        <f t="shared" si="133"/>
        <v>0</v>
      </c>
      <c r="AO261" s="93">
        <f t="shared" si="133"/>
        <v>0</v>
      </c>
      <c r="AP261" s="93">
        <f t="shared" si="133"/>
        <v>0</v>
      </c>
      <c r="AQ261" s="93">
        <f t="shared" si="133"/>
        <v>0</v>
      </c>
      <c r="AR261" s="93">
        <f t="shared" si="133"/>
        <v>0</v>
      </c>
      <c r="AS261" s="93">
        <f t="shared" si="133"/>
        <v>0</v>
      </c>
      <c r="AT261" s="93">
        <f t="shared" si="133"/>
        <v>0</v>
      </c>
      <c r="AU261" s="9">
        <f t="shared" si="133"/>
        <v>0</v>
      </c>
      <c r="AV261" s="302"/>
    </row>
    <row r="262" spans="1:48" ht="17.25" customHeight="1">
      <c r="A262" s="542"/>
      <c r="B262" s="543"/>
      <c r="C262" s="543"/>
      <c r="D262" s="543"/>
      <c r="E262" s="543"/>
      <c r="F262" s="11"/>
      <c r="G262" s="11"/>
      <c r="H262" s="11"/>
      <c r="I262" s="11"/>
      <c r="J262" s="11"/>
      <c r="K262" s="11"/>
      <c r="L262" s="20"/>
      <c r="M262" s="20"/>
      <c r="N262" s="9">
        <f t="shared" si="132"/>
        <v>0</v>
      </c>
      <c r="O262" s="9">
        <f t="shared" si="132"/>
        <v>0</v>
      </c>
      <c r="P262" s="9">
        <f t="shared" si="132"/>
        <v>0</v>
      </c>
      <c r="Q262" s="9">
        <f t="shared" si="132"/>
        <v>0</v>
      </c>
      <c r="R262" s="9">
        <f t="shared" si="132"/>
        <v>0</v>
      </c>
      <c r="S262" s="9">
        <f t="shared" si="132"/>
        <v>0</v>
      </c>
      <c r="T262" s="9">
        <f t="shared" si="132"/>
        <v>0</v>
      </c>
      <c r="U262" s="9">
        <f t="shared" si="129"/>
        <v>0</v>
      </c>
      <c r="V262" s="13" t="s">
        <v>51</v>
      </c>
      <c r="W262" s="93">
        <f t="shared" ref="W262:AU262" si="134">W19+W25+W32+W38+W45+W52+W64+W71+W81+W88+W95+W101+W108+W114+W120+W126+W132+W138+W145+W151+W159+W166+W172+W179+W188+W197+W203+W210+W216+W222+W228+W234+W241+W248+W255</f>
        <v>0</v>
      </c>
      <c r="X262" s="93">
        <f t="shared" si="134"/>
        <v>0</v>
      </c>
      <c r="Y262" s="93">
        <f t="shared" si="134"/>
        <v>0</v>
      </c>
      <c r="Z262" s="93">
        <f t="shared" si="134"/>
        <v>0</v>
      </c>
      <c r="AA262" s="93">
        <f t="shared" si="134"/>
        <v>0</v>
      </c>
      <c r="AB262" s="93">
        <f t="shared" si="134"/>
        <v>0</v>
      </c>
      <c r="AC262" s="93">
        <f t="shared" si="134"/>
        <v>0</v>
      </c>
      <c r="AD262" s="93">
        <f t="shared" si="134"/>
        <v>0</v>
      </c>
      <c r="AE262" s="93">
        <f t="shared" si="134"/>
        <v>0</v>
      </c>
      <c r="AF262" s="93">
        <f t="shared" si="134"/>
        <v>0</v>
      </c>
      <c r="AG262" s="93">
        <f t="shared" si="134"/>
        <v>0</v>
      </c>
      <c r="AH262" s="9">
        <f t="shared" si="134"/>
        <v>0</v>
      </c>
      <c r="AI262" s="9">
        <f t="shared" si="134"/>
        <v>0</v>
      </c>
      <c r="AJ262" s="9">
        <f t="shared" si="134"/>
        <v>0</v>
      </c>
      <c r="AK262" s="93">
        <f t="shared" si="134"/>
        <v>0</v>
      </c>
      <c r="AL262" s="93">
        <f t="shared" si="134"/>
        <v>0</v>
      </c>
      <c r="AM262" s="93">
        <f t="shared" si="134"/>
        <v>0</v>
      </c>
      <c r="AN262" s="93">
        <f t="shared" si="134"/>
        <v>0</v>
      </c>
      <c r="AO262" s="93">
        <f t="shared" si="134"/>
        <v>0</v>
      </c>
      <c r="AP262" s="93">
        <f t="shared" si="134"/>
        <v>0</v>
      </c>
      <c r="AQ262" s="93">
        <f t="shared" si="134"/>
        <v>0</v>
      </c>
      <c r="AR262" s="93">
        <f t="shared" si="134"/>
        <v>0</v>
      </c>
      <c r="AS262" s="93">
        <f t="shared" si="134"/>
        <v>0</v>
      </c>
      <c r="AT262" s="93">
        <f t="shared" si="134"/>
        <v>0</v>
      </c>
      <c r="AU262" s="9">
        <f t="shared" si="134"/>
        <v>0</v>
      </c>
      <c r="AV262" s="302"/>
    </row>
    <row r="263" spans="1:48" ht="17.25" customHeight="1">
      <c r="A263" s="542"/>
      <c r="B263" s="543"/>
      <c r="C263" s="543"/>
      <c r="D263" s="543"/>
      <c r="E263" s="543"/>
      <c r="F263" s="11"/>
      <c r="G263" s="11"/>
      <c r="H263" s="11"/>
      <c r="I263" s="11"/>
      <c r="J263" s="11"/>
      <c r="K263" s="11"/>
      <c r="L263" s="20"/>
      <c r="M263" s="20"/>
      <c r="N263" s="9">
        <f t="shared" si="132"/>
        <v>135.50400999999999</v>
      </c>
      <c r="O263" s="9">
        <f t="shared" si="132"/>
        <v>36.499809999999997</v>
      </c>
      <c r="P263" s="9">
        <f t="shared" si="132"/>
        <v>0</v>
      </c>
      <c r="Q263" s="9">
        <f t="shared" si="132"/>
        <v>2.23428</v>
      </c>
      <c r="R263" s="9">
        <f t="shared" si="132"/>
        <v>426.80938000000003</v>
      </c>
      <c r="S263" s="9">
        <f t="shared" si="132"/>
        <v>698.72804999999994</v>
      </c>
      <c r="T263" s="9">
        <f t="shared" si="132"/>
        <v>0</v>
      </c>
      <c r="U263" s="9">
        <f t="shared" si="129"/>
        <v>1299.7755299999999</v>
      </c>
      <c r="V263" s="13" t="s">
        <v>52</v>
      </c>
      <c r="W263" s="93">
        <f t="shared" ref="W263:AU263" si="135">W20+W26+W33+W39+W46+W53+W65+W72+W82+W89+W96+W102+W109+W115+W121+W127+W133+W139+W146+W152+W160+W167+W173+W180+W189+W198+W204+W211+W217+W223+W229+W235+W242+W249+W256</f>
        <v>2234.2800000000002</v>
      </c>
      <c r="X263" s="93">
        <f t="shared" si="135"/>
        <v>0</v>
      </c>
      <c r="Y263" s="93">
        <f t="shared" si="135"/>
        <v>0</v>
      </c>
      <c r="Z263" s="93">
        <f t="shared" si="135"/>
        <v>0</v>
      </c>
      <c r="AA263" s="93">
        <f t="shared" si="135"/>
        <v>0</v>
      </c>
      <c r="AB263" s="93">
        <f t="shared" si="135"/>
        <v>0</v>
      </c>
      <c r="AC263" s="93">
        <f t="shared" si="135"/>
        <v>0</v>
      </c>
      <c r="AD263" s="93">
        <f t="shared" si="135"/>
        <v>0</v>
      </c>
      <c r="AE263" s="93">
        <f t="shared" si="135"/>
        <v>0</v>
      </c>
      <c r="AF263" s="93">
        <f t="shared" si="135"/>
        <v>0</v>
      </c>
      <c r="AG263" s="93">
        <f t="shared" si="135"/>
        <v>11.5</v>
      </c>
      <c r="AH263" s="9">
        <f t="shared" si="135"/>
        <v>0</v>
      </c>
      <c r="AI263" s="9">
        <f t="shared" si="135"/>
        <v>0</v>
      </c>
      <c r="AJ263" s="9">
        <f t="shared" si="135"/>
        <v>0</v>
      </c>
      <c r="AK263" s="93">
        <f t="shared" si="135"/>
        <v>11.5</v>
      </c>
      <c r="AL263" s="93">
        <f t="shared" si="135"/>
        <v>0</v>
      </c>
      <c r="AM263" s="93">
        <f t="shared" si="135"/>
        <v>0</v>
      </c>
      <c r="AN263" s="93">
        <f t="shared" si="135"/>
        <v>0</v>
      </c>
      <c r="AO263" s="93">
        <f t="shared" si="135"/>
        <v>0</v>
      </c>
      <c r="AP263" s="93">
        <f t="shared" si="135"/>
        <v>0</v>
      </c>
      <c r="AQ263" s="93">
        <f t="shared" si="135"/>
        <v>0</v>
      </c>
      <c r="AR263" s="93">
        <f t="shared" si="135"/>
        <v>0</v>
      </c>
      <c r="AS263" s="93">
        <f t="shared" si="135"/>
        <v>0</v>
      </c>
      <c r="AT263" s="93">
        <f t="shared" si="135"/>
        <v>0</v>
      </c>
      <c r="AU263" s="9">
        <f t="shared" si="135"/>
        <v>0</v>
      </c>
      <c r="AV263" s="302"/>
    </row>
    <row r="264" spans="1:48" ht="17.25" customHeight="1">
      <c r="A264" s="18"/>
      <c r="B264" s="19"/>
      <c r="C264" s="19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N161</f>
        <v>348.94119000000001</v>
      </c>
      <c r="O264" s="9">
        <f t="shared" ref="O264:T264" si="136">O161</f>
        <v>196.47309999999999</v>
      </c>
      <c r="P264" s="9">
        <f t="shared" si="136"/>
        <v>0</v>
      </c>
      <c r="Q264" s="9">
        <f t="shared" si="136"/>
        <v>0</v>
      </c>
      <c r="R264" s="9">
        <f t="shared" si="136"/>
        <v>0</v>
      </c>
      <c r="S264" s="9">
        <f t="shared" si="136"/>
        <v>0</v>
      </c>
      <c r="T264" s="9">
        <f t="shared" si="136"/>
        <v>0</v>
      </c>
      <c r="U264" s="9">
        <f t="shared" si="129"/>
        <v>545.41428999999994</v>
      </c>
      <c r="V264" s="13" t="s">
        <v>202</v>
      </c>
      <c r="W264" s="93">
        <f t="shared" ref="W264:AU264" si="137">W161</f>
        <v>0</v>
      </c>
      <c r="X264" s="93">
        <f t="shared" si="137"/>
        <v>0</v>
      </c>
      <c r="Y264" s="93">
        <f t="shared" si="137"/>
        <v>0</v>
      </c>
      <c r="Z264" s="93">
        <f t="shared" si="137"/>
        <v>0</v>
      </c>
      <c r="AA264" s="93">
        <f t="shared" si="137"/>
        <v>0</v>
      </c>
      <c r="AB264" s="93">
        <f t="shared" si="137"/>
        <v>0</v>
      </c>
      <c r="AC264" s="93">
        <f t="shared" si="137"/>
        <v>0</v>
      </c>
      <c r="AD264" s="93">
        <f t="shared" si="137"/>
        <v>0</v>
      </c>
      <c r="AE264" s="93">
        <f t="shared" si="137"/>
        <v>0</v>
      </c>
      <c r="AF264" s="93">
        <f t="shared" si="137"/>
        <v>0</v>
      </c>
      <c r="AG264" s="93">
        <f t="shared" si="137"/>
        <v>0</v>
      </c>
      <c r="AH264" s="9">
        <f t="shared" si="137"/>
        <v>0</v>
      </c>
      <c r="AI264" s="9">
        <f t="shared" si="137"/>
        <v>0</v>
      </c>
      <c r="AJ264" s="9">
        <f t="shared" si="137"/>
        <v>0</v>
      </c>
      <c r="AK264" s="93">
        <f t="shared" si="137"/>
        <v>0</v>
      </c>
      <c r="AL264" s="93">
        <f t="shared" si="137"/>
        <v>0</v>
      </c>
      <c r="AM264" s="93">
        <f t="shared" si="137"/>
        <v>0</v>
      </c>
      <c r="AN264" s="93">
        <f t="shared" si="137"/>
        <v>0</v>
      </c>
      <c r="AO264" s="93">
        <f t="shared" si="137"/>
        <v>0</v>
      </c>
      <c r="AP264" s="93">
        <f t="shared" si="137"/>
        <v>0</v>
      </c>
      <c r="AQ264" s="93">
        <f t="shared" si="137"/>
        <v>0</v>
      </c>
      <c r="AR264" s="93">
        <f t="shared" si="137"/>
        <v>0</v>
      </c>
      <c r="AS264" s="93">
        <f t="shared" si="137"/>
        <v>0</v>
      </c>
      <c r="AT264" s="93">
        <f t="shared" si="137"/>
        <v>0</v>
      </c>
      <c r="AU264" s="9">
        <f t="shared" si="137"/>
        <v>0</v>
      </c>
      <c r="AV264" s="302"/>
    </row>
    <row r="265" spans="1:48" ht="17.25" customHeight="1">
      <c r="A265" s="542"/>
      <c r="B265" s="543"/>
      <c r="C265" s="543"/>
      <c r="D265" s="543"/>
      <c r="E265" s="543"/>
      <c r="F265" s="11"/>
      <c r="G265" s="11"/>
      <c r="H265" s="11"/>
      <c r="I265" s="11"/>
      <c r="J265" s="11"/>
      <c r="K265" s="11"/>
      <c r="L265" s="9">
        <f>L16+L22+L29+L35+L42+L49+L61+L68+L78+L84+L92+L98+L105+L111+L117+L123+L129+L135+L142+L148+L156+L163+L169+L175+L182+L191+L200+L207+L213+L219+L225+L231+L238+L244+L252</f>
        <v>3635.6780200000003</v>
      </c>
      <c r="M265" s="9">
        <f>M16+M22+M29+M35+M42+M49+M61+M68+M78+M84+M92+M98+M105+M111+M117+M123+M129+M135+M142+M148+M156+M163+M169+M175+M182+M191+M200+M207+M213+M219+M225+M231+M238+M244+M252</f>
        <v>2232.0069900000008</v>
      </c>
      <c r="N265" s="230">
        <f t="shared" ref="N265:T265" si="138">N21+N27+N34+N40+N47+N54+N67+N73+N83+N90+N97+N103+N110+N116+N122+N128+N134+N140+N147+N153+N162+N168+N174+N181+N190+N199+N205+N212+N218+N224+N230+N236+N243+N250+N257</f>
        <v>577.12931000000003</v>
      </c>
      <c r="O265" s="230">
        <f t="shared" si="138"/>
        <v>246.74614</v>
      </c>
      <c r="P265" s="230">
        <f t="shared" si="138"/>
        <v>12.95017</v>
      </c>
      <c r="Q265" s="230">
        <f t="shared" si="138"/>
        <v>175.47332</v>
      </c>
      <c r="R265" s="230">
        <f t="shared" si="138"/>
        <v>731.70337000000006</v>
      </c>
      <c r="S265" s="230">
        <f t="shared" si="138"/>
        <v>879.85803999999996</v>
      </c>
      <c r="T265" s="230">
        <f t="shared" si="138"/>
        <v>181.02941000000001</v>
      </c>
      <c r="U265" s="231">
        <f t="shared" si="129"/>
        <v>2804.88976</v>
      </c>
      <c r="V265" s="231" t="s">
        <v>11</v>
      </c>
      <c r="W265" s="193">
        <f t="shared" ref="W265:AU265" si="139">W21+W27+W34+W40+W47+W54+W67+W73+W83+W90+W97+W103+W110+W116+W122+W128+W134+W140+W147+W153+W162+W168+W174+W181+W190+W199+W205+W212+W218+W224+W230+W236+W243+W250+W257</f>
        <v>175573.31999999998</v>
      </c>
      <c r="X265" s="193">
        <f t="shared" si="139"/>
        <v>461.46776999999997</v>
      </c>
      <c r="Y265" s="193">
        <f t="shared" si="139"/>
        <v>0</v>
      </c>
      <c r="Z265" s="193">
        <f t="shared" si="139"/>
        <v>0</v>
      </c>
      <c r="AA265" s="193">
        <f t="shared" si="139"/>
        <v>0</v>
      </c>
      <c r="AB265" s="193">
        <f t="shared" si="139"/>
        <v>0</v>
      </c>
      <c r="AC265" s="193">
        <f t="shared" si="139"/>
        <v>0</v>
      </c>
      <c r="AD265" s="193">
        <f t="shared" si="139"/>
        <v>0</v>
      </c>
      <c r="AE265" s="193">
        <f t="shared" si="139"/>
        <v>0</v>
      </c>
      <c r="AF265" s="193">
        <f t="shared" si="139"/>
        <v>461.46776999999997</v>
      </c>
      <c r="AG265" s="193">
        <f t="shared" si="139"/>
        <v>2728.0277699999997</v>
      </c>
      <c r="AH265" s="230">
        <f t="shared" si="139"/>
        <v>0</v>
      </c>
      <c r="AI265" s="230">
        <f t="shared" si="139"/>
        <v>0</v>
      </c>
      <c r="AJ265" s="230">
        <f t="shared" si="139"/>
        <v>0</v>
      </c>
      <c r="AK265" s="193">
        <f t="shared" si="139"/>
        <v>2728.0277699999997</v>
      </c>
      <c r="AL265" s="193">
        <f t="shared" si="139"/>
        <v>0</v>
      </c>
      <c r="AM265" s="193">
        <f t="shared" si="139"/>
        <v>0</v>
      </c>
      <c r="AN265" s="193">
        <f t="shared" si="139"/>
        <v>0</v>
      </c>
      <c r="AO265" s="193">
        <f t="shared" si="139"/>
        <v>0</v>
      </c>
      <c r="AP265" s="193">
        <f t="shared" si="139"/>
        <v>0</v>
      </c>
      <c r="AQ265" s="193">
        <f t="shared" si="139"/>
        <v>0</v>
      </c>
      <c r="AR265" s="193">
        <f t="shared" si="139"/>
        <v>0</v>
      </c>
      <c r="AS265" s="193">
        <f t="shared" si="139"/>
        <v>0</v>
      </c>
      <c r="AT265" s="193">
        <f t="shared" si="139"/>
        <v>0</v>
      </c>
      <c r="AU265" s="230">
        <f t="shared" si="139"/>
        <v>0</v>
      </c>
      <c r="AV265" s="328"/>
    </row>
    <row r="266" spans="1:48" ht="15.75" customHeight="1">
      <c r="A266" s="459" t="s">
        <v>28</v>
      </c>
      <c r="B266" s="460"/>
      <c r="C266" s="460"/>
      <c r="D266" s="460"/>
      <c r="E266" s="460"/>
      <c r="F266" s="460"/>
      <c r="G266" s="460"/>
      <c r="H266" s="460"/>
      <c r="I266" s="460"/>
      <c r="J266" s="460"/>
      <c r="K266" s="460"/>
      <c r="L266" s="460"/>
      <c r="M266" s="460"/>
      <c r="N266" s="460"/>
      <c r="O266" s="460"/>
      <c r="P266" s="460"/>
      <c r="Q266" s="460"/>
      <c r="R266" s="460"/>
      <c r="S266" s="460"/>
      <c r="T266" s="460"/>
      <c r="U266" s="460"/>
      <c r="V266" s="460"/>
      <c r="W266" s="461"/>
      <c r="X266" s="461"/>
      <c r="Y266" s="461"/>
      <c r="Z266" s="461"/>
      <c r="AA266" s="461"/>
      <c r="AB266" s="461"/>
      <c r="AC266" s="461"/>
      <c r="AD266" s="461"/>
      <c r="AE266" s="461"/>
      <c r="AF266" s="461"/>
      <c r="AG266" s="461"/>
      <c r="AH266" s="461"/>
      <c r="AI266" s="461"/>
      <c r="AJ266" s="461"/>
      <c r="AK266" s="461"/>
      <c r="AL266" s="461"/>
      <c r="AM266" s="461"/>
      <c r="AN266" s="461"/>
      <c r="AO266" s="461"/>
      <c r="AP266" s="461"/>
      <c r="AQ266" s="461"/>
      <c r="AR266" s="461"/>
      <c r="AS266" s="461"/>
      <c r="AT266" s="461"/>
      <c r="AU266" s="461"/>
      <c r="AV266" s="462"/>
    </row>
    <row r="267" spans="1:48" ht="15.75" customHeight="1">
      <c r="A267" s="463" t="s">
        <v>29</v>
      </c>
      <c r="B267" s="464"/>
      <c r="C267" s="464"/>
      <c r="D267" s="464"/>
      <c r="E267" s="464"/>
      <c r="F267" s="464"/>
      <c r="G267" s="464"/>
      <c r="H267" s="464"/>
      <c r="I267" s="464"/>
      <c r="J267" s="464"/>
      <c r="K267" s="464"/>
      <c r="L267" s="464"/>
      <c r="M267" s="464"/>
      <c r="N267" s="464"/>
      <c r="O267" s="464"/>
      <c r="P267" s="464"/>
      <c r="Q267" s="464"/>
      <c r="R267" s="464"/>
      <c r="S267" s="464"/>
      <c r="T267" s="464"/>
      <c r="U267" s="464"/>
      <c r="V267" s="464"/>
      <c r="W267" s="465"/>
      <c r="X267" s="465"/>
      <c r="Y267" s="465"/>
      <c r="Z267" s="465"/>
      <c r="AA267" s="465"/>
      <c r="AB267" s="465"/>
      <c r="AC267" s="465"/>
      <c r="AD267" s="465"/>
      <c r="AE267" s="465"/>
      <c r="AF267" s="465"/>
      <c r="AG267" s="465"/>
      <c r="AH267" s="465"/>
      <c r="AI267" s="465"/>
      <c r="AJ267" s="465"/>
      <c r="AK267" s="465"/>
      <c r="AL267" s="465"/>
      <c r="AM267" s="465"/>
      <c r="AN267" s="465"/>
      <c r="AO267" s="465"/>
      <c r="AP267" s="465"/>
      <c r="AQ267" s="465"/>
      <c r="AR267" s="465"/>
      <c r="AS267" s="465"/>
      <c r="AT267" s="465"/>
      <c r="AU267" s="465"/>
      <c r="AV267" s="466"/>
    </row>
    <row r="268" spans="1:48" ht="15.75" customHeight="1">
      <c r="A268" s="467" t="s">
        <v>170</v>
      </c>
      <c r="B268" s="468"/>
      <c r="C268" s="468"/>
      <c r="D268" s="468"/>
      <c r="E268" s="468"/>
      <c r="F268" s="468"/>
      <c r="G268" s="468"/>
      <c r="H268" s="468"/>
      <c r="I268" s="468"/>
      <c r="J268" s="468"/>
      <c r="K268" s="468"/>
      <c r="L268" s="468"/>
      <c r="M268" s="468"/>
      <c r="N268" s="468"/>
      <c r="O268" s="468"/>
      <c r="P268" s="468"/>
      <c r="Q268" s="468"/>
      <c r="R268" s="468"/>
      <c r="S268" s="468"/>
      <c r="T268" s="468"/>
      <c r="U268" s="468"/>
      <c r="V268" s="468"/>
      <c r="W268" s="469"/>
      <c r="X268" s="469"/>
      <c r="Y268" s="469"/>
      <c r="Z268" s="469"/>
      <c r="AA268" s="469"/>
      <c r="AB268" s="469"/>
      <c r="AC268" s="469"/>
      <c r="AD268" s="469"/>
      <c r="AE268" s="469"/>
      <c r="AF268" s="469"/>
      <c r="AG268" s="469"/>
      <c r="AH268" s="469"/>
      <c r="AI268" s="469"/>
      <c r="AJ268" s="469"/>
      <c r="AK268" s="469"/>
      <c r="AL268" s="469"/>
      <c r="AM268" s="469"/>
      <c r="AN268" s="469"/>
      <c r="AO268" s="469"/>
      <c r="AP268" s="469"/>
      <c r="AQ268" s="469"/>
      <c r="AR268" s="469"/>
      <c r="AS268" s="469"/>
      <c r="AT268" s="469"/>
      <c r="AU268" s="469"/>
      <c r="AV268" s="470"/>
    </row>
    <row r="269" spans="1:48" ht="19.5" customHeight="1">
      <c r="A269" s="525"/>
      <c r="B269" s="474" t="s">
        <v>238</v>
      </c>
      <c r="C269" s="475" t="s">
        <v>98</v>
      </c>
      <c r="D269" s="474" t="s">
        <v>265</v>
      </c>
      <c r="E269" s="474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474" t="s">
        <v>80</v>
      </c>
      <c r="K269" s="474" t="s">
        <v>79</v>
      </c>
      <c r="L269" s="515">
        <v>5.9029999999999996</v>
      </c>
      <c r="M269" s="515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40">SUM(N269:T269)</f>
        <v>5.9027999999999992</v>
      </c>
      <c r="V269" s="7" t="s">
        <v>3</v>
      </c>
      <c r="W269" s="93">
        <v>192.06</v>
      </c>
      <c r="X269" s="93">
        <f>X270</f>
        <v>75</v>
      </c>
      <c r="Y269" s="93">
        <f t="shared" ref="Y269:AG269" si="141">Y270</f>
        <v>0</v>
      </c>
      <c r="Z269" s="93">
        <f t="shared" si="141"/>
        <v>0</v>
      </c>
      <c r="AA269" s="93">
        <f t="shared" si="141"/>
        <v>0</v>
      </c>
      <c r="AB269" s="93">
        <f t="shared" si="141"/>
        <v>0</v>
      </c>
      <c r="AC269" s="93">
        <f t="shared" si="141"/>
        <v>0</v>
      </c>
      <c r="AD269" s="93">
        <f t="shared" si="141"/>
        <v>0</v>
      </c>
      <c r="AE269" s="93">
        <f t="shared" si="141"/>
        <v>0</v>
      </c>
      <c r="AF269" s="93">
        <f t="shared" si="141"/>
        <v>0</v>
      </c>
      <c r="AG269" s="93">
        <f t="shared" si="141"/>
        <v>75</v>
      </c>
      <c r="AH269" s="5">
        <v>0</v>
      </c>
      <c r="AI269" s="5">
        <v>0</v>
      </c>
      <c r="AJ269" s="5">
        <v>0</v>
      </c>
      <c r="AK269" s="93">
        <v>0</v>
      </c>
      <c r="AL269" s="93">
        <v>0</v>
      </c>
      <c r="AM269" s="93">
        <v>0</v>
      </c>
      <c r="AN269" s="93"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5">
        <v>0</v>
      </c>
      <c r="AV269" s="636" t="s">
        <v>999</v>
      </c>
    </row>
    <row r="270" spans="1:48" s="234" customFormat="1" ht="27.75" hidden="1" customHeight="1">
      <c r="A270" s="526"/>
      <c r="B270" s="474"/>
      <c r="C270" s="475"/>
      <c r="D270" s="474"/>
      <c r="E270" s="474"/>
      <c r="F270" s="232"/>
      <c r="G270" s="232"/>
      <c r="H270" s="232"/>
      <c r="I270" s="232"/>
      <c r="J270" s="474"/>
      <c r="K270" s="474"/>
      <c r="L270" s="515"/>
      <c r="M270" s="515"/>
      <c r="N270" s="233"/>
      <c r="O270" s="233"/>
      <c r="P270" s="233"/>
      <c r="Q270" s="233"/>
      <c r="R270" s="233"/>
      <c r="S270" s="233"/>
      <c r="T270" s="233"/>
      <c r="U270" s="233"/>
      <c r="V270" s="235" t="s">
        <v>929</v>
      </c>
      <c r="W270" s="208"/>
      <c r="X270" s="208">
        <v>75</v>
      </c>
      <c r="Y270" s="208"/>
      <c r="Z270" s="208"/>
      <c r="AA270" s="208"/>
      <c r="AB270" s="208"/>
      <c r="AC270" s="208"/>
      <c r="AD270" s="208"/>
      <c r="AE270" s="208"/>
      <c r="AF270" s="208"/>
      <c r="AG270" s="208">
        <v>75</v>
      </c>
      <c r="AH270" s="233"/>
      <c r="AI270" s="233"/>
      <c r="AJ270" s="233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33"/>
      <c r="AV270" s="640"/>
    </row>
    <row r="271" spans="1:48" ht="19.5" customHeight="1">
      <c r="A271" s="526"/>
      <c r="B271" s="474"/>
      <c r="C271" s="475"/>
      <c r="D271" s="474"/>
      <c r="E271" s="474"/>
      <c r="F271" s="6" t="s">
        <v>19</v>
      </c>
      <c r="G271" s="6" t="s">
        <v>22</v>
      </c>
      <c r="H271" s="6" t="s">
        <v>59</v>
      </c>
      <c r="I271" s="6" t="s">
        <v>101</v>
      </c>
      <c r="J271" s="474"/>
      <c r="K271" s="474"/>
      <c r="L271" s="515"/>
      <c r="M271" s="515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40"/>
        <v>0</v>
      </c>
      <c r="V271" s="5" t="s">
        <v>8</v>
      </c>
      <c r="W271" s="93">
        <v>0</v>
      </c>
      <c r="X271" s="93">
        <v>0</v>
      </c>
      <c r="Y271" s="93">
        <v>0</v>
      </c>
      <c r="Z271" s="93">
        <v>0</v>
      </c>
      <c r="AA271" s="93">
        <v>0</v>
      </c>
      <c r="AB271" s="93">
        <v>0</v>
      </c>
      <c r="AC271" s="93">
        <v>0</v>
      </c>
      <c r="AD271" s="93">
        <v>0</v>
      </c>
      <c r="AE271" s="93">
        <v>0</v>
      </c>
      <c r="AF271" s="93">
        <v>0</v>
      </c>
      <c r="AG271" s="93">
        <v>0</v>
      </c>
      <c r="AH271" s="5">
        <v>0</v>
      </c>
      <c r="AI271" s="5">
        <v>0</v>
      </c>
      <c r="AJ271" s="5">
        <v>0</v>
      </c>
      <c r="AK271" s="93">
        <v>0</v>
      </c>
      <c r="AL271" s="93">
        <v>0</v>
      </c>
      <c r="AM271" s="93">
        <v>0</v>
      </c>
      <c r="AN271" s="9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5">
        <v>0</v>
      </c>
      <c r="AV271" s="640"/>
    </row>
    <row r="272" spans="1:48" ht="19.5" customHeight="1">
      <c r="A272" s="526"/>
      <c r="B272" s="474"/>
      <c r="C272" s="475"/>
      <c r="D272" s="474"/>
      <c r="E272" s="474"/>
      <c r="F272" s="476" t="s">
        <v>39</v>
      </c>
      <c r="G272" s="476" t="s">
        <v>21</v>
      </c>
      <c r="H272" s="476" t="s">
        <v>59</v>
      </c>
      <c r="I272" s="476" t="s">
        <v>366</v>
      </c>
      <c r="J272" s="474"/>
      <c r="K272" s="474"/>
      <c r="L272" s="515"/>
      <c r="M272" s="515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40"/>
        <v>0</v>
      </c>
      <c r="V272" s="7" t="s">
        <v>50</v>
      </c>
      <c r="W272" s="93">
        <v>0</v>
      </c>
      <c r="X272" s="93">
        <v>0</v>
      </c>
      <c r="Y272" s="93">
        <v>0</v>
      </c>
      <c r="Z272" s="93">
        <v>0</v>
      </c>
      <c r="AA272" s="93">
        <v>0</v>
      </c>
      <c r="AB272" s="93">
        <v>0</v>
      </c>
      <c r="AC272" s="93">
        <v>0</v>
      </c>
      <c r="AD272" s="93">
        <v>0</v>
      </c>
      <c r="AE272" s="93">
        <v>0</v>
      </c>
      <c r="AF272" s="93">
        <v>0</v>
      </c>
      <c r="AG272" s="93">
        <v>0</v>
      </c>
      <c r="AH272" s="5">
        <v>0</v>
      </c>
      <c r="AI272" s="5">
        <v>0</v>
      </c>
      <c r="AJ272" s="5">
        <v>0</v>
      </c>
      <c r="AK272" s="93">
        <v>0</v>
      </c>
      <c r="AL272" s="93">
        <v>0</v>
      </c>
      <c r="AM272" s="93">
        <v>0</v>
      </c>
      <c r="AN272" s="9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5">
        <v>0</v>
      </c>
      <c r="AV272" s="640"/>
    </row>
    <row r="273" spans="1:48" ht="19.5" customHeight="1">
      <c r="A273" s="526"/>
      <c r="B273" s="474"/>
      <c r="C273" s="475"/>
      <c r="D273" s="474"/>
      <c r="E273" s="474"/>
      <c r="F273" s="476"/>
      <c r="G273" s="476"/>
      <c r="H273" s="476"/>
      <c r="I273" s="476"/>
      <c r="J273" s="474"/>
      <c r="K273" s="474"/>
      <c r="L273" s="515"/>
      <c r="M273" s="515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40"/>
        <v>0</v>
      </c>
      <c r="V273" s="7" t="s">
        <v>51</v>
      </c>
      <c r="W273" s="93">
        <v>0</v>
      </c>
      <c r="X273" s="93">
        <v>0</v>
      </c>
      <c r="Y273" s="93">
        <v>0</v>
      </c>
      <c r="Z273" s="93">
        <v>0</v>
      </c>
      <c r="AA273" s="93">
        <v>0</v>
      </c>
      <c r="AB273" s="93">
        <v>0</v>
      </c>
      <c r="AC273" s="93">
        <v>0</v>
      </c>
      <c r="AD273" s="93">
        <v>0</v>
      </c>
      <c r="AE273" s="93">
        <v>0</v>
      </c>
      <c r="AF273" s="93">
        <v>0</v>
      </c>
      <c r="AG273" s="93">
        <v>0</v>
      </c>
      <c r="AH273" s="5">
        <v>0</v>
      </c>
      <c r="AI273" s="5">
        <v>0</v>
      </c>
      <c r="AJ273" s="5">
        <v>0</v>
      </c>
      <c r="AK273" s="93">
        <v>0</v>
      </c>
      <c r="AL273" s="93">
        <v>0</v>
      </c>
      <c r="AM273" s="93">
        <v>0</v>
      </c>
      <c r="AN273" s="9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5">
        <v>0</v>
      </c>
      <c r="AV273" s="640"/>
    </row>
    <row r="274" spans="1:48" ht="18" customHeight="1">
      <c r="A274" s="526"/>
      <c r="B274" s="474"/>
      <c r="C274" s="475"/>
      <c r="D274" s="474"/>
      <c r="E274" s="474"/>
      <c r="F274" s="476"/>
      <c r="G274" s="476"/>
      <c r="H274" s="476"/>
      <c r="I274" s="476"/>
      <c r="J274" s="474"/>
      <c r="K274" s="474"/>
      <c r="L274" s="515"/>
      <c r="M274" s="515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40"/>
        <v>0</v>
      </c>
      <c r="V274" s="7" t="s">
        <v>52</v>
      </c>
      <c r="W274" s="93">
        <v>0</v>
      </c>
      <c r="X274" s="93">
        <v>0</v>
      </c>
      <c r="Y274" s="93">
        <v>0</v>
      </c>
      <c r="Z274" s="93">
        <v>0</v>
      </c>
      <c r="AA274" s="93">
        <v>0</v>
      </c>
      <c r="AB274" s="93">
        <v>0</v>
      </c>
      <c r="AC274" s="93">
        <v>0</v>
      </c>
      <c r="AD274" s="93">
        <v>0</v>
      </c>
      <c r="AE274" s="93">
        <v>0</v>
      </c>
      <c r="AF274" s="93">
        <v>0</v>
      </c>
      <c r="AG274" s="93">
        <v>0</v>
      </c>
      <c r="AH274" s="5">
        <v>0</v>
      </c>
      <c r="AI274" s="5">
        <v>0</v>
      </c>
      <c r="AJ274" s="5">
        <v>0</v>
      </c>
      <c r="AK274" s="93">
        <v>0</v>
      </c>
      <c r="AL274" s="93">
        <v>0</v>
      </c>
      <c r="AM274" s="93">
        <v>0</v>
      </c>
      <c r="AN274" s="9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5">
        <v>0</v>
      </c>
      <c r="AV274" s="639"/>
    </row>
    <row r="275" spans="1:48" ht="18" customHeight="1">
      <c r="A275" s="526"/>
      <c r="B275" s="474"/>
      <c r="C275" s="475"/>
      <c r="D275" s="474"/>
      <c r="E275" s="474"/>
      <c r="F275" s="476"/>
      <c r="G275" s="476"/>
      <c r="H275" s="476"/>
      <c r="I275" s="476"/>
      <c r="J275" s="474"/>
      <c r="K275" s="474"/>
      <c r="L275" s="515"/>
      <c r="M275" s="541"/>
      <c r="N275" s="230">
        <f t="shared" ref="N275:T275" si="142">SUM(N269:N274)</f>
        <v>0.89344999999999997</v>
      </c>
      <c r="O275" s="230">
        <f t="shared" si="142"/>
        <v>1.05149</v>
      </c>
      <c r="P275" s="230">
        <f t="shared" si="142"/>
        <v>3.7658</v>
      </c>
      <c r="Q275" s="230">
        <f t="shared" si="142"/>
        <v>0.19206000000000001</v>
      </c>
      <c r="R275" s="230">
        <f t="shared" si="142"/>
        <v>0</v>
      </c>
      <c r="S275" s="230">
        <f t="shared" si="142"/>
        <v>0</v>
      </c>
      <c r="T275" s="230">
        <f t="shared" si="142"/>
        <v>0</v>
      </c>
      <c r="U275" s="231">
        <f t="shared" si="140"/>
        <v>5.9027999999999992</v>
      </c>
      <c r="V275" s="231" t="s">
        <v>11</v>
      </c>
      <c r="W275" s="193">
        <f t="shared" ref="W275:AU275" si="143">SUM(W269:W274)</f>
        <v>192.06</v>
      </c>
      <c r="X275" s="193">
        <f>X269+X271+X272+X273+X274</f>
        <v>75</v>
      </c>
      <c r="Y275" s="193">
        <f t="shared" si="143"/>
        <v>0</v>
      </c>
      <c r="Z275" s="193">
        <f t="shared" si="143"/>
        <v>0</v>
      </c>
      <c r="AA275" s="193">
        <f t="shared" si="143"/>
        <v>0</v>
      </c>
      <c r="AB275" s="193">
        <f t="shared" si="143"/>
        <v>0</v>
      </c>
      <c r="AC275" s="193">
        <f t="shared" si="143"/>
        <v>0</v>
      </c>
      <c r="AD275" s="193">
        <f t="shared" si="143"/>
        <v>0</v>
      </c>
      <c r="AE275" s="193">
        <f t="shared" si="143"/>
        <v>0</v>
      </c>
      <c r="AF275" s="193">
        <f t="shared" si="143"/>
        <v>0</v>
      </c>
      <c r="AG275" s="193">
        <f>AG269+AG271+AG272+AG273+AG274</f>
        <v>75</v>
      </c>
      <c r="AH275" s="230">
        <f t="shared" si="143"/>
        <v>0</v>
      </c>
      <c r="AI275" s="230">
        <f t="shared" si="143"/>
        <v>0</v>
      </c>
      <c r="AJ275" s="230">
        <f t="shared" si="143"/>
        <v>0</v>
      </c>
      <c r="AK275" s="193">
        <f t="shared" si="143"/>
        <v>0</v>
      </c>
      <c r="AL275" s="193">
        <f t="shared" si="143"/>
        <v>0</v>
      </c>
      <c r="AM275" s="193">
        <f t="shared" si="143"/>
        <v>0</v>
      </c>
      <c r="AN275" s="193">
        <f t="shared" si="143"/>
        <v>0</v>
      </c>
      <c r="AO275" s="193">
        <f t="shared" si="143"/>
        <v>0</v>
      </c>
      <c r="AP275" s="193">
        <f t="shared" si="143"/>
        <v>0</v>
      </c>
      <c r="AQ275" s="193">
        <f t="shared" si="143"/>
        <v>0</v>
      </c>
      <c r="AR275" s="193">
        <f t="shared" si="143"/>
        <v>0</v>
      </c>
      <c r="AS275" s="193">
        <f t="shared" si="143"/>
        <v>0</v>
      </c>
      <c r="AT275" s="193">
        <f t="shared" si="143"/>
        <v>0</v>
      </c>
      <c r="AU275" s="230">
        <f t="shared" si="143"/>
        <v>0</v>
      </c>
      <c r="AV275" s="328"/>
    </row>
    <row r="276" spans="1:48" ht="19.5" customHeight="1">
      <c r="A276" s="526"/>
      <c r="B276" s="474" t="s">
        <v>239</v>
      </c>
      <c r="C276" s="475" t="s">
        <v>99</v>
      </c>
      <c r="D276" s="474" t="s">
        <v>265</v>
      </c>
      <c r="E276" s="474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474" t="s">
        <v>82</v>
      </c>
      <c r="K276" s="474" t="s">
        <v>82</v>
      </c>
      <c r="L276" s="474" t="s">
        <v>102</v>
      </c>
      <c r="M276" s="515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40"/>
        <v>1.29094</v>
      </c>
      <c r="V276" s="7" t="s">
        <v>3</v>
      </c>
      <c r="W276" s="93">
        <v>0</v>
      </c>
      <c r="X276" s="93">
        <f>SUM(X277:X279)</f>
        <v>906.19800000000009</v>
      </c>
      <c r="Y276" s="93">
        <f t="shared" ref="Y276:AR276" si="144">SUM(Y277:Y279)</f>
        <v>0</v>
      </c>
      <c r="Z276" s="93">
        <f t="shared" si="144"/>
        <v>0</v>
      </c>
      <c r="AA276" s="93">
        <f t="shared" si="144"/>
        <v>0</v>
      </c>
      <c r="AB276" s="93">
        <f t="shared" si="144"/>
        <v>0</v>
      </c>
      <c r="AC276" s="93">
        <f t="shared" si="144"/>
        <v>0</v>
      </c>
      <c r="AD276" s="93">
        <f t="shared" si="144"/>
        <v>0</v>
      </c>
      <c r="AE276" s="93">
        <f t="shared" si="144"/>
        <v>0</v>
      </c>
      <c r="AF276" s="93">
        <f t="shared" si="144"/>
        <v>870.52800000000002</v>
      </c>
      <c r="AG276" s="93">
        <f t="shared" si="144"/>
        <v>906.19800000000009</v>
      </c>
      <c r="AH276" s="5">
        <f t="shared" si="144"/>
        <v>870.53</v>
      </c>
      <c r="AI276" s="5">
        <f t="shared" si="144"/>
        <v>870.53</v>
      </c>
      <c r="AJ276" s="5">
        <f t="shared" si="144"/>
        <v>870.53</v>
      </c>
      <c r="AK276" s="93">
        <f t="shared" si="144"/>
        <v>870.52800000000002</v>
      </c>
      <c r="AL276" s="93">
        <f t="shared" si="144"/>
        <v>0</v>
      </c>
      <c r="AM276" s="93">
        <f t="shared" si="144"/>
        <v>0</v>
      </c>
      <c r="AN276" s="93">
        <f t="shared" si="144"/>
        <v>0</v>
      </c>
      <c r="AO276" s="93">
        <f t="shared" si="144"/>
        <v>0</v>
      </c>
      <c r="AP276" s="93">
        <f t="shared" si="144"/>
        <v>0</v>
      </c>
      <c r="AQ276" s="93">
        <f t="shared" si="144"/>
        <v>0</v>
      </c>
      <c r="AR276" s="93">
        <f t="shared" si="144"/>
        <v>0</v>
      </c>
      <c r="AS276" s="93">
        <v>0</v>
      </c>
      <c r="AT276" s="93">
        <v>0</v>
      </c>
      <c r="AU276" s="5">
        <v>0</v>
      </c>
      <c r="AV276" s="636" t="s">
        <v>1000</v>
      </c>
    </row>
    <row r="277" spans="1:48" s="234" customFormat="1" ht="30" hidden="1" customHeight="1">
      <c r="A277" s="526"/>
      <c r="B277" s="474"/>
      <c r="C277" s="475"/>
      <c r="D277" s="474"/>
      <c r="E277" s="474"/>
      <c r="F277" s="232"/>
      <c r="G277" s="232"/>
      <c r="H277" s="232"/>
      <c r="I277" s="232"/>
      <c r="J277" s="474"/>
      <c r="K277" s="474"/>
      <c r="L277" s="474"/>
      <c r="M277" s="515"/>
      <c r="N277" s="233"/>
      <c r="O277" s="233"/>
      <c r="P277" s="233"/>
      <c r="Q277" s="233"/>
      <c r="R277" s="233"/>
      <c r="S277" s="233"/>
      <c r="T277" s="233"/>
      <c r="U277" s="233"/>
      <c r="V277" s="236" t="s">
        <v>930</v>
      </c>
      <c r="W277" s="208"/>
      <c r="X277" s="208">
        <v>34.090000000000003</v>
      </c>
      <c r="Y277" s="208"/>
      <c r="Z277" s="208"/>
      <c r="AA277" s="208"/>
      <c r="AB277" s="208"/>
      <c r="AC277" s="208"/>
      <c r="AD277" s="208"/>
      <c r="AE277" s="208"/>
      <c r="AF277" s="208"/>
      <c r="AG277" s="208">
        <v>34.090000000000003</v>
      </c>
      <c r="AH277" s="233"/>
      <c r="AI277" s="233"/>
      <c r="AJ277" s="233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33"/>
      <c r="AV277" s="640"/>
    </row>
    <row r="278" spans="1:48" s="234" customFormat="1" ht="28.5" hidden="1" customHeight="1">
      <c r="A278" s="526"/>
      <c r="B278" s="474"/>
      <c r="C278" s="475"/>
      <c r="D278" s="474"/>
      <c r="E278" s="474"/>
      <c r="F278" s="232"/>
      <c r="G278" s="232"/>
      <c r="H278" s="232"/>
      <c r="I278" s="232"/>
      <c r="J278" s="474"/>
      <c r="K278" s="474"/>
      <c r="L278" s="474"/>
      <c r="M278" s="515"/>
      <c r="N278" s="233"/>
      <c r="O278" s="233"/>
      <c r="P278" s="233"/>
      <c r="Q278" s="233"/>
      <c r="R278" s="233"/>
      <c r="S278" s="233"/>
      <c r="T278" s="233"/>
      <c r="U278" s="233"/>
      <c r="V278" s="236" t="s">
        <v>931</v>
      </c>
      <c r="W278" s="208"/>
      <c r="X278" s="208">
        <f>AF278</f>
        <v>870.52800000000002</v>
      </c>
      <c r="Y278" s="208"/>
      <c r="Z278" s="208"/>
      <c r="AA278" s="208"/>
      <c r="AB278" s="208"/>
      <c r="AC278" s="208"/>
      <c r="AD278" s="208"/>
      <c r="AE278" s="208"/>
      <c r="AF278" s="208">
        <v>870.52800000000002</v>
      </c>
      <c r="AG278" s="208">
        <v>870.52800000000002</v>
      </c>
      <c r="AH278" s="233">
        <v>870.53</v>
      </c>
      <c r="AI278" s="233">
        <v>870.53</v>
      </c>
      <c r="AJ278" s="233">
        <v>870.53</v>
      </c>
      <c r="AK278" s="208">
        <v>870.52800000000002</v>
      </c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33"/>
      <c r="AV278" s="640"/>
    </row>
    <row r="279" spans="1:48" s="234" customFormat="1" ht="26.25" hidden="1" customHeight="1">
      <c r="A279" s="526"/>
      <c r="B279" s="474"/>
      <c r="C279" s="475"/>
      <c r="D279" s="474"/>
      <c r="E279" s="474"/>
      <c r="F279" s="232"/>
      <c r="G279" s="232"/>
      <c r="H279" s="232"/>
      <c r="I279" s="232"/>
      <c r="J279" s="474"/>
      <c r="K279" s="474"/>
      <c r="L279" s="474"/>
      <c r="M279" s="515"/>
      <c r="N279" s="233"/>
      <c r="O279" s="233"/>
      <c r="P279" s="233"/>
      <c r="Q279" s="233"/>
      <c r="R279" s="233"/>
      <c r="S279" s="233"/>
      <c r="T279" s="233"/>
      <c r="U279" s="233"/>
      <c r="V279" s="236" t="s">
        <v>932</v>
      </c>
      <c r="W279" s="208"/>
      <c r="X279" s="208">
        <v>1.58</v>
      </c>
      <c r="Y279" s="208"/>
      <c r="Z279" s="208"/>
      <c r="AA279" s="208"/>
      <c r="AB279" s="208"/>
      <c r="AC279" s="208"/>
      <c r="AD279" s="208"/>
      <c r="AE279" s="208"/>
      <c r="AF279" s="208"/>
      <c r="AG279" s="208">
        <v>1.58</v>
      </c>
      <c r="AH279" s="233"/>
      <c r="AI279" s="233"/>
      <c r="AJ279" s="233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33"/>
      <c r="AV279" s="640"/>
    </row>
    <row r="280" spans="1:48" ht="19.5" customHeight="1">
      <c r="A280" s="526"/>
      <c r="B280" s="474"/>
      <c r="C280" s="475"/>
      <c r="D280" s="474"/>
      <c r="E280" s="474"/>
      <c r="F280" s="6" t="s">
        <v>19</v>
      </c>
      <c r="G280" s="6" t="s">
        <v>22</v>
      </c>
      <c r="H280" s="6" t="s">
        <v>59</v>
      </c>
      <c r="I280" s="6" t="s">
        <v>321</v>
      </c>
      <c r="J280" s="474"/>
      <c r="K280" s="474"/>
      <c r="L280" s="474"/>
      <c r="M280" s="515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40"/>
        <v>0</v>
      </c>
      <c r="V280" s="5" t="s">
        <v>8</v>
      </c>
      <c r="W280" s="93">
        <v>0</v>
      </c>
      <c r="X280" s="93">
        <v>0</v>
      </c>
      <c r="Y280" s="93">
        <v>0</v>
      </c>
      <c r="Z280" s="93">
        <v>0</v>
      </c>
      <c r="AA280" s="93">
        <v>0</v>
      </c>
      <c r="AB280" s="93">
        <v>0</v>
      </c>
      <c r="AC280" s="93">
        <v>0</v>
      </c>
      <c r="AD280" s="93">
        <v>0</v>
      </c>
      <c r="AE280" s="93">
        <v>0</v>
      </c>
      <c r="AF280" s="93">
        <v>0</v>
      </c>
      <c r="AG280" s="93">
        <v>0</v>
      </c>
      <c r="AH280" s="5">
        <v>0</v>
      </c>
      <c r="AI280" s="5">
        <v>0</v>
      </c>
      <c r="AJ280" s="5">
        <v>0</v>
      </c>
      <c r="AK280" s="93">
        <v>0</v>
      </c>
      <c r="AL280" s="93">
        <v>0</v>
      </c>
      <c r="AM280" s="93">
        <v>0</v>
      </c>
      <c r="AN280" s="93">
        <v>0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5">
        <v>0</v>
      </c>
      <c r="AV280" s="640"/>
    </row>
    <row r="281" spans="1:48" ht="19.5" customHeight="1">
      <c r="A281" s="526"/>
      <c r="B281" s="474"/>
      <c r="C281" s="475"/>
      <c r="D281" s="474"/>
      <c r="E281" s="474"/>
      <c r="F281" s="476" t="s">
        <v>39</v>
      </c>
      <c r="G281" s="476" t="s">
        <v>21</v>
      </c>
      <c r="H281" s="476" t="s">
        <v>59</v>
      </c>
      <c r="I281" s="476" t="s">
        <v>366</v>
      </c>
      <c r="J281" s="474"/>
      <c r="K281" s="474"/>
      <c r="L281" s="474"/>
      <c r="M281" s="515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40"/>
        <v>0</v>
      </c>
      <c r="V281" s="7" t="s">
        <v>50</v>
      </c>
      <c r="W281" s="93">
        <v>0</v>
      </c>
      <c r="X281" s="93">
        <v>0</v>
      </c>
      <c r="Y281" s="93">
        <v>0</v>
      </c>
      <c r="Z281" s="93">
        <v>0</v>
      </c>
      <c r="AA281" s="93">
        <v>0</v>
      </c>
      <c r="AB281" s="93">
        <v>0</v>
      </c>
      <c r="AC281" s="93">
        <v>0</v>
      </c>
      <c r="AD281" s="93">
        <v>0</v>
      </c>
      <c r="AE281" s="93">
        <v>0</v>
      </c>
      <c r="AF281" s="93">
        <v>0</v>
      </c>
      <c r="AG281" s="93">
        <v>0</v>
      </c>
      <c r="AH281" s="5">
        <v>0</v>
      </c>
      <c r="AI281" s="5">
        <v>0</v>
      </c>
      <c r="AJ281" s="5">
        <v>0</v>
      </c>
      <c r="AK281" s="93">
        <v>0</v>
      </c>
      <c r="AL281" s="93">
        <v>0</v>
      </c>
      <c r="AM281" s="93">
        <v>0</v>
      </c>
      <c r="AN281" s="93">
        <v>0</v>
      </c>
      <c r="AO281" s="93">
        <v>0</v>
      </c>
      <c r="AP281" s="93">
        <v>0</v>
      </c>
      <c r="AQ281" s="93">
        <v>0</v>
      </c>
      <c r="AR281" s="93">
        <v>0</v>
      </c>
      <c r="AS281" s="93">
        <v>0</v>
      </c>
      <c r="AT281" s="93">
        <v>0</v>
      </c>
      <c r="AU281" s="5">
        <v>0</v>
      </c>
      <c r="AV281" s="640"/>
    </row>
    <row r="282" spans="1:48" ht="19.5" customHeight="1">
      <c r="A282" s="526"/>
      <c r="B282" s="474"/>
      <c r="C282" s="475"/>
      <c r="D282" s="474"/>
      <c r="E282" s="474"/>
      <c r="F282" s="476"/>
      <c r="G282" s="476"/>
      <c r="H282" s="476"/>
      <c r="I282" s="476"/>
      <c r="J282" s="474"/>
      <c r="K282" s="474"/>
      <c r="L282" s="474"/>
      <c r="M282" s="515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40"/>
        <v>0</v>
      </c>
      <c r="V282" s="7" t="s">
        <v>51</v>
      </c>
      <c r="W282" s="93">
        <v>0</v>
      </c>
      <c r="X282" s="93">
        <v>0</v>
      </c>
      <c r="Y282" s="93">
        <v>0</v>
      </c>
      <c r="Z282" s="93">
        <v>0</v>
      </c>
      <c r="AA282" s="93">
        <v>0</v>
      </c>
      <c r="AB282" s="93">
        <v>0</v>
      </c>
      <c r="AC282" s="93">
        <v>0</v>
      </c>
      <c r="AD282" s="93">
        <v>0</v>
      </c>
      <c r="AE282" s="93">
        <v>0</v>
      </c>
      <c r="AF282" s="93">
        <v>0</v>
      </c>
      <c r="AG282" s="93">
        <v>0</v>
      </c>
      <c r="AH282" s="5">
        <v>0</v>
      </c>
      <c r="AI282" s="5">
        <v>0</v>
      </c>
      <c r="AJ282" s="5">
        <v>0</v>
      </c>
      <c r="AK282" s="93">
        <v>0</v>
      </c>
      <c r="AL282" s="93">
        <v>0</v>
      </c>
      <c r="AM282" s="93">
        <v>0</v>
      </c>
      <c r="AN282" s="93">
        <v>0</v>
      </c>
      <c r="AO282" s="93">
        <v>0</v>
      </c>
      <c r="AP282" s="93">
        <v>0</v>
      </c>
      <c r="AQ282" s="93">
        <v>0</v>
      </c>
      <c r="AR282" s="93">
        <v>0</v>
      </c>
      <c r="AS282" s="93">
        <v>0</v>
      </c>
      <c r="AT282" s="93">
        <v>0</v>
      </c>
      <c r="AU282" s="5">
        <v>0</v>
      </c>
      <c r="AV282" s="640"/>
    </row>
    <row r="283" spans="1:48" ht="18" customHeight="1">
      <c r="A283" s="526"/>
      <c r="B283" s="474"/>
      <c r="C283" s="475"/>
      <c r="D283" s="474"/>
      <c r="E283" s="474"/>
      <c r="F283" s="476"/>
      <c r="G283" s="476"/>
      <c r="H283" s="476"/>
      <c r="I283" s="476"/>
      <c r="J283" s="474"/>
      <c r="K283" s="474"/>
      <c r="L283" s="474"/>
      <c r="M283" s="515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40"/>
        <v>0</v>
      </c>
      <c r="V283" s="7" t="s">
        <v>52</v>
      </c>
      <c r="W283" s="93">
        <v>0</v>
      </c>
      <c r="X283" s="93">
        <v>0</v>
      </c>
      <c r="Y283" s="93">
        <v>0</v>
      </c>
      <c r="Z283" s="93">
        <v>0</v>
      </c>
      <c r="AA283" s="93">
        <v>0</v>
      </c>
      <c r="AB283" s="93">
        <v>0</v>
      </c>
      <c r="AC283" s="93">
        <v>0</v>
      </c>
      <c r="AD283" s="93">
        <v>0</v>
      </c>
      <c r="AE283" s="93">
        <v>0</v>
      </c>
      <c r="AF283" s="93">
        <v>0</v>
      </c>
      <c r="AG283" s="93">
        <v>0</v>
      </c>
      <c r="AH283" s="5">
        <v>0</v>
      </c>
      <c r="AI283" s="5">
        <v>0</v>
      </c>
      <c r="AJ283" s="5">
        <v>0</v>
      </c>
      <c r="AK283" s="93">
        <v>0</v>
      </c>
      <c r="AL283" s="93">
        <v>0</v>
      </c>
      <c r="AM283" s="93">
        <v>0</v>
      </c>
      <c r="AN283" s="93">
        <v>0</v>
      </c>
      <c r="AO283" s="93">
        <v>0</v>
      </c>
      <c r="AP283" s="93">
        <v>0</v>
      </c>
      <c r="AQ283" s="93">
        <v>0</v>
      </c>
      <c r="AR283" s="93">
        <v>0</v>
      </c>
      <c r="AS283" s="93">
        <v>0</v>
      </c>
      <c r="AT283" s="93">
        <v>0</v>
      </c>
      <c r="AU283" s="5">
        <v>0</v>
      </c>
      <c r="AV283" s="639"/>
    </row>
    <row r="284" spans="1:48" ht="18" customHeight="1">
      <c r="A284" s="526"/>
      <c r="B284" s="474"/>
      <c r="C284" s="475"/>
      <c r="D284" s="474"/>
      <c r="E284" s="474"/>
      <c r="F284" s="476"/>
      <c r="G284" s="476"/>
      <c r="H284" s="476"/>
      <c r="I284" s="476"/>
      <c r="J284" s="474"/>
      <c r="K284" s="474"/>
      <c r="L284" s="474"/>
      <c r="M284" s="541"/>
      <c r="N284" s="230">
        <f t="shared" ref="N284:T284" si="145">SUM(N276:N283)</f>
        <v>0</v>
      </c>
      <c r="O284" s="230">
        <f t="shared" si="145"/>
        <v>0</v>
      </c>
      <c r="P284" s="230">
        <f t="shared" si="145"/>
        <v>0</v>
      </c>
      <c r="Q284" s="230">
        <f t="shared" si="145"/>
        <v>0</v>
      </c>
      <c r="R284" s="230">
        <f t="shared" si="145"/>
        <v>1.29094</v>
      </c>
      <c r="S284" s="230">
        <f t="shared" si="145"/>
        <v>0</v>
      </c>
      <c r="T284" s="230">
        <f t="shared" si="145"/>
        <v>0</v>
      </c>
      <c r="U284" s="231">
        <f t="shared" si="140"/>
        <v>1.29094</v>
      </c>
      <c r="V284" s="231" t="s">
        <v>11</v>
      </c>
      <c r="W284" s="193">
        <f t="shared" ref="W284:AU284" si="146">SUM(W276:W283)</f>
        <v>0</v>
      </c>
      <c r="X284" s="193">
        <f>X276+X280+X281+X282+X283</f>
        <v>906.19800000000009</v>
      </c>
      <c r="Y284" s="193">
        <f t="shared" ref="Y284:AS284" si="147">Y276+Y280+Y281+Y282+Y283</f>
        <v>0</v>
      </c>
      <c r="Z284" s="193">
        <f t="shared" si="147"/>
        <v>0</v>
      </c>
      <c r="AA284" s="193">
        <f t="shared" si="147"/>
        <v>0</v>
      </c>
      <c r="AB284" s="193">
        <f t="shared" si="147"/>
        <v>0</v>
      </c>
      <c r="AC284" s="193">
        <f t="shared" si="147"/>
        <v>0</v>
      </c>
      <c r="AD284" s="193">
        <f t="shared" si="147"/>
        <v>0</v>
      </c>
      <c r="AE284" s="193">
        <f t="shared" si="147"/>
        <v>0</v>
      </c>
      <c r="AF284" s="193">
        <f t="shared" si="147"/>
        <v>870.52800000000002</v>
      </c>
      <c r="AG284" s="193">
        <f t="shared" si="147"/>
        <v>906.19800000000009</v>
      </c>
      <c r="AH284" s="230">
        <f t="shared" si="147"/>
        <v>870.53</v>
      </c>
      <c r="AI284" s="230">
        <f t="shared" si="147"/>
        <v>870.53</v>
      </c>
      <c r="AJ284" s="230">
        <f t="shared" si="147"/>
        <v>870.53</v>
      </c>
      <c r="AK284" s="193">
        <f t="shared" si="147"/>
        <v>870.52800000000002</v>
      </c>
      <c r="AL284" s="193">
        <v>906.19500000000005</v>
      </c>
      <c r="AM284" s="193">
        <f t="shared" si="147"/>
        <v>0</v>
      </c>
      <c r="AN284" s="193">
        <f t="shared" si="147"/>
        <v>0</v>
      </c>
      <c r="AO284" s="193">
        <f t="shared" si="147"/>
        <v>0</v>
      </c>
      <c r="AP284" s="193">
        <f t="shared" si="147"/>
        <v>0</v>
      </c>
      <c r="AQ284" s="193">
        <f t="shared" si="147"/>
        <v>0</v>
      </c>
      <c r="AR284" s="193">
        <f t="shared" si="147"/>
        <v>0</v>
      </c>
      <c r="AS284" s="193">
        <f t="shared" si="147"/>
        <v>0</v>
      </c>
      <c r="AT284" s="193">
        <f t="shared" ref="AT284" si="148">AT276+AT278+AT279+AT280+AT281+AT282+AT283</f>
        <v>0</v>
      </c>
      <c r="AU284" s="230">
        <f t="shared" si="146"/>
        <v>0</v>
      </c>
      <c r="AV284" s="328"/>
    </row>
    <row r="285" spans="1:48" ht="19.5" customHeight="1">
      <c r="A285" s="526"/>
      <c r="B285" s="474" t="s">
        <v>240</v>
      </c>
      <c r="C285" s="475" t="s">
        <v>100</v>
      </c>
      <c r="D285" s="474" t="s">
        <v>265</v>
      </c>
      <c r="E285" s="474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474" t="s">
        <v>82</v>
      </c>
      <c r="K285" s="474" t="s">
        <v>82</v>
      </c>
      <c r="L285" s="474" t="s">
        <v>103</v>
      </c>
      <c r="M285" s="515">
        <f t="shared" ref="M285" si="149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40"/>
        <v>3.5608399999999998</v>
      </c>
      <c r="V285" s="7" t="s">
        <v>3</v>
      </c>
      <c r="W285" s="93">
        <v>0</v>
      </c>
      <c r="X285" s="93">
        <v>0</v>
      </c>
      <c r="Y285" s="93">
        <v>0</v>
      </c>
      <c r="Z285" s="93">
        <v>0</v>
      </c>
      <c r="AA285" s="93">
        <v>0</v>
      </c>
      <c r="AB285" s="93">
        <v>0</v>
      </c>
      <c r="AC285" s="93">
        <v>0</v>
      </c>
      <c r="AD285" s="93">
        <v>0</v>
      </c>
      <c r="AE285" s="93">
        <v>0</v>
      </c>
      <c r="AF285" s="93">
        <v>0</v>
      </c>
      <c r="AG285" s="93">
        <v>0</v>
      </c>
      <c r="AH285" s="5">
        <v>0</v>
      </c>
      <c r="AI285" s="5">
        <v>0</v>
      </c>
      <c r="AJ285" s="5">
        <v>0</v>
      </c>
      <c r="AK285" s="93">
        <v>0</v>
      </c>
      <c r="AL285" s="93">
        <v>0</v>
      </c>
      <c r="AM285" s="93">
        <v>0</v>
      </c>
      <c r="AN285" s="93">
        <v>0</v>
      </c>
      <c r="AO285" s="93">
        <v>0</v>
      </c>
      <c r="AP285" s="93">
        <v>0</v>
      </c>
      <c r="AQ285" s="93">
        <v>0</v>
      </c>
      <c r="AR285" s="93">
        <v>0</v>
      </c>
      <c r="AS285" s="93">
        <v>0</v>
      </c>
      <c r="AT285" s="93">
        <v>0</v>
      </c>
      <c r="AU285" s="5">
        <v>0</v>
      </c>
      <c r="AV285" s="302"/>
    </row>
    <row r="286" spans="1:48" ht="19.5" customHeight="1">
      <c r="A286" s="526"/>
      <c r="B286" s="474"/>
      <c r="C286" s="475"/>
      <c r="D286" s="474"/>
      <c r="E286" s="474"/>
      <c r="F286" s="6" t="s">
        <v>19</v>
      </c>
      <c r="G286" s="6" t="s">
        <v>22</v>
      </c>
      <c r="H286" s="6" t="s">
        <v>59</v>
      </c>
      <c r="I286" s="6" t="s">
        <v>322</v>
      </c>
      <c r="J286" s="474"/>
      <c r="K286" s="474"/>
      <c r="L286" s="474"/>
      <c r="M286" s="515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40"/>
        <v>0</v>
      </c>
      <c r="V286" s="5" t="s">
        <v>8</v>
      </c>
      <c r="W286" s="93">
        <v>0</v>
      </c>
      <c r="X286" s="93">
        <v>0</v>
      </c>
      <c r="Y286" s="93">
        <v>0</v>
      </c>
      <c r="Z286" s="93">
        <v>0</v>
      </c>
      <c r="AA286" s="93">
        <v>0</v>
      </c>
      <c r="AB286" s="93">
        <v>0</v>
      </c>
      <c r="AC286" s="93">
        <v>0</v>
      </c>
      <c r="AD286" s="93">
        <v>0</v>
      </c>
      <c r="AE286" s="93">
        <v>0</v>
      </c>
      <c r="AF286" s="93">
        <v>0</v>
      </c>
      <c r="AG286" s="93">
        <v>0</v>
      </c>
      <c r="AH286" s="5">
        <v>0</v>
      </c>
      <c r="AI286" s="5">
        <v>0</v>
      </c>
      <c r="AJ286" s="5">
        <v>0</v>
      </c>
      <c r="AK286" s="93">
        <v>0</v>
      </c>
      <c r="AL286" s="93">
        <v>0</v>
      </c>
      <c r="AM286" s="93">
        <v>0</v>
      </c>
      <c r="AN286" s="93">
        <v>0</v>
      </c>
      <c r="AO286" s="93">
        <v>0</v>
      </c>
      <c r="AP286" s="93">
        <v>0</v>
      </c>
      <c r="AQ286" s="93">
        <v>0</v>
      </c>
      <c r="AR286" s="93">
        <v>0</v>
      </c>
      <c r="AS286" s="93">
        <v>0</v>
      </c>
      <c r="AT286" s="93">
        <v>0</v>
      </c>
      <c r="AU286" s="5">
        <v>0</v>
      </c>
      <c r="AV286" s="302"/>
    </row>
    <row r="287" spans="1:48" ht="19.5" customHeight="1">
      <c r="A287" s="526"/>
      <c r="B287" s="474"/>
      <c r="C287" s="475"/>
      <c r="D287" s="474"/>
      <c r="E287" s="474"/>
      <c r="F287" s="476" t="s">
        <v>39</v>
      </c>
      <c r="G287" s="476" t="s">
        <v>21</v>
      </c>
      <c r="H287" s="476" t="s">
        <v>59</v>
      </c>
      <c r="I287" s="476" t="s">
        <v>303</v>
      </c>
      <c r="J287" s="474"/>
      <c r="K287" s="474"/>
      <c r="L287" s="474"/>
      <c r="M287" s="515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40"/>
        <v>0</v>
      </c>
      <c r="V287" s="7" t="s">
        <v>50</v>
      </c>
      <c r="W287" s="93">
        <v>0</v>
      </c>
      <c r="X287" s="93">
        <v>0</v>
      </c>
      <c r="Y287" s="93">
        <v>0</v>
      </c>
      <c r="Z287" s="93">
        <v>0</v>
      </c>
      <c r="AA287" s="93">
        <v>0</v>
      </c>
      <c r="AB287" s="93">
        <v>0</v>
      </c>
      <c r="AC287" s="93">
        <v>0</v>
      </c>
      <c r="AD287" s="93">
        <v>0</v>
      </c>
      <c r="AE287" s="93">
        <v>0</v>
      </c>
      <c r="AF287" s="93">
        <v>0</v>
      </c>
      <c r="AG287" s="93">
        <v>0</v>
      </c>
      <c r="AH287" s="5">
        <v>0</v>
      </c>
      <c r="AI287" s="5">
        <v>0</v>
      </c>
      <c r="AJ287" s="5">
        <v>0</v>
      </c>
      <c r="AK287" s="93">
        <v>0</v>
      </c>
      <c r="AL287" s="93">
        <v>0</v>
      </c>
      <c r="AM287" s="93">
        <v>0</v>
      </c>
      <c r="AN287" s="93">
        <v>0</v>
      </c>
      <c r="AO287" s="93">
        <v>0</v>
      </c>
      <c r="AP287" s="93">
        <v>0</v>
      </c>
      <c r="AQ287" s="93">
        <v>0</v>
      </c>
      <c r="AR287" s="93">
        <v>0</v>
      </c>
      <c r="AS287" s="93">
        <v>0</v>
      </c>
      <c r="AT287" s="93">
        <v>0</v>
      </c>
      <c r="AU287" s="5">
        <v>0</v>
      </c>
      <c r="AV287" s="302"/>
    </row>
    <row r="288" spans="1:48" ht="19.5" customHeight="1">
      <c r="A288" s="526"/>
      <c r="B288" s="474"/>
      <c r="C288" s="475"/>
      <c r="D288" s="474"/>
      <c r="E288" s="474"/>
      <c r="F288" s="476"/>
      <c r="G288" s="476"/>
      <c r="H288" s="476"/>
      <c r="I288" s="476"/>
      <c r="J288" s="474"/>
      <c r="K288" s="474"/>
      <c r="L288" s="474"/>
      <c r="M288" s="515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40"/>
        <v>0</v>
      </c>
      <c r="V288" s="7" t="s">
        <v>51</v>
      </c>
      <c r="W288" s="93">
        <v>0</v>
      </c>
      <c r="X288" s="93">
        <v>0</v>
      </c>
      <c r="Y288" s="93">
        <v>0</v>
      </c>
      <c r="Z288" s="93">
        <v>0</v>
      </c>
      <c r="AA288" s="93">
        <v>0</v>
      </c>
      <c r="AB288" s="93">
        <v>0</v>
      </c>
      <c r="AC288" s="93">
        <v>0</v>
      </c>
      <c r="AD288" s="93">
        <v>0</v>
      </c>
      <c r="AE288" s="93">
        <v>0</v>
      </c>
      <c r="AF288" s="93">
        <v>0</v>
      </c>
      <c r="AG288" s="93">
        <v>0</v>
      </c>
      <c r="AH288" s="5">
        <v>0</v>
      </c>
      <c r="AI288" s="5">
        <v>0</v>
      </c>
      <c r="AJ288" s="5">
        <v>0</v>
      </c>
      <c r="AK288" s="93">
        <v>0</v>
      </c>
      <c r="AL288" s="93">
        <v>0</v>
      </c>
      <c r="AM288" s="93">
        <v>0</v>
      </c>
      <c r="AN288" s="93">
        <v>0</v>
      </c>
      <c r="AO288" s="93">
        <v>0</v>
      </c>
      <c r="AP288" s="93">
        <v>0</v>
      </c>
      <c r="AQ288" s="93">
        <v>0</v>
      </c>
      <c r="AR288" s="93">
        <v>0</v>
      </c>
      <c r="AS288" s="93">
        <v>0</v>
      </c>
      <c r="AT288" s="93">
        <v>0</v>
      </c>
      <c r="AU288" s="5">
        <v>0</v>
      </c>
      <c r="AV288" s="302"/>
    </row>
    <row r="289" spans="1:48" ht="18" customHeight="1">
      <c r="A289" s="526"/>
      <c r="B289" s="474"/>
      <c r="C289" s="475"/>
      <c r="D289" s="474"/>
      <c r="E289" s="474"/>
      <c r="F289" s="476"/>
      <c r="G289" s="476"/>
      <c r="H289" s="476"/>
      <c r="I289" s="476"/>
      <c r="J289" s="474"/>
      <c r="K289" s="474"/>
      <c r="L289" s="474"/>
      <c r="M289" s="515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40"/>
        <v>0</v>
      </c>
      <c r="V289" s="7" t="s">
        <v>52</v>
      </c>
      <c r="W289" s="93">
        <v>0</v>
      </c>
      <c r="X289" s="93">
        <v>0</v>
      </c>
      <c r="Y289" s="93">
        <v>0</v>
      </c>
      <c r="Z289" s="93">
        <v>0</v>
      </c>
      <c r="AA289" s="93">
        <v>0</v>
      </c>
      <c r="AB289" s="93">
        <v>0</v>
      </c>
      <c r="AC289" s="93">
        <v>0</v>
      </c>
      <c r="AD289" s="93">
        <v>0</v>
      </c>
      <c r="AE289" s="93">
        <v>0</v>
      </c>
      <c r="AF289" s="93">
        <v>0</v>
      </c>
      <c r="AG289" s="93">
        <v>0</v>
      </c>
      <c r="AH289" s="5">
        <v>0</v>
      </c>
      <c r="AI289" s="5">
        <v>0</v>
      </c>
      <c r="AJ289" s="5">
        <v>0</v>
      </c>
      <c r="AK289" s="93">
        <v>0</v>
      </c>
      <c r="AL289" s="93">
        <v>0</v>
      </c>
      <c r="AM289" s="93">
        <v>0</v>
      </c>
      <c r="AN289" s="93">
        <v>0</v>
      </c>
      <c r="AO289" s="93">
        <v>0</v>
      </c>
      <c r="AP289" s="93">
        <v>0</v>
      </c>
      <c r="AQ289" s="93">
        <v>0</v>
      </c>
      <c r="AR289" s="93">
        <v>0</v>
      </c>
      <c r="AS289" s="93">
        <v>0</v>
      </c>
      <c r="AT289" s="93">
        <v>0</v>
      </c>
      <c r="AU289" s="5">
        <v>0</v>
      </c>
      <c r="AV289" s="302"/>
    </row>
    <row r="290" spans="1:48" ht="18" customHeight="1">
      <c r="A290" s="527"/>
      <c r="B290" s="474"/>
      <c r="C290" s="475"/>
      <c r="D290" s="474"/>
      <c r="E290" s="474"/>
      <c r="F290" s="476"/>
      <c r="G290" s="476"/>
      <c r="H290" s="476"/>
      <c r="I290" s="476"/>
      <c r="J290" s="474"/>
      <c r="K290" s="474"/>
      <c r="L290" s="474"/>
      <c r="M290" s="541"/>
      <c r="N290" s="230">
        <f t="shared" ref="N290:T290" si="150">SUM(N285:N289)</f>
        <v>0</v>
      </c>
      <c r="O290" s="230">
        <f t="shared" si="150"/>
        <v>0</v>
      </c>
      <c r="P290" s="230">
        <f t="shared" si="150"/>
        <v>0</v>
      </c>
      <c r="Q290" s="230">
        <f t="shared" si="150"/>
        <v>0</v>
      </c>
      <c r="R290" s="230">
        <f t="shared" si="150"/>
        <v>3.5608399999999998</v>
      </c>
      <c r="S290" s="230">
        <f t="shared" si="150"/>
        <v>0</v>
      </c>
      <c r="T290" s="230">
        <f t="shared" si="150"/>
        <v>0</v>
      </c>
      <c r="U290" s="231">
        <f t="shared" si="140"/>
        <v>3.5608399999999998</v>
      </c>
      <c r="V290" s="231" t="s">
        <v>11</v>
      </c>
      <c r="W290" s="193">
        <f t="shared" ref="W290:AU290" si="151">SUM(W285:W289)</f>
        <v>0</v>
      </c>
      <c r="X290" s="193">
        <f t="shared" si="151"/>
        <v>0</v>
      </c>
      <c r="Y290" s="193">
        <f t="shared" si="151"/>
        <v>0</v>
      </c>
      <c r="Z290" s="193">
        <f t="shared" si="151"/>
        <v>0</v>
      </c>
      <c r="AA290" s="193">
        <f t="shared" si="151"/>
        <v>0</v>
      </c>
      <c r="AB290" s="193">
        <f t="shared" si="151"/>
        <v>0</v>
      </c>
      <c r="AC290" s="193">
        <f t="shared" si="151"/>
        <v>0</v>
      </c>
      <c r="AD290" s="193">
        <f t="shared" si="151"/>
        <v>0</v>
      </c>
      <c r="AE290" s="193">
        <f t="shared" si="151"/>
        <v>0</v>
      </c>
      <c r="AF290" s="193">
        <f t="shared" si="151"/>
        <v>0</v>
      </c>
      <c r="AG290" s="193">
        <f t="shared" si="151"/>
        <v>0</v>
      </c>
      <c r="AH290" s="230">
        <f t="shared" si="151"/>
        <v>0</v>
      </c>
      <c r="AI290" s="230">
        <f t="shared" si="151"/>
        <v>0</v>
      </c>
      <c r="AJ290" s="230">
        <f t="shared" si="151"/>
        <v>0</v>
      </c>
      <c r="AK290" s="193">
        <f t="shared" si="151"/>
        <v>0</v>
      </c>
      <c r="AL290" s="193">
        <f t="shared" si="151"/>
        <v>0</v>
      </c>
      <c r="AM290" s="193">
        <f t="shared" si="151"/>
        <v>0</v>
      </c>
      <c r="AN290" s="193">
        <f t="shared" si="151"/>
        <v>0</v>
      </c>
      <c r="AO290" s="193">
        <f t="shared" si="151"/>
        <v>0</v>
      </c>
      <c r="AP290" s="193">
        <f t="shared" si="151"/>
        <v>0</v>
      </c>
      <c r="AQ290" s="193">
        <f t="shared" si="151"/>
        <v>0</v>
      </c>
      <c r="AR290" s="193">
        <f t="shared" si="151"/>
        <v>0</v>
      </c>
      <c r="AS290" s="193">
        <f t="shared" si="151"/>
        <v>0</v>
      </c>
      <c r="AT290" s="193">
        <f t="shared" si="151"/>
        <v>0</v>
      </c>
      <c r="AU290" s="230">
        <f t="shared" si="151"/>
        <v>0</v>
      </c>
      <c r="AV290" s="328"/>
    </row>
    <row r="291" spans="1:48" ht="15.75" customHeight="1">
      <c r="A291" s="467" t="s">
        <v>169</v>
      </c>
      <c r="B291" s="468"/>
      <c r="C291" s="468"/>
      <c r="D291" s="468"/>
      <c r="E291" s="468"/>
      <c r="F291" s="468"/>
      <c r="G291" s="468"/>
      <c r="H291" s="468"/>
      <c r="I291" s="468"/>
      <c r="J291" s="468"/>
      <c r="K291" s="468"/>
      <c r="L291" s="468"/>
      <c r="M291" s="468"/>
      <c r="N291" s="468"/>
      <c r="O291" s="468"/>
      <c r="P291" s="468"/>
      <c r="Q291" s="468"/>
      <c r="R291" s="468"/>
      <c r="S291" s="468"/>
      <c r="T291" s="468"/>
      <c r="U291" s="468"/>
      <c r="V291" s="518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88"/>
      <c r="AI291" s="188"/>
      <c r="AJ291" s="188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88"/>
      <c r="AV291" s="302"/>
    </row>
    <row r="292" spans="1:48" ht="29.25" customHeight="1">
      <c r="A292" s="522" t="s">
        <v>65</v>
      </c>
      <c r="B292" s="523"/>
      <c r="C292" s="523"/>
      <c r="D292" s="523"/>
      <c r="E292" s="523"/>
      <c r="F292" s="523"/>
      <c r="G292" s="523"/>
      <c r="H292" s="523"/>
      <c r="I292" s="523"/>
      <c r="J292" s="523"/>
      <c r="K292" s="523"/>
      <c r="L292" s="523"/>
      <c r="M292" s="523"/>
      <c r="N292" s="523"/>
      <c r="O292" s="523"/>
      <c r="P292" s="523"/>
      <c r="Q292" s="523"/>
      <c r="R292" s="523"/>
      <c r="S292" s="523"/>
      <c r="T292" s="523"/>
      <c r="U292" s="523"/>
      <c r="V292" s="524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88"/>
      <c r="AI292" s="188"/>
      <c r="AJ292" s="188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88"/>
      <c r="AV292" s="302"/>
    </row>
    <row r="293" spans="1:48" ht="15.75" customHeight="1">
      <c r="A293" s="467" t="s">
        <v>168</v>
      </c>
      <c r="B293" s="468"/>
      <c r="C293" s="468"/>
      <c r="D293" s="468"/>
      <c r="E293" s="468"/>
      <c r="F293" s="468"/>
      <c r="G293" s="468"/>
      <c r="H293" s="468"/>
      <c r="I293" s="468"/>
      <c r="J293" s="468"/>
      <c r="K293" s="468"/>
      <c r="L293" s="468"/>
      <c r="M293" s="468"/>
      <c r="N293" s="468"/>
      <c r="O293" s="468"/>
      <c r="P293" s="468"/>
      <c r="Q293" s="468"/>
      <c r="R293" s="468"/>
      <c r="S293" s="468"/>
      <c r="T293" s="468"/>
      <c r="U293" s="468"/>
      <c r="V293" s="518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88"/>
      <c r="AI293" s="188"/>
      <c r="AJ293" s="188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88"/>
      <c r="AV293" s="302"/>
    </row>
    <row r="294" spans="1:48" ht="29.25" customHeight="1">
      <c r="A294" s="522" t="s">
        <v>65</v>
      </c>
      <c r="B294" s="523"/>
      <c r="C294" s="523"/>
      <c r="D294" s="523"/>
      <c r="E294" s="523"/>
      <c r="F294" s="523"/>
      <c r="G294" s="523"/>
      <c r="H294" s="523"/>
      <c r="I294" s="523"/>
      <c r="J294" s="523"/>
      <c r="K294" s="523"/>
      <c r="L294" s="523"/>
      <c r="M294" s="523"/>
      <c r="N294" s="523"/>
      <c r="O294" s="523"/>
      <c r="P294" s="523"/>
      <c r="Q294" s="523"/>
      <c r="R294" s="523"/>
      <c r="S294" s="523"/>
      <c r="T294" s="523"/>
      <c r="U294" s="523"/>
      <c r="V294" s="524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88"/>
      <c r="AI294" s="188"/>
      <c r="AJ294" s="188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88"/>
      <c r="AV294" s="302"/>
    </row>
    <row r="295" spans="1:48" ht="15.75" customHeight="1">
      <c r="A295" s="467" t="s">
        <v>171</v>
      </c>
      <c r="B295" s="468"/>
      <c r="C295" s="468"/>
      <c r="D295" s="468"/>
      <c r="E295" s="468"/>
      <c r="F295" s="468"/>
      <c r="G295" s="468"/>
      <c r="H295" s="468"/>
      <c r="I295" s="468"/>
      <c r="J295" s="468"/>
      <c r="K295" s="468"/>
      <c r="L295" s="468"/>
      <c r="M295" s="468"/>
      <c r="N295" s="468"/>
      <c r="O295" s="468"/>
      <c r="P295" s="468"/>
      <c r="Q295" s="468"/>
      <c r="R295" s="468"/>
      <c r="S295" s="468"/>
      <c r="T295" s="468"/>
      <c r="U295" s="468"/>
      <c r="V295" s="518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88"/>
      <c r="AI295" s="188"/>
      <c r="AJ295" s="188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88"/>
      <c r="AV295" s="302"/>
    </row>
    <row r="296" spans="1:48" ht="29.25" customHeight="1">
      <c r="A296" s="522" t="s">
        <v>65</v>
      </c>
      <c r="B296" s="523"/>
      <c r="C296" s="523"/>
      <c r="D296" s="523"/>
      <c r="E296" s="523"/>
      <c r="F296" s="523"/>
      <c r="G296" s="523"/>
      <c r="H296" s="523"/>
      <c r="I296" s="523"/>
      <c r="J296" s="523"/>
      <c r="K296" s="523"/>
      <c r="L296" s="523"/>
      <c r="M296" s="523"/>
      <c r="N296" s="523"/>
      <c r="O296" s="523"/>
      <c r="P296" s="523"/>
      <c r="Q296" s="523"/>
      <c r="R296" s="523"/>
      <c r="S296" s="523"/>
      <c r="T296" s="523"/>
      <c r="U296" s="523"/>
      <c r="V296" s="524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88"/>
      <c r="AI296" s="188"/>
      <c r="AJ296" s="188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88"/>
      <c r="AV296" s="302"/>
    </row>
    <row r="297" spans="1:48" ht="15.75" customHeight="1">
      <c r="A297" s="463" t="s">
        <v>30</v>
      </c>
      <c r="B297" s="464"/>
      <c r="C297" s="464"/>
      <c r="D297" s="464"/>
      <c r="E297" s="464"/>
      <c r="F297" s="464"/>
      <c r="G297" s="464"/>
      <c r="H297" s="464"/>
      <c r="I297" s="464"/>
      <c r="J297" s="464"/>
      <c r="K297" s="464"/>
      <c r="L297" s="464"/>
      <c r="M297" s="464"/>
      <c r="N297" s="464"/>
      <c r="O297" s="464"/>
      <c r="P297" s="464"/>
      <c r="Q297" s="464"/>
      <c r="R297" s="464"/>
      <c r="S297" s="464"/>
      <c r="T297" s="464"/>
      <c r="U297" s="464"/>
      <c r="V297" s="464"/>
      <c r="W297" s="465"/>
      <c r="X297" s="465"/>
      <c r="Y297" s="465"/>
      <c r="Z297" s="465"/>
      <c r="AA297" s="465"/>
      <c r="AB297" s="465"/>
      <c r="AC297" s="465"/>
      <c r="AD297" s="465"/>
      <c r="AE297" s="465"/>
      <c r="AF297" s="465"/>
      <c r="AG297" s="465"/>
      <c r="AH297" s="465"/>
      <c r="AI297" s="465"/>
      <c r="AJ297" s="465"/>
      <c r="AK297" s="465"/>
      <c r="AL297" s="465"/>
      <c r="AM297" s="465"/>
      <c r="AN297" s="465"/>
      <c r="AO297" s="465"/>
      <c r="AP297" s="465"/>
      <c r="AQ297" s="465"/>
      <c r="AR297" s="465"/>
      <c r="AS297" s="465"/>
      <c r="AT297" s="465"/>
      <c r="AU297" s="465"/>
      <c r="AV297" s="466"/>
    </row>
    <row r="298" spans="1:48" ht="15.75" customHeight="1">
      <c r="A298" s="467" t="s">
        <v>172</v>
      </c>
      <c r="B298" s="468"/>
      <c r="C298" s="468"/>
      <c r="D298" s="468"/>
      <c r="E298" s="468"/>
      <c r="F298" s="468"/>
      <c r="G298" s="468"/>
      <c r="H298" s="468"/>
      <c r="I298" s="468"/>
      <c r="J298" s="468"/>
      <c r="K298" s="468"/>
      <c r="L298" s="468"/>
      <c r="M298" s="468"/>
      <c r="N298" s="468"/>
      <c r="O298" s="468"/>
      <c r="P298" s="468"/>
      <c r="Q298" s="468"/>
      <c r="R298" s="468"/>
      <c r="S298" s="468"/>
      <c r="T298" s="468"/>
      <c r="U298" s="468"/>
      <c r="V298" s="468"/>
      <c r="W298" s="469"/>
      <c r="X298" s="469"/>
      <c r="Y298" s="469"/>
      <c r="Z298" s="469"/>
      <c r="AA298" s="469"/>
      <c r="AB298" s="469"/>
      <c r="AC298" s="469"/>
      <c r="AD298" s="469"/>
      <c r="AE298" s="469"/>
      <c r="AF298" s="469"/>
      <c r="AG298" s="469"/>
      <c r="AH298" s="469"/>
      <c r="AI298" s="469"/>
      <c r="AJ298" s="469"/>
      <c r="AK298" s="469"/>
      <c r="AL298" s="469"/>
      <c r="AM298" s="469"/>
      <c r="AN298" s="469"/>
      <c r="AO298" s="469"/>
      <c r="AP298" s="469"/>
      <c r="AQ298" s="469"/>
      <c r="AR298" s="469"/>
      <c r="AS298" s="469"/>
      <c r="AT298" s="469"/>
      <c r="AU298" s="469"/>
      <c r="AV298" s="470"/>
    </row>
    <row r="299" spans="1:48" ht="19.5" customHeight="1">
      <c r="A299" s="525"/>
      <c r="B299" s="474" t="s">
        <v>241</v>
      </c>
      <c r="C299" s="475" t="s">
        <v>104</v>
      </c>
      <c r="D299" s="474" t="s">
        <v>266</v>
      </c>
      <c r="E299" s="476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517">
        <v>2019</v>
      </c>
      <c r="K299" s="517">
        <v>2021</v>
      </c>
      <c r="L299" s="515">
        <v>22.483270000000001</v>
      </c>
      <c r="M299" s="515">
        <f>R305+S305+T305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0" si="152">SUM(N299:T299)</f>
        <v>22.483280000000001</v>
      </c>
      <c r="V299" s="7" t="s">
        <v>3</v>
      </c>
      <c r="W299" s="93">
        <v>4809.3900000000003</v>
      </c>
      <c r="X299" s="93">
        <f t="shared" ref="X299:AS299" si="153">SUM(X300:X300)</f>
        <v>20</v>
      </c>
      <c r="Y299" s="93">
        <f t="shared" si="153"/>
        <v>0</v>
      </c>
      <c r="Z299" s="93">
        <f t="shared" si="153"/>
        <v>0</v>
      </c>
      <c r="AA299" s="93">
        <f t="shared" si="153"/>
        <v>0</v>
      </c>
      <c r="AB299" s="93">
        <f t="shared" si="153"/>
        <v>0</v>
      </c>
      <c r="AC299" s="93">
        <f t="shared" si="153"/>
        <v>0</v>
      </c>
      <c r="AD299" s="93">
        <f t="shared" si="153"/>
        <v>0</v>
      </c>
      <c r="AE299" s="93">
        <f t="shared" si="153"/>
        <v>0</v>
      </c>
      <c r="AF299" s="93">
        <f t="shared" si="153"/>
        <v>0</v>
      </c>
      <c r="AG299" s="93">
        <f t="shared" si="153"/>
        <v>20</v>
      </c>
      <c r="AH299" s="5">
        <f t="shared" si="153"/>
        <v>0</v>
      </c>
      <c r="AI299" s="5">
        <f t="shared" si="153"/>
        <v>0</v>
      </c>
      <c r="AJ299" s="5">
        <f t="shared" si="153"/>
        <v>0</v>
      </c>
      <c r="AK299" s="93">
        <f t="shared" si="153"/>
        <v>0</v>
      </c>
      <c r="AL299" s="93">
        <f t="shared" si="153"/>
        <v>0</v>
      </c>
      <c r="AM299" s="93">
        <f t="shared" si="153"/>
        <v>0</v>
      </c>
      <c r="AN299" s="93">
        <f t="shared" si="153"/>
        <v>0</v>
      </c>
      <c r="AO299" s="93">
        <f t="shared" si="153"/>
        <v>0</v>
      </c>
      <c r="AP299" s="93">
        <f t="shared" si="153"/>
        <v>0</v>
      </c>
      <c r="AQ299" s="93">
        <f t="shared" si="153"/>
        <v>0</v>
      </c>
      <c r="AR299" s="93">
        <f t="shared" si="153"/>
        <v>0</v>
      </c>
      <c r="AS299" s="93">
        <f t="shared" si="153"/>
        <v>0</v>
      </c>
      <c r="AT299" s="93">
        <v>0</v>
      </c>
      <c r="AU299" s="5">
        <v>0</v>
      </c>
      <c r="AV299" s="636" t="s">
        <v>1001</v>
      </c>
    </row>
    <row r="300" spans="1:48" s="275" customFormat="1" ht="40.5" hidden="1" customHeight="1">
      <c r="A300" s="526"/>
      <c r="B300" s="474"/>
      <c r="C300" s="475"/>
      <c r="D300" s="474"/>
      <c r="E300" s="476"/>
      <c r="F300" s="272"/>
      <c r="G300" s="272"/>
      <c r="H300" s="272"/>
      <c r="I300" s="272"/>
      <c r="J300" s="517"/>
      <c r="K300" s="517"/>
      <c r="L300" s="515"/>
      <c r="M300" s="515"/>
      <c r="N300" s="273"/>
      <c r="O300" s="273"/>
      <c r="P300" s="273"/>
      <c r="Q300" s="273"/>
      <c r="R300" s="273"/>
      <c r="S300" s="273"/>
      <c r="T300" s="273"/>
      <c r="U300" s="273"/>
      <c r="V300" s="278" t="s">
        <v>933</v>
      </c>
      <c r="W300" s="274"/>
      <c r="X300" s="274">
        <v>20</v>
      </c>
      <c r="Y300" s="274"/>
      <c r="Z300" s="274"/>
      <c r="AA300" s="274"/>
      <c r="AB300" s="274"/>
      <c r="AC300" s="274"/>
      <c r="AD300" s="274"/>
      <c r="AE300" s="274"/>
      <c r="AF300" s="274"/>
      <c r="AG300" s="274">
        <v>20</v>
      </c>
      <c r="AH300" s="273"/>
      <c r="AI300" s="273"/>
      <c r="AJ300" s="273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3"/>
      <c r="AV300" s="640"/>
    </row>
    <row r="301" spans="1:48" ht="19.5" customHeight="1">
      <c r="A301" s="526"/>
      <c r="B301" s="474"/>
      <c r="C301" s="475"/>
      <c r="D301" s="474"/>
      <c r="E301" s="476"/>
      <c r="F301" s="6" t="s">
        <v>19</v>
      </c>
      <c r="G301" s="6" t="s">
        <v>22</v>
      </c>
      <c r="H301" s="6" t="s">
        <v>59</v>
      </c>
      <c r="I301" s="6" t="s">
        <v>297</v>
      </c>
      <c r="J301" s="517"/>
      <c r="K301" s="517"/>
      <c r="L301" s="515"/>
      <c r="M301" s="515"/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f t="shared" si="152"/>
        <v>0</v>
      </c>
      <c r="V301" s="5" t="s">
        <v>8</v>
      </c>
      <c r="W301" s="93">
        <v>0</v>
      </c>
      <c r="X301" s="93">
        <v>0</v>
      </c>
      <c r="Y301" s="93">
        <v>0</v>
      </c>
      <c r="Z301" s="93">
        <v>0</v>
      </c>
      <c r="AA301" s="93">
        <v>0</v>
      </c>
      <c r="AB301" s="93">
        <v>0</v>
      </c>
      <c r="AC301" s="93">
        <v>0</v>
      </c>
      <c r="AD301" s="93">
        <v>0</v>
      </c>
      <c r="AE301" s="93">
        <v>0</v>
      </c>
      <c r="AF301" s="93">
        <v>0</v>
      </c>
      <c r="AG301" s="93">
        <v>0</v>
      </c>
      <c r="AH301" s="5">
        <v>0</v>
      </c>
      <c r="AI301" s="5">
        <v>0</v>
      </c>
      <c r="AJ301" s="5">
        <v>0</v>
      </c>
      <c r="AK301" s="93">
        <v>0</v>
      </c>
      <c r="AL301" s="93">
        <v>0</v>
      </c>
      <c r="AM301" s="93">
        <v>0</v>
      </c>
      <c r="AN301" s="93">
        <v>0</v>
      </c>
      <c r="AO301" s="93">
        <v>0</v>
      </c>
      <c r="AP301" s="93">
        <v>0</v>
      </c>
      <c r="AQ301" s="93">
        <v>0</v>
      </c>
      <c r="AR301" s="93">
        <v>0</v>
      </c>
      <c r="AS301" s="93">
        <v>0</v>
      </c>
      <c r="AT301" s="93">
        <v>0</v>
      </c>
      <c r="AU301" s="5">
        <v>0</v>
      </c>
      <c r="AV301" s="640"/>
    </row>
    <row r="302" spans="1:48" ht="19.5" customHeight="1">
      <c r="A302" s="526"/>
      <c r="B302" s="474"/>
      <c r="C302" s="475"/>
      <c r="D302" s="474"/>
      <c r="E302" s="476"/>
      <c r="F302" s="476" t="s">
        <v>39</v>
      </c>
      <c r="G302" s="476" t="s">
        <v>21</v>
      </c>
      <c r="H302" s="476" t="s">
        <v>59</v>
      </c>
      <c r="I302" s="476" t="s">
        <v>317</v>
      </c>
      <c r="J302" s="517"/>
      <c r="K302" s="517"/>
      <c r="L302" s="515"/>
      <c r="M302" s="515"/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f t="shared" si="152"/>
        <v>0</v>
      </c>
      <c r="V302" s="7" t="s">
        <v>50</v>
      </c>
      <c r="W302" s="93">
        <v>0</v>
      </c>
      <c r="X302" s="93">
        <v>0</v>
      </c>
      <c r="Y302" s="93">
        <v>0</v>
      </c>
      <c r="Z302" s="93">
        <v>0</v>
      </c>
      <c r="AA302" s="93">
        <v>0</v>
      </c>
      <c r="AB302" s="93">
        <v>0</v>
      </c>
      <c r="AC302" s="93">
        <v>0</v>
      </c>
      <c r="AD302" s="93">
        <v>0</v>
      </c>
      <c r="AE302" s="93">
        <v>0</v>
      </c>
      <c r="AF302" s="93">
        <v>0</v>
      </c>
      <c r="AG302" s="93">
        <v>0</v>
      </c>
      <c r="AH302" s="5">
        <v>0</v>
      </c>
      <c r="AI302" s="5">
        <v>0</v>
      </c>
      <c r="AJ302" s="5">
        <v>0</v>
      </c>
      <c r="AK302" s="93">
        <v>0</v>
      </c>
      <c r="AL302" s="93">
        <v>0</v>
      </c>
      <c r="AM302" s="93">
        <v>0</v>
      </c>
      <c r="AN302" s="93">
        <v>0</v>
      </c>
      <c r="AO302" s="93">
        <v>0</v>
      </c>
      <c r="AP302" s="93">
        <v>0</v>
      </c>
      <c r="AQ302" s="93">
        <v>0</v>
      </c>
      <c r="AR302" s="93">
        <v>0</v>
      </c>
      <c r="AS302" s="93">
        <v>0</v>
      </c>
      <c r="AT302" s="93">
        <v>0</v>
      </c>
      <c r="AU302" s="5">
        <v>0</v>
      </c>
      <c r="AV302" s="640"/>
    </row>
    <row r="303" spans="1:48" ht="19.5" customHeight="1">
      <c r="A303" s="526"/>
      <c r="B303" s="474"/>
      <c r="C303" s="475"/>
      <c r="D303" s="474"/>
      <c r="E303" s="476"/>
      <c r="F303" s="476"/>
      <c r="G303" s="476"/>
      <c r="H303" s="476"/>
      <c r="I303" s="476"/>
      <c r="J303" s="517"/>
      <c r="K303" s="517"/>
      <c r="L303" s="515"/>
      <c r="M303" s="515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52"/>
        <v>0</v>
      </c>
      <c r="V303" s="7" t="s">
        <v>51</v>
      </c>
      <c r="W303" s="93">
        <v>0</v>
      </c>
      <c r="X303" s="93">
        <v>0</v>
      </c>
      <c r="Y303" s="93">
        <v>0</v>
      </c>
      <c r="Z303" s="93">
        <v>0</v>
      </c>
      <c r="AA303" s="93">
        <v>0</v>
      </c>
      <c r="AB303" s="93">
        <v>0</v>
      </c>
      <c r="AC303" s="93">
        <v>0</v>
      </c>
      <c r="AD303" s="93">
        <v>0</v>
      </c>
      <c r="AE303" s="93">
        <v>0</v>
      </c>
      <c r="AF303" s="93">
        <v>0</v>
      </c>
      <c r="AG303" s="93">
        <v>0</v>
      </c>
      <c r="AH303" s="5">
        <v>0</v>
      </c>
      <c r="AI303" s="5">
        <v>0</v>
      </c>
      <c r="AJ303" s="5">
        <v>0</v>
      </c>
      <c r="AK303" s="93">
        <v>0</v>
      </c>
      <c r="AL303" s="93">
        <v>0</v>
      </c>
      <c r="AM303" s="93">
        <v>0</v>
      </c>
      <c r="AN303" s="93">
        <v>0</v>
      </c>
      <c r="AO303" s="93">
        <v>0</v>
      </c>
      <c r="AP303" s="93">
        <v>0</v>
      </c>
      <c r="AQ303" s="93">
        <v>0</v>
      </c>
      <c r="AR303" s="93">
        <v>0</v>
      </c>
      <c r="AS303" s="93">
        <v>0</v>
      </c>
      <c r="AT303" s="93">
        <v>0</v>
      </c>
      <c r="AU303" s="5">
        <v>0</v>
      </c>
      <c r="AV303" s="640"/>
    </row>
    <row r="304" spans="1:48" ht="18" customHeight="1">
      <c r="A304" s="526"/>
      <c r="B304" s="474"/>
      <c r="C304" s="475"/>
      <c r="D304" s="474"/>
      <c r="E304" s="476"/>
      <c r="F304" s="476"/>
      <c r="G304" s="476"/>
      <c r="H304" s="476"/>
      <c r="I304" s="476"/>
      <c r="J304" s="517"/>
      <c r="K304" s="517"/>
      <c r="L304" s="515"/>
      <c r="M304" s="515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52"/>
        <v>0</v>
      </c>
      <c r="V304" s="7" t="s">
        <v>52</v>
      </c>
      <c r="W304" s="93">
        <v>0</v>
      </c>
      <c r="X304" s="93">
        <v>0</v>
      </c>
      <c r="Y304" s="93">
        <v>0</v>
      </c>
      <c r="Z304" s="93">
        <v>0</v>
      </c>
      <c r="AA304" s="93">
        <v>0</v>
      </c>
      <c r="AB304" s="93">
        <v>0</v>
      </c>
      <c r="AC304" s="93">
        <v>0</v>
      </c>
      <c r="AD304" s="93">
        <v>0</v>
      </c>
      <c r="AE304" s="93">
        <v>0</v>
      </c>
      <c r="AF304" s="93">
        <v>0</v>
      </c>
      <c r="AG304" s="93">
        <v>0</v>
      </c>
      <c r="AH304" s="5">
        <v>0</v>
      </c>
      <c r="AI304" s="5">
        <v>0</v>
      </c>
      <c r="AJ304" s="5">
        <v>0</v>
      </c>
      <c r="AK304" s="93">
        <v>0</v>
      </c>
      <c r="AL304" s="93">
        <v>0</v>
      </c>
      <c r="AM304" s="93">
        <v>0</v>
      </c>
      <c r="AN304" s="93">
        <v>0</v>
      </c>
      <c r="AO304" s="93">
        <v>0</v>
      </c>
      <c r="AP304" s="93">
        <v>0</v>
      </c>
      <c r="AQ304" s="93">
        <v>0</v>
      </c>
      <c r="AR304" s="93">
        <v>0</v>
      </c>
      <c r="AS304" s="93">
        <v>0</v>
      </c>
      <c r="AT304" s="93">
        <v>0</v>
      </c>
      <c r="AU304" s="5">
        <v>0</v>
      </c>
      <c r="AV304" s="639"/>
    </row>
    <row r="305" spans="1:48" ht="17.25" customHeight="1">
      <c r="A305" s="526"/>
      <c r="B305" s="474"/>
      <c r="C305" s="475"/>
      <c r="D305" s="474"/>
      <c r="E305" s="476"/>
      <c r="F305" s="476"/>
      <c r="G305" s="476"/>
      <c r="H305" s="476"/>
      <c r="I305" s="476"/>
      <c r="J305" s="517"/>
      <c r="K305" s="517"/>
      <c r="L305" s="515"/>
      <c r="M305" s="515"/>
      <c r="N305" s="230">
        <f t="shared" ref="N305:T305" si="154">SUM(N299:N304)</f>
        <v>0.61667000000000005</v>
      </c>
      <c r="O305" s="230">
        <f t="shared" si="154"/>
        <v>6.6655499999999996</v>
      </c>
      <c r="P305" s="230">
        <f t="shared" si="154"/>
        <v>0.88868999999999998</v>
      </c>
      <c r="Q305" s="230">
        <f t="shared" si="154"/>
        <v>4.8093899999999996</v>
      </c>
      <c r="R305" s="230">
        <f t="shared" si="154"/>
        <v>9.5029800000000009</v>
      </c>
      <c r="S305" s="230">
        <f t="shared" si="154"/>
        <v>0</v>
      </c>
      <c r="T305" s="230">
        <f t="shared" si="154"/>
        <v>0</v>
      </c>
      <c r="U305" s="231">
        <f t="shared" si="152"/>
        <v>22.483280000000001</v>
      </c>
      <c r="V305" s="231" t="s">
        <v>11</v>
      </c>
      <c r="W305" s="193">
        <f t="shared" ref="W305" si="155">SUM(W299:W304)</f>
        <v>4809.3900000000003</v>
      </c>
      <c r="X305" s="193">
        <f t="shared" ref="X305:AU305" si="156">X299+X301+X302+X303+X304</f>
        <v>20</v>
      </c>
      <c r="Y305" s="193">
        <f t="shared" si="156"/>
        <v>0</v>
      </c>
      <c r="Z305" s="193">
        <f t="shared" si="156"/>
        <v>0</v>
      </c>
      <c r="AA305" s="193">
        <f t="shared" si="156"/>
        <v>0</v>
      </c>
      <c r="AB305" s="193">
        <f t="shared" si="156"/>
        <v>0</v>
      </c>
      <c r="AC305" s="193">
        <f t="shared" si="156"/>
        <v>0</v>
      </c>
      <c r="AD305" s="193">
        <f t="shared" si="156"/>
        <v>0</v>
      </c>
      <c r="AE305" s="193">
        <f t="shared" si="156"/>
        <v>0</v>
      </c>
      <c r="AF305" s="193">
        <f t="shared" si="156"/>
        <v>0</v>
      </c>
      <c r="AG305" s="193">
        <f t="shared" si="156"/>
        <v>20</v>
      </c>
      <c r="AH305" s="230">
        <f t="shared" si="156"/>
        <v>0</v>
      </c>
      <c r="AI305" s="230">
        <f t="shared" si="156"/>
        <v>0</v>
      </c>
      <c r="AJ305" s="230">
        <f t="shared" si="156"/>
        <v>0</v>
      </c>
      <c r="AK305" s="193">
        <f t="shared" si="156"/>
        <v>0</v>
      </c>
      <c r="AL305" s="193">
        <f t="shared" si="156"/>
        <v>0</v>
      </c>
      <c r="AM305" s="193">
        <f t="shared" si="156"/>
        <v>0</v>
      </c>
      <c r="AN305" s="193">
        <f t="shared" si="156"/>
        <v>0</v>
      </c>
      <c r="AO305" s="193">
        <f t="shared" si="156"/>
        <v>0</v>
      </c>
      <c r="AP305" s="193">
        <f t="shared" si="156"/>
        <v>0</v>
      </c>
      <c r="AQ305" s="193">
        <f t="shared" si="156"/>
        <v>0</v>
      </c>
      <c r="AR305" s="193">
        <f t="shared" si="156"/>
        <v>0</v>
      </c>
      <c r="AS305" s="193">
        <f t="shared" si="156"/>
        <v>0</v>
      </c>
      <c r="AT305" s="193">
        <f t="shared" si="156"/>
        <v>0</v>
      </c>
      <c r="AU305" s="230">
        <f t="shared" si="156"/>
        <v>0</v>
      </c>
      <c r="AV305" s="328"/>
    </row>
    <row r="306" spans="1:48" ht="19.5" customHeight="1">
      <c r="A306" s="526"/>
      <c r="B306" s="474" t="s">
        <v>242</v>
      </c>
      <c r="C306" s="475" t="s">
        <v>965</v>
      </c>
      <c r="D306" s="474" t="s">
        <v>267</v>
      </c>
      <c r="E306" s="476" t="s">
        <v>280</v>
      </c>
      <c r="F306" s="6" t="s">
        <v>18</v>
      </c>
      <c r="G306" s="6" t="s">
        <v>20</v>
      </c>
      <c r="H306" s="6" t="s">
        <v>297</v>
      </c>
      <c r="I306" s="6" t="s">
        <v>297</v>
      </c>
      <c r="J306" s="517">
        <v>2021</v>
      </c>
      <c r="K306" s="517">
        <v>2021</v>
      </c>
      <c r="L306" s="515">
        <v>9.9091000000000005</v>
      </c>
      <c r="M306" s="515">
        <f t="shared" ref="M306" si="157">R311+S311+T311</f>
        <v>0</v>
      </c>
      <c r="N306" s="5">
        <v>0</v>
      </c>
      <c r="O306" s="5">
        <v>0</v>
      </c>
      <c r="P306" s="5">
        <v>2.5919599999999998</v>
      </c>
      <c r="Q306" s="5">
        <v>7.3171400000000002</v>
      </c>
      <c r="R306" s="5">
        <v>0</v>
      </c>
      <c r="S306" s="5">
        <v>0</v>
      </c>
      <c r="T306" s="5">
        <v>0</v>
      </c>
      <c r="U306" s="5">
        <f t="shared" si="152"/>
        <v>9.9091000000000005</v>
      </c>
      <c r="V306" s="7" t="s">
        <v>3</v>
      </c>
      <c r="W306" s="93">
        <v>7317.14</v>
      </c>
      <c r="X306" s="93">
        <v>0</v>
      </c>
      <c r="Y306" s="93">
        <v>0</v>
      </c>
      <c r="Z306" s="93">
        <v>0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5">
        <v>0</v>
      </c>
      <c r="AI306" s="5">
        <v>0</v>
      </c>
      <c r="AJ306" s="5">
        <v>0</v>
      </c>
      <c r="AK306" s="93">
        <v>0</v>
      </c>
      <c r="AL306" s="93">
        <v>0</v>
      </c>
      <c r="AM306" s="93">
        <v>0</v>
      </c>
      <c r="AN306" s="93">
        <v>0</v>
      </c>
      <c r="AO306" s="93">
        <v>0</v>
      </c>
      <c r="AP306" s="93">
        <v>0</v>
      </c>
      <c r="AQ306" s="93">
        <v>0</v>
      </c>
      <c r="AR306" s="93">
        <v>0</v>
      </c>
      <c r="AS306" s="93">
        <v>0</v>
      </c>
      <c r="AT306" s="93">
        <v>0</v>
      </c>
      <c r="AU306" s="5">
        <v>0</v>
      </c>
      <c r="AV306" s="636" t="s">
        <v>1002</v>
      </c>
    </row>
    <row r="307" spans="1:48" ht="19.5" customHeight="1">
      <c r="A307" s="526"/>
      <c r="B307" s="474"/>
      <c r="C307" s="475"/>
      <c r="D307" s="474"/>
      <c r="E307" s="476"/>
      <c r="F307" s="6" t="s">
        <v>19</v>
      </c>
      <c r="G307" s="6" t="s">
        <v>22</v>
      </c>
      <c r="H307" s="6" t="s">
        <v>297</v>
      </c>
      <c r="I307" s="6" t="s">
        <v>297</v>
      </c>
      <c r="J307" s="517"/>
      <c r="K307" s="517"/>
      <c r="L307" s="515"/>
      <c r="M307" s="515"/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f t="shared" si="152"/>
        <v>0</v>
      </c>
      <c r="V307" s="5" t="s">
        <v>8</v>
      </c>
      <c r="W307" s="93">
        <v>0</v>
      </c>
      <c r="X307" s="93">
        <v>0</v>
      </c>
      <c r="Y307" s="93">
        <v>0</v>
      </c>
      <c r="Z307" s="93">
        <v>0</v>
      </c>
      <c r="AA307" s="93">
        <v>0</v>
      </c>
      <c r="AB307" s="93">
        <v>0</v>
      </c>
      <c r="AC307" s="93">
        <v>0</v>
      </c>
      <c r="AD307" s="93">
        <v>0</v>
      </c>
      <c r="AE307" s="93">
        <v>0</v>
      </c>
      <c r="AF307" s="93">
        <v>0</v>
      </c>
      <c r="AG307" s="93">
        <v>0</v>
      </c>
      <c r="AH307" s="5">
        <v>0</v>
      </c>
      <c r="AI307" s="5">
        <v>0</v>
      </c>
      <c r="AJ307" s="5">
        <v>0</v>
      </c>
      <c r="AK307" s="93">
        <v>0</v>
      </c>
      <c r="AL307" s="93">
        <v>0</v>
      </c>
      <c r="AM307" s="93">
        <v>0</v>
      </c>
      <c r="AN307" s="93">
        <v>0</v>
      </c>
      <c r="AO307" s="93">
        <v>0</v>
      </c>
      <c r="AP307" s="93">
        <v>0</v>
      </c>
      <c r="AQ307" s="93">
        <v>0</v>
      </c>
      <c r="AR307" s="93">
        <v>0</v>
      </c>
      <c r="AS307" s="93">
        <v>0</v>
      </c>
      <c r="AT307" s="93">
        <v>0</v>
      </c>
      <c r="AU307" s="5">
        <v>0</v>
      </c>
      <c r="AV307" s="637"/>
    </row>
    <row r="308" spans="1:48" ht="19.5" customHeight="1">
      <c r="A308" s="526"/>
      <c r="B308" s="474"/>
      <c r="C308" s="475"/>
      <c r="D308" s="474"/>
      <c r="E308" s="476"/>
      <c r="F308" s="476" t="s">
        <v>39</v>
      </c>
      <c r="G308" s="476" t="s">
        <v>21</v>
      </c>
      <c r="H308" s="476" t="s">
        <v>297</v>
      </c>
      <c r="I308" s="476" t="s">
        <v>297</v>
      </c>
      <c r="J308" s="517"/>
      <c r="K308" s="517"/>
      <c r="L308" s="515"/>
      <c r="M308" s="515"/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f t="shared" si="152"/>
        <v>0</v>
      </c>
      <c r="V308" s="7" t="s">
        <v>50</v>
      </c>
      <c r="W308" s="93">
        <v>0</v>
      </c>
      <c r="X308" s="93">
        <v>0</v>
      </c>
      <c r="Y308" s="93">
        <v>0</v>
      </c>
      <c r="Z308" s="93">
        <v>0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5">
        <v>0</v>
      </c>
      <c r="AI308" s="5">
        <v>0</v>
      </c>
      <c r="AJ308" s="5">
        <v>0</v>
      </c>
      <c r="AK308" s="93">
        <v>0</v>
      </c>
      <c r="AL308" s="93">
        <v>0</v>
      </c>
      <c r="AM308" s="93">
        <v>0</v>
      </c>
      <c r="AN308" s="93">
        <v>0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5">
        <v>0</v>
      </c>
      <c r="AV308" s="637"/>
    </row>
    <row r="309" spans="1:48" ht="19.5" customHeight="1">
      <c r="A309" s="526"/>
      <c r="B309" s="474"/>
      <c r="C309" s="475"/>
      <c r="D309" s="474"/>
      <c r="E309" s="476"/>
      <c r="F309" s="476"/>
      <c r="G309" s="476"/>
      <c r="H309" s="476"/>
      <c r="I309" s="476"/>
      <c r="J309" s="517"/>
      <c r="K309" s="517"/>
      <c r="L309" s="515"/>
      <c r="M309" s="515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52"/>
        <v>0</v>
      </c>
      <c r="V309" s="7" t="s">
        <v>51</v>
      </c>
      <c r="W309" s="93">
        <v>0</v>
      </c>
      <c r="X309" s="93">
        <v>0</v>
      </c>
      <c r="Y309" s="93">
        <v>0</v>
      </c>
      <c r="Z309" s="93">
        <v>0</v>
      </c>
      <c r="AA309" s="93">
        <v>0</v>
      </c>
      <c r="AB309" s="93">
        <v>0</v>
      </c>
      <c r="AC309" s="93">
        <v>0</v>
      </c>
      <c r="AD309" s="93">
        <v>0</v>
      </c>
      <c r="AE309" s="93">
        <v>0</v>
      </c>
      <c r="AF309" s="93">
        <v>0</v>
      </c>
      <c r="AG309" s="93">
        <v>0</v>
      </c>
      <c r="AH309" s="5">
        <v>0</v>
      </c>
      <c r="AI309" s="5">
        <v>0</v>
      </c>
      <c r="AJ309" s="5">
        <v>0</v>
      </c>
      <c r="AK309" s="93">
        <v>0</v>
      </c>
      <c r="AL309" s="93">
        <v>0</v>
      </c>
      <c r="AM309" s="93">
        <v>0</v>
      </c>
      <c r="AN309" s="93">
        <v>0</v>
      </c>
      <c r="AO309" s="93">
        <v>0</v>
      </c>
      <c r="AP309" s="93">
        <v>0</v>
      </c>
      <c r="AQ309" s="93">
        <v>0</v>
      </c>
      <c r="AR309" s="93">
        <v>0</v>
      </c>
      <c r="AS309" s="93">
        <v>0</v>
      </c>
      <c r="AT309" s="93">
        <v>0</v>
      </c>
      <c r="AU309" s="5">
        <v>0</v>
      </c>
      <c r="AV309" s="637"/>
    </row>
    <row r="310" spans="1:48" ht="18" customHeight="1">
      <c r="A310" s="526"/>
      <c r="B310" s="474"/>
      <c r="C310" s="475"/>
      <c r="D310" s="474"/>
      <c r="E310" s="476"/>
      <c r="F310" s="476"/>
      <c r="G310" s="476"/>
      <c r="H310" s="476"/>
      <c r="I310" s="476"/>
      <c r="J310" s="517"/>
      <c r="K310" s="517"/>
      <c r="L310" s="515"/>
      <c r="M310" s="515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52"/>
        <v>0</v>
      </c>
      <c r="V310" s="7" t="s">
        <v>52</v>
      </c>
      <c r="W310" s="93">
        <v>0</v>
      </c>
      <c r="X310" s="93">
        <v>0</v>
      </c>
      <c r="Y310" s="93">
        <v>0</v>
      </c>
      <c r="Z310" s="93">
        <v>0</v>
      </c>
      <c r="AA310" s="93">
        <v>0</v>
      </c>
      <c r="AB310" s="93">
        <v>0</v>
      </c>
      <c r="AC310" s="93">
        <v>0</v>
      </c>
      <c r="AD310" s="93">
        <v>0</v>
      </c>
      <c r="AE310" s="93">
        <v>0</v>
      </c>
      <c r="AF310" s="93">
        <v>0</v>
      </c>
      <c r="AG310" s="93">
        <v>0</v>
      </c>
      <c r="AH310" s="5">
        <v>0</v>
      </c>
      <c r="AI310" s="5">
        <v>0</v>
      </c>
      <c r="AJ310" s="5">
        <v>0</v>
      </c>
      <c r="AK310" s="93">
        <v>0</v>
      </c>
      <c r="AL310" s="93">
        <v>0</v>
      </c>
      <c r="AM310" s="93">
        <v>0</v>
      </c>
      <c r="AN310" s="93">
        <v>0</v>
      </c>
      <c r="AO310" s="93">
        <v>0</v>
      </c>
      <c r="AP310" s="93">
        <v>0</v>
      </c>
      <c r="AQ310" s="93">
        <v>0</v>
      </c>
      <c r="AR310" s="93">
        <v>0</v>
      </c>
      <c r="AS310" s="93">
        <v>0</v>
      </c>
      <c r="AT310" s="93">
        <v>0</v>
      </c>
      <c r="AU310" s="5">
        <v>0</v>
      </c>
      <c r="AV310" s="638"/>
    </row>
    <row r="311" spans="1:48" ht="17.25" customHeight="1">
      <c r="A311" s="526"/>
      <c r="B311" s="474"/>
      <c r="C311" s="475"/>
      <c r="D311" s="474"/>
      <c r="E311" s="476"/>
      <c r="F311" s="476"/>
      <c r="G311" s="476"/>
      <c r="H311" s="476"/>
      <c r="I311" s="476"/>
      <c r="J311" s="517"/>
      <c r="K311" s="517"/>
      <c r="L311" s="515"/>
      <c r="M311" s="515"/>
      <c r="N311" s="230">
        <f t="shared" ref="N311:T311" si="158">SUM(N306:N310)</f>
        <v>0</v>
      </c>
      <c r="O311" s="230">
        <f t="shared" si="158"/>
        <v>0</v>
      </c>
      <c r="P311" s="230">
        <f t="shared" si="158"/>
        <v>2.5919599999999998</v>
      </c>
      <c r="Q311" s="230">
        <f t="shared" si="158"/>
        <v>7.3171400000000002</v>
      </c>
      <c r="R311" s="230">
        <f t="shared" si="158"/>
        <v>0</v>
      </c>
      <c r="S311" s="230">
        <f t="shared" si="158"/>
        <v>0</v>
      </c>
      <c r="T311" s="230">
        <f t="shared" si="158"/>
        <v>0</v>
      </c>
      <c r="U311" s="231">
        <f t="shared" si="152"/>
        <v>9.9091000000000005</v>
      </c>
      <c r="V311" s="231" t="s">
        <v>11</v>
      </c>
      <c r="W311" s="193">
        <f t="shared" ref="W311:AU311" si="159">SUM(W306:W310)</f>
        <v>7317.14</v>
      </c>
      <c r="X311" s="193">
        <f t="shared" si="159"/>
        <v>0</v>
      </c>
      <c r="Y311" s="193">
        <f t="shared" si="159"/>
        <v>0</v>
      </c>
      <c r="Z311" s="193">
        <f t="shared" si="159"/>
        <v>0</v>
      </c>
      <c r="AA311" s="193">
        <f t="shared" si="159"/>
        <v>0</v>
      </c>
      <c r="AB311" s="193">
        <f t="shared" si="159"/>
        <v>0</v>
      </c>
      <c r="AC311" s="193">
        <f t="shared" si="159"/>
        <v>0</v>
      </c>
      <c r="AD311" s="193">
        <f t="shared" si="159"/>
        <v>0</v>
      </c>
      <c r="AE311" s="193">
        <f t="shared" si="159"/>
        <v>0</v>
      </c>
      <c r="AF311" s="193">
        <f t="shared" si="159"/>
        <v>0</v>
      </c>
      <c r="AG311" s="193">
        <f t="shared" si="159"/>
        <v>0</v>
      </c>
      <c r="AH311" s="230">
        <f t="shared" si="159"/>
        <v>0</v>
      </c>
      <c r="AI311" s="230">
        <f t="shared" si="159"/>
        <v>0</v>
      </c>
      <c r="AJ311" s="230">
        <f t="shared" si="159"/>
        <v>0</v>
      </c>
      <c r="AK311" s="193">
        <f t="shared" si="159"/>
        <v>0</v>
      </c>
      <c r="AL311" s="193">
        <f t="shared" si="159"/>
        <v>0</v>
      </c>
      <c r="AM311" s="193">
        <f t="shared" si="159"/>
        <v>0</v>
      </c>
      <c r="AN311" s="193">
        <f t="shared" si="159"/>
        <v>0</v>
      </c>
      <c r="AO311" s="193">
        <f t="shared" si="159"/>
        <v>0</v>
      </c>
      <c r="AP311" s="193">
        <f t="shared" si="159"/>
        <v>0</v>
      </c>
      <c r="AQ311" s="193">
        <f t="shared" si="159"/>
        <v>0</v>
      </c>
      <c r="AR311" s="193">
        <f t="shared" si="159"/>
        <v>0</v>
      </c>
      <c r="AS311" s="193">
        <f t="shared" si="159"/>
        <v>0</v>
      </c>
      <c r="AT311" s="193">
        <f t="shared" si="159"/>
        <v>0</v>
      </c>
      <c r="AU311" s="230">
        <f t="shared" si="159"/>
        <v>0</v>
      </c>
      <c r="AV311" s="328"/>
    </row>
    <row r="312" spans="1:48" ht="19.5" customHeight="1">
      <c r="A312" s="526"/>
      <c r="B312" s="474" t="s">
        <v>243</v>
      </c>
      <c r="C312" s="475" t="s">
        <v>105</v>
      </c>
      <c r="D312" s="474" t="s">
        <v>268</v>
      </c>
      <c r="E312" s="476" t="s">
        <v>278</v>
      </c>
      <c r="F312" s="6" t="s">
        <v>18</v>
      </c>
      <c r="G312" s="6" t="s">
        <v>20</v>
      </c>
      <c r="H312" s="6" t="s">
        <v>297</v>
      </c>
      <c r="I312" s="6" t="s">
        <v>297</v>
      </c>
      <c r="J312" s="517">
        <v>2020</v>
      </c>
      <c r="K312" s="517">
        <v>2022</v>
      </c>
      <c r="L312" s="515">
        <v>12.912570000000001</v>
      </c>
      <c r="M312" s="515">
        <f t="shared" ref="M312" si="160">R318+S318+T318</f>
        <v>0.61768999999999996</v>
      </c>
      <c r="N312" s="5">
        <v>0</v>
      </c>
      <c r="O312" s="5">
        <v>0</v>
      </c>
      <c r="P312" s="5">
        <v>0.98</v>
      </c>
      <c r="Q312" s="5">
        <v>11.31488</v>
      </c>
      <c r="R312" s="5">
        <v>0.61768999999999996</v>
      </c>
      <c r="S312" s="5">
        <v>0</v>
      </c>
      <c r="T312" s="5">
        <v>0</v>
      </c>
      <c r="U312" s="5">
        <f t="shared" si="152"/>
        <v>12.912570000000001</v>
      </c>
      <c r="V312" s="7" t="s">
        <v>3</v>
      </c>
      <c r="W312" s="93">
        <v>11314.88</v>
      </c>
      <c r="X312" s="93">
        <v>0</v>
      </c>
      <c r="Y312" s="93">
        <v>0</v>
      </c>
      <c r="Z312" s="93">
        <v>0</v>
      </c>
      <c r="AA312" s="93">
        <v>0</v>
      </c>
      <c r="AB312" s="93">
        <v>0</v>
      </c>
      <c r="AC312" s="93">
        <v>0</v>
      </c>
      <c r="AD312" s="93">
        <v>0</v>
      </c>
      <c r="AE312" s="93">
        <v>0</v>
      </c>
      <c r="AF312" s="93">
        <v>0</v>
      </c>
      <c r="AG312" s="93">
        <v>0</v>
      </c>
      <c r="AH312" s="5">
        <v>0</v>
      </c>
      <c r="AI312" s="5">
        <v>0</v>
      </c>
      <c r="AJ312" s="5">
        <v>0</v>
      </c>
      <c r="AK312" s="93">
        <v>0</v>
      </c>
      <c r="AL312" s="93">
        <v>0</v>
      </c>
      <c r="AM312" s="93">
        <v>0</v>
      </c>
      <c r="AN312" s="93">
        <v>0</v>
      </c>
      <c r="AO312" s="93">
        <v>0</v>
      </c>
      <c r="AP312" s="93">
        <v>0</v>
      </c>
      <c r="AQ312" s="93">
        <v>0</v>
      </c>
      <c r="AR312" s="93">
        <v>0</v>
      </c>
      <c r="AS312" s="93">
        <v>0</v>
      </c>
      <c r="AT312" s="93">
        <v>0</v>
      </c>
      <c r="AU312" s="5">
        <v>0</v>
      </c>
      <c r="AV312" s="636" t="s">
        <v>1003</v>
      </c>
    </row>
    <row r="313" spans="1:48" ht="19.5" hidden="1" customHeight="1">
      <c r="A313" s="526"/>
      <c r="B313" s="474"/>
      <c r="C313" s="475"/>
      <c r="D313" s="474"/>
      <c r="E313" s="476"/>
      <c r="F313" s="6"/>
      <c r="G313" s="6"/>
      <c r="H313" s="6"/>
      <c r="I313" s="6"/>
      <c r="J313" s="517"/>
      <c r="K313" s="517"/>
      <c r="L313" s="515"/>
      <c r="M313" s="515"/>
      <c r="N313" s="5"/>
      <c r="O313" s="5"/>
      <c r="P313" s="5"/>
      <c r="Q313" s="5"/>
      <c r="R313" s="5"/>
      <c r="S313" s="5"/>
      <c r="T313" s="5"/>
      <c r="U313" s="5"/>
      <c r="V313" s="7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5"/>
      <c r="AI313" s="5"/>
      <c r="AJ313" s="5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5"/>
      <c r="AV313" s="637"/>
    </row>
    <row r="314" spans="1:48" ht="19.5" customHeight="1">
      <c r="A314" s="526"/>
      <c r="B314" s="474"/>
      <c r="C314" s="475"/>
      <c r="D314" s="474"/>
      <c r="E314" s="476"/>
      <c r="F314" s="6" t="s">
        <v>19</v>
      </c>
      <c r="G314" s="6" t="s">
        <v>22</v>
      </c>
      <c r="H314" s="6" t="s">
        <v>297</v>
      </c>
      <c r="I314" s="6" t="s">
        <v>297</v>
      </c>
      <c r="J314" s="517"/>
      <c r="K314" s="517"/>
      <c r="L314" s="515"/>
      <c r="M314" s="515"/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f t="shared" si="152"/>
        <v>0</v>
      </c>
      <c r="V314" s="5" t="s">
        <v>8</v>
      </c>
      <c r="W314" s="93">
        <v>0</v>
      </c>
      <c r="X314" s="93">
        <v>0</v>
      </c>
      <c r="Y314" s="93">
        <v>0</v>
      </c>
      <c r="Z314" s="93">
        <v>0</v>
      </c>
      <c r="AA314" s="93">
        <v>0</v>
      </c>
      <c r="AB314" s="93">
        <v>0</v>
      </c>
      <c r="AC314" s="93">
        <v>0</v>
      </c>
      <c r="AD314" s="93">
        <v>0</v>
      </c>
      <c r="AE314" s="93">
        <v>0</v>
      </c>
      <c r="AF314" s="93">
        <v>0</v>
      </c>
      <c r="AG314" s="93">
        <v>0</v>
      </c>
      <c r="AH314" s="5">
        <v>0</v>
      </c>
      <c r="AI314" s="5">
        <v>0</v>
      </c>
      <c r="AJ314" s="5">
        <v>0</v>
      </c>
      <c r="AK314" s="93">
        <v>0</v>
      </c>
      <c r="AL314" s="93">
        <v>0</v>
      </c>
      <c r="AM314" s="93">
        <v>0</v>
      </c>
      <c r="AN314" s="93">
        <v>0</v>
      </c>
      <c r="AO314" s="93">
        <v>0</v>
      </c>
      <c r="AP314" s="93">
        <v>0</v>
      </c>
      <c r="AQ314" s="93">
        <v>0</v>
      </c>
      <c r="AR314" s="93">
        <v>0</v>
      </c>
      <c r="AS314" s="93">
        <v>0</v>
      </c>
      <c r="AT314" s="93">
        <v>0</v>
      </c>
      <c r="AU314" s="5">
        <v>0</v>
      </c>
      <c r="AV314" s="637"/>
    </row>
    <row r="315" spans="1:48" ht="19.5" customHeight="1">
      <c r="A315" s="526"/>
      <c r="B315" s="474"/>
      <c r="C315" s="475"/>
      <c r="D315" s="474"/>
      <c r="E315" s="476"/>
      <c r="F315" s="476" t="s">
        <v>39</v>
      </c>
      <c r="G315" s="476" t="s">
        <v>21</v>
      </c>
      <c r="H315" s="476" t="s">
        <v>297</v>
      </c>
      <c r="I315" s="476" t="s">
        <v>297</v>
      </c>
      <c r="J315" s="517"/>
      <c r="K315" s="517"/>
      <c r="L315" s="515"/>
      <c r="M315" s="515"/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f t="shared" si="152"/>
        <v>0</v>
      </c>
      <c r="V315" s="7" t="s">
        <v>50</v>
      </c>
      <c r="W315" s="93">
        <v>0</v>
      </c>
      <c r="X315" s="93">
        <v>0</v>
      </c>
      <c r="Y315" s="93">
        <v>0</v>
      </c>
      <c r="Z315" s="93">
        <v>0</v>
      </c>
      <c r="AA315" s="93">
        <v>0</v>
      </c>
      <c r="AB315" s="93">
        <v>0</v>
      </c>
      <c r="AC315" s="93">
        <v>0</v>
      </c>
      <c r="AD315" s="93">
        <v>0</v>
      </c>
      <c r="AE315" s="93">
        <v>0</v>
      </c>
      <c r="AF315" s="93">
        <v>0</v>
      </c>
      <c r="AG315" s="93">
        <v>0</v>
      </c>
      <c r="AH315" s="5">
        <v>0</v>
      </c>
      <c r="AI315" s="5">
        <v>0</v>
      </c>
      <c r="AJ315" s="5">
        <v>0</v>
      </c>
      <c r="AK315" s="93">
        <v>0</v>
      </c>
      <c r="AL315" s="93">
        <v>0</v>
      </c>
      <c r="AM315" s="93">
        <v>0</v>
      </c>
      <c r="AN315" s="93">
        <v>0</v>
      </c>
      <c r="AO315" s="93">
        <v>0</v>
      </c>
      <c r="AP315" s="93">
        <v>0</v>
      </c>
      <c r="AQ315" s="93">
        <v>0</v>
      </c>
      <c r="AR315" s="93">
        <v>0</v>
      </c>
      <c r="AS315" s="93">
        <v>0</v>
      </c>
      <c r="AT315" s="93">
        <v>0</v>
      </c>
      <c r="AU315" s="5">
        <v>0</v>
      </c>
      <c r="AV315" s="637"/>
    </row>
    <row r="316" spans="1:48" ht="19.5" customHeight="1">
      <c r="A316" s="526"/>
      <c r="B316" s="474"/>
      <c r="C316" s="475"/>
      <c r="D316" s="474"/>
      <c r="E316" s="476"/>
      <c r="F316" s="476"/>
      <c r="G316" s="476"/>
      <c r="H316" s="476"/>
      <c r="I316" s="476"/>
      <c r="J316" s="517"/>
      <c r="K316" s="517"/>
      <c r="L316" s="515"/>
      <c r="M316" s="515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52"/>
        <v>0</v>
      </c>
      <c r="V316" s="7" t="s">
        <v>51</v>
      </c>
      <c r="W316" s="93">
        <v>0</v>
      </c>
      <c r="X316" s="93">
        <v>0</v>
      </c>
      <c r="Y316" s="93">
        <v>0</v>
      </c>
      <c r="Z316" s="93">
        <v>0</v>
      </c>
      <c r="AA316" s="93">
        <v>0</v>
      </c>
      <c r="AB316" s="93">
        <v>0</v>
      </c>
      <c r="AC316" s="93">
        <v>0</v>
      </c>
      <c r="AD316" s="93">
        <v>0</v>
      </c>
      <c r="AE316" s="93">
        <v>0</v>
      </c>
      <c r="AF316" s="93">
        <v>0</v>
      </c>
      <c r="AG316" s="93">
        <v>0</v>
      </c>
      <c r="AH316" s="5">
        <v>0</v>
      </c>
      <c r="AI316" s="5">
        <v>0</v>
      </c>
      <c r="AJ316" s="5">
        <v>0</v>
      </c>
      <c r="AK316" s="93">
        <v>0</v>
      </c>
      <c r="AL316" s="93">
        <v>0</v>
      </c>
      <c r="AM316" s="93">
        <v>0</v>
      </c>
      <c r="AN316" s="93">
        <v>0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5">
        <v>0</v>
      </c>
      <c r="AV316" s="637"/>
    </row>
    <row r="317" spans="1:48" ht="18" customHeight="1">
      <c r="A317" s="526"/>
      <c r="B317" s="474"/>
      <c r="C317" s="475"/>
      <c r="D317" s="474"/>
      <c r="E317" s="476"/>
      <c r="F317" s="476"/>
      <c r="G317" s="476"/>
      <c r="H317" s="476"/>
      <c r="I317" s="476"/>
      <c r="J317" s="517"/>
      <c r="K317" s="517"/>
      <c r="L317" s="515"/>
      <c r="M317" s="515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52"/>
        <v>0</v>
      </c>
      <c r="V317" s="7" t="s">
        <v>52</v>
      </c>
      <c r="W317" s="93">
        <v>0</v>
      </c>
      <c r="X317" s="93">
        <v>0</v>
      </c>
      <c r="Y317" s="93">
        <v>0</v>
      </c>
      <c r="Z317" s="93">
        <v>0</v>
      </c>
      <c r="AA317" s="93">
        <v>0</v>
      </c>
      <c r="AB317" s="93">
        <v>0</v>
      </c>
      <c r="AC317" s="93">
        <v>0</v>
      </c>
      <c r="AD317" s="93">
        <v>0</v>
      </c>
      <c r="AE317" s="93">
        <v>0</v>
      </c>
      <c r="AF317" s="93">
        <v>0</v>
      </c>
      <c r="AG317" s="93">
        <v>0</v>
      </c>
      <c r="AH317" s="5">
        <v>0</v>
      </c>
      <c r="AI317" s="5">
        <v>0</v>
      </c>
      <c r="AJ317" s="5">
        <v>0</v>
      </c>
      <c r="AK317" s="93">
        <v>0</v>
      </c>
      <c r="AL317" s="93">
        <v>0</v>
      </c>
      <c r="AM317" s="93">
        <v>0</v>
      </c>
      <c r="AN317" s="93">
        <v>0</v>
      </c>
      <c r="AO317" s="93">
        <v>0</v>
      </c>
      <c r="AP317" s="93">
        <v>0</v>
      </c>
      <c r="AQ317" s="93">
        <v>0</v>
      </c>
      <c r="AR317" s="93">
        <v>0</v>
      </c>
      <c r="AS317" s="93">
        <v>0</v>
      </c>
      <c r="AT317" s="93">
        <v>0</v>
      </c>
      <c r="AU317" s="5">
        <v>0</v>
      </c>
      <c r="AV317" s="639"/>
    </row>
    <row r="318" spans="1:48" ht="17.25" customHeight="1">
      <c r="A318" s="526"/>
      <c r="B318" s="474"/>
      <c r="C318" s="475"/>
      <c r="D318" s="474"/>
      <c r="E318" s="476"/>
      <c r="F318" s="476"/>
      <c r="G318" s="476"/>
      <c r="H318" s="476"/>
      <c r="I318" s="476"/>
      <c r="J318" s="517"/>
      <c r="K318" s="517"/>
      <c r="L318" s="515"/>
      <c r="M318" s="515"/>
      <c r="N318" s="230">
        <f t="shared" ref="N318:T318" si="161">SUM(N312:N317)</f>
        <v>0</v>
      </c>
      <c r="O318" s="230">
        <f t="shared" si="161"/>
        <v>0</v>
      </c>
      <c r="P318" s="230">
        <f t="shared" si="161"/>
        <v>0.98</v>
      </c>
      <c r="Q318" s="230">
        <f t="shared" si="161"/>
        <v>11.31488</v>
      </c>
      <c r="R318" s="230">
        <f t="shared" si="161"/>
        <v>0.61768999999999996</v>
      </c>
      <c r="S318" s="230">
        <f t="shared" si="161"/>
        <v>0</v>
      </c>
      <c r="T318" s="230">
        <f t="shared" si="161"/>
        <v>0</v>
      </c>
      <c r="U318" s="231">
        <f t="shared" si="152"/>
        <v>12.912570000000001</v>
      </c>
      <c r="V318" s="231" t="s">
        <v>11</v>
      </c>
      <c r="W318" s="193">
        <f t="shared" ref="W318:AU318" si="162">SUM(W312:W317)</f>
        <v>11314.88</v>
      </c>
      <c r="X318" s="193">
        <f t="shared" si="162"/>
        <v>0</v>
      </c>
      <c r="Y318" s="193">
        <f t="shared" si="162"/>
        <v>0</v>
      </c>
      <c r="Z318" s="193">
        <f t="shared" si="162"/>
        <v>0</v>
      </c>
      <c r="AA318" s="193">
        <f t="shared" si="162"/>
        <v>0</v>
      </c>
      <c r="AB318" s="193">
        <f t="shared" si="162"/>
        <v>0</v>
      </c>
      <c r="AC318" s="193">
        <f t="shared" si="162"/>
        <v>0</v>
      </c>
      <c r="AD318" s="193">
        <f t="shared" si="162"/>
        <v>0</v>
      </c>
      <c r="AE318" s="193">
        <f t="shared" si="162"/>
        <v>0</v>
      </c>
      <c r="AF318" s="193">
        <f t="shared" si="162"/>
        <v>0</v>
      </c>
      <c r="AG318" s="193">
        <f t="shared" si="162"/>
        <v>0</v>
      </c>
      <c r="AH318" s="230">
        <f t="shared" si="162"/>
        <v>0</v>
      </c>
      <c r="AI318" s="230">
        <f t="shared" si="162"/>
        <v>0</v>
      </c>
      <c r="AJ318" s="230">
        <f t="shared" si="162"/>
        <v>0</v>
      </c>
      <c r="AK318" s="193">
        <f t="shared" si="162"/>
        <v>0</v>
      </c>
      <c r="AL318" s="193">
        <f t="shared" si="162"/>
        <v>0</v>
      </c>
      <c r="AM318" s="193">
        <f t="shared" si="162"/>
        <v>0</v>
      </c>
      <c r="AN318" s="193">
        <f t="shared" si="162"/>
        <v>0</v>
      </c>
      <c r="AO318" s="193">
        <f t="shared" si="162"/>
        <v>0</v>
      </c>
      <c r="AP318" s="193">
        <f t="shared" si="162"/>
        <v>0</v>
      </c>
      <c r="AQ318" s="193">
        <f t="shared" si="162"/>
        <v>0</v>
      </c>
      <c r="AR318" s="193">
        <f t="shared" si="162"/>
        <v>0</v>
      </c>
      <c r="AS318" s="193">
        <f t="shared" si="162"/>
        <v>0</v>
      </c>
      <c r="AT318" s="193">
        <f t="shared" si="162"/>
        <v>0</v>
      </c>
      <c r="AU318" s="230">
        <f t="shared" si="162"/>
        <v>0</v>
      </c>
      <c r="AV318" s="328"/>
    </row>
    <row r="319" spans="1:48" ht="19.5" customHeight="1">
      <c r="A319" s="526"/>
      <c r="B319" s="474" t="s">
        <v>244</v>
      </c>
      <c r="C319" s="475" t="s">
        <v>106</v>
      </c>
      <c r="D319" s="474" t="s">
        <v>269</v>
      </c>
      <c r="E319" s="476" t="s">
        <v>281</v>
      </c>
      <c r="F319" s="6" t="s">
        <v>18</v>
      </c>
      <c r="G319" s="6" t="s">
        <v>20</v>
      </c>
      <c r="H319" s="6" t="s">
        <v>297</v>
      </c>
      <c r="I319" s="6" t="s">
        <v>297</v>
      </c>
      <c r="J319" s="517">
        <v>2021</v>
      </c>
      <c r="K319" s="517">
        <v>2022</v>
      </c>
      <c r="L319" s="515">
        <v>1.68618</v>
      </c>
      <c r="M319" s="515">
        <f t="shared" ref="M319" si="163">R324+S324+T324</f>
        <v>0</v>
      </c>
      <c r="N319" s="5">
        <v>0</v>
      </c>
      <c r="O319" s="5">
        <v>0</v>
      </c>
      <c r="P319" s="5">
        <v>1.6</v>
      </c>
      <c r="Q319" s="5">
        <v>8.6180000000000007E-2</v>
      </c>
      <c r="R319" s="5">
        <v>0</v>
      </c>
      <c r="S319" s="5">
        <v>0</v>
      </c>
      <c r="T319" s="5">
        <v>0</v>
      </c>
      <c r="U319" s="5">
        <f t="shared" si="152"/>
        <v>1.68618</v>
      </c>
      <c r="V319" s="7" t="s">
        <v>3</v>
      </c>
      <c r="W319" s="93">
        <v>86.18</v>
      </c>
      <c r="X319" s="93">
        <v>0</v>
      </c>
      <c r="Y319" s="93">
        <v>0</v>
      </c>
      <c r="Z319" s="93">
        <v>0</v>
      </c>
      <c r="AA319" s="93">
        <v>0</v>
      </c>
      <c r="AB319" s="93">
        <v>0</v>
      </c>
      <c r="AC319" s="93">
        <v>0</v>
      </c>
      <c r="AD319" s="93">
        <v>0</v>
      </c>
      <c r="AE319" s="93">
        <v>0</v>
      </c>
      <c r="AF319" s="93">
        <v>0</v>
      </c>
      <c r="AG319" s="93">
        <v>0</v>
      </c>
      <c r="AH319" s="5">
        <v>0</v>
      </c>
      <c r="AI319" s="5">
        <v>0</v>
      </c>
      <c r="AJ319" s="5">
        <v>0</v>
      </c>
      <c r="AK319" s="93">
        <v>0</v>
      </c>
      <c r="AL319" s="93">
        <v>0</v>
      </c>
      <c r="AM319" s="93">
        <v>0</v>
      </c>
      <c r="AN319" s="93">
        <v>0</v>
      </c>
      <c r="AO319" s="93">
        <v>0</v>
      </c>
      <c r="AP319" s="93">
        <v>0</v>
      </c>
      <c r="AQ319" s="93">
        <v>0</v>
      </c>
      <c r="AR319" s="93">
        <v>0</v>
      </c>
      <c r="AS319" s="93">
        <v>0</v>
      </c>
      <c r="AT319" s="93">
        <v>0</v>
      </c>
      <c r="AU319" s="5">
        <v>0</v>
      </c>
      <c r="AV319" s="636" t="s">
        <v>999</v>
      </c>
    </row>
    <row r="320" spans="1:48" ht="19.5" customHeight="1">
      <c r="A320" s="526"/>
      <c r="B320" s="474"/>
      <c r="C320" s="475"/>
      <c r="D320" s="474"/>
      <c r="E320" s="476"/>
      <c r="F320" s="6" t="s">
        <v>19</v>
      </c>
      <c r="G320" s="6" t="s">
        <v>22</v>
      </c>
      <c r="H320" s="6" t="s">
        <v>297</v>
      </c>
      <c r="I320" s="6" t="s">
        <v>297</v>
      </c>
      <c r="J320" s="517"/>
      <c r="K320" s="517"/>
      <c r="L320" s="515"/>
      <c r="M320" s="515"/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f t="shared" si="152"/>
        <v>0</v>
      </c>
      <c r="V320" s="5" t="s">
        <v>8</v>
      </c>
      <c r="W320" s="93">
        <v>0</v>
      </c>
      <c r="X320" s="93">
        <v>0</v>
      </c>
      <c r="Y320" s="93">
        <v>0</v>
      </c>
      <c r="Z320" s="93">
        <v>0</v>
      </c>
      <c r="AA320" s="93">
        <v>0</v>
      </c>
      <c r="AB320" s="93">
        <v>0</v>
      </c>
      <c r="AC320" s="93">
        <v>0</v>
      </c>
      <c r="AD320" s="93">
        <v>0</v>
      </c>
      <c r="AE320" s="93">
        <v>0</v>
      </c>
      <c r="AF320" s="93">
        <v>0</v>
      </c>
      <c r="AG320" s="93">
        <v>0</v>
      </c>
      <c r="AH320" s="5">
        <v>0</v>
      </c>
      <c r="AI320" s="5">
        <v>0</v>
      </c>
      <c r="AJ320" s="5">
        <v>0</v>
      </c>
      <c r="AK320" s="93">
        <v>0</v>
      </c>
      <c r="AL320" s="93">
        <v>0</v>
      </c>
      <c r="AM320" s="93">
        <v>0</v>
      </c>
      <c r="AN320" s="93">
        <v>0</v>
      </c>
      <c r="AO320" s="93">
        <v>0</v>
      </c>
      <c r="AP320" s="93">
        <v>0</v>
      </c>
      <c r="AQ320" s="93">
        <v>0</v>
      </c>
      <c r="AR320" s="93">
        <v>0</v>
      </c>
      <c r="AS320" s="93">
        <v>0</v>
      </c>
      <c r="AT320" s="93">
        <v>0</v>
      </c>
      <c r="AU320" s="5">
        <v>0</v>
      </c>
      <c r="AV320" s="637"/>
    </row>
    <row r="321" spans="1:48" ht="19.5" customHeight="1">
      <c r="A321" s="526"/>
      <c r="B321" s="474"/>
      <c r="C321" s="475"/>
      <c r="D321" s="474"/>
      <c r="E321" s="476"/>
      <c r="F321" s="476" t="s">
        <v>39</v>
      </c>
      <c r="G321" s="476" t="s">
        <v>21</v>
      </c>
      <c r="H321" s="476" t="s">
        <v>297</v>
      </c>
      <c r="I321" s="476" t="s">
        <v>297</v>
      </c>
      <c r="J321" s="517"/>
      <c r="K321" s="517"/>
      <c r="L321" s="515"/>
      <c r="M321" s="515"/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f t="shared" si="152"/>
        <v>0</v>
      </c>
      <c r="V321" s="7" t="s">
        <v>50</v>
      </c>
      <c r="W321" s="93">
        <v>0</v>
      </c>
      <c r="X321" s="93">
        <v>0</v>
      </c>
      <c r="Y321" s="93">
        <v>0</v>
      </c>
      <c r="Z321" s="93">
        <v>0</v>
      </c>
      <c r="AA321" s="93">
        <v>0</v>
      </c>
      <c r="AB321" s="93">
        <v>0</v>
      </c>
      <c r="AC321" s="93">
        <v>0</v>
      </c>
      <c r="AD321" s="93">
        <v>0</v>
      </c>
      <c r="AE321" s="93">
        <v>0</v>
      </c>
      <c r="AF321" s="93">
        <v>0</v>
      </c>
      <c r="AG321" s="93">
        <v>0</v>
      </c>
      <c r="AH321" s="5">
        <v>0</v>
      </c>
      <c r="AI321" s="5">
        <v>0</v>
      </c>
      <c r="AJ321" s="5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5">
        <v>0</v>
      </c>
      <c r="AV321" s="637"/>
    </row>
    <row r="322" spans="1:48" ht="19.5" customHeight="1">
      <c r="A322" s="526"/>
      <c r="B322" s="474"/>
      <c r="C322" s="475"/>
      <c r="D322" s="474"/>
      <c r="E322" s="476"/>
      <c r="F322" s="476"/>
      <c r="G322" s="476"/>
      <c r="H322" s="476"/>
      <c r="I322" s="476"/>
      <c r="J322" s="517"/>
      <c r="K322" s="517"/>
      <c r="L322" s="515"/>
      <c r="M322" s="515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52"/>
        <v>0</v>
      </c>
      <c r="V322" s="7" t="s">
        <v>51</v>
      </c>
      <c r="W322" s="93">
        <v>0</v>
      </c>
      <c r="X322" s="93">
        <v>0</v>
      </c>
      <c r="Y322" s="93">
        <v>0</v>
      </c>
      <c r="Z322" s="93">
        <v>0</v>
      </c>
      <c r="AA322" s="93">
        <v>0</v>
      </c>
      <c r="AB322" s="93">
        <v>0</v>
      </c>
      <c r="AC322" s="93">
        <v>0</v>
      </c>
      <c r="AD322" s="93">
        <v>0</v>
      </c>
      <c r="AE322" s="93">
        <v>0</v>
      </c>
      <c r="AF322" s="93">
        <v>0</v>
      </c>
      <c r="AG322" s="93">
        <v>0</v>
      </c>
      <c r="AH322" s="5">
        <v>0</v>
      </c>
      <c r="AI322" s="5">
        <v>0</v>
      </c>
      <c r="AJ322" s="5">
        <v>0</v>
      </c>
      <c r="AK322" s="93">
        <v>0</v>
      </c>
      <c r="AL322" s="93">
        <v>0</v>
      </c>
      <c r="AM322" s="93">
        <v>0</v>
      </c>
      <c r="AN322" s="93">
        <v>0</v>
      </c>
      <c r="AO322" s="93">
        <v>0</v>
      </c>
      <c r="AP322" s="93">
        <v>0</v>
      </c>
      <c r="AQ322" s="93">
        <v>0</v>
      </c>
      <c r="AR322" s="93">
        <v>0</v>
      </c>
      <c r="AS322" s="93">
        <v>0</v>
      </c>
      <c r="AT322" s="93">
        <v>0</v>
      </c>
      <c r="AU322" s="5">
        <v>0</v>
      </c>
      <c r="AV322" s="637"/>
    </row>
    <row r="323" spans="1:48" ht="18" customHeight="1">
      <c r="A323" s="526"/>
      <c r="B323" s="474"/>
      <c r="C323" s="475"/>
      <c r="D323" s="474"/>
      <c r="E323" s="476"/>
      <c r="F323" s="476"/>
      <c r="G323" s="476"/>
      <c r="H323" s="476"/>
      <c r="I323" s="476"/>
      <c r="J323" s="517"/>
      <c r="K323" s="517"/>
      <c r="L323" s="515"/>
      <c r="M323" s="515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52"/>
        <v>0</v>
      </c>
      <c r="V323" s="7" t="s">
        <v>52</v>
      </c>
      <c r="W323" s="93">
        <v>0</v>
      </c>
      <c r="X323" s="93">
        <v>0</v>
      </c>
      <c r="Y323" s="93">
        <v>0</v>
      </c>
      <c r="Z323" s="93">
        <v>0</v>
      </c>
      <c r="AA323" s="93">
        <v>0</v>
      </c>
      <c r="AB323" s="93">
        <v>0</v>
      </c>
      <c r="AC323" s="93">
        <v>0</v>
      </c>
      <c r="AD323" s="93">
        <v>0</v>
      </c>
      <c r="AE323" s="93">
        <v>0</v>
      </c>
      <c r="AF323" s="93">
        <v>0</v>
      </c>
      <c r="AG323" s="93">
        <v>0</v>
      </c>
      <c r="AH323" s="5">
        <v>0</v>
      </c>
      <c r="AI323" s="5">
        <v>0</v>
      </c>
      <c r="AJ323" s="5">
        <v>0</v>
      </c>
      <c r="AK323" s="93">
        <v>0</v>
      </c>
      <c r="AL323" s="93">
        <v>0</v>
      </c>
      <c r="AM323" s="93">
        <v>0</v>
      </c>
      <c r="AN323" s="93">
        <v>0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5">
        <v>0</v>
      </c>
      <c r="AV323" s="637"/>
    </row>
    <row r="324" spans="1:48" ht="17.25" customHeight="1">
      <c r="A324" s="526"/>
      <c r="B324" s="474"/>
      <c r="C324" s="475"/>
      <c r="D324" s="474"/>
      <c r="E324" s="476"/>
      <c r="F324" s="476"/>
      <c r="G324" s="476"/>
      <c r="H324" s="476"/>
      <c r="I324" s="476"/>
      <c r="J324" s="517"/>
      <c r="K324" s="517"/>
      <c r="L324" s="515"/>
      <c r="M324" s="515"/>
      <c r="N324" s="230">
        <f t="shared" ref="N324:T324" si="164">SUM(N319:N323)</f>
        <v>0</v>
      </c>
      <c r="O324" s="230">
        <f t="shared" si="164"/>
        <v>0</v>
      </c>
      <c r="P324" s="230">
        <f t="shared" si="164"/>
        <v>1.6</v>
      </c>
      <c r="Q324" s="230">
        <f t="shared" si="164"/>
        <v>8.6180000000000007E-2</v>
      </c>
      <c r="R324" s="230">
        <f t="shared" si="164"/>
        <v>0</v>
      </c>
      <c r="S324" s="230">
        <f t="shared" si="164"/>
        <v>0</v>
      </c>
      <c r="T324" s="230">
        <f t="shared" si="164"/>
        <v>0</v>
      </c>
      <c r="U324" s="231">
        <f t="shared" si="152"/>
        <v>1.68618</v>
      </c>
      <c r="V324" s="231" t="s">
        <v>11</v>
      </c>
      <c r="W324" s="193">
        <f t="shared" ref="W324:AU324" si="165">SUM(W319:W323)</f>
        <v>86.18</v>
      </c>
      <c r="X324" s="193">
        <f t="shared" si="165"/>
        <v>0</v>
      </c>
      <c r="Y324" s="193">
        <f t="shared" si="165"/>
        <v>0</v>
      </c>
      <c r="Z324" s="193">
        <f t="shared" si="165"/>
        <v>0</v>
      </c>
      <c r="AA324" s="193">
        <f t="shared" si="165"/>
        <v>0</v>
      </c>
      <c r="AB324" s="193">
        <f t="shared" si="165"/>
        <v>0</v>
      </c>
      <c r="AC324" s="193">
        <f t="shared" si="165"/>
        <v>0</v>
      </c>
      <c r="AD324" s="193">
        <f t="shared" si="165"/>
        <v>0</v>
      </c>
      <c r="AE324" s="193">
        <f t="shared" si="165"/>
        <v>0</v>
      </c>
      <c r="AF324" s="193">
        <f t="shared" si="165"/>
        <v>0</v>
      </c>
      <c r="AG324" s="193">
        <f t="shared" si="165"/>
        <v>0</v>
      </c>
      <c r="AH324" s="230">
        <f t="shared" si="165"/>
        <v>0</v>
      </c>
      <c r="AI324" s="230">
        <f t="shared" si="165"/>
        <v>0</v>
      </c>
      <c r="AJ324" s="230">
        <f t="shared" si="165"/>
        <v>0</v>
      </c>
      <c r="AK324" s="193">
        <f t="shared" si="165"/>
        <v>0</v>
      </c>
      <c r="AL324" s="193">
        <f t="shared" si="165"/>
        <v>0</v>
      </c>
      <c r="AM324" s="193">
        <f t="shared" si="165"/>
        <v>0</v>
      </c>
      <c r="AN324" s="193">
        <f t="shared" si="165"/>
        <v>0</v>
      </c>
      <c r="AO324" s="193">
        <f t="shared" si="165"/>
        <v>0</v>
      </c>
      <c r="AP324" s="193">
        <f t="shared" si="165"/>
        <v>0</v>
      </c>
      <c r="AQ324" s="193">
        <f t="shared" si="165"/>
        <v>0</v>
      </c>
      <c r="AR324" s="193">
        <f t="shared" si="165"/>
        <v>0</v>
      </c>
      <c r="AS324" s="193">
        <f t="shared" si="165"/>
        <v>0</v>
      </c>
      <c r="AT324" s="193">
        <f t="shared" si="165"/>
        <v>0</v>
      </c>
      <c r="AU324" s="230">
        <f t="shared" si="165"/>
        <v>0</v>
      </c>
      <c r="AV324" s="328"/>
    </row>
    <row r="325" spans="1:48" ht="19.5" customHeight="1">
      <c r="A325" s="526"/>
      <c r="B325" s="474" t="s">
        <v>245</v>
      </c>
      <c r="C325" s="475" t="s">
        <v>107</v>
      </c>
      <c r="D325" s="474" t="s">
        <v>270</v>
      </c>
      <c r="E325" s="476" t="s">
        <v>142</v>
      </c>
      <c r="F325" s="6" t="s">
        <v>18</v>
      </c>
      <c r="G325" s="6" t="s">
        <v>20</v>
      </c>
      <c r="H325" s="6" t="s">
        <v>297</v>
      </c>
      <c r="I325" s="6" t="s">
        <v>297</v>
      </c>
      <c r="J325" s="517">
        <v>2022</v>
      </c>
      <c r="K325" s="517">
        <v>2023</v>
      </c>
      <c r="L325" s="515">
        <v>17.08165</v>
      </c>
      <c r="M325" s="515">
        <f>R330+S330+T330</f>
        <v>15.54228</v>
      </c>
      <c r="N325" s="5">
        <v>0</v>
      </c>
      <c r="O325" s="5">
        <v>0</v>
      </c>
      <c r="P325" s="5">
        <v>0</v>
      </c>
      <c r="Q325" s="5">
        <v>1.5393699999999999</v>
      </c>
      <c r="R325" s="5">
        <v>15.54228</v>
      </c>
      <c r="S325" s="5">
        <v>0</v>
      </c>
      <c r="T325" s="5">
        <v>0</v>
      </c>
      <c r="U325" s="5">
        <f t="shared" si="152"/>
        <v>17.08165</v>
      </c>
      <c r="V325" s="7" t="s">
        <v>3</v>
      </c>
      <c r="W325" s="93">
        <v>1539.37</v>
      </c>
      <c r="X325" s="93">
        <v>0</v>
      </c>
      <c r="Y325" s="93">
        <v>0</v>
      </c>
      <c r="Z325" s="93">
        <v>0</v>
      </c>
      <c r="AA325" s="93">
        <v>0</v>
      </c>
      <c r="AB325" s="93">
        <v>0</v>
      </c>
      <c r="AC325" s="93">
        <v>0</v>
      </c>
      <c r="AD325" s="93">
        <v>0</v>
      </c>
      <c r="AE325" s="93">
        <v>0</v>
      </c>
      <c r="AF325" s="93">
        <v>0</v>
      </c>
      <c r="AG325" s="93">
        <v>0</v>
      </c>
      <c r="AH325" s="5">
        <v>0</v>
      </c>
      <c r="AI325" s="5">
        <v>0</v>
      </c>
      <c r="AJ325" s="5">
        <v>0</v>
      </c>
      <c r="AK325" s="93">
        <v>0</v>
      </c>
      <c r="AL325" s="93">
        <v>0</v>
      </c>
      <c r="AM325" s="93">
        <v>0</v>
      </c>
      <c r="AN325" s="93">
        <v>0</v>
      </c>
      <c r="AO325" s="93">
        <v>0</v>
      </c>
      <c r="AP325" s="93">
        <v>0</v>
      </c>
      <c r="AQ325" s="93">
        <v>0</v>
      </c>
      <c r="AR325" s="93">
        <v>0</v>
      </c>
      <c r="AS325" s="93">
        <v>0</v>
      </c>
      <c r="AT325" s="93">
        <v>0</v>
      </c>
      <c r="AU325" s="5">
        <v>0</v>
      </c>
      <c r="AV325" s="636" t="s">
        <v>1004</v>
      </c>
    </row>
    <row r="326" spans="1:48" ht="19.5" customHeight="1">
      <c r="A326" s="526"/>
      <c r="B326" s="474"/>
      <c r="C326" s="475"/>
      <c r="D326" s="474"/>
      <c r="E326" s="476"/>
      <c r="F326" s="6" t="s">
        <v>19</v>
      </c>
      <c r="G326" s="6" t="s">
        <v>22</v>
      </c>
      <c r="H326" s="6" t="s">
        <v>297</v>
      </c>
      <c r="I326" s="6" t="s">
        <v>297</v>
      </c>
      <c r="J326" s="517"/>
      <c r="K326" s="517"/>
      <c r="L326" s="515"/>
      <c r="M326" s="515"/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f t="shared" si="152"/>
        <v>0</v>
      </c>
      <c r="V326" s="5" t="s">
        <v>8</v>
      </c>
      <c r="W326" s="93">
        <v>0</v>
      </c>
      <c r="X326" s="93">
        <v>0</v>
      </c>
      <c r="Y326" s="93">
        <v>0</v>
      </c>
      <c r="Z326" s="93">
        <v>0</v>
      </c>
      <c r="AA326" s="93">
        <v>0</v>
      </c>
      <c r="AB326" s="93">
        <v>0</v>
      </c>
      <c r="AC326" s="93">
        <v>0</v>
      </c>
      <c r="AD326" s="93">
        <v>0</v>
      </c>
      <c r="AE326" s="93">
        <v>0</v>
      </c>
      <c r="AF326" s="93">
        <v>0</v>
      </c>
      <c r="AG326" s="93">
        <v>0</v>
      </c>
      <c r="AH326" s="5">
        <v>0</v>
      </c>
      <c r="AI326" s="5">
        <v>0</v>
      </c>
      <c r="AJ326" s="5">
        <v>0</v>
      </c>
      <c r="AK326" s="93">
        <v>0</v>
      </c>
      <c r="AL326" s="93">
        <v>0</v>
      </c>
      <c r="AM326" s="93">
        <v>0</v>
      </c>
      <c r="AN326" s="93">
        <v>0</v>
      </c>
      <c r="AO326" s="93">
        <v>0</v>
      </c>
      <c r="AP326" s="93">
        <v>0</v>
      </c>
      <c r="AQ326" s="93">
        <v>0</v>
      </c>
      <c r="AR326" s="93">
        <v>0</v>
      </c>
      <c r="AS326" s="93">
        <v>0</v>
      </c>
      <c r="AT326" s="93">
        <v>0</v>
      </c>
      <c r="AU326" s="5">
        <v>0</v>
      </c>
      <c r="AV326" s="637"/>
    </row>
    <row r="327" spans="1:48" ht="19.5" customHeight="1">
      <c r="A327" s="526"/>
      <c r="B327" s="474"/>
      <c r="C327" s="475"/>
      <c r="D327" s="474"/>
      <c r="E327" s="476"/>
      <c r="F327" s="476" t="s">
        <v>39</v>
      </c>
      <c r="G327" s="476" t="s">
        <v>21</v>
      </c>
      <c r="H327" s="476" t="s">
        <v>297</v>
      </c>
      <c r="I327" s="476" t="s">
        <v>297</v>
      </c>
      <c r="J327" s="517"/>
      <c r="K327" s="517"/>
      <c r="L327" s="515"/>
      <c r="M327" s="515"/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f t="shared" si="152"/>
        <v>0</v>
      </c>
      <c r="V327" s="7" t="s">
        <v>50</v>
      </c>
      <c r="W327" s="93">
        <v>0</v>
      </c>
      <c r="X327" s="93">
        <v>0</v>
      </c>
      <c r="Y327" s="93">
        <v>0</v>
      </c>
      <c r="Z327" s="93">
        <v>0</v>
      </c>
      <c r="AA327" s="93">
        <v>0</v>
      </c>
      <c r="AB327" s="93">
        <v>0</v>
      </c>
      <c r="AC327" s="93">
        <v>0</v>
      </c>
      <c r="AD327" s="93">
        <v>0</v>
      </c>
      <c r="AE327" s="93">
        <v>0</v>
      </c>
      <c r="AF327" s="93">
        <v>0</v>
      </c>
      <c r="AG327" s="93">
        <v>0</v>
      </c>
      <c r="AH327" s="5">
        <v>0</v>
      </c>
      <c r="AI327" s="5">
        <v>0</v>
      </c>
      <c r="AJ327" s="5">
        <v>0</v>
      </c>
      <c r="AK327" s="93">
        <v>0</v>
      </c>
      <c r="AL327" s="93">
        <v>0</v>
      </c>
      <c r="AM327" s="93">
        <v>0</v>
      </c>
      <c r="AN327" s="93">
        <v>0</v>
      </c>
      <c r="AO327" s="93">
        <v>0</v>
      </c>
      <c r="AP327" s="93">
        <v>0</v>
      </c>
      <c r="AQ327" s="93">
        <v>0</v>
      </c>
      <c r="AR327" s="93">
        <v>0</v>
      </c>
      <c r="AS327" s="93">
        <v>0</v>
      </c>
      <c r="AT327" s="93">
        <v>0</v>
      </c>
      <c r="AU327" s="5">
        <v>0</v>
      </c>
      <c r="AV327" s="637"/>
    </row>
    <row r="328" spans="1:48" ht="19.5" customHeight="1">
      <c r="A328" s="526"/>
      <c r="B328" s="474"/>
      <c r="C328" s="475"/>
      <c r="D328" s="474"/>
      <c r="E328" s="476"/>
      <c r="F328" s="476"/>
      <c r="G328" s="476"/>
      <c r="H328" s="476"/>
      <c r="I328" s="476"/>
      <c r="J328" s="517"/>
      <c r="K328" s="517"/>
      <c r="L328" s="515"/>
      <c r="M328" s="515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52"/>
        <v>0</v>
      </c>
      <c r="V328" s="7" t="s">
        <v>51</v>
      </c>
      <c r="W328" s="93">
        <v>0</v>
      </c>
      <c r="X328" s="93">
        <v>0</v>
      </c>
      <c r="Y328" s="93">
        <v>0</v>
      </c>
      <c r="Z328" s="93">
        <v>0</v>
      </c>
      <c r="AA328" s="93">
        <v>0</v>
      </c>
      <c r="AB328" s="93">
        <v>0</v>
      </c>
      <c r="AC328" s="93">
        <v>0</v>
      </c>
      <c r="AD328" s="93">
        <v>0</v>
      </c>
      <c r="AE328" s="93">
        <v>0</v>
      </c>
      <c r="AF328" s="93">
        <v>0</v>
      </c>
      <c r="AG328" s="93">
        <v>0</v>
      </c>
      <c r="AH328" s="5">
        <v>0</v>
      </c>
      <c r="AI328" s="5">
        <v>0</v>
      </c>
      <c r="AJ328" s="5">
        <v>0</v>
      </c>
      <c r="AK328" s="93">
        <v>0</v>
      </c>
      <c r="AL328" s="93">
        <v>0</v>
      </c>
      <c r="AM328" s="93">
        <v>0</v>
      </c>
      <c r="AN328" s="93">
        <v>0</v>
      </c>
      <c r="AO328" s="93">
        <v>0</v>
      </c>
      <c r="AP328" s="93">
        <v>0</v>
      </c>
      <c r="AQ328" s="93">
        <v>0</v>
      </c>
      <c r="AR328" s="93">
        <v>0</v>
      </c>
      <c r="AS328" s="93">
        <v>0</v>
      </c>
      <c r="AT328" s="93">
        <v>0</v>
      </c>
      <c r="AU328" s="5">
        <v>0</v>
      </c>
      <c r="AV328" s="637"/>
    </row>
    <row r="329" spans="1:48" ht="18" customHeight="1">
      <c r="A329" s="526"/>
      <c r="B329" s="474"/>
      <c r="C329" s="475"/>
      <c r="D329" s="474"/>
      <c r="E329" s="476"/>
      <c r="F329" s="476"/>
      <c r="G329" s="476"/>
      <c r="H329" s="476"/>
      <c r="I329" s="476"/>
      <c r="J329" s="517"/>
      <c r="K329" s="517"/>
      <c r="L329" s="515"/>
      <c r="M329" s="515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52"/>
        <v>0</v>
      </c>
      <c r="V329" s="7" t="s">
        <v>52</v>
      </c>
      <c r="W329" s="93">
        <v>0</v>
      </c>
      <c r="X329" s="93">
        <v>0</v>
      </c>
      <c r="Y329" s="93">
        <v>0</v>
      </c>
      <c r="Z329" s="93">
        <v>0</v>
      </c>
      <c r="AA329" s="93">
        <v>0</v>
      </c>
      <c r="AB329" s="93">
        <v>0</v>
      </c>
      <c r="AC329" s="93">
        <v>0</v>
      </c>
      <c r="AD329" s="93">
        <v>0</v>
      </c>
      <c r="AE329" s="93">
        <v>0</v>
      </c>
      <c r="AF329" s="93">
        <v>0</v>
      </c>
      <c r="AG329" s="93">
        <v>0</v>
      </c>
      <c r="AH329" s="5">
        <v>0</v>
      </c>
      <c r="AI329" s="5">
        <v>0</v>
      </c>
      <c r="AJ329" s="5">
        <v>0</v>
      </c>
      <c r="AK329" s="93">
        <v>0</v>
      </c>
      <c r="AL329" s="93">
        <v>0</v>
      </c>
      <c r="AM329" s="93">
        <v>0</v>
      </c>
      <c r="AN329" s="93">
        <v>0</v>
      </c>
      <c r="AO329" s="93">
        <v>0</v>
      </c>
      <c r="AP329" s="93">
        <v>0</v>
      </c>
      <c r="AQ329" s="93">
        <v>0</v>
      </c>
      <c r="AR329" s="93">
        <v>0</v>
      </c>
      <c r="AS329" s="93">
        <v>0</v>
      </c>
      <c r="AT329" s="93">
        <v>0</v>
      </c>
      <c r="AU329" s="5">
        <v>0</v>
      </c>
      <c r="AV329" s="637"/>
    </row>
    <row r="330" spans="1:48" ht="17.25" customHeight="1">
      <c r="A330" s="527"/>
      <c r="B330" s="474"/>
      <c r="C330" s="475"/>
      <c r="D330" s="474"/>
      <c r="E330" s="476"/>
      <c r="F330" s="476"/>
      <c r="G330" s="476"/>
      <c r="H330" s="476"/>
      <c r="I330" s="476"/>
      <c r="J330" s="517"/>
      <c r="K330" s="517"/>
      <c r="L330" s="515"/>
      <c r="M330" s="515"/>
      <c r="N330" s="230">
        <f t="shared" ref="N330:T330" si="166">SUM(N325:N329)</f>
        <v>0</v>
      </c>
      <c r="O330" s="230">
        <f t="shared" si="166"/>
        <v>0</v>
      </c>
      <c r="P330" s="230">
        <f t="shared" si="166"/>
        <v>0</v>
      </c>
      <c r="Q330" s="230">
        <f t="shared" si="166"/>
        <v>1.5393699999999999</v>
      </c>
      <c r="R330" s="230">
        <f t="shared" si="166"/>
        <v>15.54228</v>
      </c>
      <c r="S330" s="230">
        <f t="shared" si="166"/>
        <v>0</v>
      </c>
      <c r="T330" s="230">
        <f t="shared" si="166"/>
        <v>0</v>
      </c>
      <c r="U330" s="231">
        <f t="shared" si="152"/>
        <v>17.08165</v>
      </c>
      <c r="V330" s="231" t="s">
        <v>11</v>
      </c>
      <c r="W330" s="193">
        <f t="shared" ref="W330:AU330" si="167">SUM(W325:W329)</f>
        <v>1539.37</v>
      </c>
      <c r="X330" s="193">
        <f t="shared" si="167"/>
        <v>0</v>
      </c>
      <c r="Y330" s="193">
        <f t="shared" si="167"/>
        <v>0</v>
      </c>
      <c r="Z330" s="193">
        <f t="shared" si="167"/>
        <v>0</v>
      </c>
      <c r="AA330" s="193">
        <f t="shared" si="167"/>
        <v>0</v>
      </c>
      <c r="AB330" s="193">
        <f t="shared" si="167"/>
        <v>0</v>
      </c>
      <c r="AC330" s="193">
        <f t="shared" si="167"/>
        <v>0</v>
      </c>
      <c r="AD330" s="193">
        <f t="shared" si="167"/>
        <v>0</v>
      </c>
      <c r="AE330" s="193">
        <f t="shared" si="167"/>
        <v>0</v>
      </c>
      <c r="AF330" s="193">
        <f t="shared" si="167"/>
        <v>0</v>
      </c>
      <c r="AG330" s="193">
        <f t="shared" si="167"/>
        <v>0</v>
      </c>
      <c r="AH330" s="230">
        <f t="shared" si="167"/>
        <v>0</v>
      </c>
      <c r="AI330" s="230">
        <f t="shared" si="167"/>
        <v>0</v>
      </c>
      <c r="AJ330" s="230">
        <f t="shared" si="167"/>
        <v>0</v>
      </c>
      <c r="AK330" s="193">
        <f t="shared" si="167"/>
        <v>0</v>
      </c>
      <c r="AL330" s="193">
        <f t="shared" si="167"/>
        <v>0</v>
      </c>
      <c r="AM330" s="193">
        <f t="shared" si="167"/>
        <v>0</v>
      </c>
      <c r="AN330" s="193">
        <f t="shared" si="167"/>
        <v>0</v>
      </c>
      <c r="AO330" s="193">
        <f t="shared" si="167"/>
        <v>0</v>
      </c>
      <c r="AP330" s="193">
        <f t="shared" si="167"/>
        <v>0</v>
      </c>
      <c r="AQ330" s="193">
        <f t="shared" si="167"/>
        <v>0</v>
      </c>
      <c r="AR330" s="193">
        <f t="shared" si="167"/>
        <v>0</v>
      </c>
      <c r="AS330" s="193">
        <f t="shared" si="167"/>
        <v>0</v>
      </c>
      <c r="AT330" s="193">
        <f t="shared" si="167"/>
        <v>0</v>
      </c>
      <c r="AU330" s="230">
        <f t="shared" si="167"/>
        <v>0</v>
      </c>
      <c r="AV330" s="328"/>
    </row>
    <row r="331" spans="1:48" ht="15.75" customHeight="1">
      <c r="A331" s="467" t="s">
        <v>173</v>
      </c>
      <c r="B331" s="468"/>
      <c r="C331" s="468"/>
      <c r="D331" s="468"/>
      <c r="E331" s="468"/>
      <c r="F331" s="468"/>
      <c r="G331" s="468"/>
      <c r="H331" s="468"/>
      <c r="I331" s="468"/>
      <c r="J331" s="468"/>
      <c r="K331" s="468"/>
      <c r="L331" s="468"/>
      <c r="M331" s="468"/>
      <c r="N331" s="468"/>
      <c r="O331" s="468"/>
      <c r="P331" s="468"/>
      <c r="Q331" s="468"/>
      <c r="R331" s="468"/>
      <c r="S331" s="468"/>
      <c r="T331" s="468"/>
      <c r="U331" s="468"/>
      <c r="V331" s="518"/>
      <c r="W331" s="190"/>
      <c r="X331" s="190"/>
      <c r="Y331" s="190"/>
      <c r="Z331" s="190"/>
      <c r="AA331" s="190"/>
      <c r="AB331" s="190"/>
      <c r="AC331" s="190"/>
      <c r="AD331" s="190"/>
      <c r="AE331" s="190"/>
      <c r="AF331" s="190"/>
      <c r="AG331" s="190"/>
      <c r="AH331" s="188"/>
      <c r="AI331" s="188"/>
      <c r="AJ331" s="188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88"/>
      <c r="AV331" s="302"/>
    </row>
    <row r="332" spans="1:48" ht="29.25" customHeight="1">
      <c r="A332" s="522" t="s">
        <v>65</v>
      </c>
      <c r="B332" s="523"/>
      <c r="C332" s="523"/>
      <c r="D332" s="523"/>
      <c r="E332" s="523"/>
      <c r="F332" s="523"/>
      <c r="G332" s="523"/>
      <c r="H332" s="523"/>
      <c r="I332" s="523"/>
      <c r="J332" s="523"/>
      <c r="K332" s="523"/>
      <c r="L332" s="523"/>
      <c r="M332" s="523"/>
      <c r="N332" s="523"/>
      <c r="O332" s="523"/>
      <c r="P332" s="523"/>
      <c r="Q332" s="523"/>
      <c r="R332" s="523"/>
      <c r="S332" s="523"/>
      <c r="T332" s="523"/>
      <c r="U332" s="523"/>
      <c r="V332" s="524"/>
      <c r="W332" s="190"/>
      <c r="X332" s="190"/>
      <c r="Y332" s="190"/>
      <c r="Z332" s="190"/>
      <c r="AA332" s="190"/>
      <c r="AB332" s="190"/>
      <c r="AC332" s="190"/>
      <c r="AD332" s="190"/>
      <c r="AE332" s="190"/>
      <c r="AF332" s="190"/>
      <c r="AG332" s="190"/>
      <c r="AH332" s="188"/>
      <c r="AI332" s="188"/>
      <c r="AJ332" s="188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88"/>
      <c r="AV332" s="302"/>
    </row>
    <row r="333" spans="1:48" ht="15.75" customHeight="1">
      <c r="A333" s="467" t="s">
        <v>174</v>
      </c>
      <c r="B333" s="468"/>
      <c r="C333" s="468"/>
      <c r="D333" s="468"/>
      <c r="E333" s="468"/>
      <c r="F333" s="468"/>
      <c r="G333" s="468"/>
      <c r="H333" s="468"/>
      <c r="I333" s="468"/>
      <c r="J333" s="468"/>
      <c r="K333" s="468"/>
      <c r="L333" s="468"/>
      <c r="M333" s="468"/>
      <c r="N333" s="468"/>
      <c r="O333" s="468"/>
      <c r="P333" s="468"/>
      <c r="Q333" s="468"/>
      <c r="R333" s="468"/>
      <c r="S333" s="468"/>
      <c r="T333" s="468"/>
      <c r="U333" s="468"/>
      <c r="V333" s="518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88"/>
      <c r="AI333" s="188"/>
      <c r="AJ333" s="188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88"/>
      <c r="AV333" s="302"/>
    </row>
    <row r="334" spans="1:48" ht="29.25" customHeight="1">
      <c r="A334" s="522" t="s">
        <v>65</v>
      </c>
      <c r="B334" s="523"/>
      <c r="C334" s="523"/>
      <c r="D334" s="523"/>
      <c r="E334" s="523"/>
      <c r="F334" s="523"/>
      <c r="G334" s="523"/>
      <c r="H334" s="523"/>
      <c r="I334" s="523"/>
      <c r="J334" s="523"/>
      <c r="K334" s="523"/>
      <c r="L334" s="523"/>
      <c r="M334" s="523"/>
      <c r="N334" s="523"/>
      <c r="O334" s="523"/>
      <c r="P334" s="523"/>
      <c r="Q334" s="523"/>
      <c r="R334" s="523"/>
      <c r="S334" s="523"/>
      <c r="T334" s="523"/>
      <c r="U334" s="523"/>
      <c r="V334" s="524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88"/>
      <c r="AI334" s="188"/>
      <c r="AJ334" s="188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88"/>
      <c r="AV334" s="302"/>
    </row>
    <row r="335" spans="1:48" ht="15.75" customHeight="1">
      <c r="A335" s="467" t="s">
        <v>175</v>
      </c>
      <c r="B335" s="468"/>
      <c r="C335" s="468"/>
      <c r="D335" s="468"/>
      <c r="E335" s="468"/>
      <c r="F335" s="468"/>
      <c r="G335" s="468"/>
      <c r="H335" s="468"/>
      <c r="I335" s="468"/>
      <c r="J335" s="468"/>
      <c r="K335" s="468"/>
      <c r="L335" s="468"/>
      <c r="M335" s="468"/>
      <c r="N335" s="468"/>
      <c r="O335" s="468"/>
      <c r="P335" s="468"/>
      <c r="Q335" s="468"/>
      <c r="R335" s="468"/>
      <c r="S335" s="468"/>
      <c r="T335" s="468"/>
      <c r="U335" s="468"/>
      <c r="V335" s="518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88"/>
      <c r="AI335" s="188"/>
      <c r="AJ335" s="188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88"/>
      <c r="AV335" s="302"/>
    </row>
    <row r="336" spans="1:48" ht="29.25" customHeight="1">
      <c r="A336" s="522" t="s">
        <v>65</v>
      </c>
      <c r="B336" s="523"/>
      <c r="C336" s="523"/>
      <c r="D336" s="523"/>
      <c r="E336" s="523"/>
      <c r="F336" s="523"/>
      <c r="G336" s="523"/>
      <c r="H336" s="523"/>
      <c r="I336" s="523"/>
      <c r="J336" s="523"/>
      <c r="K336" s="523"/>
      <c r="L336" s="523"/>
      <c r="M336" s="523"/>
      <c r="N336" s="523"/>
      <c r="O336" s="523"/>
      <c r="P336" s="523"/>
      <c r="Q336" s="523"/>
      <c r="R336" s="523"/>
      <c r="S336" s="523"/>
      <c r="T336" s="523"/>
      <c r="U336" s="523"/>
      <c r="V336" s="524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88"/>
      <c r="AI336" s="188"/>
      <c r="AJ336" s="188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88"/>
      <c r="AV336" s="302"/>
    </row>
    <row r="337" spans="1:48" ht="18.75" customHeight="1">
      <c r="A337" s="544" t="s">
        <v>45</v>
      </c>
      <c r="B337" s="545"/>
      <c r="C337" s="545"/>
      <c r="D337" s="545"/>
      <c r="E337" s="545"/>
      <c r="F337" s="545"/>
      <c r="G337" s="545"/>
      <c r="H337" s="545"/>
      <c r="I337" s="545"/>
      <c r="J337" s="545"/>
      <c r="K337" s="545"/>
      <c r="L337" s="545"/>
      <c r="M337" s="545"/>
      <c r="N337" s="545"/>
      <c r="O337" s="545"/>
      <c r="P337" s="545"/>
      <c r="Q337" s="545"/>
      <c r="R337" s="545"/>
      <c r="S337" s="545"/>
      <c r="T337" s="545"/>
      <c r="U337" s="545"/>
      <c r="V337" s="546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88"/>
      <c r="AI337" s="188"/>
      <c r="AJ337" s="188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88"/>
      <c r="AV337" s="302"/>
    </row>
    <row r="338" spans="1:48" ht="17.25" customHeight="1">
      <c r="A338" s="542"/>
      <c r="B338" s="543"/>
      <c r="C338" s="543"/>
      <c r="D338" s="543"/>
      <c r="E338" s="543"/>
      <c r="F338" s="11"/>
      <c r="G338" s="11"/>
      <c r="H338" s="11"/>
      <c r="I338" s="11"/>
      <c r="J338" s="11"/>
      <c r="K338" s="11"/>
      <c r="L338" s="20"/>
      <c r="M338" s="20"/>
      <c r="N338" s="9">
        <f t="shared" ref="N338:T338" si="168">N269+N276+N285+N299+N306+N312+N319+N325</f>
        <v>1.5101200000000001</v>
      </c>
      <c r="O338" s="9">
        <f t="shared" si="168"/>
        <v>7.7170399999999999</v>
      </c>
      <c r="P338" s="9">
        <f t="shared" si="168"/>
        <v>9.8264499999999995</v>
      </c>
      <c r="Q338" s="9">
        <f t="shared" si="168"/>
        <v>25.25902</v>
      </c>
      <c r="R338" s="9">
        <f t="shared" si="168"/>
        <v>30.51473</v>
      </c>
      <c r="S338" s="9">
        <f t="shared" si="168"/>
        <v>0</v>
      </c>
      <c r="T338" s="9">
        <f t="shared" si="168"/>
        <v>0</v>
      </c>
      <c r="U338" s="9">
        <f t="shared" ref="U338:U343" si="169">SUM(N338:T338)</f>
        <v>74.827359999999999</v>
      </c>
      <c r="V338" s="16" t="s">
        <v>3</v>
      </c>
      <c r="W338" s="93">
        <f t="shared" ref="W338:AU338" si="170">W269+W276+W285+W299+W306+W312+W319+W325</f>
        <v>25259.02</v>
      </c>
      <c r="X338" s="93">
        <f t="shared" si="170"/>
        <v>1001.1980000000001</v>
      </c>
      <c r="Y338" s="93">
        <f t="shared" si="170"/>
        <v>0</v>
      </c>
      <c r="Z338" s="93">
        <f t="shared" si="170"/>
        <v>0</v>
      </c>
      <c r="AA338" s="93">
        <f t="shared" si="170"/>
        <v>0</v>
      </c>
      <c r="AB338" s="93">
        <f t="shared" si="170"/>
        <v>0</v>
      </c>
      <c r="AC338" s="93">
        <f t="shared" si="170"/>
        <v>0</v>
      </c>
      <c r="AD338" s="93">
        <f t="shared" si="170"/>
        <v>0</v>
      </c>
      <c r="AE338" s="93">
        <f t="shared" si="170"/>
        <v>0</v>
      </c>
      <c r="AF338" s="93">
        <f t="shared" si="170"/>
        <v>870.52800000000002</v>
      </c>
      <c r="AG338" s="93">
        <f t="shared" si="170"/>
        <v>1001.1980000000001</v>
      </c>
      <c r="AH338" s="9">
        <f t="shared" si="170"/>
        <v>870.53</v>
      </c>
      <c r="AI338" s="9">
        <f t="shared" si="170"/>
        <v>870.53</v>
      </c>
      <c r="AJ338" s="9">
        <f t="shared" si="170"/>
        <v>870.53</v>
      </c>
      <c r="AK338" s="93">
        <f t="shared" si="170"/>
        <v>870.52800000000002</v>
      </c>
      <c r="AL338" s="93">
        <f t="shared" si="170"/>
        <v>0</v>
      </c>
      <c r="AM338" s="93">
        <f t="shared" si="170"/>
        <v>0</v>
      </c>
      <c r="AN338" s="93">
        <f t="shared" si="170"/>
        <v>0</v>
      </c>
      <c r="AO338" s="93">
        <f t="shared" si="170"/>
        <v>0</v>
      </c>
      <c r="AP338" s="93">
        <f t="shared" si="170"/>
        <v>0</v>
      </c>
      <c r="AQ338" s="93">
        <f t="shared" si="170"/>
        <v>0</v>
      </c>
      <c r="AR338" s="93">
        <f t="shared" si="170"/>
        <v>0</v>
      </c>
      <c r="AS338" s="93">
        <f t="shared" si="170"/>
        <v>0</v>
      </c>
      <c r="AT338" s="93">
        <f t="shared" si="170"/>
        <v>0</v>
      </c>
      <c r="AU338" s="9">
        <f t="shared" si="170"/>
        <v>0</v>
      </c>
      <c r="AV338" s="302"/>
    </row>
    <row r="339" spans="1:48" ht="17.25" customHeight="1">
      <c r="A339" s="542"/>
      <c r="B339" s="543"/>
      <c r="C339" s="543"/>
      <c r="D339" s="543"/>
      <c r="E339" s="543"/>
      <c r="F339" s="11"/>
      <c r="G339" s="11"/>
      <c r="H339" s="11"/>
      <c r="I339" s="11"/>
      <c r="J339" s="11"/>
      <c r="K339" s="11"/>
      <c r="L339" s="20"/>
      <c r="M339" s="20"/>
      <c r="N339" s="9">
        <f t="shared" ref="N339:T343" si="171">N271+N280+N286+N301+N307+N314+N320+N326</f>
        <v>0</v>
      </c>
      <c r="O339" s="9">
        <f t="shared" si="171"/>
        <v>0</v>
      </c>
      <c r="P339" s="9">
        <f t="shared" si="171"/>
        <v>0</v>
      </c>
      <c r="Q339" s="9">
        <f t="shared" si="171"/>
        <v>0</v>
      </c>
      <c r="R339" s="9">
        <f t="shared" si="171"/>
        <v>0</v>
      </c>
      <c r="S339" s="9">
        <f t="shared" si="171"/>
        <v>0</v>
      </c>
      <c r="T339" s="9">
        <f t="shared" si="171"/>
        <v>0</v>
      </c>
      <c r="U339" s="9">
        <f t="shared" si="169"/>
        <v>0</v>
      </c>
      <c r="V339" s="16" t="s">
        <v>8</v>
      </c>
      <c r="W339" s="93">
        <f t="shared" ref="W339:AU339" si="172">W271+W280+W286+W301+W307+W314+W320+W326</f>
        <v>0</v>
      </c>
      <c r="X339" s="93">
        <f t="shared" si="172"/>
        <v>0</v>
      </c>
      <c r="Y339" s="93">
        <f t="shared" si="172"/>
        <v>0</v>
      </c>
      <c r="Z339" s="93">
        <f t="shared" si="172"/>
        <v>0</v>
      </c>
      <c r="AA339" s="93">
        <f t="shared" si="172"/>
        <v>0</v>
      </c>
      <c r="AB339" s="93">
        <f t="shared" si="172"/>
        <v>0</v>
      </c>
      <c r="AC339" s="93">
        <f t="shared" si="172"/>
        <v>0</v>
      </c>
      <c r="AD339" s="93">
        <f t="shared" si="172"/>
        <v>0</v>
      </c>
      <c r="AE339" s="93">
        <f t="shared" si="172"/>
        <v>0</v>
      </c>
      <c r="AF339" s="93">
        <f t="shared" si="172"/>
        <v>0</v>
      </c>
      <c r="AG339" s="93">
        <f t="shared" si="172"/>
        <v>0</v>
      </c>
      <c r="AH339" s="9">
        <f t="shared" si="172"/>
        <v>0</v>
      </c>
      <c r="AI339" s="9">
        <f t="shared" si="172"/>
        <v>0</v>
      </c>
      <c r="AJ339" s="9">
        <f t="shared" si="172"/>
        <v>0</v>
      </c>
      <c r="AK339" s="93">
        <f t="shared" si="172"/>
        <v>0</v>
      </c>
      <c r="AL339" s="93">
        <f t="shared" si="172"/>
        <v>0</v>
      </c>
      <c r="AM339" s="93">
        <f t="shared" si="172"/>
        <v>0</v>
      </c>
      <c r="AN339" s="93">
        <f t="shared" si="172"/>
        <v>0</v>
      </c>
      <c r="AO339" s="93">
        <f t="shared" si="172"/>
        <v>0</v>
      </c>
      <c r="AP339" s="93">
        <f t="shared" si="172"/>
        <v>0</v>
      </c>
      <c r="AQ339" s="93">
        <f t="shared" si="172"/>
        <v>0</v>
      </c>
      <c r="AR339" s="93">
        <f t="shared" si="172"/>
        <v>0</v>
      </c>
      <c r="AS339" s="93">
        <f t="shared" si="172"/>
        <v>0</v>
      </c>
      <c r="AT339" s="93">
        <f t="shared" si="172"/>
        <v>0</v>
      </c>
      <c r="AU339" s="9">
        <f t="shared" si="172"/>
        <v>0</v>
      </c>
      <c r="AV339" s="302"/>
    </row>
    <row r="340" spans="1:48" ht="17.25" customHeight="1">
      <c r="A340" s="542"/>
      <c r="B340" s="543"/>
      <c r="C340" s="543"/>
      <c r="D340" s="543"/>
      <c r="E340" s="543"/>
      <c r="F340" s="11"/>
      <c r="G340" s="11"/>
      <c r="H340" s="11"/>
      <c r="I340" s="11"/>
      <c r="J340" s="11"/>
      <c r="K340" s="11"/>
      <c r="L340" s="20"/>
      <c r="M340" s="20"/>
      <c r="N340" s="9">
        <f t="shared" si="171"/>
        <v>0</v>
      </c>
      <c r="O340" s="9">
        <f t="shared" si="171"/>
        <v>0</v>
      </c>
      <c r="P340" s="9">
        <f t="shared" si="171"/>
        <v>0</v>
      </c>
      <c r="Q340" s="9">
        <f t="shared" si="171"/>
        <v>0</v>
      </c>
      <c r="R340" s="9">
        <f t="shared" si="171"/>
        <v>0</v>
      </c>
      <c r="S340" s="9">
        <f t="shared" si="171"/>
        <v>0</v>
      </c>
      <c r="T340" s="9">
        <f t="shared" si="171"/>
        <v>0</v>
      </c>
      <c r="U340" s="9">
        <f t="shared" si="169"/>
        <v>0</v>
      </c>
      <c r="V340" s="13" t="s">
        <v>50</v>
      </c>
      <c r="W340" s="93">
        <f t="shared" ref="W340:AU340" si="173">W272+W281+W287+W302+W308+W315+W321+W327</f>
        <v>0</v>
      </c>
      <c r="X340" s="93">
        <f t="shared" si="173"/>
        <v>0</v>
      </c>
      <c r="Y340" s="93">
        <f t="shared" si="173"/>
        <v>0</v>
      </c>
      <c r="Z340" s="93">
        <f t="shared" si="173"/>
        <v>0</v>
      </c>
      <c r="AA340" s="93">
        <f t="shared" si="173"/>
        <v>0</v>
      </c>
      <c r="AB340" s="93">
        <f t="shared" si="173"/>
        <v>0</v>
      </c>
      <c r="AC340" s="93">
        <f t="shared" si="173"/>
        <v>0</v>
      </c>
      <c r="AD340" s="93">
        <f t="shared" si="173"/>
        <v>0</v>
      </c>
      <c r="AE340" s="93">
        <f t="shared" si="173"/>
        <v>0</v>
      </c>
      <c r="AF340" s="93">
        <f t="shared" si="173"/>
        <v>0</v>
      </c>
      <c r="AG340" s="93">
        <f t="shared" si="173"/>
        <v>0</v>
      </c>
      <c r="AH340" s="9">
        <f t="shared" si="173"/>
        <v>0</v>
      </c>
      <c r="AI340" s="9">
        <f t="shared" si="173"/>
        <v>0</v>
      </c>
      <c r="AJ340" s="9">
        <f t="shared" si="173"/>
        <v>0</v>
      </c>
      <c r="AK340" s="93">
        <f t="shared" si="173"/>
        <v>0</v>
      </c>
      <c r="AL340" s="93">
        <f t="shared" si="173"/>
        <v>0</v>
      </c>
      <c r="AM340" s="93">
        <f t="shared" si="173"/>
        <v>0</v>
      </c>
      <c r="AN340" s="93">
        <f t="shared" si="173"/>
        <v>0</v>
      </c>
      <c r="AO340" s="93">
        <f t="shared" si="173"/>
        <v>0</v>
      </c>
      <c r="AP340" s="93">
        <f t="shared" si="173"/>
        <v>0</v>
      </c>
      <c r="AQ340" s="93">
        <f t="shared" si="173"/>
        <v>0</v>
      </c>
      <c r="AR340" s="93">
        <f t="shared" si="173"/>
        <v>0</v>
      </c>
      <c r="AS340" s="93">
        <f t="shared" si="173"/>
        <v>0</v>
      </c>
      <c r="AT340" s="93">
        <f t="shared" si="173"/>
        <v>0</v>
      </c>
      <c r="AU340" s="9">
        <f t="shared" si="173"/>
        <v>0</v>
      </c>
      <c r="AV340" s="302"/>
    </row>
    <row r="341" spans="1:48" ht="17.25" customHeight="1">
      <c r="A341" s="542"/>
      <c r="B341" s="543"/>
      <c r="C341" s="543"/>
      <c r="D341" s="543"/>
      <c r="E341" s="543"/>
      <c r="F341" s="11"/>
      <c r="G341" s="11"/>
      <c r="H341" s="11"/>
      <c r="I341" s="11"/>
      <c r="J341" s="11"/>
      <c r="K341" s="11"/>
      <c r="L341" s="20"/>
      <c r="M341" s="20"/>
      <c r="N341" s="9">
        <f t="shared" si="171"/>
        <v>0</v>
      </c>
      <c r="O341" s="9">
        <f t="shared" si="171"/>
        <v>0</v>
      </c>
      <c r="P341" s="9">
        <f t="shared" si="171"/>
        <v>0</v>
      </c>
      <c r="Q341" s="9">
        <f t="shared" si="171"/>
        <v>0</v>
      </c>
      <c r="R341" s="9">
        <f t="shared" si="171"/>
        <v>0</v>
      </c>
      <c r="S341" s="9">
        <f t="shared" si="171"/>
        <v>0</v>
      </c>
      <c r="T341" s="9">
        <f t="shared" si="171"/>
        <v>0</v>
      </c>
      <c r="U341" s="9">
        <f t="shared" si="169"/>
        <v>0</v>
      </c>
      <c r="V341" s="13" t="s">
        <v>51</v>
      </c>
      <c r="W341" s="93">
        <f t="shared" ref="W341:AU341" si="174">W273+W282+W288+W303+W309+W316+W322+W328</f>
        <v>0</v>
      </c>
      <c r="X341" s="93">
        <f t="shared" si="174"/>
        <v>0</v>
      </c>
      <c r="Y341" s="93">
        <f t="shared" si="174"/>
        <v>0</v>
      </c>
      <c r="Z341" s="93">
        <f t="shared" si="174"/>
        <v>0</v>
      </c>
      <c r="AA341" s="93">
        <f t="shared" si="174"/>
        <v>0</v>
      </c>
      <c r="AB341" s="93">
        <f t="shared" si="174"/>
        <v>0</v>
      </c>
      <c r="AC341" s="93">
        <f t="shared" si="174"/>
        <v>0</v>
      </c>
      <c r="AD341" s="93">
        <f t="shared" si="174"/>
        <v>0</v>
      </c>
      <c r="AE341" s="93">
        <f t="shared" si="174"/>
        <v>0</v>
      </c>
      <c r="AF341" s="93">
        <f t="shared" si="174"/>
        <v>0</v>
      </c>
      <c r="AG341" s="93">
        <f t="shared" si="174"/>
        <v>0</v>
      </c>
      <c r="AH341" s="9">
        <f t="shared" si="174"/>
        <v>0</v>
      </c>
      <c r="AI341" s="9">
        <f t="shared" si="174"/>
        <v>0</v>
      </c>
      <c r="AJ341" s="9">
        <f t="shared" si="174"/>
        <v>0</v>
      </c>
      <c r="AK341" s="93">
        <f t="shared" si="174"/>
        <v>0</v>
      </c>
      <c r="AL341" s="93">
        <f t="shared" si="174"/>
        <v>0</v>
      </c>
      <c r="AM341" s="93">
        <f t="shared" si="174"/>
        <v>0</v>
      </c>
      <c r="AN341" s="93">
        <f t="shared" si="174"/>
        <v>0</v>
      </c>
      <c r="AO341" s="93">
        <f t="shared" si="174"/>
        <v>0</v>
      </c>
      <c r="AP341" s="93">
        <f t="shared" si="174"/>
        <v>0</v>
      </c>
      <c r="AQ341" s="93">
        <f t="shared" si="174"/>
        <v>0</v>
      </c>
      <c r="AR341" s="93">
        <f t="shared" si="174"/>
        <v>0</v>
      </c>
      <c r="AS341" s="93">
        <f t="shared" si="174"/>
        <v>0</v>
      </c>
      <c r="AT341" s="93">
        <f t="shared" si="174"/>
        <v>0</v>
      </c>
      <c r="AU341" s="9">
        <f t="shared" si="174"/>
        <v>0</v>
      </c>
      <c r="AV341" s="302"/>
    </row>
    <row r="342" spans="1:48" ht="17.25" customHeight="1">
      <c r="A342" s="18"/>
      <c r="B342" s="19"/>
      <c r="C342" s="19"/>
      <c r="D342" s="19"/>
      <c r="E342" s="19"/>
      <c r="F342" s="11"/>
      <c r="G342" s="11"/>
      <c r="H342" s="11"/>
      <c r="I342" s="11"/>
      <c r="J342" s="11"/>
      <c r="K342" s="11"/>
      <c r="L342" s="20"/>
      <c r="M342" s="20"/>
      <c r="N342" s="9">
        <f t="shared" si="171"/>
        <v>0</v>
      </c>
      <c r="O342" s="9">
        <f t="shared" si="171"/>
        <v>0</v>
      </c>
      <c r="P342" s="9">
        <f t="shared" si="171"/>
        <v>0</v>
      </c>
      <c r="Q342" s="9">
        <f t="shared" si="171"/>
        <v>0</v>
      </c>
      <c r="R342" s="9">
        <f t="shared" si="171"/>
        <v>0</v>
      </c>
      <c r="S342" s="9">
        <f t="shared" si="171"/>
        <v>0</v>
      </c>
      <c r="T342" s="9">
        <f t="shared" si="171"/>
        <v>0</v>
      </c>
      <c r="U342" s="9">
        <f t="shared" si="169"/>
        <v>0</v>
      </c>
      <c r="V342" s="13" t="s">
        <v>52</v>
      </c>
      <c r="W342" s="93">
        <f t="shared" ref="W342:AU342" si="175">W274+W283+W289+W304+W310+W317+W323+W329</f>
        <v>0</v>
      </c>
      <c r="X342" s="93">
        <f t="shared" si="175"/>
        <v>0</v>
      </c>
      <c r="Y342" s="93">
        <f t="shared" si="175"/>
        <v>0</v>
      </c>
      <c r="Z342" s="93">
        <f t="shared" si="175"/>
        <v>0</v>
      </c>
      <c r="AA342" s="93">
        <f t="shared" si="175"/>
        <v>0</v>
      </c>
      <c r="AB342" s="93">
        <f t="shared" si="175"/>
        <v>0</v>
      </c>
      <c r="AC342" s="93">
        <f t="shared" si="175"/>
        <v>0</v>
      </c>
      <c r="AD342" s="93">
        <f t="shared" si="175"/>
        <v>0</v>
      </c>
      <c r="AE342" s="93">
        <f t="shared" si="175"/>
        <v>0</v>
      </c>
      <c r="AF342" s="93">
        <f t="shared" si="175"/>
        <v>0</v>
      </c>
      <c r="AG342" s="93">
        <f t="shared" si="175"/>
        <v>0</v>
      </c>
      <c r="AH342" s="9">
        <f t="shared" si="175"/>
        <v>0</v>
      </c>
      <c r="AI342" s="9">
        <f t="shared" si="175"/>
        <v>0</v>
      </c>
      <c r="AJ342" s="9">
        <f t="shared" si="175"/>
        <v>0</v>
      </c>
      <c r="AK342" s="93">
        <f t="shared" si="175"/>
        <v>0</v>
      </c>
      <c r="AL342" s="93">
        <f t="shared" si="175"/>
        <v>0</v>
      </c>
      <c r="AM342" s="93">
        <f t="shared" si="175"/>
        <v>0</v>
      </c>
      <c r="AN342" s="93">
        <f t="shared" si="175"/>
        <v>0</v>
      </c>
      <c r="AO342" s="93">
        <f t="shared" si="175"/>
        <v>0</v>
      </c>
      <c r="AP342" s="93">
        <f t="shared" si="175"/>
        <v>0</v>
      </c>
      <c r="AQ342" s="93">
        <f t="shared" si="175"/>
        <v>0</v>
      </c>
      <c r="AR342" s="93">
        <f t="shared" si="175"/>
        <v>0</v>
      </c>
      <c r="AS342" s="93">
        <f t="shared" si="175"/>
        <v>0</v>
      </c>
      <c r="AT342" s="93">
        <f t="shared" si="175"/>
        <v>0</v>
      </c>
      <c r="AU342" s="9">
        <f t="shared" si="175"/>
        <v>0</v>
      </c>
      <c r="AV342" s="302"/>
    </row>
    <row r="343" spans="1:48" ht="17.25" customHeight="1">
      <c r="A343" s="542"/>
      <c r="B343" s="543"/>
      <c r="C343" s="543"/>
      <c r="D343" s="543"/>
      <c r="E343" s="543"/>
      <c r="F343" s="11"/>
      <c r="G343" s="11"/>
      <c r="H343" s="11"/>
      <c r="I343" s="11"/>
      <c r="J343" s="11"/>
      <c r="K343" s="11"/>
      <c r="L343" s="9">
        <f>L269+L276+L285+L299+L306+L312+L319+L325</f>
        <v>74.827770000000001</v>
      </c>
      <c r="M343" s="9">
        <f>M269+M276+M285+M299+M306+M312+M319+M325</f>
        <v>30.51473</v>
      </c>
      <c r="N343" s="230">
        <f t="shared" si="171"/>
        <v>1.5101200000000001</v>
      </c>
      <c r="O343" s="230">
        <f t="shared" si="171"/>
        <v>7.7170399999999999</v>
      </c>
      <c r="P343" s="230">
        <f t="shared" si="171"/>
        <v>9.8264499999999995</v>
      </c>
      <c r="Q343" s="230">
        <f t="shared" si="171"/>
        <v>25.25902</v>
      </c>
      <c r="R343" s="230">
        <f t="shared" si="171"/>
        <v>30.51473</v>
      </c>
      <c r="S343" s="230">
        <f t="shared" si="171"/>
        <v>0</v>
      </c>
      <c r="T343" s="230">
        <f t="shared" si="171"/>
        <v>0</v>
      </c>
      <c r="U343" s="231">
        <f t="shared" si="169"/>
        <v>74.827359999999999</v>
      </c>
      <c r="V343" s="231" t="s">
        <v>11</v>
      </c>
      <c r="W343" s="193">
        <f t="shared" ref="W343:AU343" si="176">W275+W284+W290+W305+W311+W318+W324+W330</f>
        <v>25259.02</v>
      </c>
      <c r="X343" s="193">
        <f t="shared" si="176"/>
        <v>1001.1980000000001</v>
      </c>
      <c r="Y343" s="193">
        <f t="shared" si="176"/>
        <v>0</v>
      </c>
      <c r="Z343" s="193">
        <f t="shared" si="176"/>
        <v>0</v>
      </c>
      <c r="AA343" s="193">
        <f t="shared" si="176"/>
        <v>0</v>
      </c>
      <c r="AB343" s="193">
        <f t="shared" si="176"/>
        <v>0</v>
      </c>
      <c r="AC343" s="193">
        <f t="shared" si="176"/>
        <v>0</v>
      </c>
      <c r="AD343" s="193">
        <f t="shared" si="176"/>
        <v>0</v>
      </c>
      <c r="AE343" s="193">
        <f t="shared" si="176"/>
        <v>0</v>
      </c>
      <c r="AF343" s="193">
        <f t="shared" si="176"/>
        <v>870.52800000000002</v>
      </c>
      <c r="AG343" s="193">
        <f t="shared" si="176"/>
        <v>1001.1980000000001</v>
      </c>
      <c r="AH343" s="230">
        <f t="shared" si="176"/>
        <v>870.53</v>
      </c>
      <c r="AI343" s="230">
        <f t="shared" si="176"/>
        <v>870.53</v>
      </c>
      <c r="AJ343" s="230">
        <f t="shared" si="176"/>
        <v>870.53</v>
      </c>
      <c r="AK343" s="193">
        <f t="shared" si="176"/>
        <v>870.52800000000002</v>
      </c>
      <c r="AL343" s="193">
        <f t="shared" si="176"/>
        <v>906.19500000000005</v>
      </c>
      <c r="AM343" s="193">
        <f t="shared" si="176"/>
        <v>0</v>
      </c>
      <c r="AN343" s="193">
        <f t="shared" si="176"/>
        <v>0</v>
      </c>
      <c r="AO343" s="193">
        <f t="shared" si="176"/>
        <v>0</v>
      </c>
      <c r="AP343" s="193">
        <f t="shared" si="176"/>
        <v>0</v>
      </c>
      <c r="AQ343" s="193">
        <f t="shared" si="176"/>
        <v>0</v>
      </c>
      <c r="AR343" s="193">
        <f t="shared" si="176"/>
        <v>0</v>
      </c>
      <c r="AS343" s="193">
        <f t="shared" si="176"/>
        <v>0</v>
      </c>
      <c r="AT343" s="193">
        <f t="shared" si="176"/>
        <v>0</v>
      </c>
      <c r="AU343" s="230">
        <f t="shared" si="176"/>
        <v>0</v>
      </c>
      <c r="AV343" s="328"/>
    </row>
    <row r="344" spans="1:48" ht="15.75" customHeight="1">
      <c r="A344" s="459" t="s">
        <v>31</v>
      </c>
      <c r="B344" s="460"/>
      <c r="C344" s="460"/>
      <c r="D344" s="460"/>
      <c r="E344" s="460"/>
      <c r="F344" s="460"/>
      <c r="G344" s="460"/>
      <c r="H344" s="460"/>
      <c r="I344" s="460"/>
      <c r="J344" s="460"/>
      <c r="K344" s="460"/>
      <c r="L344" s="460"/>
      <c r="M344" s="460"/>
      <c r="N344" s="460"/>
      <c r="O344" s="460"/>
      <c r="P344" s="460"/>
      <c r="Q344" s="460"/>
      <c r="R344" s="460"/>
      <c r="S344" s="460"/>
      <c r="T344" s="460"/>
      <c r="U344" s="460"/>
      <c r="V344" s="460"/>
      <c r="W344" s="461"/>
      <c r="X344" s="461"/>
      <c r="Y344" s="461"/>
      <c r="Z344" s="461"/>
      <c r="AA344" s="461"/>
      <c r="AB344" s="461"/>
      <c r="AC344" s="461"/>
      <c r="AD344" s="461"/>
      <c r="AE344" s="461"/>
      <c r="AF344" s="461"/>
      <c r="AG344" s="461"/>
      <c r="AH344" s="461"/>
      <c r="AI344" s="461"/>
      <c r="AJ344" s="461"/>
      <c r="AK344" s="461"/>
      <c r="AL344" s="461"/>
      <c r="AM344" s="461"/>
      <c r="AN344" s="461"/>
      <c r="AO344" s="461"/>
      <c r="AP344" s="461"/>
      <c r="AQ344" s="461"/>
      <c r="AR344" s="461"/>
      <c r="AS344" s="461"/>
      <c r="AT344" s="461"/>
      <c r="AU344" s="461"/>
      <c r="AV344" s="462"/>
    </row>
    <row r="345" spans="1:48" ht="15.75" customHeight="1">
      <c r="A345" s="463" t="s">
        <v>33</v>
      </c>
      <c r="B345" s="464"/>
      <c r="C345" s="464"/>
      <c r="D345" s="464"/>
      <c r="E345" s="464"/>
      <c r="F345" s="464"/>
      <c r="G345" s="464"/>
      <c r="H345" s="464"/>
      <c r="I345" s="464"/>
      <c r="J345" s="464"/>
      <c r="K345" s="464"/>
      <c r="L345" s="464"/>
      <c r="M345" s="464"/>
      <c r="N345" s="464"/>
      <c r="O345" s="464"/>
      <c r="P345" s="464"/>
      <c r="Q345" s="464"/>
      <c r="R345" s="464"/>
      <c r="S345" s="464"/>
      <c r="T345" s="464"/>
      <c r="U345" s="464"/>
      <c r="V345" s="464"/>
      <c r="W345" s="465"/>
      <c r="X345" s="465"/>
      <c r="Y345" s="465"/>
      <c r="Z345" s="465"/>
      <c r="AA345" s="465"/>
      <c r="AB345" s="465"/>
      <c r="AC345" s="465"/>
      <c r="AD345" s="465"/>
      <c r="AE345" s="465"/>
      <c r="AF345" s="465"/>
      <c r="AG345" s="465"/>
      <c r="AH345" s="465"/>
      <c r="AI345" s="465"/>
      <c r="AJ345" s="465"/>
      <c r="AK345" s="465"/>
      <c r="AL345" s="465"/>
      <c r="AM345" s="465"/>
      <c r="AN345" s="465"/>
      <c r="AO345" s="465"/>
      <c r="AP345" s="465"/>
      <c r="AQ345" s="465"/>
      <c r="AR345" s="465"/>
      <c r="AS345" s="465"/>
      <c r="AT345" s="465"/>
      <c r="AU345" s="465"/>
      <c r="AV345" s="466"/>
    </row>
    <row r="346" spans="1:48" ht="15.75" customHeight="1">
      <c r="A346" s="467" t="s">
        <v>176</v>
      </c>
      <c r="B346" s="468"/>
      <c r="C346" s="468"/>
      <c r="D346" s="468"/>
      <c r="E346" s="468"/>
      <c r="F346" s="468"/>
      <c r="G346" s="468"/>
      <c r="H346" s="468"/>
      <c r="I346" s="468"/>
      <c r="J346" s="468"/>
      <c r="K346" s="468"/>
      <c r="L346" s="468"/>
      <c r="M346" s="468"/>
      <c r="N346" s="468"/>
      <c r="O346" s="468"/>
      <c r="P346" s="468"/>
      <c r="Q346" s="468"/>
      <c r="R346" s="468"/>
      <c r="S346" s="468"/>
      <c r="T346" s="468"/>
      <c r="U346" s="468"/>
      <c r="V346" s="468"/>
      <c r="W346" s="469"/>
      <c r="X346" s="469"/>
      <c r="Y346" s="469"/>
      <c r="Z346" s="469"/>
      <c r="AA346" s="469"/>
      <c r="AB346" s="469"/>
      <c r="AC346" s="469"/>
      <c r="AD346" s="469"/>
      <c r="AE346" s="469"/>
      <c r="AF346" s="469"/>
      <c r="AG346" s="469"/>
      <c r="AH346" s="469"/>
      <c r="AI346" s="469"/>
      <c r="AJ346" s="469"/>
      <c r="AK346" s="469"/>
      <c r="AL346" s="469"/>
      <c r="AM346" s="469"/>
      <c r="AN346" s="469"/>
      <c r="AO346" s="469"/>
      <c r="AP346" s="469"/>
      <c r="AQ346" s="469"/>
      <c r="AR346" s="469"/>
      <c r="AS346" s="469"/>
      <c r="AT346" s="469"/>
      <c r="AU346" s="469"/>
      <c r="AV346" s="470"/>
    </row>
    <row r="347" spans="1:48" ht="19.5" customHeight="1">
      <c r="A347" s="525"/>
      <c r="B347" s="474" t="s">
        <v>246</v>
      </c>
      <c r="C347" s="475" t="s">
        <v>205</v>
      </c>
      <c r="D347" s="474" t="s">
        <v>265</v>
      </c>
      <c r="E347" s="476" t="s">
        <v>206</v>
      </c>
      <c r="F347" s="6" t="s">
        <v>18</v>
      </c>
      <c r="G347" s="6" t="s">
        <v>20</v>
      </c>
      <c r="H347" s="6" t="s">
        <v>58</v>
      </c>
      <c r="I347" s="6" t="s">
        <v>58</v>
      </c>
      <c r="J347" s="517">
        <v>2022</v>
      </c>
      <c r="K347" s="517">
        <v>2023</v>
      </c>
      <c r="L347" s="515">
        <v>0.97536999999999996</v>
      </c>
      <c r="M347" s="515">
        <f>R352+S352+T352</f>
        <v>0</v>
      </c>
      <c r="N347" s="5">
        <v>0</v>
      </c>
      <c r="O347" s="5">
        <v>0</v>
      </c>
      <c r="P347" s="5">
        <v>0.25</v>
      </c>
      <c r="Q347" s="5">
        <v>0.72536999999999996</v>
      </c>
      <c r="R347" s="5">
        <v>0</v>
      </c>
      <c r="S347" s="5">
        <v>0</v>
      </c>
      <c r="T347" s="5">
        <v>0</v>
      </c>
      <c r="U347" s="5">
        <f t="shared" ref="U347:U352" si="177">SUM(N347:T347)</f>
        <v>0.97536999999999996</v>
      </c>
      <c r="V347" s="7" t="s">
        <v>3</v>
      </c>
      <c r="W347" s="93">
        <v>725.37</v>
      </c>
      <c r="X347" s="93">
        <v>0</v>
      </c>
      <c r="Y347" s="93">
        <v>0</v>
      </c>
      <c r="Z347" s="93">
        <v>0</v>
      </c>
      <c r="AA347" s="93">
        <v>0</v>
      </c>
      <c r="AB347" s="93">
        <v>0</v>
      </c>
      <c r="AC347" s="93">
        <v>0</v>
      </c>
      <c r="AD347" s="93">
        <v>0</v>
      </c>
      <c r="AE347" s="93">
        <v>0</v>
      </c>
      <c r="AF347" s="93">
        <v>0</v>
      </c>
      <c r="AG347" s="93">
        <v>0</v>
      </c>
      <c r="AH347" s="5">
        <v>0</v>
      </c>
      <c r="AI347" s="5">
        <v>0</v>
      </c>
      <c r="AJ347" s="5">
        <v>0</v>
      </c>
      <c r="AK347" s="93">
        <v>0</v>
      </c>
      <c r="AL347" s="93">
        <v>0</v>
      </c>
      <c r="AM347" s="93">
        <v>0</v>
      </c>
      <c r="AN347" s="93">
        <v>0</v>
      </c>
      <c r="AO347" s="93">
        <v>0</v>
      </c>
      <c r="AP347" s="93">
        <v>0</v>
      </c>
      <c r="AQ347" s="93">
        <v>0</v>
      </c>
      <c r="AR347" s="93">
        <v>0</v>
      </c>
      <c r="AS347" s="93">
        <v>0</v>
      </c>
      <c r="AT347" s="93">
        <v>0</v>
      </c>
      <c r="AU347" s="5">
        <v>0</v>
      </c>
      <c r="AV347" s="636" t="s">
        <v>1000</v>
      </c>
    </row>
    <row r="348" spans="1:48" ht="19.5" customHeight="1">
      <c r="A348" s="526"/>
      <c r="B348" s="474"/>
      <c r="C348" s="475"/>
      <c r="D348" s="474"/>
      <c r="E348" s="476"/>
      <c r="F348" s="6" t="s">
        <v>19</v>
      </c>
      <c r="G348" s="6" t="s">
        <v>22</v>
      </c>
      <c r="H348" s="6" t="s">
        <v>323</v>
      </c>
      <c r="I348" s="6" t="s">
        <v>323</v>
      </c>
      <c r="J348" s="517"/>
      <c r="K348" s="517"/>
      <c r="L348" s="515"/>
      <c r="M348" s="515"/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f t="shared" si="177"/>
        <v>0</v>
      </c>
      <c r="V348" s="5" t="s">
        <v>8</v>
      </c>
      <c r="W348" s="93">
        <v>0</v>
      </c>
      <c r="X348" s="93">
        <v>0</v>
      </c>
      <c r="Y348" s="93">
        <v>0</v>
      </c>
      <c r="Z348" s="93">
        <v>0</v>
      </c>
      <c r="AA348" s="93">
        <v>0</v>
      </c>
      <c r="AB348" s="93">
        <v>0</v>
      </c>
      <c r="AC348" s="93">
        <v>0</v>
      </c>
      <c r="AD348" s="93">
        <v>0</v>
      </c>
      <c r="AE348" s="93">
        <v>0</v>
      </c>
      <c r="AF348" s="93">
        <v>0</v>
      </c>
      <c r="AG348" s="93">
        <v>0</v>
      </c>
      <c r="AH348" s="5">
        <v>0</v>
      </c>
      <c r="AI348" s="5">
        <v>0</v>
      </c>
      <c r="AJ348" s="5">
        <v>0</v>
      </c>
      <c r="AK348" s="93">
        <v>0</v>
      </c>
      <c r="AL348" s="93">
        <v>0</v>
      </c>
      <c r="AM348" s="93">
        <v>0</v>
      </c>
      <c r="AN348" s="93">
        <v>0</v>
      </c>
      <c r="AO348" s="93">
        <v>0</v>
      </c>
      <c r="AP348" s="93">
        <v>0</v>
      </c>
      <c r="AQ348" s="93">
        <v>0</v>
      </c>
      <c r="AR348" s="93">
        <v>0</v>
      </c>
      <c r="AS348" s="93">
        <v>0</v>
      </c>
      <c r="AT348" s="93">
        <v>0</v>
      </c>
      <c r="AU348" s="5">
        <v>0</v>
      </c>
      <c r="AV348" s="637"/>
    </row>
    <row r="349" spans="1:48" ht="19.5" customHeight="1">
      <c r="A349" s="526"/>
      <c r="B349" s="474"/>
      <c r="C349" s="475"/>
      <c r="D349" s="474"/>
      <c r="E349" s="476"/>
      <c r="F349" s="476" t="s">
        <v>39</v>
      </c>
      <c r="G349" s="476" t="s">
        <v>21</v>
      </c>
      <c r="H349" s="476" t="s">
        <v>324</v>
      </c>
      <c r="I349" s="476" t="s">
        <v>308</v>
      </c>
      <c r="J349" s="517"/>
      <c r="K349" s="517"/>
      <c r="L349" s="515"/>
      <c r="M349" s="515"/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f t="shared" si="177"/>
        <v>0</v>
      </c>
      <c r="V349" s="7" t="s">
        <v>50</v>
      </c>
      <c r="W349" s="93">
        <v>0</v>
      </c>
      <c r="X349" s="93">
        <v>0</v>
      </c>
      <c r="Y349" s="93">
        <v>0</v>
      </c>
      <c r="Z349" s="93">
        <v>0</v>
      </c>
      <c r="AA349" s="93">
        <v>0</v>
      </c>
      <c r="AB349" s="93">
        <v>0</v>
      </c>
      <c r="AC349" s="93">
        <v>0</v>
      </c>
      <c r="AD349" s="93">
        <v>0</v>
      </c>
      <c r="AE349" s="93">
        <v>0</v>
      </c>
      <c r="AF349" s="93">
        <v>0</v>
      </c>
      <c r="AG349" s="93">
        <v>0</v>
      </c>
      <c r="AH349" s="5">
        <v>0</v>
      </c>
      <c r="AI349" s="5">
        <v>0</v>
      </c>
      <c r="AJ349" s="5">
        <v>0</v>
      </c>
      <c r="AK349" s="93">
        <v>0</v>
      </c>
      <c r="AL349" s="93">
        <v>0</v>
      </c>
      <c r="AM349" s="93">
        <v>0</v>
      </c>
      <c r="AN349" s="93">
        <v>0</v>
      </c>
      <c r="AO349" s="93">
        <v>0</v>
      </c>
      <c r="AP349" s="93">
        <v>0</v>
      </c>
      <c r="AQ349" s="93">
        <v>0</v>
      </c>
      <c r="AR349" s="93">
        <v>0</v>
      </c>
      <c r="AS349" s="93">
        <v>0</v>
      </c>
      <c r="AT349" s="93">
        <v>0</v>
      </c>
      <c r="AU349" s="5">
        <v>0</v>
      </c>
      <c r="AV349" s="637"/>
    </row>
    <row r="350" spans="1:48" ht="19.5" customHeight="1">
      <c r="A350" s="526"/>
      <c r="B350" s="474"/>
      <c r="C350" s="475"/>
      <c r="D350" s="474"/>
      <c r="E350" s="476"/>
      <c r="F350" s="476"/>
      <c r="G350" s="476"/>
      <c r="H350" s="476"/>
      <c r="I350" s="476"/>
      <c r="J350" s="517"/>
      <c r="K350" s="517"/>
      <c r="L350" s="515"/>
      <c r="M350" s="515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77"/>
        <v>0</v>
      </c>
      <c r="V350" s="7" t="s">
        <v>51</v>
      </c>
      <c r="W350" s="93">
        <v>0</v>
      </c>
      <c r="X350" s="93">
        <v>0</v>
      </c>
      <c r="Y350" s="93">
        <v>0</v>
      </c>
      <c r="Z350" s="93">
        <v>0</v>
      </c>
      <c r="AA350" s="93">
        <v>0</v>
      </c>
      <c r="AB350" s="93">
        <v>0</v>
      </c>
      <c r="AC350" s="93">
        <v>0</v>
      </c>
      <c r="AD350" s="93">
        <v>0</v>
      </c>
      <c r="AE350" s="93">
        <v>0</v>
      </c>
      <c r="AF350" s="93">
        <v>0</v>
      </c>
      <c r="AG350" s="93">
        <v>0</v>
      </c>
      <c r="AH350" s="5">
        <v>0</v>
      </c>
      <c r="AI350" s="5">
        <v>0</v>
      </c>
      <c r="AJ350" s="5">
        <v>0</v>
      </c>
      <c r="AK350" s="93">
        <v>0</v>
      </c>
      <c r="AL350" s="93">
        <v>0</v>
      </c>
      <c r="AM350" s="93">
        <v>0</v>
      </c>
      <c r="AN350" s="93">
        <v>0</v>
      </c>
      <c r="AO350" s="93">
        <v>0</v>
      </c>
      <c r="AP350" s="93">
        <v>0</v>
      </c>
      <c r="AQ350" s="93">
        <v>0</v>
      </c>
      <c r="AR350" s="93">
        <v>0</v>
      </c>
      <c r="AS350" s="93">
        <v>0</v>
      </c>
      <c r="AT350" s="93">
        <v>0</v>
      </c>
      <c r="AU350" s="5">
        <v>0</v>
      </c>
      <c r="AV350" s="637"/>
    </row>
    <row r="351" spans="1:48" ht="18" customHeight="1">
      <c r="A351" s="526"/>
      <c r="B351" s="474"/>
      <c r="C351" s="475"/>
      <c r="D351" s="474"/>
      <c r="E351" s="476"/>
      <c r="F351" s="476"/>
      <c r="G351" s="476"/>
      <c r="H351" s="476"/>
      <c r="I351" s="476"/>
      <c r="J351" s="517"/>
      <c r="K351" s="517"/>
      <c r="L351" s="515"/>
      <c r="M351" s="515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77"/>
        <v>0</v>
      </c>
      <c r="V351" s="7" t="s">
        <v>52</v>
      </c>
      <c r="W351" s="93">
        <v>0</v>
      </c>
      <c r="X351" s="93">
        <v>0</v>
      </c>
      <c r="Y351" s="93">
        <v>0</v>
      </c>
      <c r="Z351" s="93">
        <v>0</v>
      </c>
      <c r="AA351" s="93">
        <v>0</v>
      </c>
      <c r="AB351" s="93">
        <v>0</v>
      </c>
      <c r="AC351" s="93">
        <v>0</v>
      </c>
      <c r="AD351" s="93">
        <v>0</v>
      </c>
      <c r="AE351" s="93">
        <v>0</v>
      </c>
      <c r="AF351" s="93">
        <v>0</v>
      </c>
      <c r="AG351" s="93">
        <v>0</v>
      </c>
      <c r="AH351" s="5">
        <v>0</v>
      </c>
      <c r="AI351" s="5">
        <v>0</v>
      </c>
      <c r="AJ351" s="5">
        <v>0</v>
      </c>
      <c r="AK351" s="93">
        <v>0</v>
      </c>
      <c r="AL351" s="93">
        <v>0</v>
      </c>
      <c r="AM351" s="93">
        <v>0</v>
      </c>
      <c r="AN351" s="93">
        <v>0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5">
        <v>0</v>
      </c>
      <c r="AV351" s="637"/>
    </row>
    <row r="352" spans="1:48" ht="17.25" customHeight="1">
      <c r="A352" s="527"/>
      <c r="B352" s="474"/>
      <c r="C352" s="475"/>
      <c r="D352" s="474"/>
      <c r="E352" s="476"/>
      <c r="F352" s="476"/>
      <c r="G352" s="476"/>
      <c r="H352" s="476"/>
      <c r="I352" s="476"/>
      <c r="J352" s="517"/>
      <c r="K352" s="517"/>
      <c r="L352" s="515"/>
      <c r="M352" s="515"/>
      <c r="N352" s="230">
        <f t="shared" ref="N352:T352" si="178">SUM(N347:N351)</f>
        <v>0</v>
      </c>
      <c r="O352" s="230">
        <f t="shared" si="178"/>
        <v>0</v>
      </c>
      <c r="P352" s="230">
        <f t="shared" si="178"/>
        <v>0.25</v>
      </c>
      <c r="Q352" s="230">
        <f t="shared" si="178"/>
        <v>0.72536999999999996</v>
      </c>
      <c r="R352" s="230">
        <f t="shared" si="178"/>
        <v>0</v>
      </c>
      <c r="S352" s="230">
        <f t="shared" si="178"/>
        <v>0</v>
      </c>
      <c r="T352" s="230">
        <f t="shared" si="178"/>
        <v>0</v>
      </c>
      <c r="U352" s="231">
        <f t="shared" si="177"/>
        <v>0.97536999999999996</v>
      </c>
      <c r="V352" s="231" t="s">
        <v>11</v>
      </c>
      <c r="W352" s="193">
        <f t="shared" ref="W352:AU352" si="179">SUM(W347:W351)</f>
        <v>725.37</v>
      </c>
      <c r="X352" s="193">
        <f t="shared" si="179"/>
        <v>0</v>
      </c>
      <c r="Y352" s="193">
        <f t="shared" si="179"/>
        <v>0</v>
      </c>
      <c r="Z352" s="193">
        <f t="shared" si="179"/>
        <v>0</v>
      </c>
      <c r="AA352" s="193">
        <f t="shared" si="179"/>
        <v>0</v>
      </c>
      <c r="AB352" s="193">
        <f t="shared" si="179"/>
        <v>0</v>
      </c>
      <c r="AC352" s="193">
        <f t="shared" si="179"/>
        <v>0</v>
      </c>
      <c r="AD352" s="193">
        <f t="shared" si="179"/>
        <v>0</v>
      </c>
      <c r="AE352" s="193">
        <f t="shared" si="179"/>
        <v>0</v>
      </c>
      <c r="AF352" s="193">
        <f t="shared" si="179"/>
        <v>0</v>
      </c>
      <c r="AG352" s="193">
        <f t="shared" si="179"/>
        <v>0</v>
      </c>
      <c r="AH352" s="230">
        <f t="shared" si="179"/>
        <v>0</v>
      </c>
      <c r="AI352" s="230">
        <f t="shared" si="179"/>
        <v>0</v>
      </c>
      <c r="AJ352" s="230">
        <f t="shared" si="179"/>
        <v>0</v>
      </c>
      <c r="AK352" s="193">
        <f t="shared" si="179"/>
        <v>0</v>
      </c>
      <c r="AL352" s="193">
        <f t="shared" si="179"/>
        <v>0</v>
      </c>
      <c r="AM352" s="193">
        <f t="shared" si="179"/>
        <v>0</v>
      </c>
      <c r="AN352" s="193">
        <f t="shared" si="179"/>
        <v>0</v>
      </c>
      <c r="AO352" s="193">
        <f t="shared" si="179"/>
        <v>0</v>
      </c>
      <c r="AP352" s="193">
        <f t="shared" si="179"/>
        <v>0</v>
      </c>
      <c r="AQ352" s="193">
        <f t="shared" si="179"/>
        <v>0</v>
      </c>
      <c r="AR352" s="193">
        <f t="shared" si="179"/>
        <v>0</v>
      </c>
      <c r="AS352" s="193">
        <f t="shared" si="179"/>
        <v>0</v>
      </c>
      <c r="AT352" s="193">
        <f t="shared" si="179"/>
        <v>0</v>
      </c>
      <c r="AU352" s="230">
        <f t="shared" si="179"/>
        <v>0</v>
      </c>
      <c r="AV352" s="328"/>
    </row>
    <row r="353" spans="1:48" ht="15.75" customHeight="1">
      <c r="A353" s="467" t="s">
        <v>177</v>
      </c>
      <c r="B353" s="468"/>
      <c r="C353" s="468"/>
      <c r="D353" s="468"/>
      <c r="E353" s="468"/>
      <c r="F353" s="468"/>
      <c r="G353" s="468"/>
      <c r="H353" s="468"/>
      <c r="I353" s="468"/>
      <c r="J353" s="468"/>
      <c r="K353" s="468"/>
      <c r="L353" s="468"/>
      <c r="M353" s="468"/>
      <c r="N353" s="468"/>
      <c r="O353" s="468"/>
      <c r="P353" s="468"/>
      <c r="Q353" s="468"/>
      <c r="R353" s="468"/>
      <c r="S353" s="468"/>
      <c r="T353" s="468"/>
      <c r="U353" s="468"/>
      <c r="V353" s="518"/>
      <c r="W353" s="190"/>
      <c r="X353" s="190"/>
      <c r="Y353" s="190"/>
      <c r="Z353" s="190"/>
      <c r="AA353" s="190"/>
      <c r="AB353" s="190"/>
      <c r="AC353" s="190"/>
      <c r="AD353" s="190"/>
      <c r="AE353" s="190"/>
      <c r="AF353" s="190"/>
      <c r="AG353" s="190"/>
      <c r="AH353" s="188"/>
      <c r="AI353" s="188"/>
      <c r="AJ353" s="188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88"/>
      <c r="AV353" s="302"/>
    </row>
    <row r="354" spans="1:48" ht="29.25" customHeight="1">
      <c r="A354" s="522" t="s">
        <v>65</v>
      </c>
      <c r="B354" s="523"/>
      <c r="C354" s="523"/>
      <c r="D354" s="523"/>
      <c r="E354" s="523"/>
      <c r="F354" s="523"/>
      <c r="G354" s="523"/>
      <c r="H354" s="523"/>
      <c r="I354" s="523"/>
      <c r="J354" s="523"/>
      <c r="K354" s="523"/>
      <c r="L354" s="523"/>
      <c r="M354" s="523"/>
      <c r="N354" s="523"/>
      <c r="O354" s="523"/>
      <c r="P354" s="523"/>
      <c r="Q354" s="523"/>
      <c r="R354" s="523"/>
      <c r="S354" s="523"/>
      <c r="T354" s="523"/>
      <c r="U354" s="523"/>
      <c r="V354" s="524"/>
      <c r="W354" s="190"/>
      <c r="X354" s="190"/>
      <c r="Y354" s="190"/>
      <c r="Z354" s="190"/>
      <c r="AA354" s="190"/>
      <c r="AB354" s="190"/>
      <c r="AC354" s="190"/>
      <c r="AD354" s="190"/>
      <c r="AE354" s="190"/>
      <c r="AF354" s="190"/>
      <c r="AG354" s="190"/>
      <c r="AH354" s="188"/>
      <c r="AI354" s="188"/>
      <c r="AJ354" s="188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88"/>
      <c r="AV354" s="302"/>
    </row>
    <row r="355" spans="1:48" ht="15.75" customHeight="1">
      <c r="A355" s="467" t="s">
        <v>178</v>
      </c>
      <c r="B355" s="468"/>
      <c r="C355" s="468"/>
      <c r="D355" s="468"/>
      <c r="E355" s="468"/>
      <c r="F355" s="468"/>
      <c r="G355" s="468"/>
      <c r="H355" s="468"/>
      <c r="I355" s="468"/>
      <c r="J355" s="468"/>
      <c r="K355" s="468"/>
      <c r="L355" s="468"/>
      <c r="M355" s="468"/>
      <c r="N355" s="468"/>
      <c r="O355" s="468"/>
      <c r="P355" s="468"/>
      <c r="Q355" s="468"/>
      <c r="R355" s="468"/>
      <c r="S355" s="468"/>
      <c r="T355" s="468"/>
      <c r="U355" s="468"/>
      <c r="V355" s="518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88"/>
      <c r="AI355" s="188"/>
      <c r="AJ355" s="188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88"/>
      <c r="AV355" s="302"/>
    </row>
    <row r="356" spans="1:48" ht="29.25" customHeight="1">
      <c r="A356" s="522" t="s">
        <v>65</v>
      </c>
      <c r="B356" s="523"/>
      <c r="C356" s="523"/>
      <c r="D356" s="523"/>
      <c r="E356" s="523"/>
      <c r="F356" s="523"/>
      <c r="G356" s="523"/>
      <c r="H356" s="523"/>
      <c r="I356" s="523"/>
      <c r="J356" s="523"/>
      <c r="K356" s="523"/>
      <c r="L356" s="523"/>
      <c r="M356" s="523"/>
      <c r="N356" s="523"/>
      <c r="O356" s="523"/>
      <c r="P356" s="523"/>
      <c r="Q356" s="523"/>
      <c r="R356" s="523"/>
      <c r="S356" s="523"/>
      <c r="T356" s="523"/>
      <c r="U356" s="523"/>
      <c r="V356" s="524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88"/>
      <c r="AI356" s="188"/>
      <c r="AJ356" s="188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88"/>
      <c r="AV356" s="302"/>
    </row>
    <row r="357" spans="1:48" ht="15.75" customHeight="1">
      <c r="A357" s="467" t="s">
        <v>179</v>
      </c>
      <c r="B357" s="468"/>
      <c r="C357" s="468"/>
      <c r="D357" s="468"/>
      <c r="E357" s="468"/>
      <c r="F357" s="468"/>
      <c r="G357" s="468"/>
      <c r="H357" s="468"/>
      <c r="I357" s="468"/>
      <c r="J357" s="468"/>
      <c r="K357" s="468"/>
      <c r="L357" s="468"/>
      <c r="M357" s="468"/>
      <c r="N357" s="468"/>
      <c r="O357" s="468"/>
      <c r="P357" s="468"/>
      <c r="Q357" s="468"/>
      <c r="R357" s="468"/>
      <c r="S357" s="468"/>
      <c r="T357" s="468"/>
      <c r="U357" s="468"/>
      <c r="V357" s="518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88"/>
      <c r="AI357" s="188"/>
      <c r="AJ357" s="188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88"/>
      <c r="AV357" s="302"/>
    </row>
    <row r="358" spans="1:48" ht="29.25" customHeight="1">
      <c r="A358" s="522" t="s">
        <v>65</v>
      </c>
      <c r="B358" s="523"/>
      <c r="C358" s="523"/>
      <c r="D358" s="523"/>
      <c r="E358" s="523"/>
      <c r="F358" s="523"/>
      <c r="G358" s="523"/>
      <c r="H358" s="523"/>
      <c r="I358" s="523"/>
      <c r="J358" s="523"/>
      <c r="K358" s="523"/>
      <c r="L358" s="523"/>
      <c r="M358" s="523"/>
      <c r="N358" s="523"/>
      <c r="O358" s="523"/>
      <c r="P358" s="523"/>
      <c r="Q358" s="523"/>
      <c r="R358" s="523"/>
      <c r="S358" s="523"/>
      <c r="T358" s="523"/>
      <c r="U358" s="523"/>
      <c r="V358" s="524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88"/>
      <c r="AI358" s="188"/>
      <c r="AJ358" s="188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88"/>
      <c r="AV358" s="302"/>
    </row>
    <row r="359" spans="1:48" ht="15.75" customHeight="1">
      <c r="A359" s="463" t="s">
        <v>32</v>
      </c>
      <c r="B359" s="464"/>
      <c r="C359" s="464"/>
      <c r="D359" s="464"/>
      <c r="E359" s="464"/>
      <c r="F359" s="464"/>
      <c r="G359" s="464"/>
      <c r="H359" s="464"/>
      <c r="I359" s="464"/>
      <c r="J359" s="464"/>
      <c r="K359" s="464"/>
      <c r="L359" s="464"/>
      <c r="M359" s="464"/>
      <c r="N359" s="464"/>
      <c r="O359" s="464"/>
      <c r="P359" s="464"/>
      <c r="Q359" s="464"/>
      <c r="R359" s="464"/>
      <c r="S359" s="464"/>
      <c r="T359" s="464"/>
      <c r="U359" s="464"/>
      <c r="V359" s="464"/>
      <c r="W359" s="465"/>
      <c r="X359" s="465"/>
      <c r="Y359" s="465"/>
      <c r="Z359" s="465"/>
      <c r="AA359" s="465"/>
      <c r="AB359" s="465"/>
      <c r="AC359" s="465"/>
      <c r="AD359" s="465"/>
      <c r="AE359" s="465"/>
      <c r="AF359" s="465"/>
      <c r="AG359" s="465"/>
      <c r="AH359" s="465"/>
      <c r="AI359" s="465"/>
      <c r="AJ359" s="465"/>
      <c r="AK359" s="465"/>
      <c r="AL359" s="465"/>
      <c r="AM359" s="465"/>
      <c r="AN359" s="465"/>
      <c r="AO359" s="465"/>
      <c r="AP359" s="465"/>
      <c r="AQ359" s="465"/>
      <c r="AR359" s="465"/>
      <c r="AS359" s="465"/>
      <c r="AT359" s="465"/>
      <c r="AU359" s="465"/>
      <c r="AV359" s="466"/>
    </row>
    <row r="360" spans="1:48" ht="15.75" customHeight="1">
      <c r="A360" s="467" t="s">
        <v>180</v>
      </c>
      <c r="B360" s="468"/>
      <c r="C360" s="468"/>
      <c r="D360" s="468"/>
      <c r="E360" s="468"/>
      <c r="F360" s="468"/>
      <c r="G360" s="468"/>
      <c r="H360" s="468"/>
      <c r="I360" s="468"/>
      <c r="J360" s="468"/>
      <c r="K360" s="468"/>
      <c r="L360" s="468"/>
      <c r="M360" s="468"/>
      <c r="N360" s="468"/>
      <c r="O360" s="468"/>
      <c r="P360" s="468"/>
      <c r="Q360" s="468"/>
      <c r="R360" s="468"/>
      <c r="S360" s="468"/>
      <c r="T360" s="468"/>
      <c r="U360" s="468"/>
      <c r="V360" s="468"/>
      <c r="W360" s="469"/>
      <c r="X360" s="469"/>
      <c r="Y360" s="469"/>
      <c r="Z360" s="469"/>
      <c r="AA360" s="469"/>
      <c r="AB360" s="469"/>
      <c r="AC360" s="469"/>
      <c r="AD360" s="469"/>
      <c r="AE360" s="469"/>
      <c r="AF360" s="469"/>
      <c r="AG360" s="469"/>
      <c r="AH360" s="469"/>
      <c r="AI360" s="469"/>
      <c r="AJ360" s="469"/>
      <c r="AK360" s="469"/>
      <c r="AL360" s="469"/>
      <c r="AM360" s="469"/>
      <c r="AN360" s="469"/>
      <c r="AO360" s="469"/>
      <c r="AP360" s="469"/>
      <c r="AQ360" s="469"/>
      <c r="AR360" s="469"/>
      <c r="AS360" s="469"/>
      <c r="AT360" s="469"/>
      <c r="AU360" s="469"/>
      <c r="AV360" s="470"/>
    </row>
    <row r="361" spans="1:48" ht="19.5" customHeight="1">
      <c r="A361" s="525"/>
      <c r="B361" s="474" t="s">
        <v>247</v>
      </c>
      <c r="C361" s="475" t="s">
        <v>108</v>
      </c>
      <c r="D361" s="474" t="s">
        <v>271</v>
      </c>
      <c r="E361" s="476" t="s">
        <v>283</v>
      </c>
      <c r="F361" s="6" t="s">
        <v>18</v>
      </c>
      <c r="G361" s="6" t="s">
        <v>20</v>
      </c>
      <c r="H361" s="6" t="s">
        <v>297</v>
      </c>
      <c r="I361" s="6" t="s">
        <v>297</v>
      </c>
      <c r="J361" s="517">
        <v>2019</v>
      </c>
      <c r="K361" s="517">
        <v>2020</v>
      </c>
      <c r="L361" s="515">
        <v>30.83333</v>
      </c>
      <c r="M361" s="515">
        <f>R366+S366+T366</f>
        <v>0</v>
      </c>
      <c r="N361" s="5">
        <v>20</v>
      </c>
      <c r="O361" s="5">
        <v>9.1514100000000003</v>
      </c>
      <c r="P361" s="5">
        <v>1.6819200000000001</v>
      </c>
      <c r="Q361" s="5">
        <v>0</v>
      </c>
      <c r="R361" s="5">
        <v>0</v>
      </c>
      <c r="S361" s="5">
        <v>0</v>
      </c>
      <c r="T361" s="5">
        <v>0</v>
      </c>
      <c r="U361" s="5">
        <f t="shared" ref="U361:U392" si="180">SUM(N361:T361)</f>
        <v>30.83333</v>
      </c>
      <c r="V361" s="7" t="s">
        <v>3</v>
      </c>
      <c r="W361" s="93">
        <v>0</v>
      </c>
      <c r="X361" s="93">
        <v>0</v>
      </c>
      <c r="Y361" s="93">
        <v>0</v>
      </c>
      <c r="Z361" s="93">
        <v>0</v>
      </c>
      <c r="AA361" s="93">
        <v>0</v>
      </c>
      <c r="AB361" s="93">
        <v>0</v>
      </c>
      <c r="AC361" s="93">
        <v>0</v>
      </c>
      <c r="AD361" s="93">
        <v>0</v>
      </c>
      <c r="AE361" s="93">
        <v>0</v>
      </c>
      <c r="AF361" s="93">
        <v>0</v>
      </c>
      <c r="AG361" s="93">
        <v>0</v>
      </c>
      <c r="AH361" s="5">
        <v>0</v>
      </c>
      <c r="AI361" s="5">
        <v>0</v>
      </c>
      <c r="AJ361" s="5">
        <v>0</v>
      </c>
      <c r="AK361" s="93">
        <v>0</v>
      </c>
      <c r="AL361" s="93">
        <v>0</v>
      </c>
      <c r="AM361" s="93">
        <v>0</v>
      </c>
      <c r="AN361" s="93">
        <v>0</v>
      </c>
      <c r="AO361" s="93">
        <v>0</v>
      </c>
      <c r="AP361" s="93">
        <v>0</v>
      </c>
      <c r="AQ361" s="93">
        <v>0</v>
      </c>
      <c r="AR361" s="93">
        <v>0</v>
      </c>
      <c r="AS361" s="93">
        <v>0</v>
      </c>
      <c r="AT361" s="93">
        <v>0</v>
      </c>
      <c r="AU361" s="5">
        <v>0</v>
      </c>
      <c r="AV361" s="636" t="s">
        <v>1000</v>
      </c>
    </row>
    <row r="362" spans="1:48" ht="19.5" customHeight="1">
      <c r="A362" s="526"/>
      <c r="B362" s="474"/>
      <c r="C362" s="475"/>
      <c r="D362" s="474"/>
      <c r="E362" s="476"/>
      <c r="F362" s="6" t="s">
        <v>19</v>
      </c>
      <c r="G362" s="6" t="s">
        <v>22</v>
      </c>
      <c r="H362" s="6" t="s">
        <v>297</v>
      </c>
      <c r="I362" s="6" t="s">
        <v>297</v>
      </c>
      <c r="J362" s="517"/>
      <c r="K362" s="517"/>
      <c r="L362" s="515"/>
      <c r="M362" s="515"/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f t="shared" si="180"/>
        <v>0</v>
      </c>
      <c r="V362" s="5" t="s">
        <v>8</v>
      </c>
      <c r="W362" s="93">
        <v>0</v>
      </c>
      <c r="X362" s="93">
        <v>0</v>
      </c>
      <c r="Y362" s="93">
        <v>0</v>
      </c>
      <c r="Z362" s="93">
        <v>0</v>
      </c>
      <c r="AA362" s="93">
        <v>0</v>
      </c>
      <c r="AB362" s="93">
        <v>0</v>
      </c>
      <c r="AC362" s="93">
        <v>0</v>
      </c>
      <c r="AD362" s="93">
        <v>0</v>
      </c>
      <c r="AE362" s="93">
        <v>0</v>
      </c>
      <c r="AF362" s="93">
        <v>0</v>
      </c>
      <c r="AG362" s="93">
        <v>0</v>
      </c>
      <c r="AH362" s="5">
        <v>0</v>
      </c>
      <c r="AI362" s="5">
        <v>0</v>
      </c>
      <c r="AJ362" s="5">
        <v>0</v>
      </c>
      <c r="AK362" s="93">
        <v>0</v>
      </c>
      <c r="AL362" s="93">
        <v>0</v>
      </c>
      <c r="AM362" s="93">
        <v>0</v>
      </c>
      <c r="AN362" s="93">
        <v>0</v>
      </c>
      <c r="AO362" s="93">
        <v>0</v>
      </c>
      <c r="AP362" s="93">
        <v>0</v>
      </c>
      <c r="AQ362" s="93">
        <v>0</v>
      </c>
      <c r="AR362" s="93">
        <v>0</v>
      </c>
      <c r="AS362" s="93">
        <v>0</v>
      </c>
      <c r="AT362" s="93">
        <v>0</v>
      </c>
      <c r="AU362" s="5">
        <v>0</v>
      </c>
      <c r="AV362" s="637"/>
    </row>
    <row r="363" spans="1:48" ht="19.5" customHeight="1">
      <c r="A363" s="526"/>
      <c r="B363" s="474"/>
      <c r="C363" s="475"/>
      <c r="D363" s="474"/>
      <c r="E363" s="476"/>
      <c r="F363" s="476" t="s">
        <v>39</v>
      </c>
      <c r="G363" s="476" t="s">
        <v>21</v>
      </c>
      <c r="H363" s="538" t="s">
        <v>312</v>
      </c>
      <c r="I363" s="538" t="s">
        <v>313</v>
      </c>
      <c r="J363" s="517"/>
      <c r="K363" s="517"/>
      <c r="L363" s="515"/>
      <c r="M363" s="515"/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f t="shared" si="180"/>
        <v>0</v>
      </c>
      <c r="V363" s="7" t="s">
        <v>50</v>
      </c>
      <c r="W363" s="93">
        <v>0</v>
      </c>
      <c r="X363" s="93">
        <v>0</v>
      </c>
      <c r="Y363" s="93">
        <v>0</v>
      </c>
      <c r="Z363" s="93">
        <v>0</v>
      </c>
      <c r="AA363" s="93">
        <v>0</v>
      </c>
      <c r="AB363" s="93">
        <v>0</v>
      </c>
      <c r="AC363" s="93">
        <v>0</v>
      </c>
      <c r="AD363" s="93">
        <v>0</v>
      </c>
      <c r="AE363" s="93">
        <v>0</v>
      </c>
      <c r="AF363" s="93">
        <v>0</v>
      </c>
      <c r="AG363" s="93">
        <v>0</v>
      </c>
      <c r="AH363" s="5">
        <v>0</v>
      </c>
      <c r="AI363" s="5">
        <v>0</v>
      </c>
      <c r="AJ363" s="5">
        <v>0</v>
      </c>
      <c r="AK363" s="93">
        <v>0</v>
      </c>
      <c r="AL363" s="93">
        <v>0</v>
      </c>
      <c r="AM363" s="93">
        <v>0</v>
      </c>
      <c r="AN363" s="93">
        <v>0</v>
      </c>
      <c r="AO363" s="93">
        <v>0</v>
      </c>
      <c r="AP363" s="93">
        <v>0</v>
      </c>
      <c r="AQ363" s="93">
        <v>0</v>
      </c>
      <c r="AR363" s="93">
        <v>0</v>
      </c>
      <c r="AS363" s="93">
        <v>0</v>
      </c>
      <c r="AT363" s="93">
        <v>0</v>
      </c>
      <c r="AU363" s="5">
        <v>0</v>
      </c>
      <c r="AV363" s="637"/>
    </row>
    <row r="364" spans="1:48" ht="19.5" customHeight="1">
      <c r="A364" s="526"/>
      <c r="B364" s="474"/>
      <c r="C364" s="475"/>
      <c r="D364" s="474"/>
      <c r="E364" s="476"/>
      <c r="F364" s="476"/>
      <c r="G364" s="476"/>
      <c r="H364" s="539"/>
      <c r="I364" s="539"/>
      <c r="J364" s="517"/>
      <c r="K364" s="517"/>
      <c r="L364" s="515"/>
      <c r="M364" s="515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80"/>
        <v>0</v>
      </c>
      <c r="V364" s="7" t="s">
        <v>51</v>
      </c>
      <c r="W364" s="93">
        <v>0</v>
      </c>
      <c r="X364" s="93">
        <v>0</v>
      </c>
      <c r="Y364" s="93">
        <v>0</v>
      </c>
      <c r="Z364" s="93">
        <v>0</v>
      </c>
      <c r="AA364" s="93">
        <v>0</v>
      </c>
      <c r="AB364" s="93">
        <v>0</v>
      </c>
      <c r="AC364" s="93">
        <v>0</v>
      </c>
      <c r="AD364" s="93">
        <v>0</v>
      </c>
      <c r="AE364" s="93">
        <v>0</v>
      </c>
      <c r="AF364" s="93">
        <v>0</v>
      </c>
      <c r="AG364" s="93">
        <v>0</v>
      </c>
      <c r="AH364" s="5">
        <v>0</v>
      </c>
      <c r="AI364" s="5">
        <v>0</v>
      </c>
      <c r="AJ364" s="5">
        <v>0</v>
      </c>
      <c r="AK364" s="93">
        <v>0</v>
      </c>
      <c r="AL364" s="93">
        <v>0</v>
      </c>
      <c r="AM364" s="93">
        <v>0</v>
      </c>
      <c r="AN364" s="93">
        <v>0</v>
      </c>
      <c r="AO364" s="93">
        <v>0</v>
      </c>
      <c r="AP364" s="93">
        <v>0</v>
      </c>
      <c r="AQ364" s="93">
        <v>0</v>
      </c>
      <c r="AR364" s="93">
        <v>0</v>
      </c>
      <c r="AS364" s="93">
        <v>0</v>
      </c>
      <c r="AT364" s="93">
        <v>0</v>
      </c>
      <c r="AU364" s="5">
        <v>0</v>
      </c>
      <c r="AV364" s="637"/>
    </row>
    <row r="365" spans="1:48" ht="18" customHeight="1">
      <c r="A365" s="526"/>
      <c r="B365" s="474"/>
      <c r="C365" s="475"/>
      <c r="D365" s="474"/>
      <c r="E365" s="476"/>
      <c r="F365" s="476"/>
      <c r="G365" s="476"/>
      <c r="H365" s="539"/>
      <c r="I365" s="539"/>
      <c r="J365" s="517"/>
      <c r="K365" s="517"/>
      <c r="L365" s="515"/>
      <c r="M365" s="515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80"/>
        <v>0</v>
      </c>
      <c r="V365" s="7" t="s">
        <v>52</v>
      </c>
      <c r="W365" s="93">
        <v>0</v>
      </c>
      <c r="X365" s="93">
        <v>0</v>
      </c>
      <c r="Y365" s="93">
        <v>0</v>
      </c>
      <c r="Z365" s="93">
        <v>0</v>
      </c>
      <c r="AA365" s="93">
        <v>0</v>
      </c>
      <c r="AB365" s="93">
        <v>0</v>
      </c>
      <c r="AC365" s="93">
        <v>0</v>
      </c>
      <c r="AD365" s="93">
        <v>0</v>
      </c>
      <c r="AE365" s="93">
        <v>0</v>
      </c>
      <c r="AF365" s="93">
        <v>0</v>
      </c>
      <c r="AG365" s="93">
        <v>0</v>
      </c>
      <c r="AH365" s="5">
        <v>0</v>
      </c>
      <c r="AI365" s="5">
        <v>0</v>
      </c>
      <c r="AJ365" s="5">
        <v>0</v>
      </c>
      <c r="AK365" s="93">
        <v>0</v>
      </c>
      <c r="AL365" s="93">
        <v>0</v>
      </c>
      <c r="AM365" s="93">
        <v>0</v>
      </c>
      <c r="AN365" s="93">
        <v>0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5">
        <v>0</v>
      </c>
      <c r="AV365" s="637"/>
    </row>
    <row r="366" spans="1:48" ht="17.25" customHeight="1">
      <c r="A366" s="526"/>
      <c r="B366" s="474"/>
      <c r="C366" s="475"/>
      <c r="D366" s="474"/>
      <c r="E366" s="476"/>
      <c r="F366" s="476"/>
      <c r="G366" s="476"/>
      <c r="H366" s="540"/>
      <c r="I366" s="540"/>
      <c r="J366" s="517"/>
      <c r="K366" s="517"/>
      <c r="L366" s="515"/>
      <c r="M366" s="515"/>
      <c r="N366" s="230">
        <f t="shared" ref="N366:T366" si="181">SUM(N361:N365)</f>
        <v>20</v>
      </c>
      <c r="O366" s="230">
        <f t="shared" si="181"/>
        <v>9.1514100000000003</v>
      </c>
      <c r="P366" s="230">
        <f>SUM(P361:P365)</f>
        <v>1.6819200000000001</v>
      </c>
      <c r="Q366" s="230">
        <f t="shared" si="181"/>
        <v>0</v>
      </c>
      <c r="R366" s="230">
        <f t="shared" si="181"/>
        <v>0</v>
      </c>
      <c r="S366" s="230">
        <f t="shared" si="181"/>
        <v>0</v>
      </c>
      <c r="T366" s="230">
        <f t="shared" si="181"/>
        <v>0</v>
      </c>
      <c r="U366" s="231">
        <f t="shared" si="180"/>
        <v>30.83333</v>
      </c>
      <c r="V366" s="231" t="s">
        <v>11</v>
      </c>
      <c r="W366" s="193">
        <f t="shared" ref="W366:AU366" si="182">SUM(W361:W365)</f>
        <v>0</v>
      </c>
      <c r="X366" s="193">
        <f t="shared" si="182"/>
        <v>0</v>
      </c>
      <c r="Y366" s="193">
        <f t="shared" si="182"/>
        <v>0</v>
      </c>
      <c r="Z366" s="193">
        <f t="shared" si="182"/>
        <v>0</v>
      </c>
      <c r="AA366" s="193">
        <f t="shared" si="182"/>
        <v>0</v>
      </c>
      <c r="AB366" s="193">
        <f t="shared" si="182"/>
        <v>0</v>
      </c>
      <c r="AC366" s="193">
        <f t="shared" si="182"/>
        <v>0</v>
      </c>
      <c r="AD366" s="193">
        <f t="shared" si="182"/>
        <v>0</v>
      </c>
      <c r="AE366" s="193">
        <f t="shared" si="182"/>
        <v>0</v>
      </c>
      <c r="AF366" s="193">
        <f t="shared" si="182"/>
        <v>0</v>
      </c>
      <c r="AG366" s="193">
        <f t="shared" si="182"/>
        <v>0</v>
      </c>
      <c r="AH366" s="230">
        <f t="shared" si="182"/>
        <v>0</v>
      </c>
      <c r="AI366" s="230">
        <f t="shared" si="182"/>
        <v>0</v>
      </c>
      <c r="AJ366" s="230">
        <f t="shared" si="182"/>
        <v>0</v>
      </c>
      <c r="AK366" s="193">
        <f t="shared" si="182"/>
        <v>0</v>
      </c>
      <c r="AL366" s="193">
        <f t="shared" si="182"/>
        <v>0</v>
      </c>
      <c r="AM366" s="193">
        <f t="shared" si="182"/>
        <v>0</v>
      </c>
      <c r="AN366" s="193">
        <f t="shared" si="182"/>
        <v>0</v>
      </c>
      <c r="AO366" s="193">
        <f t="shared" si="182"/>
        <v>0</v>
      </c>
      <c r="AP366" s="193">
        <f t="shared" si="182"/>
        <v>0</v>
      </c>
      <c r="AQ366" s="193">
        <f t="shared" si="182"/>
        <v>0</v>
      </c>
      <c r="AR366" s="193">
        <f t="shared" si="182"/>
        <v>0</v>
      </c>
      <c r="AS366" s="193">
        <f t="shared" si="182"/>
        <v>0</v>
      </c>
      <c r="AT366" s="193">
        <f t="shared" si="182"/>
        <v>0</v>
      </c>
      <c r="AU366" s="230">
        <f t="shared" si="182"/>
        <v>0</v>
      </c>
      <c r="AV366" s="328"/>
    </row>
    <row r="367" spans="1:48" ht="19.5" customHeight="1">
      <c r="A367" s="526"/>
      <c r="B367" s="474" t="s">
        <v>248</v>
      </c>
      <c r="C367" s="475" t="s">
        <v>109</v>
      </c>
      <c r="D367" s="474" t="s">
        <v>272</v>
      </c>
      <c r="E367" s="474" t="s">
        <v>279</v>
      </c>
      <c r="F367" s="6" t="s">
        <v>18</v>
      </c>
      <c r="G367" s="6" t="s">
        <v>20</v>
      </c>
      <c r="H367" s="6" t="s">
        <v>297</v>
      </c>
      <c r="I367" s="6" t="s">
        <v>297</v>
      </c>
      <c r="J367" s="517">
        <v>2020</v>
      </c>
      <c r="K367" s="517">
        <v>2020</v>
      </c>
      <c r="L367" s="515">
        <v>4.1156300000000003</v>
      </c>
      <c r="M367" s="515">
        <f t="shared" ref="M367" si="183">R372+S372+T372</f>
        <v>0</v>
      </c>
      <c r="N367" s="5">
        <v>0</v>
      </c>
      <c r="O367" s="5">
        <v>3.9950700000000001</v>
      </c>
      <c r="P367" s="5">
        <v>0.12076000000000001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80"/>
        <v>4.1158299999999999</v>
      </c>
      <c r="V367" s="7" t="s">
        <v>3</v>
      </c>
      <c r="W367" s="93">
        <v>0</v>
      </c>
      <c r="X367" s="93">
        <v>0</v>
      </c>
      <c r="Y367" s="93">
        <v>0</v>
      </c>
      <c r="Z367" s="93">
        <v>0</v>
      </c>
      <c r="AA367" s="93">
        <v>0</v>
      </c>
      <c r="AB367" s="93">
        <v>0</v>
      </c>
      <c r="AC367" s="93">
        <v>0</v>
      </c>
      <c r="AD367" s="93">
        <v>0</v>
      </c>
      <c r="AE367" s="93">
        <v>0</v>
      </c>
      <c r="AF367" s="93">
        <v>0</v>
      </c>
      <c r="AG367" s="93">
        <v>0</v>
      </c>
      <c r="AH367" s="5">
        <v>0</v>
      </c>
      <c r="AI367" s="5">
        <v>0</v>
      </c>
      <c r="AJ367" s="5">
        <v>0</v>
      </c>
      <c r="AK367" s="93">
        <v>0</v>
      </c>
      <c r="AL367" s="93">
        <v>0</v>
      </c>
      <c r="AM367" s="93">
        <v>0</v>
      </c>
      <c r="AN367" s="93">
        <v>0</v>
      </c>
      <c r="AO367" s="93">
        <v>0</v>
      </c>
      <c r="AP367" s="93">
        <v>0</v>
      </c>
      <c r="AQ367" s="93">
        <v>0</v>
      </c>
      <c r="AR367" s="93">
        <v>0</v>
      </c>
      <c r="AS367" s="93">
        <v>0</v>
      </c>
      <c r="AT367" s="93">
        <v>0</v>
      </c>
      <c r="AU367" s="5">
        <v>0</v>
      </c>
      <c r="AV367" s="302"/>
    </row>
    <row r="368" spans="1:48" ht="19.5" customHeight="1">
      <c r="A368" s="526"/>
      <c r="B368" s="474"/>
      <c r="C368" s="475"/>
      <c r="D368" s="474"/>
      <c r="E368" s="474"/>
      <c r="F368" s="6" t="s">
        <v>19</v>
      </c>
      <c r="G368" s="6" t="s">
        <v>22</v>
      </c>
      <c r="H368" s="6" t="s">
        <v>297</v>
      </c>
      <c r="I368" s="6" t="s">
        <v>297</v>
      </c>
      <c r="J368" s="517"/>
      <c r="K368" s="517"/>
      <c r="L368" s="515"/>
      <c r="M368" s="515"/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f t="shared" si="180"/>
        <v>0</v>
      </c>
      <c r="V368" s="5" t="s">
        <v>8</v>
      </c>
      <c r="W368" s="93">
        <v>0</v>
      </c>
      <c r="X368" s="93">
        <v>0</v>
      </c>
      <c r="Y368" s="93">
        <v>0</v>
      </c>
      <c r="Z368" s="93">
        <v>0</v>
      </c>
      <c r="AA368" s="93">
        <v>0</v>
      </c>
      <c r="AB368" s="93">
        <v>0</v>
      </c>
      <c r="AC368" s="93">
        <v>0</v>
      </c>
      <c r="AD368" s="93">
        <v>0</v>
      </c>
      <c r="AE368" s="93">
        <v>0</v>
      </c>
      <c r="AF368" s="93">
        <v>0</v>
      </c>
      <c r="AG368" s="93">
        <v>0</v>
      </c>
      <c r="AH368" s="5">
        <v>0</v>
      </c>
      <c r="AI368" s="5">
        <v>0</v>
      </c>
      <c r="AJ368" s="5">
        <v>0</v>
      </c>
      <c r="AK368" s="93">
        <v>0</v>
      </c>
      <c r="AL368" s="93">
        <v>0</v>
      </c>
      <c r="AM368" s="93">
        <v>0</v>
      </c>
      <c r="AN368" s="93">
        <v>0</v>
      </c>
      <c r="AO368" s="93">
        <v>0</v>
      </c>
      <c r="AP368" s="93">
        <v>0</v>
      </c>
      <c r="AQ368" s="93">
        <v>0</v>
      </c>
      <c r="AR368" s="93">
        <v>0</v>
      </c>
      <c r="AS368" s="93">
        <v>0</v>
      </c>
      <c r="AT368" s="93">
        <v>0</v>
      </c>
      <c r="AU368" s="5">
        <v>0</v>
      </c>
      <c r="AV368" s="302"/>
    </row>
    <row r="369" spans="1:48" ht="19.5" customHeight="1">
      <c r="A369" s="526"/>
      <c r="B369" s="474"/>
      <c r="C369" s="475"/>
      <c r="D369" s="474"/>
      <c r="E369" s="474"/>
      <c r="F369" s="476" t="s">
        <v>39</v>
      </c>
      <c r="G369" s="476" t="s">
        <v>21</v>
      </c>
      <c r="H369" s="476" t="s">
        <v>297</v>
      </c>
      <c r="I369" s="476" t="s">
        <v>297</v>
      </c>
      <c r="J369" s="517"/>
      <c r="K369" s="517"/>
      <c r="L369" s="515"/>
      <c r="M369" s="515"/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80"/>
        <v>0</v>
      </c>
      <c r="V369" s="7" t="s">
        <v>50</v>
      </c>
      <c r="W369" s="93">
        <v>0</v>
      </c>
      <c r="X369" s="93">
        <v>0</v>
      </c>
      <c r="Y369" s="93">
        <v>0</v>
      </c>
      <c r="Z369" s="93">
        <v>0</v>
      </c>
      <c r="AA369" s="93">
        <v>0</v>
      </c>
      <c r="AB369" s="93">
        <v>0</v>
      </c>
      <c r="AC369" s="93">
        <v>0</v>
      </c>
      <c r="AD369" s="93">
        <v>0</v>
      </c>
      <c r="AE369" s="93">
        <v>0</v>
      </c>
      <c r="AF369" s="93">
        <v>0</v>
      </c>
      <c r="AG369" s="93">
        <v>0</v>
      </c>
      <c r="AH369" s="5">
        <v>0</v>
      </c>
      <c r="AI369" s="5">
        <v>0</v>
      </c>
      <c r="AJ369" s="5">
        <v>0</v>
      </c>
      <c r="AK369" s="93">
        <v>0</v>
      </c>
      <c r="AL369" s="93">
        <v>0</v>
      </c>
      <c r="AM369" s="93">
        <v>0</v>
      </c>
      <c r="AN369" s="93">
        <v>0</v>
      </c>
      <c r="AO369" s="93">
        <v>0</v>
      </c>
      <c r="AP369" s="93">
        <v>0</v>
      </c>
      <c r="AQ369" s="93">
        <v>0</v>
      </c>
      <c r="AR369" s="93">
        <v>0</v>
      </c>
      <c r="AS369" s="93">
        <v>0</v>
      </c>
      <c r="AT369" s="93">
        <v>0</v>
      </c>
      <c r="AU369" s="5">
        <v>0</v>
      </c>
      <c r="AV369" s="302"/>
    </row>
    <row r="370" spans="1:48" ht="19.5" customHeight="1">
      <c r="A370" s="526"/>
      <c r="B370" s="474"/>
      <c r="C370" s="475"/>
      <c r="D370" s="474"/>
      <c r="E370" s="474"/>
      <c r="F370" s="476"/>
      <c r="G370" s="476"/>
      <c r="H370" s="476"/>
      <c r="I370" s="476"/>
      <c r="J370" s="517"/>
      <c r="K370" s="517"/>
      <c r="L370" s="515"/>
      <c r="M370" s="515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80"/>
        <v>0</v>
      </c>
      <c r="V370" s="7" t="s">
        <v>51</v>
      </c>
      <c r="W370" s="93">
        <v>0</v>
      </c>
      <c r="X370" s="93">
        <v>0</v>
      </c>
      <c r="Y370" s="93">
        <v>0</v>
      </c>
      <c r="Z370" s="93">
        <v>0</v>
      </c>
      <c r="AA370" s="93">
        <v>0</v>
      </c>
      <c r="AB370" s="93">
        <v>0</v>
      </c>
      <c r="AC370" s="93">
        <v>0</v>
      </c>
      <c r="AD370" s="93">
        <v>0</v>
      </c>
      <c r="AE370" s="93">
        <v>0</v>
      </c>
      <c r="AF370" s="93">
        <v>0</v>
      </c>
      <c r="AG370" s="93">
        <v>0</v>
      </c>
      <c r="AH370" s="5">
        <v>0</v>
      </c>
      <c r="AI370" s="5">
        <v>0</v>
      </c>
      <c r="AJ370" s="5">
        <v>0</v>
      </c>
      <c r="AK370" s="93">
        <v>0</v>
      </c>
      <c r="AL370" s="93">
        <v>0</v>
      </c>
      <c r="AM370" s="93">
        <v>0</v>
      </c>
      <c r="AN370" s="93">
        <v>0</v>
      </c>
      <c r="AO370" s="93">
        <v>0</v>
      </c>
      <c r="AP370" s="93">
        <v>0</v>
      </c>
      <c r="AQ370" s="93">
        <v>0</v>
      </c>
      <c r="AR370" s="93">
        <v>0</v>
      </c>
      <c r="AS370" s="93">
        <v>0</v>
      </c>
      <c r="AT370" s="93">
        <v>0</v>
      </c>
      <c r="AU370" s="5">
        <v>0</v>
      </c>
      <c r="AV370" s="302"/>
    </row>
    <row r="371" spans="1:48" ht="18" customHeight="1">
      <c r="A371" s="526"/>
      <c r="B371" s="474"/>
      <c r="C371" s="475"/>
      <c r="D371" s="474"/>
      <c r="E371" s="474"/>
      <c r="F371" s="476"/>
      <c r="G371" s="476"/>
      <c r="H371" s="476"/>
      <c r="I371" s="476"/>
      <c r="J371" s="517"/>
      <c r="K371" s="517"/>
      <c r="L371" s="515"/>
      <c r="M371" s="515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80"/>
        <v>0</v>
      </c>
      <c r="V371" s="7" t="s">
        <v>52</v>
      </c>
      <c r="W371" s="93">
        <v>0</v>
      </c>
      <c r="X371" s="93">
        <v>0</v>
      </c>
      <c r="Y371" s="93">
        <v>0</v>
      </c>
      <c r="Z371" s="93">
        <v>0</v>
      </c>
      <c r="AA371" s="93">
        <v>0</v>
      </c>
      <c r="AB371" s="93">
        <v>0</v>
      </c>
      <c r="AC371" s="93">
        <v>0</v>
      </c>
      <c r="AD371" s="93">
        <v>0</v>
      </c>
      <c r="AE371" s="93">
        <v>0</v>
      </c>
      <c r="AF371" s="93">
        <v>0</v>
      </c>
      <c r="AG371" s="93">
        <v>0</v>
      </c>
      <c r="AH371" s="5">
        <v>0</v>
      </c>
      <c r="AI371" s="5">
        <v>0</v>
      </c>
      <c r="AJ371" s="5">
        <v>0</v>
      </c>
      <c r="AK371" s="93">
        <v>0</v>
      </c>
      <c r="AL371" s="93">
        <v>0</v>
      </c>
      <c r="AM371" s="93">
        <v>0</v>
      </c>
      <c r="AN371" s="93">
        <v>0</v>
      </c>
      <c r="AO371" s="93">
        <v>0</v>
      </c>
      <c r="AP371" s="93">
        <v>0</v>
      </c>
      <c r="AQ371" s="93">
        <v>0</v>
      </c>
      <c r="AR371" s="93">
        <v>0</v>
      </c>
      <c r="AS371" s="93">
        <v>0</v>
      </c>
      <c r="AT371" s="93">
        <v>0</v>
      </c>
      <c r="AU371" s="5">
        <v>0</v>
      </c>
      <c r="AV371" s="302"/>
    </row>
    <row r="372" spans="1:48" ht="17.25" customHeight="1">
      <c r="A372" s="526"/>
      <c r="B372" s="474"/>
      <c r="C372" s="475"/>
      <c r="D372" s="474"/>
      <c r="E372" s="474"/>
      <c r="F372" s="476"/>
      <c r="G372" s="476"/>
      <c r="H372" s="476"/>
      <c r="I372" s="476"/>
      <c r="J372" s="517"/>
      <c r="K372" s="517"/>
      <c r="L372" s="515"/>
      <c r="M372" s="515"/>
      <c r="N372" s="230">
        <f t="shared" ref="N372:T372" si="184">SUM(N367:N371)</f>
        <v>0</v>
      </c>
      <c r="O372" s="230">
        <f t="shared" si="184"/>
        <v>3.9950700000000001</v>
      </c>
      <c r="P372" s="230">
        <f>SUM(P367:P371)</f>
        <v>0.12076000000000001</v>
      </c>
      <c r="Q372" s="230">
        <f t="shared" si="184"/>
        <v>0</v>
      </c>
      <c r="R372" s="230">
        <f t="shared" si="184"/>
        <v>0</v>
      </c>
      <c r="S372" s="230">
        <f t="shared" si="184"/>
        <v>0</v>
      </c>
      <c r="T372" s="230">
        <f t="shared" si="184"/>
        <v>0</v>
      </c>
      <c r="U372" s="231">
        <f t="shared" si="180"/>
        <v>4.1158299999999999</v>
      </c>
      <c r="V372" s="231" t="s">
        <v>11</v>
      </c>
      <c r="W372" s="193">
        <f t="shared" ref="W372:AU372" si="185">SUM(W367:W371)</f>
        <v>0</v>
      </c>
      <c r="X372" s="193">
        <f t="shared" si="185"/>
        <v>0</v>
      </c>
      <c r="Y372" s="193">
        <f t="shared" si="185"/>
        <v>0</v>
      </c>
      <c r="Z372" s="193">
        <f t="shared" si="185"/>
        <v>0</v>
      </c>
      <c r="AA372" s="193">
        <f t="shared" si="185"/>
        <v>0</v>
      </c>
      <c r="AB372" s="193">
        <f t="shared" si="185"/>
        <v>0</v>
      </c>
      <c r="AC372" s="193">
        <f t="shared" si="185"/>
        <v>0</v>
      </c>
      <c r="AD372" s="193">
        <f t="shared" si="185"/>
        <v>0</v>
      </c>
      <c r="AE372" s="193">
        <f t="shared" si="185"/>
        <v>0</v>
      </c>
      <c r="AF372" s="193">
        <f t="shared" si="185"/>
        <v>0</v>
      </c>
      <c r="AG372" s="193">
        <f t="shared" si="185"/>
        <v>0</v>
      </c>
      <c r="AH372" s="230">
        <f t="shared" si="185"/>
        <v>0</v>
      </c>
      <c r="AI372" s="230">
        <f t="shared" si="185"/>
        <v>0</v>
      </c>
      <c r="AJ372" s="230">
        <f t="shared" si="185"/>
        <v>0</v>
      </c>
      <c r="AK372" s="193">
        <f t="shared" si="185"/>
        <v>0</v>
      </c>
      <c r="AL372" s="193">
        <f t="shared" si="185"/>
        <v>0</v>
      </c>
      <c r="AM372" s="193">
        <f t="shared" si="185"/>
        <v>0</v>
      </c>
      <c r="AN372" s="193">
        <f t="shared" si="185"/>
        <v>0</v>
      </c>
      <c r="AO372" s="193">
        <f t="shared" si="185"/>
        <v>0</v>
      </c>
      <c r="AP372" s="193">
        <f t="shared" si="185"/>
        <v>0</v>
      </c>
      <c r="AQ372" s="193">
        <f t="shared" si="185"/>
        <v>0</v>
      </c>
      <c r="AR372" s="193">
        <f t="shared" si="185"/>
        <v>0</v>
      </c>
      <c r="AS372" s="193">
        <f t="shared" si="185"/>
        <v>0</v>
      </c>
      <c r="AT372" s="193">
        <f t="shared" si="185"/>
        <v>0</v>
      </c>
      <c r="AU372" s="230">
        <f t="shared" si="185"/>
        <v>0</v>
      </c>
      <c r="AV372" s="328"/>
    </row>
    <row r="373" spans="1:48" ht="19.5" customHeight="1">
      <c r="A373" s="526"/>
      <c r="B373" s="474" t="s">
        <v>249</v>
      </c>
      <c r="C373" s="475" t="s">
        <v>110</v>
      </c>
      <c r="D373" s="474" t="s">
        <v>272</v>
      </c>
      <c r="E373" s="474" t="s">
        <v>279</v>
      </c>
      <c r="F373" s="6" t="s">
        <v>18</v>
      </c>
      <c r="G373" s="6" t="s">
        <v>20</v>
      </c>
      <c r="H373" s="6" t="s">
        <v>297</v>
      </c>
      <c r="I373" s="6" t="s">
        <v>297</v>
      </c>
      <c r="J373" s="517">
        <v>2020</v>
      </c>
      <c r="K373" s="517">
        <v>2020</v>
      </c>
      <c r="L373" s="515">
        <v>3.0526</v>
      </c>
      <c r="M373" s="515">
        <f t="shared" ref="M373" si="186">R378+S378+T378</f>
        <v>0</v>
      </c>
      <c r="N373" s="5">
        <v>0</v>
      </c>
      <c r="O373" s="5">
        <v>2.95668</v>
      </c>
      <c r="P373" s="5">
        <v>9.5920000000000005E-2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80"/>
        <v>3.0526</v>
      </c>
      <c r="V373" s="7" t="s">
        <v>3</v>
      </c>
      <c r="W373" s="93">
        <v>0</v>
      </c>
      <c r="X373" s="93">
        <v>0</v>
      </c>
      <c r="Y373" s="93">
        <v>0</v>
      </c>
      <c r="Z373" s="93">
        <v>0</v>
      </c>
      <c r="AA373" s="93">
        <v>0</v>
      </c>
      <c r="AB373" s="93">
        <v>0</v>
      </c>
      <c r="AC373" s="93">
        <v>0</v>
      </c>
      <c r="AD373" s="93">
        <v>0</v>
      </c>
      <c r="AE373" s="93">
        <v>0</v>
      </c>
      <c r="AF373" s="93">
        <v>0</v>
      </c>
      <c r="AG373" s="93">
        <v>0</v>
      </c>
      <c r="AH373" s="5">
        <v>0</v>
      </c>
      <c r="AI373" s="5">
        <v>0</v>
      </c>
      <c r="AJ373" s="5">
        <v>0</v>
      </c>
      <c r="AK373" s="93">
        <v>0</v>
      </c>
      <c r="AL373" s="93">
        <v>0</v>
      </c>
      <c r="AM373" s="93">
        <v>0</v>
      </c>
      <c r="AN373" s="93">
        <v>0</v>
      </c>
      <c r="AO373" s="93">
        <v>0</v>
      </c>
      <c r="AP373" s="93">
        <v>0</v>
      </c>
      <c r="AQ373" s="93">
        <v>0</v>
      </c>
      <c r="AR373" s="93">
        <v>0</v>
      </c>
      <c r="AS373" s="93">
        <v>0</v>
      </c>
      <c r="AT373" s="93">
        <v>0</v>
      </c>
      <c r="AU373" s="5">
        <v>0</v>
      </c>
      <c r="AV373" s="302"/>
    </row>
    <row r="374" spans="1:48" ht="19.5" customHeight="1">
      <c r="A374" s="526"/>
      <c r="B374" s="474"/>
      <c r="C374" s="475"/>
      <c r="D374" s="474"/>
      <c r="E374" s="474"/>
      <c r="F374" s="6" t="s">
        <v>19</v>
      </c>
      <c r="G374" s="6" t="s">
        <v>22</v>
      </c>
      <c r="H374" s="6" t="s">
        <v>297</v>
      </c>
      <c r="I374" s="6" t="s">
        <v>297</v>
      </c>
      <c r="J374" s="517"/>
      <c r="K374" s="517"/>
      <c r="L374" s="515"/>
      <c r="M374" s="515"/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f t="shared" si="180"/>
        <v>0</v>
      </c>
      <c r="V374" s="5" t="s">
        <v>8</v>
      </c>
      <c r="W374" s="93">
        <v>0</v>
      </c>
      <c r="X374" s="93">
        <v>0</v>
      </c>
      <c r="Y374" s="93">
        <v>0</v>
      </c>
      <c r="Z374" s="93">
        <v>0</v>
      </c>
      <c r="AA374" s="93">
        <v>0</v>
      </c>
      <c r="AB374" s="93">
        <v>0</v>
      </c>
      <c r="AC374" s="93">
        <v>0</v>
      </c>
      <c r="AD374" s="93">
        <v>0</v>
      </c>
      <c r="AE374" s="93">
        <v>0</v>
      </c>
      <c r="AF374" s="93">
        <v>0</v>
      </c>
      <c r="AG374" s="93">
        <v>0</v>
      </c>
      <c r="AH374" s="5">
        <v>0</v>
      </c>
      <c r="AI374" s="5">
        <v>0</v>
      </c>
      <c r="AJ374" s="5">
        <v>0</v>
      </c>
      <c r="AK374" s="93">
        <v>0</v>
      </c>
      <c r="AL374" s="93">
        <v>0</v>
      </c>
      <c r="AM374" s="93">
        <v>0</v>
      </c>
      <c r="AN374" s="93">
        <v>0</v>
      </c>
      <c r="AO374" s="93">
        <v>0</v>
      </c>
      <c r="AP374" s="93">
        <v>0</v>
      </c>
      <c r="AQ374" s="93">
        <v>0</v>
      </c>
      <c r="AR374" s="93">
        <v>0</v>
      </c>
      <c r="AS374" s="93">
        <v>0</v>
      </c>
      <c r="AT374" s="93">
        <v>0</v>
      </c>
      <c r="AU374" s="5">
        <v>0</v>
      </c>
      <c r="AV374" s="302"/>
    </row>
    <row r="375" spans="1:48" ht="19.5" customHeight="1">
      <c r="A375" s="526"/>
      <c r="B375" s="474"/>
      <c r="C375" s="475"/>
      <c r="D375" s="474"/>
      <c r="E375" s="474"/>
      <c r="F375" s="476" t="s">
        <v>39</v>
      </c>
      <c r="G375" s="476" t="s">
        <v>21</v>
      </c>
      <c r="H375" s="476" t="s">
        <v>297</v>
      </c>
      <c r="I375" s="476" t="s">
        <v>297</v>
      </c>
      <c r="J375" s="517"/>
      <c r="K375" s="517"/>
      <c r="L375" s="515"/>
      <c r="M375" s="515"/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80"/>
        <v>0</v>
      </c>
      <c r="V375" s="7" t="s">
        <v>50</v>
      </c>
      <c r="W375" s="93">
        <v>0</v>
      </c>
      <c r="X375" s="93">
        <v>0</v>
      </c>
      <c r="Y375" s="93">
        <v>0</v>
      </c>
      <c r="Z375" s="93">
        <v>0</v>
      </c>
      <c r="AA375" s="93">
        <v>0</v>
      </c>
      <c r="AB375" s="93">
        <v>0</v>
      </c>
      <c r="AC375" s="93">
        <v>0</v>
      </c>
      <c r="AD375" s="93">
        <v>0</v>
      </c>
      <c r="AE375" s="93">
        <v>0</v>
      </c>
      <c r="AF375" s="93">
        <v>0</v>
      </c>
      <c r="AG375" s="93">
        <v>0</v>
      </c>
      <c r="AH375" s="5">
        <v>0</v>
      </c>
      <c r="AI375" s="5">
        <v>0</v>
      </c>
      <c r="AJ375" s="5">
        <v>0</v>
      </c>
      <c r="AK375" s="93">
        <v>0</v>
      </c>
      <c r="AL375" s="93">
        <v>0</v>
      </c>
      <c r="AM375" s="93">
        <v>0</v>
      </c>
      <c r="AN375" s="93">
        <v>0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5">
        <v>0</v>
      </c>
      <c r="AV375" s="302"/>
    </row>
    <row r="376" spans="1:48" ht="19.5" customHeight="1">
      <c r="A376" s="526"/>
      <c r="B376" s="474"/>
      <c r="C376" s="475"/>
      <c r="D376" s="474"/>
      <c r="E376" s="474"/>
      <c r="F376" s="476"/>
      <c r="G376" s="476"/>
      <c r="H376" s="476"/>
      <c r="I376" s="476"/>
      <c r="J376" s="517"/>
      <c r="K376" s="517"/>
      <c r="L376" s="515"/>
      <c r="M376" s="515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80"/>
        <v>0</v>
      </c>
      <c r="V376" s="7" t="s">
        <v>51</v>
      </c>
      <c r="W376" s="93">
        <v>0</v>
      </c>
      <c r="X376" s="93">
        <v>0</v>
      </c>
      <c r="Y376" s="93">
        <v>0</v>
      </c>
      <c r="Z376" s="93">
        <v>0</v>
      </c>
      <c r="AA376" s="93">
        <v>0</v>
      </c>
      <c r="AB376" s="93">
        <v>0</v>
      </c>
      <c r="AC376" s="93">
        <v>0</v>
      </c>
      <c r="AD376" s="93">
        <v>0</v>
      </c>
      <c r="AE376" s="93">
        <v>0</v>
      </c>
      <c r="AF376" s="93">
        <v>0</v>
      </c>
      <c r="AG376" s="93">
        <v>0</v>
      </c>
      <c r="AH376" s="5">
        <v>0</v>
      </c>
      <c r="AI376" s="5">
        <v>0</v>
      </c>
      <c r="AJ376" s="5">
        <v>0</v>
      </c>
      <c r="AK376" s="93">
        <v>0</v>
      </c>
      <c r="AL376" s="93">
        <v>0</v>
      </c>
      <c r="AM376" s="93">
        <v>0</v>
      </c>
      <c r="AN376" s="93">
        <v>0</v>
      </c>
      <c r="AO376" s="93">
        <v>0</v>
      </c>
      <c r="AP376" s="93">
        <v>0</v>
      </c>
      <c r="AQ376" s="93">
        <v>0</v>
      </c>
      <c r="AR376" s="93">
        <v>0</v>
      </c>
      <c r="AS376" s="93">
        <v>0</v>
      </c>
      <c r="AT376" s="93">
        <v>0</v>
      </c>
      <c r="AU376" s="5">
        <v>0</v>
      </c>
      <c r="AV376" s="302"/>
    </row>
    <row r="377" spans="1:48" ht="18" customHeight="1">
      <c r="A377" s="526"/>
      <c r="B377" s="474"/>
      <c r="C377" s="475"/>
      <c r="D377" s="474"/>
      <c r="E377" s="474"/>
      <c r="F377" s="476"/>
      <c r="G377" s="476"/>
      <c r="H377" s="476"/>
      <c r="I377" s="476"/>
      <c r="J377" s="517"/>
      <c r="K377" s="517"/>
      <c r="L377" s="515"/>
      <c r="M377" s="515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80"/>
        <v>0</v>
      </c>
      <c r="V377" s="7" t="s">
        <v>52</v>
      </c>
      <c r="W377" s="93">
        <v>0</v>
      </c>
      <c r="X377" s="93">
        <v>0</v>
      </c>
      <c r="Y377" s="93">
        <v>0</v>
      </c>
      <c r="Z377" s="93">
        <v>0</v>
      </c>
      <c r="AA377" s="93">
        <v>0</v>
      </c>
      <c r="AB377" s="93">
        <v>0</v>
      </c>
      <c r="AC377" s="93">
        <v>0</v>
      </c>
      <c r="AD377" s="93">
        <v>0</v>
      </c>
      <c r="AE377" s="93">
        <v>0</v>
      </c>
      <c r="AF377" s="93">
        <v>0</v>
      </c>
      <c r="AG377" s="93">
        <v>0</v>
      </c>
      <c r="AH377" s="5">
        <v>0</v>
      </c>
      <c r="AI377" s="5">
        <v>0</v>
      </c>
      <c r="AJ377" s="5">
        <v>0</v>
      </c>
      <c r="AK377" s="93">
        <v>0</v>
      </c>
      <c r="AL377" s="93">
        <v>0</v>
      </c>
      <c r="AM377" s="93">
        <v>0</v>
      </c>
      <c r="AN377" s="93">
        <v>0</v>
      </c>
      <c r="AO377" s="93">
        <v>0</v>
      </c>
      <c r="AP377" s="93">
        <v>0</v>
      </c>
      <c r="AQ377" s="93">
        <v>0</v>
      </c>
      <c r="AR377" s="93">
        <v>0</v>
      </c>
      <c r="AS377" s="93">
        <v>0</v>
      </c>
      <c r="AT377" s="93">
        <v>0</v>
      </c>
      <c r="AU377" s="5">
        <v>0</v>
      </c>
      <c r="AV377" s="302"/>
    </row>
    <row r="378" spans="1:48" ht="17.25" customHeight="1">
      <c r="A378" s="526"/>
      <c r="B378" s="474"/>
      <c r="C378" s="475"/>
      <c r="D378" s="474"/>
      <c r="E378" s="474"/>
      <c r="F378" s="476"/>
      <c r="G378" s="476"/>
      <c r="H378" s="476"/>
      <c r="I378" s="476"/>
      <c r="J378" s="517"/>
      <c r="K378" s="517"/>
      <c r="L378" s="515"/>
      <c r="M378" s="515"/>
      <c r="N378" s="230">
        <f t="shared" ref="N378:T378" si="187">SUM(N373:N377)</f>
        <v>0</v>
      </c>
      <c r="O378" s="230">
        <f t="shared" si="187"/>
        <v>2.95668</v>
      </c>
      <c r="P378" s="230">
        <f t="shared" si="187"/>
        <v>9.5920000000000005E-2</v>
      </c>
      <c r="Q378" s="230">
        <f t="shared" si="187"/>
        <v>0</v>
      </c>
      <c r="R378" s="230">
        <f t="shared" si="187"/>
        <v>0</v>
      </c>
      <c r="S378" s="230">
        <f t="shared" si="187"/>
        <v>0</v>
      </c>
      <c r="T378" s="230">
        <f t="shared" si="187"/>
        <v>0</v>
      </c>
      <c r="U378" s="231">
        <f t="shared" si="180"/>
        <v>3.0526</v>
      </c>
      <c r="V378" s="231" t="s">
        <v>11</v>
      </c>
      <c r="W378" s="193">
        <f t="shared" ref="W378:AU378" si="188">SUM(W373:W377)</f>
        <v>0</v>
      </c>
      <c r="X378" s="193">
        <f t="shared" si="188"/>
        <v>0</v>
      </c>
      <c r="Y378" s="193">
        <f t="shared" si="188"/>
        <v>0</v>
      </c>
      <c r="Z378" s="193">
        <f t="shared" si="188"/>
        <v>0</v>
      </c>
      <c r="AA378" s="193">
        <f t="shared" si="188"/>
        <v>0</v>
      </c>
      <c r="AB378" s="193">
        <f t="shared" si="188"/>
        <v>0</v>
      </c>
      <c r="AC378" s="193">
        <f t="shared" si="188"/>
        <v>0</v>
      </c>
      <c r="AD378" s="193">
        <f t="shared" si="188"/>
        <v>0</v>
      </c>
      <c r="AE378" s="193">
        <f t="shared" si="188"/>
        <v>0</v>
      </c>
      <c r="AF378" s="193">
        <f t="shared" si="188"/>
        <v>0</v>
      </c>
      <c r="AG378" s="193">
        <f t="shared" si="188"/>
        <v>0</v>
      </c>
      <c r="AH378" s="230">
        <f t="shared" si="188"/>
        <v>0</v>
      </c>
      <c r="AI378" s="230">
        <f t="shared" si="188"/>
        <v>0</v>
      </c>
      <c r="AJ378" s="230">
        <f t="shared" si="188"/>
        <v>0</v>
      </c>
      <c r="AK378" s="193">
        <f t="shared" si="188"/>
        <v>0</v>
      </c>
      <c r="AL378" s="193">
        <f t="shared" si="188"/>
        <v>0</v>
      </c>
      <c r="AM378" s="193">
        <f t="shared" si="188"/>
        <v>0</v>
      </c>
      <c r="AN378" s="193">
        <f t="shared" si="188"/>
        <v>0</v>
      </c>
      <c r="AO378" s="193">
        <f t="shared" si="188"/>
        <v>0</v>
      </c>
      <c r="AP378" s="193">
        <f t="shared" si="188"/>
        <v>0</v>
      </c>
      <c r="AQ378" s="193">
        <f t="shared" si="188"/>
        <v>0</v>
      </c>
      <c r="AR378" s="193">
        <f t="shared" si="188"/>
        <v>0</v>
      </c>
      <c r="AS378" s="193">
        <f t="shared" si="188"/>
        <v>0</v>
      </c>
      <c r="AT378" s="193">
        <f t="shared" si="188"/>
        <v>0</v>
      </c>
      <c r="AU378" s="230">
        <f t="shared" si="188"/>
        <v>0</v>
      </c>
      <c r="AV378" s="328"/>
    </row>
    <row r="379" spans="1:48" ht="19.5" customHeight="1">
      <c r="A379" s="526"/>
      <c r="B379" s="474" t="s">
        <v>250</v>
      </c>
      <c r="C379" s="475" t="s">
        <v>111</v>
      </c>
      <c r="D379" s="474" t="s">
        <v>272</v>
      </c>
      <c r="E379" s="476" t="s">
        <v>280</v>
      </c>
      <c r="F379" s="6" t="s">
        <v>18</v>
      </c>
      <c r="G379" s="6" t="s">
        <v>20</v>
      </c>
      <c r="H379" s="6" t="s">
        <v>297</v>
      </c>
      <c r="I379" s="6" t="s">
        <v>297</v>
      </c>
      <c r="J379" s="517">
        <v>2019</v>
      </c>
      <c r="K379" s="517">
        <v>2019</v>
      </c>
      <c r="L379" s="515">
        <v>0.37290000000000001</v>
      </c>
      <c r="M379" s="515">
        <f t="shared" ref="M379" si="189">R384+S384+T384</f>
        <v>0</v>
      </c>
      <c r="N379" s="5">
        <v>0</v>
      </c>
      <c r="O379" s="5">
        <v>0.37290000000000001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80"/>
        <v>0.37290000000000001</v>
      </c>
      <c r="V379" s="7" t="s">
        <v>3</v>
      </c>
      <c r="W379" s="93">
        <v>0</v>
      </c>
      <c r="X379" s="93">
        <v>0</v>
      </c>
      <c r="Y379" s="93">
        <v>0</v>
      </c>
      <c r="Z379" s="93">
        <v>0</v>
      </c>
      <c r="AA379" s="93">
        <v>0</v>
      </c>
      <c r="AB379" s="93">
        <v>0</v>
      </c>
      <c r="AC379" s="93">
        <v>0</v>
      </c>
      <c r="AD379" s="93">
        <v>0</v>
      </c>
      <c r="AE379" s="93">
        <v>0</v>
      </c>
      <c r="AF379" s="93">
        <v>0</v>
      </c>
      <c r="AG379" s="93">
        <v>0</v>
      </c>
      <c r="AH379" s="5">
        <v>0</v>
      </c>
      <c r="AI379" s="5">
        <v>0</v>
      </c>
      <c r="AJ379" s="5">
        <v>0</v>
      </c>
      <c r="AK379" s="93">
        <v>0</v>
      </c>
      <c r="AL379" s="93">
        <v>0</v>
      </c>
      <c r="AM379" s="93">
        <v>0</v>
      </c>
      <c r="AN379" s="93">
        <v>0</v>
      </c>
      <c r="AO379" s="93">
        <v>0</v>
      </c>
      <c r="AP379" s="93">
        <v>0</v>
      </c>
      <c r="AQ379" s="93">
        <v>0</v>
      </c>
      <c r="AR379" s="93">
        <v>0</v>
      </c>
      <c r="AS379" s="93">
        <v>0</v>
      </c>
      <c r="AT379" s="93">
        <v>0</v>
      </c>
      <c r="AU379" s="5">
        <v>0</v>
      </c>
      <c r="AV379" s="302"/>
    </row>
    <row r="380" spans="1:48" ht="19.5" customHeight="1">
      <c r="A380" s="526"/>
      <c r="B380" s="474"/>
      <c r="C380" s="475"/>
      <c r="D380" s="474"/>
      <c r="E380" s="476"/>
      <c r="F380" s="6" t="s">
        <v>19</v>
      </c>
      <c r="G380" s="6" t="s">
        <v>22</v>
      </c>
      <c r="H380" s="6" t="s">
        <v>297</v>
      </c>
      <c r="I380" s="6" t="s">
        <v>297</v>
      </c>
      <c r="J380" s="517"/>
      <c r="K380" s="517"/>
      <c r="L380" s="515"/>
      <c r="M380" s="515"/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f t="shared" si="180"/>
        <v>0</v>
      </c>
      <c r="V380" s="5" t="s">
        <v>8</v>
      </c>
      <c r="W380" s="93">
        <v>0</v>
      </c>
      <c r="X380" s="93">
        <v>0</v>
      </c>
      <c r="Y380" s="93">
        <v>0</v>
      </c>
      <c r="Z380" s="93">
        <v>0</v>
      </c>
      <c r="AA380" s="93">
        <v>0</v>
      </c>
      <c r="AB380" s="93">
        <v>0</v>
      </c>
      <c r="AC380" s="93">
        <v>0</v>
      </c>
      <c r="AD380" s="93">
        <v>0</v>
      </c>
      <c r="AE380" s="93">
        <v>0</v>
      </c>
      <c r="AF380" s="93">
        <v>0</v>
      </c>
      <c r="AG380" s="93">
        <v>0</v>
      </c>
      <c r="AH380" s="5">
        <v>0</v>
      </c>
      <c r="AI380" s="5">
        <v>0</v>
      </c>
      <c r="AJ380" s="5">
        <v>0</v>
      </c>
      <c r="AK380" s="93">
        <v>0</v>
      </c>
      <c r="AL380" s="93">
        <v>0</v>
      </c>
      <c r="AM380" s="93">
        <v>0</v>
      </c>
      <c r="AN380" s="93">
        <v>0</v>
      </c>
      <c r="AO380" s="93">
        <v>0</v>
      </c>
      <c r="AP380" s="93">
        <v>0</v>
      </c>
      <c r="AQ380" s="93">
        <v>0</v>
      </c>
      <c r="AR380" s="93">
        <v>0</v>
      </c>
      <c r="AS380" s="93">
        <v>0</v>
      </c>
      <c r="AT380" s="93">
        <v>0</v>
      </c>
      <c r="AU380" s="5">
        <v>0</v>
      </c>
      <c r="AV380" s="302"/>
    </row>
    <row r="381" spans="1:48" ht="19.5" customHeight="1">
      <c r="A381" s="526"/>
      <c r="B381" s="474"/>
      <c r="C381" s="475"/>
      <c r="D381" s="474"/>
      <c r="E381" s="476"/>
      <c r="F381" s="476" t="s">
        <v>39</v>
      </c>
      <c r="G381" s="476" t="s">
        <v>21</v>
      </c>
      <c r="H381" s="476" t="s">
        <v>297</v>
      </c>
      <c r="I381" s="476" t="s">
        <v>297</v>
      </c>
      <c r="J381" s="517"/>
      <c r="K381" s="517"/>
      <c r="L381" s="515"/>
      <c r="M381" s="515"/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80"/>
        <v>0</v>
      </c>
      <c r="V381" s="7" t="s">
        <v>50</v>
      </c>
      <c r="W381" s="93">
        <v>0</v>
      </c>
      <c r="X381" s="93">
        <v>0</v>
      </c>
      <c r="Y381" s="93">
        <v>0</v>
      </c>
      <c r="Z381" s="93">
        <v>0</v>
      </c>
      <c r="AA381" s="93">
        <v>0</v>
      </c>
      <c r="AB381" s="93">
        <v>0</v>
      </c>
      <c r="AC381" s="93">
        <v>0</v>
      </c>
      <c r="AD381" s="93">
        <v>0</v>
      </c>
      <c r="AE381" s="93">
        <v>0</v>
      </c>
      <c r="AF381" s="93">
        <v>0</v>
      </c>
      <c r="AG381" s="93">
        <v>0</v>
      </c>
      <c r="AH381" s="5">
        <v>0</v>
      </c>
      <c r="AI381" s="5">
        <v>0</v>
      </c>
      <c r="AJ381" s="5">
        <v>0</v>
      </c>
      <c r="AK381" s="93">
        <v>0</v>
      </c>
      <c r="AL381" s="93">
        <v>0</v>
      </c>
      <c r="AM381" s="93">
        <v>0</v>
      </c>
      <c r="AN381" s="93">
        <v>0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5">
        <v>0</v>
      </c>
      <c r="AV381" s="302"/>
    </row>
    <row r="382" spans="1:48" ht="19.5" customHeight="1">
      <c r="A382" s="526"/>
      <c r="B382" s="474"/>
      <c r="C382" s="475"/>
      <c r="D382" s="474"/>
      <c r="E382" s="476"/>
      <c r="F382" s="476"/>
      <c r="G382" s="476"/>
      <c r="H382" s="476"/>
      <c r="I382" s="476"/>
      <c r="J382" s="517"/>
      <c r="K382" s="517"/>
      <c r="L382" s="515"/>
      <c r="M382" s="515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80"/>
        <v>0</v>
      </c>
      <c r="V382" s="7" t="s">
        <v>51</v>
      </c>
      <c r="W382" s="93">
        <v>0</v>
      </c>
      <c r="X382" s="93">
        <v>0</v>
      </c>
      <c r="Y382" s="93">
        <v>0</v>
      </c>
      <c r="Z382" s="93">
        <v>0</v>
      </c>
      <c r="AA382" s="93">
        <v>0</v>
      </c>
      <c r="AB382" s="93">
        <v>0</v>
      </c>
      <c r="AC382" s="93">
        <v>0</v>
      </c>
      <c r="AD382" s="93">
        <v>0</v>
      </c>
      <c r="AE382" s="93">
        <v>0</v>
      </c>
      <c r="AF382" s="93">
        <v>0</v>
      </c>
      <c r="AG382" s="93">
        <v>0</v>
      </c>
      <c r="AH382" s="5">
        <v>0</v>
      </c>
      <c r="AI382" s="5">
        <v>0</v>
      </c>
      <c r="AJ382" s="5">
        <v>0</v>
      </c>
      <c r="AK382" s="93">
        <v>0</v>
      </c>
      <c r="AL382" s="93">
        <v>0</v>
      </c>
      <c r="AM382" s="93">
        <v>0</v>
      </c>
      <c r="AN382" s="93">
        <v>0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5">
        <v>0</v>
      </c>
      <c r="AV382" s="302"/>
    </row>
    <row r="383" spans="1:48" ht="18" customHeight="1">
      <c r="A383" s="526"/>
      <c r="B383" s="474"/>
      <c r="C383" s="475"/>
      <c r="D383" s="474"/>
      <c r="E383" s="476"/>
      <c r="F383" s="476"/>
      <c r="G383" s="476"/>
      <c r="H383" s="476"/>
      <c r="I383" s="476"/>
      <c r="J383" s="517"/>
      <c r="K383" s="517"/>
      <c r="L383" s="515"/>
      <c r="M383" s="515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80"/>
        <v>0</v>
      </c>
      <c r="V383" s="7" t="s">
        <v>52</v>
      </c>
      <c r="W383" s="93">
        <v>0</v>
      </c>
      <c r="X383" s="93">
        <v>0</v>
      </c>
      <c r="Y383" s="93">
        <v>0</v>
      </c>
      <c r="Z383" s="93">
        <v>0</v>
      </c>
      <c r="AA383" s="93">
        <v>0</v>
      </c>
      <c r="AB383" s="93">
        <v>0</v>
      </c>
      <c r="AC383" s="93">
        <v>0</v>
      </c>
      <c r="AD383" s="93">
        <v>0</v>
      </c>
      <c r="AE383" s="93">
        <v>0</v>
      </c>
      <c r="AF383" s="93">
        <v>0</v>
      </c>
      <c r="AG383" s="93">
        <v>0</v>
      </c>
      <c r="AH383" s="5">
        <v>0</v>
      </c>
      <c r="AI383" s="5">
        <v>0</v>
      </c>
      <c r="AJ383" s="5">
        <v>0</v>
      </c>
      <c r="AK383" s="93">
        <v>0</v>
      </c>
      <c r="AL383" s="93">
        <v>0</v>
      </c>
      <c r="AM383" s="93">
        <v>0</v>
      </c>
      <c r="AN383" s="93">
        <v>0</v>
      </c>
      <c r="AO383" s="93">
        <v>0</v>
      </c>
      <c r="AP383" s="93">
        <v>0</v>
      </c>
      <c r="AQ383" s="93">
        <v>0</v>
      </c>
      <c r="AR383" s="93">
        <v>0</v>
      </c>
      <c r="AS383" s="93">
        <v>0</v>
      </c>
      <c r="AT383" s="93">
        <v>0</v>
      </c>
      <c r="AU383" s="5">
        <v>0</v>
      </c>
      <c r="AV383" s="302"/>
    </row>
    <row r="384" spans="1:48" ht="17.25" customHeight="1">
      <c r="A384" s="526"/>
      <c r="B384" s="474"/>
      <c r="C384" s="475"/>
      <c r="D384" s="474"/>
      <c r="E384" s="476"/>
      <c r="F384" s="476"/>
      <c r="G384" s="476"/>
      <c r="H384" s="476"/>
      <c r="I384" s="476"/>
      <c r="J384" s="517"/>
      <c r="K384" s="517"/>
      <c r="L384" s="515"/>
      <c r="M384" s="515"/>
      <c r="N384" s="230">
        <f t="shared" ref="N384:T384" si="190">SUM(N379:N383)</f>
        <v>0</v>
      </c>
      <c r="O384" s="230">
        <f t="shared" si="190"/>
        <v>0.37290000000000001</v>
      </c>
      <c r="P384" s="230">
        <f t="shared" si="190"/>
        <v>0</v>
      </c>
      <c r="Q384" s="230">
        <f t="shared" si="190"/>
        <v>0</v>
      </c>
      <c r="R384" s="230">
        <f t="shared" si="190"/>
        <v>0</v>
      </c>
      <c r="S384" s="230">
        <f t="shared" si="190"/>
        <v>0</v>
      </c>
      <c r="T384" s="230">
        <f t="shared" si="190"/>
        <v>0</v>
      </c>
      <c r="U384" s="231">
        <f t="shared" si="180"/>
        <v>0.37290000000000001</v>
      </c>
      <c r="V384" s="231" t="s">
        <v>11</v>
      </c>
      <c r="W384" s="193">
        <f t="shared" ref="W384:AU384" si="191">SUM(W379:W383)</f>
        <v>0</v>
      </c>
      <c r="X384" s="193">
        <f t="shared" si="191"/>
        <v>0</v>
      </c>
      <c r="Y384" s="193">
        <f t="shared" si="191"/>
        <v>0</v>
      </c>
      <c r="Z384" s="193">
        <f t="shared" si="191"/>
        <v>0</v>
      </c>
      <c r="AA384" s="193">
        <f t="shared" si="191"/>
        <v>0</v>
      </c>
      <c r="AB384" s="193">
        <f t="shared" si="191"/>
        <v>0</v>
      </c>
      <c r="AC384" s="193">
        <f t="shared" si="191"/>
        <v>0</v>
      </c>
      <c r="AD384" s="193">
        <f t="shared" si="191"/>
        <v>0</v>
      </c>
      <c r="AE384" s="193">
        <f t="shared" si="191"/>
        <v>0</v>
      </c>
      <c r="AF384" s="193">
        <f t="shared" si="191"/>
        <v>0</v>
      </c>
      <c r="AG384" s="193">
        <f t="shared" si="191"/>
        <v>0</v>
      </c>
      <c r="AH384" s="230">
        <f t="shared" si="191"/>
        <v>0</v>
      </c>
      <c r="AI384" s="230">
        <f t="shared" si="191"/>
        <v>0</v>
      </c>
      <c r="AJ384" s="230">
        <f t="shared" si="191"/>
        <v>0</v>
      </c>
      <c r="AK384" s="193">
        <f t="shared" si="191"/>
        <v>0</v>
      </c>
      <c r="AL384" s="193">
        <f t="shared" si="191"/>
        <v>0</v>
      </c>
      <c r="AM384" s="193">
        <f t="shared" si="191"/>
        <v>0</v>
      </c>
      <c r="AN384" s="193">
        <f t="shared" si="191"/>
        <v>0</v>
      </c>
      <c r="AO384" s="193">
        <f t="shared" si="191"/>
        <v>0</v>
      </c>
      <c r="AP384" s="193">
        <f t="shared" si="191"/>
        <v>0</v>
      </c>
      <c r="AQ384" s="193">
        <f t="shared" si="191"/>
        <v>0</v>
      </c>
      <c r="AR384" s="193">
        <f t="shared" si="191"/>
        <v>0</v>
      </c>
      <c r="AS384" s="193">
        <f t="shared" si="191"/>
        <v>0</v>
      </c>
      <c r="AT384" s="193">
        <f t="shared" si="191"/>
        <v>0</v>
      </c>
      <c r="AU384" s="230">
        <f t="shared" si="191"/>
        <v>0</v>
      </c>
      <c r="AV384" s="328"/>
    </row>
    <row r="385" spans="1:48" ht="19.5" customHeight="1">
      <c r="A385" s="526"/>
      <c r="B385" s="474" t="s">
        <v>251</v>
      </c>
      <c r="C385" s="475" t="s">
        <v>112</v>
      </c>
      <c r="D385" s="474" t="s">
        <v>273</v>
      </c>
      <c r="E385" s="476" t="s">
        <v>143</v>
      </c>
      <c r="F385" s="6" t="s">
        <v>18</v>
      </c>
      <c r="G385" s="6" t="s">
        <v>20</v>
      </c>
      <c r="H385" s="6" t="s">
        <v>297</v>
      </c>
      <c r="I385" s="6" t="s">
        <v>297</v>
      </c>
      <c r="J385" s="517">
        <v>2019</v>
      </c>
      <c r="K385" s="517">
        <v>2020</v>
      </c>
      <c r="L385" s="515">
        <v>2.7569499999999998</v>
      </c>
      <c r="M385" s="515">
        <f t="shared" ref="M385" si="192">R390+S390+T390</f>
        <v>0</v>
      </c>
      <c r="N385" s="5">
        <v>0.29718</v>
      </c>
      <c r="O385" s="5">
        <v>1.63984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80"/>
        <v>1.93702</v>
      </c>
      <c r="V385" s="7" t="s">
        <v>3</v>
      </c>
      <c r="W385" s="93">
        <v>0</v>
      </c>
      <c r="X385" s="93">
        <v>0</v>
      </c>
      <c r="Y385" s="93">
        <v>0</v>
      </c>
      <c r="Z385" s="93">
        <v>0</v>
      </c>
      <c r="AA385" s="93">
        <v>0</v>
      </c>
      <c r="AB385" s="93">
        <v>0</v>
      </c>
      <c r="AC385" s="93">
        <v>0</v>
      </c>
      <c r="AD385" s="93">
        <v>0</v>
      </c>
      <c r="AE385" s="93">
        <v>0</v>
      </c>
      <c r="AF385" s="93">
        <v>0</v>
      </c>
      <c r="AG385" s="93">
        <v>0</v>
      </c>
      <c r="AH385" s="5">
        <v>0</v>
      </c>
      <c r="AI385" s="5">
        <v>0</v>
      </c>
      <c r="AJ385" s="5">
        <v>0</v>
      </c>
      <c r="AK385" s="93">
        <v>0</v>
      </c>
      <c r="AL385" s="93">
        <v>0</v>
      </c>
      <c r="AM385" s="93">
        <v>0</v>
      </c>
      <c r="AN385" s="93">
        <v>0</v>
      </c>
      <c r="AO385" s="93">
        <v>0</v>
      </c>
      <c r="AP385" s="93">
        <v>0</v>
      </c>
      <c r="AQ385" s="93">
        <v>0</v>
      </c>
      <c r="AR385" s="93">
        <v>0</v>
      </c>
      <c r="AS385" s="93">
        <v>0</v>
      </c>
      <c r="AT385" s="93">
        <v>0</v>
      </c>
      <c r="AU385" s="5">
        <v>0</v>
      </c>
      <c r="AV385" s="302"/>
    </row>
    <row r="386" spans="1:48" ht="19.5" customHeight="1">
      <c r="A386" s="526"/>
      <c r="B386" s="474"/>
      <c r="C386" s="475"/>
      <c r="D386" s="474"/>
      <c r="E386" s="476"/>
      <c r="F386" s="6" t="s">
        <v>19</v>
      </c>
      <c r="G386" s="6" t="s">
        <v>22</v>
      </c>
      <c r="H386" s="6" t="s">
        <v>297</v>
      </c>
      <c r="I386" s="6" t="s">
        <v>297</v>
      </c>
      <c r="J386" s="517"/>
      <c r="K386" s="517"/>
      <c r="L386" s="515"/>
      <c r="M386" s="515"/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f t="shared" si="180"/>
        <v>0</v>
      </c>
      <c r="V386" s="5" t="s">
        <v>8</v>
      </c>
      <c r="W386" s="93">
        <v>0</v>
      </c>
      <c r="X386" s="93">
        <v>0</v>
      </c>
      <c r="Y386" s="93">
        <v>0</v>
      </c>
      <c r="Z386" s="93">
        <v>0</v>
      </c>
      <c r="AA386" s="93">
        <v>0</v>
      </c>
      <c r="AB386" s="93">
        <v>0</v>
      </c>
      <c r="AC386" s="93">
        <v>0</v>
      </c>
      <c r="AD386" s="93">
        <v>0</v>
      </c>
      <c r="AE386" s="93">
        <v>0</v>
      </c>
      <c r="AF386" s="93">
        <v>0</v>
      </c>
      <c r="AG386" s="93">
        <v>0</v>
      </c>
      <c r="AH386" s="5">
        <v>0</v>
      </c>
      <c r="AI386" s="5">
        <v>0</v>
      </c>
      <c r="AJ386" s="5">
        <v>0</v>
      </c>
      <c r="AK386" s="93">
        <v>0</v>
      </c>
      <c r="AL386" s="93">
        <v>0</v>
      </c>
      <c r="AM386" s="93">
        <v>0</v>
      </c>
      <c r="AN386" s="93">
        <v>0</v>
      </c>
      <c r="AO386" s="93">
        <v>0</v>
      </c>
      <c r="AP386" s="93">
        <v>0</v>
      </c>
      <c r="AQ386" s="93">
        <v>0</v>
      </c>
      <c r="AR386" s="93">
        <v>0</v>
      </c>
      <c r="AS386" s="93">
        <v>0</v>
      </c>
      <c r="AT386" s="93">
        <v>0</v>
      </c>
      <c r="AU386" s="5">
        <v>0</v>
      </c>
      <c r="AV386" s="302"/>
    </row>
    <row r="387" spans="1:48" ht="19.5" customHeight="1">
      <c r="A387" s="526"/>
      <c r="B387" s="474"/>
      <c r="C387" s="475"/>
      <c r="D387" s="474"/>
      <c r="E387" s="476"/>
      <c r="F387" s="476" t="s">
        <v>39</v>
      </c>
      <c r="G387" s="476" t="s">
        <v>21</v>
      </c>
      <c r="H387" s="476" t="s">
        <v>297</v>
      </c>
      <c r="I387" s="476" t="s">
        <v>297</v>
      </c>
      <c r="J387" s="517"/>
      <c r="K387" s="517"/>
      <c r="L387" s="515"/>
      <c r="M387" s="515"/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80"/>
        <v>0</v>
      </c>
      <c r="V387" s="7" t="s">
        <v>50</v>
      </c>
      <c r="W387" s="93">
        <v>0</v>
      </c>
      <c r="X387" s="93">
        <v>0</v>
      </c>
      <c r="Y387" s="93">
        <v>0</v>
      </c>
      <c r="Z387" s="93">
        <v>0</v>
      </c>
      <c r="AA387" s="93">
        <v>0</v>
      </c>
      <c r="AB387" s="93">
        <v>0</v>
      </c>
      <c r="AC387" s="93">
        <v>0</v>
      </c>
      <c r="AD387" s="93">
        <v>0</v>
      </c>
      <c r="AE387" s="93">
        <v>0</v>
      </c>
      <c r="AF387" s="93">
        <v>0</v>
      </c>
      <c r="AG387" s="93">
        <v>0</v>
      </c>
      <c r="AH387" s="5">
        <v>0</v>
      </c>
      <c r="AI387" s="5">
        <v>0</v>
      </c>
      <c r="AJ387" s="5">
        <v>0</v>
      </c>
      <c r="AK387" s="93">
        <v>0</v>
      </c>
      <c r="AL387" s="93">
        <v>0</v>
      </c>
      <c r="AM387" s="93">
        <v>0</v>
      </c>
      <c r="AN387" s="93">
        <v>0</v>
      </c>
      <c r="AO387" s="93">
        <v>0</v>
      </c>
      <c r="AP387" s="93">
        <v>0</v>
      </c>
      <c r="AQ387" s="93">
        <v>0</v>
      </c>
      <c r="AR387" s="93">
        <v>0</v>
      </c>
      <c r="AS387" s="93">
        <v>0</v>
      </c>
      <c r="AT387" s="93">
        <v>0</v>
      </c>
      <c r="AU387" s="5">
        <v>0</v>
      </c>
      <c r="AV387" s="302"/>
    </row>
    <row r="388" spans="1:48" ht="19.5" customHeight="1">
      <c r="A388" s="526"/>
      <c r="B388" s="474"/>
      <c r="C388" s="475"/>
      <c r="D388" s="474"/>
      <c r="E388" s="476"/>
      <c r="F388" s="476"/>
      <c r="G388" s="476"/>
      <c r="H388" s="476"/>
      <c r="I388" s="476"/>
      <c r="J388" s="517"/>
      <c r="K388" s="517"/>
      <c r="L388" s="515"/>
      <c r="M388" s="515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80"/>
        <v>0</v>
      </c>
      <c r="V388" s="7" t="s">
        <v>51</v>
      </c>
      <c r="W388" s="93">
        <v>0</v>
      </c>
      <c r="X388" s="93">
        <v>0</v>
      </c>
      <c r="Y388" s="93">
        <v>0</v>
      </c>
      <c r="Z388" s="93">
        <v>0</v>
      </c>
      <c r="AA388" s="93">
        <v>0</v>
      </c>
      <c r="AB388" s="93">
        <v>0</v>
      </c>
      <c r="AC388" s="93">
        <v>0</v>
      </c>
      <c r="AD388" s="93">
        <v>0</v>
      </c>
      <c r="AE388" s="93">
        <v>0</v>
      </c>
      <c r="AF388" s="93">
        <v>0</v>
      </c>
      <c r="AG388" s="93">
        <v>0</v>
      </c>
      <c r="AH388" s="5">
        <v>0</v>
      </c>
      <c r="AI388" s="5">
        <v>0</v>
      </c>
      <c r="AJ388" s="5">
        <v>0</v>
      </c>
      <c r="AK388" s="93">
        <v>0</v>
      </c>
      <c r="AL388" s="93">
        <v>0</v>
      </c>
      <c r="AM388" s="93">
        <v>0</v>
      </c>
      <c r="AN388" s="93">
        <v>0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5">
        <v>0</v>
      </c>
      <c r="AV388" s="302"/>
    </row>
    <row r="389" spans="1:48" ht="18" customHeight="1">
      <c r="A389" s="526"/>
      <c r="B389" s="474"/>
      <c r="C389" s="475"/>
      <c r="D389" s="474"/>
      <c r="E389" s="476"/>
      <c r="F389" s="476"/>
      <c r="G389" s="476"/>
      <c r="H389" s="476"/>
      <c r="I389" s="476"/>
      <c r="J389" s="517"/>
      <c r="K389" s="517"/>
      <c r="L389" s="515"/>
      <c r="M389" s="515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80"/>
        <v>0</v>
      </c>
      <c r="V389" s="7" t="s">
        <v>52</v>
      </c>
      <c r="W389" s="93">
        <v>0</v>
      </c>
      <c r="X389" s="93">
        <v>0</v>
      </c>
      <c r="Y389" s="93">
        <v>0</v>
      </c>
      <c r="Z389" s="93">
        <v>0</v>
      </c>
      <c r="AA389" s="93">
        <v>0</v>
      </c>
      <c r="AB389" s="93">
        <v>0</v>
      </c>
      <c r="AC389" s="93">
        <v>0</v>
      </c>
      <c r="AD389" s="93">
        <v>0</v>
      </c>
      <c r="AE389" s="93">
        <v>0</v>
      </c>
      <c r="AF389" s="93">
        <v>0</v>
      </c>
      <c r="AG389" s="93">
        <v>0</v>
      </c>
      <c r="AH389" s="5">
        <v>0</v>
      </c>
      <c r="AI389" s="5">
        <v>0</v>
      </c>
      <c r="AJ389" s="5">
        <v>0</v>
      </c>
      <c r="AK389" s="93">
        <v>0</v>
      </c>
      <c r="AL389" s="93">
        <v>0</v>
      </c>
      <c r="AM389" s="93">
        <v>0</v>
      </c>
      <c r="AN389" s="93">
        <v>0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5">
        <v>0</v>
      </c>
      <c r="AV389" s="302"/>
    </row>
    <row r="390" spans="1:48" ht="17.25" customHeight="1">
      <c r="A390" s="526"/>
      <c r="B390" s="474"/>
      <c r="C390" s="475"/>
      <c r="D390" s="474"/>
      <c r="E390" s="476"/>
      <c r="F390" s="476"/>
      <c r="G390" s="476"/>
      <c r="H390" s="476"/>
      <c r="I390" s="476"/>
      <c r="J390" s="517"/>
      <c r="K390" s="517"/>
      <c r="L390" s="515"/>
      <c r="M390" s="515"/>
      <c r="N390" s="230">
        <f t="shared" ref="N390:T390" si="193">SUM(N385:N389)</f>
        <v>0.29718</v>
      </c>
      <c r="O390" s="230">
        <f t="shared" si="193"/>
        <v>1.63984</v>
      </c>
      <c r="P390" s="230">
        <f t="shared" si="193"/>
        <v>0</v>
      </c>
      <c r="Q390" s="230">
        <f t="shared" si="193"/>
        <v>0</v>
      </c>
      <c r="R390" s="230">
        <f t="shared" si="193"/>
        <v>0</v>
      </c>
      <c r="S390" s="230">
        <f t="shared" si="193"/>
        <v>0</v>
      </c>
      <c r="T390" s="230">
        <f t="shared" si="193"/>
        <v>0</v>
      </c>
      <c r="U390" s="231">
        <f t="shared" si="180"/>
        <v>1.93702</v>
      </c>
      <c r="V390" s="231" t="s">
        <v>11</v>
      </c>
      <c r="W390" s="193">
        <f t="shared" ref="W390:AU390" si="194">SUM(W385:W389)</f>
        <v>0</v>
      </c>
      <c r="X390" s="193">
        <f t="shared" si="194"/>
        <v>0</v>
      </c>
      <c r="Y390" s="193">
        <f t="shared" si="194"/>
        <v>0</v>
      </c>
      <c r="Z390" s="193">
        <f t="shared" si="194"/>
        <v>0</v>
      </c>
      <c r="AA390" s="193">
        <f t="shared" si="194"/>
        <v>0</v>
      </c>
      <c r="AB390" s="193">
        <f t="shared" si="194"/>
        <v>0</v>
      </c>
      <c r="AC390" s="193">
        <f t="shared" si="194"/>
        <v>0</v>
      </c>
      <c r="AD390" s="193">
        <f t="shared" si="194"/>
        <v>0</v>
      </c>
      <c r="AE390" s="193">
        <f t="shared" si="194"/>
        <v>0</v>
      </c>
      <c r="AF390" s="193">
        <f t="shared" si="194"/>
        <v>0</v>
      </c>
      <c r="AG390" s="193">
        <f t="shared" si="194"/>
        <v>0</v>
      </c>
      <c r="AH390" s="230">
        <f t="shared" si="194"/>
        <v>0</v>
      </c>
      <c r="AI390" s="230">
        <f t="shared" si="194"/>
        <v>0</v>
      </c>
      <c r="AJ390" s="230">
        <f t="shared" si="194"/>
        <v>0</v>
      </c>
      <c r="AK390" s="193">
        <f t="shared" si="194"/>
        <v>0</v>
      </c>
      <c r="AL390" s="193">
        <f t="shared" si="194"/>
        <v>0</v>
      </c>
      <c r="AM390" s="193">
        <f t="shared" si="194"/>
        <v>0</v>
      </c>
      <c r="AN390" s="193">
        <f t="shared" si="194"/>
        <v>0</v>
      </c>
      <c r="AO390" s="193">
        <f t="shared" si="194"/>
        <v>0</v>
      </c>
      <c r="AP390" s="193">
        <f t="shared" si="194"/>
        <v>0</v>
      </c>
      <c r="AQ390" s="193">
        <f t="shared" si="194"/>
        <v>0</v>
      </c>
      <c r="AR390" s="193">
        <f t="shared" si="194"/>
        <v>0</v>
      </c>
      <c r="AS390" s="193">
        <f t="shared" si="194"/>
        <v>0</v>
      </c>
      <c r="AT390" s="193">
        <f t="shared" si="194"/>
        <v>0</v>
      </c>
      <c r="AU390" s="230">
        <f t="shared" si="194"/>
        <v>0</v>
      </c>
      <c r="AV390" s="328"/>
    </row>
    <row r="391" spans="1:48" ht="19.5" customHeight="1">
      <c r="A391" s="526"/>
      <c r="B391" s="474" t="s">
        <v>252</v>
      </c>
      <c r="C391" s="475" t="s">
        <v>113</v>
      </c>
      <c r="D391" s="474" t="s">
        <v>273</v>
      </c>
      <c r="E391" s="476" t="s">
        <v>144</v>
      </c>
      <c r="F391" s="6" t="s">
        <v>18</v>
      </c>
      <c r="G391" s="6" t="s">
        <v>20</v>
      </c>
      <c r="H391" s="6" t="s">
        <v>297</v>
      </c>
      <c r="I391" s="6" t="s">
        <v>297</v>
      </c>
      <c r="J391" s="517">
        <v>2019</v>
      </c>
      <c r="K391" s="517">
        <v>2023</v>
      </c>
      <c r="L391" s="515">
        <v>47.437759999999997</v>
      </c>
      <c r="M391" s="515">
        <f t="shared" ref="M391" si="195">R396+S396+T396</f>
        <v>13.81809</v>
      </c>
      <c r="N391" s="5">
        <v>2.7614399999999999</v>
      </c>
      <c r="O391" s="5">
        <v>9.6296700000000008</v>
      </c>
      <c r="P391" s="5">
        <v>2.6059899999999998</v>
      </c>
      <c r="Q391" s="5">
        <v>18.62257</v>
      </c>
      <c r="R391" s="5">
        <v>13.81809</v>
      </c>
      <c r="S391" s="5">
        <v>0</v>
      </c>
      <c r="T391" s="5">
        <v>0</v>
      </c>
      <c r="U391" s="5">
        <f t="shared" si="180"/>
        <v>47.437759999999997</v>
      </c>
      <c r="V391" s="7" t="s">
        <v>3</v>
      </c>
      <c r="W391" s="93">
        <v>18622.57</v>
      </c>
      <c r="X391" s="93">
        <v>0</v>
      </c>
      <c r="Y391" s="93">
        <v>0</v>
      </c>
      <c r="Z391" s="93">
        <v>0</v>
      </c>
      <c r="AA391" s="93">
        <v>0</v>
      </c>
      <c r="AB391" s="93">
        <v>0</v>
      </c>
      <c r="AC391" s="93">
        <v>0</v>
      </c>
      <c r="AD391" s="93">
        <v>0</v>
      </c>
      <c r="AE391" s="93">
        <v>0</v>
      </c>
      <c r="AF391" s="93">
        <v>0</v>
      </c>
      <c r="AG391" s="93">
        <v>0</v>
      </c>
      <c r="AH391" s="5">
        <v>0</v>
      </c>
      <c r="AI391" s="5">
        <v>0</v>
      </c>
      <c r="AJ391" s="5">
        <v>0</v>
      </c>
      <c r="AK391" s="93">
        <v>0</v>
      </c>
      <c r="AL391" s="93">
        <v>0</v>
      </c>
      <c r="AM391" s="93">
        <v>0</v>
      </c>
      <c r="AN391" s="93">
        <v>0</v>
      </c>
      <c r="AO391" s="93">
        <v>0</v>
      </c>
      <c r="AP391" s="93">
        <v>0</v>
      </c>
      <c r="AQ391" s="93">
        <v>0</v>
      </c>
      <c r="AR391" s="93">
        <v>0</v>
      </c>
      <c r="AS391" s="93">
        <v>0</v>
      </c>
      <c r="AT391" s="93">
        <v>0</v>
      </c>
      <c r="AU391" s="5">
        <v>0</v>
      </c>
      <c r="AV391" s="302"/>
    </row>
    <row r="392" spans="1:48" ht="19.5" customHeight="1">
      <c r="A392" s="526"/>
      <c r="B392" s="474"/>
      <c r="C392" s="475"/>
      <c r="D392" s="474"/>
      <c r="E392" s="476"/>
      <c r="F392" s="6" t="s">
        <v>19</v>
      </c>
      <c r="G392" s="6" t="s">
        <v>22</v>
      </c>
      <c r="H392" s="6" t="s">
        <v>297</v>
      </c>
      <c r="I392" s="6" t="s">
        <v>297</v>
      </c>
      <c r="J392" s="517"/>
      <c r="K392" s="517"/>
      <c r="L392" s="515"/>
      <c r="M392" s="515"/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f t="shared" si="180"/>
        <v>0</v>
      </c>
      <c r="V392" s="5" t="s">
        <v>8</v>
      </c>
      <c r="W392" s="93">
        <v>0</v>
      </c>
      <c r="X392" s="93">
        <v>0</v>
      </c>
      <c r="Y392" s="93">
        <v>0</v>
      </c>
      <c r="Z392" s="93">
        <v>0</v>
      </c>
      <c r="AA392" s="93">
        <v>0</v>
      </c>
      <c r="AB392" s="93">
        <v>0</v>
      </c>
      <c r="AC392" s="93">
        <v>0</v>
      </c>
      <c r="AD392" s="93">
        <v>0</v>
      </c>
      <c r="AE392" s="93">
        <v>0</v>
      </c>
      <c r="AF392" s="93">
        <v>0</v>
      </c>
      <c r="AG392" s="93">
        <v>0</v>
      </c>
      <c r="AH392" s="5">
        <v>0</v>
      </c>
      <c r="AI392" s="5">
        <v>0</v>
      </c>
      <c r="AJ392" s="5">
        <v>0</v>
      </c>
      <c r="AK392" s="93">
        <v>0</v>
      </c>
      <c r="AL392" s="93">
        <v>0</v>
      </c>
      <c r="AM392" s="93">
        <v>0</v>
      </c>
      <c r="AN392" s="93">
        <v>0</v>
      </c>
      <c r="AO392" s="93">
        <v>0</v>
      </c>
      <c r="AP392" s="93">
        <v>0</v>
      </c>
      <c r="AQ392" s="93">
        <v>0</v>
      </c>
      <c r="AR392" s="93">
        <v>0</v>
      </c>
      <c r="AS392" s="93">
        <v>0</v>
      </c>
      <c r="AT392" s="93">
        <v>0</v>
      </c>
      <c r="AU392" s="5">
        <v>0</v>
      </c>
      <c r="AV392" s="302"/>
    </row>
    <row r="393" spans="1:48" ht="19.5" customHeight="1">
      <c r="A393" s="526"/>
      <c r="B393" s="474"/>
      <c r="C393" s="475"/>
      <c r="D393" s="474"/>
      <c r="E393" s="476"/>
      <c r="F393" s="476" t="s">
        <v>39</v>
      </c>
      <c r="G393" s="476" t="s">
        <v>21</v>
      </c>
      <c r="H393" s="476" t="s">
        <v>297</v>
      </c>
      <c r="I393" s="476" t="s">
        <v>297</v>
      </c>
      <c r="J393" s="517"/>
      <c r="K393" s="517"/>
      <c r="L393" s="515"/>
      <c r="M393" s="515"/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f t="shared" ref="U393:U416" si="196">SUM(N393:T393)</f>
        <v>0</v>
      </c>
      <c r="V393" s="7" t="s">
        <v>50</v>
      </c>
      <c r="W393" s="93">
        <v>0</v>
      </c>
      <c r="X393" s="93">
        <v>0</v>
      </c>
      <c r="Y393" s="93">
        <v>0</v>
      </c>
      <c r="Z393" s="93">
        <v>0</v>
      </c>
      <c r="AA393" s="93">
        <v>0</v>
      </c>
      <c r="AB393" s="93">
        <v>0</v>
      </c>
      <c r="AC393" s="93">
        <v>0</v>
      </c>
      <c r="AD393" s="93">
        <v>0</v>
      </c>
      <c r="AE393" s="93">
        <v>0</v>
      </c>
      <c r="AF393" s="93">
        <v>0</v>
      </c>
      <c r="AG393" s="93">
        <v>0</v>
      </c>
      <c r="AH393" s="5">
        <v>0</v>
      </c>
      <c r="AI393" s="5">
        <v>0</v>
      </c>
      <c r="AJ393" s="5">
        <v>0</v>
      </c>
      <c r="AK393" s="93">
        <v>0</v>
      </c>
      <c r="AL393" s="93">
        <v>0</v>
      </c>
      <c r="AM393" s="93">
        <v>0</v>
      </c>
      <c r="AN393" s="93">
        <v>0</v>
      </c>
      <c r="AO393" s="93">
        <v>0</v>
      </c>
      <c r="AP393" s="93">
        <v>0</v>
      </c>
      <c r="AQ393" s="93">
        <v>0</v>
      </c>
      <c r="AR393" s="93">
        <v>0</v>
      </c>
      <c r="AS393" s="93">
        <v>0</v>
      </c>
      <c r="AT393" s="93">
        <v>0</v>
      </c>
      <c r="AU393" s="5">
        <v>0</v>
      </c>
      <c r="AV393" s="302"/>
    </row>
    <row r="394" spans="1:48" ht="19.5" customHeight="1">
      <c r="A394" s="526"/>
      <c r="B394" s="474"/>
      <c r="C394" s="475"/>
      <c r="D394" s="474"/>
      <c r="E394" s="476"/>
      <c r="F394" s="476"/>
      <c r="G394" s="476"/>
      <c r="H394" s="476"/>
      <c r="I394" s="476"/>
      <c r="J394" s="517"/>
      <c r="K394" s="517"/>
      <c r="L394" s="515"/>
      <c r="M394" s="515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96"/>
        <v>0</v>
      </c>
      <c r="V394" s="7" t="s">
        <v>51</v>
      </c>
      <c r="W394" s="93">
        <v>0</v>
      </c>
      <c r="X394" s="93">
        <v>0</v>
      </c>
      <c r="Y394" s="93">
        <v>0</v>
      </c>
      <c r="Z394" s="93">
        <v>0</v>
      </c>
      <c r="AA394" s="93">
        <v>0</v>
      </c>
      <c r="AB394" s="93">
        <v>0</v>
      </c>
      <c r="AC394" s="93">
        <v>0</v>
      </c>
      <c r="AD394" s="93">
        <v>0</v>
      </c>
      <c r="AE394" s="93">
        <v>0</v>
      </c>
      <c r="AF394" s="93">
        <v>0</v>
      </c>
      <c r="AG394" s="93">
        <v>0</v>
      </c>
      <c r="AH394" s="5">
        <v>0</v>
      </c>
      <c r="AI394" s="5">
        <v>0</v>
      </c>
      <c r="AJ394" s="5">
        <v>0</v>
      </c>
      <c r="AK394" s="93">
        <v>0</v>
      </c>
      <c r="AL394" s="93">
        <v>0</v>
      </c>
      <c r="AM394" s="93">
        <v>0</v>
      </c>
      <c r="AN394" s="93">
        <v>0</v>
      </c>
      <c r="AO394" s="93">
        <v>0</v>
      </c>
      <c r="AP394" s="93">
        <v>0</v>
      </c>
      <c r="AQ394" s="93">
        <v>0</v>
      </c>
      <c r="AR394" s="93">
        <v>0</v>
      </c>
      <c r="AS394" s="93">
        <v>0</v>
      </c>
      <c r="AT394" s="93">
        <v>0</v>
      </c>
      <c r="AU394" s="5">
        <v>0</v>
      </c>
      <c r="AV394" s="302"/>
    </row>
    <row r="395" spans="1:48" ht="18" customHeight="1">
      <c r="A395" s="526"/>
      <c r="B395" s="474"/>
      <c r="C395" s="475"/>
      <c r="D395" s="474"/>
      <c r="E395" s="476"/>
      <c r="F395" s="476"/>
      <c r="G395" s="476"/>
      <c r="H395" s="476"/>
      <c r="I395" s="476"/>
      <c r="J395" s="517"/>
      <c r="K395" s="517"/>
      <c r="L395" s="515"/>
      <c r="M395" s="515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si="196"/>
        <v>0</v>
      </c>
      <c r="V395" s="7" t="s">
        <v>52</v>
      </c>
      <c r="W395" s="93">
        <v>0</v>
      </c>
      <c r="X395" s="93">
        <v>0</v>
      </c>
      <c r="Y395" s="93">
        <v>0</v>
      </c>
      <c r="Z395" s="93">
        <v>0</v>
      </c>
      <c r="AA395" s="93">
        <v>0</v>
      </c>
      <c r="AB395" s="93">
        <v>0</v>
      </c>
      <c r="AC395" s="93">
        <v>0</v>
      </c>
      <c r="AD395" s="93">
        <v>0</v>
      </c>
      <c r="AE395" s="93">
        <v>0</v>
      </c>
      <c r="AF395" s="93">
        <v>0</v>
      </c>
      <c r="AG395" s="93">
        <v>0</v>
      </c>
      <c r="AH395" s="5">
        <v>0</v>
      </c>
      <c r="AI395" s="5">
        <v>0</v>
      </c>
      <c r="AJ395" s="5">
        <v>0</v>
      </c>
      <c r="AK395" s="93">
        <v>0</v>
      </c>
      <c r="AL395" s="93">
        <v>0</v>
      </c>
      <c r="AM395" s="93">
        <v>0</v>
      </c>
      <c r="AN395" s="93">
        <v>0</v>
      </c>
      <c r="AO395" s="93">
        <v>0</v>
      </c>
      <c r="AP395" s="93">
        <v>0</v>
      </c>
      <c r="AQ395" s="93">
        <v>0</v>
      </c>
      <c r="AR395" s="93">
        <v>0</v>
      </c>
      <c r="AS395" s="93">
        <v>0</v>
      </c>
      <c r="AT395" s="93">
        <v>0</v>
      </c>
      <c r="AU395" s="5">
        <v>0</v>
      </c>
      <c r="AV395" s="302"/>
    </row>
    <row r="396" spans="1:48" ht="17.25" customHeight="1">
      <c r="A396" s="526"/>
      <c r="B396" s="474"/>
      <c r="C396" s="475"/>
      <c r="D396" s="474"/>
      <c r="E396" s="476"/>
      <c r="F396" s="476"/>
      <c r="G396" s="476"/>
      <c r="H396" s="476"/>
      <c r="I396" s="476"/>
      <c r="J396" s="517"/>
      <c r="K396" s="517"/>
      <c r="L396" s="515"/>
      <c r="M396" s="515"/>
      <c r="N396" s="230">
        <f t="shared" ref="N396:T396" si="197">SUM(N391:N395)</f>
        <v>2.7614399999999999</v>
      </c>
      <c r="O396" s="230">
        <f t="shared" si="197"/>
        <v>9.6296700000000008</v>
      </c>
      <c r="P396" s="230">
        <f t="shared" si="197"/>
        <v>2.6059899999999998</v>
      </c>
      <c r="Q396" s="230">
        <f t="shared" si="197"/>
        <v>18.62257</v>
      </c>
      <c r="R396" s="230">
        <f t="shared" si="197"/>
        <v>13.81809</v>
      </c>
      <c r="S396" s="230">
        <f t="shared" si="197"/>
        <v>0</v>
      </c>
      <c r="T396" s="230">
        <f t="shared" si="197"/>
        <v>0</v>
      </c>
      <c r="U396" s="231">
        <f t="shared" si="196"/>
        <v>47.437759999999997</v>
      </c>
      <c r="V396" s="231" t="s">
        <v>11</v>
      </c>
      <c r="W396" s="193">
        <f t="shared" ref="W396:AU396" si="198">SUM(W391:W395)</f>
        <v>18622.57</v>
      </c>
      <c r="X396" s="193">
        <f t="shared" si="198"/>
        <v>0</v>
      </c>
      <c r="Y396" s="193">
        <f t="shared" si="198"/>
        <v>0</v>
      </c>
      <c r="Z396" s="193">
        <f t="shared" si="198"/>
        <v>0</v>
      </c>
      <c r="AA396" s="193">
        <f t="shared" si="198"/>
        <v>0</v>
      </c>
      <c r="AB396" s="193">
        <f t="shared" si="198"/>
        <v>0</v>
      </c>
      <c r="AC396" s="193">
        <f t="shared" si="198"/>
        <v>0</v>
      </c>
      <c r="AD396" s="193">
        <f t="shared" si="198"/>
        <v>0</v>
      </c>
      <c r="AE396" s="193">
        <f t="shared" si="198"/>
        <v>0</v>
      </c>
      <c r="AF396" s="193">
        <f t="shared" si="198"/>
        <v>0</v>
      </c>
      <c r="AG396" s="193">
        <f t="shared" si="198"/>
        <v>0</v>
      </c>
      <c r="AH396" s="230">
        <f t="shared" si="198"/>
        <v>0</v>
      </c>
      <c r="AI396" s="230">
        <f t="shared" si="198"/>
        <v>0</v>
      </c>
      <c r="AJ396" s="230">
        <f t="shared" si="198"/>
        <v>0</v>
      </c>
      <c r="AK396" s="193">
        <f t="shared" si="198"/>
        <v>0</v>
      </c>
      <c r="AL396" s="193">
        <f t="shared" si="198"/>
        <v>0</v>
      </c>
      <c r="AM396" s="193">
        <f t="shared" si="198"/>
        <v>0</v>
      </c>
      <c r="AN396" s="193">
        <f t="shared" si="198"/>
        <v>0</v>
      </c>
      <c r="AO396" s="193">
        <f t="shared" si="198"/>
        <v>0</v>
      </c>
      <c r="AP396" s="193">
        <f t="shared" si="198"/>
        <v>0</v>
      </c>
      <c r="AQ396" s="193">
        <f t="shared" si="198"/>
        <v>0</v>
      </c>
      <c r="AR396" s="193">
        <f t="shared" si="198"/>
        <v>0</v>
      </c>
      <c r="AS396" s="193">
        <f t="shared" si="198"/>
        <v>0</v>
      </c>
      <c r="AT396" s="193">
        <f t="shared" si="198"/>
        <v>0</v>
      </c>
      <c r="AU396" s="230">
        <f t="shared" si="198"/>
        <v>0</v>
      </c>
      <c r="AV396" s="328"/>
    </row>
    <row r="397" spans="1:48" ht="19.5" customHeight="1">
      <c r="A397" s="526"/>
      <c r="B397" s="474" t="s">
        <v>253</v>
      </c>
      <c r="C397" s="475" t="s">
        <v>114</v>
      </c>
      <c r="D397" s="474" t="s">
        <v>272</v>
      </c>
      <c r="E397" s="476" t="s">
        <v>145</v>
      </c>
      <c r="F397" s="6" t="s">
        <v>18</v>
      </c>
      <c r="G397" s="6" t="s">
        <v>20</v>
      </c>
      <c r="H397" s="6" t="s">
        <v>297</v>
      </c>
      <c r="I397" s="6" t="s">
        <v>297</v>
      </c>
      <c r="J397" s="517">
        <v>2020</v>
      </c>
      <c r="K397" s="517">
        <v>2020</v>
      </c>
      <c r="L397" s="515">
        <v>28.99</v>
      </c>
      <c r="M397" s="515">
        <f t="shared" ref="M397" si="199">R402+S402+T402</f>
        <v>0</v>
      </c>
      <c r="N397" s="5">
        <v>0</v>
      </c>
      <c r="O397" s="5">
        <v>10.15</v>
      </c>
      <c r="P397" s="5">
        <v>18.84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96"/>
        <v>28.990000000000002</v>
      </c>
      <c r="V397" s="7" t="s">
        <v>3</v>
      </c>
      <c r="W397" s="93">
        <v>0</v>
      </c>
      <c r="X397" s="93">
        <v>0</v>
      </c>
      <c r="Y397" s="93">
        <v>0</v>
      </c>
      <c r="Z397" s="93">
        <v>0</v>
      </c>
      <c r="AA397" s="93">
        <v>0</v>
      </c>
      <c r="AB397" s="93">
        <v>0</v>
      </c>
      <c r="AC397" s="93">
        <v>0</v>
      </c>
      <c r="AD397" s="93">
        <v>0</v>
      </c>
      <c r="AE397" s="93">
        <v>0</v>
      </c>
      <c r="AF397" s="93">
        <v>0</v>
      </c>
      <c r="AG397" s="93">
        <v>0</v>
      </c>
      <c r="AH397" s="5">
        <v>0</v>
      </c>
      <c r="AI397" s="5">
        <v>0</v>
      </c>
      <c r="AJ397" s="5">
        <v>0</v>
      </c>
      <c r="AK397" s="93">
        <v>0</v>
      </c>
      <c r="AL397" s="93">
        <v>0</v>
      </c>
      <c r="AM397" s="93">
        <v>0</v>
      </c>
      <c r="AN397" s="93">
        <v>0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5">
        <v>0</v>
      </c>
      <c r="AV397" s="636" t="s">
        <v>1000</v>
      </c>
    </row>
    <row r="398" spans="1:48" ht="19.5" customHeight="1">
      <c r="A398" s="526"/>
      <c r="B398" s="474"/>
      <c r="C398" s="475"/>
      <c r="D398" s="474"/>
      <c r="E398" s="476"/>
      <c r="F398" s="6" t="s">
        <v>19</v>
      </c>
      <c r="G398" s="6" t="s">
        <v>22</v>
      </c>
      <c r="H398" s="6" t="s">
        <v>297</v>
      </c>
      <c r="I398" s="6" t="s">
        <v>297</v>
      </c>
      <c r="J398" s="517"/>
      <c r="K398" s="517"/>
      <c r="L398" s="515"/>
      <c r="M398" s="515"/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f t="shared" si="196"/>
        <v>0</v>
      </c>
      <c r="V398" s="5" t="s">
        <v>8</v>
      </c>
      <c r="W398" s="93">
        <v>0</v>
      </c>
      <c r="X398" s="93">
        <v>0</v>
      </c>
      <c r="Y398" s="93">
        <v>0</v>
      </c>
      <c r="Z398" s="93">
        <v>0</v>
      </c>
      <c r="AA398" s="93">
        <v>0</v>
      </c>
      <c r="AB398" s="93">
        <v>0</v>
      </c>
      <c r="AC398" s="93">
        <v>0</v>
      </c>
      <c r="AD398" s="93">
        <v>0</v>
      </c>
      <c r="AE398" s="93">
        <v>0</v>
      </c>
      <c r="AF398" s="93">
        <v>0</v>
      </c>
      <c r="AG398" s="93">
        <v>0</v>
      </c>
      <c r="AH398" s="5">
        <v>0</v>
      </c>
      <c r="AI398" s="5">
        <v>0</v>
      </c>
      <c r="AJ398" s="5">
        <v>0</v>
      </c>
      <c r="AK398" s="93">
        <v>0</v>
      </c>
      <c r="AL398" s="93">
        <v>0</v>
      </c>
      <c r="AM398" s="93">
        <v>0</v>
      </c>
      <c r="AN398" s="93">
        <v>0</v>
      </c>
      <c r="AO398" s="93">
        <v>0</v>
      </c>
      <c r="AP398" s="93">
        <v>0</v>
      </c>
      <c r="AQ398" s="93">
        <v>0</v>
      </c>
      <c r="AR398" s="93">
        <v>0</v>
      </c>
      <c r="AS398" s="93">
        <v>0</v>
      </c>
      <c r="AT398" s="93">
        <v>0</v>
      </c>
      <c r="AU398" s="5">
        <v>0</v>
      </c>
      <c r="AV398" s="637"/>
    </row>
    <row r="399" spans="1:48" ht="19.5" customHeight="1">
      <c r="A399" s="526"/>
      <c r="B399" s="474"/>
      <c r="C399" s="475"/>
      <c r="D399" s="474"/>
      <c r="E399" s="476"/>
      <c r="F399" s="476" t="s">
        <v>39</v>
      </c>
      <c r="G399" s="476" t="s">
        <v>21</v>
      </c>
      <c r="H399" s="476" t="s">
        <v>297</v>
      </c>
      <c r="I399" s="476" t="s">
        <v>297</v>
      </c>
      <c r="J399" s="517"/>
      <c r="K399" s="517"/>
      <c r="L399" s="515"/>
      <c r="M399" s="515"/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96"/>
        <v>0</v>
      </c>
      <c r="V399" s="7" t="s">
        <v>50</v>
      </c>
      <c r="W399" s="93">
        <v>0</v>
      </c>
      <c r="X399" s="93">
        <v>0</v>
      </c>
      <c r="Y399" s="93">
        <v>0</v>
      </c>
      <c r="Z399" s="93">
        <v>0</v>
      </c>
      <c r="AA399" s="93">
        <v>0</v>
      </c>
      <c r="AB399" s="93">
        <v>0</v>
      </c>
      <c r="AC399" s="93">
        <v>0</v>
      </c>
      <c r="AD399" s="93">
        <v>0</v>
      </c>
      <c r="AE399" s="93">
        <v>0</v>
      </c>
      <c r="AF399" s="93">
        <v>0</v>
      </c>
      <c r="AG399" s="93">
        <v>0</v>
      </c>
      <c r="AH399" s="5">
        <v>0</v>
      </c>
      <c r="AI399" s="5">
        <v>0</v>
      </c>
      <c r="AJ399" s="5">
        <v>0</v>
      </c>
      <c r="AK399" s="93">
        <v>0</v>
      </c>
      <c r="AL399" s="93">
        <v>0</v>
      </c>
      <c r="AM399" s="93">
        <v>0</v>
      </c>
      <c r="AN399" s="93">
        <v>0</v>
      </c>
      <c r="AO399" s="93">
        <v>0</v>
      </c>
      <c r="AP399" s="93">
        <v>0</v>
      </c>
      <c r="AQ399" s="93">
        <v>0</v>
      </c>
      <c r="AR399" s="93">
        <v>0</v>
      </c>
      <c r="AS399" s="93">
        <v>0</v>
      </c>
      <c r="AT399" s="93">
        <v>0</v>
      </c>
      <c r="AU399" s="5">
        <v>0</v>
      </c>
      <c r="AV399" s="637"/>
    </row>
    <row r="400" spans="1:48" ht="19.5" customHeight="1">
      <c r="A400" s="526"/>
      <c r="B400" s="474"/>
      <c r="C400" s="475"/>
      <c r="D400" s="474"/>
      <c r="E400" s="476"/>
      <c r="F400" s="476"/>
      <c r="G400" s="476"/>
      <c r="H400" s="476"/>
      <c r="I400" s="476"/>
      <c r="J400" s="517"/>
      <c r="K400" s="517"/>
      <c r="L400" s="515"/>
      <c r="M400" s="515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96"/>
        <v>0</v>
      </c>
      <c r="V400" s="7" t="s">
        <v>51</v>
      </c>
      <c r="W400" s="93">
        <v>0</v>
      </c>
      <c r="X400" s="93">
        <v>0</v>
      </c>
      <c r="Y400" s="93">
        <v>0</v>
      </c>
      <c r="Z400" s="93">
        <v>0</v>
      </c>
      <c r="AA400" s="93">
        <v>0</v>
      </c>
      <c r="AB400" s="93">
        <v>0</v>
      </c>
      <c r="AC400" s="93">
        <v>0</v>
      </c>
      <c r="AD400" s="93">
        <v>0</v>
      </c>
      <c r="AE400" s="93">
        <v>0</v>
      </c>
      <c r="AF400" s="93">
        <v>0</v>
      </c>
      <c r="AG400" s="93">
        <v>0</v>
      </c>
      <c r="AH400" s="5">
        <v>0</v>
      </c>
      <c r="AI400" s="5">
        <v>0</v>
      </c>
      <c r="AJ400" s="5">
        <v>0</v>
      </c>
      <c r="AK400" s="93">
        <v>0</v>
      </c>
      <c r="AL400" s="93">
        <v>0</v>
      </c>
      <c r="AM400" s="93">
        <v>0</v>
      </c>
      <c r="AN400" s="93">
        <v>0</v>
      </c>
      <c r="AO400" s="93">
        <v>0</v>
      </c>
      <c r="AP400" s="93">
        <v>0</v>
      </c>
      <c r="AQ400" s="93">
        <v>0</v>
      </c>
      <c r="AR400" s="93">
        <v>0</v>
      </c>
      <c r="AS400" s="93">
        <v>0</v>
      </c>
      <c r="AT400" s="93">
        <v>0</v>
      </c>
      <c r="AU400" s="5">
        <v>0</v>
      </c>
      <c r="AV400" s="637"/>
    </row>
    <row r="401" spans="1:48" ht="18" customHeight="1">
      <c r="A401" s="526"/>
      <c r="B401" s="474"/>
      <c r="C401" s="475"/>
      <c r="D401" s="474"/>
      <c r="E401" s="476"/>
      <c r="F401" s="476"/>
      <c r="G401" s="476"/>
      <c r="H401" s="476"/>
      <c r="I401" s="476"/>
      <c r="J401" s="517"/>
      <c r="K401" s="517"/>
      <c r="L401" s="515"/>
      <c r="M401" s="515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96"/>
        <v>0</v>
      </c>
      <c r="V401" s="7" t="s">
        <v>52</v>
      </c>
      <c r="W401" s="93">
        <v>0</v>
      </c>
      <c r="X401" s="93">
        <v>0</v>
      </c>
      <c r="Y401" s="93">
        <v>0</v>
      </c>
      <c r="Z401" s="93">
        <v>0</v>
      </c>
      <c r="AA401" s="93">
        <v>0</v>
      </c>
      <c r="AB401" s="93">
        <v>0</v>
      </c>
      <c r="AC401" s="93">
        <v>0</v>
      </c>
      <c r="AD401" s="93">
        <v>0</v>
      </c>
      <c r="AE401" s="93">
        <v>0</v>
      </c>
      <c r="AF401" s="93">
        <v>0</v>
      </c>
      <c r="AG401" s="93">
        <v>0</v>
      </c>
      <c r="AH401" s="5">
        <v>0</v>
      </c>
      <c r="AI401" s="5">
        <v>0</v>
      </c>
      <c r="AJ401" s="5">
        <v>0</v>
      </c>
      <c r="AK401" s="93">
        <v>0</v>
      </c>
      <c r="AL401" s="93">
        <v>0</v>
      </c>
      <c r="AM401" s="93">
        <v>0</v>
      </c>
      <c r="AN401" s="93">
        <v>0</v>
      </c>
      <c r="AO401" s="93">
        <v>0</v>
      </c>
      <c r="AP401" s="93">
        <v>0</v>
      </c>
      <c r="AQ401" s="93">
        <v>0</v>
      </c>
      <c r="AR401" s="93">
        <v>0</v>
      </c>
      <c r="AS401" s="93">
        <v>0</v>
      </c>
      <c r="AT401" s="93">
        <v>0</v>
      </c>
      <c r="AU401" s="5">
        <v>0</v>
      </c>
      <c r="AV401" s="638"/>
    </row>
    <row r="402" spans="1:48" ht="17.25" customHeight="1">
      <c r="A402" s="526"/>
      <c r="B402" s="474"/>
      <c r="C402" s="475"/>
      <c r="D402" s="474"/>
      <c r="E402" s="476"/>
      <c r="F402" s="476"/>
      <c r="G402" s="476"/>
      <c r="H402" s="476"/>
      <c r="I402" s="476"/>
      <c r="J402" s="517"/>
      <c r="K402" s="517"/>
      <c r="L402" s="515"/>
      <c r="M402" s="515"/>
      <c r="N402" s="230">
        <f t="shared" ref="N402:T402" si="200">SUM(N397:N401)</f>
        <v>0</v>
      </c>
      <c r="O402" s="230">
        <f t="shared" si="200"/>
        <v>10.15</v>
      </c>
      <c r="P402" s="230">
        <f t="shared" si="200"/>
        <v>18.84</v>
      </c>
      <c r="Q402" s="230">
        <f t="shared" si="200"/>
        <v>0</v>
      </c>
      <c r="R402" s="230">
        <f t="shared" si="200"/>
        <v>0</v>
      </c>
      <c r="S402" s="230">
        <f t="shared" si="200"/>
        <v>0</v>
      </c>
      <c r="T402" s="230">
        <f t="shared" si="200"/>
        <v>0</v>
      </c>
      <c r="U402" s="231">
        <f t="shared" si="196"/>
        <v>28.990000000000002</v>
      </c>
      <c r="V402" s="231" t="s">
        <v>11</v>
      </c>
      <c r="W402" s="193">
        <f t="shared" ref="W402:AU402" si="201">SUM(W397:W401)</f>
        <v>0</v>
      </c>
      <c r="X402" s="193">
        <f t="shared" si="201"/>
        <v>0</v>
      </c>
      <c r="Y402" s="193">
        <f t="shared" si="201"/>
        <v>0</v>
      </c>
      <c r="Z402" s="193">
        <f t="shared" si="201"/>
        <v>0</v>
      </c>
      <c r="AA402" s="193">
        <f t="shared" si="201"/>
        <v>0</v>
      </c>
      <c r="AB402" s="193">
        <f t="shared" si="201"/>
        <v>0</v>
      </c>
      <c r="AC402" s="193">
        <f t="shared" si="201"/>
        <v>0</v>
      </c>
      <c r="AD402" s="193">
        <f t="shared" si="201"/>
        <v>0</v>
      </c>
      <c r="AE402" s="193">
        <f t="shared" si="201"/>
        <v>0</v>
      </c>
      <c r="AF402" s="193">
        <f t="shared" si="201"/>
        <v>0</v>
      </c>
      <c r="AG402" s="193">
        <f t="shared" si="201"/>
        <v>0</v>
      </c>
      <c r="AH402" s="230">
        <f t="shared" si="201"/>
        <v>0</v>
      </c>
      <c r="AI402" s="230">
        <f t="shared" si="201"/>
        <v>0</v>
      </c>
      <c r="AJ402" s="230">
        <f t="shared" si="201"/>
        <v>0</v>
      </c>
      <c r="AK402" s="193">
        <f t="shared" si="201"/>
        <v>0</v>
      </c>
      <c r="AL402" s="193">
        <f t="shared" si="201"/>
        <v>0</v>
      </c>
      <c r="AM402" s="193">
        <f t="shared" si="201"/>
        <v>0</v>
      </c>
      <c r="AN402" s="193">
        <f t="shared" si="201"/>
        <v>0</v>
      </c>
      <c r="AO402" s="193">
        <f t="shared" si="201"/>
        <v>0</v>
      </c>
      <c r="AP402" s="193">
        <f t="shared" si="201"/>
        <v>0</v>
      </c>
      <c r="AQ402" s="193">
        <f t="shared" si="201"/>
        <v>0</v>
      </c>
      <c r="AR402" s="193">
        <f t="shared" si="201"/>
        <v>0</v>
      </c>
      <c r="AS402" s="193">
        <f t="shared" si="201"/>
        <v>0</v>
      </c>
      <c r="AT402" s="193">
        <f t="shared" si="201"/>
        <v>0</v>
      </c>
      <c r="AU402" s="230">
        <f t="shared" si="201"/>
        <v>0</v>
      </c>
      <c r="AV402" s="328"/>
    </row>
    <row r="403" spans="1:48" ht="19.5" customHeight="1">
      <c r="A403" s="526"/>
      <c r="B403" s="474" t="s">
        <v>254</v>
      </c>
      <c r="C403" s="475" t="s">
        <v>115</v>
      </c>
      <c r="D403" s="474" t="s">
        <v>274</v>
      </c>
      <c r="E403" s="476" t="s">
        <v>146</v>
      </c>
      <c r="F403" s="6" t="s">
        <v>18</v>
      </c>
      <c r="G403" s="6" t="s">
        <v>20</v>
      </c>
      <c r="H403" s="6" t="s">
        <v>297</v>
      </c>
      <c r="I403" s="6" t="s">
        <v>297</v>
      </c>
      <c r="J403" s="517">
        <v>2021</v>
      </c>
      <c r="K403" s="517">
        <v>2022</v>
      </c>
      <c r="L403" s="515">
        <v>2.90638</v>
      </c>
      <c r="M403" s="515">
        <f t="shared" ref="M403" si="202">R409+S409+T409</f>
        <v>0</v>
      </c>
      <c r="N403" s="5">
        <v>0</v>
      </c>
      <c r="O403" s="5">
        <v>0</v>
      </c>
      <c r="P403" s="5">
        <v>8.5949999999999999E-2</v>
      </c>
      <c r="Q403" s="5">
        <v>2.82043</v>
      </c>
      <c r="R403" s="5">
        <v>0</v>
      </c>
      <c r="S403" s="5">
        <v>0</v>
      </c>
      <c r="T403" s="5">
        <v>0</v>
      </c>
      <c r="U403" s="5">
        <f t="shared" si="196"/>
        <v>2.90638</v>
      </c>
      <c r="V403" s="7" t="s">
        <v>3</v>
      </c>
      <c r="W403" s="93">
        <v>2820.43</v>
      </c>
      <c r="X403" s="93">
        <f t="shared" ref="X403:AS403" si="203">SUM(X404:X404)</f>
        <v>4695.95</v>
      </c>
      <c r="Y403" s="93">
        <f t="shared" si="203"/>
        <v>0</v>
      </c>
      <c r="Z403" s="93">
        <f t="shared" si="203"/>
        <v>0</v>
      </c>
      <c r="AA403" s="93">
        <f t="shared" si="203"/>
        <v>0</v>
      </c>
      <c r="AB403" s="93">
        <f t="shared" si="203"/>
        <v>0</v>
      </c>
      <c r="AC403" s="93">
        <f t="shared" si="203"/>
        <v>0</v>
      </c>
      <c r="AD403" s="93">
        <f t="shared" si="203"/>
        <v>0</v>
      </c>
      <c r="AE403" s="93">
        <f t="shared" si="203"/>
        <v>0</v>
      </c>
      <c r="AF403" s="93">
        <f t="shared" si="203"/>
        <v>4254.0600000000004</v>
      </c>
      <c r="AG403" s="93">
        <f t="shared" si="203"/>
        <v>4695.95</v>
      </c>
      <c r="AH403" s="5">
        <f t="shared" si="203"/>
        <v>0</v>
      </c>
      <c r="AI403" s="5">
        <f t="shared" si="203"/>
        <v>0</v>
      </c>
      <c r="AJ403" s="5">
        <f t="shared" si="203"/>
        <v>0</v>
      </c>
      <c r="AK403" s="93">
        <f t="shared" si="203"/>
        <v>3654.06</v>
      </c>
      <c r="AL403" s="93">
        <f t="shared" si="203"/>
        <v>0</v>
      </c>
      <c r="AM403" s="93">
        <f t="shared" si="203"/>
        <v>0</v>
      </c>
      <c r="AN403" s="93">
        <f t="shared" si="203"/>
        <v>0</v>
      </c>
      <c r="AO403" s="93">
        <f t="shared" si="203"/>
        <v>0</v>
      </c>
      <c r="AP403" s="93">
        <f t="shared" si="203"/>
        <v>0</v>
      </c>
      <c r="AQ403" s="93">
        <f t="shared" si="203"/>
        <v>0</v>
      </c>
      <c r="AR403" s="93">
        <f t="shared" si="203"/>
        <v>0</v>
      </c>
      <c r="AS403" s="93">
        <f t="shared" si="203"/>
        <v>0</v>
      </c>
      <c r="AT403" s="93">
        <v>0</v>
      </c>
      <c r="AU403" s="5">
        <v>0</v>
      </c>
      <c r="AV403" s="636" t="s">
        <v>1000</v>
      </c>
    </row>
    <row r="404" spans="1:48" s="275" customFormat="1" ht="19.5" hidden="1" customHeight="1">
      <c r="A404" s="526"/>
      <c r="B404" s="474"/>
      <c r="C404" s="475"/>
      <c r="D404" s="474"/>
      <c r="E404" s="476"/>
      <c r="F404" s="272"/>
      <c r="G404" s="272"/>
      <c r="H404" s="272"/>
      <c r="I404" s="272"/>
      <c r="J404" s="517"/>
      <c r="K404" s="517"/>
      <c r="L404" s="515"/>
      <c r="M404" s="515"/>
      <c r="N404" s="273"/>
      <c r="O404" s="273"/>
      <c r="P404" s="273"/>
      <c r="Q404" s="273"/>
      <c r="R404" s="273"/>
      <c r="S404" s="273"/>
      <c r="T404" s="273"/>
      <c r="U404" s="273"/>
      <c r="V404" s="279" t="s">
        <v>934</v>
      </c>
      <c r="W404" s="274"/>
      <c r="X404" s="274">
        <v>4695.95</v>
      </c>
      <c r="Y404" s="274"/>
      <c r="Z404" s="274"/>
      <c r="AA404" s="274"/>
      <c r="AB404" s="274"/>
      <c r="AC404" s="274"/>
      <c r="AD404" s="274"/>
      <c r="AE404" s="274"/>
      <c r="AF404" s="274">
        <v>4254.0600000000004</v>
      </c>
      <c r="AG404" s="274">
        <v>4695.95</v>
      </c>
      <c r="AH404" s="273"/>
      <c r="AI404" s="273"/>
      <c r="AJ404" s="273"/>
      <c r="AK404" s="274">
        <v>3654.06</v>
      </c>
      <c r="AL404" s="274"/>
      <c r="AM404" s="274"/>
      <c r="AN404" s="274"/>
      <c r="AO404" s="274"/>
      <c r="AP404" s="274"/>
      <c r="AQ404" s="274"/>
      <c r="AR404" s="274"/>
      <c r="AS404" s="274"/>
      <c r="AT404" s="274"/>
      <c r="AU404" s="273"/>
      <c r="AV404" s="637"/>
    </row>
    <row r="405" spans="1:48" ht="19.5" customHeight="1">
      <c r="A405" s="526"/>
      <c r="B405" s="474"/>
      <c r="C405" s="475"/>
      <c r="D405" s="474"/>
      <c r="E405" s="476"/>
      <c r="F405" s="6" t="s">
        <v>19</v>
      </c>
      <c r="G405" s="6" t="s">
        <v>22</v>
      </c>
      <c r="H405" s="6" t="s">
        <v>297</v>
      </c>
      <c r="I405" s="6" t="s">
        <v>297</v>
      </c>
      <c r="J405" s="517"/>
      <c r="K405" s="517"/>
      <c r="L405" s="515"/>
      <c r="M405" s="515"/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f t="shared" si="196"/>
        <v>0</v>
      </c>
      <c r="V405" s="5" t="s">
        <v>8</v>
      </c>
      <c r="W405" s="93">
        <v>0</v>
      </c>
      <c r="X405" s="93">
        <v>0</v>
      </c>
      <c r="Y405" s="93">
        <v>0</v>
      </c>
      <c r="Z405" s="93">
        <v>0</v>
      </c>
      <c r="AA405" s="93">
        <v>0</v>
      </c>
      <c r="AB405" s="93">
        <v>0</v>
      </c>
      <c r="AC405" s="93">
        <v>0</v>
      </c>
      <c r="AD405" s="93">
        <v>0</v>
      </c>
      <c r="AE405" s="93">
        <v>0</v>
      </c>
      <c r="AF405" s="93">
        <v>0</v>
      </c>
      <c r="AG405" s="93">
        <v>0</v>
      </c>
      <c r="AH405" s="5">
        <v>0</v>
      </c>
      <c r="AI405" s="5">
        <v>0</v>
      </c>
      <c r="AJ405" s="5">
        <v>0</v>
      </c>
      <c r="AK405" s="93">
        <v>0</v>
      </c>
      <c r="AL405" s="93">
        <v>0</v>
      </c>
      <c r="AM405" s="93">
        <v>0</v>
      </c>
      <c r="AN405" s="93">
        <v>0</v>
      </c>
      <c r="AO405" s="93">
        <v>0</v>
      </c>
      <c r="AP405" s="93">
        <v>0</v>
      </c>
      <c r="AQ405" s="93">
        <v>0</v>
      </c>
      <c r="AR405" s="93">
        <v>0</v>
      </c>
      <c r="AS405" s="93">
        <v>0</v>
      </c>
      <c r="AT405" s="93">
        <v>0</v>
      </c>
      <c r="AU405" s="5">
        <v>0</v>
      </c>
      <c r="AV405" s="637"/>
    </row>
    <row r="406" spans="1:48" ht="19.5" customHeight="1">
      <c r="A406" s="526"/>
      <c r="B406" s="474"/>
      <c r="C406" s="475"/>
      <c r="D406" s="474"/>
      <c r="E406" s="476"/>
      <c r="F406" s="476" t="s">
        <v>39</v>
      </c>
      <c r="G406" s="476" t="s">
        <v>21</v>
      </c>
      <c r="H406" s="476" t="s">
        <v>297</v>
      </c>
      <c r="I406" s="476" t="s">
        <v>297</v>
      </c>
      <c r="J406" s="517"/>
      <c r="K406" s="517"/>
      <c r="L406" s="515"/>
      <c r="M406" s="515"/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f t="shared" si="196"/>
        <v>0</v>
      </c>
      <c r="V406" s="7" t="s">
        <v>50</v>
      </c>
      <c r="W406" s="93">
        <v>0</v>
      </c>
      <c r="X406" s="93">
        <v>0</v>
      </c>
      <c r="Y406" s="93">
        <v>0</v>
      </c>
      <c r="Z406" s="93">
        <v>0</v>
      </c>
      <c r="AA406" s="93">
        <v>0</v>
      </c>
      <c r="AB406" s="93">
        <v>0</v>
      </c>
      <c r="AC406" s="93">
        <v>0</v>
      </c>
      <c r="AD406" s="93">
        <v>0</v>
      </c>
      <c r="AE406" s="93">
        <v>0</v>
      </c>
      <c r="AF406" s="93">
        <v>0</v>
      </c>
      <c r="AG406" s="93">
        <v>0</v>
      </c>
      <c r="AH406" s="5">
        <v>0</v>
      </c>
      <c r="AI406" s="5">
        <v>0</v>
      </c>
      <c r="AJ406" s="5">
        <v>0</v>
      </c>
      <c r="AK406" s="93">
        <v>0</v>
      </c>
      <c r="AL406" s="93">
        <v>0</v>
      </c>
      <c r="AM406" s="93">
        <v>0</v>
      </c>
      <c r="AN406" s="93">
        <v>0</v>
      </c>
      <c r="AO406" s="93">
        <v>0</v>
      </c>
      <c r="AP406" s="93">
        <v>0</v>
      </c>
      <c r="AQ406" s="93">
        <v>0</v>
      </c>
      <c r="AR406" s="93">
        <v>0</v>
      </c>
      <c r="AS406" s="93">
        <v>0</v>
      </c>
      <c r="AT406" s="93">
        <v>0</v>
      </c>
      <c r="AU406" s="5">
        <v>0</v>
      </c>
      <c r="AV406" s="640"/>
    </row>
    <row r="407" spans="1:48" ht="19.5" customHeight="1">
      <c r="A407" s="526"/>
      <c r="B407" s="474"/>
      <c r="C407" s="475"/>
      <c r="D407" s="474"/>
      <c r="E407" s="476"/>
      <c r="F407" s="476"/>
      <c r="G407" s="476"/>
      <c r="H407" s="476"/>
      <c r="I407" s="476"/>
      <c r="J407" s="517"/>
      <c r="K407" s="517"/>
      <c r="L407" s="515"/>
      <c r="M407" s="515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96"/>
        <v>0</v>
      </c>
      <c r="V407" s="7" t="s">
        <v>51</v>
      </c>
      <c r="W407" s="93">
        <v>0</v>
      </c>
      <c r="X407" s="93">
        <v>0</v>
      </c>
      <c r="Y407" s="93">
        <v>0</v>
      </c>
      <c r="Z407" s="93">
        <v>0</v>
      </c>
      <c r="AA407" s="93">
        <v>0</v>
      </c>
      <c r="AB407" s="93">
        <v>0</v>
      </c>
      <c r="AC407" s="93">
        <v>0</v>
      </c>
      <c r="AD407" s="93">
        <v>0</v>
      </c>
      <c r="AE407" s="93">
        <v>0</v>
      </c>
      <c r="AF407" s="93">
        <v>0</v>
      </c>
      <c r="AG407" s="93">
        <v>0</v>
      </c>
      <c r="AH407" s="5">
        <v>0</v>
      </c>
      <c r="AI407" s="5">
        <v>0</v>
      </c>
      <c r="AJ407" s="5">
        <v>0</v>
      </c>
      <c r="AK407" s="93">
        <v>0</v>
      </c>
      <c r="AL407" s="93">
        <v>0</v>
      </c>
      <c r="AM407" s="93">
        <v>0</v>
      </c>
      <c r="AN407" s="93">
        <v>0</v>
      </c>
      <c r="AO407" s="93">
        <v>0</v>
      </c>
      <c r="AP407" s="93">
        <v>0</v>
      </c>
      <c r="AQ407" s="93">
        <v>0</v>
      </c>
      <c r="AR407" s="93">
        <v>0</v>
      </c>
      <c r="AS407" s="93">
        <v>0</v>
      </c>
      <c r="AT407" s="93">
        <v>0</v>
      </c>
      <c r="AU407" s="5">
        <v>0</v>
      </c>
      <c r="AV407" s="640"/>
    </row>
    <row r="408" spans="1:48" ht="18" customHeight="1">
      <c r="A408" s="526"/>
      <c r="B408" s="474"/>
      <c r="C408" s="475"/>
      <c r="D408" s="474"/>
      <c r="E408" s="476"/>
      <c r="F408" s="476"/>
      <c r="G408" s="476"/>
      <c r="H408" s="476"/>
      <c r="I408" s="476"/>
      <c r="J408" s="517"/>
      <c r="K408" s="517"/>
      <c r="L408" s="515"/>
      <c r="M408" s="515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96"/>
        <v>0</v>
      </c>
      <c r="V408" s="7" t="s">
        <v>52</v>
      </c>
      <c r="W408" s="93">
        <v>0</v>
      </c>
      <c r="X408" s="93">
        <v>0</v>
      </c>
      <c r="Y408" s="93">
        <v>0</v>
      </c>
      <c r="Z408" s="93">
        <v>0</v>
      </c>
      <c r="AA408" s="93">
        <v>0</v>
      </c>
      <c r="AB408" s="93">
        <v>0</v>
      </c>
      <c r="AC408" s="93">
        <v>0</v>
      </c>
      <c r="AD408" s="93">
        <v>0</v>
      </c>
      <c r="AE408" s="93">
        <v>0</v>
      </c>
      <c r="AF408" s="93">
        <v>0</v>
      </c>
      <c r="AG408" s="93">
        <v>0</v>
      </c>
      <c r="AH408" s="5">
        <v>0</v>
      </c>
      <c r="AI408" s="5">
        <v>0</v>
      </c>
      <c r="AJ408" s="5">
        <v>0</v>
      </c>
      <c r="AK408" s="93">
        <v>0</v>
      </c>
      <c r="AL408" s="93">
        <v>0</v>
      </c>
      <c r="AM408" s="93">
        <v>0</v>
      </c>
      <c r="AN408" s="93">
        <v>0</v>
      </c>
      <c r="AO408" s="93">
        <v>0</v>
      </c>
      <c r="AP408" s="93">
        <v>0</v>
      </c>
      <c r="AQ408" s="93">
        <v>0</v>
      </c>
      <c r="AR408" s="93">
        <v>0</v>
      </c>
      <c r="AS408" s="93">
        <v>0</v>
      </c>
      <c r="AT408" s="93">
        <v>0</v>
      </c>
      <c r="AU408" s="5">
        <v>0</v>
      </c>
      <c r="AV408" s="639"/>
    </row>
    <row r="409" spans="1:48" ht="17.25" customHeight="1">
      <c r="A409" s="526"/>
      <c r="B409" s="474"/>
      <c r="C409" s="475"/>
      <c r="D409" s="474"/>
      <c r="E409" s="476"/>
      <c r="F409" s="476"/>
      <c r="G409" s="476"/>
      <c r="H409" s="476"/>
      <c r="I409" s="476"/>
      <c r="J409" s="517"/>
      <c r="K409" s="517"/>
      <c r="L409" s="515"/>
      <c r="M409" s="515"/>
      <c r="N409" s="230">
        <f t="shared" ref="N409:T409" si="204">SUM(N403:N408)</f>
        <v>0</v>
      </c>
      <c r="O409" s="230">
        <f t="shared" si="204"/>
        <v>0</v>
      </c>
      <c r="P409" s="230">
        <f t="shared" si="204"/>
        <v>8.5949999999999999E-2</v>
      </c>
      <c r="Q409" s="230">
        <f t="shared" si="204"/>
        <v>2.82043</v>
      </c>
      <c r="R409" s="230">
        <f t="shared" si="204"/>
        <v>0</v>
      </c>
      <c r="S409" s="230">
        <f t="shared" si="204"/>
        <v>0</v>
      </c>
      <c r="T409" s="230">
        <f t="shared" si="204"/>
        <v>0</v>
      </c>
      <c r="U409" s="231">
        <f t="shared" si="196"/>
        <v>2.90638</v>
      </c>
      <c r="V409" s="231" t="s">
        <v>11</v>
      </c>
      <c r="W409" s="193">
        <f t="shared" ref="W409:AU409" si="205">SUM(W403:W408)</f>
        <v>2820.43</v>
      </c>
      <c r="X409" s="193">
        <f t="shared" ref="X409:AK409" si="206">X403+X405+X406+X407+X408</f>
        <v>4695.95</v>
      </c>
      <c r="Y409" s="193">
        <f t="shared" si="206"/>
        <v>0</v>
      </c>
      <c r="Z409" s="193">
        <f t="shared" si="206"/>
        <v>0</v>
      </c>
      <c r="AA409" s="193">
        <f t="shared" si="206"/>
        <v>0</v>
      </c>
      <c r="AB409" s="193">
        <f t="shared" si="206"/>
        <v>0</v>
      </c>
      <c r="AC409" s="193">
        <f t="shared" si="206"/>
        <v>0</v>
      </c>
      <c r="AD409" s="193">
        <f t="shared" si="206"/>
        <v>0</v>
      </c>
      <c r="AE409" s="193">
        <f t="shared" si="206"/>
        <v>0</v>
      </c>
      <c r="AF409" s="193">
        <f t="shared" si="206"/>
        <v>4254.0600000000004</v>
      </c>
      <c r="AG409" s="193">
        <f t="shared" si="206"/>
        <v>4695.95</v>
      </c>
      <c r="AH409" s="230">
        <f t="shared" si="206"/>
        <v>0</v>
      </c>
      <c r="AI409" s="230">
        <f t="shared" si="206"/>
        <v>0</v>
      </c>
      <c r="AJ409" s="230">
        <f t="shared" si="206"/>
        <v>0</v>
      </c>
      <c r="AK409" s="193">
        <f t="shared" si="206"/>
        <v>3654.06</v>
      </c>
      <c r="AL409" s="193">
        <v>5264.0290000000005</v>
      </c>
      <c r="AM409" s="193">
        <f t="shared" ref="AM409:AT409" si="207">AM403+AM405+AM406+AM407+AM408</f>
        <v>0</v>
      </c>
      <c r="AN409" s="193">
        <f t="shared" si="207"/>
        <v>0</v>
      </c>
      <c r="AO409" s="193">
        <f t="shared" si="207"/>
        <v>0</v>
      </c>
      <c r="AP409" s="193">
        <f t="shared" si="207"/>
        <v>0</v>
      </c>
      <c r="AQ409" s="193">
        <f t="shared" si="207"/>
        <v>0</v>
      </c>
      <c r="AR409" s="193">
        <f t="shared" si="207"/>
        <v>0</v>
      </c>
      <c r="AS409" s="193">
        <f t="shared" si="207"/>
        <v>0</v>
      </c>
      <c r="AT409" s="193">
        <f t="shared" si="207"/>
        <v>0</v>
      </c>
      <c r="AU409" s="230">
        <f t="shared" si="205"/>
        <v>0</v>
      </c>
      <c r="AV409" s="328"/>
    </row>
    <row r="410" spans="1:48" ht="19.5" customHeight="1">
      <c r="A410" s="526"/>
      <c r="B410" s="474" t="s">
        <v>255</v>
      </c>
      <c r="C410" s="475" t="s">
        <v>116</v>
      </c>
      <c r="D410" s="474" t="s">
        <v>274</v>
      </c>
      <c r="E410" s="476" t="s">
        <v>147</v>
      </c>
      <c r="F410" s="6" t="s">
        <v>18</v>
      </c>
      <c r="G410" s="6" t="s">
        <v>20</v>
      </c>
      <c r="H410" s="6" t="s">
        <v>297</v>
      </c>
      <c r="I410" s="6" t="s">
        <v>297</v>
      </c>
      <c r="J410" s="517">
        <v>2021</v>
      </c>
      <c r="K410" s="517">
        <v>2022</v>
      </c>
      <c r="L410" s="515">
        <v>3.5025499999999998</v>
      </c>
      <c r="M410" s="515">
        <f t="shared" ref="M410" si="208">R416+S416+T416</f>
        <v>0</v>
      </c>
      <c r="N410" s="5">
        <v>0</v>
      </c>
      <c r="O410" s="5">
        <v>0</v>
      </c>
      <c r="P410" s="5">
        <v>7.9079999999999998E-2</v>
      </c>
      <c r="Q410" s="5">
        <v>3.42347</v>
      </c>
      <c r="R410" s="5">
        <v>0</v>
      </c>
      <c r="S410" s="5">
        <v>0</v>
      </c>
      <c r="T410" s="5">
        <v>0</v>
      </c>
      <c r="U410" s="5">
        <f t="shared" si="196"/>
        <v>3.5025499999999998</v>
      </c>
      <c r="V410" s="7" t="s">
        <v>3</v>
      </c>
      <c r="W410" s="93">
        <v>3423.47</v>
      </c>
      <c r="X410" s="93">
        <f t="shared" ref="X410:AT410" si="209">SUM(X411:X411)</f>
        <v>3400.51</v>
      </c>
      <c r="Y410" s="93">
        <f t="shared" si="209"/>
        <v>0</v>
      </c>
      <c r="Z410" s="93">
        <f t="shared" si="209"/>
        <v>0</v>
      </c>
      <c r="AA410" s="93">
        <f t="shared" si="209"/>
        <v>0</v>
      </c>
      <c r="AB410" s="93">
        <f t="shared" si="209"/>
        <v>0</v>
      </c>
      <c r="AC410" s="93">
        <f t="shared" si="209"/>
        <v>0</v>
      </c>
      <c r="AD410" s="93">
        <f t="shared" si="209"/>
        <v>0</v>
      </c>
      <c r="AE410" s="93">
        <f t="shared" si="209"/>
        <v>0</v>
      </c>
      <c r="AF410" s="93">
        <f t="shared" si="209"/>
        <v>3400.51</v>
      </c>
      <c r="AG410" s="93">
        <f t="shared" si="209"/>
        <v>3400.51</v>
      </c>
      <c r="AH410" s="93">
        <f t="shared" si="209"/>
        <v>0</v>
      </c>
      <c r="AI410" s="93">
        <f t="shared" si="209"/>
        <v>0</v>
      </c>
      <c r="AJ410" s="93">
        <f t="shared" si="209"/>
        <v>0</v>
      </c>
      <c r="AK410" s="93">
        <f t="shared" si="209"/>
        <v>2848.4785499999998</v>
      </c>
      <c r="AL410" s="93">
        <f t="shared" si="209"/>
        <v>0</v>
      </c>
      <c r="AM410" s="93">
        <f t="shared" si="209"/>
        <v>0</v>
      </c>
      <c r="AN410" s="93">
        <f t="shared" si="209"/>
        <v>0</v>
      </c>
      <c r="AO410" s="93">
        <f t="shared" si="209"/>
        <v>0</v>
      </c>
      <c r="AP410" s="93">
        <f t="shared" si="209"/>
        <v>0</v>
      </c>
      <c r="AQ410" s="93">
        <f t="shared" si="209"/>
        <v>0</v>
      </c>
      <c r="AR410" s="93">
        <f t="shared" si="209"/>
        <v>0</v>
      </c>
      <c r="AS410" s="93">
        <f t="shared" si="209"/>
        <v>0</v>
      </c>
      <c r="AT410" s="93">
        <f t="shared" si="209"/>
        <v>0</v>
      </c>
      <c r="AU410" s="5">
        <v>0</v>
      </c>
      <c r="AV410" s="636" t="s">
        <v>1000</v>
      </c>
    </row>
    <row r="411" spans="1:48" s="275" customFormat="1" ht="29.25" hidden="1" customHeight="1">
      <c r="A411" s="526"/>
      <c r="B411" s="474"/>
      <c r="C411" s="475"/>
      <c r="D411" s="474"/>
      <c r="E411" s="476"/>
      <c r="F411" s="272"/>
      <c r="G411" s="272"/>
      <c r="H411" s="272"/>
      <c r="I411" s="272"/>
      <c r="J411" s="517"/>
      <c r="K411" s="517"/>
      <c r="L411" s="515"/>
      <c r="M411" s="515"/>
      <c r="N411" s="273"/>
      <c r="O411" s="273"/>
      <c r="P411" s="273"/>
      <c r="Q411" s="273"/>
      <c r="R411" s="273"/>
      <c r="S411" s="273"/>
      <c r="T411" s="273"/>
      <c r="U411" s="273"/>
      <c r="V411" s="278" t="s">
        <v>935</v>
      </c>
      <c r="W411" s="274"/>
      <c r="X411" s="274">
        <f>AF411</f>
        <v>3400.51</v>
      </c>
      <c r="Y411" s="274"/>
      <c r="Z411" s="274"/>
      <c r="AA411" s="274"/>
      <c r="AB411" s="274"/>
      <c r="AC411" s="274"/>
      <c r="AD411" s="274"/>
      <c r="AE411" s="274"/>
      <c r="AF411" s="274">
        <v>3400.51</v>
      </c>
      <c r="AG411" s="274">
        <v>3400.51</v>
      </c>
      <c r="AH411" s="273"/>
      <c r="AI411" s="273"/>
      <c r="AJ411" s="273"/>
      <c r="AK411" s="274">
        <f>1233.5+1614.97855</f>
        <v>2848.4785499999998</v>
      </c>
      <c r="AL411" s="274"/>
      <c r="AM411" s="274"/>
      <c r="AN411" s="274"/>
      <c r="AO411" s="274"/>
      <c r="AP411" s="274"/>
      <c r="AQ411" s="274"/>
      <c r="AR411" s="274"/>
      <c r="AS411" s="274"/>
      <c r="AT411" s="274"/>
      <c r="AU411" s="273"/>
      <c r="AV411" s="640"/>
    </row>
    <row r="412" spans="1:48" ht="19.5" customHeight="1">
      <c r="A412" s="526"/>
      <c r="B412" s="474"/>
      <c r="C412" s="475"/>
      <c r="D412" s="474"/>
      <c r="E412" s="476"/>
      <c r="F412" s="6" t="s">
        <v>19</v>
      </c>
      <c r="G412" s="6" t="s">
        <v>22</v>
      </c>
      <c r="H412" s="6" t="s">
        <v>297</v>
      </c>
      <c r="I412" s="6" t="s">
        <v>297</v>
      </c>
      <c r="J412" s="517"/>
      <c r="K412" s="517"/>
      <c r="L412" s="515"/>
      <c r="M412" s="515"/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f t="shared" si="196"/>
        <v>0</v>
      </c>
      <c r="V412" s="5" t="s">
        <v>8</v>
      </c>
      <c r="W412" s="93">
        <v>0</v>
      </c>
      <c r="X412" s="93">
        <v>0</v>
      </c>
      <c r="Y412" s="93">
        <v>0</v>
      </c>
      <c r="Z412" s="93">
        <v>0</v>
      </c>
      <c r="AA412" s="93">
        <v>0</v>
      </c>
      <c r="AB412" s="93">
        <v>0</v>
      </c>
      <c r="AC412" s="93">
        <v>0</v>
      </c>
      <c r="AD412" s="93">
        <v>0</v>
      </c>
      <c r="AE412" s="93">
        <v>0</v>
      </c>
      <c r="AF412" s="93">
        <v>0</v>
      </c>
      <c r="AG412" s="93">
        <v>0</v>
      </c>
      <c r="AH412" s="5">
        <v>0</v>
      </c>
      <c r="AI412" s="5">
        <v>0</v>
      </c>
      <c r="AJ412" s="5">
        <v>0</v>
      </c>
      <c r="AK412" s="93">
        <v>0</v>
      </c>
      <c r="AL412" s="93">
        <v>0</v>
      </c>
      <c r="AM412" s="93">
        <v>0</v>
      </c>
      <c r="AN412" s="93">
        <v>0</v>
      </c>
      <c r="AO412" s="93">
        <v>0</v>
      </c>
      <c r="AP412" s="93">
        <v>0</v>
      </c>
      <c r="AQ412" s="93">
        <v>0</v>
      </c>
      <c r="AR412" s="93">
        <v>0</v>
      </c>
      <c r="AS412" s="93">
        <v>0</v>
      </c>
      <c r="AT412" s="93">
        <v>0</v>
      </c>
      <c r="AU412" s="5">
        <v>0</v>
      </c>
      <c r="AV412" s="640"/>
    </row>
    <row r="413" spans="1:48" ht="19.5" customHeight="1">
      <c r="A413" s="526"/>
      <c r="B413" s="474"/>
      <c r="C413" s="475"/>
      <c r="D413" s="474"/>
      <c r="E413" s="476"/>
      <c r="F413" s="476" t="s">
        <v>39</v>
      </c>
      <c r="G413" s="476" t="s">
        <v>21</v>
      </c>
      <c r="H413" s="476" t="s">
        <v>297</v>
      </c>
      <c r="I413" s="476" t="s">
        <v>297</v>
      </c>
      <c r="J413" s="517"/>
      <c r="K413" s="517"/>
      <c r="L413" s="515"/>
      <c r="M413" s="515"/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f t="shared" si="196"/>
        <v>0</v>
      </c>
      <c r="V413" s="7" t="s">
        <v>50</v>
      </c>
      <c r="W413" s="93">
        <v>0</v>
      </c>
      <c r="X413" s="93">
        <v>0</v>
      </c>
      <c r="Y413" s="93">
        <v>0</v>
      </c>
      <c r="Z413" s="93">
        <v>0</v>
      </c>
      <c r="AA413" s="93">
        <v>0</v>
      </c>
      <c r="AB413" s="93">
        <v>0</v>
      </c>
      <c r="AC413" s="93">
        <v>0</v>
      </c>
      <c r="AD413" s="93">
        <v>0</v>
      </c>
      <c r="AE413" s="93">
        <v>0</v>
      </c>
      <c r="AF413" s="93">
        <v>0</v>
      </c>
      <c r="AG413" s="93">
        <v>0</v>
      </c>
      <c r="AH413" s="5">
        <v>0</v>
      </c>
      <c r="AI413" s="5">
        <v>0</v>
      </c>
      <c r="AJ413" s="5">
        <v>0</v>
      </c>
      <c r="AK413" s="93">
        <v>0</v>
      </c>
      <c r="AL413" s="93">
        <v>0</v>
      </c>
      <c r="AM413" s="93">
        <v>0</v>
      </c>
      <c r="AN413" s="93">
        <v>0</v>
      </c>
      <c r="AO413" s="93">
        <v>0</v>
      </c>
      <c r="AP413" s="93">
        <v>0</v>
      </c>
      <c r="AQ413" s="93">
        <v>0</v>
      </c>
      <c r="AR413" s="93">
        <v>0</v>
      </c>
      <c r="AS413" s="93">
        <v>0</v>
      </c>
      <c r="AT413" s="93">
        <v>0</v>
      </c>
      <c r="AU413" s="5">
        <v>0</v>
      </c>
      <c r="AV413" s="640"/>
    </row>
    <row r="414" spans="1:48" ht="19.5" customHeight="1">
      <c r="A414" s="526"/>
      <c r="B414" s="474"/>
      <c r="C414" s="475"/>
      <c r="D414" s="474"/>
      <c r="E414" s="476"/>
      <c r="F414" s="476"/>
      <c r="G414" s="476"/>
      <c r="H414" s="476"/>
      <c r="I414" s="476"/>
      <c r="J414" s="517"/>
      <c r="K414" s="517"/>
      <c r="L414" s="515"/>
      <c r="M414" s="515"/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f t="shared" si="196"/>
        <v>0</v>
      </c>
      <c r="V414" s="7" t="s">
        <v>51</v>
      </c>
      <c r="W414" s="93">
        <v>0</v>
      </c>
      <c r="X414" s="93">
        <v>0</v>
      </c>
      <c r="Y414" s="93">
        <v>0</v>
      </c>
      <c r="Z414" s="93">
        <v>0</v>
      </c>
      <c r="AA414" s="93">
        <v>0</v>
      </c>
      <c r="AB414" s="93">
        <v>0</v>
      </c>
      <c r="AC414" s="93">
        <v>0</v>
      </c>
      <c r="AD414" s="93">
        <v>0</v>
      </c>
      <c r="AE414" s="93">
        <v>0</v>
      </c>
      <c r="AF414" s="93">
        <v>0</v>
      </c>
      <c r="AG414" s="93">
        <v>0</v>
      </c>
      <c r="AH414" s="5">
        <v>0</v>
      </c>
      <c r="AI414" s="5">
        <v>0</v>
      </c>
      <c r="AJ414" s="5">
        <v>0</v>
      </c>
      <c r="AK414" s="93">
        <v>0</v>
      </c>
      <c r="AL414" s="93">
        <v>0</v>
      </c>
      <c r="AM414" s="93">
        <v>0</v>
      </c>
      <c r="AN414" s="93">
        <v>0</v>
      </c>
      <c r="AO414" s="93">
        <v>0</v>
      </c>
      <c r="AP414" s="93">
        <v>0</v>
      </c>
      <c r="AQ414" s="93">
        <v>0</v>
      </c>
      <c r="AR414" s="93">
        <v>0</v>
      </c>
      <c r="AS414" s="93">
        <v>0</v>
      </c>
      <c r="AT414" s="93">
        <v>0</v>
      </c>
      <c r="AU414" s="5">
        <v>0</v>
      </c>
      <c r="AV414" s="640"/>
    </row>
    <row r="415" spans="1:48" ht="18" customHeight="1">
      <c r="A415" s="526"/>
      <c r="B415" s="474"/>
      <c r="C415" s="475"/>
      <c r="D415" s="474"/>
      <c r="E415" s="476"/>
      <c r="F415" s="476"/>
      <c r="G415" s="476"/>
      <c r="H415" s="476"/>
      <c r="I415" s="476"/>
      <c r="J415" s="517"/>
      <c r="K415" s="517"/>
      <c r="L415" s="515"/>
      <c r="M415" s="515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96"/>
        <v>0</v>
      </c>
      <c r="V415" s="7" t="s">
        <v>52</v>
      </c>
      <c r="W415" s="93">
        <v>0</v>
      </c>
      <c r="X415" s="93">
        <v>0</v>
      </c>
      <c r="Y415" s="93">
        <v>0</v>
      </c>
      <c r="Z415" s="93">
        <v>0</v>
      </c>
      <c r="AA415" s="93">
        <v>0</v>
      </c>
      <c r="AB415" s="93">
        <v>0</v>
      </c>
      <c r="AC415" s="93">
        <v>0</v>
      </c>
      <c r="AD415" s="93">
        <v>0</v>
      </c>
      <c r="AE415" s="93">
        <v>0</v>
      </c>
      <c r="AF415" s="93">
        <v>0</v>
      </c>
      <c r="AG415" s="93">
        <v>0</v>
      </c>
      <c r="AH415" s="5">
        <v>0</v>
      </c>
      <c r="AI415" s="5">
        <v>0</v>
      </c>
      <c r="AJ415" s="5">
        <v>0</v>
      </c>
      <c r="AK415" s="93">
        <v>0</v>
      </c>
      <c r="AL415" s="93">
        <v>0</v>
      </c>
      <c r="AM415" s="93">
        <v>0</v>
      </c>
      <c r="AN415" s="93">
        <v>0</v>
      </c>
      <c r="AO415" s="93">
        <v>0</v>
      </c>
      <c r="AP415" s="93">
        <v>0</v>
      </c>
      <c r="AQ415" s="93">
        <v>0</v>
      </c>
      <c r="AR415" s="93">
        <v>0</v>
      </c>
      <c r="AS415" s="93">
        <v>0</v>
      </c>
      <c r="AT415" s="93">
        <v>0</v>
      </c>
      <c r="AU415" s="5">
        <v>0</v>
      </c>
      <c r="AV415" s="639"/>
    </row>
    <row r="416" spans="1:48" ht="17.25" customHeight="1">
      <c r="A416" s="527"/>
      <c r="B416" s="474"/>
      <c r="C416" s="475"/>
      <c r="D416" s="474"/>
      <c r="E416" s="476"/>
      <c r="F416" s="476"/>
      <c r="G416" s="476"/>
      <c r="H416" s="476"/>
      <c r="I416" s="476"/>
      <c r="J416" s="517"/>
      <c r="K416" s="517"/>
      <c r="L416" s="515"/>
      <c r="M416" s="515"/>
      <c r="N416" s="230">
        <f t="shared" ref="N416:T416" si="210">SUM(N410:N415)</f>
        <v>0</v>
      </c>
      <c r="O416" s="230">
        <f t="shared" si="210"/>
        <v>0</v>
      </c>
      <c r="P416" s="230">
        <f t="shared" si="210"/>
        <v>7.9079999999999998E-2</v>
      </c>
      <c r="Q416" s="230">
        <f t="shared" si="210"/>
        <v>3.42347</v>
      </c>
      <c r="R416" s="230">
        <f t="shared" si="210"/>
        <v>0</v>
      </c>
      <c r="S416" s="230">
        <f t="shared" si="210"/>
        <v>0</v>
      </c>
      <c r="T416" s="230">
        <f t="shared" si="210"/>
        <v>0</v>
      </c>
      <c r="U416" s="231">
        <f t="shared" si="196"/>
        <v>3.5025499999999998</v>
      </c>
      <c r="V416" s="231" t="s">
        <v>11</v>
      </c>
      <c r="W416" s="193">
        <f t="shared" ref="W416" si="211">SUM(W410:W415)</f>
        <v>3423.47</v>
      </c>
      <c r="X416" s="193">
        <f t="shared" ref="X416:AK416" si="212">X415+X414+X413+X412+X410</f>
        <v>3400.51</v>
      </c>
      <c r="Y416" s="193">
        <f t="shared" si="212"/>
        <v>0</v>
      </c>
      <c r="Z416" s="193">
        <f t="shared" si="212"/>
        <v>0</v>
      </c>
      <c r="AA416" s="193">
        <f t="shared" si="212"/>
        <v>0</v>
      </c>
      <c r="AB416" s="193">
        <f t="shared" si="212"/>
        <v>0</v>
      </c>
      <c r="AC416" s="193">
        <f t="shared" si="212"/>
        <v>0</v>
      </c>
      <c r="AD416" s="193">
        <f t="shared" si="212"/>
        <v>0</v>
      </c>
      <c r="AE416" s="193">
        <f t="shared" si="212"/>
        <v>0</v>
      </c>
      <c r="AF416" s="193">
        <f t="shared" si="212"/>
        <v>3400.51</v>
      </c>
      <c r="AG416" s="193">
        <f t="shared" si="212"/>
        <v>3400.51</v>
      </c>
      <c r="AH416" s="193">
        <f t="shared" si="212"/>
        <v>0</v>
      </c>
      <c r="AI416" s="193">
        <f t="shared" si="212"/>
        <v>0</v>
      </c>
      <c r="AJ416" s="193">
        <f t="shared" si="212"/>
        <v>0</v>
      </c>
      <c r="AK416" s="193">
        <f t="shared" si="212"/>
        <v>2848.4785499999998</v>
      </c>
      <c r="AL416" s="193">
        <v>3980.1320000000001</v>
      </c>
      <c r="AM416" s="193">
        <f t="shared" ref="AM416:AU416" si="213">AM415+AM414+AM413+AM412+AM410</f>
        <v>0</v>
      </c>
      <c r="AN416" s="193">
        <f t="shared" si="213"/>
        <v>0</v>
      </c>
      <c r="AO416" s="193">
        <f t="shared" si="213"/>
        <v>0</v>
      </c>
      <c r="AP416" s="193">
        <f t="shared" si="213"/>
        <v>0</v>
      </c>
      <c r="AQ416" s="193">
        <f t="shared" si="213"/>
        <v>0</v>
      </c>
      <c r="AR416" s="193">
        <f t="shared" si="213"/>
        <v>0</v>
      </c>
      <c r="AS416" s="193">
        <f t="shared" si="213"/>
        <v>0</v>
      </c>
      <c r="AT416" s="193">
        <f t="shared" si="213"/>
        <v>0</v>
      </c>
      <c r="AU416" s="193">
        <f t="shared" si="213"/>
        <v>0</v>
      </c>
      <c r="AV416" s="328"/>
    </row>
    <row r="417" spans="1:48" ht="15.75" customHeight="1">
      <c r="A417" s="467" t="s">
        <v>181</v>
      </c>
      <c r="B417" s="468"/>
      <c r="C417" s="468"/>
      <c r="D417" s="468"/>
      <c r="E417" s="468"/>
      <c r="F417" s="468"/>
      <c r="G417" s="468"/>
      <c r="H417" s="468"/>
      <c r="I417" s="468"/>
      <c r="J417" s="468"/>
      <c r="K417" s="468"/>
      <c r="L417" s="468"/>
      <c r="M417" s="468"/>
      <c r="N417" s="468"/>
      <c r="O417" s="468"/>
      <c r="P417" s="468"/>
      <c r="Q417" s="468"/>
      <c r="R417" s="468"/>
      <c r="S417" s="468"/>
      <c r="T417" s="468"/>
      <c r="U417" s="468"/>
      <c r="V417" s="518"/>
      <c r="W417" s="190"/>
      <c r="X417" s="190"/>
      <c r="Y417" s="190"/>
      <c r="Z417" s="190"/>
      <c r="AA417" s="190"/>
      <c r="AB417" s="190"/>
      <c r="AC417" s="190"/>
      <c r="AD417" s="190"/>
      <c r="AE417" s="190"/>
      <c r="AF417" s="190"/>
      <c r="AG417" s="190"/>
      <c r="AH417" s="188"/>
      <c r="AI417" s="188"/>
      <c r="AJ417" s="188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88"/>
      <c r="AV417" s="302"/>
    </row>
    <row r="418" spans="1:48" ht="29.25" customHeight="1">
      <c r="A418" s="522" t="s">
        <v>65</v>
      </c>
      <c r="B418" s="523"/>
      <c r="C418" s="523"/>
      <c r="D418" s="523"/>
      <c r="E418" s="523"/>
      <c r="F418" s="523"/>
      <c r="G418" s="523"/>
      <c r="H418" s="523"/>
      <c r="I418" s="523"/>
      <c r="J418" s="523"/>
      <c r="K418" s="523"/>
      <c r="L418" s="523"/>
      <c r="M418" s="523"/>
      <c r="N418" s="523"/>
      <c r="O418" s="523"/>
      <c r="P418" s="523"/>
      <c r="Q418" s="523"/>
      <c r="R418" s="523"/>
      <c r="S418" s="523"/>
      <c r="T418" s="523"/>
      <c r="U418" s="523"/>
      <c r="V418" s="524"/>
      <c r="W418" s="190"/>
      <c r="X418" s="190"/>
      <c r="Y418" s="190"/>
      <c r="Z418" s="190"/>
      <c r="AA418" s="190"/>
      <c r="AB418" s="190"/>
      <c r="AC418" s="190"/>
      <c r="AD418" s="190"/>
      <c r="AE418" s="190"/>
      <c r="AF418" s="190"/>
      <c r="AG418" s="190"/>
      <c r="AH418" s="188"/>
      <c r="AI418" s="188"/>
      <c r="AJ418" s="188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88"/>
      <c r="AV418" s="302"/>
    </row>
    <row r="419" spans="1:48" ht="15.75" customHeight="1">
      <c r="A419" s="467" t="s">
        <v>182</v>
      </c>
      <c r="B419" s="468"/>
      <c r="C419" s="468"/>
      <c r="D419" s="468"/>
      <c r="E419" s="468"/>
      <c r="F419" s="468"/>
      <c r="G419" s="468"/>
      <c r="H419" s="468"/>
      <c r="I419" s="468"/>
      <c r="J419" s="468"/>
      <c r="K419" s="468"/>
      <c r="L419" s="468"/>
      <c r="M419" s="468"/>
      <c r="N419" s="468"/>
      <c r="O419" s="468"/>
      <c r="P419" s="468"/>
      <c r="Q419" s="468"/>
      <c r="R419" s="468"/>
      <c r="S419" s="468"/>
      <c r="T419" s="468"/>
      <c r="U419" s="468"/>
      <c r="V419" s="518"/>
      <c r="W419" s="190"/>
      <c r="X419" s="190"/>
      <c r="Y419" s="190"/>
      <c r="Z419" s="190"/>
      <c r="AA419" s="190"/>
      <c r="AB419" s="190"/>
      <c r="AC419" s="190"/>
      <c r="AD419" s="190"/>
      <c r="AE419" s="190"/>
      <c r="AF419" s="190"/>
      <c r="AG419" s="190"/>
      <c r="AH419" s="188"/>
      <c r="AI419" s="188"/>
      <c r="AJ419" s="188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  <c r="AU419" s="188"/>
      <c r="AV419" s="302"/>
    </row>
    <row r="420" spans="1:48" ht="29.25" customHeight="1">
      <c r="A420" s="522" t="s">
        <v>65</v>
      </c>
      <c r="B420" s="523"/>
      <c r="C420" s="523"/>
      <c r="D420" s="523"/>
      <c r="E420" s="523"/>
      <c r="F420" s="523"/>
      <c r="G420" s="523"/>
      <c r="H420" s="523"/>
      <c r="I420" s="523"/>
      <c r="J420" s="523"/>
      <c r="K420" s="523"/>
      <c r="L420" s="523"/>
      <c r="M420" s="523"/>
      <c r="N420" s="523"/>
      <c r="O420" s="523"/>
      <c r="P420" s="523"/>
      <c r="Q420" s="523"/>
      <c r="R420" s="523"/>
      <c r="S420" s="523"/>
      <c r="T420" s="523"/>
      <c r="U420" s="523"/>
      <c r="V420" s="524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88"/>
      <c r="AI420" s="188"/>
      <c r="AJ420" s="188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88"/>
      <c r="AV420" s="302"/>
    </row>
    <row r="421" spans="1:48" ht="15.75" customHeight="1">
      <c r="A421" s="467" t="s">
        <v>183</v>
      </c>
      <c r="B421" s="468"/>
      <c r="C421" s="468"/>
      <c r="D421" s="468"/>
      <c r="E421" s="468"/>
      <c r="F421" s="468"/>
      <c r="G421" s="468"/>
      <c r="H421" s="468"/>
      <c r="I421" s="468"/>
      <c r="J421" s="468"/>
      <c r="K421" s="468"/>
      <c r="L421" s="468"/>
      <c r="M421" s="468"/>
      <c r="N421" s="468"/>
      <c r="O421" s="468"/>
      <c r="P421" s="468"/>
      <c r="Q421" s="468"/>
      <c r="R421" s="468"/>
      <c r="S421" s="468"/>
      <c r="T421" s="468"/>
      <c r="U421" s="468"/>
      <c r="V421" s="518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88"/>
      <c r="AI421" s="188"/>
      <c r="AJ421" s="188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88"/>
      <c r="AV421" s="302"/>
    </row>
    <row r="422" spans="1:48" ht="29.25" customHeight="1">
      <c r="A422" s="522" t="s">
        <v>65</v>
      </c>
      <c r="B422" s="523"/>
      <c r="C422" s="523"/>
      <c r="D422" s="523"/>
      <c r="E422" s="523"/>
      <c r="F422" s="523"/>
      <c r="G422" s="523"/>
      <c r="H422" s="523"/>
      <c r="I422" s="523"/>
      <c r="J422" s="523"/>
      <c r="K422" s="523"/>
      <c r="L422" s="523"/>
      <c r="M422" s="523"/>
      <c r="N422" s="523"/>
      <c r="O422" s="523"/>
      <c r="P422" s="523"/>
      <c r="Q422" s="523"/>
      <c r="R422" s="523"/>
      <c r="S422" s="523"/>
      <c r="T422" s="523"/>
      <c r="U422" s="523"/>
      <c r="V422" s="524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88"/>
      <c r="AI422" s="188"/>
      <c r="AJ422" s="188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88"/>
      <c r="AV422" s="302"/>
    </row>
    <row r="423" spans="1:48" ht="21.75" customHeight="1">
      <c r="A423" s="544" t="s">
        <v>46</v>
      </c>
      <c r="B423" s="545"/>
      <c r="C423" s="545"/>
      <c r="D423" s="545"/>
      <c r="E423" s="545"/>
      <c r="F423" s="545"/>
      <c r="G423" s="545"/>
      <c r="H423" s="545"/>
      <c r="I423" s="545"/>
      <c r="J423" s="545"/>
      <c r="K423" s="545"/>
      <c r="L423" s="545"/>
      <c r="M423" s="545"/>
      <c r="N423" s="545"/>
      <c r="O423" s="545"/>
      <c r="P423" s="545"/>
      <c r="Q423" s="545"/>
      <c r="R423" s="545"/>
      <c r="S423" s="545"/>
      <c r="T423" s="545"/>
      <c r="U423" s="545"/>
      <c r="V423" s="546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88"/>
      <c r="AI423" s="188"/>
      <c r="AJ423" s="188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88"/>
      <c r="AV423" s="302"/>
    </row>
    <row r="424" spans="1:48" ht="17.25" customHeight="1">
      <c r="A424" s="542"/>
      <c r="B424" s="543"/>
      <c r="C424" s="543"/>
      <c r="D424" s="543"/>
      <c r="E424" s="543"/>
      <c r="F424" s="11"/>
      <c r="G424" s="11"/>
      <c r="H424" s="11"/>
      <c r="I424" s="11"/>
      <c r="J424" s="11"/>
      <c r="K424" s="11"/>
      <c r="L424" s="20"/>
      <c r="M424" s="20"/>
      <c r="N424" s="9">
        <f t="shared" ref="N424:T424" si="214">N347+N361+N367+N373+N379+N385+N391+N397+N403+N410</f>
        <v>23.058620000000001</v>
      </c>
      <c r="O424" s="9">
        <f t="shared" si="214"/>
        <v>37.895569999999999</v>
      </c>
      <c r="P424" s="9">
        <f t="shared" si="214"/>
        <v>23.759620000000002</v>
      </c>
      <c r="Q424" s="9">
        <f t="shared" si="214"/>
        <v>25.591840000000005</v>
      </c>
      <c r="R424" s="9">
        <f t="shared" si="214"/>
        <v>13.81809</v>
      </c>
      <c r="S424" s="9">
        <f t="shared" si="214"/>
        <v>0</v>
      </c>
      <c r="T424" s="9">
        <f t="shared" si="214"/>
        <v>0</v>
      </c>
      <c r="U424" s="9">
        <f t="shared" ref="U424:U429" si="215">SUM(N424:T424)</f>
        <v>124.12374</v>
      </c>
      <c r="V424" s="16" t="s">
        <v>3</v>
      </c>
      <c r="W424" s="93">
        <f t="shared" ref="W424:AU424" si="216">W347+W361+W367+W373+W379+W385+W391+W397+W403+W410</f>
        <v>25591.84</v>
      </c>
      <c r="X424" s="93">
        <f t="shared" si="216"/>
        <v>8096.46</v>
      </c>
      <c r="Y424" s="93">
        <f t="shared" si="216"/>
        <v>0</v>
      </c>
      <c r="Z424" s="93">
        <f t="shared" si="216"/>
        <v>0</v>
      </c>
      <c r="AA424" s="93">
        <f t="shared" si="216"/>
        <v>0</v>
      </c>
      <c r="AB424" s="93">
        <f t="shared" si="216"/>
        <v>0</v>
      </c>
      <c r="AC424" s="93">
        <f t="shared" si="216"/>
        <v>0</v>
      </c>
      <c r="AD424" s="93">
        <f t="shared" si="216"/>
        <v>0</v>
      </c>
      <c r="AE424" s="93">
        <f t="shared" si="216"/>
        <v>0</v>
      </c>
      <c r="AF424" s="93">
        <f t="shared" si="216"/>
        <v>7654.5700000000006</v>
      </c>
      <c r="AG424" s="93">
        <f t="shared" si="216"/>
        <v>8096.46</v>
      </c>
      <c r="AH424" s="9">
        <f t="shared" si="216"/>
        <v>0</v>
      </c>
      <c r="AI424" s="9">
        <f t="shared" si="216"/>
        <v>0</v>
      </c>
      <c r="AJ424" s="9">
        <f t="shared" si="216"/>
        <v>0</v>
      </c>
      <c r="AK424" s="93">
        <f t="shared" si="216"/>
        <v>6502.5385499999993</v>
      </c>
      <c r="AL424" s="93">
        <f t="shared" si="216"/>
        <v>0</v>
      </c>
      <c r="AM424" s="93">
        <f t="shared" si="216"/>
        <v>0</v>
      </c>
      <c r="AN424" s="93">
        <f t="shared" si="216"/>
        <v>0</v>
      </c>
      <c r="AO424" s="93">
        <f t="shared" si="216"/>
        <v>0</v>
      </c>
      <c r="AP424" s="93">
        <f t="shared" si="216"/>
        <v>0</v>
      </c>
      <c r="AQ424" s="93">
        <f t="shared" si="216"/>
        <v>0</v>
      </c>
      <c r="AR424" s="93">
        <f t="shared" si="216"/>
        <v>0</v>
      </c>
      <c r="AS424" s="93">
        <f t="shared" si="216"/>
        <v>0</v>
      </c>
      <c r="AT424" s="93">
        <f t="shared" si="216"/>
        <v>0</v>
      </c>
      <c r="AU424" s="9">
        <f t="shared" si="216"/>
        <v>0</v>
      </c>
      <c r="AV424" s="302"/>
    </row>
    <row r="425" spans="1:48" ht="17.25" customHeight="1">
      <c r="A425" s="542"/>
      <c r="B425" s="543"/>
      <c r="C425" s="543"/>
      <c r="D425" s="543"/>
      <c r="E425" s="543"/>
      <c r="F425" s="11"/>
      <c r="G425" s="11"/>
      <c r="H425" s="11"/>
      <c r="I425" s="11"/>
      <c r="J425" s="11"/>
      <c r="K425" s="11"/>
      <c r="L425" s="20"/>
      <c r="M425" s="20"/>
      <c r="N425" s="9">
        <f t="shared" ref="N425:T429" si="217">N348+N362+N368+N374+N380+N386+N392+N398+N405+N412</f>
        <v>0</v>
      </c>
      <c r="O425" s="9">
        <f t="shared" si="217"/>
        <v>0</v>
      </c>
      <c r="P425" s="9">
        <f t="shared" si="217"/>
        <v>0</v>
      </c>
      <c r="Q425" s="9">
        <f t="shared" si="217"/>
        <v>0</v>
      </c>
      <c r="R425" s="9">
        <f t="shared" si="217"/>
        <v>0</v>
      </c>
      <c r="S425" s="9">
        <f t="shared" si="217"/>
        <v>0</v>
      </c>
      <c r="T425" s="9">
        <f t="shared" si="217"/>
        <v>0</v>
      </c>
      <c r="U425" s="9">
        <f t="shared" si="215"/>
        <v>0</v>
      </c>
      <c r="V425" s="16" t="s">
        <v>8</v>
      </c>
      <c r="W425" s="93">
        <f t="shared" ref="W425:AU425" si="218">W348+W362+W368+W374+W380+W386+W392+W398+W405+W412</f>
        <v>0</v>
      </c>
      <c r="X425" s="93">
        <f t="shared" si="218"/>
        <v>0</v>
      </c>
      <c r="Y425" s="93">
        <f t="shared" si="218"/>
        <v>0</v>
      </c>
      <c r="Z425" s="93">
        <f t="shared" si="218"/>
        <v>0</v>
      </c>
      <c r="AA425" s="93">
        <f t="shared" si="218"/>
        <v>0</v>
      </c>
      <c r="AB425" s="93">
        <f t="shared" si="218"/>
        <v>0</v>
      </c>
      <c r="AC425" s="93">
        <f t="shared" si="218"/>
        <v>0</v>
      </c>
      <c r="AD425" s="93">
        <f t="shared" si="218"/>
        <v>0</v>
      </c>
      <c r="AE425" s="93">
        <f t="shared" si="218"/>
        <v>0</v>
      </c>
      <c r="AF425" s="93">
        <f t="shared" si="218"/>
        <v>0</v>
      </c>
      <c r="AG425" s="93">
        <f t="shared" si="218"/>
        <v>0</v>
      </c>
      <c r="AH425" s="9">
        <f t="shared" si="218"/>
        <v>0</v>
      </c>
      <c r="AI425" s="9">
        <f t="shared" si="218"/>
        <v>0</v>
      </c>
      <c r="AJ425" s="9">
        <f t="shared" si="218"/>
        <v>0</v>
      </c>
      <c r="AK425" s="93">
        <f t="shared" si="218"/>
        <v>0</v>
      </c>
      <c r="AL425" s="93">
        <f t="shared" si="218"/>
        <v>0</v>
      </c>
      <c r="AM425" s="93">
        <f t="shared" si="218"/>
        <v>0</v>
      </c>
      <c r="AN425" s="93">
        <f t="shared" si="218"/>
        <v>0</v>
      </c>
      <c r="AO425" s="93">
        <f t="shared" si="218"/>
        <v>0</v>
      </c>
      <c r="AP425" s="93">
        <f t="shared" si="218"/>
        <v>0</v>
      </c>
      <c r="AQ425" s="93">
        <f t="shared" si="218"/>
        <v>0</v>
      </c>
      <c r="AR425" s="93">
        <f t="shared" si="218"/>
        <v>0</v>
      </c>
      <c r="AS425" s="93">
        <f t="shared" si="218"/>
        <v>0</v>
      </c>
      <c r="AT425" s="93">
        <f t="shared" si="218"/>
        <v>0</v>
      </c>
      <c r="AU425" s="9">
        <f t="shared" si="218"/>
        <v>0</v>
      </c>
      <c r="AV425" s="302"/>
    </row>
    <row r="426" spans="1:48" ht="17.25" customHeight="1">
      <c r="A426" s="542"/>
      <c r="B426" s="543"/>
      <c r="C426" s="543"/>
      <c r="D426" s="543"/>
      <c r="E426" s="543"/>
      <c r="F426" s="11"/>
      <c r="G426" s="11"/>
      <c r="H426" s="11"/>
      <c r="I426" s="11"/>
      <c r="J426" s="11"/>
      <c r="K426" s="11"/>
      <c r="L426" s="20"/>
      <c r="M426" s="20"/>
      <c r="N426" s="9">
        <f t="shared" si="217"/>
        <v>0</v>
      </c>
      <c r="O426" s="9">
        <f t="shared" si="217"/>
        <v>0</v>
      </c>
      <c r="P426" s="9">
        <f t="shared" si="217"/>
        <v>0</v>
      </c>
      <c r="Q426" s="9">
        <f t="shared" si="217"/>
        <v>0</v>
      </c>
      <c r="R426" s="9">
        <f t="shared" si="217"/>
        <v>0</v>
      </c>
      <c r="S426" s="9">
        <f t="shared" si="217"/>
        <v>0</v>
      </c>
      <c r="T426" s="9">
        <f t="shared" si="217"/>
        <v>0</v>
      </c>
      <c r="U426" s="9">
        <f t="shared" si="215"/>
        <v>0</v>
      </c>
      <c r="V426" s="13" t="s">
        <v>50</v>
      </c>
      <c r="W426" s="93">
        <f t="shared" ref="W426:AU426" si="219">W349+W363+W369+W375+W381+W387+W393+W399+W406+W413</f>
        <v>0</v>
      </c>
      <c r="X426" s="93">
        <f t="shared" si="219"/>
        <v>0</v>
      </c>
      <c r="Y426" s="93">
        <f t="shared" si="219"/>
        <v>0</v>
      </c>
      <c r="Z426" s="93">
        <f t="shared" si="219"/>
        <v>0</v>
      </c>
      <c r="AA426" s="93">
        <f t="shared" si="219"/>
        <v>0</v>
      </c>
      <c r="AB426" s="93">
        <f t="shared" si="219"/>
        <v>0</v>
      </c>
      <c r="AC426" s="93">
        <f t="shared" si="219"/>
        <v>0</v>
      </c>
      <c r="AD426" s="93">
        <f t="shared" si="219"/>
        <v>0</v>
      </c>
      <c r="AE426" s="93">
        <f t="shared" si="219"/>
        <v>0</v>
      </c>
      <c r="AF426" s="93">
        <f t="shared" si="219"/>
        <v>0</v>
      </c>
      <c r="AG426" s="93">
        <f t="shared" si="219"/>
        <v>0</v>
      </c>
      <c r="AH426" s="9">
        <f t="shared" si="219"/>
        <v>0</v>
      </c>
      <c r="AI426" s="9">
        <f t="shared" si="219"/>
        <v>0</v>
      </c>
      <c r="AJ426" s="9">
        <f t="shared" si="219"/>
        <v>0</v>
      </c>
      <c r="AK426" s="93">
        <f t="shared" si="219"/>
        <v>0</v>
      </c>
      <c r="AL426" s="93">
        <f t="shared" si="219"/>
        <v>0</v>
      </c>
      <c r="AM426" s="93">
        <f t="shared" si="219"/>
        <v>0</v>
      </c>
      <c r="AN426" s="93">
        <f t="shared" si="219"/>
        <v>0</v>
      </c>
      <c r="AO426" s="93">
        <f t="shared" si="219"/>
        <v>0</v>
      </c>
      <c r="AP426" s="93">
        <f t="shared" si="219"/>
        <v>0</v>
      </c>
      <c r="AQ426" s="93">
        <f t="shared" si="219"/>
        <v>0</v>
      </c>
      <c r="AR426" s="93">
        <f t="shared" si="219"/>
        <v>0</v>
      </c>
      <c r="AS426" s="93">
        <f t="shared" si="219"/>
        <v>0</v>
      </c>
      <c r="AT426" s="93">
        <f t="shared" si="219"/>
        <v>0</v>
      </c>
      <c r="AU426" s="9">
        <f t="shared" si="219"/>
        <v>0</v>
      </c>
      <c r="AV426" s="302"/>
    </row>
    <row r="427" spans="1:48" ht="17.25" customHeight="1">
      <c r="A427" s="542"/>
      <c r="B427" s="543"/>
      <c r="C427" s="543"/>
      <c r="D427" s="543"/>
      <c r="E427" s="543"/>
      <c r="F427" s="11"/>
      <c r="G427" s="11"/>
      <c r="H427" s="11"/>
      <c r="I427" s="11"/>
      <c r="J427" s="11"/>
      <c r="K427" s="11"/>
      <c r="L427" s="20"/>
      <c r="M427" s="20"/>
      <c r="N427" s="9">
        <f t="shared" si="217"/>
        <v>0</v>
      </c>
      <c r="O427" s="9">
        <f t="shared" si="217"/>
        <v>0</v>
      </c>
      <c r="P427" s="9">
        <f t="shared" si="217"/>
        <v>0</v>
      </c>
      <c r="Q427" s="9">
        <f t="shared" si="217"/>
        <v>0</v>
      </c>
      <c r="R427" s="9">
        <f t="shared" si="217"/>
        <v>0</v>
      </c>
      <c r="S427" s="9">
        <f t="shared" si="217"/>
        <v>0</v>
      </c>
      <c r="T427" s="9">
        <f t="shared" si="217"/>
        <v>0</v>
      </c>
      <c r="U427" s="9">
        <f t="shared" si="215"/>
        <v>0</v>
      </c>
      <c r="V427" s="13" t="s">
        <v>51</v>
      </c>
      <c r="W427" s="93">
        <f t="shared" ref="W427:AU427" si="220">W350+W364+W370+W376+W382+W388+W394+W400+W407+W414</f>
        <v>0</v>
      </c>
      <c r="X427" s="93">
        <f t="shared" si="220"/>
        <v>0</v>
      </c>
      <c r="Y427" s="93">
        <f t="shared" si="220"/>
        <v>0</v>
      </c>
      <c r="Z427" s="93">
        <f t="shared" si="220"/>
        <v>0</v>
      </c>
      <c r="AA427" s="93">
        <f t="shared" si="220"/>
        <v>0</v>
      </c>
      <c r="AB427" s="93">
        <f t="shared" si="220"/>
        <v>0</v>
      </c>
      <c r="AC427" s="93">
        <f t="shared" si="220"/>
        <v>0</v>
      </c>
      <c r="AD427" s="93">
        <f t="shared" si="220"/>
        <v>0</v>
      </c>
      <c r="AE427" s="93">
        <f t="shared" si="220"/>
        <v>0</v>
      </c>
      <c r="AF427" s="93">
        <f t="shared" si="220"/>
        <v>0</v>
      </c>
      <c r="AG427" s="93">
        <f t="shared" si="220"/>
        <v>0</v>
      </c>
      <c r="AH427" s="9">
        <f t="shared" si="220"/>
        <v>0</v>
      </c>
      <c r="AI427" s="9">
        <f t="shared" si="220"/>
        <v>0</v>
      </c>
      <c r="AJ427" s="9">
        <f t="shared" si="220"/>
        <v>0</v>
      </c>
      <c r="AK427" s="93">
        <f t="shared" si="220"/>
        <v>0</v>
      </c>
      <c r="AL427" s="93">
        <f t="shared" si="220"/>
        <v>0</v>
      </c>
      <c r="AM427" s="93">
        <f t="shared" si="220"/>
        <v>0</v>
      </c>
      <c r="AN427" s="93">
        <f t="shared" si="220"/>
        <v>0</v>
      </c>
      <c r="AO427" s="93">
        <f t="shared" si="220"/>
        <v>0</v>
      </c>
      <c r="AP427" s="93">
        <f t="shared" si="220"/>
        <v>0</v>
      </c>
      <c r="AQ427" s="93">
        <f t="shared" si="220"/>
        <v>0</v>
      </c>
      <c r="AR427" s="93">
        <f t="shared" si="220"/>
        <v>0</v>
      </c>
      <c r="AS427" s="93">
        <f t="shared" si="220"/>
        <v>0</v>
      </c>
      <c r="AT427" s="93">
        <f t="shared" si="220"/>
        <v>0</v>
      </c>
      <c r="AU427" s="9">
        <f t="shared" si="220"/>
        <v>0</v>
      </c>
      <c r="AV427" s="302"/>
    </row>
    <row r="428" spans="1:48" ht="17.25" customHeight="1">
      <c r="A428" s="18"/>
      <c r="B428" s="19"/>
      <c r="C428" s="19"/>
      <c r="D428" s="19"/>
      <c r="E428" s="19"/>
      <c r="F428" s="11"/>
      <c r="G428" s="11"/>
      <c r="H428" s="11"/>
      <c r="I428" s="11"/>
      <c r="J428" s="11"/>
      <c r="K428" s="11"/>
      <c r="L428" s="20"/>
      <c r="M428" s="20"/>
      <c r="N428" s="9">
        <f t="shared" si="217"/>
        <v>0</v>
      </c>
      <c r="O428" s="9">
        <f t="shared" si="217"/>
        <v>0</v>
      </c>
      <c r="P428" s="9">
        <f t="shared" si="217"/>
        <v>0</v>
      </c>
      <c r="Q428" s="9">
        <f t="shared" si="217"/>
        <v>0</v>
      </c>
      <c r="R428" s="9">
        <f t="shared" si="217"/>
        <v>0</v>
      </c>
      <c r="S428" s="9">
        <f t="shared" si="217"/>
        <v>0</v>
      </c>
      <c r="T428" s="9">
        <f t="shared" si="217"/>
        <v>0</v>
      </c>
      <c r="U428" s="9">
        <f t="shared" si="215"/>
        <v>0</v>
      </c>
      <c r="V428" s="13" t="s">
        <v>52</v>
      </c>
      <c r="W428" s="93">
        <f t="shared" ref="W428:AU428" si="221">W351+W365+W371+W377+W383+W389+W395+W401+W408+W415</f>
        <v>0</v>
      </c>
      <c r="X428" s="93">
        <f t="shared" si="221"/>
        <v>0</v>
      </c>
      <c r="Y428" s="93">
        <f t="shared" si="221"/>
        <v>0</v>
      </c>
      <c r="Z428" s="93">
        <f t="shared" si="221"/>
        <v>0</v>
      </c>
      <c r="AA428" s="93">
        <f t="shared" si="221"/>
        <v>0</v>
      </c>
      <c r="AB428" s="93">
        <f t="shared" si="221"/>
        <v>0</v>
      </c>
      <c r="AC428" s="93">
        <f t="shared" si="221"/>
        <v>0</v>
      </c>
      <c r="AD428" s="93">
        <f t="shared" si="221"/>
        <v>0</v>
      </c>
      <c r="AE428" s="93">
        <f t="shared" si="221"/>
        <v>0</v>
      </c>
      <c r="AF428" s="93">
        <f t="shared" si="221"/>
        <v>0</v>
      </c>
      <c r="AG428" s="93">
        <f t="shared" si="221"/>
        <v>0</v>
      </c>
      <c r="AH428" s="9">
        <f t="shared" si="221"/>
        <v>0</v>
      </c>
      <c r="AI428" s="9">
        <f t="shared" si="221"/>
        <v>0</v>
      </c>
      <c r="AJ428" s="9">
        <f t="shared" si="221"/>
        <v>0</v>
      </c>
      <c r="AK428" s="93">
        <f t="shared" si="221"/>
        <v>0</v>
      </c>
      <c r="AL428" s="93">
        <f t="shared" si="221"/>
        <v>0</v>
      </c>
      <c r="AM428" s="93">
        <f t="shared" si="221"/>
        <v>0</v>
      </c>
      <c r="AN428" s="93">
        <f t="shared" si="221"/>
        <v>0</v>
      </c>
      <c r="AO428" s="93">
        <f t="shared" si="221"/>
        <v>0</v>
      </c>
      <c r="AP428" s="93">
        <f t="shared" si="221"/>
        <v>0</v>
      </c>
      <c r="AQ428" s="93">
        <f t="shared" si="221"/>
        <v>0</v>
      </c>
      <c r="AR428" s="93">
        <f t="shared" si="221"/>
        <v>0</v>
      </c>
      <c r="AS428" s="93">
        <f t="shared" si="221"/>
        <v>0</v>
      </c>
      <c r="AT428" s="93">
        <f t="shared" si="221"/>
        <v>0</v>
      </c>
      <c r="AU428" s="9">
        <f t="shared" si="221"/>
        <v>0</v>
      </c>
      <c r="AV428" s="302"/>
    </row>
    <row r="429" spans="1:48" ht="17.25" customHeight="1">
      <c r="A429" s="542"/>
      <c r="B429" s="543"/>
      <c r="C429" s="543"/>
      <c r="D429" s="543"/>
      <c r="E429" s="543"/>
      <c r="F429" s="11"/>
      <c r="G429" s="11"/>
      <c r="H429" s="11"/>
      <c r="I429" s="11"/>
      <c r="J429" s="11"/>
      <c r="K429" s="11"/>
      <c r="L429" s="9">
        <f>L347+L361+L367+L373+L379+L385+L391+L397+L403+L410</f>
        <v>124.94346999999999</v>
      </c>
      <c r="M429" s="9">
        <f>M347+M361+M367+M373+M379+M385+M391+M397+M403+M410</f>
        <v>13.81809</v>
      </c>
      <c r="N429" s="230">
        <f t="shared" si="217"/>
        <v>23.058620000000001</v>
      </c>
      <c r="O429" s="230">
        <f t="shared" si="217"/>
        <v>37.895569999999999</v>
      </c>
      <c r="P429" s="230">
        <f t="shared" si="217"/>
        <v>23.759620000000002</v>
      </c>
      <c r="Q429" s="230">
        <f t="shared" si="217"/>
        <v>25.591840000000005</v>
      </c>
      <c r="R429" s="230">
        <f t="shared" si="217"/>
        <v>13.81809</v>
      </c>
      <c r="S429" s="230">
        <f t="shared" si="217"/>
        <v>0</v>
      </c>
      <c r="T429" s="230">
        <f t="shared" si="217"/>
        <v>0</v>
      </c>
      <c r="U429" s="231">
        <f t="shared" si="215"/>
        <v>124.12374</v>
      </c>
      <c r="V429" s="231" t="s">
        <v>11</v>
      </c>
      <c r="W429" s="193">
        <f t="shared" ref="W429:AK429" si="222">W352+W366+W372+W378+W384+W390+W396+W402+W409+W416</f>
        <v>25591.84</v>
      </c>
      <c r="X429" s="193">
        <f t="shared" si="222"/>
        <v>8096.46</v>
      </c>
      <c r="Y429" s="193">
        <f t="shared" si="222"/>
        <v>0</v>
      </c>
      <c r="Z429" s="193">
        <f t="shared" si="222"/>
        <v>0</v>
      </c>
      <c r="AA429" s="193">
        <f t="shared" si="222"/>
        <v>0</v>
      </c>
      <c r="AB429" s="193">
        <f t="shared" si="222"/>
        <v>0</v>
      </c>
      <c r="AC429" s="193">
        <f t="shared" si="222"/>
        <v>0</v>
      </c>
      <c r="AD429" s="193">
        <f t="shared" si="222"/>
        <v>0</v>
      </c>
      <c r="AE429" s="193">
        <f t="shared" si="222"/>
        <v>0</v>
      </c>
      <c r="AF429" s="193">
        <f t="shared" si="222"/>
        <v>7654.5700000000006</v>
      </c>
      <c r="AG429" s="193">
        <f t="shared" si="222"/>
        <v>8096.46</v>
      </c>
      <c r="AH429" s="230">
        <f t="shared" si="222"/>
        <v>0</v>
      </c>
      <c r="AI429" s="230">
        <f t="shared" si="222"/>
        <v>0</v>
      </c>
      <c r="AJ429" s="230">
        <f t="shared" si="222"/>
        <v>0</v>
      </c>
      <c r="AK429" s="193">
        <f t="shared" si="222"/>
        <v>6502.5385499999993</v>
      </c>
      <c r="AL429" s="193">
        <f>AL416+AL409</f>
        <v>9244.1610000000001</v>
      </c>
      <c r="AM429" s="193">
        <f t="shared" ref="AM429:AU429" si="223">AM352+AM366+AM372+AM378+AM384+AM390+AM396+AM402+AM409+AM416</f>
        <v>0</v>
      </c>
      <c r="AN429" s="193">
        <f t="shared" si="223"/>
        <v>0</v>
      </c>
      <c r="AO429" s="193">
        <f t="shared" si="223"/>
        <v>0</v>
      </c>
      <c r="AP429" s="193">
        <f t="shared" si="223"/>
        <v>0</v>
      </c>
      <c r="AQ429" s="193">
        <f t="shared" si="223"/>
        <v>0</v>
      </c>
      <c r="AR429" s="193">
        <f t="shared" si="223"/>
        <v>0</v>
      </c>
      <c r="AS429" s="193">
        <f t="shared" si="223"/>
        <v>0</v>
      </c>
      <c r="AT429" s="193">
        <f t="shared" si="223"/>
        <v>0</v>
      </c>
      <c r="AU429" s="230">
        <f t="shared" si="223"/>
        <v>0</v>
      </c>
      <c r="AV429" s="328"/>
    </row>
    <row r="430" spans="1:48" ht="15.75" customHeight="1">
      <c r="A430" s="459" t="s">
        <v>877</v>
      </c>
      <c r="B430" s="460"/>
      <c r="C430" s="460"/>
      <c r="D430" s="460"/>
      <c r="E430" s="460"/>
      <c r="F430" s="460"/>
      <c r="G430" s="460"/>
      <c r="H430" s="460"/>
      <c r="I430" s="460"/>
      <c r="J430" s="460"/>
      <c r="K430" s="460"/>
      <c r="L430" s="460"/>
      <c r="M430" s="460"/>
      <c r="N430" s="460"/>
      <c r="O430" s="460"/>
      <c r="P430" s="460"/>
      <c r="Q430" s="460"/>
      <c r="R430" s="460"/>
      <c r="S430" s="460"/>
      <c r="T430" s="460"/>
      <c r="U430" s="460"/>
      <c r="V430" s="460"/>
      <c r="W430" s="461"/>
      <c r="X430" s="461"/>
      <c r="Y430" s="461"/>
      <c r="Z430" s="461"/>
      <c r="AA430" s="461"/>
      <c r="AB430" s="461"/>
      <c r="AC430" s="461"/>
      <c r="AD430" s="461"/>
      <c r="AE430" s="461"/>
      <c r="AF430" s="461"/>
      <c r="AG430" s="461"/>
      <c r="AH430" s="461"/>
      <c r="AI430" s="461"/>
      <c r="AJ430" s="461"/>
      <c r="AK430" s="461"/>
      <c r="AL430" s="461"/>
      <c r="AM430" s="461"/>
      <c r="AN430" s="461"/>
      <c r="AO430" s="461"/>
      <c r="AP430" s="461"/>
      <c r="AQ430" s="461"/>
      <c r="AR430" s="461"/>
      <c r="AS430" s="461"/>
      <c r="AT430" s="461"/>
      <c r="AU430" s="461"/>
      <c r="AV430" s="462"/>
    </row>
    <row r="431" spans="1:48" ht="15.75" customHeight="1">
      <c r="A431" s="467" t="s">
        <v>184</v>
      </c>
      <c r="B431" s="468"/>
      <c r="C431" s="468"/>
      <c r="D431" s="468"/>
      <c r="E431" s="468"/>
      <c r="F431" s="468"/>
      <c r="G431" s="468"/>
      <c r="H431" s="468"/>
      <c r="I431" s="468"/>
      <c r="J431" s="468"/>
      <c r="K431" s="468"/>
      <c r="L431" s="468"/>
      <c r="M431" s="468"/>
      <c r="N431" s="468"/>
      <c r="O431" s="468"/>
      <c r="P431" s="468"/>
      <c r="Q431" s="468"/>
      <c r="R431" s="468"/>
      <c r="S431" s="468"/>
      <c r="T431" s="468"/>
      <c r="U431" s="468"/>
      <c r="V431" s="468"/>
      <c r="W431" s="469"/>
      <c r="X431" s="469"/>
      <c r="Y431" s="469"/>
      <c r="Z431" s="469"/>
      <c r="AA431" s="469"/>
      <c r="AB431" s="469"/>
      <c r="AC431" s="469"/>
      <c r="AD431" s="469"/>
      <c r="AE431" s="469"/>
      <c r="AF431" s="469"/>
      <c r="AG431" s="469"/>
      <c r="AH431" s="469"/>
      <c r="AI431" s="469"/>
      <c r="AJ431" s="469"/>
      <c r="AK431" s="469"/>
      <c r="AL431" s="469"/>
      <c r="AM431" s="469"/>
      <c r="AN431" s="469"/>
      <c r="AO431" s="469"/>
      <c r="AP431" s="469"/>
      <c r="AQ431" s="469"/>
      <c r="AR431" s="469"/>
      <c r="AS431" s="469"/>
      <c r="AT431" s="469"/>
      <c r="AU431" s="469"/>
      <c r="AV431" s="470"/>
    </row>
    <row r="432" spans="1:48" ht="19.5" customHeight="1">
      <c r="A432" s="525"/>
      <c r="B432" s="474" t="s">
        <v>256</v>
      </c>
      <c r="C432" s="475" t="s">
        <v>356</v>
      </c>
      <c r="D432" s="474" t="s">
        <v>275</v>
      </c>
      <c r="E432" s="474" t="s">
        <v>282</v>
      </c>
      <c r="F432" s="6" t="s">
        <v>18</v>
      </c>
      <c r="G432" s="6" t="s">
        <v>20</v>
      </c>
      <c r="H432" s="6" t="s">
        <v>297</v>
      </c>
      <c r="I432" s="6" t="s">
        <v>297</v>
      </c>
      <c r="J432" s="517">
        <v>2020</v>
      </c>
      <c r="K432" s="517">
        <v>2023</v>
      </c>
      <c r="L432" s="515">
        <v>7.6970000000000001</v>
      </c>
      <c r="M432" s="515">
        <f>R438+S438+T438</f>
        <v>0</v>
      </c>
      <c r="N432" s="5">
        <v>0</v>
      </c>
      <c r="O432" s="5">
        <v>0.98</v>
      </c>
      <c r="P432" s="5">
        <v>4.6224800000000004</v>
      </c>
      <c r="Q432" s="5">
        <v>0.42048000000000002</v>
      </c>
      <c r="R432" s="5">
        <v>0</v>
      </c>
      <c r="S432" s="5">
        <v>0</v>
      </c>
      <c r="T432" s="5">
        <v>0</v>
      </c>
      <c r="U432" s="5">
        <f t="shared" ref="U432:U438" si="224">SUM(N432:T432)</f>
        <v>6.0229600000000003</v>
      </c>
      <c r="V432" s="7" t="s">
        <v>3</v>
      </c>
      <c r="W432" s="93">
        <v>420.48</v>
      </c>
      <c r="X432" s="93">
        <f t="shared" ref="X432:AS432" si="225">SUM(X433:X433)</f>
        <v>24.7</v>
      </c>
      <c r="Y432" s="93">
        <f t="shared" si="225"/>
        <v>0</v>
      </c>
      <c r="Z432" s="93">
        <f t="shared" si="225"/>
        <v>0</v>
      </c>
      <c r="AA432" s="93">
        <f t="shared" si="225"/>
        <v>0</v>
      </c>
      <c r="AB432" s="93">
        <f t="shared" si="225"/>
        <v>0</v>
      </c>
      <c r="AC432" s="93">
        <f t="shared" si="225"/>
        <v>0</v>
      </c>
      <c r="AD432" s="93">
        <f t="shared" si="225"/>
        <v>0</v>
      </c>
      <c r="AE432" s="93">
        <f t="shared" si="225"/>
        <v>24.7</v>
      </c>
      <c r="AF432" s="93">
        <f t="shared" si="225"/>
        <v>24.7</v>
      </c>
      <c r="AG432" s="93">
        <f t="shared" si="225"/>
        <v>0</v>
      </c>
      <c r="AH432" s="93">
        <f t="shared" si="225"/>
        <v>0</v>
      </c>
      <c r="AI432" s="93">
        <f t="shared" si="225"/>
        <v>0</v>
      </c>
      <c r="AJ432" s="93">
        <f t="shared" si="225"/>
        <v>0</v>
      </c>
      <c r="AK432" s="93">
        <f t="shared" si="225"/>
        <v>0</v>
      </c>
      <c r="AL432" s="93">
        <f t="shared" si="225"/>
        <v>0</v>
      </c>
      <c r="AM432" s="93">
        <f t="shared" si="225"/>
        <v>0</v>
      </c>
      <c r="AN432" s="93">
        <f t="shared" si="225"/>
        <v>0</v>
      </c>
      <c r="AO432" s="93">
        <f t="shared" si="225"/>
        <v>0</v>
      </c>
      <c r="AP432" s="93">
        <f t="shared" si="225"/>
        <v>0</v>
      </c>
      <c r="AQ432" s="93">
        <f t="shared" si="225"/>
        <v>0</v>
      </c>
      <c r="AR432" s="93">
        <f t="shared" si="225"/>
        <v>0</v>
      </c>
      <c r="AS432" s="93">
        <f t="shared" si="225"/>
        <v>0</v>
      </c>
      <c r="AT432" s="93">
        <v>0</v>
      </c>
      <c r="AU432" s="5">
        <v>0</v>
      </c>
      <c r="AV432" s="636" t="s">
        <v>1001</v>
      </c>
    </row>
    <row r="433" spans="1:48" s="275" customFormat="1" ht="42.75" hidden="1" customHeight="1">
      <c r="A433" s="526"/>
      <c r="B433" s="474"/>
      <c r="C433" s="475"/>
      <c r="D433" s="474"/>
      <c r="E433" s="474"/>
      <c r="F433" s="272"/>
      <c r="G433" s="272"/>
      <c r="H433" s="272"/>
      <c r="I433" s="272"/>
      <c r="J433" s="517"/>
      <c r="K433" s="517"/>
      <c r="L433" s="515"/>
      <c r="M433" s="515"/>
      <c r="N433" s="273"/>
      <c r="O433" s="273"/>
      <c r="P433" s="273"/>
      <c r="Q433" s="273"/>
      <c r="R433" s="273"/>
      <c r="S433" s="273"/>
      <c r="T433" s="273"/>
      <c r="U433" s="273"/>
      <c r="V433" s="279" t="s">
        <v>933</v>
      </c>
      <c r="W433" s="274"/>
      <c r="X433" s="274">
        <v>24.7</v>
      </c>
      <c r="Y433" s="274"/>
      <c r="Z433" s="274"/>
      <c r="AA433" s="274"/>
      <c r="AB433" s="274"/>
      <c r="AC433" s="274"/>
      <c r="AD433" s="274"/>
      <c r="AE433" s="274">
        <f>AF433</f>
        <v>24.7</v>
      </c>
      <c r="AF433" s="274">
        <v>24.7</v>
      </c>
      <c r="AG433" s="274"/>
      <c r="AH433" s="273"/>
      <c r="AI433" s="273"/>
      <c r="AJ433" s="273"/>
      <c r="AK433" s="274"/>
      <c r="AL433" s="274"/>
      <c r="AM433" s="274"/>
      <c r="AN433" s="274"/>
      <c r="AO433" s="274"/>
      <c r="AP433" s="274"/>
      <c r="AQ433" s="274"/>
      <c r="AR433" s="274"/>
      <c r="AS433" s="274"/>
      <c r="AT433" s="274"/>
      <c r="AU433" s="273"/>
      <c r="AV433" s="640"/>
    </row>
    <row r="434" spans="1:48" ht="19.5" customHeight="1">
      <c r="A434" s="526"/>
      <c r="B434" s="474"/>
      <c r="C434" s="475"/>
      <c r="D434" s="474"/>
      <c r="E434" s="474"/>
      <c r="F434" s="6" t="s">
        <v>19</v>
      </c>
      <c r="G434" s="6" t="s">
        <v>22</v>
      </c>
      <c r="H434" s="6" t="s">
        <v>297</v>
      </c>
      <c r="I434" s="6" t="s">
        <v>297</v>
      </c>
      <c r="J434" s="517"/>
      <c r="K434" s="517"/>
      <c r="L434" s="515"/>
      <c r="M434" s="515"/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f t="shared" si="224"/>
        <v>0</v>
      </c>
      <c r="V434" s="5" t="s">
        <v>8</v>
      </c>
      <c r="W434" s="93">
        <v>0</v>
      </c>
      <c r="X434" s="93">
        <v>0</v>
      </c>
      <c r="Y434" s="93">
        <v>0</v>
      </c>
      <c r="Z434" s="93">
        <v>0</v>
      </c>
      <c r="AA434" s="93">
        <v>0</v>
      </c>
      <c r="AB434" s="93">
        <v>0</v>
      </c>
      <c r="AC434" s="93">
        <v>0</v>
      </c>
      <c r="AD434" s="93">
        <v>0</v>
      </c>
      <c r="AE434" s="93">
        <v>0</v>
      </c>
      <c r="AF434" s="93">
        <v>0</v>
      </c>
      <c r="AG434" s="93">
        <v>0</v>
      </c>
      <c r="AH434" s="5">
        <v>0</v>
      </c>
      <c r="AI434" s="5">
        <v>0</v>
      </c>
      <c r="AJ434" s="5">
        <v>0</v>
      </c>
      <c r="AK434" s="93">
        <v>0</v>
      </c>
      <c r="AL434" s="93">
        <v>0</v>
      </c>
      <c r="AM434" s="93">
        <v>0</v>
      </c>
      <c r="AN434" s="93">
        <v>0</v>
      </c>
      <c r="AO434" s="93">
        <v>0</v>
      </c>
      <c r="AP434" s="93">
        <v>0</v>
      </c>
      <c r="AQ434" s="93">
        <v>0</v>
      </c>
      <c r="AR434" s="93">
        <v>0</v>
      </c>
      <c r="AS434" s="93">
        <v>0</v>
      </c>
      <c r="AT434" s="93">
        <v>0</v>
      </c>
      <c r="AU434" s="5">
        <v>0</v>
      </c>
      <c r="AV434" s="640"/>
    </row>
    <row r="435" spans="1:48" ht="19.5" customHeight="1">
      <c r="A435" s="526"/>
      <c r="B435" s="474"/>
      <c r="C435" s="475"/>
      <c r="D435" s="474"/>
      <c r="E435" s="474"/>
      <c r="F435" s="476" t="s">
        <v>39</v>
      </c>
      <c r="G435" s="476" t="s">
        <v>21</v>
      </c>
      <c r="H435" s="476" t="s">
        <v>297</v>
      </c>
      <c r="I435" s="476" t="s">
        <v>297</v>
      </c>
      <c r="J435" s="517"/>
      <c r="K435" s="517"/>
      <c r="L435" s="515"/>
      <c r="M435" s="515"/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f t="shared" si="224"/>
        <v>0</v>
      </c>
      <c r="V435" s="7" t="s">
        <v>50</v>
      </c>
      <c r="W435" s="93">
        <v>0</v>
      </c>
      <c r="X435" s="93">
        <v>0</v>
      </c>
      <c r="Y435" s="93">
        <v>0</v>
      </c>
      <c r="Z435" s="93">
        <v>0</v>
      </c>
      <c r="AA435" s="93">
        <v>0</v>
      </c>
      <c r="AB435" s="93">
        <v>0</v>
      </c>
      <c r="AC435" s="93">
        <v>0</v>
      </c>
      <c r="AD435" s="93">
        <v>0</v>
      </c>
      <c r="AE435" s="93">
        <v>0</v>
      </c>
      <c r="AF435" s="93">
        <v>0</v>
      </c>
      <c r="AG435" s="93">
        <v>0</v>
      </c>
      <c r="AH435" s="5">
        <v>0</v>
      </c>
      <c r="AI435" s="5">
        <v>0</v>
      </c>
      <c r="AJ435" s="5">
        <v>0</v>
      </c>
      <c r="AK435" s="93">
        <v>0</v>
      </c>
      <c r="AL435" s="93">
        <v>0</v>
      </c>
      <c r="AM435" s="93">
        <v>0</v>
      </c>
      <c r="AN435" s="93">
        <v>0</v>
      </c>
      <c r="AO435" s="93">
        <v>0</v>
      </c>
      <c r="AP435" s="93">
        <v>0</v>
      </c>
      <c r="AQ435" s="93">
        <v>0</v>
      </c>
      <c r="AR435" s="93">
        <v>0</v>
      </c>
      <c r="AS435" s="93">
        <v>0</v>
      </c>
      <c r="AT435" s="93">
        <v>0</v>
      </c>
      <c r="AU435" s="5">
        <v>0</v>
      </c>
      <c r="AV435" s="640"/>
    </row>
    <row r="436" spans="1:48" ht="19.5" customHeight="1">
      <c r="A436" s="526"/>
      <c r="B436" s="474"/>
      <c r="C436" s="475"/>
      <c r="D436" s="474"/>
      <c r="E436" s="474"/>
      <c r="F436" s="476"/>
      <c r="G436" s="476"/>
      <c r="H436" s="476"/>
      <c r="I436" s="476"/>
      <c r="J436" s="517"/>
      <c r="K436" s="517"/>
      <c r="L436" s="515"/>
      <c r="M436" s="515"/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f t="shared" si="224"/>
        <v>0</v>
      </c>
      <c r="V436" s="7" t="s">
        <v>51</v>
      </c>
      <c r="W436" s="93">
        <v>0</v>
      </c>
      <c r="X436" s="93">
        <v>0</v>
      </c>
      <c r="Y436" s="93">
        <v>0</v>
      </c>
      <c r="Z436" s="93">
        <v>0</v>
      </c>
      <c r="AA436" s="93">
        <v>0</v>
      </c>
      <c r="AB436" s="93">
        <v>0</v>
      </c>
      <c r="AC436" s="93">
        <v>0</v>
      </c>
      <c r="AD436" s="93">
        <v>0</v>
      </c>
      <c r="AE436" s="93">
        <v>0</v>
      </c>
      <c r="AF436" s="93">
        <v>0</v>
      </c>
      <c r="AG436" s="93">
        <v>0</v>
      </c>
      <c r="AH436" s="5">
        <v>0</v>
      </c>
      <c r="AI436" s="5">
        <v>0</v>
      </c>
      <c r="AJ436" s="5">
        <v>0</v>
      </c>
      <c r="AK436" s="93">
        <v>0</v>
      </c>
      <c r="AL436" s="93">
        <v>0</v>
      </c>
      <c r="AM436" s="93">
        <v>0</v>
      </c>
      <c r="AN436" s="93">
        <v>0</v>
      </c>
      <c r="AO436" s="93">
        <v>0</v>
      </c>
      <c r="AP436" s="93">
        <v>0</v>
      </c>
      <c r="AQ436" s="93">
        <v>0</v>
      </c>
      <c r="AR436" s="93">
        <v>0</v>
      </c>
      <c r="AS436" s="93">
        <v>0</v>
      </c>
      <c r="AT436" s="93">
        <v>0</v>
      </c>
      <c r="AU436" s="5">
        <v>0</v>
      </c>
      <c r="AV436" s="640"/>
    </row>
    <row r="437" spans="1:48" ht="18" customHeight="1">
      <c r="A437" s="526"/>
      <c r="B437" s="474"/>
      <c r="C437" s="475"/>
      <c r="D437" s="474"/>
      <c r="E437" s="474"/>
      <c r="F437" s="476"/>
      <c r="G437" s="476"/>
      <c r="H437" s="476"/>
      <c r="I437" s="476"/>
      <c r="J437" s="517"/>
      <c r="K437" s="517"/>
      <c r="L437" s="515"/>
      <c r="M437" s="515"/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f t="shared" si="224"/>
        <v>0</v>
      </c>
      <c r="V437" s="7" t="s">
        <v>52</v>
      </c>
      <c r="W437" s="93">
        <v>0</v>
      </c>
      <c r="X437" s="93">
        <v>0</v>
      </c>
      <c r="Y437" s="93">
        <v>0</v>
      </c>
      <c r="Z437" s="93">
        <v>0</v>
      </c>
      <c r="AA437" s="93">
        <v>0</v>
      </c>
      <c r="AB437" s="93">
        <v>0</v>
      </c>
      <c r="AC437" s="93">
        <v>0</v>
      </c>
      <c r="AD437" s="93">
        <v>0</v>
      </c>
      <c r="AE437" s="93">
        <v>0</v>
      </c>
      <c r="AF437" s="93">
        <v>0</v>
      </c>
      <c r="AG437" s="93">
        <v>0</v>
      </c>
      <c r="AH437" s="5">
        <v>0</v>
      </c>
      <c r="AI437" s="5">
        <v>0</v>
      </c>
      <c r="AJ437" s="5">
        <v>0</v>
      </c>
      <c r="AK437" s="93">
        <v>0</v>
      </c>
      <c r="AL437" s="93">
        <v>0</v>
      </c>
      <c r="AM437" s="93">
        <v>0</v>
      </c>
      <c r="AN437" s="93">
        <v>0</v>
      </c>
      <c r="AO437" s="93">
        <v>0</v>
      </c>
      <c r="AP437" s="93">
        <v>0</v>
      </c>
      <c r="AQ437" s="93">
        <v>0</v>
      </c>
      <c r="AR437" s="93">
        <v>0</v>
      </c>
      <c r="AS437" s="93">
        <v>0</v>
      </c>
      <c r="AT437" s="93">
        <v>0</v>
      </c>
      <c r="AU437" s="5">
        <v>0</v>
      </c>
      <c r="AV437" s="639"/>
    </row>
    <row r="438" spans="1:48" ht="17.25" customHeight="1">
      <c r="A438" s="527"/>
      <c r="B438" s="474"/>
      <c r="C438" s="475"/>
      <c r="D438" s="474"/>
      <c r="E438" s="474"/>
      <c r="F438" s="476"/>
      <c r="G438" s="476"/>
      <c r="H438" s="476"/>
      <c r="I438" s="476"/>
      <c r="J438" s="517"/>
      <c r="K438" s="517"/>
      <c r="L438" s="515"/>
      <c r="M438" s="515"/>
      <c r="N438" s="230">
        <f t="shared" ref="N438:T438" si="226">SUM(N432:N437)</f>
        <v>0</v>
      </c>
      <c r="O438" s="230">
        <f t="shared" si="226"/>
        <v>0.98</v>
      </c>
      <c r="P438" s="230">
        <f t="shared" si="226"/>
        <v>4.6224800000000004</v>
      </c>
      <c r="Q438" s="230">
        <f t="shared" si="226"/>
        <v>0.42048000000000002</v>
      </c>
      <c r="R438" s="230">
        <f t="shared" si="226"/>
        <v>0</v>
      </c>
      <c r="S438" s="230">
        <f t="shared" si="226"/>
        <v>0</v>
      </c>
      <c r="T438" s="230">
        <f t="shared" si="226"/>
        <v>0</v>
      </c>
      <c r="U438" s="231">
        <f t="shared" si="224"/>
        <v>6.0229600000000003</v>
      </c>
      <c r="V438" s="231" t="s">
        <v>11</v>
      </c>
      <c r="W438" s="193">
        <f t="shared" ref="W438:AU438" si="227">SUM(W432:W437)</f>
        <v>420.48</v>
      </c>
      <c r="X438" s="193">
        <f t="shared" ref="X438:AT438" si="228">X432+X434+X435+X436+X437</f>
        <v>24.7</v>
      </c>
      <c r="Y438" s="193">
        <f t="shared" si="228"/>
        <v>0</v>
      </c>
      <c r="Z438" s="193">
        <f t="shared" si="228"/>
        <v>0</v>
      </c>
      <c r="AA438" s="193">
        <f t="shared" si="228"/>
        <v>0</v>
      </c>
      <c r="AB438" s="193">
        <f t="shared" si="228"/>
        <v>0</v>
      </c>
      <c r="AC438" s="193">
        <f t="shared" si="228"/>
        <v>0</v>
      </c>
      <c r="AD438" s="193">
        <f t="shared" si="228"/>
        <v>0</v>
      </c>
      <c r="AE438" s="193">
        <f t="shared" si="228"/>
        <v>24.7</v>
      </c>
      <c r="AF438" s="193">
        <f t="shared" si="228"/>
        <v>24.7</v>
      </c>
      <c r="AG438" s="193">
        <f t="shared" si="228"/>
        <v>0</v>
      </c>
      <c r="AH438" s="193">
        <f t="shared" si="228"/>
        <v>0</v>
      </c>
      <c r="AI438" s="193">
        <f t="shared" si="228"/>
        <v>0</v>
      </c>
      <c r="AJ438" s="193">
        <f t="shared" si="228"/>
        <v>0</v>
      </c>
      <c r="AK438" s="193">
        <f t="shared" si="228"/>
        <v>0</v>
      </c>
      <c r="AL438" s="193">
        <f t="shared" si="228"/>
        <v>0</v>
      </c>
      <c r="AM438" s="193">
        <f t="shared" si="228"/>
        <v>0</v>
      </c>
      <c r="AN438" s="193">
        <f t="shared" si="228"/>
        <v>0</v>
      </c>
      <c r="AO438" s="193">
        <f t="shared" si="228"/>
        <v>0</v>
      </c>
      <c r="AP438" s="193">
        <f t="shared" si="228"/>
        <v>0</v>
      </c>
      <c r="AQ438" s="193">
        <f t="shared" si="228"/>
        <v>0</v>
      </c>
      <c r="AR438" s="193">
        <f t="shared" si="228"/>
        <v>0</v>
      </c>
      <c r="AS438" s="193">
        <f t="shared" si="228"/>
        <v>0</v>
      </c>
      <c r="AT438" s="193">
        <f t="shared" si="228"/>
        <v>0</v>
      </c>
      <c r="AU438" s="230">
        <f t="shared" si="227"/>
        <v>0</v>
      </c>
      <c r="AV438" s="328"/>
    </row>
    <row r="439" spans="1:48" ht="15.75" customHeight="1">
      <c r="A439" s="547" t="s">
        <v>185</v>
      </c>
      <c r="B439" s="547"/>
      <c r="C439" s="547"/>
      <c r="D439" s="547"/>
      <c r="E439" s="547"/>
      <c r="F439" s="547"/>
      <c r="G439" s="547"/>
      <c r="H439" s="547"/>
      <c r="I439" s="547"/>
      <c r="J439" s="547"/>
      <c r="K439" s="547"/>
      <c r="L439" s="547"/>
      <c r="M439" s="547"/>
      <c r="N439" s="547"/>
      <c r="O439" s="547"/>
      <c r="P439" s="547"/>
      <c r="Q439" s="547"/>
      <c r="R439" s="547"/>
      <c r="S439" s="547"/>
      <c r="T439" s="547"/>
      <c r="U439" s="547"/>
      <c r="V439" s="547"/>
      <c r="W439" s="190"/>
      <c r="X439" s="190"/>
      <c r="Y439" s="190"/>
      <c r="Z439" s="190"/>
      <c r="AA439" s="190"/>
      <c r="AB439" s="190"/>
      <c r="AC439" s="190"/>
      <c r="AD439" s="190"/>
      <c r="AE439" s="190"/>
      <c r="AF439" s="190"/>
      <c r="AG439" s="190"/>
      <c r="AH439" s="188"/>
      <c r="AI439" s="188"/>
      <c r="AJ439" s="188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88"/>
      <c r="AV439" s="302"/>
    </row>
    <row r="440" spans="1:48" ht="29.25" customHeight="1">
      <c r="A440" s="548" t="s">
        <v>65</v>
      </c>
      <c r="B440" s="548"/>
      <c r="C440" s="548"/>
      <c r="D440" s="548"/>
      <c r="E440" s="548"/>
      <c r="F440" s="548"/>
      <c r="G440" s="548"/>
      <c r="H440" s="548"/>
      <c r="I440" s="548"/>
      <c r="J440" s="548"/>
      <c r="K440" s="548"/>
      <c r="L440" s="548"/>
      <c r="M440" s="548"/>
      <c r="N440" s="548"/>
      <c r="O440" s="548"/>
      <c r="P440" s="548"/>
      <c r="Q440" s="548"/>
      <c r="R440" s="548"/>
      <c r="S440" s="548"/>
      <c r="T440" s="548"/>
      <c r="U440" s="548"/>
      <c r="V440" s="548"/>
      <c r="W440" s="190"/>
      <c r="X440" s="190"/>
      <c r="Y440" s="190"/>
      <c r="Z440" s="190"/>
      <c r="AA440" s="190"/>
      <c r="AB440" s="190"/>
      <c r="AC440" s="190"/>
      <c r="AD440" s="190"/>
      <c r="AE440" s="190"/>
      <c r="AF440" s="190"/>
      <c r="AG440" s="190"/>
      <c r="AH440" s="188"/>
      <c r="AI440" s="188"/>
      <c r="AJ440" s="188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88"/>
      <c r="AV440" s="302"/>
    </row>
    <row r="441" spans="1:48" ht="15.75" customHeight="1">
      <c r="A441" s="547" t="s">
        <v>186</v>
      </c>
      <c r="B441" s="547"/>
      <c r="C441" s="547"/>
      <c r="D441" s="547"/>
      <c r="E441" s="547"/>
      <c r="F441" s="547"/>
      <c r="G441" s="547"/>
      <c r="H441" s="547"/>
      <c r="I441" s="547"/>
      <c r="J441" s="547"/>
      <c r="K441" s="547"/>
      <c r="L441" s="547"/>
      <c r="M441" s="547"/>
      <c r="N441" s="547"/>
      <c r="O441" s="547"/>
      <c r="P441" s="547"/>
      <c r="Q441" s="547"/>
      <c r="R441" s="547"/>
      <c r="S441" s="547"/>
      <c r="T441" s="547"/>
      <c r="U441" s="547"/>
      <c r="V441" s="547"/>
      <c r="W441" s="190"/>
      <c r="X441" s="190"/>
      <c r="Y441" s="190"/>
      <c r="Z441" s="190"/>
      <c r="AA441" s="190"/>
      <c r="AB441" s="190"/>
      <c r="AC441" s="190"/>
      <c r="AD441" s="190"/>
      <c r="AE441" s="190"/>
      <c r="AF441" s="190"/>
      <c r="AG441" s="190"/>
      <c r="AH441" s="188"/>
      <c r="AI441" s="188"/>
      <c r="AJ441" s="188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88"/>
      <c r="AV441" s="302"/>
    </row>
    <row r="442" spans="1:48" ht="29.25" customHeight="1">
      <c r="A442" s="548" t="s">
        <v>65</v>
      </c>
      <c r="B442" s="548"/>
      <c r="C442" s="548"/>
      <c r="D442" s="548"/>
      <c r="E442" s="548"/>
      <c r="F442" s="548"/>
      <c r="G442" s="548"/>
      <c r="H442" s="548"/>
      <c r="I442" s="548"/>
      <c r="J442" s="548"/>
      <c r="K442" s="548"/>
      <c r="L442" s="548"/>
      <c r="M442" s="548"/>
      <c r="N442" s="548"/>
      <c r="O442" s="548"/>
      <c r="P442" s="548"/>
      <c r="Q442" s="548"/>
      <c r="R442" s="548"/>
      <c r="S442" s="548"/>
      <c r="T442" s="548"/>
      <c r="U442" s="548"/>
      <c r="V442" s="548"/>
      <c r="W442" s="190"/>
      <c r="X442" s="190"/>
      <c r="Y442" s="190"/>
      <c r="Z442" s="190"/>
      <c r="AA442" s="190"/>
      <c r="AB442" s="190"/>
      <c r="AC442" s="190"/>
      <c r="AD442" s="190"/>
      <c r="AE442" s="190"/>
      <c r="AF442" s="190"/>
      <c r="AG442" s="190"/>
      <c r="AH442" s="188"/>
      <c r="AI442" s="188"/>
      <c r="AJ442" s="188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88"/>
      <c r="AV442" s="302"/>
    </row>
    <row r="443" spans="1:48" ht="15.75" customHeight="1">
      <c r="A443" s="547" t="s">
        <v>187</v>
      </c>
      <c r="B443" s="547"/>
      <c r="C443" s="547"/>
      <c r="D443" s="547"/>
      <c r="E443" s="547"/>
      <c r="F443" s="547"/>
      <c r="G443" s="547"/>
      <c r="H443" s="547"/>
      <c r="I443" s="547"/>
      <c r="J443" s="547"/>
      <c r="K443" s="547"/>
      <c r="L443" s="547"/>
      <c r="M443" s="547"/>
      <c r="N443" s="547"/>
      <c r="O443" s="547"/>
      <c r="P443" s="547"/>
      <c r="Q443" s="547"/>
      <c r="R443" s="547"/>
      <c r="S443" s="547"/>
      <c r="T443" s="547"/>
      <c r="U443" s="547"/>
      <c r="V443" s="547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88"/>
      <c r="AI443" s="188"/>
      <c r="AJ443" s="188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88"/>
      <c r="AV443" s="302"/>
    </row>
    <row r="444" spans="1:48" ht="29.25" customHeight="1">
      <c r="A444" s="548" t="s">
        <v>65</v>
      </c>
      <c r="B444" s="548"/>
      <c r="C444" s="548"/>
      <c r="D444" s="548"/>
      <c r="E444" s="548"/>
      <c r="F444" s="548"/>
      <c r="G444" s="548"/>
      <c r="H444" s="548"/>
      <c r="I444" s="548"/>
      <c r="J444" s="548"/>
      <c r="K444" s="548"/>
      <c r="L444" s="548"/>
      <c r="M444" s="548"/>
      <c r="N444" s="548"/>
      <c r="O444" s="548"/>
      <c r="P444" s="548"/>
      <c r="Q444" s="548"/>
      <c r="R444" s="548"/>
      <c r="S444" s="548"/>
      <c r="T444" s="548"/>
      <c r="U444" s="548"/>
      <c r="V444" s="548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88"/>
      <c r="AI444" s="188"/>
      <c r="AJ444" s="188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88"/>
      <c r="AV444" s="302"/>
    </row>
    <row r="445" spans="1:48" ht="19.5" customHeight="1">
      <c r="A445" s="549" t="s">
        <v>47</v>
      </c>
      <c r="B445" s="549"/>
      <c r="C445" s="549"/>
      <c r="D445" s="549"/>
      <c r="E445" s="549"/>
      <c r="F445" s="549"/>
      <c r="G445" s="549"/>
      <c r="H445" s="549"/>
      <c r="I445" s="549"/>
      <c r="J445" s="549"/>
      <c r="K445" s="549"/>
      <c r="L445" s="549"/>
      <c r="M445" s="549"/>
      <c r="N445" s="4"/>
      <c r="O445" s="4"/>
      <c r="P445" s="4"/>
      <c r="Q445" s="4"/>
      <c r="R445" s="4"/>
      <c r="S445" s="4"/>
      <c r="T445" s="4"/>
      <c r="U445" s="5"/>
      <c r="V445" s="5"/>
      <c r="W445" s="191"/>
      <c r="X445" s="191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88"/>
      <c r="AI445" s="188"/>
      <c r="AJ445" s="188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88"/>
      <c r="AV445" s="302"/>
    </row>
    <row r="446" spans="1:48" ht="17.25" customHeight="1">
      <c r="A446" s="542"/>
      <c r="B446" s="543"/>
      <c r="C446" s="543"/>
      <c r="D446" s="543"/>
      <c r="E446" s="543"/>
      <c r="F446" s="11"/>
      <c r="G446" s="11"/>
      <c r="H446" s="11"/>
      <c r="I446" s="11"/>
      <c r="J446" s="11"/>
      <c r="K446" s="11"/>
      <c r="L446" s="20"/>
      <c r="M446" s="20"/>
      <c r="N446" s="9">
        <f>N432</f>
        <v>0</v>
      </c>
      <c r="O446" s="9">
        <f t="shared" ref="O446:T446" si="229">O432</f>
        <v>0.98</v>
      </c>
      <c r="P446" s="9">
        <f t="shared" si="229"/>
        <v>4.6224800000000004</v>
      </c>
      <c r="Q446" s="9">
        <f t="shared" si="229"/>
        <v>0.42048000000000002</v>
      </c>
      <c r="R446" s="9">
        <f t="shared" si="229"/>
        <v>0</v>
      </c>
      <c r="S446" s="9">
        <f t="shared" si="229"/>
        <v>0</v>
      </c>
      <c r="T446" s="9">
        <f t="shared" si="229"/>
        <v>0</v>
      </c>
      <c r="U446" s="9">
        <f t="shared" ref="U446:U451" si="230">SUM(N446:T446)</f>
        <v>6.0229600000000003</v>
      </c>
      <c r="V446" s="16" t="s">
        <v>3</v>
      </c>
      <c r="W446" s="93">
        <f t="shared" ref="W446:AU446" si="231">W432</f>
        <v>420.48</v>
      </c>
      <c r="X446" s="93">
        <f t="shared" si="231"/>
        <v>24.7</v>
      </c>
      <c r="Y446" s="93">
        <f t="shared" si="231"/>
        <v>0</v>
      </c>
      <c r="Z446" s="93">
        <f t="shared" si="231"/>
        <v>0</v>
      </c>
      <c r="AA446" s="93">
        <f t="shared" si="231"/>
        <v>0</v>
      </c>
      <c r="AB446" s="93">
        <f t="shared" si="231"/>
        <v>0</v>
      </c>
      <c r="AC446" s="93">
        <f t="shared" si="231"/>
        <v>0</v>
      </c>
      <c r="AD446" s="93">
        <f t="shared" si="231"/>
        <v>0</v>
      </c>
      <c r="AE446" s="93">
        <f t="shared" si="231"/>
        <v>24.7</v>
      </c>
      <c r="AF446" s="93">
        <f t="shared" si="231"/>
        <v>24.7</v>
      </c>
      <c r="AG446" s="93">
        <f t="shared" si="231"/>
        <v>0</v>
      </c>
      <c r="AH446" s="9">
        <f t="shared" si="231"/>
        <v>0</v>
      </c>
      <c r="AI446" s="9">
        <f t="shared" si="231"/>
        <v>0</v>
      </c>
      <c r="AJ446" s="9">
        <f t="shared" si="231"/>
        <v>0</v>
      </c>
      <c r="AK446" s="93">
        <f t="shared" si="231"/>
        <v>0</v>
      </c>
      <c r="AL446" s="93">
        <f t="shared" si="231"/>
        <v>0</v>
      </c>
      <c r="AM446" s="93">
        <f t="shared" si="231"/>
        <v>0</v>
      </c>
      <c r="AN446" s="93">
        <f t="shared" si="231"/>
        <v>0</v>
      </c>
      <c r="AO446" s="93">
        <f t="shared" si="231"/>
        <v>0</v>
      </c>
      <c r="AP446" s="93">
        <f t="shared" si="231"/>
        <v>0</v>
      </c>
      <c r="AQ446" s="93">
        <f t="shared" si="231"/>
        <v>0</v>
      </c>
      <c r="AR446" s="93">
        <f t="shared" si="231"/>
        <v>0</v>
      </c>
      <c r="AS446" s="93">
        <f t="shared" si="231"/>
        <v>0</v>
      </c>
      <c r="AT446" s="93">
        <f t="shared" si="231"/>
        <v>0</v>
      </c>
      <c r="AU446" s="9">
        <f t="shared" si="231"/>
        <v>0</v>
      </c>
      <c r="AV446" s="302"/>
    </row>
    <row r="447" spans="1:48" ht="17.25" customHeight="1">
      <c r="A447" s="542"/>
      <c r="B447" s="543"/>
      <c r="C447" s="543"/>
      <c r="D447" s="543"/>
      <c r="E447" s="543"/>
      <c r="F447" s="11"/>
      <c r="G447" s="11"/>
      <c r="H447" s="11"/>
      <c r="I447" s="11"/>
      <c r="J447" s="11"/>
      <c r="K447" s="11"/>
      <c r="L447" s="20"/>
      <c r="M447" s="20"/>
      <c r="N447" s="9">
        <f t="shared" ref="N447:T451" si="232">N434</f>
        <v>0</v>
      </c>
      <c r="O447" s="9">
        <f t="shared" si="232"/>
        <v>0</v>
      </c>
      <c r="P447" s="9">
        <f t="shared" si="232"/>
        <v>0</v>
      </c>
      <c r="Q447" s="9">
        <f t="shared" si="232"/>
        <v>0</v>
      </c>
      <c r="R447" s="9">
        <f t="shared" si="232"/>
        <v>0</v>
      </c>
      <c r="S447" s="9">
        <f t="shared" si="232"/>
        <v>0</v>
      </c>
      <c r="T447" s="9">
        <f t="shared" si="232"/>
        <v>0</v>
      </c>
      <c r="U447" s="9">
        <f t="shared" si="230"/>
        <v>0</v>
      </c>
      <c r="V447" s="16" t="s">
        <v>8</v>
      </c>
      <c r="W447" s="93">
        <f t="shared" ref="W447:AU451" si="233">W434</f>
        <v>0</v>
      </c>
      <c r="X447" s="93">
        <f t="shared" si="233"/>
        <v>0</v>
      </c>
      <c r="Y447" s="93">
        <f t="shared" si="233"/>
        <v>0</v>
      </c>
      <c r="Z447" s="93">
        <f t="shared" si="233"/>
        <v>0</v>
      </c>
      <c r="AA447" s="93">
        <f t="shared" si="233"/>
        <v>0</v>
      </c>
      <c r="AB447" s="93">
        <f t="shared" si="233"/>
        <v>0</v>
      </c>
      <c r="AC447" s="93">
        <f t="shared" si="233"/>
        <v>0</v>
      </c>
      <c r="AD447" s="93">
        <f t="shared" si="233"/>
        <v>0</v>
      </c>
      <c r="AE447" s="93">
        <f t="shared" si="233"/>
        <v>0</v>
      </c>
      <c r="AF447" s="93">
        <f t="shared" si="233"/>
        <v>0</v>
      </c>
      <c r="AG447" s="93">
        <f t="shared" si="233"/>
        <v>0</v>
      </c>
      <c r="AH447" s="9">
        <f t="shared" si="233"/>
        <v>0</v>
      </c>
      <c r="AI447" s="9">
        <f t="shared" si="233"/>
        <v>0</v>
      </c>
      <c r="AJ447" s="9">
        <f t="shared" si="233"/>
        <v>0</v>
      </c>
      <c r="AK447" s="93">
        <f t="shared" si="233"/>
        <v>0</v>
      </c>
      <c r="AL447" s="93">
        <f t="shared" si="233"/>
        <v>0</v>
      </c>
      <c r="AM447" s="93">
        <f t="shared" si="233"/>
        <v>0</v>
      </c>
      <c r="AN447" s="93">
        <f t="shared" si="233"/>
        <v>0</v>
      </c>
      <c r="AO447" s="93">
        <f t="shared" si="233"/>
        <v>0</v>
      </c>
      <c r="AP447" s="93">
        <f t="shared" si="233"/>
        <v>0</v>
      </c>
      <c r="AQ447" s="93">
        <f t="shared" si="233"/>
        <v>0</v>
      </c>
      <c r="AR447" s="93">
        <f t="shared" si="233"/>
        <v>0</v>
      </c>
      <c r="AS447" s="93">
        <f t="shared" si="233"/>
        <v>0</v>
      </c>
      <c r="AT447" s="93">
        <f t="shared" si="233"/>
        <v>0</v>
      </c>
      <c r="AU447" s="9">
        <f t="shared" si="233"/>
        <v>0</v>
      </c>
      <c r="AV447" s="302"/>
    </row>
    <row r="448" spans="1:48" ht="17.25" customHeight="1">
      <c r="A448" s="542"/>
      <c r="B448" s="543"/>
      <c r="C448" s="543"/>
      <c r="D448" s="543"/>
      <c r="E448" s="543"/>
      <c r="F448" s="11"/>
      <c r="G448" s="11"/>
      <c r="H448" s="11"/>
      <c r="I448" s="11"/>
      <c r="J448" s="11"/>
      <c r="K448" s="11"/>
      <c r="L448" s="20"/>
      <c r="M448" s="20"/>
      <c r="N448" s="9">
        <f t="shared" si="232"/>
        <v>0</v>
      </c>
      <c r="O448" s="9">
        <f t="shared" si="232"/>
        <v>0</v>
      </c>
      <c r="P448" s="9">
        <f t="shared" si="232"/>
        <v>0</v>
      </c>
      <c r="Q448" s="9">
        <f t="shared" si="232"/>
        <v>0</v>
      </c>
      <c r="R448" s="9">
        <f t="shared" si="232"/>
        <v>0</v>
      </c>
      <c r="S448" s="9">
        <f t="shared" si="232"/>
        <v>0</v>
      </c>
      <c r="T448" s="9">
        <f t="shared" si="232"/>
        <v>0</v>
      </c>
      <c r="U448" s="9">
        <f t="shared" si="230"/>
        <v>0</v>
      </c>
      <c r="V448" s="13" t="s">
        <v>50</v>
      </c>
      <c r="W448" s="93">
        <f t="shared" si="233"/>
        <v>0</v>
      </c>
      <c r="X448" s="93">
        <f t="shared" si="233"/>
        <v>0</v>
      </c>
      <c r="Y448" s="93">
        <f t="shared" si="233"/>
        <v>0</v>
      </c>
      <c r="Z448" s="93">
        <f t="shared" si="233"/>
        <v>0</v>
      </c>
      <c r="AA448" s="93">
        <f t="shared" si="233"/>
        <v>0</v>
      </c>
      <c r="AB448" s="93">
        <f t="shared" si="233"/>
        <v>0</v>
      </c>
      <c r="AC448" s="93">
        <f t="shared" si="233"/>
        <v>0</v>
      </c>
      <c r="AD448" s="93">
        <f t="shared" si="233"/>
        <v>0</v>
      </c>
      <c r="AE448" s="93">
        <f t="shared" si="233"/>
        <v>0</v>
      </c>
      <c r="AF448" s="93">
        <f t="shared" si="233"/>
        <v>0</v>
      </c>
      <c r="AG448" s="93">
        <f t="shared" si="233"/>
        <v>0</v>
      </c>
      <c r="AH448" s="9">
        <f t="shared" si="233"/>
        <v>0</v>
      </c>
      <c r="AI448" s="9">
        <f t="shared" si="233"/>
        <v>0</v>
      </c>
      <c r="AJ448" s="9">
        <f t="shared" si="233"/>
        <v>0</v>
      </c>
      <c r="AK448" s="93">
        <f t="shared" si="233"/>
        <v>0</v>
      </c>
      <c r="AL448" s="93">
        <f t="shared" si="233"/>
        <v>0</v>
      </c>
      <c r="AM448" s="93">
        <f t="shared" si="233"/>
        <v>0</v>
      </c>
      <c r="AN448" s="93">
        <f t="shared" si="233"/>
        <v>0</v>
      </c>
      <c r="AO448" s="93">
        <f t="shared" si="233"/>
        <v>0</v>
      </c>
      <c r="AP448" s="93">
        <f t="shared" si="233"/>
        <v>0</v>
      </c>
      <c r="AQ448" s="93">
        <f t="shared" si="233"/>
        <v>0</v>
      </c>
      <c r="AR448" s="93">
        <f t="shared" si="233"/>
        <v>0</v>
      </c>
      <c r="AS448" s="93">
        <f t="shared" si="233"/>
        <v>0</v>
      </c>
      <c r="AT448" s="93">
        <f t="shared" si="233"/>
        <v>0</v>
      </c>
      <c r="AU448" s="9">
        <f t="shared" si="233"/>
        <v>0</v>
      </c>
      <c r="AV448" s="302"/>
    </row>
    <row r="449" spans="1:48" ht="17.25" customHeight="1">
      <c r="A449" s="542"/>
      <c r="B449" s="543"/>
      <c r="C449" s="543"/>
      <c r="D449" s="543"/>
      <c r="E449" s="543"/>
      <c r="F449" s="11"/>
      <c r="G449" s="11"/>
      <c r="H449" s="11"/>
      <c r="I449" s="11"/>
      <c r="J449" s="11"/>
      <c r="K449" s="11"/>
      <c r="L449" s="20"/>
      <c r="M449" s="20"/>
      <c r="N449" s="9">
        <f t="shared" si="232"/>
        <v>0</v>
      </c>
      <c r="O449" s="9">
        <f t="shared" si="232"/>
        <v>0</v>
      </c>
      <c r="P449" s="9">
        <f t="shared" si="232"/>
        <v>0</v>
      </c>
      <c r="Q449" s="9">
        <f t="shared" si="232"/>
        <v>0</v>
      </c>
      <c r="R449" s="9">
        <f t="shared" si="232"/>
        <v>0</v>
      </c>
      <c r="S449" s="9">
        <f t="shared" si="232"/>
        <v>0</v>
      </c>
      <c r="T449" s="9">
        <f t="shared" si="232"/>
        <v>0</v>
      </c>
      <c r="U449" s="9">
        <f t="shared" si="230"/>
        <v>0</v>
      </c>
      <c r="V449" s="13" t="s">
        <v>51</v>
      </c>
      <c r="W449" s="93">
        <f t="shared" si="233"/>
        <v>0</v>
      </c>
      <c r="X449" s="93">
        <f t="shared" si="233"/>
        <v>0</v>
      </c>
      <c r="Y449" s="93">
        <f t="shared" si="233"/>
        <v>0</v>
      </c>
      <c r="Z449" s="93">
        <f t="shared" si="233"/>
        <v>0</v>
      </c>
      <c r="AA449" s="93">
        <f t="shared" si="233"/>
        <v>0</v>
      </c>
      <c r="AB449" s="93">
        <f t="shared" si="233"/>
        <v>0</v>
      </c>
      <c r="AC449" s="93">
        <f t="shared" si="233"/>
        <v>0</v>
      </c>
      <c r="AD449" s="93">
        <f t="shared" si="233"/>
        <v>0</v>
      </c>
      <c r="AE449" s="93">
        <f t="shared" si="233"/>
        <v>0</v>
      </c>
      <c r="AF449" s="93">
        <f t="shared" si="233"/>
        <v>0</v>
      </c>
      <c r="AG449" s="93">
        <f t="shared" si="233"/>
        <v>0</v>
      </c>
      <c r="AH449" s="9">
        <f t="shared" si="233"/>
        <v>0</v>
      </c>
      <c r="AI449" s="9">
        <f t="shared" si="233"/>
        <v>0</v>
      </c>
      <c r="AJ449" s="9">
        <f t="shared" si="233"/>
        <v>0</v>
      </c>
      <c r="AK449" s="93">
        <f t="shared" si="233"/>
        <v>0</v>
      </c>
      <c r="AL449" s="93">
        <f t="shared" si="233"/>
        <v>0</v>
      </c>
      <c r="AM449" s="93">
        <f t="shared" si="233"/>
        <v>0</v>
      </c>
      <c r="AN449" s="93">
        <f t="shared" si="233"/>
        <v>0</v>
      </c>
      <c r="AO449" s="93">
        <f t="shared" si="233"/>
        <v>0</v>
      </c>
      <c r="AP449" s="93">
        <f t="shared" si="233"/>
        <v>0</v>
      </c>
      <c r="AQ449" s="93">
        <f t="shared" si="233"/>
        <v>0</v>
      </c>
      <c r="AR449" s="93">
        <f t="shared" si="233"/>
        <v>0</v>
      </c>
      <c r="AS449" s="93">
        <f t="shared" si="233"/>
        <v>0</v>
      </c>
      <c r="AT449" s="93">
        <f t="shared" si="233"/>
        <v>0</v>
      </c>
      <c r="AU449" s="9">
        <f t="shared" si="233"/>
        <v>0</v>
      </c>
      <c r="AV449" s="302"/>
    </row>
    <row r="450" spans="1:48" ht="17.25" customHeight="1">
      <c r="A450" s="18"/>
      <c r="B450" s="19"/>
      <c r="C450" s="19"/>
      <c r="D450" s="19"/>
      <c r="E450" s="19"/>
      <c r="F450" s="11"/>
      <c r="G450" s="11"/>
      <c r="H450" s="11"/>
      <c r="I450" s="11"/>
      <c r="J450" s="11"/>
      <c r="K450" s="11"/>
      <c r="L450" s="20"/>
      <c r="M450" s="20"/>
      <c r="N450" s="9">
        <f t="shared" si="232"/>
        <v>0</v>
      </c>
      <c r="O450" s="9">
        <f t="shared" si="232"/>
        <v>0</v>
      </c>
      <c r="P450" s="9">
        <f t="shared" si="232"/>
        <v>0</v>
      </c>
      <c r="Q450" s="9">
        <f t="shared" si="232"/>
        <v>0</v>
      </c>
      <c r="R450" s="9">
        <f t="shared" si="232"/>
        <v>0</v>
      </c>
      <c r="S450" s="9">
        <f t="shared" si="232"/>
        <v>0</v>
      </c>
      <c r="T450" s="9">
        <f t="shared" si="232"/>
        <v>0</v>
      </c>
      <c r="U450" s="9">
        <f t="shared" si="230"/>
        <v>0</v>
      </c>
      <c r="V450" s="13" t="s">
        <v>52</v>
      </c>
      <c r="W450" s="93">
        <f t="shared" si="233"/>
        <v>0</v>
      </c>
      <c r="X450" s="93">
        <f t="shared" si="233"/>
        <v>0</v>
      </c>
      <c r="Y450" s="93">
        <f t="shared" si="233"/>
        <v>0</v>
      </c>
      <c r="Z450" s="93">
        <f t="shared" si="233"/>
        <v>0</v>
      </c>
      <c r="AA450" s="93">
        <f t="shared" si="233"/>
        <v>0</v>
      </c>
      <c r="AB450" s="93">
        <f t="shared" si="233"/>
        <v>0</v>
      </c>
      <c r="AC450" s="93">
        <f t="shared" si="233"/>
        <v>0</v>
      </c>
      <c r="AD450" s="93">
        <f t="shared" si="233"/>
        <v>0</v>
      </c>
      <c r="AE450" s="93">
        <f t="shared" si="233"/>
        <v>0</v>
      </c>
      <c r="AF450" s="93">
        <f t="shared" si="233"/>
        <v>0</v>
      </c>
      <c r="AG450" s="93">
        <f t="shared" si="233"/>
        <v>0</v>
      </c>
      <c r="AH450" s="9">
        <f t="shared" si="233"/>
        <v>0</v>
      </c>
      <c r="AI450" s="9">
        <f t="shared" si="233"/>
        <v>0</v>
      </c>
      <c r="AJ450" s="9">
        <f t="shared" si="233"/>
        <v>0</v>
      </c>
      <c r="AK450" s="93">
        <f t="shared" si="233"/>
        <v>0</v>
      </c>
      <c r="AL450" s="93">
        <f t="shared" si="233"/>
        <v>0</v>
      </c>
      <c r="AM450" s="93">
        <f t="shared" si="233"/>
        <v>0</v>
      </c>
      <c r="AN450" s="93">
        <f t="shared" si="233"/>
        <v>0</v>
      </c>
      <c r="AO450" s="93">
        <f t="shared" si="233"/>
        <v>0</v>
      </c>
      <c r="AP450" s="93">
        <f t="shared" si="233"/>
        <v>0</v>
      </c>
      <c r="AQ450" s="93">
        <f t="shared" si="233"/>
        <v>0</v>
      </c>
      <c r="AR450" s="93">
        <f t="shared" si="233"/>
        <v>0</v>
      </c>
      <c r="AS450" s="93">
        <f t="shared" si="233"/>
        <v>0</v>
      </c>
      <c r="AT450" s="93">
        <f t="shared" si="233"/>
        <v>0</v>
      </c>
      <c r="AU450" s="9">
        <f t="shared" si="233"/>
        <v>0</v>
      </c>
      <c r="AV450" s="302"/>
    </row>
    <row r="451" spans="1:48" ht="17.25" customHeight="1">
      <c r="A451" s="542"/>
      <c r="B451" s="543"/>
      <c r="C451" s="543"/>
      <c r="D451" s="543"/>
      <c r="E451" s="543"/>
      <c r="F451" s="11"/>
      <c r="G451" s="11"/>
      <c r="H451" s="11"/>
      <c r="I451" s="11"/>
      <c r="J451" s="11"/>
      <c r="K451" s="11"/>
      <c r="L451" s="9">
        <f>L432</f>
        <v>7.6970000000000001</v>
      </c>
      <c r="M451" s="9">
        <f>M432</f>
        <v>0</v>
      </c>
      <c r="N451" s="230">
        <f t="shared" si="232"/>
        <v>0</v>
      </c>
      <c r="O451" s="230">
        <f t="shared" si="232"/>
        <v>0.98</v>
      </c>
      <c r="P451" s="230">
        <f t="shared" si="232"/>
        <v>4.6224800000000004</v>
      </c>
      <c r="Q451" s="230">
        <f t="shared" si="232"/>
        <v>0.42048000000000002</v>
      </c>
      <c r="R451" s="230">
        <f t="shared" si="232"/>
        <v>0</v>
      </c>
      <c r="S451" s="230">
        <f t="shared" si="232"/>
        <v>0</v>
      </c>
      <c r="T451" s="230">
        <f t="shared" si="232"/>
        <v>0</v>
      </c>
      <c r="U451" s="231">
        <f t="shared" si="230"/>
        <v>6.0229600000000003</v>
      </c>
      <c r="V451" s="231" t="s">
        <v>11</v>
      </c>
      <c r="W451" s="193">
        <f t="shared" si="233"/>
        <v>420.48</v>
      </c>
      <c r="X451" s="193">
        <f t="shared" si="233"/>
        <v>24.7</v>
      </c>
      <c r="Y451" s="193">
        <f t="shared" si="233"/>
        <v>0</v>
      </c>
      <c r="Z451" s="193">
        <f t="shared" si="233"/>
        <v>0</v>
      </c>
      <c r="AA451" s="193">
        <f t="shared" si="233"/>
        <v>0</v>
      </c>
      <c r="AB451" s="193">
        <f t="shared" si="233"/>
        <v>0</v>
      </c>
      <c r="AC451" s="193">
        <f t="shared" si="233"/>
        <v>0</v>
      </c>
      <c r="AD451" s="193">
        <f t="shared" si="233"/>
        <v>0</v>
      </c>
      <c r="AE451" s="193">
        <f t="shared" si="233"/>
        <v>24.7</v>
      </c>
      <c r="AF451" s="193">
        <f t="shared" si="233"/>
        <v>24.7</v>
      </c>
      <c r="AG451" s="193">
        <f t="shared" si="233"/>
        <v>0</v>
      </c>
      <c r="AH451" s="230">
        <f t="shared" si="233"/>
        <v>0</v>
      </c>
      <c r="AI451" s="230">
        <f t="shared" si="233"/>
        <v>0</v>
      </c>
      <c r="AJ451" s="230">
        <f t="shared" si="233"/>
        <v>0</v>
      </c>
      <c r="AK451" s="193">
        <f t="shared" si="233"/>
        <v>0</v>
      </c>
      <c r="AL451" s="193">
        <f t="shared" si="233"/>
        <v>0</v>
      </c>
      <c r="AM451" s="193">
        <f t="shared" si="233"/>
        <v>0</v>
      </c>
      <c r="AN451" s="193">
        <f t="shared" si="233"/>
        <v>0</v>
      </c>
      <c r="AO451" s="193">
        <f t="shared" si="233"/>
        <v>0</v>
      </c>
      <c r="AP451" s="193">
        <f t="shared" si="233"/>
        <v>0</v>
      </c>
      <c r="AQ451" s="193">
        <f t="shared" si="233"/>
        <v>0</v>
      </c>
      <c r="AR451" s="193">
        <f t="shared" si="233"/>
        <v>0</v>
      </c>
      <c r="AS451" s="193">
        <f t="shared" si="233"/>
        <v>0</v>
      </c>
      <c r="AT451" s="193">
        <f t="shared" si="233"/>
        <v>0</v>
      </c>
      <c r="AU451" s="230">
        <f t="shared" si="233"/>
        <v>0</v>
      </c>
      <c r="AV451" s="328"/>
    </row>
    <row r="452" spans="1:48" ht="15.75" customHeight="1">
      <c r="A452" s="459" t="s">
        <v>35</v>
      </c>
      <c r="B452" s="460"/>
      <c r="C452" s="460"/>
      <c r="D452" s="460"/>
      <c r="E452" s="460"/>
      <c r="F452" s="460"/>
      <c r="G452" s="460"/>
      <c r="H452" s="460"/>
      <c r="I452" s="460"/>
      <c r="J452" s="460"/>
      <c r="K452" s="460"/>
      <c r="L452" s="460"/>
      <c r="M452" s="460"/>
      <c r="N452" s="460"/>
      <c r="O452" s="460"/>
      <c r="P452" s="460"/>
      <c r="Q452" s="460"/>
      <c r="R452" s="460"/>
      <c r="S452" s="460"/>
      <c r="T452" s="460"/>
      <c r="U452" s="460"/>
      <c r="V452" s="460"/>
      <c r="W452" s="461"/>
      <c r="X452" s="461"/>
      <c r="Y452" s="461"/>
      <c r="Z452" s="461"/>
      <c r="AA452" s="461"/>
      <c r="AB452" s="461"/>
      <c r="AC452" s="461"/>
      <c r="AD452" s="461"/>
      <c r="AE452" s="461"/>
      <c r="AF452" s="461"/>
      <c r="AG452" s="461"/>
      <c r="AH452" s="461"/>
      <c r="AI452" s="461"/>
      <c r="AJ452" s="461"/>
      <c r="AK452" s="461"/>
      <c r="AL452" s="461"/>
      <c r="AM452" s="461"/>
      <c r="AN452" s="461"/>
      <c r="AO452" s="461"/>
      <c r="AP452" s="461"/>
      <c r="AQ452" s="461"/>
      <c r="AR452" s="461"/>
      <c r="AS452" s="461"/>
      <c r="AT452" s="461"/>
      <c r="AU452" s="461"/>
      <c r="AV452" s="462"/>
    </row>
    <row r="453" spans="1:48" ht="15.75" customHeight="1">
      <c r="A453" s="463" t="s">
        <v>36</v>
      </c>
      <c r="B453" s="464"/>
      <c r="C453" s="464"/>
      <c r="D453" s="464"/>
      <c r="E453" s="464"/>
      <c r="F453" s="464"/>
      <c r="G453" s="464"/>
      <c r="H453" s="464"/>
      <c r="I453" s="464"/>
      <c r="J453" s="464"/>
      <c r="K453" s="464"/>
      <c r="L453" s="464"/>
      <c r="M453" s="464"/>
      <c r="N453" s="464"/>
      <c r="O453" s="464"/>
      <c r="P453" s="464"/>
      <c r="Q453" s="464"/>
      <c r="R453" s="464"/>
      <c r="S453" s="464"/>
      <c r="T453" s="464"/>
      <c r="U453" s="464"/>
      <c r="V453" s="464"/>
      <c r="W453" s="465"/>
      <c r="X453" s="465"/>
      <c r="Y453" s="465"/>
      <c r="Z453" s="465"/>
      <c r="AA453" s="465"/>
      <c r="AB453" s="465"/>
      <c r="AC453" s="465"/>
      <c r="AD453" s="465"/>
      <c r="AE453" s="465"/>
      <c r="AF453" s="465"/>
      <c r="AG453" s="465"/>
      <c r="AH453" s="465"/>
      <c r="AI453" s="465"/>
      <c r="AJ453" s="465"/>
      <c r="AK453" s="465"/>
      <c r="AL453" s="465"/>
      <c r="AM453" s="465"/>
      <c r="AN453" s="465"/>
      <c r="AO453" s="465"/>
      <c r="AP453" s="465"/>
      <c r="AQ453" s="465"/>
      <c r="AR453" s="465"/>
      <c r="AS453" s="465"/>
      <c r="AT453" s="465"/>
      <c r="AU453" s="465"/>
      <c r="AV453" s="466"/>
    </row>
    <row r="454" spans="1:48" ht="15.75" customHeight="1">
      <c r="A454" s="467" t="s">
        <v>188</v>
      </c>
      <c r="B454" s="468"/>
      <c r="C454" s="468"/>
      <c r="D454" s="468"/>
      <c r="E454" s="468"/>
      <c r="F454" s="468"/>
      <c r="G454" s="468"/>
      <c r="H454" s="468"/>
      <c r="I454" s="468"/>
      <c r="J454" s="468"/>
      <c r="K454" s="468"/>
      <c r="L454" s="468"/>
      <c r="M454" s="468"/>
      <c r="N454" s="468"/>
      <c r="O454" s="468"/>
      <c r="P454" s="468"/>
      <c r="Q454" s="468"/>
      <c r="R454" s="468"/>
      <c r="S454" s="468"/>
      <c r="T454" s="468"/>
      <c r="U454" s="468"/>
      <c r="V454" s="468"/>
      <c r="W454" s="469"/>
      <c r="X454" s="469"/>
      <c r="Y454" s="469"/>
      <c r="Z454" s="469"/>
      <c r="AA454" s="469"/>
      <c r="AB454" s="469"/>
      <c r="AC454" s="469"/>
      <c r="AD454" s="469"/>
      <c r="AE454" s="469"/>
      <c r="AF454" s="469"/>
      <c r="AG454" s="469"/>
      <c r="AH454" s="469"/>
      <c r="AI454" s="469"/>
      <c r="AJ454" s="469"/>
      <c r="AK454" s="469"/>
      <c r="AL454" s="469"/>
      <c r="AM454" s="469"/>
      <c r="AN454" s="469"/>
      <c r="AO454" s="469"/>
      <c r="AP454" s="469"/>
      <c r="AQ454" s="469"/>
      <c r="AR454" s="469"/>
      <c r="AS454" s="469"/>
      <c r="AT454" s="469"/>
      <c r="AU454" s="469"/>
      <c r="AV454" s="470"/>
    </row>
    <row r="455" spans="1:48" ht="29.25" customHeight="1">
      <c r="A455" s="548" t="s">
        <v>65</v>
      </c>
      <c r="B455" s="548"/>
      <c r="C455" s="548"/>
      <c r="D455" s="548"/>
      <c r="E455" s="548"/>
      <c r="F455" s="548"/>
      <c r="G455" s="548"/>
      <c r="H455" s="548"/>
      <c r="I455" s="548"/>
      <c r="J455" s="548"/>
      <c r="K455" s="548"/>
      <c r="L455" s="548"/>
      <c r="M455" s="548"/>
      <c r="N455" s="548"/>
      <c r="O455" s="548"/>
      <c r="P455" s="548"/>
      <c r="Q455" s="548"/>
      <c r="R455" s="548"/>
      <c r="S455" s="548"/>
      <c r="T455" s="548"/>
      <c r="U455" s="548"/>
      <c r="V455" s="548"/>
      <c r="W455" s="190"/>
      <c r="X455" s="190"/>
      <c r="Y455" s="190"/>
      <c r="Z455" s="190"/>
      <c r="AA455" s="190"/>
      <c r="AB455" s="190"/>
      <c r="AC455" s="190"/>
      <c r="AD455" s="190"/>
      <c r="AE455" s="190"/>
      <c r="AF455" s="190"/>
      <c r="AG455" s="190"/>
      <c r="AH455" s="188"/>
      <c r="AI455" s="188"/>
      <c r="AJ455" s="188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88"/>
      <c r="AV455" s="302"/>
    </row>
    <row r="456" spans="1:48" ht="15.75" customHeight="1">
      <c r="A456" s="547" t="s">
        <v>189</v>
      </c>
      <c r="B456" s="547"/>
      <c r="C456" s="547"/>
      <c r="D456" s="547"/>
      <c r="E456" s="547"/>
      <c r="F456" s="547"/>
      <c r="G456" s="547"/>
      <c r="H456" s="547"/>
      <c r="I456" s="547"/>
      <c r="J456" s="547"/>
      <c r="K456" s="547"/>
      <c r="L456" s="547"/>
      <c r="M456" s="547"/>
      <c r="N456" s="547"/>
      <c r="O456" s="547"/>
      <c r="P456" s="547"/>
      <c r="Q456" s="547"/>
      <c r="R456" s="547"/>
      <c r="S456" s="547"/>
      <c r="T456" s="547"/>
      <c r="U456" s="547"/>
      <c r="V456" s="547"/>
      <c r="W456" s="190"/>
      <c r="X456" s="190"/>
      <c r="Y456" s="190"/>
      <c r="Z456" s="190"/>
      <c r="AA456" s="190"/>
      <c r="AB456" s="190"/>
      <c r="AC456" s="190"/>
      <c r="AD456" s="190"/>
      <c r="AE456" s="190"/>
      <c r="AF456" s="190"/>
      <c r="AG456" s="190"/>
      <c r="AH456" s="188"/>
      <c r="AI456" s="188"/>
      <c r="AJ456" s="188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88"/>
      <c r="AV456" s="302"/>
    </row>
    <row r="457" spans="1:48" ht="29.25" customHeight="1">
      <c r="A457" s="548" t="s">
        <v>65</v>
      </c>
      <c r="B457" s="548"/>
      <c r="C457" s="548"/>
      <c r="D457" s="548"/>
      <c r="E457" s="548"/>
      <c r="F457" s="548"/>
      <c r="G457" s="548"/>
      <c r="H457" s="548"/>
      <c r="I457" s="548"/>
      <c r="J457" s="548"/>
      <c r="K457" s="548"/>
      <c r="L457" s="548"/>
      <c r="M457" s="548"/>
      <c r="N457" s="548"/>
      <c r="O457" s="548"/>
      <c r="P457" s="548"/>
      <c r="Q457" s="548"/>
      <c r="R457" s="548"/>
      <c r="S457" s="548"/>
      <c r="T457" s="548"/>
      <c r="U457" s="548"/>
      <c r="V457" s="548"/>
      <c r="W457" s="190"/>
      <c r="X457" s="190"/>
      <c r="Y457" s="190"/>
      <c r="Z457" s="190"/>
      <c r="AA457" s="190"/>
      <c r="AB457" s="190"/>
      <c r="AC457" s="190"/>
      <c r="AD457" s="190"/>
      <c r="AE457" s="190"/>
      <c r="AF457" s="190"/>
      <c r="AG457" s="190"/>
      <c r="AH457" s="188"/>
      <c r="AI457" s="188"/>
      <c r="AJ457" s="188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88"/>
      <c r="AV457" s="302"/>
    </row>
    <row r="458" spans="1:48" ht="15.75" customHeight="1">
      <c r="A458" s="547" t="s">
        <v>190</v>
      </c>
      <c r="B458" s="547"/>
      <c r="C458" s="547"/>
      <c r="D458" s="547"/>
      <c r="E458" s="547"/>
      <c r="F458" s="547"/>
      <c r="G458" s="547"/>
      <c r="H458" s="547"/>
      <c r="I458" s="547"/>
      <c r="J458" s="547"/>
      <c r="K458" s="547"/>
      <c r="L458" s="547"/>
      <c r="M458" s="547"/>
      <c r="N458" s="547"/>
      <c r="O458" s="547"/>
      <c r="P458" s="547"/>
      <c r="Q458" s="547"/>
      <c r="R458" s="547"/>
      <c r="S458" s="547"/>
      <c r="T458" s="547"/>
      <c r="U458" s="547"/>
      <c r="V458" s="547"/>
      <c r="W458" s="190"/>
      <c r="X458" s="190"/>
      <c r="Y458" s="190"/>
      <c r="Z458" s="190"/>
      <c r="AA458" s="190"/>
      <c r="AB458" s="190"/>
      <c r="AC458" s="190"/>
      <c r="AD458" s="190"/>
      <c r="AE458" s="190"/>
      <c r="AF458" s="190"/>
      <c r="AG458" s="190"/>
      <c r="AH458" s="188"/>
      <c r="AI458" s="188"/>
      <c r="AJ458" s="188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88"/>
      <c r="AV458" s="302"/>
    </row>
    <row r="459" spans="1:48" ht="29.25" customHeight="1">
      <c r="A459" s="548" t="s">
        <v>65</v>
      </c>
      <c r="B459" s="548"/>
      <c r="C459" s="548"/>
      <c r="D459" s="548"/>
      <c r="E459" s="548"/>
      <c r="F459" s="548"/>
      <c r="G459" s="548"/>
      <c r="H459" s="548"/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88"/>
      <c r="AI459" s="188"/>
      <c r="AJ459" s="188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88"/>
      <c r="AV459" s="302"/>
    </row>
    <row r="460" spans="1:48" ht="15.75" customHeight="1">
      <c r="A460" s="547" t="s">
        <v>191</v>
      </c>
      <c r="B460" s="547"/>
      <c r="C460" s="547"/>
      <c r="D460" s="547"/>
      <c r="E460" s="547"/>
      <c r="F460" s="547"/>
      <c r="G460" s="547"/>
      <c r="H460" s="547"/>
      <c r="I460" s="547"/>
      <c r="J460" s="547"/>
      <c r="K460" s="547"/>
      <c r="L460" s="547"/>
      <c r="M460" s="547"/>
      <c r="N460" s="547"/>
      <c r="O460" s="547"/>
      <c r="P460" s="547"/>
      <c r="Q460" s="547"/>
      <c r="R460" s="547"/>
      <c r="S460" s="547"/>
      <c r="T460" s="547"/>
      <c r="U460" s="547"/>
      <c r="V460" s="547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88"/>
      <c r="AI460" s="188"/>
      <c r="AJ460" s="188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88"/>
      <c r="AV460" s="302"/>
    </row>
    <row r="461" spans="1:48" ht="29.25" customHeight="1">
      <c r="A461" s="548" t="s">
        <v>65</v>
      </c>
      <c r="B461" s="548"/>
      <c r="C461" s="548"/>
      <c r="D461" s="548"/>
      <c r="E461" s="548"/>
      <c r="F461" s="548"/>
      <c r="G461" s="548"/>
      <c r="H461" s="548"/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88"/>
      <c r="AI461" s="188"/>
      <c r="AJ461" s="188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88"/>
      <c r="AV461" s="302"/>
    </row>
    <row r="462" spans="1:48" ht="15.75" customHeight="1">
      <c r="A462" s="463" t="s">
        <v>37</v>
      </c>
      <c r="B462" s="464"/>
      <c r="C462" s="464"/>
      <c r="D462" s="464"/>
      <c r="E462" s="464"/>
      <c r="F462" s="464"/>
      <c r="G462" s="464"/>
      <c r="H462" s="464"/>
      <c r="I462" s="464"/>
      <c r="J462" s="464"/>
      <c r="K462" s="464"/>
      <c r="L462" s="464"/>
      <c r="M462" s="464"/>
      <c r="N462" s="464"/>
      <c r="O462" s="464"/>
      <c r="P462" s="464"/>
      <c r="Q462" s="464"/>
      <c r="R462" s="464"/>
      <c r="S462" s="464"/>
      <c r="T462" s="464"/>
      <c r="U462" s="464"/>
      <c r="V462" s="464"/>
      <c r="W462" s="465"/>
      <c r="X462" s="465"/>
      <c r="Y462" s="465"/>
      <c r="Z462" s="465"/>
      <c r="AA462" s="465"/>
      <c r="AB462" s="465"/>
      <c r="AC462" s="465"/>
      <c r="AD462" s="465"/>
      <c r="AE462" s="465"/>
      <c r="AF462" s="465"/>
      <c r="AG462" s="465"/>
      <c r="AH462" s="465"/>
      <c r="AI462" s="465"/>
      <c r="AJ462" s="465"/>
      <c r="AK462" s="465"/>
      <c r="AL462" s="465"/>
      <c r="AM462" s="465"/>
      <c r="AN462" s="465"/>
      <c r="AO462" s="465"/>
      <c r="AP462" s="465"/>
      <c r="AQ462" s="465"/>
      <c r="AR462" s="465"/>
      <c r="AS462" s="465"/>
      <c r="AT462" s="465"/>
      <c r="AU462" s="465"/>
      <c r="AV462" s="466"/>
    </row>
    <row r="463" spans="1:48" ht="15.75" customHeight="1">
      <c r="A463" s="467" t="s">
        <v>192</v>
      </c>
      <c r="B463" s="468"/>
      <c r="C463" s="468"/>
      <c r="D463" s="468"/>
      <c r="E463" s="468"/>
      <c r="F463" s="468"/>
      <c r="G463" s="468"/>
      <c r="H463" s="468"/>
      <c r="I463" s="468"/>
      <c r="J463" s="468"/>
      <c r="K463" s="468"/>
      <c r="L463" s="468"/>
      <c r="M463" s="468"/>
      <c r="N463" s="468"/>
      <c r="O463" s="468"/>
      <c r="P463" s="468"/>
      <c r="Q463" s="468"/>
      <c r="R463" s="468"/>
      <c r="S463" s="468"/>
      <c r="T463" s="468"/>
      <c r="U463" s="468"/>
      <c r="V463" s="468"/>
      <c r="W463" s="469"/>
      <c r="X463" s="469"/>
      <c r="Y463" s="469"/>
      <c r="Z463" s="469"/>
      <c r="AA463" s="469"/>
      <c r="AB463" s="469"/>
      <c r="AC463" s="469"/>
      <c r="AD463" s="469"/>
      <c r="AE463" s="469"/>
      <c r="AF463" s="469"/>
      <c r="AG463" s="469"/>
      <c r="AH463" s="469"/>
      <c r="AI463" s="469"/>
      <c r="AJ463" s="469"/>
      <c r="AK463" s="469"/>
      <c r="AL463" s="469"/>
      <c r="AM463" s="469"/>
      <c r="AN463" s="469"/>
      <c r="AO463" s="469"/>
      <c r="AP463" s="469"/>
      <c r="AQ463" s="469"/>
      <c r="AR463" s="469"/>
      <c r="AS463" s="469"/>
      <c r="AT463" s="469"/>
      <c r="AU463" s="469"/>
      <c r="AV463" s="470"/>
    </row>
    <row r="464" spans="1:48" ht="29.25" customHeight="1">
      <c r="A464" s="548" t="s">
        <v>65</v>
      </c>
      <c r="B464" s="548"/>
      <c r="C464" s="548"/>
      <c r="D464" s="548"/>
      <c r="E464" s="548"/>
      <c r="F464" s="548"/>
      <c r="G464" s="548"/>
      <c r="H464" s="548"/>
      <c r="I464" s="548"/>
      <c r="J464" s="548"/>
      <c r="K464" s="548"/>
      <c r="L464" s="548"/>
      <c r="M464" s="548"/>
      <c r="N464" s="548"/>
      <c r="O464" s="548"/>
      <c r="P464" s="548"/>
      <c r="Q464" s="548"/>
      <c r="R464" s="548"/>
      <c r="S464" s="548"/>
      <c r="T464" s="548"/>
      <c r="U464" s="548"/>
      <c r="V464" s="548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88"/>
      <c r="AI464" s="188"/>
      <c r="AJ464" s="188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88"/>
      <c r="AV464" s="302"/>
    </row>
    <row r="465" spans="1:48" ht="15.75" customHeight="1">
      <c r="A465" s="547" t="s">
        <v>193</v>
      </c>
      <c r="B465" s="547"/>
      <c r="C465" s="547"/>
      <c r="D465" s="547"/>
      <c r="E465" s="547"/>
      <c r="F465" s="547"/>
      <c r="G465" s="547"/>
      <c r="H465" s="547"/>
      <c r="I465" s="547"/>
      <c r="J465" s="547"/>
      <c r="K465" s="547"/>
      <c r="L465" s="547"/>
      <c r="M465" s="547"/>
      <c r="N465" s="547"/>
      <c r="O465" s="547"/>
      <c r="P465" s="547"/>
      <c r="Q465" s="547"/>
      <c r="R465" s="547"/>
      <c r="S465" s="547"/>
      <c r="T465" s="547"/>
      <c r="U465" s="547"/>
      <c r="V465" s="547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88"/>
      <c r="AI465" s="188"/>
      <c r="AJ465" s="188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88"/>
      <c r="AV465" s="302"/>
    </row>
    <row r="466" spans="1:48" ht="29.25" customHeight="1">
      <c r="A466" s="548" t="s">
        <v>65</v>
      </c>
      <c r="B466" s="548"/>
      <c r="C466" s="548"/>
      <c r="D466" s="548"/>
      <c r="E466" s="548"/>
      <c r="F466" s="548"/>
      <c r="G466" s="548"/>
      <c r="H466" s="548"/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190"/>
      <c r="X466" s="190"/>
      <c r="Y466" s="190"/>
      <c r="Z466" s="190"/>
      <c r="AA466" s="190"/>
      <c r="AB466" s="190"/>
      <c r="AC466" s="190"/>
      <c r="AD466" s="190"/>
      <c r="AE466" s="190"/>
      <c r="AF466" s="190"/>
      <c r="AG466" s="190"/>
      <c r="AH466" s="188"/>
      <c r="AI466" s="188"/>
      <c r="AJ466" s="188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88"/>
      <c r="AV466" s="302"/>
    </row>
    <row r="467" spans="1:48" ht="15.75" customHeight="1">
      <c r="A467" s="547" t="s">
        <v>194</v>
      </c>
      <c r="B467" s="547"/>
      <c r="C467" s="547"/>
      <c r="D467" s="547"/>
      <c r="E467" s="547"/>
      <c r="F467" s="547"/>
      <c r="G467" s="547"/>
      <c r="H467" s="547"/>
      <c r="I467" s="547"/>
      <c r="J467" s="547"/>
      <c r="K467" s="547"/>
      <c r="L467" s="547"/>
      <c r="M467" s="547"/>
      <c r="N467" s="547"/>
      <c r="O467" s="547"/>
      <c r="P467" s="547"/>
      <c r="Q467" s="547"/>
      <c r="R467" s="547"/>
      <c r="S467" s="547"/>
      <c r="T467" s="547"/>
      <c r="U467" s="547"/>
      <c r="V467" s="547"/>
      <c r="W467" s="190"/>
      <c r="X467" s="190"/>
      <c r="Y467" s="190"/>
      <c r="Z467" s="190"/>
      <c r="AA467" s="190"/>
      <c r="AB467" s="190"/>
      <c r="AC467" s="190"/>
      <c r="AD467" s="190"/>
      <c r="AE467" s="190"/>
      <c r="AF467" s="190"/>
      <c r="AG467" s="190"/>
      <c r="AH467" s="188"/>
      <c r="AI467" s="188"/>
      <c r="AJ467" s="188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88"/>
      <c r="AV467" s="302"/>
    </row>
    <row r="468" spans="1:48" ht="29.25" customHeight="1">
      <c r="A468" s="548" t="s">
        <v>65</v>
      </c>
      <c r="B468" s="548"/>
      <c r="C468" s="548"/>
      <c r="D468" s="548"/>
      <c r="E468" s="548"/>
      <c r="F468" s="548"/>
      <c r="G468" s="548"/>
      <c r="H468" s="548"/>
      <c r="I468" s="548"/>
      <c r="J468" s="548"/>
      <c r="K468" s="548"/>
      <c r="L468" s="548"/>
      <c r="M468" s="548"/>
      <c r="N468" s="548"/>
      <c r="O468" s="548"/>
      <c r="P468" s="548"/>
      <c r="Q468" s="548"/>
      <c r="R468" s="548"/>
      <c r="S468" s="548"/>
      <c r="T468" s="548"/>
      <c r="U468" s="548"/>
      <c r="V468" s="548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88"/>
      <c r="AI468" s="188"/>
      <c r="AJ468" s="188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88"/>
      <c r="AV468" s="302"/>
    </row>
    <row r="469" spans="1:48" ht="15.75" customHeight="1">
      <c r="A469" s="547" t="s">
        <v>195</v>
      </c>
      <c r="B469" s="547"/>
      <c r="C469" s="547"/>
      <c r="D469" s="547"/>
      <c r="E469" s="547"/>
      <c r="F469" s="547"/>
      <c r="G469" s="547"/>
      <c r="H469" s="547"/>
      <c r="I469" s="547"/>
      <c r="J469" s="547"/>
      <c r="K469" s="547"/>
      <c r="L469" s="547"/>
      <c r="M469" s="547"/>
      <c r="N469" s="547"/>
      <c r="O469" s="547"/>
      <c r="P469" s="547"/>
      <c r="Q469" s="547"/>
      <c r="R469" s="547"/>
      <c r="S469" s="547"/>
      <c r="T469" s="547"/>
      <c r="U469" s="547"/>
      <c r="V469" s="547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88"/>
      <c r="AI469" s="188"/>
      <c r="AJ469" s="188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88"/>
      <c r="AV469" s="302"/>
    </row>
    <row r="470" spans="1:48" ht="29.25" customHeight="1">
      <c r="A470" s="548" t="s">
        <v>65</v>
      </c>
      <c r="B470" s="548"/>
      <c r="C470" s="548"/>
      <c r="D470" s="548"/>
      <c r="E470" s="548"/>
      <c r="F470" s="548"/>
      <c r="G470" s="548"/>
      <c r="H470" s="548"/>
      <c r="I470" s="548"/>
      <c r="J470" s="548"/>
      <c r="K470" s="548"/>
      <c r="L470" s="548"/>
      <c r="M470" s="548"/>
      <c r="N470" s="548"/>
      <c r="O470" s="548"/>
      <c r="P470" s="548"/>
      <c r="Q470" s="548"/>
      <c r="R470" s="548"/>
      <c r="S470" s="548"/>
      <c r="T470" s="548"/>
      <c r="U470" s="548"/>
      <c r="V470" s="548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88"/>
      <c r="AI470" s="188"/>
      <c r="AJ470" s="188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88"/>
      <c r="AV470" s="302"/>
    </row>
    <row r="471" spans="1:48" ht="21.75" customHeight="1">
      <c r="A471" s="549" t="s">
        <v>48</v>
      </c>
      <c r="B471" s="549"/>
      <c r="C471" s="549"/>
      <c r="D471" s="549"/>
      <c r="E471" s="549"/>
      <c r="F471" s="549"/>
      <c r="G471" s="549"/>
      <c r="H471" s="549"/>
      <c r="I471" s="549"/>
      <c r="J471" s="549"/>
      <c r="K471" s="549"/>
      <c r="L471" s="549"/>
      <c r="M471" s="549"/>
      <c r="N471" s="4"/>
      <c r="O471" s="4"/>
      <c r="P471" s="4"/>
      <c r="Q471" s="4"/>
      <c r="R471" s="4"/>
      <c r="S471" s="4"/>
      <c r="T471" s="4"/>
      <c r="U471" s="5"/>
      <c r="V471" s="5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88"/>
      <c r="AI471" s="188"/>
      <c r="AJ471" s="188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88"/>
      <c r="AV471" s="302"/>
    </row>
    <row r="472" spans="1:48" ht="17.25" customHeight="1">
      <c r="A472" s="542"/>
      <c r="B472" s="543"/>
      <c r="C472" s="543"/>
      <c r="D472" s="543"/>
      <c r="E472" s="543"/>
      <c r="F472" s="11"/>
      <c r="G472" s="11"/>
      <c r="H472" s="11"/>
      <c r="I472" s="11"/>
      <c r="J472" s="11"/>
      <c r="K472" s="11"/>
      <c r="L472" s="20"/>
      <c r="M472" s="20"/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f t="shared" ref="U472:U477" si="234">SUM(N472:T472)</f>
        <v>0</v>
      </c>
      <c r="V472" s="16" t="s">
        <v>3</v>
      </c>
      <c r="W472" s="93">
        <v>0</v>
      </c>
      <c r="X472" s="93">
        <v>0</v>
      </c>
      <c r="Y472" s="93">
        <v>0</v>
      </c>
      <c r="Z472" s="93">
        <v>0</v>
      </c>
      <c r="AA472" s="93">
        <v>0</v>
      </c>
      <c r="AB472" s="93">
        <v>0</v>
      </c>
      <c r="AC472" s="93">
        <v>0</v>
      </c>
      <c r="AD472" s="93">
        <v>0</v>
      </c>
      <c r="AE472" s="93">
        <v>0</v>
      </c>
      <c r="AF472" s="93">
        <v>0</v>
      </c>
      <c r="AG472" s="93">
        <v>0</v>
      </c>
      <c r="AH472" s="9">
        <v>0</v>
      </c>
      <c r="AI472" s="9">
        <v>0</v>
      </c>
      <c r="AJ472" s="9">
        <v>0</v>
      </c>
      <c r="AK472" s="93">
        <v>0</v>
      </c>
      <c r="AL472" s="93">
        <v>0</v>
      </c>
      <c r="AM472" s="93">
        <v>0</v>
      </c>
      <c r="AN472" s="93">
        <v>0</v>
      </c>
      <c r="AO472" s="93">
        <v>0</v>
      </c>
      <c r="AP472" s="93">
        <v>0</v>
      </c>
      <c r="AQ472" s="93">
        <v>0</v>
      </c>
      <c r="AR472" s="93">
        <v>0</v>
      </c>
      <c r="AS472" s="93">
        <v>0</v>
      </c>
      <c r="AT472" s="93">
        <v>0</v>
      </c>
      <c r="AU472" s="9">
        <v>0</v>
      </c>
      <c r="AV472" s="302"/>
    </row>
    <row r="473" spans="1:48" ht="17.25" customHeight="1">
      <c r="A473" s="542"/>
      <c r="B473" s="543"/>
      <c r="C473" s="543"/>
      <c r="D473" s="543"/>
      <c r="E473" s="543"/>
      <c r="F473" s="11"/>
      <c r="G473" s="11"/>
      <c r="H473" s="11"/>
      <c r="I473" s="11"/>
      <c r="J473" s="11"/>
      <c r="K473" s="11"/>
      <c r="L473" s="20"/>
      <c r="M473" s="20"/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f t="shared" si="234"/>
        <v>0</v>
      </c>
      <c r="V473" s="16" t="s">
        <v>8</v>
      </c>
      <c r="W473" s="93">
        <v>0</v>
      </c>
      <c r="X473" s="93">
        <v>0</v>
      </c>
      <c r="Y473" s="93">
        <v>0</v>
      </c>
      <c r="Z473" s="93">
        <v>0</v>
      </c>
      <c r="AA473" s="93">
        <v>0</v>
      </c>
      <c r="AB473" s="93">
        <v>0</v>
      </c>
      <c r="AC473" s="93">
        <v>0</v>
      </c>
      <c r="AD473" s="93">
        <v>0</v>
      </c>
      <c r="AE473" s="93">
        <v>0</v>
      </c>
      <c r="AF473" s="93">
        <v>0</v>
      </c>
      <c r="AG473" s="93">
        <v>0</v>
      </c>
      <c r="AH473" s="9">
        <v>0</v>
      </c>
      <c r="AI473" s="9">
        <v>0</v>
      </c>
      <c r="AJ473" s="9">
        <v>0</v>
      </c>
      <c r="AK473" s="93">
        <v>0</v>
      </c>
      <c r="AL473" s="93">
        <v>0</v>
      </c>
      <c r="AM473" s="93">
        <v>0</v>
      </c>
      <c r="AN473" s="93">
        <v>0</v>
      </c>
      <c r="AO473" s="93">
        <v>0</v>
      </c>
      <c r="AP473" s="93">
        <v>0</v>
      </c>
      <c r="AQ473" s="93">
        <v>0</v>
      </c>
      <c r="AR473" s="93">
        <v>0</v>
      </c>
      <c r="AS473" s="93">
        <v>0</v>
      </c>
      <c r="AT473" s="93">
        <v>0</v>
      </c>
      <c r="AU473" s="9">
        <v>0</v>
      </c>
      <c r="AV473" s="302"/>
    </row>
    <row r="474" spans="1:48" ht="17.25" customHeight="1">
      <c r="A474" s="542"/>
      <c r="B474" s="543"/>
      <c r="C474" s="543"/>
      <c r="D474" s="543"/>
      <c r="E474" s="543"/>
      <c r="F474" s="11"/>
      <c r="G474" s="11"/>
      <c r="H474" s="11"/>
      <c r="I474" s="11"/>
      <c r="J474" s="11"/>
      <c r="K474" s="11"/>
      <c r="L474" s="20"/>
      <c r="M474" s="20"/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f t="shared" si="234"/>
        <v>0</v>
      </c>
      <c r="V474" s="13" t="s">
        <v>50</v>
      </c>
      <c r="W474" s="93">
        <v>0</v>
      </c>
      <c r="X474" s="93">
        <v>0</v>
      </c>
      <c r="Y474" s="93">
        <v>0</v>
      </c>
      <c r="Z474" s="93">
        <v>0</v>
      </c>
      <c r="AA474" s="93">
        <v>0</v>
      </c>
      <c r="AB474" s="93">
        <v>0</v>
      </c>
      <c r="AC474" s="93">
        <v>0</v>
      </c>
      <c r="AD474" s="93">
        <v>0</v>
      </c>
      <c r="AE474" s="93">
        <v>0</v>
      </c>
      <c r="AF474" s="93">
        <v>0</v>
      </c>
      <c r="AG474" s="93">
        <v>0</v>
      </c>
      <c r="AH474" s="9">
        <v>0</v>
      </c>
      <c r="AI474" s="9">
        <v>0</v>
      </c>
      <c r="AJ474" s="9">
        <v>0</v>
      </c>
      <c r="AK474" s="93">
        <v>0</v>
      </c>
      <c r="AL474" s="93">
        <v>0</v>
      </c>
      <c r="AM474" s="93">
        <v>0</v>
      </c>
      <c r="AN474" s="93">
        <v>0</v>
      </c>
      <c r="AO474" s="93">
        <v>0</v>
      </c>
      <c r="AP474" s="93">
        <v>0</v>
      </c>
      <c r="AQ474" s="93">
        <v>0</v>
      </c>
      <c r="AR474" s="93">
        <v>0</v>
      </c>
      <c r="AS474" s="93">
        <v>0</v>
      </c>
      <c r="AT474" s="93">
        <v>0</v>
      </c>
      <c r="AU474" s="9">
        <v>0</v>
      </c>
      <c r="AV474" s="302"/>
    </row>
    <row r="475" spans="1:48" ht="17.25" customHeight="1">
      <c r="A475" s="542"/>
      <c r="B475" s="543"/>
      <c r="C475" s="543"/>
      <c r="D475" s="543"/>
      <c r="E475" s="543"/>
      <c r="F475" s="11"/>
      <c r="G475" s="11"/>
      <c r="H475" s="11"/>
      <c r="I475" s="11"/>
      <c r="J475" s="11"/>
      <c r="K475" s="11"/>
      <c r="L475" s="20"/>
      <c r="M475" s="20"/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f t="shared" si="234"/>
        <v>0</v>
      </c>
      <c r="V475" s="13" t="s">
        <v>51</v>
      </c>
      <c r="W475" s="93">
        <v>0</v>
      </c>
      <c r="X475" s="93">
        <v>0</v>
      </c>
      <c r="Y475" s="93">
        <v>0</v>
      </c>
      <c r="Z475" s="93">
        <v>0</v>
      </c>
      <c r="AA475" s="93">
        <v>0</v>
      </c>
      <c r="AB475" s="93">
        <v>0</v>
      </c>
      <c r="AC475" s="93">
        <v>0</v>
      </c>
      <c r="AD475" s="93">
        <v>0</v>
      </c>
      <c r="AE475" s="93">
        <v>0</v>
      </c>
      <c r="AF475" s="93">
        <v>0</v>
      </c>
      <c r="AG475" s="93">
        <v>0</v>
      </c>
      <c r="AH475" s="9">
        <v>0</v>
      </c>
      <c r="AI475" s="9">
        <v>0</v>
      </c>
      <c r="AJ475" s="9">
        <v>0</v>
      </c>
      <c r="AK475" s="93">
        <v>0</v>
      </c>
      <c r="AL475" s="93">
        <v>0</v>
      </c>
      <c r="AM475" s="93">
        <v>0</v>
      </c>
      <c r="AN475" s="93">
        <v>0</v>
      </c>
      <c r="AO475" s="93">
        <v>0</v>
      </c>
      <c r="AP475" s="93">
        <v>0</v>
      </c>
      <c r="AQ475" s="93">
        <v>0</v>
      </c>
      <c r="AR475" s="93">
        <v>0</v>
      </c>
      <c r="AS475" s="93">
        <v>0</v>
      </c>
      <c r="AT475" s="93">
        <v>0</v>
      </c>
      <c r="AU475" s="9">
        <v>0</v>
      </c>
      <c r="AV475" s="302"/>
    </row>
    <row r="476" spans="1:48" ht="17.25" customHeight="1">
      <c r="A476" s="18"/>
      <c r="B476" s="19"/>
      <c r="C476" s="19"/>
      <c r="D476" s="19"/>
      <c r="E476" s="19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si="234"/>
        <v>0</v>
      </c>
      <c r="V476" s="13" t="s">
        <v>52</v>
      </c>
      <c r="W476" s="93">
        <v>0</v>
      </c>
      <c r="X476" s="93">
        <v>0</v>
      </c>
      <c r="Y476" s="93">
        <v>0</v>
      </c>
      <c r="Z476" s="93">
        <v>0</v>
      </c>
      <c r="AA476" s="93">
        <v>0</v>
      </c>
      <c r="AB476" s="93">
        <v>0</v>
      </c>
      <c r="AC476" s="93">
        <v>0</v>
      </c>
      <c r="AD476" s="93">
        <v>0</v>
      </c>
      <c r="AE476" s="93">
        <v>0</v>
      </c>
      <c r="AF476" s="93">
        <v>0</v>
      </c>
      <c r="AG476" s="93">
        <v>0</v>
      </c>
      <c r="AH476" s="9">
        <v>0</v>
      </c>
      <c r="AI476" s="9">
        <v>0</v>
      </c>
      <c r="AJ476" s="9">
        <v>0</v>
      </c>
      <c r="AK476" s="93">
        <v>0</v>
      </c>
      <c r="AL476" s="93">
        <v>0</v>
      </c>
      <c r="AM476" s="93">
        <v>0</v>
      </c>
      <c r="AN476" s="93">
        <v>0</v>
      </c>
      <c r="AO476" s="93">
        <v>0</v>
      </c>
      <c r="AP476" s="93">
        <v>0</v>
      </c>
      <c r="AQ476" s="93">
        <v>0</v>
      </c>
      <c r="AR476" s="93">
        <v>0</v>
      </c>
      <c r="AS476" s="93">
        <v>0</v>
      </c>
      <c r="AT476" s="93">
        <v>0</v>
      </c>
      <c r="AU476" s="9">
        <v>0</v>
      </c>
      <c r="AV476" s="302"/>
    </row>
    <row r="477" spans="1:48" ht="17.25" customHeight="1">
      <c r="A477" s="542"/>
      <c r="B477" s="543"/>
      <c r="C477" s="543"/>
      <c r="D477" s="543"/>
      <c r="E477" s="543"/>
      <c r="F477" s="11"/>
      <c r="G477" s="11"/>
      <c r="H477" s="11"/>
      <c r="I477" s="11"/>
      <c r="J477" s="11"/>
      <c r="K477" s="11"/>
      <c r="L477" s="9">
        <f>L465</f>
        <v>0</v>
      </c>
      <c r="M477" s="9">
        <f>M465</f>
        <v>0</v>
      </c>
      <c r="N477" s="230">
        <v>0</v>
      </c>
      <c r="O477" s="230">
        <v>0</v>
      </c>
      <c r="P477" s="230">
        <v>0</v>
      </c>
      <c r="Q477" s="230">
        <v>0</v>
      </c>
      <c r="R477" s="230">
        <v>0</v>
      </c>
      <c r="S477" s="230">
        <v>0</v>
      </c>
      <c r="T477" s="230">
        <v>0</v>
      </c>
      <c r="U477" s="231">
        <f t="shared" si="234"/>
        <v>0</v>
      </c>
      <c r="V477" s="231" t="s">
        <v>11</v>
      </c>
      <c r="W477" s="193">
        <v>0</v>
      </c>
      <c r="X477" s="193">
        <v>0</v>
      </c>
      <c r="Y477" s="193">
        <v>0</v>
      </c>
      <c r="Z477" s="193">
        <v>0</v>
      </c>
      <c r="AA477" s="193">
        <v>0</v>
      </c>
      <c r="AB477" s="193">
        <v>0</v>
      </c>
      <c r="AC477" s="193">
        <v>0</v>
      </c>
      <c r="AD477" s="193">
        <v>0</v>
      </c>
      <c r="AE477" s="193">
        <v>0</v>
      </c>
      <c r="AF477" s="193">
        <v>0</v>
      </c>
      <c r="AG477" s="193">
        <v>0</v>
      </c>
      <c r="AH477" s="230">
        <v>0</v>
      </c>
      <c r="AI477" s="230">
        <v>0</v>
      </c>
      <c r="AJ477" s="230">
        <v>0</v>
      </c>
      <c r="AK477" s="193">
        <v>0</v>
      </c>
      <c r="AL477" s="193">
        <v>0</v>
      </c>
      <c r="AM477" s="193">
        <v>0</v>
      </c>
      <c r="AN477" s="193">
        <v>0</v>
      </c>
      <c r="AO477" s="193">
        <v>0</v>
      </c>
      <c r="AP477" s="193">
        <v>0</v>
      </c>
      <c r="AQ477" s="193">
        <v>0</v>
      </c>
      <c r="AR477" s="193">
        <v>0</v>
      </c>
      <c r="AS477" s="193">
        <v>0</v>
      </c>
      <c r="AT477" s="193">
        <v>0</v>
      </c>
      <c r="AU477" s="230">
        <v>0</v>
      </c>
      <c r="AV477" s="328"/>
    </row>
    <row r="478" spans="1:48" ht="15.75" customHeight="1">
      <c r="A478" s="459" t="s">
        <v>876</v>
      </c>
      <c r="B478" s="460"/>
      <c r="C478" s="460"/>
      <c r="D478" s="460"/>
      <c r="E478" s="460"/>
      <c r="F478" s="460"/>
      <c r="G478" s="460"/>
      <c r="H478" s="460"/>
      <c r="I478" s="460"/>
      <c r="J478" s="460"/>
      <c r="K478" s="460"/>
      <c r="L478" s="460"/>
      <c r="M478" s="460"/>
      <c r="N478" s="460"/>
      <c r="O478" s="460"/>
      <c r="P478" s="460"/>
      <c r="Q478" s="460"/>
      <c r="R478" s="460"/>
      <c r="S478" s="460"/>
      <c r="T478" s="460"/>
      <c r="U478" s="460"/>
      <c r="V478" s="460"/>
      <c r="W478" s="461"/>
      <c r="X478" s="461"/>
      <c r="Y478" s="461"/>
      <c r="Z478" s="461"/>
      <c r="AA478" s="461"/>
      <c r="AB478" s="461"/>
      <c r="AC478" s="461"/>
      <c r="AD478" s="461"/>
      <c r="AE478" s="461"/>
      <c r="AF478" s="461"/>
      <c r="AG478" s="461"/>
      <c r="AH478" s="461"/>
      <c r="AI478" s="461"/>
      <c r="AJ478" s="461"/>
      <c r="AK478" s="461"/>
      <c r="AL478" s="461"/>
      <c r="AM478" s="461"/>
      <c r="AN478" s="461"/>
      <c r="AO478" s="461"/>
      <c r="AP478" s="461"/>
      <c r="AQ478" s="461"/>
      <c r="AR478" s="461"/>
      <c r="AS478" s="461"/>
      <c r="AT478" s="461"/>
      <c r="AU478" s="461"/>
      <c r="AV478" s="462"/>
    </row>
    <row r="479" spans="1:48" ht="15.75" customHeight="1">
      <c r="A479" s="467" t="s">
        <v>196</v>
      </c>
      <c r="B479" s="468"/>
      <c r="C479" s="468"/>
      <c r="D479" s="468"/>
      <c r="E479" s="468"/>
      <c r="F479" s="468"/>
      <c r="G479" s="468"/>
      <c r="H479" s="468"/>
      <c r="I479" s="468"/>
      <c r="J479" s="468"/>
      <c r="K479" s="468"/>
      <c r="L479" s="468"/>
      <c r="M479" s="468"/>
      <c r="N479" s="468"/>
      <c r="O479" s="468"/>
      <c r="P479" s="468"/>
      <c r="Q479" s="468"/>
      <c r="R479" s="468"/>
      <c r="S479" s="468"/>
      <c r="T479" s="468"/>
      <c r="U479" s="468"/>
      <c r="V479" s="468"/>
      <c r="W479" s="469"/>
      <c r="X479" s="469"/>
      <c r="Y479" s="469"/>
      <c r="Z479" s="469"/>
      <c r="AA479" s="469"/>
      <c r="AB479" s="469"/>
      <c r="AC479" s="469"/>
      <c r="AD479" s="469"/>
      <c r="AE479" s="469"/>
      <c r="AF479" s="469"/>
      <c r="AG479" s="469"/>
      <c r="AH479" s="469"/>
      <c r="AI479" s="469"/>
      <c r="AJ479" s="469"/>
      <c r="AK479" s="469"/>
      <c r="AL479" s="469"/>
      <c r="AM479" s="469"/>
      <c r="AN479" s="469"/>
      <c r="AO479" s="469"/>
      <c r="AP479" s="469"/>
      <c r="AQ479" s="469"/>
      <c r="AR479" s="469"/>
      <c r="AS479" s="469"/>
      <c r="AT479" s="469"/>
      <c r="AU479" s="469"/>
      <c r="AV479" s="470"/>
    </row>
    <row r="480" spans="1:48" ht="19.5" customHeight="1">
      <c r="A480" s="525"/>
      <c r="B480" s="474" t="s">
        <v>357</v>
      </c>
      <c r="C480" s="475" t="s">
        <v>360</v>
      </c>
      <c r="D480" s="474" t="s">
        <v>275</v>
      </c>
      <c r="E480" s="474" t="s">
        <v>361</v>
      </c>
      <c r="F480" s="6" t="s">
        <v>18</v>
      </c>
      <c r="G480" s="6" t="s">
        <v>20</v>
      </c>
      <c r="H480" s="6" t="s">
        <v>297</v>
      </c>
      <c r="I480" s="6" t="s">
        <v>297</v>
      </c>
      <c r="J480" s="517">
        <v>2023</v>
      </c>
      <c r="K480" s="517">
        <v>2023</v>
      </c>
      <c r="L480" s="515">
        <v>5.3825500000000002</v>
      </c>
      <c r="M480" s="515">
        <f t="shared" ref="M480" si="235">R486+S486+T485</f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f t="shared" ref="U480:U500" si="236">SUM(N480:T480)</f>
        <v>0</v>
      </c>
      <c r="V480" s="7" t="s">
        <v>3</v>
      </c>
      <c r="W480" s="93">
        <v>0</v>
      </c>
      <c r="X480" s="93">
        <f>X481</f>
        <v>0</v>
      </c>
      <c r="Y480" s="93">
        <f t="shared" ref="Y480:AT480" si="237">Y481</f>
        <v>0</v>
      </c>
      <c r="Z480" s="93">
        <f t="shared" si="237"/>
        <v>0</v>
      </c>
      <c r="AA480" s="93">
        <f t="shared" si="237"/>
        <v>0</v>
      </c>
      <c r="AB480" s="93">
        <f t="shared" si="237"/>
        <v>0</v>
      </c>
      <c r="AC480" s="93">
        <f t="shared" si="237"/>
        <v>0</v>
      </c>
      <c r="AD480" s="93">
        <f t="shared" si="237"/>
        <v>0</v>
      </c>
      <c r="AE480" s="93">
        <f t="shared" si="237"/>
        <v>0</v>
      </c>
      <c r="AF480" s="93">
        <f t="shared" si="237"/>
        <v>0</v>
      </c>
      <c r="AG480" s="93">
        <f t="shared" si="237"/>
        <v>0</v>
      </c>
      <c r="AH480" s="93">
        <f t="shared" si="237"/>
        <v>0</v>
      </c>
      <c r="AI480" s="93">
        <f t="shared" si="237"/>
        <v>0</v>
      </c>
      <c r="AJ480" s="93">
        <f t="shared" si="237"/>
        <v>0</v>
      </c>
      <c r="AK480" s="93">
        <f t="shared" si="237"/>
        <v>0</v>
      </c>
      <c r="AL480" s="93">
        <f t="shared" si="237"/>
        <v>0</v>
      </c>
      <c r="AM480" s="93">
        <f t="shared" si="237"/>
        <v>0</v>
      </c>
      <c r="AN480" s="93">
        <f t="shared" si="237"/>
        <v>0</v>
      </c>
      <c r="AO480" s="93">
        <f t="shared" si="237"/>
        <v>0</v>
      </c>
      <c r="AP480" s="93">
        <f t="shared" si="237"/>
        <v>0</v>
      </c>
      <c r="AQ480" s="93">
        <f t="shared" si="237"/>
        <v>0</v>
      </c>
      <c r="AR480" s="93">
        <f t="shared" si="237"/>
        <v>0</v>
      </c>
      <c r="AS480" s="93">
        <f t="shared" si="237"/>
        <v>0</v>
      </c>
      <c r="AT480" s="93">
        <f t="shared" si="237"/>
        <v>0</v>
      </c>
      <c r="AU480" s="5">
        <v>0</v>
      </c>
      <c r="AV480" s="302"/>
    </row>
    <row r="481" spans="1:48" s="275" customFormat="1" ht="30" hidden="1" customHeight="1">
      <c r="A481" s="526"/>
      <c r="B481" s="474"/>
      <c r="C481" s="475"/>
      <c r="D481" s="474"/>
      <c r="E481" s="474"/>
      <c r="F481" s="272"/>
      <c r="G481" s="272"/>
      <c r="H481" s="272"/>
      <c r="I481" s="272"/>
      <c r="J481" s="517"/>
      <c r="K481" s="517"/>
      <c r="L481" s="515"/>
      <c r="M481" s="515"/>
      <c r="N481" s="273"/>
      <c r="O481" s="273"/>
      <c r="P481" s="273"/>
      <c r="Q481" s="273"/>
      <c r="R481" s="273"/>
      <c r="S481" s="273"/>
      <c r="T481" s="273"/>
      <c r="U481" s="273"/>
      <c r="V481" s="279" t="s">
        <v>995</v>
      </c>
      <c r="W481" s="274"/>
      <c r="X481" s="274">
        <f>AF481</f>
        <v>0</v>
      </c>
      <c r="Y481" s="274"/>
      <c r="Z481" s="274"/>
      <c r="AA481" s="274"/>
      <c r="AB481" s="274"/>
      <c r="AC481" s="274"/>
      <c r="AD481" s="274"/>
      <c r="AE481" s="274"/>
      <c r="AF481" s="274">
        <v>0</v>
      </c>
      <c r="AG481" s="274">
        <f>AK481</f>
        <v>0</v>
      </c>
      <c r="AH481" s="273"/>
      <c r="AI481" s="273"/>
      <c r="AJ481" s="273"/>
      <c r="AK481" s="274">
        <v>0</v>
      </c>
      <c r="AL481" s="274"/>
      <c r="AM481" s="274"/>
      <c r="AN481" s="274"/>
      <c r="AO481" s="274"/>
      <c r="AP481" s="274"/>
      <c r="AQ481" s="274"/>
      <c r="AR481" s="274"/>
      <c r="AS481" s="274"/>
      <c r="AT481" s="274"/>
      <c r="AU481" s="273"/>
      <c r="AV481" s="330"/>
    </row>
    <row r="482" spans="1:48" ht="19.5" customHeight="1">
      <c r="A482" s="526"/>
      <c r="B482" s="474"/>
      <c r="C482" s="475"/>
      <c r="D482" s="474"/>
      <c r="E482" s="474"/>
      <c r="F482" s="6" t="s">
        <v>19</v>
      </c>
      <c r="G482" s="6" t="s">
        <v>22</v>
      </c>
      <c r="H482" s="6" t="s">
        <v>297</v>
      </c>
      <c r="I482" s="6" t="s">
        <v>297</v>
      </c>
      <c r="J482" s="517"/>
      <c r="K482" s="517"/>
      <c r="L482" s="515"/>
      <c r="M482" s="515"/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f t="shared" si="236"/>
        <v>0</v>
      </c>
      <c r="V482" s="5" t="s">
        <v>8</v>
      </c>
      <c r="W482" s="93">
        <v>0</v>
      </c>
      <c r="X482" s="93">
        <v>0</v>
      </c>
      <c r="Y482" s="93">
        <v>0</v>
      </c>
      <c r="Z482" s="93">
        <v>0</v>
      </c>
      <c r="AA482" s="93">
        <v>0</v>
      </c>
      <c r="AB482" s="93">
        <v>0</v>
      </c>
      <c r="AC482" s="93">
        <v>0</v>
      </c>
      <c r="AD482" s="93">
        <v>0</v>
      </c>
      <c r="AE482" s="93">
        <v>0</v>
      </c>
      <c r="AF482" s="93">
        <v>0</v>
      </c>
      <c r="AG482" s="93">
        <v>0</v>
      </c>
      <c r="AH482" s="5">
        <v>0</v>
      </c>
      <c r="AI482" s="5">
        <v>0</v>
      </c>
      <c r="AJ482" s="5">
        <v>0</v>
      </c>
      <c r="AK482" s="93">
        <v>0</v>
      </c>
      <c r="AL482" s="93">
        <v>0</v>
      </c>
      <c r="AM482" s="93">
        <v>0</v>
      </c>
      <c r="AN482" s="93">
        <v>0</v>
      </c>
      <c r="AO482" s="93">
        <v>0</v>
      </c>
      <c r="AP482" s="93">
        <v>0</v>
      </c>
      <c r="AQ482" s="93">
        <v>0</v>
      </c>
      <c r="AR482" s="93">
        <v>0</v>
      </c>
      <c r="AS482" s="93">
        <v>0</v>
      </c>
      <c r="AT482" s="93">
        <v>0</v>
      </c>
      <c r="AU482" s="5">
        <v>0</v>
      </c>
      <c r="AV482" s="302"/>
    </row>
    <row r="483" spans="1:48" ht="19.5" customHeight="1">
      <c r="A483" s="526"/>
      <c r="B483" s="474"/>
      <c r="C483" s="475"/>
      <c r="D483" s="474"/>
      <c r="E483" s="474"/>
      <c r="F483" s="476" t="s">
        <v>39</v>
      </c>
      <c r="G483" s="476" t="s">
        <v>21</v>
      </c>
      <c r="H483" s="476" t="s">
        <v>297</v>
      </c>
      <c r="I483" s="476" t="s">
        <v>297</v>
      </c>
      <c r="J483" s="517"/>
      <c r="K483" s="517"/>
      <c r="L483" s="515"/>
      <c r="M483" s="515"/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f t="shared" si="236"/>
        <v>0</v>
      </c>
      <c r="V483" s="7" t="s">
        <v>50</v>
      </c>
      <c r="W483" s="93">
        <v>0</v>
      </c>
      <c r="X483" s="93">
        <v>0</v>
      </c>
      <c r="Y483" s="93">
        <v>0</v>
      </c>
      <c r="Z483" s="93">
        <v>0</v>
      </c>
      <c r="AA483" s="93">
        <v>0</v>
      </c>
      <c r="AB483" s="93">
        <v>0</v>
      </c>
      <c r="AC483" s="93">
        <v>0</v>
      </c>
      <c r="AD483" s="93">
        <v>0</v>
      </c>
      <c r="AE483" s="93">
        <v>0</v>
      </c>
      <c r="AF483" s="93">
        <v>0</v>
      </c>
      <c r="AG483" s="93">
        <v>0</v>
      </c>
      <c r="AH483" s="5">
        <v>0</v>
      </c>
      <c r="AI483" s="5">
        <v>0</v>
      </c>
      <c r="AJ483" s="5">
        <v>0</v>
      </c>
      <c r="AK483" s="93">
        <v>0</v>
      </c>
      <c r="AL483" s="93">
        <v>0</v>
      </c>
      <c r="AM483" s="93">
        <v>0</v>
      </c>
      <c r="AN483" s="93">
        <v>0</v>
      </c>
      <c r="AO483" s="93">
        <v>0</v>
      </c>
      <c r="AP483" s="93">
        <v>0</v>
      </c>
      <c r="AQ483" s="93">
        <v>0</v>
      </c>
      <c r="AR483" s="93">
        <v>0</v>
      </c>
      <c r="AS483" s="93">
        <v>0</v>
      </c>
      <c r="AT483" s="93">
        <v>0</v>
      </c>
      <c r="AU483" s="5">
        <v>0</v>
      </c>
      <c r="AV483" s="302"/>
    </row>
    <row r="484" spans="1:48" ht="19.5" customHeight="1">
      <c r="A484" s="526"/>
      <c r="B484" s="474"/>
      <c r="C484" s="475"/>
      <c r="D484" s="474"/>
      <c r="E484" s="474"/>
      <c r="F484" s="476"/>
      <c r="G484" s="476"/>
      <c r="H484" s="476"/>
      <c r="I484" s="476"/>
      <c r="J484" s="517"/>
      <c r="K484" s="517"/>
      <c r="L484" s="515"/>
      <c r="M484" s="515"/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si="236"/>
        <v>0</v>
      </c>
      <c r="V484" s="7" t="s">
        <v>51</v>
      </c>
      <c r="W484" s="93">
        <v>0</v>
      </c>
      <c r="X484" s="93">
        <v>0</v>
      </c>
      <c r="Y484" s="93">
        <v>0</v>
      </c>
      <c r="Z484" s="93">
        <v>0</v>
      </c>
      <c r="AA484" s="93">
        <v>0</v>
      </c>
      <c r="AB484" s="93">
        <v>0</v>
      </c>
      <c r="AC484" s="93">
        <v>0</v>
      </c>
      <c r="AD484" s="93">
        <v>0</v>
      </c>
      <c r="AE484" s="93">
        <v>0</v>
      </c>
      <c r="AF484" s="93">
        <v>0</v>
      </c>
      <c r="AG484" s="93">
        <v>0</v>
      </c>
      <c r="AH484" s="5">
        <v>0</v>
      </c>
      <c r="AI484" s="5">
        <v>0</v>
      </c>
      <c r="AJ484" s="5">
        <v>0</v>
      </c>
      <c r="AK484" s="93">
        <v>0</v>
      </c>
      <c r="AL484" s="93">
        <v>0</v>
      </c>
      <c r="AM484" s="93">
        <v>0</v>
      </c>
      <c r="AN484" s="93">
        <v>0</v>
      </c>
      <c r="AO484" s="93">
        <v>0</v>
      </c>
      <c r="AP484" s="93">
        <v>0</v>
      </c>
      <c r="AQ484" s="93">
        <v>0</v>
      </c>
      <c r="AR484" s="93">
        <v>0</v>
      </c>
      <c r="AS484" s="93">
        <v>0</v>
      </c>
      <c r="AT484" s="93">
        <v>0</v>
      </c>
      <c r="AU484" s="5">
        <v>0</v>
      </c>
      <c r="AV484" s="302"/>
    </row>
    <row r="485" spans="1:48" ht="18" customHeight="1">
      <c r="A485" s="526"/>
      <c r="B485" s="474"/>
      <c r="C485" s="475"/>
      <c r="D485" s="474"/>
      <c r="E485" s="474"/>
      <c r="F485" s="476"/>
      <c r="G485" s="476"/>
      <c r="H485" s="476"/>
      <c r="I485" s="476"/>
      <c r="J485" s="517"/>
      <c r="K485" s="517"/>
      <c r="L485" s="515"/>
      <c r="M485" s="515"/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f t="shared" si="236"/>
        <v>0</v>
      </c>
      <c r="V485" s="7" t="s">
        <v>52</v>
      </c>
      <c r="W485" s="93">
        <v>0</v>
      </c>
      <c r="X485" s="93">
        <v>0</v>
      </c>
      <c r="Y485" s="93">
        <v>0</v>
      </c>
      <c r="Z485" s="93">
        <v>0</v>
      </c>
      <c r="AA485" s="93">
        <v>0</v>
      </c>
      <c r="AB485" s="93">
        <v>0</v>
      </c>
      <c r="AC485" s="93">
        <v>0</v>
      </c>
      <c r="AD485" s="93">
        <v>0</v>
      </c>
      <c r="AE485" s="93">
        <v>0</v>
      </c>
      <c r="AF485" s="93">
        <v>0</v>
      </c>
      <c r="AG485" s="93">
        <v>0</v>
      </c>
      <c r="AH485" s="5">
        <v>0</v>
      </c>
      <c r="AI485" s="5">
        <v>0</v>
      </c>
      <c r="AJ485" s="5">
        <v>0</v>
      </c>
      <c r="AK485" s="93">
        <v>0</v>
      </c>
      <c r="AL485" s="93">
        <v>0</v>
      </c>
      <c r="AM485" s="93">
        <v>0</v>
      </c>
      <c r="AN485" s="93">
        <v>0</v>
      </c>
      <c r="AO485" s="93">
        <v>0</v>
      </c>
      <c r="AP485" s="93">
        <v>0</v>
      </c>
      <c r="AQ485" s="93">
        <v>0</v>
      </c>
      <c r="AR485" s="93">
        <v>0</v>
      </c>
      <c r="AS485" s="93">
        <v>0</v>
      </c>
      <c r="AT485" s="93">
        <v>0</v>
      </c>
      <c r="AU485" s="5">
        <v>0</v>
      </c>
      <c r="AV485" s="302"/>
    </row>
    <row r="486" spans="1:48" ht="17.25" customHeight="1">
      <c r="A486" s="527"/>
      <c r="B486" s="474"/>
      <c r="C486" s="475"/>
      <c r="D486" s="474"/>
      <c r="E486" s="474"/>
      <c r="F486" s="476"/>
      <c r="G486" s="476"/>
      <c r="H486" s="476"/>
      <c r="I486" s="476"/>
      <c r="J486" s="517"/>
      <c r="K486" s="517"/>
      <c r="L486" s="515"/>
      <c r="M486" s="515"/>
      <c r="N486" s="230">
        <f t="shared" ref="N486:T486" si="238">SUM(N480:N485)</f>
        <v>0</v>
      </c>
      <c r="O486" s="230">
        <f t="shared" si="238"/>
        <v>0</v>
      </c>
      <c r="P486" s="230">
        <f t="shared" si="238"/>
        <v>0</v>
      </c>
      <c r="Q486" s="230">
        <f t="shared" si="238"/>
        <v>0</v>
      </c>
      <c r="R486" s="230">
        <f t="shared" si="238"/>
        <v>0</v>
      </c>
      <c r="S486" s="230">
        <f t="shared" si="238"/>
        <v>0</v>
      </c>
      <c r="T486" s="230">
        <f t="shared" si="238"/>
        <v>0</v>
      </c>
      <c r="U486" s="231">
        <f t="shared" si="236"/>
        <v>0</v>
      </c>
      <c r="V486" s="231" t="s">
        <v>11</v>
      </c>
      <c r="W486" s="193">
        <f t="shared" ref="W486:AU486" si="239">SUM(W480:W485)</f>
        <v>0</v>
      </c>
      <c r="X486" s="193">
        <f>X480</f>
        <v>0</v>
      </c>
      <c r="Y486" s="193">
        <f t="shared" ref="Y486:AS486" si="240">Y480</f>
        <v>0</v>
      </c>
      <c r="Z486" s="193">
        <f t="shared" si="240"/>
        <v>0</v>
      </c>
      <c r="AA486" s="193">
        <f t="shared" si="240"/>
        <v>0</v>
      </c>
      <c r="AB486" s="193">
        <f t="shared" si="240"/>
        <v>0</v>
      </c>
      <c r="AC486" s="193">
        <f t="shared" si="240"/>
        <v>0</v>
      </c>
      <c r="AD486" s="193">
        <f t="shared" si="240"/>
        <v>0</v>
      </c>
      <c r="AE486" s="193">
        <f t="shared" si="240"/>
        <v>0</v>
      </c>
      <c r="AF486" s="193">
        <f t="shared" si="240"/>
        <v>0</v>
      </c>
      <c r="AG486" s="193">
        <f t="shared" si="240"/>
        <v>0</v>
      </c>
      <c r="AH486" s="193">
        <f t="shared" si="240"/>
        <v>0</v>
      </c>
      <c r="AI486" s="193">
        <f t="shared" si="240"/>
        <v>0</v>
      </c>
      <c r="AJ486" s="193">
        <f t="shared" si="240"/>
        <v>0</v>
      </c>
      <c r="AK486" s="193">
        <f t="shared" si="240"/>
        <v>0</v>
      </c>
      <c r="AL486" s="193">
        <f t="shared" si="240"/>
        <v>0</v>
      </c>
      <c r="AM486" s="193">
        <f t="shared" si="240"/>
        <v>0</v>
      </c>
      <c r="AN486" s="193">
        <f t="shared" si="240"/>
        <v>0</v>
      </c>
      <c r="AO486" s="193">
        <f t="shared" si="240"/>
        <v>0</v>
      </c>
      <c r="AP486" s="193">
        <f t="shared" si="240"/>
        <v>0</v>
      </c>
      <c r="AQ486" s="193">
        <f t="shared" si="240"/>
        <v>0</v>
      </c>
      <c r="AR486" s="193">
        <f t="shared" si="240"/>
        <v>0</v>
      </c>
      <c r="AS486" s="193">
        <f t="shared" si="240"/>
        <v>0</v>
      </c>
      <c r="AT486" s="193">
        <f t="shared" si="239"/>
        <v>0</v>
      </c>
      <c r="AU486" s="230">
        <f t="shared" si="239"/>
        <v>0</v>
      </c>
      <c r="AV486" s="328"/>
    </row>
    <row r="487" spans="1:48" ht="19.5" customHeight="1">
      <c r="A487" s="525"/>
      <c r="B487" s="474" t="s">
        <v>358</v>
      </c>
      <c r="C487" s="475" t="s">
        <v>362</v>
      </c>
      <c r="D487" s="474" t="s">
        <v>275</v>
      </c>
      <c r="E487" s="474" t="s">
        <v>363</v>
      </c>
      <c r="F487" s="6" t="s">
        <v>18</v>
      </c>
      <c r="G487" s="6" t="s">
        <v>20</v>
      </c>
      <c r="H487" s="6" t="s">
        <v>297</v>
      </c>
      <c r="I487" s="6" t="s">
        <v>297</v>
      </c>
      <c r="J487" s="517">
        <v>2023</v>
      </c>
      <c r="K487" s="517">
        <v>2023</v>
      </c>
      <c r="L487" s="515">
        <v>10.92723</v>
      </c>
      <c r="M487" s="515">
        <f t="shared" ref="M487" si="241">R493+S493+T492</f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36"/>
        <v>0</v>
      </c>
      <c r="V487" s="7" t="s">
        <v>3</v>
      </c>
      <c r="W487" s="93">
        <v>0</v>
      </c>
      <c r="X487" s="93">
        <f>X488</f>
        <v>0</v>
      </c>
      <c r="Y487" s="93">
        <f t="shared" ref="Y487" si="242">Y488</f>
        <v>0</v>
      </c>
      <c r="Z487" s="93">
        <f t="shared" ref="Z487" si="243">Z488</f>
        <v>0</v>
      </c>
      <c r="AA487" s="93">
        <f t="shared" ref="AA487" si="244">AA488</f>
        <v>0</v>
      </c>
      <c r="AB487" s="93">
        <f t="shared" ref="AB487" si="245">AB488</f>
        <v>0</v>
      </c>
      <c r="AC487" s="93">
        <f t="shared" ref="AC487" si="246">AC488</f>
        <v>0</v>
      </c>
      <c r="AD487" s="93">
        <f t="shared" ref="AD487" si="247">AD488</f>
        <v>0</v>
      </c>
      <c r="AE487" s="93">
        <f t="shared" ref="AE487" si="248">AE488</f>
        <v>0</v>
      </c>
      <c r="AF487" s="93">
        <f t="shared" ref="AF487" si="249">AF488</f>
        <v>0</v>
      </c>
      <c r="AG487" s="93">
        <f t="shared" ref="AG487" si="250">AG488</f>
        <v>0</v>
      </c>
      <c r="AH487" s="93">
        <f t="shared" ref="AH487" si="251">AH488</f>
        <v>0</v>
      </c>
      <c r="AI487" s="93">
        <f t="shared" ref="AI487" si="252">AI488</f>
        <v>0</v>
      </c>
      <c r="AJ487" s="93">
        <f t="shared" ref="AJ487" si="253">AJ488</f>
        <v>0</v>
      </c>
      <c r="AK487" s="93">
        <f t="shared" ref="AK487" si="254">AK488</f>
        <v>0</v>
      </c>
      <c r="AL487" s="93">
        <f t="shared" ref="AL487" si="255">AL488</f>
        <v>0</v>
      </c>
      <c r="AM487" s="93">
        <f t="shared" ref="AM487" si="256">AM488</f>
        <v>0</v>
      </c>
      <c r="AN487" s="93">
        <f t="shared" ref="AN487" si="257">AN488</f>
        <v>0</v>
      </c>
      <c r="AO487" s="93">
        <f t="shared" ref="AO487" si="258">AO488</f>
        <v>0</v>
      </c>
      <c r="AP487" s="93">
        <f t="shared" ref="AP487" si="259">AP488</f>
        <v>0</v>
      </c>
      <c r="AQ487" s="93">
        <v>0</v>
      </c>
      <c r="AR487" s="93">
        <v>0</v>
      </c>
      <c r="AS487" s="93">
        <v>0</v>
      </c>
      <c r="AT487" s="93">
        <v>0</v>
      </c>
      <c r="AU487" s="5">
        <v>0</v>
      </c>
      <c r="AV487" s="302"/>
    </row>
    <row r="488" spans="1:48" ht="28.5" hidden="1" customHeight="1">
      <c r="A488" s="526"/>
      <c r="B488" s="474"/>
      <c r="C488" s="475"/>
      <c r="D488" s="474"/>
      <c r="E488" s="474"/>
      <c r="F488" s="6"/>
      <c r="G488" s="6"/>
      <c r="H488" s="6"/>
      <c r="I488" s="6"/>
      <c r="J488" s="517"/>
      <c r="K488" s="517"/>
      <c r="L488" s="515"/>
      <c r="M488" s="515"/>
      <c r="N488" s="5"/>
      <c r="O488" s="5"/>
      <c r="P488" s="5"/>
      <c r="Q488" s="5"/>
      <c r="R488" s="5"/>
      <c r="S488" s="5"/>
      <c r="T488" s="5"/>
      <c r="U488" s="5"/>
      <c r="V488" s="279" t="s">
        <v>995</v>
      </c>
      <c r="W488" s="274"/>
      <c r="X488" s="274">
        <f>AF488</f>
        <v>0</v>
      </c>
      <c r="Y488" s="274"/>
      <c r="Z488" s="274"/>
      <c r="AA488" s="274"/>
      <c r="AB488" s="274"/>
      <c r="AC488" s="274"/>
      <c r="AD488" s="274"/>
      <c r="AE488" s="274"/>
      <c r="AF488" s="274">
        <v>0</v>
      </c>
      <c r="AG488" s="274">
        <f>AK488</f>
        <v>0</v>
      </c>
      <c r="AH488" s="273"/>
      <c r="AI488" s="273"/>
      <c r="AJ488" s="273"/>
      <c r="AK488" s="274">
        <v>0</v>
      </c>
      <c r="AL488" s="274"/>
      <c r="AM488" s="274"/>
      <c r="AN488" s="274"/>
      <c r="AO488" s="274"/>
      <c r="AP488" s="274"/>
      <c r="AQ488" s="93"/>
      <c r="AR488" s="93"/>
      <c r="AS488" s="93"/>
      <c r="AT488" s="93"/>
      <c r="AU488" s="5"/>
      <c r="AV488" s="302"/>
    </row>
    <row r="489" spans="1:48" ht="19.5" customHeight="1">
      <c r="A489" s="526"/>
      <c r="B489" s="474"/>
      <c r="C489" s="475"/>
      <c r="D489" s="474"/>
      <c r="E489" s="474"/>
      <c r="F489" s="6" t="s">
        <v>19</v>
      </c>
      <c r="G489" s="6" t="s">
        <v>22</v>
      </c>
      <c r="H489" s="6" t="s">
        <v>297</v>
      </c>
      <c r="I489" s="6" t="s">
        <v>297</v>
      </c>
      <c r="J489" s="517"/>
      <c r="K489" s="517"/>
      <c r="L489" s="515"/>
      <c r="M489" s="515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36"/>
        <v>0</v>
      </c>
      <c r="V489" s="5" t="s">
        <v>8</v>
      </c>
      <c r="W489" s="93">
        <v>0</v>
      </c>
      <c r="X489" s="93">
        <v>0</v>
      </c>
      <c r="Y489" s="93">
        <v>0</v>
      </c>
      <c r="Z489" s="93">
        <v>0</v>
      </c>
      <c r="AA489" s="93">
        <v>0</v>
      </c>
      <c r="AB489" s="93">
        <v>0</v>
      </c>
      <c r="AC489" s="93">
        <v>0</v>
      </c>
      <c r="AD489" s="93">
        <v>0</v>
      </c>
      <c r="AE489" s="93">
        <v>0</v>
      </c>
      <c r="AF489" s="93">
        <v>0</v>
      </c>
      <c r="AG489" s="93">
        <v>0</v>
      </c>
      <c r="AH489" s="5">
        <v>0</v>
      </c>
      <c r="AI489" s="5">
        <v>0</v>
      </c>
      <c r="AJ489" s="5">
        <v>0</v>
      </c>
      <c r="AK489" s="93">
        <v>0</v>
      </c>
      <c r="AL489" s="93">
        <v>0</v>
      </c>
      <c r="AM489" s="93">
        <v>0</v>
      </c>
      <c r="AN489" s="93">
        <v>0</v>
      </c>
      <c r="AO489" s="93">
        <v>0</v>
      </c>
      <c r="AP489" s="93">
        <v>0</v>
      </c>
      <c r="AQ489" s="93">
        <v>0</v>
      </c>
      <c r="AR489" s="93">
        <v>0</v>
      </c>
      <c r="AS489" s="93">
        <v>0</v>
      </c>
      <c r="AT489" s="93">
        <v>0</v>
      </c>
      <c r="AU489" s="5">
        <v>0</v>
      </c>
      <c r="AV489" s="302"/>
    </row>
    <row r="490" spans="1:48" ht="19.5" customHeight="1">
      <c r="A490" s="526"/>
      <c r="B490" s="474"/>
      <c r="C490" s="475"/>
      <c r="D490" s="474"/>
      <c r="E490" s="474"/>
      <c r="F490" s="476" t="s">
        <v>39</v>
      </c>
      <c r="G490" s="476" t="s">
        <v>21</v>
      </c>
      <c r="H490" s="476" t="s">
        <v>297</v>
      </c>
      <c r="I490" s="476" t="s">
        <v>297</v>
      </c>
      <c r="J490" s="517"/>
      <c r="K490" s="517"/>
      <c r="L490" s="515"/>
      <c r="M490" s="515"/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f t="shared" si="236"/>
        <v>0</v>
      </c>
      <c r="V490" s="7" t="s">
        <v>50</v>
      </c>
      <c r="W490" s="93">
        <v>0</v>
      </c>
      <c r="X490" s="93">
        <v>0</v>
      </c>
      <c r="Y490" s="93">
        <v>0</v>
      </c>
      <c r="Z490" s="93">
        <v>0</v>
      </c>
      <c r="AA490" s="93">
        <v>0</v>
      </c>
      <c r="AB490" s="93">
        <v>0</v>
      </c>
      <c r="AC490" s="93">
        <v>0</v>
      </c>
      <c r="AD490" s="93">
        <v>0</v>
      </c>
      <c r="AE490" s="93">
        <v>0</v>
      </c>
      <c r="AF490" s="93">
        <v>0</v>
      </c>
      <c r="AG490" s="93">
        <v>0</v>
      </c>
      <c r="AH490" s="5">
        <v>0</v>
      </c>
      <c r="AI490" s="5">
        <v>0</v>
      </c>
      <c r="AJ490" s="5">
        <v>0</v>
      </c>
      <c r="AK490" s="93">
        <v>0</v>
      </c>
      <c r="AL490" s="93">
        <v>0</v>
      </c>
      <c r="AM490" s="93">
        <v>0</v>
      </c>
      <c r="AN490" s="93">
        <v>0</v>
      </c>
      <c r="AO490" s="93">
        <v>0</v>
      </c>
      <c r="AP490" s="93">
        <v>0</v>
      </c>
      <c r="AQ490" s="93">
        <v>0</v>
      </c>
      <c r="AR490" s="93">
        <v>0</v>
      </c>
      <c r="AS490" s="93">
        <v>0</v>
      </c>
      <c r="AT490" s="93">
        <v>0</v>
      </c>
      <c r="AU490" s="5">
        <v>0</v>
      </c>
      <c r="AV490" s="302"/>
    </row>
    <row r="491" spans="1:48" ht="19.5" customHeight="1">
      <c r="A491" s="526"/>
      <c r="B491" s="474"/>
      <c r="C491" s="475"/>
      <c r="D491" s="474"/>
      <c r="E491" s="474"/>
      <c r="F491" s="476"/>
      <c r="G491" s="476"/>
      <c r="H491" s="476"/>
      <c r="I491" s="476"/>
      <c r="J491" s="517"/>
      <c r="K491" s="517"/>
      <c r="L491" s="515"/>
      <c r="M491" s="515"/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236"/>
        <v>0</v>
      </c>
      <c r="V491" s="7" t="s">
        <v>51</v>
      </c>
      <c r="W491" s="93">
        <v>0</v>
      </c>
      <c r="X491" s="93">
        <v>0</v>
      </c>
      <c r="Y491" s="93">
        <v>0</v>
      </c>
      <c r="Z491" s="93">
        <v>0</v>
      </c>
      <c r="AA491" s="93">
        <v>0</v>
      </c>
      <c r="AB491" s="93">
        <v>0</v>
      </c>
      <c r="AC491" s="93">
        <v>0</v>
      </c>
      <c r="AD491" s="93">
        <v>0</v>
      </c>
      <c r="AE491" s="93">
        <v>0</v>
      </c>
      <c r="AF491" s="93">
        <v>0</v>
      </c>
      <c r="AG491" s="93">
        <v>0</v>
      </c>
      <c r="AH491" s="5">
        <v>0</v>
      </c>
      <c r="AI491" s="5">
        <v>0</v>
      </c>
      <c r="AJ491" s="5">
        <v>0</v>
      </c>
      <c r="AK491" s="93">
        <v>0</v>
      </c>
      <c r="AL491" s="93">
        <v>0</v>
      </c>
      <c r="AM491" s="93">
        <v>0</v>
      </c>
      <c r="AN491" s="93">
        <v>0</v>
      </c>
      <c r="AO491" s="93">
        <v>0</v>
      </c>
      <c r="AP491" s="93">
        <v>0</v>
      </c>
      <c r="AQ491" s="93">
        <v>0</v>
      </c>
      <c r="AR491" s="93">
        <v>0</v>
      </c>
      <c r="AS491" s="93">
        <v>0</v>
      </c>
      <c r="AT491" s="93">
        <v>0</v>
      </c>
      <c r="AU491" s="5">
        <v>0</v>
      </c>
      <c r="AV491" s="302"/>
    </row>
    <row r="492" spans="1:48" ht="18" customHeight="1">
      <c r="A492" s="526"/>
      <c r="B492" s="474"/>
      <c r="C492" s="475"/>
      <c r="D492" s="474"/>
      <c r="E492" s="474"/>
      <c r="F492" s="476"/>
      <c r="G492" s="476"/>
      <c r="H492" s="476"/>
      <c r="I492" s="476"/>
      <c r="J492" s="517"/>
      <c r="K492" s="517"/>
      <c r="L492" s="515"/>
      <c r="M492" s="515"/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f t="shared" si="236"/>
        <v>0</v>
      </c>
      <c r="V492" s="7" t="s">
        <v>52</v>
      </c>
      <c r="W492" s="93">
        <v>0</v>
      </c>
      <c r="X492" s="93">
        <v>0</v>
      </c>
      <c r="Y492" s="93">
        <v>0</v>
      </c>
      <c r="Z492" s="93">
        <v>0</v>
      </c>
      <c r="AA492" s="93">
        <v>0</v>
      </c>
      <c r="AB492" s="93">
        <v>0</v>
      </c>
      <c r="AC492" s="93">
        <v>0</v>
      </c>
      <c r="AD492" s="93">
        <v>0</v>
      </c>
      <c r="AE492" s="93">
        <v>0</v>
      </c>
      <c r="AF492" s="93">
        <v>0</v>
      </c>
      <c r="AG492" s="93">
        <v>0</v>
      </c>
      <c r="AH492" s="5">
        <v>0</v>
      </c>
      <c r="AI492" s="5">
        <v>0</v>
      </c>
      <c r="AJ492" s="5">
        <v>0</v>
      </c>
      <c r="AK492" s="93">
        <v>0</v>
      </c>
      <c r="AL492" s="93">
        <v>0</v>
      </c>
      <c r="AM492" s="93">
        <v>0</v>
      </c>
      <c r="AN492" s="93">
        <v>0</v>
      </c>
      <c r="AO492" s="93">
        <v>0</v>
      </c>
      <c r="AP492" s="93">
        <v>0</v>
      </c>
      <c r="AQ492" s="93">
        <v>0</v>
      </c>
      <c r="AR492" s="93">
        <v>0</v>
      </c>
      <c r="AS492" s="93">
        <v>0</v>
      </c>
      <c r="AT492" s="93">
        <v>0</v>
      </c>
      <c r="AU492" s="5">
        <v>0</v>
      </c>
      <c r="AV492" s="302"/>
    </row>
    <row r="493" spans="1:48" ht="17.25" customHeight="1">
      <c r="A493" s="527"/>
      <c r="B493" s="474"/>
      <c r="C493" s="475"/>
      <c r="D493" s="474"/>
      <c r="E493" s="474"/>
      <c r="F493" s="476"/>
      <c r="G493" s="476"/>
      <c r="H493" s="476"/>
      <c r="I493" s="476"/>
      <c r="J493" s="517"/>
      <c r="K493" s="517"/>
      <c r="L493" s="515"/>
      <c r="M493" s="515"/>
      <c r="N493" s="230">
        <f t="shared" ref="N493:T493" si="260">SUM(N487:N492)</f>
        <v>0</v>
      </c>
      <c r="O493" s="230">
        <f t="shared" si="260"/>
        <v>0</v>
      </c>
      <c r="P493" s="230">
        <f t="shared" si="260"/>
        <v>0</v>
      </c>
      <c r="Q493" s="230">
        <f t="shared" si="260"/>
        <v>0</v>
      </c>
      <c r="R493" s="230">
        <f t="shared" si="260"/>
        <v>0</v>
      </c>
      <c r="S493" s="230">
        <f t="shared" si="260"/>
        <v>0</v>
      </c>
      <c r="T493" s="230">
        <f t="shared" si="260"/>
        <v>0</v>
      </c>
      <c r="U493" s="231">
        <f t="shared" si="236"/>
        <v>0</v>
      </c>
      <c r="V493" s="231" t="s">
        <v>11</v>
      </c>
      <c r="W493" s="193">
        <f t="shared" ref="W493" si="261">SUM(W487:W492)</f>
        <v>0</v>
      </c>
      <c r="X493" s="193">
        <f>X487</f>
        <v>0</v>
      </c>
      <c r="Y493" s="193">
        <f t="shared" ref="Y493:AP493" si="262">Y487</f>
        <v>0</v>
      </c>
      <c r="Z493" s="193">
        <f t="shared" si="262"/>
        <v>0</v>
      </c>
      <c r="AA493" s="193">
        <f t="shared" si="262"/>
        <v>0</v>
      </c>
      <c r="AB493" s="193">
        <f t="shared" si="262"/>
        <v>0</v>
      </c>
      <c r="AC493" s="193">
        <f t="shared" si="262"/>
        <v>0</v>
      </c>
      <c r="AD493" s="193">
        <f t="shared" si="262"/>
        <v>0</v>
      </c>
      <c r="AE493" s="193">
        <f t="shared" si="262"/>
        <v>0</v>
      </c>
      <c r="AF493" s="193">
        <f t="shared" si="262"/>
        <v>0</v>
      </c>
      <c r="AG493" s="193">
        <f t="shared" si="262"/>
        <v>0</v>
      </c>
      <c r="AH493" s="193">
        <f t="shared" si="262"/>
        <v>0</v>
      </c>
      <c r="AI493" s="193">
        <f t="shared" si="262"/>
        <v>0</v>
      </c>
      <c r="AJ493" s="193">
        <f t="shared" si="262"/>
        <v>0</v>
      </c>
      <c r="AK493" s="193">
        <f t="shared" si="262"/>
        <v>0</v>
      </c>
      <c r="AL493" s="193">
        <f t="shared" si="262"/>
        <v>0</v>
      </c>
      <c r="AM493" s="193">
        <f t="shared" si="262"/>
        <v>0</v>
      </c>
      <c r="AN493" s="193">
        <f t="shared" si="262"/>
        <v>0</v>
      </c>
      <c r="AO493" s="193">
        <f t="shared" si="262"/>
        <v>0</v>
      </c>
      <c r="AP493" s="193">
        <f t="shared" si="262"/>
        <v>0</v>
      </c>
      <c r="AQ493" s="193">
        <f t="shared" ref="AQ493:AU493" si="263">SUM(AQ487:AQ492)</f>
        <v>0</v>
      </c>
      <c r="AR493" s="193">
        <f t="shared" si="263"/>
        <v>0</v>
      </c>
      <c r="AS493" s="193">
        <f t="shared" si="263"/>
        <v>0</v>
      </c>
      <c r="AT493" s="193">
        <f t="shared" si="263"/>
        <v>0</v>
      </c>
      <c r="AU493" s="230">
        <f t="shared" si="263"/>
        <v>0</v>
      </c>
      <c r="AV493" s="328"/>
    </row>
    <row r="494" spans="1:48" ht="19.5" customHeight="1">
      <c r="A494" s="525"/>
      <c r="B494" s="474" t="s">
        <v>359</v>
      </c>
      <c r="C494" s="475" t="s">
        <v>364</v>
      </c>
      <c r="D494" s="474" t="s">
        <v>275</v>
      </c>
      <c r="E494" s="474" t="s">
        <v>365</v>
      </c>
      <c r="F494" s="6" t="s">
        <v>18</v>
      </c>
      <c r="G494" s="6" t="s">
        <v>20</v>
      </c>
      <c r="H494" s="6" t="s">
        <v>297</v>
      </c>
      <c r="I494" s="6" t="s">
        <v>297</v>
      </c>
      <c r="J494" s="517">
        <v>2023</v>
      </c>
      <c r="K494" s="517">
        <v>2023</v>
      </c>
      <c r="L494" s="515">
        <v>11.09313</v>
      </c>
      <c r="M494" s="515">
        <f t="shared" ref="M494" si="264">R500+S500+T499</f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236"/>
        <v>0</v>
      </c>
      <c r="V494" s="7" t="s">
        <v>3</v>
      </c>
      <c r="W494" s="93">
        <v>0</v>
      </c>
      <c r="X494" s="93">
        <f>X495</f>
        <v>0</v>
      </c>
      <c r="Y494" s="93">
        <f t="shared" ref="Y494" si="265">Y495</f>
        <v>0</v>
      </c>
      <c r="Z494" s="93">
        <f t="shared" ref="Z494" si="266">Z495</f>
        <v>0</v>
      </c>
      <c r="AA494" s="93">
        <f t="shared" ref="AA494" si="267">AA495</f>
        <v>0</v>
      </c>
      <c r="AB494" s="93">
        <f t="shared" ref="AB494" si="268">AB495</f>
        <v>0</v>
      </c>
      <c r="AC494" s="93">
        <f t="shared" ref="AC494" si="269">AC495</f>
        <v>0</v>
      </c>
      <c r="AD494" s="93">
        <f t="shared" ref="AD494" si="270">AD495</f>
        <v>0</v>
      </c>
      <c r="AE494" s="93">
        <f t="shared" ref="AE494" si="271">AE495</f>
        <v>0</v>
      </c>
      <c r="AF494" s="93">
        <f t="shared" ref="AF494" si="272">AF495</f>
        <v>0</v>
      </c>
      <c r="AG494" s="93">
        <f t="shared" ref="AG494" si="273">AG495</f>
        <v>0</v>
      </c>
      <c r="AH494" s="93">
        <f t="shared" ref="AH494" si="274">AH495</f>
        <v>0</v>
      </c>
      <c r="AI494" s="93">
        <f t="shared" ref="AI494" si="275">AI495</f>
        <v>0</v>
      </c>
      <c r="AJ494" s="93">
        <f t="shared" ref="AJ494" si="276">AJ495</f>
        <v>0</v>
      </c>
      <c r="AK494" s="93">
        <f t="shared" ref="AK494" si="277">AK495</f>
        <v>0</v>
      </c>
      <c r="AL494" s="93">
        <f t="shared" ref="AL494" si="278">AL495</f>
        <v>0</v>
      </c>
      <c r="AM494" s="93">
        <f t="shared" ref="AM494" si="279">AM495</f>
        <v>0</v>
      </c>
      <c r="AN494" s="93">
        <f t="shared" ref="AN494" si="280">AN495</f>
        <v>0</v>
      </c>
      <c r="AO494" s="93">
        <f t="shared" ref="AO494" si="281">AO495</f>
        <v>0</v>
      </c>
      <c r="AP494" s="93">
        <f t="shared" ref="AP494" si="282">AP495</f>
        <v>0</v>
      </c>
      <c r="AQ494" s="93">
        <v>0</v>
      </c>
      <c r="AR494" s="93">
        <v>0</v>
      </c>
      <c r="AS494" s="93">
        <v>0</v>
      </c>
      <c r="AT494" s="93">
        <v>0</v>
      </c>
      <c r="AU494" s="5">
        <v>0</v>
      </c>
      <c r="AV494" s="302"/>
    </row>
    <row r="495" spans="1:48" ht="19.5" hidden="1" customHeight="1">
      <c r="A495" s="526"/>
      <c r="B495" s="474"/>
      <c r="C495" s="475"/>
      <c r="D495" s="474"/>
      <c r="E495" s="474"/>
      <c r="F495" s="6"/>
      <c r="G495" s="6"/>
      <c r="H495" s="6"/>
      <c r="I495" s="6"/>
      <c r="J495" s="517"/>
      <c r="K495" s="517"/>
      <c r="L495" s="515"/>
      <c r="M495" s="515"/>
      <c r="N495" s="5"/>
      <c r="O495" s="5"/>
      <c r="P495" s="5"/>
      <c r="Q495" s="5"/>
      <c r="R495" s="5"/>
      <c r="S495" s="5"/>
      <c r="T495" s="5"/>
      <c r="U495" s="5"/>
      <c r="V495" s="279" t="s">
        <v>995</v>
      </c>
      <c r="W495" s="274"/>
      <c r="X495" s="274">
        <f>AF495</f>
        <v>0</v>
      </c>
      <c r="Y495" s="274"/>
      <c r="Z495" s="274"/>
      <c r="AA495" s="274"/>
      <c r="AB495" s="274"/>
      <c r="AC495" s="274"/>
      <c r="AD495" s="274"/>
      <c r="AE495" s="274"/>
      <c r="AF495" s="274">
        <v>0</v>
      </c>
      <c r="AG495" s="274">
        <f>AK495</f>
        <v>0</v>
      </c>
      <c r="AH495" s="273"/>
      <c r="AI495" s="273"/>
      <c r="AJ495" s="273"/>
      <c r="AK495" s="274">
        <v>0</v>
      </c>
      <c r="AL495" s="274"/>
      <c r="AM495" s="274"/>
      <c r="AN495" s="274"/>
      <c r="AO495" s="274"/>
      <c r="AP495" s="274"/>
      <c r="AQ495" s="93"/>
      <c r="AR495" s="93"/>
      <c r="AS495" s="93"/>
      <c r="AT495" s="93"/>
      <c r="AU495" s="5"/>
      <c r="AV495" s="302"/>
    </row>
    <row r="496" spans="1:48" ht="19.5" customHeight="1">
      <c r="A496" s="526"/>
      <c r="B496" s="474"/>
      <c r="C496" s="475"/>
      <c r="D496" s="474"/>
      <c r="E496" s="474"/>
      <c r="F496" s="6" t="s">
        <v>19</v>
      </c>
      <c r="G496" s="6" t="s">
        <v>22</v>
      </c>
      <c r="H496" s="6" t="s">
        <v>297</v>
      </c>
      <c r="I496" s="6" t="s">
        <v>297</v>
      </c>
      <c r="J496" s="517"/>
      <c r="K496" s="517"/>
      <c r="L496" s="515"/>
      <c r="M496" s="515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236"/>
        <v>0</v>
      </c>
      <c r="V496" s="5" t="s">
        <v>8</v>
      </c>
      <c r="W496" s="93">
        <v>0</v>
      </c>
      <c r="X496" s="93">
        <v>0</v>
      </c>
      <c r="Y496" s="93">
        <v>0</v>
      </c>
      <c r="Z496" s="93">
        <v>0</v>
      </c>
      <c r="AA496" s="93">
        <v>0</v>
      </c>
      <c r="AB496" s="93">
        <v>0</v>
      </c>
      <c r="AC496" s="93">
        <v>0</v>
      </c>
      <c r="AD496" s="93">
        <v>0</v>
      </c>
      <c r="AE496" s="93">
        <v>0</v>
      </c>
      <c r="AF496" s="93">
        <v>0</v>
      </c>
      <c r="AG496" s="93">
        <v>0</v>
      </c>
      <c r="AH496" s="5">
        <v>0</v>
      </c>
      <c r="AI496" s="5">
        <v>0</v>
      </c>
      <c r="AJ496" s="5">
        <v>0</v>
      </c>
      <c r="AK496" s="93">
        <v>0</v>
      </c>
      <c r="AL496" s="93">
        <v>0</v>
      </c>
      <c r="AM496" s="93">
        <v>0</v>
      </c>
      <c r="AN496" s="93">
        <v>0</v>
      </c>
      <c r="AO496" s="93">
        <v>0</v>
      </c>
      <c r="AP496" s="93">
        <v>0</v>
      </c>
      <c r="AQ496" s="93">
        <v>0</v>
      </c>
      <c r="AR496" s="93">
        <v>0</v>
      </c>
      <c r="AS496" s="93">
        <v>0</v>
      </c>
      <c r="AT496" s="93">
        <v>0</v>
      </c>
      <c r="AU496" s="5">
        <v>0</v>
      </c>
      <c r="AV496" s="302"/>
    </row>
    <row r="497" spans="1:48" ht="19.5" customHeight="1">
      <c r="A497" s="526"/>
      <c r="B497" s="474"/>
      <c r="C497" s="475"/>
      <c r="D497" s="474"/>
      <c r="E497" s="474"/>
      <c r="F497" s="476" t="s">
        <v>39</v>
      </c>
      <c r="G497" s="476" t="s">
        <v>21</v>
      </c>
      <c r="H497" s="476" t="s">
        <v>297</v>
      </c>
      <c r="I497" s="476" t="s">
        <v>297</v>
      </c>
      <c r="J497" s="517"/>
      <c r="K497" s="517"/>
      <c r="L497" s="515"/>
      <c r="M497" s="515"/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f t="shared" si="236"/>
        <v>0</v>
      </c>
      <c r="V497" s="7" t="s">
        <v>50</v>
      </c>
      <c r="W497" s="93">
        <v>0</v>
      </c>
      <c r="X497" s="93">
        <v>0</v>
      </c>
      <c r="Y497" s="93">
        <v>0</v>
      </c>
      <c r="Z497" s="93">
        <v>0</v>
      </c>
      <c r="AA497" s="93">
        <v>0</v>
      </c>
      <c r="AB497" s="93">
        <v>0</v>
      </c>
      <c r="AC497" s="93">
        <v>0</v>
      </c>
      <c r="AD497" s="93">
        <v>0</v>
      </c>
      <c r="AE497" s="93">
        <v>0</v>
      </c>
      <c r="AF497" s="93">
        <v>0</v>
      </c>
      <c r="AG497" s="93">
        <v>0</v>
      </c>
      <c r="AH497" s="5">
        <v>0</v>
      </c>
      <c r="AI497" s="5">
        <v>0</v>
      </c>
      <c r="AJ497" s="5">
        <v>0</v>
      </c>
      <c r="AK497" s="93">
        <v>0</v>
      </c>
      <c r="AL497" s="93">
        <v>0</v>
      </c>
      <c r="AM497" s="93">
        <v>0</v>
      </c>
      <c r="AN497" s="93">
        <v>0</v>
      </c>
      <c r="AO497" s="93">
        <v>0</v>
      </c>
      <c r="AP497" s="93">
        <v>0</v>
      </c>
      <c r="AQ497" s="93">
        <v>0</v>
      </c>
      <c r="AR497" s="93">
        <v>0</v>
      </c>
      <c r="AS497" s="93">
        <v>0</v>
      </c>
      <c r="AT497" s="93">
        <v>0</v>
      </c>
      <c r="AU497" s="5">
        <v>0</v>
      </c>
      <c r="AV497" s="302"/>
    </row>
    <row r="498" spans="1:48" ht="19.5" customHeight="1">
      <c r="A498" s="526"/>
      <c r="B498" s="474"/>
      <c r="C498" s="475"/>
      <c r="D498" s="474"/>
      <c r="E498" s="474"/>
      <c r="F498" s="476"/>
      <c r="G498" s="476"/>
      <c r="H498" s="476"/>
      <c r="I498" s="476"/>
      <c r="J498" s="517"/>
      <c r="K498" s="517"/>
      <c r="L498" s="515"/>
      <c r="M498" s="515"/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236"/>
        <v>0</v>
      </c>
      <c r="V498" s="7" t="s">
        <v>51</v>
      </c>
      <c r="W498" s="93">
        <v>0</v>
      </c>
      <c r="X498" s="93">
        <v>0</v>
      </c>
      <c r="Y498" s="93">
        <v>0</v>
      </c>
      <c r="Z498" s="93">
        <v>0</v>
      </c>
      <c r="AA498" s="93">
        <v>0</v>
      </c>
      <c r="AB498" s="93">
        <v>0</v>
      </c>
      <c r="AC498" s="93">
        <v>0</v>
      </c>
      <c r="AD498" s="93">
        <v>0</v>
      </c>
      <c r="AE498" s="93">
        <v>0</v>
      </c>
      <c r="AF498" s="93">
        <v>0</v>
      </c>
      <c r="AG498" s="93">
        <v>0</v>
      </c>
      <c r="AH498" s="5">
        <v>0</v>
      </c>
      <c r="AI498" s="5">
        <v>0</v>
      </c>
      <c r="AJ498" s="5">
        <v>0</v>
      </c>
      <c r="AK498" s="93">
        <v>0</v>
      </c>
      <c r="AL498" s="93">
        <v>0</v>
      </c>
      <c r="AM498" s="93">
        <v>0</v>
      </c>
      <c r="AN498" s="93">
        <v>0</v>
      </c>
      <c r="AO498" s="93">
        <v>0</v>
      </c>
      <c r="AP498" s="93">
        <v>0</v>
      </c>
      <c r="AQ498" s="93">
        <v>0</v>
      </c>
      <c r="AR498" s="93">
        <v>0</v>
      </c>
      <c r="AS498" s="93">
        <v>0</v>
      </c>
      <c r="AT498" s="93">
        <v>0</v>
      </c>
      <c r="AU498" s="5">
        <v>0</v>
      </c>
      <c r="AV498" s="302"/>
    </row>
    <row r="499" spans="1:48" ht="18" customHeight="1">
      <c r="A499" s="526"/>
      <c r="B499" s="474"/>
      <c r="C499" s="475"/>
      <c r="D499" s="474"/>
      <c r="E499" s="474"/>
      <c r="F499" s="476"/>
      <c r="G499" s="476"/>
      <c r="H499" s="476"/>
      <c r="I499" s="476"/>
      <c r="J499" s="517"/>
      <c r="K499" s="517"/>
      <c r="L499" s="515"/>
      <c r="M499" s="515"/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f t="shared" si="236"/>
        <v>0</v>
      </c>
      <c r="V499" s="7" t="s">
        <v>52</v>
      </c>
      <c r="W499" s="93">
        <v>0</v>
      </c>
      <c r="X499" s="93">
        <v>0</v>
      </c>
      <c r="Y499" s="93">
        <v>0</v>
      </c>
      <c r="Z499" s="93">
        <v>0</v>
      </c>
      <c r="AA499" s="93">
        <v>0</v>
      </c>
      <c r="AB499" s="93">
        <v>0</v>
      </c>
      <c r="AC499" s="93">
        <v>0</v>
      </c>
      <c r="AD499" s="93">
        <v>0</v>
      </c>
      <c r="AE499" s="93">
        <v>0</v>
      </c>
      <c r="AF499" s="93">
        <v>0</v>
      </c>
      <c r="AG499" s="93">
        <v>0</v>
      </c>
      <c r="AH499" s="5">
        <v>0</v>
      </c>
      <c r="AI499" s="5">
        <v>0</v>
      </c>
      <c r="AJ499" s="5">
        <v>0</v>
      </c>
      <c r="AK499" s="93">
        <v>0</v>
      </c>
      <c r="AL499" s="93">
        <v>0</v>
      </c>
      <c r="AM499" s="93">
        <v>0</v>
      </c>
      <c r="AN499" s="93">
        <v>0</v>
      </c>
      <c r="AO499" s="93">
        <v>0</v>
      </c>
      <c r="AP499" s="93">
        <v>0</v>
      </c>
      <c r="AQ499" s="93">
        <v>0</v>
      </c>
      <c r="AR499" s="93">
        <v>0</v>
      </c>
      <c r="AS499" s="93">
        <v>0</v>
      </c>
      <c r="AT499" s="93">
        <v>0</v>
      </c>
      <c r="AU499" s="5">
        <v>0</v>
      </c>
      <c r="AV499" s="302"/>
    </row>
    <row r="500" spans="1:48" ht="17.25" customHeight="1">
      <c r="A500" s="527"/>
      <c r="B500" s="474"/>
      <c r="C500" s="475"/>
      <c r="D500" s="474"/>
      <c r="E500" s="474"/>
      <c r="F500" s="476"/>
      <c r="G500" s="476"/>
      <c r="H500" s="476"/>
      <c r="I500" s="476"/>
      <c r="J500" s="517"/>
      <c r="K500" s="517"/>
      <c r="L500" s="515"/>
      <c r="M500" s="515"/>
      <c r="N500" s="230">
        <f t="shared" ref="N500:T500" si="283">SUM(N494:N499)</f>
        <v>0</v>
      </c>
      <c r="O500" s="230">
        <f t="shared" si="283"/>
        <v>0</v>
      </c>
      <c r="P500" s="230">
        <f t="shared" si="283"/>
        <v>0</v>
      </c>
      <c r="Q500" s="230">
        <f t="shared" si="283"/>
        <v>0</v>
      </c>
      <c r="R500" s="230">
        <f t="shared" si="283"/>
        <v>0</v>
      </c>
      <c r="S500" s="230">
        <f t="shared" si="283"/>
        <v>0</v>
      </c>
      <c r="T500" s="230">
        <f t="shared" si="283"/>
        <v>0</v>
      </c>
      <c r="U500" s="231">
        <f t="shared" si="236"/>
        <v>0</v>
      </c>
      <c r="V500" s="231" t="s">
        <v>11</v>
      </c>
      <c r="W500" s="193">
        <f t="shared" ref="W500" si="284">SUM(W494:W499)</f>
        <v>0</v>
      </c>
      <c r="X500" s="193">
        <f>X494</f>
        <v>0</v>
      </c>
      <c r="Y500" s="193">
        <f t="shared" ref="Y500:AP500" si="285">Y494</f>
        <v>0</v>
      </c>
      <c r="Z500" s="193">
        <f t="shared" si="285"/>
        <v>0</v>
      </c>
      <c r="AA500" s="193">
        <f t="shared" si="285"/>
        <v>0</v>
      </c>
      <c r="AB500" s="193">
        <f t="shared" si="285"/>
        <v>0</v>
      </c>
      <c r="AC500" s="193">
        <f t="shared" si="285"/>
        <v>0</v>
      </c>
      <c r="AD500" s="193">
        <f t="shared" si="285"/>
        <v>0</v>
      </c>
      <c r="AE500" s="193">
        <f t="shared" si="285"/>
        <v>0</v>
      </c>
      <c r="AF500" s="193">
        <f t="shared" si="285"/>
        <v>0</v>
      </c>
      <c r="AG500" s="193">
        <f t="shared" si="285"/>
        <v>0</v>
      </c>
      <c r="AH500" s="193">
        <f t="shared" si="285"/>
        <v>0</v>
      </c>
      <c r="AI500" s="193">
        <f t="shared" si="285"/>
        <v>0</v>
      </c>
      <c r="AJ500" s="193">
        <f t="shared" si="285"/>
        <v>0</v>
      </c>
      <c r="AK500" s="193">
        <f t="shared" si="285"/>
        <v>0</v>
      </c>
      <c r="AL500" s="193">
        <f t="shared" si="285"/>
        <v>0</v>
      </c>
      <c r="AM500" s="193">
        <f t="shared" si="285"/>
        <v>0</v>
      </c>
      <c r="AN500" s="193">
        <f t="shared" si="285"/>
        <v>0</v>
      </c>
      <c r="AO500" s="193">
        <f t="shared" si="285"/>
        <v>0</v>
      </c>
      <c r="AP500" s="193">
        <f t="shared" si="285"/>
        <v>0</v>
      </c>
      <c r="AQ500" s="193">
        <f t="shared" ref="AQ500:AR500" si="286">SUM(AQ494:AQ499)</f>
        <v>0</v>
      </c>
      <c r="AR500" s="193">
        <f t="shared" si="286"/>
        <v>0</v>
      </c>
      <c r="AS500" s="193">
        <f t="shared" ref="AS500:AU500" si="287">SUM(AS494:AS499)</f>
        <v>0</v>
      </c>
      <c r="AT500" s="193">
        <f t="shared" si="287"/>
        <v>0</v>
      </c>
      <c r="AU500" s="230">
        <f t="shared" si="287"/>
        <v>0</v>
      </c>
      <c r="AV500" s="328"/>
    </row>
    <row r="501" spans="1:48" ht="29.25" customHeight="1">
      <c r="A501" s="548" t="s">
        <v>65</v>
      </c>
      <c r="B501" s="548"/>
      <c r="C501" s="548"/>
      <c r="D501" s="548"/>
      <c r="E501" s="548"/>
      <c r="F501" s="548"/>
      <c r="G501" s="548"/>
      <c r="H501" s="548"/>
      <c r="I501" s="548"/>
      <c r="J501" s="548"/>
      <c r="K501" s="548"/>
      <c r="L501" s="548"/>
      <c r="M501" s="548"/>
      <c r="N501" s="548"/>
      <c r="O501" s="548"/>
      <c r="P501" s="548"/>
      <c r="Q501" s="548"/>
      <c r="R501" s="548"/>
      <c r="S501" s="548"/>
      <c r="T501" s="548"/>
      <c r="U501" s="548"/>
      <c r="V501" s="548"/>
      <c r="W501" s="190"/>
      <c r="X501" s="190"/>
      <c r="Y501" s="190"/>
      <c r="Z501" s="190"/>
      <c r="AA501" s="190"/>
      <c r="AB501" s="190"/>
      <c r="AC501" s="190"/>
      <c r="AD501" s="190"/>
      <c r="AE501" s="190"/>
      <c r="AF501" s="190"/>
      <c r="AG501" s="190"/>
      <c r="AH501" s="188"/>
      <c r="AI501" s="188"/>
      <c r="AJ501" s="188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88"/>
      <c r="AV501" s="302"/>
    </row>
    <row r="502" spans="1:48" ht="15.75" customHeight="1">
      <c r="A502" s="547" t="s">
        <v>197</v>
      </c>
      <c r="B502" s="547"/>
      <c r="C502" s="547"/>
      <c r="D502" s="547"/>
      <c r="E502" s="547"/>
      <c r="F502" s="547"/>
      <c r="G502" s="547"/>
      <c r="H502" s="547"/>
      <c r="I502" s="547"/>
      <c r="J502" s="547"/>
      <c r="K502" s="547"/>
      <c r="L502" s="547"/>
      <c r="M502" s="547"/>
      <c r="N502" s="547"/>
      <c r="O502" s="547"/>
      <c r="P502" s="547"/>
      <c r="Q502" s="547"/>
      <c r="R502" s="547"/>
      <c r="S502" s="547"/>
      <c r="T502" s="547"/>
      <c r="U502" s="547"/>
      <c r="V502" s="547"/>
      <c r="W502" s="190"/>
      <c r="X502" s="190"/>
      <c r="Y502" s="190"/>
      <c r="Z502" s="190"/>
      <c r="AA502" s="190"/>
      <c r="AB502" s="190"/>
      <c r="AC502" s="190"/>
      <c r="AD502" s="190"/>
      <c r="AE502" s="190"/>
      <c r="AF502" s="190"/>
      <c r="AG502" s="190"/>
      <c r="AH502" s="188"/>
      <c r="AI502" s="188"/>
      <c r="AJ502" s="188"/>
      <c r="AK502" s="190"/>
      <c r="AL502" s="190"/>
      <c r="AM502" s="190"/>
      <c r="AN502" s="190"/>
      <c r="AO502" s="190"/>
      <c r="AP502" s="190"/>
      <c r="AQ502" s="190"/>
      <c r="AR502" s="190"/>
      <c r="AS502" s="190"/>
      <c r="AT502" s="190"/>
      <c r="AU502" s="188"/>
      <c r="AV502" s="302"/>
    </row>
    <row r="503" spans="1:48" ht="29.25" customHeight="1">
      <c r="A503" s="548" t="s">
        <v>65</v>
      </c>
      <c r="B503" s="548"/>
      <c r="C503" s="548"/>
      <c r="D503" s="548"/>
      <c r="E503" s="548"/>
      <c r="F503" s="548"/>
      <c r="G503" s="548"/>
      <c r="H503" s="548"/>
      <c r="I503" s="548"/>
      <c r="J503" s="548"/>
      <c r="K503" s="548"/>
      <c r="L503" s="548"/>
      <c r="M503" s="548"/>
      <c r="N503" s="548"/>
      <c r="O503" s="548"/>
      <c r="P503" s="548"/>
      <c r="Q503" s="548"/>
      <c r="R503" s="548"/>
      <c r="S503" s="548"/>
      <c r="T503" s="548"/>
      <c r="U503" s="548"/>
      <c r="V503" s="548"/>
      <c r="W503" s="190"/>
      <c r="X503" s="190"/>
      <c r="Y503" s="190"/>
      <c r="Z503" s="190"/>
      <c r="AA503" s="190"/>
      <c r="AB503" s="190"/>
      <c r="AC503" s="190"/>
      <c r="AD503" s="190"/>
      <c r="AE503" s="190"/>
      <c r="AF503" s="190"/>
      <c r="AG503" s="190"/>
      <c r="AH503" s="188"/>
      <c r="AI503" s="188"/>
      <c r="AJ503" s="188"/>
      <c r="AK503" s="190"/>
      <c r="AL503" s="190"/>
      <c r="AM503" s="190"/>
      <c r="AN503" s="190"/>
      <c r="AO503" s="190"/>
      <c r="AP503" s="190"/>
      <c r="AQ503" s="190"/>
      <c r="AR503" s="190"/>
      <c r="AS503" s="190"/>
      <c r="AT503" s="190"/>
      <c r="AU503" s="188"/>
      <c r="AV503" s="302"/>
    </row>
    <row r="504" spans="1:48" ht="15.75" customHeight="1">
      <c r="A504" s="547" t="s">
        <v>198</v>
      </c>
      <c r="B504" s="547"/>
      <c r="C504" s="547"/>
      <c r="D504" s="547"/>
      <c r="E504" s="547"/>
      <c r="F504" s="547"/>
      <c r="G504" s="547"/>
      <c r="H504" s="547"/>
      <c r="I504" s="547"/>
      <c r="J504" s="547"/>
      <c r="K504" s="547"/>
      <c r="L504" s="547"/>
      <c r="M504" s="547"/>
      <c r="N504" s="547"/>
      <c r="O504" s="547"/>
      <c r="P504" s="547"/>
      <c r="Q504" s="547"/>
      <c r="R504" s="547"/>
      <c r="S504" s="547"/>
      <c r="T504" s="547"/>
      <c r="U504" s="547"/>
      <c r="V504" s="547"/>
      <c r="W504" s="190"/>
      <c r="X504" s="190"/>
      <c r="Y504" s="190"/>
      <c r="Z504" s="190"/>
      <c r="AA504" s="190"/>
      <c r="AB504" s="190"/>
      <c r="AC504" s="190"/>
      <c r="AD504" s="190"/>
      <c r="AE504" s="190"/>
      <c r="AF504" s="190"/>
      <c r="AG504" s="190"/>
      <c r="AH504" s="188"/>
      <c r="AI504" s="188"/>
      <c r="AJ504" s="188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  <c r="AU504" s="188"/>
      <c r="AV504" s="302"/>
    </row>
    <row r="505" spans="1:48" ht="29.25" customHeight="1">
      <c r="A505" s="548" t="s">
        <v>65</v>
      </c>
      <c r="B505" s="548"/>
      <c r="C505" s="548"/>
      <c r="D505" s="548"/>
      <c r="E505" s="548"/>
      <c r="F505" s="548"/>
      <c r="G505" s="548"/>
      <c r="H505" s="548"/>
      <c r="I505" s="548"/>
      <c r="J505" s="548"/>
      <c r="K505" s="548"/>
      <c r="L505" s="548"/>
      <c r="M505" s="548"/>
      <c r="N505" s="548"/>
      <c r="O505" s="548"/>
      <c r="P505" s="548"/>
      <c r="Q505" s="548"/>
      <c r="R505" s="548"/>
      <c r="S505" s="548"/>
      <c r="T505" s="548"/>
      <c r="U505" s="548"/>
      <c r="V505" s="548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88"/>
      <c r="AI505" s="188"/>
      <c r="AJ505" s="188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88"/>
      <c r="AV505" s="302"/>
    </row>
    <row r="506" spans="1:48" ht="15.75" customHeight="1">
      <c r="A506" s="547" t="s">
        <v>199</v>
      </c>
      <c r="B506" s="547"/>
      <c r="C506" s="547"/>
      <c r="D506" s="547"/>
      <c r="E506" s="547"/>
      <c r="F506" s="547"/>
      <c r="G506" s="547"/>
      <c r="H506" s="547"/>
      <c r="I506" s="547"/>
      <c r="J506" s="547"/>
      <c r="K506" s="547"/>
      <c r="L506" s="547"/>
      <c r="M506" s="547"/>
      <c r="N506" s="547"/>
      <c r="O506" s="547"/>
      <c r="P506" s="547"/>
      <c r="Q506" s="547"/>
      <c r="R506" s="547"/>
      <c r="S506" s="547"/>
      <c r="T506" s="547"/>
      <c r="U506" s="547"/>
      <c r="V506" s="547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88"/>
      <c r="AI506" s="188"/>
      <c r="AJ506" s="188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88"/>
      <c r="AV506" s="302"/>
    </row>
    <row r="507" spans="1:48" ht="29.25" customHeight="1">
      <c r="A507" s="548" t="s">
        <v>65</v>
      </c>
      <c r="B507" s="548"/>
      <c r="C507" s="548"/>
      <c r="D507" s="548"/>
      <c r="E507" s="548"/>
      <c r="F507" s="548"/>
      <c r="G507" s="548"/>
      <c r="H507" s="548"/>
      <c r="I507" s="548"/>
      <c r="J507" s="548"/>
      <c r="K507" s="548"/>
      <c r="L507" s="548"/>
      <c r="M507" s="548"/>
      <c r="N507" s="548"/>
      <c r="O507" s="548"/>
      <c r="P507" s="548"/>
      <c r="Q507" s="548"/>
      <c r="R507" s="548"/>
      <c r="S507" s="548"/>
      <c r="T507" s="548"/>
      <c r="U507" s="548"/>
      <c r="V507" s="548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88"/>
      <c r="AI507" s="188"/>
      <c r="AJ507" s="188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88"/>
      <c r="AV507" s="302"/>
    </row>
    <row r="508" spans="1:48" ht="19.5" customHeight="1">
      <c r="A508" s="544" t="s">
        <v>49</v>
      </c>
      <c r="B508" s="545"/>
      <c r="C508" s="545"/>
      <c r="D508" s="545"/>
      <c r="E508" s="545"/>
      <c r="F508" s="545"/>
      <c r="G508" s="545"/>
      <c r="H508" s="545"/>
      <c r="I508" s="545"/>
      <c r="J508" s="545"/>
      <c r="K508" s="545"/>
      <c r="L508" s="545"/>
      <c r="M508" s="545"/>
      <c r="N508" s="545"/>
      <c r="O508" s="545"/>
      <c r="P508" s="545"/>
      <c r="Q508" s="545"/>
      <c r="R508" s="545"/>
      <c r="S508" s="545"/>
      <c r="T508" s="545"/>
      <c r="U508" s="545"/>
      <c r="V508" s="546"/>
      <c r="W508" s="190"/>
      <c r="X508" s="190"/>
      <c r="Y508" s="190"/>
      <c r="Z508" s="190"/>
      <c r="AA508" s="190"/>
      <c r="AB508" s="190"/>
      <c r="AC508" s="190"/>
      <c r="AD508" s="190"/>
      <c r="AE508" s="190"/>
      <c r="AF508" s="190"/>
      <c r="AG508" s="190"/>
      <c r="AH508" s="188"/>
      <c r="AI508" s="188"/>
      <c r="AJ508" s="188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88"/>
      <c r="AV508" s="302"/>
    </row>
    <row r="509" spans="1:48" ht="17.25" customHeight="1">
      <c r="A509" s="542"/>
      <c r="B509" s="543"/>
      <c r="C509" s="543"/>
      <c r="D509" s="543"/>
      <c r="E509" s="543"/>
      <c r="F509" s="11"/>
      <c r="G509" s="11"/>
      <c r="H509" s="11"/>
      <c r="I509" s="11"/>
      <c r="J509" s="11"/>
      <c r="K509" s="11"/>
      <c r="L509" s="20"/>
      <c r="M509" s="20"/>
      <c r="N509" s="9">
        <f>N480+N487+N494</f>
        <v>0</v>
      </c>
      <c r="O509" s="9">
        <f t="shared" ref="O509:T509" si="288">O480+O487+O494</f>
        <v>0</v>
      </c>
      <c r="P509" s="9">
        <f t="shared" si="288"/>
        <v>0</v>
      </c>
      <c r="Q509" s="9">
        <f t="shared" si="288"/>
        <v>0</v>
      </c>
      <c r="R509" s="9">
        <f t="shared" si="288"/>
        <v>0</v>
      </c>
      <c r="S509" s="9">
        <f t="shared" si="288"/>
        <v>0</v>
      </c>
      <c r="T509" s="9">
        <f t="shared" si="288"/>
        <v>0</v>
      </c>
      <c r="U509" s="9">
        <f t="shared" ref="U509:U513" si="289">SUM(N509:T509)</f>
        <v>0</v>
      </c>
      <c r="V509" s="16" t="s">
        <v>3</v>
      </c>
      <c r="W509" s="93">
        <f>W480+W487+W494</f>
        <v>0</v>
      </c>
      <c r="X509" s="93">
        <f>X480+X487+X494</f>
        <v>0</v>
      </c>
      <c r="Y509" s="93">
        <f t="shared" ref="Y509:AU509" si="290">Y480+Y487+Y494</f>
        <v>0</v>
      </c>
      <c r="Z509" s="93">
        <f t="shared" si="290"/>
        <v>0</v>
      </c>
      <c r="AA509" s="93">
        <f t="shared" si="290"/>
        <v>0</v>
      </c>
      <c r="AB509" s="93">
        <f t="shared" si="290"/>
        <v>0</v>
      </c>
      <c r="AC509" s="93">
        <f t="shared" si="290"/>
        <v>0</v>
      </c>
      <c r="AD509" s="93">
        <f t="shared" si="290"/>
        <v>0</v>
      </c>
      <c r="AE509" s="93">
        <f t="shared" si="290"/>
        <v>0</v>
      </c>
      <c r="AF509" s="93">
        <f t="shared" si="290"/>
        <v>0</v>
      </c>
      <c r="AG509" s="93">
        <f t="shared" si="290"/>
        <v>0</v>
      </c>
      <c r="AH509" s="9">
        <f t="shared" si="290"/>
        <v>0</v>
      </c>
      <c r="AI509" s="9">
        <f t="shared" si="290"/>
        <v>0</v>
      </c>
      <c r="AJ509" s="9">
        <f t="shared" si="290"/>
        <v>0</v>
      </c>
      <c r="AK509" s="93">
        <f t="shared" si="290"/>
        <v>0</v>
      </c>
      <c r="AL509" s="93">
        <f t="shared" si="290"/>
        <v>0</v>
      </c>
      <c r="AM509" s="93">
        <f t="shared" si="290"/>
        <v>0</v>
      </c>
      <c r="AN509" s="93">
        <f t="shared" si="290"/>
        <v>0</v>
      </c>
      <c r="AO509" s="93">
        <f t="shared" si="290"/>
        <v>0</v>
      </c>
      <c r="AP509" s="93">
        <f t="shared" si="290"/>
        <v>0</v>
      </c>
      <c r="AQ509" s="93">
        <f t="shared" si="290"/>
        <v>0</v>
      </c>
      <c r="AR509" s="93">
        <f t="shared" si="290"/>
        <v>0</v>
      </c>
      <c r="AS509" s="93">
        <f t="shared" si="290"/>
        <v>0</v>
      </c>
      <c r="AT509" s="93">
        <f t="shared" si="290"/>
        <v>0</v>
      </c>
      <c r="AU509" s="9">
        <f t="shared" si="290"/>
        <v>0</v>
      </c>
      <c r="AV509" s="302"/>
    </row>
    <row r="510" spans="1:48" ht="17.25" customHeight="1">
      <c r="A510" s="542"/>
      <c r="B510" s="543"/>
      <c r="C510" s="543"/>
      <c r="D510" s="543"/>
      <c r="E510" s="543"/>
      <c r="F510" s="11"/>
      <c r="G510" s="11"/>
      <c r="H510" s="11"/>
      <c r="I510" s="11"/>
      <c r="J510" s="11"/>
      <c r="K510" s="11"/>
      <c r="L510" s="20"/>
      <c r="M510" s="20"/>
      <c r="N510" s="9">
        <f t="shared" ref="N510:T514" si="291">N482+N489+N496</f>
        <v>0</v>
      </c>
      <c r="O510" s="9">
        <f t="shared" si="291"/>
        <v>0</v>
      </c>
      <c r="P510" s="9">
        <f t="shared" si="291"/>
        <v>0</v>
      </c>
      <c r="Q510" s="9">
        <f t="shared" si="291"/>
        <v>0</v>
      </c>
      <c r="R510" s="9">
        <f t="shared" si="291"/>
        <v>0</v>
      </c>
      <c r="S510" s="9">
        <f t="shared" si="291"/>
        <v>0</v>
      </c>
      <c r="T510" s="9">
        <f t="shared" si="291"/>
        <v>0</v>
      </c>
      <c r="U510" s="9">
        <f t="shared" si="289"/>
        <v>0</v>
      </c>
      <c r="V510" s="16" t="s">
        <v>8</v>
      </c>
      <c r="W510" s="93">
        <f t="shared" ref="W510:AU510" si="292">W482+W489+W496</f>
        <v>0</v>
      </c>
      <c r="X510" s="93">
        <f t="shared" si="292"/>
        <v>0</v>
      </c>
      <c r="Y510" s="93">
        <f t="shared" si="292"/>
        <v>0</v>
      </c>
      <c r="Z510" s="93">
        <f t="shared" si="292"/>
        <v>0</v>
      </c>
      <c r="AA510" s="93">
        <f t="shared" si="292"/>
        <v>0</v>
      </c>
      <c r="AB510" s="93">
        <f t="shared" si="292"/>
        <v>0</v>
      </c>
      <c r="AC510" s="93">
        <f t="shared" si="292"/>
        <v>0</v>
      </c>
      <c r="AD510" s="93">
        <f t="shared" si="292"/>
        <v>0</v>
      </c>
      <c r="AE510" s="93">
        <f t="shared" si="292"/>
        <v>0</v>
      </c>
      <c r="AF510" s="93">
        <f t="shared" si="292"/>
        <v>0</v>
      </c>
      <c r="AG510" s="93">
        <f t="shared" si="292"/>
        <v>0</v>
      </c>
      <c r="AH510" s="9">
        <f t="shared" si="292"/>
        <v>0</v>
      </c>
      <c r="AI510" s="9">
        <f t="shared" si="292"/>
        <v>0</v>
      </c>
      <c r="AJ510" s="9">
        <f t="shared" si="292"/>
        <v>0</v>
      </c>
      <c r="AK510" s="93">
        <f t="shared" si="292"/>
        <v>0</v>
      </c>
      <c r="AL510" s="93">
        <f t="shared" si="292"/>
        <v>0</v>
      </c>
      <c r="AM510" s="93">
        <f t="shared" si="292"/>
        <v>0</v>
      </c>
      <c r="AN510" s="93">
        <f t="shared" si="292"/>
        <v>0</v>
      </c>
      <c r="AO510" s="93">
        <f t="shared" si="292"/>
        <v>0</v>
      </c>
      <c r="AP510" s="93">
        <f t="shared" si="292"/>
        <v>0</v>
      </c>
      <c r="AQ510" s="93">
        <f t="shared" si="292"/>
        <v>0</v>
      </c>
      <c r="AR510" s="93">
        <f t="shared" si="292"/>
        <v>0</v>
      </c>
      <c r="AS510" s="93">
        <f t="shared" si="292"/>
        <v>0</v>
      </c>
      <c r="AT510" s="93">
        <f t="shared" si="292"/>
        <v>0</v>
      </c>
      <c r="AU510" s="9">
        <f t="shared" si="292"/>
        <v>0</v>
      </c>
      <c r="AV510" s="302"/>
    </row>
    <row r="511" spans="1:48" ht="17.25" customHeight="1">
      <c r="A511" s="542"/>
      <c r="B511" s="543"/>
      <c r="C511" s="543"/>
      <c r="D511" s="543"/>
      <c r="E511" s="543"/>
      <c r="F511" s="11"/>
      <c r="G511" s="11"/>
      <c r="H511" s="11"/>
      <c r="I511" s="11"/>
      <c r="J511" s="11"/>
      <c r="K511" s="11"/>
      <c r="L511" s="20"/>
      <c r="M511" s="20"/>
      <c r="N511" s="9">
        <f t="shared" si="291"/>
        <v>0</v>
      </c>
      <c r="O511" s="9">
        <f t="shared" si="291"/>
        <v>0</v>
      </c>
      <c r="P511" s="9">
        <f t="shared" si="291"/>
        <v>0</v>
      </c>
      <c r="Q511" s="9">
        <f t="shared" si="291"/>
        <v>0</v>
      </c>
      <c r="R511" s="9">
        <f t="shared" si="291"/>
        <v>0</v>
      </c>
      <c r="S511" s="9">
        <f t="shared" si="291"/>
        <v>0</v>
      </c>
      <c r="T511" s="9">
        <f t="shared" si="291"/>
        <v>0</v>
      </c>
      <c r="U511" s="9">
        <f t="shared" si="289"/>
        <v>0</v>
      </c>
      <c r="V511" s="13" t="s">
        <v>50</v>
      </c>
      <c r="W511" s="93">
        <f t="shared" ref="W511:AU511" si="293">W483+W490+W497</f>
        <v>0</v>
      </c>
      <c r="X511" s="93">
        <f t="shared" si="293"/>
        <v>0</v>
      </c>
      <c r="Y511" s="93">
        <f t="shared" si="293"/>
        <v>0</v>
      </c>
      <c r="Z511" s="93">
        <f t="shared" si="293"/>
        <v>0</v>
      </c>
      <c r="AA511" s="93">
        <f t="shared" si="293"/>
        <v>0</v>
      </c>
      <c r="AB511" s="93">
        <f t="shared" si="293"/>
        <v>0</v>
      </c>
      <c r="AC511" s="93">
        <f t="shared" si="293"/>
        <v>0</v>
      </c>
      <c r="AD511" s="93">
        <f t="shared" si="293"/>
        <v>0</v>
      </c>
      <c r="AE511" s="93">
        <f t="shared" si="293"/>
        <v>0</v>
      </c>
      <c r="AF511" s="93">
        <f t="shared" si="293"/>
        <v>0</v>
      </c>
      <c r="AG511" s="93">
        <f t="shared" si="293"/>
        <v>0</v>
      </c>
      <c r="AH511" s="9">
        <f t="shared" si="293"/>
        <v>0</v>
      </c>
      <c r="AI511" s="9">
        <f t="shared" si="293"/>
        <v>0</v>
      </c>
      <c r="AJ511" s="9">
        <f t="shared" si="293"/>
        <v>0</v>
      </c>
      <c r="AK511" s="93">
        <f t="shared" si="293"/>
        <v>0</v>
      </c>
      <c r="AL511" s="93">
        <f t="shared" si="293"/>
        <v>0</v>
      </c>
      <c r="AM511" s="93">
        <f t="shared" si="293"/>
        <v>0</v>
      </c>
      <c r="AN511" s="93">
        <f t="shared" si="293"/>
        <v>0</v>
      </c>
      <c r="AO511" s="93">
        <f t="shared" si="293"/>
        <v>0</v>
      </c>
      <c r="AP511" s="93">
        <f t="shared" si="293"/>
        <v>0</v>
      </c>
      <c r="AQ511" s="93">
        <f t="shared" si="293"/>
        <v>0</v>
      </c>
      <c r="AR511" s="93">
        <f t="shared" si="293"/>
        <v>0</v>
      </c>
      <c r="AS511" s="93">
        <f t="shared" si="293"/>
        <v>0</v>
      </c>
      <c r="AT511" s="93">
        <f t="shared" si="293"/>
        <v>0</v>
      </c>
      <c r="AU511" s="9">
        <f t="shared" si="293"/>
        <v>0</v>
      </c>
      <c r="AV511" s="302"/>
    </row>
    <row r="512" spans="1:48" ht="17.25" customHeight="1">
      <c r="A512" s="542"/>
      <c r="B512" s="543"/>
      <c r="C512" s="543"/>
      <c r="D512" s="543"/>
      <c r="E512" s="543"/>
      <c r="F512" s="11"/>
      <c r="G512" s="11"/>
      <c r="H512" s="11"/>
      <c r="I512" s="11"/>
      <c r="J512" s="11"/>
      <c r="K512" s="11"/>
      <c r="L512" s="20"/>
      <c r="M512" s="20"/>
      <c r="N512" s="9">
        <f t="shared" si="291"/>
        <v>0</v>
      </c>
      <c r="O512" s="9">
        <f t="shared" si="291"/>
        <v>0</v>
      </c>
      <c r="P512" s="9">
        <f t="shared" si="291"/>
        <v>0</v>
      </c>
      <c r="Q512" s="9">
        <f t="shared" si="291"/>
        <v>0</v>
      </c>
      <c r="R512" s="9">
        <f t="shared" si="291"/>
        <v>0</v>
      </c>
      <c r="S512" s="9">
        <f t="shared" si="291"/>
        <v>0</v>
      </c>
      <c r="T512" s="9">
        <f t="shared" si="291"/>
        <v>0</v>
      </c>
      <c r="U512" s="9">
        <f t="shared" si="289"/>
        <v>0</v>
      </c>
      <c r="V512" s="13" t="s">
        <v>51</v>
      </c>
      <c r="W512" s="93">
        <f t="shared" ref="W512:AU512" si="294">W484+W491+W498</f>
        <v>0</v>
      </c>
      <c r="X512" s="93">
        <f t="shared" si="294"/>
        <v>0</v>
      </c>
      <c r="Y512" s="93">
        <f t="shared" si="294"/>
        <v>0</v>
      </c>
      <c r="Z512" s="93">
        <f t="shared" si="294"/>
        <v>0</v>
      </c>
      <c r="AA512" s="93">
        <f t="shared" si="294"/>
        <v>0</v>
      </c>
      <c r="AB512" s="93">
        <f t="shared" si="294"/>
        <v>0</v>
      </c>
      <c r="AC512" s="93">
        <f t="shared" si="294"/>
        <v>0</v>
      </c>
      <c r="AD512" s="93">
        <f t="shared" si="294"/>
        <v>0</v>
      </c>
      <c r="AE512" s="93">
        <f t="shared" si="294"/>
        <v>0</v>
      </c>
      <c r="AF512" s="93">
        <f t="shared" si="294"/>
        <v>0</v>
      </c>
      <c r="AG512" s="93">
        <f t="shared" si="294"/>
        <v>0</v>
      </c>
      <c r="AH512" s="9">
        <f t="shared" si="294"/>
        <v>0</v>
      </c>
      <c r="AI512" s="9">
        <f t="shared" si="294"/>
        <v>0</v>
      </c>
      <c r="AJ512" s="9">
        <f t="shared" si="294"/>
        <v>0</v>
      </c>
      <c r="AK512" s="93">
        <f t="shared" si="294"/>
        <v>0</v>
      </c>
      <c r="AL512" s="93">
        <f t="shared" si="294"/>
        <v>0</v>
      </c>
      <c r="AM512" s="93">
        <f t="shared" si="294"/>
        <v>0</v>
      </c>
      <c r="AN512" s="93">
        <f t="shared" si="294"/>
        <v>0</v>
      </c>
      <c r="AO512" s="93">
        <f t="shared" si="294"/>
        <v>0</v>
      </c>
      <c r="AP512" s="93">
        <f t="shared" si="294"/>
        <v>0</v>
      </c>
      <c r="AQ512" s="93">
        <f t="shared" si="294"/>
        <v>0</v>
      </c>
      <c r="AR512" s="93">
        <f t="shared" si="294"/>
        <v>0</v>
      </c>
      <c r="AS512" s="93">
        <f t="shared" si="294"/>
        <v>0</v>
      </c>
      <c r="AT512" s="93">
        <f t="shared" si="294"/>
        <v>0</v>
      </c>
      <c r="AU512" s="9">
        <f t="shared" si="294"/>
        <v>0</v>
      </c>
      <c r="AV512" s="302"/>
    </row>
    <row r="513" spans="1:48" ht="17.25" customHeight="1">
      <c r="A513" s="18"/>
      <c r="B513" s="19"/>
      <c r="C513" s="19"/>
      <c r="D513" s="19"/>
      <c r="E513" s="19"/>
      <c r="F513" s="11"/>
      <c r="G513" s="11"/>
      <c r="H513" s="11"/>
      <c r="I513" s="11"/>
      <c r="J513" s="11"/>
      <c r="K513" s="11"/>
      <c r="L513" s="20"/>
      <c r="M513" s="20"/>
      <c r="N513" s="9">
        <f t="shared" si="291"/>
        <v>0</v>
      </c>
      <c r="O513" s="9">
        <f t="shared" si="291"/>
        <v>0</v>
      </c>
      <c r="P513" s="9">
        <f t="shared" si="291"/>
        <v>0</v>
      </c>
      <c r="Q513" s="9">
        <f t="shared" si="291"/>
        <v>0</v>
      </c>
      <c r="R513" s="9">
        <f t="shared" si="291"/>
        <v>0</v>
      </c>
      <c r="S513" s="9">
        <f t="shared" si="291"/>
        <v>0</v>
      </c>
      <c r="T513" s="9">
        <f t="shared" si="291"/>
        <v>0</v>
      </c>
      <c r="U513" s="9">
        <f t="shared" si="289"/>
        <v>0</v>
      </c>
      <c r="V513" s="13" t="s">
        <v>52</v>
      </c>
      <c r="W513" s="93">
        <f t="shared" ref="W513:AU513" si="295">W485+W492+W499</f>
        <v>0</v>
      </c>
      <c r="X513" s="93">
        <f t="shared" si="295"/>
        <v>0</v>
      </c>
      <c r="Y513" s="93">
        <f t="shared" si="295"/>
        <v>0</v>
      </c>
      <c r="Z513" s="93">
        <f t="shared" si="295"/>
        <v>0</v>
      </c>
      <c r="AA513" s="93">
        <f t="shared" si="295"/>
        <v>0</v>
      </c>
      <c r="AB513" s="93">
        <f t="shared" si="295"/>
        <v>0</v>
      </c>
      <c r="AC513" s="93">
        <f t="shared" si="295"/>
        <v>0</v>
      </c>
      <c r="AD513" s="93">
        <f t="shared" si="295"/>
        <v>0</v>
      </c>
      <c r="AE513" s="93">
        <f t="shared" si="295"/>
        <v>0</v>
      </c>
      <c r="AF513" s="93">
        <f t="shared" si="295"/>
        <v>0</v>
      </c>
      <c r="AG513" s="93">
        <f t="shared" si="295"/>
        <v>0</v>
      </c>
      <c r="AH513" s="9">
        <f t="shared" si="295"/>
        <v>0</v>
      </c>
      <c r="AI513" s="9">
        <f t="shared" si="295"/>
        <v>0</v>
      </c>
      <c r="AJ513" s="9">
        <f t="shared" si="295"/>
        <v>0</v>
      </c>
      <c r="AK513" s="93">
        <f t="shared" si="295"/>
        <v>0</v>
      </c>
      <c r="AL513" s="93">
        <f t="shared" si="295"/>
        <v>0</v>
      </c>
      <c r="AM513" s="93">
        <f t="shared" si="295"/>
        <v>0</v>
      </c>
      <c r="AN513" s="93">
        <f t="shared" si="295"/>
        <v>0</v>
      </c>
      <c r="AO513" s="93">
        <f t="shared" si="295"/>
        <v>0</v>
      </c>
      <c r="AP513" s="93">
        <f t="shared" si="295"/>
        <v>0</v>
      </c>
      <c r="AQ513" s="93">
        <f t="shared" si="295"/>
        <v>0</v>
      </c>
      <c r="AR513" s="93">
        <f t="shared" si="295"/>
        <v>0</v>
      </c>
      <c r="AS513" s="93">
        <f t="shared" si="295"/>
        <v>0</v>
      </c>
      <c r="AT513" s="93">
        <f t="shared" si="295"/>
        <v>0</v>
      </c>
      <c r="AU513" s="9">
        <f t="shared" si="295"/>
        <v>0</v>
      </c>
      <c r="AV513" s="302"/>
    </row>
    <row r="514" spans="1:48" ht="17.25" customHeight="1">
      <c r="A514" s="542"/>
      <c r="B514" s="543"/>
      <c r="C514" s="543"/>
      <c r="D514" s="543"/>
      <c r="E514" s="543"/>
      <c r="F514" s="11"/>
      <c r="G514" s="11"/>
      <c r="H514" s="11"/>
      <c r="I514" s="11"/>
      <c r="J514" s="11"/>
      <c r="K514" s="11"/>
      <c r="L514" s="9">
        <f>L480+L487+L494</f>
        <v>27.402909999999999</v>
      </c>
      <c r="M514" s="9">
        <f>M480+M487+M494</f>
        <v>0</v>
      </c>
      <c r="N514" s="230">
        <f t="shared" si="291"/>
        <v>0</v>
      </c>
      <c r="O514" s="230">
        <f t="shared" si="291"/>
        <v>0</v>
      </c>
      <c r="P514" s="230">
        <f t="shared" si="291"/>
        <v>0</v>
      </c>
      <c r="Q514" s="230">
        <f t="shared" si="291"/>
        <v>0</v>
      </c>
      <c r="R514" s="230">
        <f t="shared" si="291"/>
        <v>0</v>
      </c>
      <c r="S514" s="230">
        <f t="shared" si="291"/>
        <v>0</v>
      </c>
      <c r="T514" s="230">
        <f t="shared" si="291"/>
        <v>0</v>
      </c>
      <c r="U514" s="231">
        <f>SUM(N514:T514)</f>
        <v>0</v>
      </c>
      <c r="V514" s="231" t="s">
        <v>11</v>
      </c>
      <c r="W514" s="193">
        <f t="shared" ref="W514:AU514" si="296">W486+W493+W500</f>
        <v>0</v>
      </c>
      <c r="X514" s="193">
        <f t="shared" si="296"/>
        <v>0</v>
      </c>
      <c r="Y514" s="193">
        <f t="shared" si="296"/>
        <v>0</v>
      </c>
      <c r="Z514" s="193">
        <f t="shared" si="296"/>
        <v>0</v>
      </c>
      <c r="AA514" s="193">
        <f t="shared" si="296"/>
        <v>0</v>
      </c>
      <c r="AB514" s="193">
        <f t="shared" si="296"/>
        <v>0</v>
      </c>
      <c r="AC514" s="193">
        <f t="shared" si="296"/>
        <v>0</v>
      </c>
      <c r="AD514" s="193">
        <f t="shared" si="296"/>
        <v>0</v>
      </c>
      <c r="AE514" s="193">
        <f t="shared" si="296"/>
        <v>0</v>
      </c>
      <c r="AF514" s="193">
        <f t="shared" si="296"/>
        <v>0</v>
      </c>
      <c r="AG514" s="193">
        <f t="shared" si="296"/>
        <v>0</v>
      </c>
      <c r="AH514" s="230">
        <f t="shared" si="296"/>
        <v>0</v>
      </c>
      <c r="AI514" s="230">
        <f t="shared" si="296"/>
        <v>0</v>
      </c>
      <c r="AJ514" s="230">
        <f t="shared" si="296"/>
        <v>0</v>
      </c>
      <c r="AK514" s="193">
        <f t="shared" si="296"/>
        <v>0</v>
      </c>
      <c r="AL514" s="193">
        <f t="shared" si="296"/>
        <v>0</v>
      </c>
      <c r="AM514" s="193">
        <f t="shared" si="296"/>
        <v>0</v>
      </c>
      <c r="AN514" s="193">
        <f t="shared" si="296"/>
        <v>0</v>
      </c>
      <c r="AO514" s="193">
        <f t="shared" si="296"/>
        <v>0</v>
      </c>
      <c r="AP514" s="193">
        <f t="shared" si="296"/>
        <v>0</v>
      </c>
      <c r="AQ514" s="193">
        <f t="shared" si="296"/>
        <v>0</v>
      </c>
      <c r="AR514" s="193">
        <f t="shared" si="296"/>
        <v>0</v>
      </c>
      <c r="AS514" s="193">
        <f t="shared" si="296"/>
        <v>0</v>
      </c>
      <c r="AT514" s="193">
        <f t="shared" si="296"/>
        <v>0</v>
      </c>
      <c r="AU514" s="230">
        <f t="shared" si="296"/>
        <v>0</v>
      </c>
      <c r="AV514" s="328"/>
    </row>
    <row r="515" spans="1:48" ht="19.5" customHeight="1">
      <c r="A515" s="167"/>
      <c r="B515" s="168"/>
      <c r="C515" s="181" t="s">
        <v>919</v>
      </c>
      <c r="D515" s="180"/>
      <c r="E515" s="180"/>
      <c r="F515" s="180"/>
      <c r="G515" s="180"/>
      <c r="H515" s="180"/>
      <c r="I515" s="180"/>
      <c r="J515" s="180"/>
      <c r="K515" s="180"/>
      <c r="L515" s="180"/>
      <c r="M515" s="180"/>
      <c r="N515" s="180"/>
      <c r="O515" s="180"/>
      <c r="P515" s="180"/>
      <c r="Q515" s="237"/>
      <c r="R515" s="237"/>
      <c r="S515" s="237"/>
      <c r="T515" s="237"/>
      <c r="U515" s="89"/>
      <c r="V515" s="89"/>
      <c r="W515" s="190"/>
      <c r="X515" s="190"/>
      <c r="Y515" s="190"/>
      <c r="Z515" s="190"/>
      <c r="AA515" s="190"/>
      <c r="AB515" s="190"/>
      <c r="AC515" s="190"/>
      <c r="AD515" s="190"/>
      <c r="AE515" s="190"/>
      <c r="AF515" s="190"/>
      <c r="AG515" s="190"/>
      <c r="AH515" s="188"/>
      <c r="AI515" s="188"/>
      <c r="AJ515" s="188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88"/>
      <c r="AV515" s="302"/>
    </row>
    <row r="516" spans="1:48" ht="17.25" customHeight="1">
      <c r="A516" s="542"/>
      <c r="B516" s="543"/>
      <c r="C516" s="543"/>
      <c r="D516" s="543"/>
      <c r="E516" s="543"/>
      <c r="F516" s="11"/>
      <c r="G516" s="11"/>
      <c r="H516" s="11"/>
      <c r="I516" s="11"/>
      <c r="J516" s="11"/>
      <c r="K516" s="11"/>
      <c r="L516" s="20"/>
      <c r="M516" s="20"/>
      <c r="N516" s="9">
        <f t="shared" ref="N516:T520" si="297">N259+N338+N424+N446+N472+N509</f>
        <v>24.568740000000002</v>
      </c>
      <c r="O516" s="9">
        <f t="shared" si="297"/>
        <v>46.592609999999993</v>
      </c>
      <c r="P516" s="9">
        <f t="shared" si="297"/>
        <v>38.215750000000007</v>
      </c>
      <c r="Q516" s="9">
        <f t="shared" si="297"/>
        <v>52.294480000000007</v>
      </c>
      <c r="R516" s="9">
        <f t="shared" si="297"/>
        <v>56.385210000000001</v>
      </c>
      <c r="S516" s="9">
        <f t="shared" si="297"/>
        <v>3.7270799999999999</v>
      </c>
      <c r="T516" s="9">
        <f t="shared" si="297"/>
        <v>3.72648</v>
      </c>
      <c r="U516" s="9">
        <f>SUM(N516:T516)</f>
        <v>225.51035000000002</v>
      </c>
      <c r="V516" s="16" t="s">
        <v>3</v>
      </c>
      <c r="W516" s="93">
        <f t="shared" ref="W516:AU516" si="298">W259+W338+W424+W446+W472+W509</f>
        <v>52294.48</v>
      </c>
      <c r="X516" s="93">
        <f t="shared" si="298"/>
        <v>9122.3580000000002</v>
      </c>
      <c r="Y516" s="93">
        <f t="shared" si="298"/>
        <v>0</v>
      </c>
      <c r="Z516" s="93">
        <f t="shared" si="298"/>
        <v>0</v>
      </c>
      <c r="AA516" s="93">
        <f t="shared" si="298"/>
        <v>0</v>
      </c>
      <c r="AB516" s="93">
        <f t="shared" si="298"/>
        <v>0</v>
      </c>
      <c r="AC516" s="93">
        <f t="shared" si="298"/>
        <v>0</v>
      </c>
      <c r="AD516" s="93">
        <f t="shared" si="298"/>
        <v>0</v>
      </c>
      <c r="AE516" s="93">
        <f t="shared" si="298"/>
        <v>24.7</v>
      </c>
      <c r="AF516" s="93">
        <f t="shared" si="298"/>
        <v>8549.7980000000007</v>
      </c>
      <c r="AG516" s="93">
        <f t="shared" si="298"/>
        <v>9097.6579999999994</v>
      </c>
      <c r="AH516" s="9">
        <f t="shared" si="298"/>
        <v>870.53</v>
      </c>
      <c r="AI516" s="9">
        <f t="shared" si="298"/>
        <v>870.53</v>
      </c>
      <c r="AJ516" s="9">
        <f t="shared" si="298"/>
        <v>870.53</v>
      </c>
      <c r="AK516" s="93">
        <f t="shared" si="298"/>
        <v>7373.0665499999996</v>
      </c>
      <c r="AL516" s="93">
        <f t="shared" si="298"/>
        <v>0</v>
      </c>
      <c r="AM516" s="93">
        <f t="shared" si="298"/>
        <v>0</v>
      </c>
      <c r="AN516" s="93">
        <f t="shared" si="298"/>
        <v>0</v>
      </c>
      <c r="AO516" s="93">
        <f t="shared" si="298"/>
        <v>0</v>
      </c>
      <c r="AP516" s="93">
        <f t="shared" si="298"/>
        <v>0</v>
      </c>
      <c r="AQ516" s="93">
        <f t="shared" si="298"/>
        <v>0</v>
      </c>
      <c r="AR516" s="93">
        <f t="shared" si="298"/>
        <v>0</v>
      </c>
      <c r="AS516" s="93">
        <f t="shared" si="298"/>
        <v>0</v>
      </c>
      <c r="AT516" s="93">
        <f t="shared" si="298"/>
        <v>0</v>
      </c>
      <c r="AU516" s="9">
        <f t="shared" si="298"/>
        <v>0</v>
      </c>
      <c r="AV516" s="302"/>
    </row>
    <row r="517" spans="1:48" ht="33" customHeight="1">
      <c r="A517" s="542"/>
      <c r="B517" s="543"/>
      <c r="C517" s="543"/>
      <c r="D517" s="543"/>
      <c r="E517" s="543"/>
      <c r="F517" s="11"/>
      <c r="G517" s="11"/>
      <c r="H517" s="11"/>
      <c r="I517" s="11"/>
      <c r="J517" s="11"/>
      <c r="K517" s="11"/>
      <c r="L517" s="20"/>
      <c r="M517" s="20"/>
      <c r="N517" s="9">
        <f t="shared" si="297"/>
        <v>92.684110000000004</v>
      </c>
      <c r="O517" s="9">
        <f t="shared" si="297"/>
        <v>13.77323</v>
      </c>
      <c r="P517" s="9">
        <f t="shared" si="297"/>
        <v>12.942970000000001</v>
      </c>
      <c r="Q517" s="9">
        <f t="shared" si="297"/>
        <v>172.2159</v>
      </c>
      <c r="R517" s="9">
        <f t="shared" si="297"/>
        <v>218.92349000000004</v>
      </c>
      <c r="S517" s="9">
        <f t="shared" si="297"/>
        <v>119.20491000000001</v>
      </c>
      <c r="T517" s="9">
        <f t="shared" si="297"/>
        <v>119.10493000000001</v>
      </c>
      <c r="U517" s="9">
        <f t="shared" ref="U517:U521" si="299">SUM(N517:T517)</f>
        <v>748.84954000000005</v>
      </c>
      <c r="V517" s="16" t="s">
        <v>8</v>
      </c>
      <c r="W517" s="93">
        <f t="shared" ref="W517:AU517" si="300">W260+W339+W425+W447+W473+W510</f>
        <v>172315.9</v>
      </c>
      <c r="X517" s="93">
        <f t="shared" si="300"/>
        <v>461.46776999999997</v>
      </c>
      <c r="Y517" s="93">
        <f t="shared" si="300"/>
        <v>0</v>
      </c>
      <c r="Z517" s="93">
        <f t="shared" si="300"/>
        <v>0</v>
      </c>
      <c r="AA517" s="93">
        <f t="shared" si="300"/>
        <v>0</v>
      </c>
      <c r="AB517" s="93">
        <f t="shared" si="300"/>
        <v>0</v>
      </c>
      <c r="AC517" s="93">
        <f t="shared" si="300"/>
        <v>0</v>
      </c>
      <c r="AD517" s="93">
        <f t="shared" si="300"/>
        <v>0</v>
      </c>
      <c r="AE517" s="93">
        <f t="shared" si="300"/>
        <v>0</v>
      </c>
      <c r="AF517" s="93">
        <f t="shared" si="300"/>
        <v>461.46776999999997</v>
      </c>
      <c r="AG517" s="93">
        <f t="shared" si="300"/>
        <v>2716.5277699999997</v>
      </c>
      <c r="AH517" s="9">
        <f t="shared" si="300"/>
        <v>0</v>
      </c>
      <c r="AI517" s="9">
        <f t="shared" si="300"/>
        <v>0</v>
      </c>
      <c r="AJ517" s="9">
        <f t="shared" si="300"/>
        <v>0</v>
      </c>
      <c r="AK517" s="93">
        <f t="shared" si="300"/>
        <v>2716.5277699999997</v>
      </c>
      <c r="AL517" s="93">
        <f t="shared" si="300"/>
        <v>0</v>
      </c>
      <c r="AM517" s="93">
        <f t="shared" si="300"/>
        <v>0</v>
      </c>
      <c r="AN517" s="93">
        <f t="shared" si="300"/>
        <v>0</v>
      </c>
      <c r="AO517" s="93">
        <f t="shared" si="300"/>
        <v>0</v>
      </c>
      <c r="AP517" s="93">
        <f t="shared" si="300"/>
        <v>0</v>
      </c>
      <c r="AQ517" s="93">
        <f t="shared" si="300"/>
        <v>0</v>
      </c>
      <c r="AR517" s="93">
        <f t="shared" si="300"/>
        <v>0</v>
      </c>
      <c r="AS517" s="93">
        <f t="shared" si="300"/>
        <v>0</v>
      </c>
      <c r="AT517" s="93">
        <f t="shared" si="300"/>
        <v>0</v>
      </c>
      <c r="AU517" s="9">
        <f t="shared" si="300"/>
        <v>0</v>
      </c>
      <c r="AV517" s="302"/>
    </row>
    <row r="518" spans="1:48" ht="17.25" customHeight="1">
      <c r="A518" s="542"/>
      <c r="B518" s="543"/>
      <c r="C518" s="543"/>
      <c r="D518" s="543"/>
      <c r="E518" s="543"/>
      <c r="F518" s="11"/>
      <c r="G518" s="11"/>
      <c r="H518" s="11"/>
      <c r="I518" s="11"/>
      <c r="J518" s="11"/>
      <c r="K518" s="11"/>
      <c r="L518" s="20"/>
      <c r="M518" s="20"/>
      <c r="N518" s="9">
        <f t="shared" si="297"/>
        <v>0</v>
      </c>
      <c r="O518" s="9">
        <f t="shared" si="297"/>
        <v>0</v>
      </c>
      <c r="P518" s="9">
        <f t="shared" si="297"/>
        <v>0</v>
      </c>
      <c r="Q518" s="9">
        <f t="shared" si="297"/>
        <v>0</v>
      </c>
      <c r="R518" s="9">
        <f t="shared" si="297"/>
        <v>73.918109999999999</v>
      </c>
      <c r="S518" s="9">
        <f t="shared" si="297"/>
        <v>58.198</v>
      </c>
      <c r="T518" s="9">
        <f t="shared" si="297"/>
        <v>58.198</v>
      </c>
      <c r="U518" s="9">
        <f t="shared" si="299"/>
        <v>190.31411</v>
      </c>
      <c r="V518" s="13" t="s">
        <v>50</v>
      </c>
      <c r="W518" s="93">
        <f t="shared" ref="W518:AU518" si="301">W261+W340+W426+W448+W474+W511</f>
        <v>0</v>
      </c>
      <c r="X518" s="93">
        <f t="shared" si="301"/>
        <v>0</v>
      </c>
      <c r="Y518" s="93">
        <f t="shared" si="301"/>
        <v>0</v>
      </c>
      <c r="Z518" s="93">
        <f t="shared" si="301"/>
        <v>0</v>
      </c>
      <c r="AA518" s="93">
        <f t="shared" si="301"/>
        <v>0</v>
      </c>
      <c r="AB518" s="93">
        <f t="shared" si="301"/>
        <v>0</v>
      </c>
      <c r="AC518" s="93">
        <f t="shared" si="301"/>
        <v>0</v>
      </c>
      <c r="AD518" s="93">
        <f t="shared" si="301"/>
        <v>0</v>
      </c>
      <c r="AE518" s="93">
        <f t="shared" si="301"/>
        <v>0</v>
      </c>
      <c r="AF518" s="93">
        <f t="shared" si="301"/>
        <v>0</v>
      </c>
      <c r="AG518" s="93">
        <f t="shared" si="301"/>
        <v>0</v>
      </c>
      <c r="AH518" s="9">
        <f t="shared" si="301"/>
        <v>0</v>
      </c>
      <c r="AI518" s="9">
        <f t="shared" si="301"/>
        <v>0</v>
      </c>
      <c r="AJ518" s="9">
        <f t="shared" si="301"/>
        <v>0</v>
      </c>
      <c r="AK518" s="93">
        <f t="shared" si="301"/>
        <v>0</v>
      </c>
      <c r="AL518" s="93">
        <f t="shared" si="301"/>
        <v>0</v>
      </c>
      <c r="AM518" s="93">
        <f t="shared" si="301"/>
        <v>0</v>
      </c>
      <c r="AN518" s="93">
        <f t="shared" si="301"/>
        <v>0</v>
      </c>
      <c r="AO518" s="93">
        <f t="shared" si="301"/>
        <v>0</v>
      </c>
      <c r="AP518" s="93">
        <f t="shared" si="301"/>
        <v>0</v>
      </c>
      <c r="AQ518" s="93">
        <f t="shared" si="301"/>
        <v>0</v>
      </c>
      <c r="AR518" s="93">
        <f t="shared" si="301"/>
        <v>0</v>
      </c>
      <c r="AS518" s="93">
        <f t="shared" si="301"/>
        <v>0</v>
      </c>
      <c r="AT518" s="93">
        <f t="shared" si="301"/>
        <v>0</v>
      </c>
      <c r="AU518" s="9">
        <f t="shared" si="301"/>
        <v>0</v>
      </c>
      <c r="AV518" s="302"/>
    </row>
    <row r="519" spans="1:48" ht="17.25" customHeight="1">
      <c r="A519" s="542"/>
      <c r="B519" s="543"/>
      <c r="C519" s="543"/>
      <c r="D519" s="543"/>
      <c r="E519" s="543"/>
      <c r="F519" s="11"/>
      <c r="G519" s="11"/>
      <c r="H519" s="11"/>
      <c r="I519" s="11"/>
      <c r="J519" s="11"/>
      <c r="K519" s="11"/>
      <c r="L519" s="20"/>
      <c r="M519" s="20"/>
      <c r="N519" s="9">
        <f t="shared" si="297"/>
        <v>0</v>
      </c>
      <c r="O519" s="9">
        <f t="shared" si="297"/>
        <v>0</v>
      </c>
      <c r="P519" s="9">
        <f t="shared" si="297"/>
        <v>0</v>
      </c>
      <c r="Q519" s="9">
        <f t="shared" si="297"/>
        <v>0</v>
      </c>
      <c r="R519" s="9">
        <f t="shared" si="297"/>
        <v>0</v>
      </c>
      <c r="S519" s="9">
        <f t="shared" si="297"/>
        <v>0</v>
      </c>
      <c r="T519" s="9">
        <f t="shared" si="297"/>
        <v>0</v>
      </c>
      <c r="U519" s="9">
        <f t="shared" si="299"/>
        <v>0</v>
      </c>
      <c r="V519" s="13" t="s">
        <v>51</v>
      </c>
      <c r="W519" s="93">
        <f t="shared" ref="W519:AU519" si="302">W262+W341+W427+W449+W475+W512</f>
        <v>0</v>
      </c>
      <c r="X519" s="93">
        <f t="shared" si="302"/>
        <v>0</v>
      </c>
      <c r="Y519" s="93">
        <f t="shared" si="302"/>
        <v>0</v>
      </c>
      <c r="Z519" s="93">
        <f t="shared" si="302"/>
        <v>0</v>
      </c>
      <c r="AA519" s="93">
        <f t="shared" si="302"/>
        <v>0</v>
      </c>
      <c r="AB519" s="93">
        <f t="shared" si="302"/>
        <v>0</v>
      </c>
      <c r="AC519" s="93">
        <f t="shared" si="302"/>
        <v>0</v>
      </c>
      <c r="AD519" s="93">
        <f t="shared" si="302"/>
        <v>0</v>
      </c>
      <c r="AE519" s="93">
        <f t="shared" si="302"/>
        <v>0</v>
      </c>
      <c r="AF519" s="93">
        <f t="shared" si="302"/>
        <v>0</v>
      </c>
      <c r="AG519" s="93">
        <f t="shared" si="302"/>
        <v>0</v>
      </c>
      <c r="AH519" s="9">
        <f t="shared" si="302"/>
        <v>0</v>
      </c>
      <c r="AI519" s="9">
        <f t="shared" si="302"/>
        <v>0</v>
      </c>
      <c r="AJ519" s="9">
        <f t="shared" si="302"/>
        <v>0</v>
      </c>
      <c r="AK519" s="93">
        <f t="shared" si="302"/>
        <v>0</v>
      </c>
      <c r="AL519" s="93">
        <f t="shared" si="302"/>
        <v>0</v>
      </c>
      <c r="AM519" s="93">
        <f t="shared" si="302"/>
        <v>0</v>
      </c>
      <c r="AN519" s="93">
        <f t="shared" si="302"/>
        <v>0</v>
      </c>
      <c r="AO519" s="93">
        <f t="shared" si="302"/>
        <v>0</v>
      </c>
      <c r="AP519" s="93">
        <f t="shared" si="302"/>
        <v>0</v>
      </c>
      <c r="AQ519" s="93">
        <f t="shared" si="302"/>
        <v>0</v>
      </c>
      <c r="AR519" s="93">
        <f t="shared" si="302"/>
        <v>0</v>
      </c>
      <c r="AS519" s="93">
        <f t="shared" si="302"/>
        <v>0</v>
      </c>
      <c r="AT519" s="93">
        <f t="shared" si="302"/>
        <v>0</v>
      </c>
      <c r="AU519" s="9">
        <f t="shared" si="302"/>
        <v>0</v>
      </c>
      <c r="AV519" s="302"/>
    </row>
    <row r="520" spans="1:48" ht="17.25" customHeight="1">
      <c r="A520" s="18"/>
      <c r="B520" s="19"/>
      <c r="C520" s="19"/>
      <c r="D520" s="19"/>
      <c r="E520" s="19"/>
      <c r="F520" s="11"/>
      <c r="G520" s="11"/>
      <c r="H520" s="11"/>
      <c r="I520" s="11"/>
      <c r="J520" s="11"/>
      <c r="K520" s="11"/>
      <c r="L520" s="20"/>
      <c r="M520" s="20"/>
      <c r="N520" s="9">
        <f t="shared" si="297"/>
        <v>135.50400999999999</v>
      </c>
      <c r="O520" s="9">
        <f t="shared" si="297"/>
        <v>36.499809999999997</v>
      </c>
      <c r="P520" s="9">
        <f t="shared" si="297"/>
        <v>0</v>
      </c>
      <c r="Q520" s="9">
        <f t="shared" si="297"/>
        <v>2.23428</v>
      </c>
      <c r="R520" s="9">
        <f t="shared" si="297"/>
        <v>426.80938000000003</v>
      </c>
      <c r="S520" s="9">
        <f t="shared" si="297"/>
        <v>698.72804999999994</v>
      </c>
      <c r="T520" s="9">
        <f t="shared" si="297"/>
        <v>0</v>
      </c>
      <c r="U520" s="9">
        <f t="shared" si="299"/>
        <v>1299.7755299999999</v>
      </c>
      <c r="V520" s="13" t="s">
        <v>52</v>
      </c>
      <c r="W520" s="93">
        <f t="shared" ref="W520:AU520" si="303">W263+W342+W428+W450+W476+W513</f>
        <v>2234.2800000000002</v>
      </c>
      <c r="X520" s="93">
        <f t="shared" si="303"/>
        <v>0</v>
      </c>
      <c r="Y520" s="93">
        <f t="shared" si="303"/>
        <v>0</v>
      </c>
      <c r="Z520" s="93">
        <f t="shared" si="303"/>
        <v>0</v>
      </c>
      <c r="AA520" s="93">
        <f t="shared" si="303"/>
        <v>0</v>
      </c>
      <c r="AB520" s="93">
        <f t="shared" si="303"/>
        <v>0</v>
      </c>
      <c r="AC520" s="93">
        <f t="shared" si="303"/>
        <v>0</v>
      </c>
      <c r="AD520" s="93">
        <f t="shared" si="303"/>
        <v>0</v>
      </c>
      <c r="AE520" s="93">
        <f t="shared" si="303"/>
        <v>0</v>
      </c>
      <c r="AF520" s="93">
        <f t="shared" si="303"/>
        <v>0</v>
      </c>
      <c r="AG520" s="93">
        <f t="shared" si="303"/>
        <v>11.5</v>
      </c>
      <c r="AH520" s="9">
        <f t="shared" si="303"/>
        <v>0</v>
      </c>
      <c r="AI520" s="9">
        <f t="shared" si="303"/>
        <v>0</v>
      </c>
      <c r="AJ520" s="9">
        <f t="shared" si="303"/>
        <v>0</v>
      </c>
      <c r="AK520" s="93">
        <f t="shared" si="303"/>
        <v>11.5</v>
      </c>
      <c r="AL520" s="93">
        <f t="shared" si="303"/>
        <v>0</v>
      </c>
      <c r="AM520" s="93">
        <f t="shared" si="303"/>
        <v>0</v>
      </c>
      <c r="AN520" s="93">
        <f t="shared" si="303"/>
        <v>0</v>
      </c>
      <c r="AO520" s="93">
        <f t="shared" si="303"/>
        <v>0</v>
      </c>
      <c r="AP520" s="93">
        <f t="shared" si="303"/>
        <v>0</v>
      </c>
      <c r="AQ520" s="93">
        <f t="shared" si="303"/>
        <v>0</v>
      </c>
      <c r="AR520" s="93">
        <f t="shared" si="303"/>
        <v>0</v>
      </c>
      <c r="AS520" s="93">
        <f t="shared" si="303"/>
        <v>0</v>
      </c>
      <c r="AT520" s="93">
        <f t="shared" si="303"/>
        <v>0</v>
      </c>
      <c r="AU520" s="9">
        <f t="shared" si="303"/>
        <v>0</v>
      </c>
      <c r="AV520" s="302"/>
    </row>
    <row r="521" spans="1:48" ht="17.25" customHeight="1">
      <c r="A521" s="18"/>
      <c r="B521" s="19"/>
      <c r="C521" s="19"/>
      <c r="D521" s="19"/>
      <c r="E521" s="19"/>
      <c r="F521" s="11"/>
      <c r="G521" s="11"/>
      <c r="H521" s="11"/>
      <c r="I521" s="11"/>
      <c r="J521" s="11"/>
      <c r="K521" s="11"/>
      <c r="L521" s="20"/>
      <c r="M521" s="20"/>
      <c r="N521" s="9">
        <f>N264</f>
        <v>348.94119000000001</v>
      </c>
      <c r="O521" s="9">
        <f t="shared" ref="O521:T521" si="304">O264</f>
        <v>196.47309999999999</v>
      </c>
      <c r="P521" s="9">
        <f t="shared" si="304"/>
        <v>0</v>
      </c>
      <c r="Q521" s="9">
        <f t="shared" si="304"/>
        <v>0</v>
      </c>
      <c r="R521" s="9">
        <f t="shared" si="304"/>
        <v>0</v>
      </c>
      <c r="S521" s="9">
        <f t="shared" si="304"/>
        <v>0</v>
      </c>
      <c r="T521" s="9">
        <f t="shared" si="304"/>
        <v>0</v>
      </c>
      <c r="U521" s="9">
        <f t="shared" si="299"/>
        <v>545.41428999999994</v>
      </c>
      <c r="V521" s="13" t="s">
        <v>202</v>
      </c>
      <c r="W521" s="93">
        <f t="shared" ref="W521:AU521" si="305">W264</f>
        <v>0</v>
      </c>
      <c r="X521" s="93">
        <f t="shared" si="305"/>
        <v>0</v>
      </c>
      <c r="Y521" s="93">
        <f t="shared" si="305"/>
        <v>0</v>
      </c>
      <c r="Z521" s="93">
        <f t="shared" si="305"/>
        <v>0</v>
      </c>
      <c r="AA521" s="93">
        <f t="shared" si="305"/>
        <v>0</v>
      </c>
      <c r="AB521" s="93">
        <f t="shared" si="305"/>
        <v>0</v>
      </c>
      <c r="AC521" s="93">
        <f t="shared" si="305"/>
        <v>0</v>
      </c>
      <c r="AD521" s="93">
        <f t="shared" si="305"/>
        <v>0</v>
      </c>
      <c r="AE521" s="93">
        <f t="shared" si="305"/>
        <v>0</v>
      </c>
      <c r="AF521" s="93">
        <f t="shared" si="305"/>
        <v>0</v>
      </c>
      <c r="AG521" s="93">
        <f t="shared" si="305"/>
        <v>0</v>
      </c>
      <c r="AH521" s="9">
        <f t="shared" si="305"/>
        <v>0</v>
      </c>
      <c r="AI521" s="9">
        <f t="shared" si="305"/>
        <v>0</v>
      </c>
      <c r="AJ521" s="9">
        <f t="shared" si="305"/>
        <v>0</v>
      </c>
      <c r="AK521" s="93">
        <f t="shared" si="305"/>
        <v>0</v>
      </c>
      <c r="AL521" s="93">
        <f t="shared" si="305"/>
        <v>0</v>
      </c>
      <c r="AM521" s="93">
        <f t="shared" si="305"/>
        <v>0</v>
      </c>
      <c r="AN521" s="93">
        <f t="shared" si="305"/>
        <v>0</v>
      </c>
      <c r="AO521" s="93">
        <f t="shared" si="305"/>
        <v>0</v>
      </c>
      <c r="AP521" s="93">
        <f t="shared" si="305"/>
        <v>0</v>
      </c>
      <c r="AQ521" s="93">
        <f t="shared" si="305"/>
        <v>0</v>
      </c>
      <c r="AR521" s="93">
        <f t="shared" si="305"/>
        <v>0</v>
      </c>
      <c r="AS521" s="93">
        <f t="shared" si="305"/>
        <v>0</v>
      </c>
      <c r="AT521" s="93">
        <f t="shared" si="305"/>
        <v>0</v>
      </c>
      <c r="AU521" s="9">
        <f t="shared" si="305"/>
        <v>0</v>
      </c>
      <c r="AV521" s="302"/>
    </row>
    <row r="522" spans="1:48" ht="17.25" customHeight="1">
      <c r="A522" s="542"/>
      <c r="B522" s="543"/>
      <c r="C522" s="543"/>
      <c r="D522" s="543"/>
      <c r="E522" s="543"/>
      <c r="F522" s="11"/>
      <c r="G522" s="11"/>
      <c r="H522" s="11"/>
      <c r="I522" s="11"/>
      <c r="J522" s="11"/>
      <c r="K522" s="11"/>
      <c r="L522" s="9">
        <f t="shared" ref="L522:T522" si="306">L265+L343+L429+L451+L477+L514</f>
        <v>3870.5491700000002</v>
      </c>
      <c r="M522" s="9">
        <f t="shared" si="306"/>
        <v>2276.3398100000009</v>
      </c>
      <c r="N522" s="230">
        <f t="shared" si="306"/>
        <v>601.69805000000008</v>
      </c>
      <c r="O522" s="230">
        <f t="shared" si="306"/>
        <v>293.33875</v>
      </c>
      <c r="P522" s="230">
        <f t="shared" si="306"/>
        <v>51.15872000000001</v>
      </c>
      <c r="Q522" s="230">
        <f t="shared" si="306"/>
        <v>226.74466000000001</v>
      </c>
      <c r="R522" s="230">
        <f t="shared" si="306"/>
        <v>776.03619000000003</v>
      </c>
      <c r="S522" s="230">
        <f t="shared" si="306"/>
        <v>879.85803999999996</v>
      </c>
      <c r="T522" s="230">
        <f t="shared" si="306"/>
        <v>181.02941000000001</v>
      </c>
      <c r="U522" s="231">
        <f>SUM(N522:T522)</f>
        <v>3009.86382</v>
      </c>
      <c r="V522" s="231" t="s">
        <v>11</v>
      </c>
      <c r="W522" s="193">
        <f t="shared" ref="W522:AU522" si="307">W265+W343+W429+W451+W477+W514</f>
        <v>226844.65999999997</v>
      </c>
      <c r="X522" s="193">
        <f t="shared" si="307"/>
        <v>9583.8257700000013</v>
      </c>
      <c r="Y522" s="193">
        <f t="shared" si="307"/>
        <v>0</v>
      </c>
      <c r="Z522" s="193">
        <f t="shared" si="307"/>
        <v>0</v>
      </c>
      <c r="AA522" s="193">
        <f t="shared" si="307"/>
        <v>0</v>
      </c>
      <c r="AB522" s="193">
        <f t="shared" si="307"/>
        <v>0</v>
      </c>
      <c r="AC522" s="193">
        <f t="shared" si="307"/>
        <v>0</v>
      </c>
      <c r="AD522" s="193">
        <f t="shared" si="307"/>
        <v>0</v>
      </c>
      <c r="AE522" s="193">
        <f t="shared" si="307"/>
        <v>24.7</v>
      </c>
      <c r="AF522" s="325">
        <f t="shared" si="307"/>
        <v>9011.2657700000018</v>
      </c>
      <c r="AG522" s="193">
        <f t="shared" si="307"/>
        <v>11825.68577</v>
      </c>
      <c r="AH522" s="230">
        <f t="shared" si="307"/>
        <v>870.53</v>
      </c>
      <c r="AI522" s="230">
        <f t="shared" si="307"/>
        <v>870.53</v>
      </c>
      <c r="AJ522" s="230">
        <f t="shared" si="307"/>
        <v>870.53</v>
      </c>
      <c r="AK522" s="193">
        <f t="shared" si="307"/>
        <v>10101.09432</v>
      </c>
      <c r="AL522" s="193">
        <f t="shared" si="307"/>
        <v>10150.356</v>
      </c>
      <c r="AM522" s="193">
        <f t="shared" si="307"/>
        <v>0</v>
      </c>
      <c r="AN522" s="193">
        <f t="shared" si="307"/>
        <v>0</v>
      </c>
      <c r="AO522" s="193">
        <f t="shared" si="307"/>
        <v>0</v>
      </c>
      <c r="AP522" s="193">
        <f t="shared" si="307"/>
        <v>0</v>
      </c>
      <c r="AQ522" s="193">
        <f t="shared" si="307"/>
        <v>0</v>
      </c>
      <c r="AR522" s="193">
        <f t="shared" si="307"/>
        <v>0</v>
      </c>
      <c r="AS522" s="193">
        <f t="shared" si="307"/>
        <v>0</v>
      </c>
      <c r="AT522" s="193">
        <f t="shared" si="307"/>
        <v>0</v>
      </c>
      <c r="AU522" s="230">
        <f t="shared" si="307"/>
        <v>0</v>
      </c>
      <c r="AV522" s="328"/>
    </row>
    <row r="523" spans="1:48" s="84" customFormat="1" ht="17.25" customHeight="1">
      <c r="A523" s="167"/>
      <c r="B523" s="168"/>
      <c r="C523" s="174" t="s">
        <v>918</v>
      </c>
      <c r="D523" s="168"/>
      <c r="E523" s="168"/>
      <c r="F523" s="169"/>
      <c r="G523" s="169"/>
      <c r="H523" s="169"/>
      <c r="I523" s="169"/>
      <c r="J523" s="169"/>
      <c r="K523" s="169"/>
      <c r="L523" s="83"/>
      <c r="M523" s="83"/>
      <c r="N523" s="237"/>
      <c r="O523" s="237"/>
      <c r="P523" s="237"/>
      <c r="Q523" s="237"/>
      <c r="R523" s="237"/>
      <c r="S523" s="237"/>
      <c r="T523" s="237"/>
      <c r="U523" s="89"/>
      <c r="V523" s="89"/>
      <c r="W523" s="238"/>
      <c r="X523" s="238"/>
      <c r="Y523" s="238"/>
      <c r="Z523" s="238"/>
      <c r="AA523" s="238"/>
      <c r="AB523" s="238"/>
      <c r="AC523" s="238"/>
      <c r="AD523" s="238"/>
      <c r="AE523" s="238"/>
      <c r="AF523" s="238"/>
      <c r="AG523" s="238"/>
      <c r="AH523" s="239"/>
      <c r="AI523" s="239"/>
      <c r="AJ523" s="239"/>
      <c r="AK523" s="238"/>
      <c r="AL523" s="238"/>
      <c r="AM523" s="238"/>
      <c r="AN523" s="238"/>
      <c r="AO523" s="238"/>
      <c r="AP523" s="238"/>
      <c r="AQ523" s="238"/>
      <c r="AR523" s="238"/>
      <c r="AS523" s="238"/>
      <c r="AT523" s="238"/>
      <c r="AU523" s="239"/>
      <c r="AV523" s="331"/>
    </row>
    <row r="524" spans="1:48" ht="15.75" customHeight="1">
      <c r="A524" s="459" t="s">
        <v>626</v>
      </c>
      <c r="B524" s="460"/>
      <c r="C524" s="460"/>
      <c r="D524" s="460"/>
      <c r="E524" s="460"/>
      <c r="F524" s="460"/>
      <c r="G524" s="460"/>
      <c r="H524" s="460"/>
      <c r="I524" s="460"/>
      <c r="J524" s="460"/>
      <c r="K524" s="460"/>
      <c r="L524" s="460"/>
      <c r="M524" s="460"/>
      <c r="N524" s="460"/>
      <c r="O524" s="460"/>
      <c r="P524" s="460"/>
      <c r="Q524" s="460"/>
      <c r="R524" s="460"/>
      <c r="S524" s="460"/>
      <c r="T524" s="460"/>
      <c r="U524" s="460"/>
      <c r="V524" s="460"/>
      <c r="W524" s="461"/>
      <c r="X524" s="461"/>
      <c r="Y524" s="461"/>
      <c r="Z524" s="461"/>
      <c r="AA524" s="461"/>
      <c r="AB524" s="461"/>
      <c r="AC524" s="461"/>
      <c r="AD524" s="461"/>
      <c r="AE524" s="461"/>
      <c r="AF524" s="461"/>
      <c r="AG524" s="461"/>
      <c r="AH524" s="461"/>
      <c r="AI524" s="461"/>
      <c r="AJ524" s="461"/>
      <c r="AK524" s="461"/>
      <c r="AL524" s="461"/>
      <c r="AM524" s="461"/>
      <c r="AN524" s="461"/>
      <c r="AO524" s="461"/>
      <c r="AP524" s="461"/>
      <c r="AQ524" s="461"/>
      <c r="AR524" s="461"/>
      <c r="AS524" s="461"/>
      <c r="AT524" s="461"/>
      <c r="AU524" s="461"/>
      <c r="AV524" s="462"/>
    </row>
    <row r="525" spans="1:48" ht="15.75" customHeight="1">
      <c r="A525" s="459" t="s">
        <v>627</v>
      </c>
      <c r="B525" s="460"/>
      <c r="C525" s="460"/>
      <c r="D525" s="460"/>
      <c r="E525" s="460"/>
      <c r="F525" s="460"/>
      <c r="G525" s="460"/>
      <c r="H525" s="460"/>
      <c r="I525" s="460"/>
      <c r="J525" s="460"/>
      <c r="K525" s="460"/>
      <c r="L525" s="460"/>
      <c r="M525" s="460"/>
      <c r="N525" s="460"/>
      <c r="O525" s="460"/>
      <c r="P525" s="460"/>
      <c r="Q525" s="460"/>
      <c r="R525" s="460"/>
      <c r="S525" s="460"/>
      <c r="T525" s="460"/>
      <c r="U525" s="460"/>
      <c r="V525" s="460"/>
      <c r="W525" s="461"/>
      <c r="X525" s="461"/>
      <c r="Y525" s="461"/>
      <c r="Z525" s="461"/>
      <c r="AA525" s="461"/>
      <c r="AB525" s="461"/>
      <c r="AC525" s="461"/>
      <c r="AD525" s="461"/>
      <c r="AE525" s="461"/>
      <c r="AF525" s="461"/>
      <c r="AG525" s="461"/>
      <c r="AH525" s="461"/>
      <c r="AI525" s="461"/>
      <c r="AJ525" s="461"/>
      <c r="AK525" s="461"/>
      <c r="AL525" s="461"/>
      <c r="AM525" s="461"/>
      <c r="AN525" s="461"/>
      <c r="AO525" s="461"/>
      <c r="AP525" s="461"/>
      <c r="AQ525" s="461"/>
      <c r="AR525" s="461"/>
      <c r="AS525" s="461"/>
      <c r="AT525" s="461"/>
      <c r="AU525" s="461"/>
      <c r="AV525" s="462"/>
    </row>
    <row r="526" spans="1:48" ht="19.5" customHeight="1">
      <c r="A526" s="556" t="s">
        <v>628</v>
      </c>
      <c r="B526" s="557"/>
      <c r="C526" s="557"/>
      <c r="D526" s="557"/>
      <c r="E526" s="557"/>
      <c r="F526" s="557"/>
      <c r="G526" s="557"/>
      <c r="H526" s="557"/>
      <c r="I526" s="557"/>
      <c r="J526" s="557"/>
      <c r="K526" s="557"/>
      <c r="L526" s="557"/>
      <c r="M526" s="557"/>
      <c r="N526" s="557"/>
      <c r="O526" s="557"/>
      <c r="P526" s="557"/>
      <c r="Q526" s="557"/>
      <c r="R526" s="557"/>
      <c r="S526" s="557"/>
      <c r="T526" s="557"/>
      <c r="U526" s="557"/>
      <c r="V526" s="557"/>
      <c r="W526" s="558"/>
      <c r="X526" s="558"/>
      <c r="Y526" s="558"/>
      <c r="Z526" s="558"/>
      <c r="AA526" s="558"/>
      <c r="AB526" s="558"/>
      <c r="AC526" s="558"/>
      <c r="AD526" s="558"/>
      <c r="AE526" s="558"/>
      <c r="AF526" s="558"/>
      <c r="AG526" s="558"/>
      <c r="AH526" s="558"/>
      <c r="AI526" s="558"/>
      <c r="AJ526" s="558"/>
      <c r="AK526" s="558"/>
      <c r="AL526" s="558"/>
      <c r="AM526" s="558"/>
      <c r="AN526" s="558"/>
      <c r="AO526" s="558"/>
      <c r="AP526" s="558"/>
      <c r="AQ526" s="558"/>
      <c r="AR526" s="558"/>
      <c r="AS526" s="558"/>
      <c r="AT526" s="558"/>
      <c r="AU526" s="558"/>
      <c r="AV526" s="559"/>
    </row>
    <row r="527" spans="1:48" ht="19.5" customHeight="1">
      <c r="A527" s="551" t="s">
        <v>53</v>
      </c>
      <c r="B527" s="552" t="s">
        <v>346</v>
      </c>
      <c r="C527" s="475" t="s">
        <v>629</v>
      </c>
      <c r="D527" s="553" t="s">
        <v>630</v>
      </c>
      <c r="E527" s="554" t="s">
        <v>631</v>
      </c>
      <c r="F527" s="82" t="s">
        <v>18</v>
      </c>
      <c r="G527" s="82" t="s">
        <v>20</v>
      </c>
      <c r="H527" s="82" t="s">
        <v>59</v>
      </c>
      <c r="I527" s="82" t="s">
        <v>632</v>
      </c>
      <c r="J527" s="555">
        <v>2019</v>
      </c>
      <c r="K527" s="555">
        <v>2021</v>
      </c>
      <c r="L527" s="572">
        <v>74.498999999999995</v>
      </c>
      <c r="M527" s="572">
        <f>Q532+R532+S532+T532</f>
        <v>0</v>
      </c>
      <c r="N527" s="83">
        <v>0</v>
      </c>
      <c r="O527" s="83">
        <v>0</v>
      </c>
      <c r="P527" s="83">
        <v>0</v>
      </c>
      <c r="Q527" s="83">
        <v>0</v>
      </c>
      <c r="R527" s="83">
        <v>0</v>
      </c>
      <c r="S527" s="83">
        <v>0</v>
      </c>
      <c r="T527" s="83">
        <v>0</v>
      </c>
      <c r="U527" s="83">
        <f>SUM(N527:T527)</f>
        <v>0</v>
      </c>
      <c r="V527" s="170" t="s">
        <v>3</v>
      </c>
      <c r="W527" s="192">
        <v>0</v>
      </c>
      <c r="X527" s="192">
        <v>0</v>
      </c>
      <c r="Y527" s="192">
        <v>0</v>
      </c>
      <c r="Z527" s="192">
        <v>0</v>
      </c>
      <c r="AA527" s="192">
        <v>0</v>
      </c>
      <c r="AB527" s="192">
        <v>0</v>
      </c>
      <c r="AC527" s="192">
        <v>0</v>
      </c>
      <c r="AD527" s="192">
        <v>0</v>
      </c>
      <c r="AE527" s="192">
        <v>0</v>
      </c>
      <c r="AF527" s="192">
        <v>0</v>
      </c>
      <c r="AG527" s="192">
        <v>0</v>
      </c>
      <c r="AH527" s="83">
        <v>0</v>
      </c>
      <c r="AI527" s="83">
        <v>0</v>
      </c>
      <c r="AJ527" s="83">
        <v>0</v>
      </c>
      <c r="AK527" s="192">
        <v>0</v>
      </c>
      <c r="AL527" s="192">
        <v>0</v>
      </c>
      <c r="AM527" s="192">
        <v>0</v>
      </c>
      <c r="AN527" s="192">
        <v>0</v>
      </c>
      <c r="AO527" s="192">
        <v>0</v>
      </c>
      <c r="AP527" s="192">
        <v>0</v>
      </c>
      <c r="AQ527" s="192">
        <v>0</v>
      </c>
      <c r="AR527" s="192">
        <v>0</v>
      </c>
      <c r="AS527" s="192">
        <v>0</v>
      </c>
      <c r="AT527" s="192">
        <v>0</v>
      </c>
      <c r="AU527" s="83">
        <v>0</v>
      </c>
      <c r="AV527" s="302"/>
    </row>
    <row r="528" spans="1:48" ht="17.25" customHeight="1">
      <c r="A528" s="551"/>
      <c r="B528" s="552"/>
      <c r="C528" s="475"/>
      <c r="D528" s="553"/>
      <c r="E528" s="554"/>
      <c r="F528" s="82" t="s">
        <v>19</v>
      </c>
      <c r="G528" s="82" t="s">
        <v>22</v>
      </c>
      <c r="H528" s="82" t="s">
        <v>59</v>
      </c>
      <c r="I528" s="82" t="s">
        <v>633</v>
      </c>
      <c r="J528" s="555"/>
      <c r="K528" s="555"/>
      <c r="L528" s="572"/>
      <c r="M528" s="572"/>
      <c r="N528" s="9">
        <v>24.18074</v>
      </c>
      <c r="O528" s="9">
        <v>24.18074</v>
      </c>
      <c r="P528" s="9">
        <v>26.137560000000001</v>
      </c>
      <c r="Q528" s="83">
        <v>0</v>
      </c>
      <c r="R528" s="83">
        <v>0</v>
      </c>
      <c r="S528" s="83">
        <v>0</v>
      </c>
      <c r="T528" s="83">
        <v>0</v>
      </c>
      <c r="U528" s="83">
        <f t="shared" ref="U528:U546" si="308">SUM(N528:T528)</f>
        <v>74.499040000000008</v>
      </c>
      <c r="V528" s="171" t="s">
        <v>8</v>
      </c>
      <c r="W528" s="192">
        <v>0</v>
      </c>
      <c r="X528" s="192">
        <v>0</v>
      </c>
      <c r="Y528" s="192">
        <v>0</v>
      </c>
      <c r="Z528" s="192">
        <v>0</v>
      </c>
      <c r="AA528" s="192">
        <v>0</v>
      </c>
      <c r="AB528" s="192">
        <v>0</v>
      </c>
      <c r="AC528" s="192">
        <v>0</v>
      </c>
      <c r="AD528" s="192">
        <v>0</v>
      </c>
      <c r="AE528" s="192">
        <v>0</v>
      </c>
      <c r="AF528" s="192">
        <v>0</v>
      </c>
      <c r="AG528" s="192">
        <v>0</v>
      </c>
      <c r="AH528" s="83">
        <v>0</v>
      </c>
      <c r="AI528" s="83">
        <v>0</v>
      </c>
      <c r="AJ528" s="83">
        <v>0</v>
      </c>
      <c r="AK528" s="192">
        <v>0</v>
      </c>
      <c r="AL528" s="192">
        <v>0</v>
      </c>
      <c r="AM528" s="192">
        <v>0</v>
      </c>
      <c r="AN528" s="192">
        <v>0</v>
      </c>
      <c r="AO528" s="192">
        <v>0</v>
      </c>
      <c r="AP528" s="192">
        <v>0</v>
      </c>
      <c r="AQ528" s="192">
        <v>0</v>
      </c>
      <c r="AR528" s="192">
        <v>0</v>
      </c>
      <c r="AS528" s="192">
        <v>0</v>
      </c>
      <c r="AT528" s="192">
        <v>0</v>
      </c>
      <c r="AU528" s="83">
        <v>0</v>
      </c>
      <c r="AV528" s="302"/>
    </row>
    <row r="529" spans="1:48" ht="17.25" customHeight="1">
      <c r="A529" s="551"/>
      <c r="B529" s="552"/>
      <c r="C529" s="475"/>
      <c r="D529" s="553"/>
      <c r="E529" s="554"/>
      <c r="F529" s="550" t="s">
        <v>39</v>
      </c>
      <c r="G529" s="550" t="s">
        <v>634</v>
      </c>
      <c r="H529" s="550" t="s">
        <v>59</v>
      </c>
      <c r="I529" s="550" t="s">
        <v>635</v>
      </c>
      <c r="J529" s="555"/>
      <c r="K529" s="555"/>
      <c r="L529" s="572"/>
      <c r="M529" s="572"/>
      <c r="N529" s="9">
        <v>0</v>
      </c>
      <c r="O529" s="9">
        <v>0</v>
      </c>
      <c r="P529" s="9">
        <v>0</v>
      </c>
      <c r="Q529" s="83">
        <v>0</v>
      </c>
      <c r="R529" s="83">
        <v>0</v>
      </c>
      <c r="S529" s="83">
        <v>0</v>
      </c>
      <c r="T529" s="83">
        <v>0</v>
      </c>
      <c r="U529" s="83">
        <f t="shared" si="308"/>
        <v>0</v>
      </c>
      <c r="V529" s="170" t="s">
        <v>50</v>
      </c>
      <c r="W529" s="192">
        <v>0</v>
      </c>
      <c r="X529" s="192">
        <v>0</v>
      </c>
      <c r="Y529" s="192">
        <v>0</v>
      </c>
      <c r="Z529" s="192">
        <v>0</v>
      </c>
      <c r="AA529" s="192">
        <v>0</v>
      </c>
      <c r="AB529" s="192">
        <v>0</v>
      </c>
      <c r="AC529" s="192">
        <v>0</v>
      </c>
      <c r="AD529" s="192">
        <v>0</v>
      </c>
      <c r="AE529" s="192">
        <v>0</v>
      </c>
      <c r="AF529" s="192">
        <v>0</v>
      </c>
      <c r="AG529" s="192">
        <v>0</v>
      </c>
      <c r="AH529" s="83">
        <v>0</v>
      </c>
      <c r="AI529" s="83">
        <v>0</v>
      </c>
      <c r="AJ529" s="83">
        <v>0</v>
      </c>
      <c r="AK529" s="192">
        <v>0</v>
      </c>
      <c r="AL529" s="192">
        <v>0</v>
      </c>
      <c r="AM529" s="192">
        <v>0</v>
      </c>
      <c r="AN529" s="192">
        <v>0</v>
      </c>
      <c r="AO529" s="192">
        <v>0</v>
      </c>
      <c r="AP529" s="192">
        <v>0</v>
      </c>
      <c r="AQ529" s="192">
        <v>0</v>
      </c>
      <c r="AR529" s="192">
        <v>0</v>
      </c>
      <c r="AS529" s="192">
        <v>0</v>
      </c>
      <c r="AT529" s="192">
        <v>0</v>
      </c>
      <c r="AU529" s="83">
        <v>0</v>
      </c>
      <c r="AV529" s="302"/>
    </row>
    <row r="530" spans="1:48" ht="17.25" customHeight="1">
      <c r="A530" s="551"/>
      <c r="B530" s="552"/>
      <c r="C530" s="475"/>
      <c r="D530" s="553"/>
      <c r="E530" s="554"/>
      <c r="F530" s="550"/>
      <c r="G530" s="550"/>
      <c r="H530" s="550"/>
      <c r="I530" s="550"/>
      <c r="J530" s="555"/>
      <c r="K530" s="555"/>
      <c r="L530" s="572"/>
      <c r="M530" s="572"/>
      <c r="N530" s="9">
        <v>0</v>
      </c>
      <c r="O530" s="9">
        <v>0</v>
      </c>
      <c r="P530" s="9">
        <v>0</v>
      </c>
      <c r="Q530" s="83">
        <v>0</v>
      </c>
      <c r="R530" s="83">
        <v>0</v>
      </c>
      <c r="S530" s="83">
        <v>0</v>
      </c>
      <c r="T530" s="83">
        <v>0</v>
      </c>
      <c r="U530" s="83">
        <f t="shared" si="308"/>
        <v>0</v>
      </c>
      <c r="V530" s="170" t="s">
        <v>51</v>
      </c>
      <c r="W530" s="192">
        <v>0</v>
      </c>
      <c r="X530" s="192">
        <v>0</v>
      </c>
      <c r="Y530" s="192">
        <v>0</v>
      </c>
      <c r="Z530" s="192">
        <v>0</v>
      </c>
      <c r="AA530" s="192">
        <v>0</v>
      </c>
      <c r="AB530" s="192">
        <v>0</v>
      </c>
      <c r="AC530" s="192">
        <v>0</v>
      </c>
      <c r="AD530" s="192">
        <v>0</v>
      </c>
      <c r="AE530" s="192">
        <v>0</v>
      </c>
      <c r="AF530" s="192">
        <v>0</v>
      </c>
      <c r="AG530" s="192">
        <v>0</v>
      </c>
      <c r="AH530" s="83">
        <v>0</v>
      </c>
      <c r="AI530" s="83">
        <v>0</v>
      </c>
      <c r="AJ530" s="83">
        <v>0</v>
      </c>
      <c r="AK530" s="192">
        <v>0</v>
      </c>
      <c r="AL530" s="192">
        <v>0</v>
      </c>
      <c r="AM530" s="192">
        <v>0</v>
      </c>
      <c r="AN530" s="192">
        <v>0</v>
      </c>
      <c r="AO530" s="192">
        <v>0</v>
      </c>
      <c r="AP530" s="192">
        <v>0</v>
      </c>
      <c r="AQ530" s="192">
        <v>0</v>
      </c>
      <c r="AR530" s="192">
        <v>0</v>
      </c>
      <c r="AS530" s="192">
        <v>0</v>
      </c>
      <c r="AT530" s="192">
        <v>0</v>
      </c>
      <c r="AU530" s="83">
        <v>0</v>
      </c>
      <c r="AV530" s="302"/>
    </row>
    <row r="531" spans="1:48" ht="17.25" customHeight="1">
      <c r="A531" s="551"/>
      <c r="B531" s="552"/>
      <c r="C531" s="475"/>
      <c r="D531" s="553"/>
      <c r="E531" s="554"/>
      <c r="F531" s="550"/>
      <c r="G531" s="550"/>
      <c r="H531" s="550"/>
      <c r="I531" s="550"/>
      <c r="J531" s="555"/>
      <c r="K531" s="555"/>
      <c r="L531" s="572"/>
      <c r="M531" s="572"/>
      <c r="N531" s="85">
        <v>0</v>
      </c>
      <c r="O531" s="85">
        <v>0</v>
      </c>
      <c r="P531" s="85">
        <v>0</v>
      </c>
      <c r="Q531" s="86">
        <v>0</v>
      </c>
      <c r="R531" s="86">
        <v>0</v>
      </c>
      <c r="S531" s="86">
        <v>0</v>
      </c>
      <c r="T531" s="86">
        <v>0</v>
      </c>
      <c r="U531" s="83">
        <f t="shared" si="308"/>
        <v>0</v>
      </c>
      <c r="V531" s="170" t="s">
        <v>52</v>
      </c>
      <c r="W531" s="207">
        <v>0</v>
      </c>
      <c r="X531" s="207">
        <v>0</v>
      </c>
      <c r="Y531" s="207">
        <v>0</v>
      </c>
      <c r="Z531" s="207">
        <v>0</v>
      </c>
      <c r="AA531" s="207">
        <v>0</v>
      </c>
      <c r="AB531" s="207">
        <v>0</v>
      </c>
      <c r="AC531" s="207">
        <v>0</v>
      </c>
      <c r="AD531" s="207">
        <v>0</v>
      </c>
      <c r="AE531" s="207">
        <v>0</v>
      </c>
      <c r="AF531" s="207">
        <v>0</v>
      </c>
      <c r="AG531" s="207">
        <v>0</v>
      </c>
      <c r="AH531" s="86">
        <v>0</v>
      </c>
      <c r="AI531" s="86">
        <v>0</v>
      </c>
      <c r="AJ531" s="86">
        <v>0</v>
      </c>
      <c r="AK531" s="207">
        <v>0</v>
      </c>
      <c r="AL531" s="207">
        <v>0</v>
      </c>
      <c r="AM531" s="207">
        <v>0</v>
      </c>
      <c r="AN531" s="207">
        <v>0</v>
      </c>
      <c r="AO531" s="207">
        <v>0</v>
      </c>
      <c r="AP531" s="207">
        <v>0</v>
      </c>
      <c r="AQ531" s="207">
        <v>0</v>
      </c>
      <c r="AR531" s="207">
        <v>0</v>
      </c>
      <c r="AS531" s="207">
        <v>0</v>
      </c>
      <c r="AT531" s="207">
        <v>0</v>
      </c>
      <c r="AU531" s="86">
        <v>0</v>
      </c>
      <c r="AV531" s="302"/>
    </row>
    <row r="532" spans="1:48" ht="17.25" customHeight="1">
      <c r="A532" s="551"/>
      <c r="B532" s="552"/>
      <c r="C532" s="475"/>
      <c r="D532" s="553"/>
      <c r="E532" s="554"/>
      <c r="F532" s="550"/>
      <c r="G532" s="550"/>
      <c r="H532" s="550"/>
      <c r="I532" s="550"/>
      <c r="J532" s="555"/>
      <c r="K532" s="555"/>
      <c r="L532" s="572"/>
      <c r="M532" s="572"/>
      <c r="N532" s="87">
        <f>SUM(N527:N531)</f>
        <v>24.18074</v>
      </c>
      <c r="O532" s="87">
        <f t="shared" ref="O532:T532" si="309">SUM(O527:O531)</f>
        <v>24.18074</v>
      </c>
      <c r="P532" s="87">
        <f t="shared" si="309"/>
        <v>26.137560000000001</v>
      </c>
      <c r="Q532" s="175">
        <f t="shared" si="309"/>
        <v>0</v>
      </c>
      <c r="R532" s="175">
        <f t="shared" si="309"/>
        <v>0</v>
      </c>
      <c r="S532" s="175">
        <f t="shared" si="309"/>
        <v>0</v>
      </c>
      <c r="T532" s="175">
        <f t="shared" si="309"/>
        <v>0</v>
      </c>
      <c r="U532" s="176">
        <f t="shared" si="308"/>
        <v>74.499040000000008</v>
      </c>
      <c r="V532" s="177" t="s">
        <v>11</v>
      </c>
      <c r="W532" s="193">
        <f t="shared" ref="W532:AU532" si="310">SUM(W527:W531)</f>
        <v>0</v>
      </c>
      <c r="X532" s="193">
        <f t="shared" si="310"/>
        <v>0</v>
      </c>
      <c r="Y532" s="193">
        <f t="shared" si="310"/>
        <v>0</v>
      </c>
      <c r="Z532" s="193">
        <f t="shared" si="310"/>
        <v>0</v>
      </c>
      <c r="AA532" s="193">
        <f t="shared" si="310"/>
        <v>0</v>
      </c>
      <c r="AB532" s="193">
        <f t="shared" si="310"/>
        <v>0</v>
      </c>
      <c r="AC532" s="193">
        <f t="shared" si="310"/>
        <v>0</v>
      </c>
      <c r="AD532" s="193">
        <f t="shared" si="310"/>
        <v>0</v>
      </c>
      <c r="AE532" s="193">
        <f t="shared" si="310"/>
        <v>0</v>
      </c>
      <c r="AF532" s="193">
        <f t="shared" si="310"/>
        <v>0</v>
      </c>
      <c r="AG532" s="193">
        <f t="shared" si="310"/>
        <v>0</v>
      </c>
      <c r="AH532" s="175">
        <f t="shared" si="310"/>
        <v>0</v>
      </c>
      <c r="AI532" s="175">
        <f t="shared" si="310"/>
        <v>0</v>
      </c>
      <c r="AJ532" s="175">
        <f t="shared" si="310"/>
        <v>0</v>
      </c>
      <c r="AK532" s="193">
        <f t="shared" si="310"/>
        <v>0</v>
      </c>
      <c r="AL532" s="193">
        <f t="shared" si="310"/>
        <v>0</v>
      </c>
      <c r="AM532" s="193">
        <f t="shared" si="310"/>
        <v>0</v>
      </c>
      <c r="AN532" s="193">
        <f t="shared" si="310"/>
        <v>0</v>
      </c>
      <c r="AO532" s="193">
        <f t="shared" si="310"/>
        <v>0</v>
      </c>
      <c r="AP532" s="193">
        <f t="shared" si="310"/>
        <v>0</v>
      </c>
      <c r="AQ532" s="193">
        <f t="shared" si="310"/>
        <v>0</v>
      </c>
      <c r="AR532" s="193">
        <f t="shared" si="310"/>
        <v>0</v>
      </c>
      <c r="AS532" s="193">
        <f t="shared" si="310"/>
        <v>0</v>
      </c>
      <c r="AT532" s="193">
        <f t="shared" si="310"/>
        <v>0</v>
      </c>
      <c r="AU532" s="175">
        <f t="shared" si="310"/>
        <v>0</v>
      </c>
      <c r="AV532" s="328"/>
    </row>
    <row r="533" spans="1:48" ht="17.25" customHeight="1">
      <c r="A533" s="551"/>
      <c r="B533" s="552" t="s">
        <v>345</v>
      </c>
      <c r="C533" s="475" t="s">
        <v>636</v>
      </c>
      <c r="D533" s="553" t="s">
        <v>637</v>
      </c>
      <c r="E533" s="554" t="s">
        <v>638</v>
      </c>
      <c r="F533" s="82" t="s">
        <v>18</v>
      </c>
      <c r="G533" s="82" t="s">
        <v>20</v>
      </c>
      <c r="H533" s="82" t="s">
        <v>297</v>
      </c>
      <c r="I533" s="82" t="s">
        <v>297</v>
      </c>
      <c r="J533" s="555">
        <v>2020</v>
      </c>
      <c r="K533" s="555">
        <v>2021</v>
      </c>
      <c r="L533" s="572">
        <v>204.84899999999999</v>
      </c>
      <c r="M533" s="572">
        <f>Q538+R538+S538+T538</f>
        <v>0</v>
      </c>
      <c r="N533" s="85">
        <v>0</v>
      </c>
      <c r="O533" s="85">
        <v>0</v>
      </c>
      <c r="P533" s="85">
        <v>0</v>
      </c>
      <c r="Q533" s="86">
        <v>0</v>
      </c>
      <c r="R533" s="86">
        <v>0</v>
      </c>
      <c r="S533" s="86">
        <v>0</v>
      </c>
      <c r="T533" s="86">
        <v>0</v>
      </c>
      <c r="U533" s="83">
        <f>SUM(N533:T533)</f>
        <v>0</v>
      </c>
      <c r="V533" s="170" t="s">
        <v>3</v>
      </c>
      <c r="W533" s="207">
        <v>0</v>
      </c>
      <c r="X533" s="207">
        <v>0</v>
      </c>
      <c r="Y533" s="207">
        <v>0</v>
      </c>
      <c r="Z533" s="207">
        <v>0</v>
      </c>
      <c r="AA533" s="207">
        <v>0</v>
      </c>
      <c r="AB533" s="207">
        <v>0</v>
      </c>
      <c r="AC533" s="207">
        <v>0</v>
      </c>
      <c r="AD533" s="207">
        <v>0</v>
      </c>
      <c r="AE533" s="207">
        <v>0</v>
      </c>
      <c r="AF533" s="207">
        <v>0</v>
      </c>
      <c r="AG533" s="207">
        <v>0</v>
      </c>
      <c r="AH533" s="86">
        <v>0</v>
      </c>
      <c r="AI533" s="86">
        <v>0</v>
      </c>
      <c r="AJ533" s="86">
        <v>0</v>
      </c>
      <c r="AK533" s="207">
        <v>0</v>
      </c>
      <c r="AL533" s="207">
        <v>0</v>
      </c>
      <c r="AM533" s="207">
        <v>0</v>
      </c>
      <c r="AN533" s="207">
        <v>0</v>
      </c>
      <c r="AO533" s="207">
        <v>0</v>
      </c>
      <c r="AP533" s="207">
        <v>0</v>
      </c>
      <c r="AQ533" s="207">
        <v>0</v>
      </c>
      <c r="AR533" s="207">
        <v>0</v>
      </c>
      <c r="AS533" s="207">
        <v>0</v>
      </c>
      <c r="AT533" s="207">
        <v>0</v>
      </c>
      <c r="AU533" s="86">
        <v>0</v>
      </c>
      <c r="AV533" s="302"/>
    </row>
    <row r="534" spans="1:48" ht="17.25" customHeight="1">
      <c r="A534" s="551"/>
      <c r="B534" s="552"/>
      <c r="C534" s="475"/>
      <c r="D534" s="553"/>
      <c r="E534" s="554"/>
      <c r="F534" s="82" t="s">
        <v>19</v>
      </c>
      <c r="G534" s="82" t="s">
        <v>22</v>
      </c>
      <c r="H534" s="82" t="s">
        <v>297</v>
      </c>
      <c r="I534" s="82" t="s">
        <v>297</v>
      </c>
      <c r="J534" s="555"/>
      <c r="K534" s="555"/>
      <c r="L534" s="572"/>
      <c r="M534" s="572"/>
      <c r="N534" s="85">
        <v>0</v>
      </c>
      <c r="O534" s="85">
        <v>8.1918400000000009</v>
      </c>
      <c r="P534" s="85">
        <v>1.17269</v>
      </c>
      <c r="Q534" s="86">
        <v>0</v>
      </c>
      <c r="R534" s="86">
        <v>0</v>
      </c>
      <c r="S534" s="86">
        <v>0</v>
      </c>
      <c r="T534" s="86">
        <v>0</v>
      </c>
      <c r="U534" s="83">
        <f>SUM(N534:T534)</f>
        <v>9.3645300000000002</v>
      </c>
      <c r="V534" s="171" t="s">
        <v>8</v>
      </c>
      <c r="W534" s="207">
        <v>0</v>
      </c>
      <c r="X534" s="207">
        <v>0</v>
      </c>
      <c r="Y534" s="207">
        <v>0</v>
      </c>
      <c r="Z534" s="207">
        <v>0</v>
      </c>
      <c r="AA534" s="207">
        <v>0</v>
      </c>
      <c r="AB534" s="207">
        <v>0</v>
      </c>
      <c r="AC534" s="207">
        <v>0</v>
      </c>
      <c r="AD534" s="207">
        <v>0</v>
      </c>
      <c r="AE534" s="207">
        <v>0</v>
      </c>
      <c r="AF534" s="207">
        <v>0</v>
      </c>
      <c r="AG534" s="207">
        <v>0</v>
      </c>
      <c r="AH534" s="86">
        <v>0</v>
      </c>
      <c r="AI534" s="86">
        <v>0</v>
      </c>
      <c r="AJ534" s="86">
        <v>0</v>
      </c>
      <c r="AK534" s="207">
        <v>0</v>
      </c>
      <c r="AL534" s="207">
        <v>0</v>
      </c>
      <c r="AM534" s="207">
        <v>0</v>
      </c>
      <c r="AN534" s="207">
        <v>0</v>
      </c>
      <c r="AO534" s="207">
        <v>0</v>
      </c>
      <c r="AP534" s="207">
        <v>0</v>
      </c>
      <c r="AQ534" s="207">
        <v>0</v>
      </c>
      <c r="AR534" s="207">
        <v>0</v>
      </c>
      <c r="AS534" s="207">
        <v>0</v>
      </c>
      <c r="AT534" s="207">
        <v>0</v>
      </c>
      <c r="AU534" s="86">
        <v>0</v>
      </c>
      <c r="AV534" s="302"/>
    </row>
    <row r="535" spans="1:48" ht="19.5" customHeight="1">
      <c r="A535" s="551"/>
      <c r="B535" s="552"/>
      <c r="C535" s="475"/>
      <c r="D535" s="553"/>
      <c r="E535" s="554"/>
      <c r="F535" s="550" t="s">
        <v>39</v>
      </c>
      <c r="G535" s="550" t="s">
        <v>21</v>
      </c>
      <c r="H535" s="550" t="s">
        <v>59</v>
      </c>
      <c r="I535" s="550" t="s">
        <v>306</v>
      </c>
      <c r="J535" s="555"/>
      <c r="K535" s="555"/>
      <c r="L535" s="572"/>
      <c r="M535" s="572"/>
      <c r="N535" s="85">
        <v>0</v>
      </c>
      <c r="O535" s="85">
        <v>0</v>
      </c>
      <c r="P535" s="85">
        <v>0</v>
      </c>
      <c r="Q535" s="86">
        <v>0</v>
      </c>
      <c r="R535" s="86">
        <v>0</v>
      </c>
      <c r="S535" s="86">
        <v>0</v>
      </c>
      <c r="T535" s="86">
        <v>0</v>
      </c>
      <c r="U535" s="83">
        <f>SUM(N535:T535)</f>
        <v>0</v>
      </c>
      <c r="V535" s="170" t="s">
        <v>50</v>
      </c>
      <c r="W535" s="207">
        <v>0</v>
      </c>
      <c r="X535" s="207">
        <v>0</v>
      </c>
      <c r="Y535" s="207">
        <v>0</v>
      </c>
      <c r="Z535" s="207">
        <v>0</v>
      </c>
      <c r="AA535" s="207">
        <v>0</v>
      </c>
      <c r="AB535" s="207">
        <v>0</v>
      </c>
      <c r="AC535" s="207">
        <v>0</v>
      </c>
      <c r="AD535" s="207">
        <v>0</v>
      </c>
      <c r="AE535" s="207">
        <v>0</v>
      </c>
      <c r="AF535" s="207">
        <v>0</v>
      </c>
      <c r="AG535" s="207">
        <v>0</v>
      </c>
      <c r="AH535" s="86">
        <v>0</v>
      </c>
      <c r="AI535" s="86">
        <v>0</v>
      </c>
      <c r="AJ535" s="86">
        <v>0</v>
      </c>
      <c r="AK535" s="207">
        <v>0</v>
      </c>
      <c r="AL535" s="207">
        <v>0</v>
      </c>
      <c r="AM535" s="207">
        <v>0</v>
      </c>
      <c r="AN535" s="207">
        <v>0</v>
      </c>
      <c r="AO535" s="207">
        <v>0</v>
      </c>
      <c r="AP535" s="207">
        <v>0</v>
      </c>
      <c r="AQ535" s="207">
        <v>0</v>
      </c>
      <c r="AR535" s="207">
        <v>0</v>
      </c>
      <c r="AS535" s="207">
        <v>0</v>
      </c>
      <c r="AT535" s="207">
        <v>0</v>
      </c>
      <c r="AU535" s="86">
        <v>0</v>
      </c>
      <c r="AV535" s="302"/>
    </row>
    <row r="536" spans="1:48" ht="17.25" customHeight="1">
      <c r="A536" s="551"/>
      <c r="B536" s="552"/>
      <c r="C536" s="475"/>
      <c r="D536" s="553"/>
      <c r="E536" s="554"/>
      <c r="F536" s="550"/>
      <c r="G536" s="550"/>
      <c r="H536" s="550"/>
      <c r="I536" s="550"/>
      <c r="J536" s="555"/>
      <c r="K536" s="555"/>
      <c r="L536" s="572"/>
      <c r="M536" s="572"/>
      <c r="N536" s="86">
        <v>0</v>
      </c>
      <c r="O536" s="86">
        <v>0</v>
      </c>
      <c r="P536" s="86">
        <v>0</v>
      </c>
      <c r="Q536" s="86">
        <v>0</v>
      </c>
      <c r="R536" s="86">
        <v>0</v>
      </c>
      <c r="S536" s="86">
        <v>0</v>
      </c>
      <c r="T536" s="86">
        <v>0</v>
      </c>
      <c r="U536" s="83">
        <f>SUM(N536:T536)</f>
        <v>0</v>
      </c>
      <c r="V536" s="170" t="s">
        <v>51</v>
      </c>
      <c r="W536" s="207">
        <v>0</v>
      </c>
      <c r="X536" s="207">
        <v>0</v>
      </c>
      <c r="Y536" s="207">
        <v>0</v>
      </c>
      <c r="Z536" s="207">
        <v>0</v>
      </c>
      <c r="AA536" s="207">
        <v>0</v>
      </c>
      <c r="AB536" s="207">
        <v>0</v>
      </c>
      <c r="AC536" s="207">
        <v>0</v>
      </c>
      <c r="AD536" s="207">
        <v>0</v>
      </c>
      <c r="AE536" s="207">
        <v>0</v>
      </c>
      <c r="AF536" s="207">
        <v>0</v>
      </c>
      <c r="AG536" s="207">
        <v>0</v>
      </c>
      <c r="AH536" s="86">
        <v>0</v>
      </c>
      <c r="AI536" s="86">
        <v>0</v>
      </c>
      <c r="AJ536" s="86">
        <v>0</v>
      </c>
      <c r="AK536" s="207">
        <v>0</v>
      </c>
      <c r="AL536" s="207">
        <v>0</v>
      </c>
      <c r="AM536" s="207">
        <v>0</v>
      </c>
      <c r="AN536" s="207">
        <v>0</v>
      </c>
      <c r="AO536" s="207">
        <v>0</v>
      </c>
      <c r="AP536" s="207">
        <v>0</v>
      </c>
      <c r="AQ536" s="207">
        <v>0</v>
      </c>
      <c r="AR536" s="207">
        <v>0</v>
      </c>
      <c r="AS536" s="207">
        <v>0</v>
      </c>
      <c r="AT536" s="207">
        <v>0</v>
      </c>
      <c r="AU536" s="86">
        <v>0</v>
      </c>
      <c r="AV536" s="302"/>
    </row>
    <row r="537" spans="1:48" ht="17.25" customHeight="1">
      <c r="A537" s="551"/>
      <c r="B537" s="552"/>
      <c r="C537" s="475"/>
      <c r="D537" s="553"/>
      <c r="E537" s="554"/>
      <c r="F537" s="550"/>
      <c r="G537" s="550"/>
      <c r="H537" s="550"/>
      <c r="I537" s="550"/>
      <c r="J537" s="555"/>
      <c r="K537" s="555"/>
      <c r="L537" s="572"/>
      <c r="M537" s="572"/>
      <c r="N537" s="86">
        <v>0</v>
      </c>
      <c r="O537" s="86">
        <v>195.48500000000001</v>
      </c>
      <c r="P537" s="86">
        <v>0</v>
      </c>
      <c r="Q537" s="86">
        <v>0</v>
      </c>
      <c r="R537" s="86">
        <v>0</v>
      </c>
      <c r="S537" s="86">
        <v>0</v>
      </c>
      <c r="T537" s="86">
        <v>0</v>
      </c>
      <c r="U537" s="83">
        <f>SUM(N537:T537)</f>
        <v>195.48500000000001</v>
      </c>
      <c r="V537" s="170" t="s">
        <v>52</v>
      </c>
      <c r="W537" s="207">
        <v>0</v>
      </c>
      <c r="X537" s="207">
        <v>0</v>
      </c>
      <c r="Y537" s="207">
        <v>0</v>
      </c>
      <c r="Z537" s="207">
        <v>0</v>
      </c>
      <c r="AA537" s="207">
        <v>0</v>
      </c>
      <c r="AB537" s="207">
        <v>0</v>
      </c>
      <c r="AC537" s="207">
        <v>0</v>
      </c>
      <c r="AD537" s="207">
        <v>0</v>
      </c>
      <c r="AE537" s="207">
        <v>0</v>
      </c>
      <c r="AF537" s="207">
        <v>0</v>
      </c>
      <c r="AG537" s="207">
        <v>0</v>
      </c>
      <c r="AH537" s="86">
        <v>0</v>
      </c>
      <c r="AI537" s="86">
        <v>0</v>
      </c>
      <c r="AJ537" s="86">
        <v>0</v>
      </c>
      <c r="AK537" s="207">
        <v>0</v>
      </c>
      <c r="AL537" s="207">
        <v>0</v>
      </c>
      <c r="AM537" s="207">
        <v>0</v>
      </c>
      <c r="AN537" s="207">
        <v>0</v>
      </c>
      <c r="AO537" s="207">
        <v>0</v>
      </c>
      <c r="AP537" s="207">
        <v>0</v>
      </c>
      <c r="AQ537" s="207">
        <v>0</v>
      </c>
      <c r="AR537" s="207">
        <v>0</v>
      </c>
      <c r="AS537" s="207">
        <v>0</v>
      </c>
      <c r="AT537" s="207">
        <v>0</v>
      </c>
      <c r="AU537" s="86">
        <v>0</v>
      </c>
      <c r="AV537" s="302"/>
    </row>
    <row r="538" spans="1:48" ht="17.25" customHeight="1">
      <c r="A538" s="551"/>
      <c r="B538" s="552"/>
      <c r="C538" s="475"/>
      <c r="D538" s="553"/>
      <c r="E538" s="554"/>
      <c r="F538" s="550"/>
      <c r="G538" s="550"/>
      <c r="H538" s="550"/>
      <c r="I538" s="550"/>
      <c r="J538" s="555"/>
      <c r="K538" s="555"/>
      <c r="L538" s="572"/>
      <c r="M538" s="572"/>
      <c r="N538" s="88">
        <f t="shared" ref="N538:T538" si="311">SUM(N533:N537)</f>
        <v>0</v>
      </c>
      <c r="O538" s="88">
        <f t="shared" si="311"/>
        <v>203.67684000000003</v>
      </c>
      <c r="P538" s="88">
        <f t="shared" si="311"/>
        <v>1.17269</v>
      </c>
      <c r="Q538" s="175">
        <f t="shared" si="311"/>
        <v>0</v>
      </c>
      <c r="R538" s="175">
        <f t="shared" si="311"/>
        <v>0</v>
      </c>
      <c r="S538" s="175">
        <f t="shared" si="311"/>
        <v>0</v>
      </c>
      <c r="T538" s="175">
        <f t="shared" si="311"/>
        <v>0</v>
      </c>
      <c r="U538" s="176">
        <f t="shared" si="308"/>
        <v>204.84953000000002</v>
      </c>
      <c r="V538" s="177" t="s">
        <v>11</v>
      </c>
      <c r="W538" s="193">
        <f t="shared" ref="W538:AU538" si="312">SUM(W533:W537)</f>
        <v>0</v>
      </c>
      <c r="X538" s="193">
        <f t="shared" si="312"/>
        <v>0</v>
      </c>
      <c r="Y538" s="193">
        <f t="shared" si="312"/>
        <v>0</v>
      </c>
      <c r="Z538" s="193">
        <f t="shared" si="312"/>
        <v>0</v>
      </c>
      <c r="AA538" s="193">
        <f t="shared" si="312"/>
        <v>0</v>
      </c>
      <c r="AB538" s="193">
        <f t="shared" si="312"/>
        <v>0</v>
      </c>
      <c r="AC538" s="193">
        <f t="shared" si="312"/>
        <v>0</v>
      </c>
      <c r="AD538" s="193">
        <f t="shared" si="312"/>
        <v>0</v>
      </c>
      <c r="AE538" s="193">
        <f t="shared" si="312"/>
        <v>0</v>
      </c>
      <c r="AF538" s="193">
        <f t="shared" si="312"/>
        <v>0</v>
      </c>
      <c r="AG538" s="193">
        <f t="shared" si="312"/>
        <v>0</v>
      </c>
      <c r="AH538" s="175">
        <f t="shared" si="312"/>
        <v>0</v>
      </c>
      <c r="AI538" s="175">
        <f t="shared" si="312"/>
        <v>0</v>
      </c>
      <c r="AJ538" s="175">
        <f t="shared" si="312"/>
        <v>0</v>
      </c>
      <c r="AK538" s="193">
        <f t="shared" si="312"/>
        <v>0</v>
      </c>
      <c r="AL538" s="193">
        <f t="shared" si="312"/>
        <v>0</v>
      </c>
      <c r="AM538" s="193">
        <f t="shared" si="312"/>
        <v>0</v>
      </c>
      <c r="AN538" s="193">
        <f t="shared" si="312"/>
        <v>0</v>
      </c>
      <c r="AO538" s="193">
        <f t="shared" si="312"/>
        <v>0</v>
      </c>
      <c r="AP538" s="193">
        <f t="shared" si="312"/>
        <v>0</v>
      </c>
      <c r="AQ538" s="193">
        <f t="shared" si="312"/>
        <v>0</v>
      </c>
      <c r="AR538" s="193">
        <f t="shared" si="312"/>
        <v>0</v>
      </c>
      <c r="AS538" s="193">
        <f t="shared" si="312"/>
        <v>0</v>
      </c>
      <c r="AT538" s="193">
        <f t="shared" si="312"/>
        <v>0</v>
      </c>
      <c r="AU538" s="175">
        <f t="shared" si="312"/>
        <v>0</v>
      </c>
      <c r="AV538" s="328"/>
    </row>
    <row r="539" spans="1:48" ht="17.25" customHeight="1">
      <c r="A539" s="551"/>
      <c r="B539" s="552" t="s">
        <v>344</v>
      </c>
      <c r="C539" s="475" t="s">
        <v>639</v>
      </c>
      <c r="D539" s="553" t="s">
        <v>637</v>
      </c>
      <c r="E539" s="569" t="s">
        <v>640</v>
      </c>
      <c r="F539" s="82" t="s">
        <v>18</v>
      </c>
      <c r="G539" s="82" t="s">
        <v>20</v>
      </c>
      <c r="H539" s="82" t="s">
        <v>59</v>
      </c>
      <c r="I539" s="82" t="s">
        <v>641</v>
      </c>
      <c r="J539" s="555">
        <v>2015</v>
      </c>
      <c r="K539" s="555">
        <v>2019</v>
      </c>
      <c r="L539" s="572">
        <v>7.5549999999999997</v>
      </c>
      <c r="M539" s="572">
        <f>Q546+R546+S546+T546</f>
        <v>6.5925900000000004</v>
      </c>
      <c r="N539" s="86">
        <v>0</v>
      </c>
      <c r="O539" s="86">
        <v>0</v>
      </c>
      <c r="P539" s="86">
        <v>0</v>
      </c>
      <c r="Q539" s="86">
        <v>0</v>
      </c>
      <c r="R539" s="86">
        <v>0</v>
      </c>
      <c r="S539" s="86">
        <v>0</v>
      </c>
      <c r="T539" s="86">
        <v>0</v>
      </c>
      <c r="U539" s="83">
        <f t="shared" si="308"/>
        <v>0</v>
      </c>
      <c r="V539" s="170" t="s">
        <v>3</v>
      </c>
      <c r="W539" s="207">
        <v>0</v>
      </c>
      <c r="X539" s="207">
        <v>0</v>
      </c>
      <c r="Y539" s="207">
        <v>0</v>
      </c>
      <c r="Z539" s="207">
        <v>0</v>
      </c>
      <c r="AA539" s="207">
        <v>0</v>
      </c>
      <c r="AB539" s="207">
        <v>0</v>
      </c>
      <c r="AC539" s="207">
        <v>0</v>
      </c>
      <c r="AD539" s="207">
        <v>0</v>
      </c>
      <c r="AE539" s="207">
        <v>0</v>
      </c>
      <c r="AF539" s="207">
        <v>0</v>
      </c>
      <c r="AG539" s="207">
        <v>0</v>
      </c>
      <c r="AH539" s="86">
        <v>0</v>
      </c>
      <c r="AI539" s="86">
        <v>0</v>
      </c>
      <c r="AJ539" s="86">
        <v>0</v>
      </c>
      <c r="AK539" s="207">
        <v>0</v>
      </c>
      <c r="AL539" s="207">
        <v>0</v>
      </c>
      <c r="AM539" s="207">
        <v>0</v>
      </c>
      <c r="AN539" s="207">
        <v>0</v>
      </c>
      <c r="AO539" s="207">
        <v>0</v>
      </c>
      <c r="AP539" s="207">
        <v>0</v>
      </c>
      <c r="AQ539" s="207">
        <v>0</v>
      </c>
      <c r="AR539" s="207">
        <v>0</v>
      </c>
      <c r="AS539" s="207">
        <v>0</v>
      </c>
      <c r="AT539" s="207">
        <v>0</v>
      </c>
      <c r="AU539" s="86">
        <v>0</v>
      </c>
      <c r="AV539" s="302"/>
    </row>
    <row r="540" spans="1:48" ht="33.75" customHeight="1">
      <c r="A540" s="551"/>
      <c r="B540" s="552"/>
      <c r="C540" s="475"/>
      <c r="D540" s="553"/>
      <c r="E540" s="570"/>
      <c r="F540" s="82" t="s">
        <v>19</v>
      </c>
      <c r="G540" s="82" t="s">
        <v>22</v>
      </c>
      <c r="H540" s="82" t="s">
        <v>59</v>
      </c>
      <c r="I540" s="82" t="s">
        <v>642</v>
      </c>
      <c r="J540" s="555"/>
      <c r="K540" s="555"/>
      <c r="L540" s="572"/>
      <c r="M540" s="572"/>
      <c r="N540" s="86">
        <v>0</v>
      </c>
      <c r="O540" s="86">
        <v>0</v>
      </c>
      <c r="P540" s="86">
        <v>0</v>
      </c>
      <c r="Q540" s="86">
        <v>0</v>
      </c>
      <c r="R540" s="86">
        <v>6.5925900000000004</v>
      </c>
      <c r="S540" s="86">
        <v>0</v>
      </c>
      <c r="T540" s="86">
        <v>0</v>
      </c>
      <c r="U540" s="83">
        <f t="shared" si="308"/>
        <v>6.5925900000000004</v>
      </c>
      <c r="V540" s="171" t="s">
        <v>8</v>
      </c>
      <c r="W540" s="207">
        <v>0</v>
      </c>
      <c r="X540" s="207">
        <f>SUM(X541:X542)</f>
        <v>1209.98</v>
      </c>
      <c r="Y540" s="207">
        <f t="shared" ref="Y540:AT540" si="313">SUM(Y541:Y542)</f>
        <v>0</v>
      </c>
      <c r="Z540" s="207">
        <f t="shared" si="313"/>
        <v>0</v>
      </c>
      <c r="AA540" s="207">
        <f t="shared" si="313"/>
        <v>0</v>
      </c>
      <c r="AB540" s="207">
        <f t="shared" si="313"/>
        <v>0</v>
      </c>
      <c r="AC540" s="207">
        <f t="shared" si="313"/>
        <v>0</v>
      </c>
      <c r="AD540" s="207">
        <f t="shared" si="313"/>
        <v>0</v>
      </c>
      <c r="AE540" s="207">
        <f t="shared" si="313"/>
        <v>0</v>
      </c>
      <c r="AF540" s="207">
        <f t="shared" si="313"/>
        <v>1110.08</v>
      </c>
      <c r="AG540" s="207">
        <f t="shared" si="313"/>
        <v>1209.98</v>
      </c>
      <c r="AH540" s="207">
        <f t="shared" si="313"/>
        <v>0</v>
      </c>
      <c r="AI540" s="207">
        <f t="shared" si="313"/>
        <v>0</v>
      </c>
      <c r="AJ540" s="207">
        <f t="shared" si="313"/>
        <v>0</v>
      </c>
      <c r="AK540" s="207">
        <f t="shared" si="313"/>
        <v>1110.08</v>
      </c>
      <c r="AL540" s="207">
        <f t="shared" si="313"/>
        <v>0</v>
      </c>
      <c r="AM540" s="207">
        <f t="shared" si="313"/>
        <v>0</v>
      </c>
      <c r="AN540" s="207">
        <f t="shared" si="313"/>
        <v>0</v>
      </c>
      <c r="AO540" s="207">
        <f t="shared" si="313"/>
        <v>0</v>
      </c>
      <c r="AP540" s="207">
        <f t="shared" si="313"/>
        <v>0</v>
      </c>
      <c r="AQ540" s="207">
        <f t="shared" si="313"/>
        <v>0</v>
      </c>
      <c r="AR540" s="207">
        <f t="shared" si="313"/>
        <v>0</v>
      </c>
      <c r="AS540" s="207">
        <f t="shared" si="313"/>
        <v>0</v>
      </c>
      <c r="AT540" s="207">
        <f t="shared" si="313"/>
        <v>0</v>
      </c>
      <c r="AU540" s="86">
        <v>0</v>
      </c>
      <c r="AV540" s="302"/>
    </row>
    <row r="541" spans="1:48" s="275" customFormat="1" ht="27" hidden="1" customHeight="1">
      <c r="A541" s="551"/>
      <c r="B541" s="552"/>
      <c r="C541" s="475"/>
      <c r="D541" s="553"/>
      <c r="E541" s="570"/>
      <c r="F541" s="280"/>
      <c r="G541" s="280"/>
      <c r="H541" s="280"/>
      <c r="I541" s="280"/>
      <c r="J541" s="555"/>
      <c r="K541" s="555"/>
      <c r="L541" s="572"/>
      <c r="M541" s="572"/>
      <c r="N541" s="281"/>
      <c r="O541" s="281"/>
      <c r="P541" s="281"/>
      <c r="Q541" s="281"/>
      <c r="R541" s="281"/>
      <c r="S541" s="281"/>
      <c r="T541" s="281"/>
      <c r="U541" s="282"/>
      <c r="V541" s="283" t="s">
        <v>966</v>
      </c>
      <c r="W541" s="284"/>
      <c r="X541" s="284">
        <v>99.9</v>
      </c>
      <c r="Y541" s="284"/>
      <c r="Z541" s="284"/>
      <c r="AA541" s="284"/>
      <c r="AB541" s="284"/>
      <c r="AC541" s="284"/>
      <c r="AD541" s="284"/>
      <c r="AE541" s="284"/>
      <c r="AF541" s="284"/>
      <c r="AG541" s="284">
        <v>99.9</v>
      </c>
      <c r="AH541" s="281"/>
      <c r="AI541" s="281"/>
      <c r="AJ541" s="281"/>
      <c r="AK541" s="284"/>
      <c r="AL541" s="284"/>
      <c r="AM541" s="284"/>
      <c r="AN541" s="284"/>
      <c r="AO541" s="284"/>
      <c r="AP541" s="284"/>
      <c r="AQ541" s="284"/>
      <c r="AR541" s="284"/>
      <c r="AS541" s="284"/>
      <c r="AT541" s="284"/>
      <c r="AU541" s="281"/>
      <c r="AV541" s="330"/>
    </row>
    <row r="542" spans="1:48" s="275" customFormat="1" ht="27" hidden="1" customHeight="1">
      <c r="A542" s="551"/>
      <c r="B542" s="552"/>
      <c r="C542" s="475"/>
      <c r="D542" s="553"/>
      <c r="E542" s="570"/>
      <c r="F542" s="280"/>
      <c r="G542" s="280"/>
      <c r="H542" s="280"/>
      <c r="I542" s="280"/>
      <c r="J542" s="555"/>
      <c r="K542" s="555"/>
      <c r="L542" s="572"/>
      <c r="M542" s="572"/>
      <c r="N542" s="281"/>
      <c r="O542" s="281"/>
      <c r="P542" s="281"/>
      <c r="Q542" s="281"/>
      <c r="R542" s="281"/>
      <c r="S542" s="281"/>
      <c r="T542" s="281"/>
      <c r="U542" s="282"/>
      <c r="V542" s="283" t="s">
        <v>931</v>
      </c>
      <c r="W542" s="284"/>
      <c r="X542" s="284">
        <f>AF542</f>
        <v>1110.08</v>
      </c>
      <c r="Y542" s="284"/>
      <c r="Z542" s="284"/>
      <c r="AA542" s="284"/>
      <c r="AB542" s="284"/>
      <c r="AC542" s="284"/>
      <c r="AD542" s="284"/>
      <c r="AE542" s="284"/>
      <c r="AF542" s="284">
        <v>1110.08</v>
      </c>
      <c r="AG542" s="284">
        <f>AK542</f>
        <v>1110.08</v>
      </c>
      <c r="AH542" s="281"/>
      <c r="AI542" s="281"/>
      <c r="AJ542" s="281"/>
      <c r="AK542" s="284">
        <v>1110.08</v>
      </c>
      <c r="AL542" s="284"/>
      <c r="AM542" s="284"/>
      <c r="AN542" s="284"/>
      <c r="AO542" s="284"/>
      <c r="AP542" s="284"/>
      <c r="AQ542" s="284"/>
      <c r="AR542" s="284"/>
      <c r="AS542" s="284"/>
      <c r="AT542" s="284"/>
      <c r="AU542" s="281"/>
      <c r="AV542" s="330"/>
    </row>
    <row r="543" spans="1:48" ht="17.25" customHeight="1">
      <c r="A543" s="551"/>
      <c r="B543" s="552"/>
      <c r="C543" s="475"/>
      <c r="D543" s="553"/>
      <c r="E543" s="570"/>
      <c r="F543" s="550" t="s">
        <v>39</v>
      </c>
      <c r="G543" s="550" t="s">
        <v>21</v>
      </c>
      <c r="H543" s="550" t="s">
        <v>59</v>
      </c>
      <c r="I543" s="550" t="s">
        <v>377</v>
      </c>
      <c r="J543" s="555"/>
      <c r="K543" s="555"/>
      <c r="L543" s="572"/>
      <c r="M543" s="572"/>
      <c r="N543" s="86">
        <v>0</v>
      </c>
      <c r="O543" s="86">
        <v>0</v>
      </c>
      <c r="P543" s="86">
        <v>0</v>
      </c>
      <c r="Q543" s="86">
        <v>0</v>
      </c>
      <c r="R543" s="86">
        <v>0</v>
      </c>
      <c r="S543" s="86">
        <v>0</v>
      </c>
      <c r="T543" s="86">
        <v>0</v>
      </c>
      <c r="U543" s="83">
        <f t="shared" si="308"/>
        <v>0</v>
      </c>
      <c r="V543" s="170" t="s">
        <v>50</v>
      </c>
      <c r="W543" s="207">
        <v>0</v>
      </c>
      <c r="X543" s="207">
        <v>0</v>
      </c>
      <c r="Y543" s="207">
        <v>0</v>
      </c>
      <c r="Z543" s="207">
        <v>0</v>
      </c>
      <c r="AA543" s="207">
        <v>0</v>
      </c>
      <c r="AB543" s="207">
        <v>0</v>
      </c>
      <c r="AC543" s="207">
        <v>0</v>
      </c>
      <c r="AD543" s="207">
        <v>0</v>
      </c>
      <c r="AE543" s="207">
        <v>0</v>
      </c>
      <c r="AF543" s="207">
        <v>0</v>
      </c>
      <c r="AG543" s="207">
        <v>0</v>
      </c>
      <c r="AH543" s="86">
        <v>0</v>
      </c>
      <c r="AI543" s="86">
        <v>0</v>
      </c>
      <c r="AJ543" s="86">
        <v>0</v>
      </c>
      <c r="AK543" s="207">
        <v>0</v>
      </c>
      <c r="AL543" s="207">
        <v>0</v>
      </c>
      <c r="AM543" s="207">
        <v>0</v>
      </c>
      <c r="AN543" s="207">
        <v>0</v>
      </c>
      <c r="AO543" s="207">
        <v>0</v>
      </c>
      <c r="AP543" s="207">
        <v>0</v>
      </c>
      <c r="AQ543" s="207">
        <v>0</v>
      </c>
      <c r="AR543" s="207">
        <v>0</v>
      </c>
      <c r="AS543" s="207">
        <v>0</v>
      </c>
      <c r="AT543" s="207">
        <v>0</v>
      </c>
      <c r="AU543" s="86">
        <v>0</v>
      </c>
      <c r="AV543" s="302"/>
    </row>
    <row r="544" spans="1:48" ht="19.5" customHeight="1">
      <c r="A544" s="551"/>
      <c r="B544" s="552"/>
      <c r="C544" s="475"/>
      <c r="D544" s="553"/>
      <c r="E544" s="570"/>
      <c r="F544" s="550"/>
      <c r="G544" s="550"/>
      <c r="H544" s="550"/>
      <c r="I544" s="550"/>
      <c r="J544" s="555"/>
      <c r="K544" s="555"/>
      <c r="L544" s="572"/>
      <c r="M544" s="572"/>
      <c r="N544" s="86">
        <v>0</v>
      </c>
      <c r="O544" s="86">
        <v>0</v>
      </c>
      <c r="P544" s="86">
        <v>0</v>
      </c>
      <c r="Q544" s="86">
        <v>0</v>
      </c>
      <c r="R544" s="86">
        <v>0</v>
      </c>
      <c r="S544" s="86">
        <v>0</v>
      </c>
      <c r="T544" s="86">
        <v>0</v>
      </c>
      <c r="U544" s="83">
        <f t="shared" si="308"/>
        <v>0</v>
      </c>
      <c r="V544" s="170" t="s">
        <v>51</v>
      </c>
      <c r="W544" s="207">
        <v>0</v>
      </c>
      <c r="X544" s="207">
        <v>0</v>
      </c>
      <c r="Y544" s="207">
        <v>0</v>
      </c>
      <c r="Z544" s="207">
        <v>0</v>
      </c>
      <c r="AA544" s="207">
        <v>0</v>
      </c>
      <c r="AB544" s="207">
        <v>0</v>
      </c>
      <c r="AC544" s="207">
        <v>0</v>
      </c>
      <c r="AD544" s="207">
        <v>0</v>
      </c>
      <c r="AE544" s="207">
        <v>0</v>
      </c>
      <c r="AF544" s="207">
        <v>0</v>
      </c>
      <c r="AG544" s="207">
        <v>0</v>
      </c>
      <c r="AH544" s="86">
        <v>0</v>
      </c>
      <c r="AI544" s="86">
        <v>0</v>
      </c>
      <c r="AJ544" s="86">
        <v>0</v>
      </c>
      <c r="AK544" s="207">
        <v>0</v>
      </c>
      <c r="AL544" s="207">
        <v>0</v>
      </c>
      <c r="AM544" s="207">
        <v>0</v>
      </c>
      <c r="AN544" s="207">
        <v>0</v>
      </c>
      <c r="AO544" s="207">
        <v>0</v>
      </c>
      <c r="AP544" s="207">
        <v>0</v>
      </c>
      <c r="AQ544" s="207">
        <v>0</v>
      </c>
      <c r="AR544" s="207">
        <v>0</v>
      </c>
      <c r="AS544" s="207">
        <v>0</v>
      </c>
      <c r="AT544" s="207">
        <v>0</v>
      </c>
      <c r="AU544" s="86">
        <v>0</v>
      </c>
      <c r="AV544" s="302"/>
    </row>
    <row r="545" spans="1:48" ht="17.25" customHeight="1">
      <c r="A545" s="551"/>
      <c r="B545" s="552"/>
      <c r="C545" s="475"/>
      <c r="D545" s="553"/>
      <c r="E545" s="570"/>
      <c r="F545" s="550"/>
      <c r="G545" s="550"/>
      <c r="H545" s="550"/>
      <c r="I545" s="550"/>
      <c r="J545" s="555"/>
      <c r="K545" s="555"/>
      <c r="L545" s="572"/>
      <c r="M545" s="572"/>
      <c r="N545" s="86">
        <v>0.40332999999999997</v>
      </c>
      <c r="O545" s="86">
        <v>0</v>
      </c>
      <c r="P545" s="86">
        <v>0</v>
      </c>
      <c r="Q545" s="86">
        <v>0</v>
      </c>
      <c r="R545" s="86">
        <v>0</v>
      </c>
      <c r="S545" s="86">
        <v>0</v>
      </c>
      <c r="T545" s="86">
        <v>0</v>
      </c>
      <c r="U545" s="83">
        <f t="shared" si="308"/>
        <v>0.40332999999999997</v>
      </c>
      <c r="V545" s="170" t="s">
        <v>52</v>
      </c>
      <c r="W545" s="207">
        <v>0</v>
      </c>
      <c r="X545" s="207">
        <v>0</v>
      </c>
      <c r="Y545" s="207">
        <v>0</v>
      </c>
      <c r="Z545" s="207">
        <v>0</v>
      </c>
      <c r="AA545" s="207">
        <v>0</v>
      </c>
      <c r="AB545" s="207">
        <v>0</v>
      </c>
      <c r="AC545" s="207">
        <v>0</v>
      </c>
      <c r="AD545" s="207">
        <v>0</v>
      </c>
      <c r="AE545" s="207">
        <v>0</v>
      </c>
      <c r="AF545" s="207">
        <v>0</v>
      </c>
      <c r="AG545" s="207">
        <v>0</v>
      </c>
      <c r="AH545" s="86">
        <v>0</v>
      </c>
      <c r="AI545" s="86">
        <v>0</v>
      </c>
      <c r="AJ545" s="86">
        <v>0</v>
      </c>
      <c r="AK545" s="207">
        <v>0</v>
      </c>
      <c r="AL545" s="207">
        <v>0</v>
      </c>
      <c r="AM545" s="207">
        <v>0</v>
      </c>
      <c r="AN545" s="207">
        <v>0</v>
      </c>
      <c r="AO545" s="207">
        <v>0</v>
      </c>
      <c r="AP545" s="207">
        <v>0</v>
      </c>
      <c r="AQ545" s="207">
        <v>0</v>
      </c>
      <c r="AR545" s="207">
        <v>0</v>
      </c>
      <c r="AS545" s="207">
        <v>0</v>
      </c>
      <c r="AT545" s="207">
        <v>0</v>
      </c>
      <c r="AU545" s="86">
        <v>0</v>
      </c>
      <c r="AV545" s="302"/>
    </row>
    <row r="546" spans="1:48" ht="17.25" customHeight="1">
      <c r="A546" s="551"/>
      <c r="B546" s="552"/>
      <c r="C546" s="475"/>
      <c r="D546" s="553"/>
      <c r="E546" s="571"/>
      <c r="F546" s="550"/>
      <c r="G546" s="550"/>
      <c r="H546" s="550"/>
      <c r="I546" s="550"/>
      <c r="J546" s="555"/>
      <c r="K546" s="555"/>
      <c r="L546" s="572"/>
      <c r="M546" s="572"/>
      <c r="N546" s="88">
        <f>SUM(N539:N545)</f>
        <v>0.40332999999999997</v>
      </c>
      <c r="O546" s="88">
        <f t="shared" ref="O546:T546" si="314">SUM(O539:O545)</f>
        <v>0</v>
      </c>
      <c r="P546" s="88">
        <f t="shared" si="314"/>
        <v>0</v>
      </c>
      <c r="Q546" s="175">
        <f t="shared" si="314"/>
        <v>0</v>
      </c>
      <c r="R546" s="175">
        <f t="shared" si="314"/>
        <v>6.5925900000000004</v>
      </c>
      <c r="S546" s="175">
        <f t="shared" si="314"/>
        <v>0</v>
      </c>
      <c r="T546" s="175">
        <f t="shared" si="314"/>
        <v>0</v>
      </c>
      <c r="U546" s="176">
        <f t="shared" si="308"/>
        <v>6.9959199999999999</v>
      </c>
      <c r="V546" s="177" t="s">
        <v>11</v>
      </c>
      <c r="W546" s="193">
        <f t="shared" ref="W546" si="315">SUM(W539:W545)</f>
        <v>0</v>
      </c>
      <c r="X546" s="193">
        <f>X540</f>
        <v>1209.98</v>
      </c>
      <c r="Y546" s="193">
        <f t="shared" ref="Y546:AU546" si="316">Y540</f>
        <v>0</v>
      </c>
      <c r="Z546" s="193">
        <f t="shared" si="316"/>
        <v>0</v>
      </c>
      <c r="AA546" s="193">
        <f t="shared" si="316"/>
        <v>0</v>
      </c>
      <c r="AB546" s="193">
        <f t="shared" si="316"/>
        <v>0</v>
      </c>
      <c r="AC546" s="193">
        <f t="shared" si="316"/>
        <v>0</v>
      </c>
      <c r="AD546" s="193">
        <f t="shared" si="316"/>
        <v>0</v>
      </c>
      <c r="AE546" s="193">
        <f t="shared" si="316"/>
        <v>0</v>
      </c>
      <c r="AF546" s="193">
        <f t="shared" si="316"/>
        <v>1110.08</v>
      </c>
      <c r="AG546" s="193">
        <f t="shared" si="316"/>
        <v>1209.98</v>
      </c>
      <c r="AH546" s="193">
        <f t="shared" si="316"/>
        <v>0</v>
      </c>
      <c r="AI546" s="193">
        <f t="shared" si="316"/>
        <v>0</v>
      </c>
      <c r="AJ546" s="193">
        <f t="shared" si="316"/>
        <v>0</v>
      </c>
      <c r="AK546" s="193">
        <f t="shared" si="316"/>
        <v>1110.08</v>
      </c>
      <c r="AL546" s="193">
        <f t="shared" si="316"/>
        <v>0</v>
      </c>
      <c r="AM546" s="193">
        <f t="shared" si="316"/>
        <v>0</v>
      </c>
      <c r="AN546" s="193">
        <f t="shared" si="316"/>
        <v>0</v>
      </c>
      <c r="AO546" s="193">
        <f t="shared" si="316"/>
        <v>0</v>
      </c>
      <c r="AP546" s="193">
        <f t="shared" si="316"/>
        <v>0</v>
      </c>
      <c r="AQ546" s="193">
        <f t="shared" si="316"/>
        <v>0</v>
      </c>
      <c r="AR546" s="193">
        <f t="shared" si="316"/>
        <v>0</v>
      </c>
      <c r="AS546" s="193">
        <f t="shared" si="316"/>
        <v>0</v>
      </c>
      <c r="AT546" s="193">
        <f t="shared" si="316"/>
        <v>0</v>
      </c>
      <c r="AU546" s="193">
        <f t="shared" si="316"/>
        <v>0</v>
      </c>
      <c r="AV546" s="328"/>
    </row>
    <row r="547" spans="1:48" ht="19.5" customHeight="1">
      <c r="A547" s="556" t="s">
        <v>643</v>
      </c>
      <c r="B547" s="557"/>
      <c r="C547" s="557"/>
      <c r="D547" s="557"/>
      <c r="E547" s="557"/>
      <c r="F547" s="557"/>
      <c r="G547" s="557"/>
      <c r="H547" s="557"/>
      <c r="I547" s="557"/>
      <c r="J547" s="557"/>
      <c r="K547" s="557"/>
      <c r="L547" s="557"/>
      <c r="M547" s="557"/>
      <c r="N547" s="557"/>
      <c r="O547" s="557"/>
      <c r="P547" s="557"/>
      <c r="Q547" s="557"/>
      <c r="R547" s="557"/>
      <c r="S547" s="557"/>
      <c r="T547" s="557"/>
      <c r="U547" s="557"/>
      <c r="V547" s="557"/>
      <c r="W547" s="558"/>
      <c r="X547" s="558"/>
      <c r="Y547" s="558"/>
      <c r="Z547" s="558"/>
      <c r="AA547" s="558"/>
      <c r="AB547" s="558"/>
      <c r="AC547" s="558"/>
      <c r="AD547" s="558"/>
      <c r="AE547" s="558"/>
      <c r="AF547" s="558"/>
      <c r="AG547" s="558"/>
      <c r="AH547" s="558"/>
      <c r="AI547" s="558"/>
      <c r="AJ547" s="558"/>
      <c r="AK547" s="558"/>
      <c r="AL547" s="558"/>
      <c r="AM547" s="558"/>
      <c r="AN547" s="558"/>
      <c r="AO547" s="558"/>
      <c r="AP547" s="558"/>
      <c r="AQ547" s="558"/>
      <c r="AR547" s="558"/>
      <c r="AS547" s="558"/>
      <c r="AT547" s="558"/>
      <c r="AU547" s="558"/>
      <c r="AV547" s="559"/>
    </row>
    <row r="548" spans="1:48" ht="17.25" customHeight="1">
      <c r="A548" s="579" t="s">
        <v>644</v>
      </c>
      <c r="B548" s="579"/>
      <c r="C548" s="579"/>
      <c r="D548" s="579"/>
      <c r="E548" s="579"/>
      <c r="F548" s="579"/>
      <c r="G548" s="579"/>
      <c r="H548" s="579"/>
      <c r="I548" s="579"/>
      <c r="J548" s="579"/>
      <c r="K548" s="579"/>
      <c r="L548" s="579"/>
      <c r="M548" s="579"/>
      <c r="N548" s="579"/>
      <c r="O548" s="579"/>
      <c r="P548" s="579"/>
      <c r="Q548" s="579"/>
      <c r="R548" s="579"/>
      <c r="S548" s="579"/>
      <c r="T548" s="579"/>
      <c r="U548" s="579"/>
      <c r="V548" s="580"/>
      <c r="W548" s="190"/>
      <c r="X548" s="190"/>
      <c r="Y548" s="190"/>
      <c r="Z548" s="190"/>
      <c r="AA548" s="190"/>
      <c r="AB548" s="190"/>
      <c r="AC548" s="190"/>
      <c r="AD548" s="190"/>
      <c r="AE548" s="190"/>
      <c r="AF548" s="190"/>
      <c r="AG548" s="190"/>
      <c r="AH548" s="188"/>
      <c r="AI548" s="188"/>
      <c r="AJ548" s="188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88"/>
      <c r="AV548" s="302"/>
    </row>
    <row r="549" spans="1:48" ht="15.75" customHeight="1">
      <c r="A549" s="179"/>
      <c r="B549" s="648" t="s">
        <v>645</v>
      </c>
      <c r="C549" s="649"/>
      <c r="D549" s="649"/>
      <c r="E549" s="649"/>
      <c r="F549" s="649"/>
      <c r="G549" s="649"/>
      <c r="H549" s="649"/>
      <c r="I549" s="649"/>
      <c r="J549" s="649"/>
      <c r="K549" s="649"/>
      <c r="L549" s="649"/>
      <c r="M549" s="649"/>
      <c r="N549" s="649"/>
      <c r="O549" s="649"/>
      <c r="P549" s="649"/>
      <c r="Q549" s="649"/>
      <c r="R549" s="649"/>
      <c r="S549" s="649"/>
      <c r="T549" s="649"/>
      <c r="U549" s="649"/>
      <c r="V549" s="649"/>
      <c r="W549" s="461"/>
      <c r="X549" s="461"/>
      <c r="Y549" s="461"/>
      <c r="Z549" s="461"/>
      <c r="AA549" s="461"/>
      <c r="AB549" s="461"/>
      <c r="AC549" s="461"/>
      <c r="AD549" s="461"/>
      <c r="AE549" s="461"/>
      <c r="AF549" s="461"/>
      <c r="AG549" s="461"/>
      <c r="AH549" s="461"/>
      <c r="AI549" s="461"/>
      <c r="AJ549" s="461"/>
      <c r="AK549" s="461"/>
      <c r="AL549" s="461"/>
      <c r="AM549" s="461"/>
      <c r="AN549" s="461"/>
      <c r="AO549" s="461"/>
      <c r="AP549" s="461"/>
      <c r="AQ549" s="461"/>
      <c r="AR549" s="461"/>
      <c r="AS549" s="461"/>
      <c r="AT549" s="461"/>
      <c r="AU549" s="461"/>
      <c r="AV549" s="462"/>
    </row>
    <row r="550" spans="1:48" ht="19.5" customHeight="1">
      <c r="A550" s="556" t="s">
        <v>628</v>
      </c>
      <c r="B550" s="557"/>
      <c r="C550" s="557"/>
      <c r="D550" s="557"/>
      <c r="E550" s="557"/>
      <c r="F550" s="557"/>
      <c r="G550" s="557"/>
      <c r="H550" s="557"/>
      <c r="I550" s="557"/>
      <c r="J550" s="557"/>
      <c r="K550" s="557"/>
      <c r="L550" s="557"/>
      <c r="M550" s="557"/>
      <c r="N550" s="557"/>
      <c r="O550" s="557"/>
      <c r="P550" s="557"/>
      <c r="Q550" s="557"/>
      <c r="R550" s="557"/>
      <c r="S550" s="557"/>
      <c r="T550" s="557"/>
      <c r="U550" s="557"/>
      <c r="V550" s="557"/>
      <c r="W550" s="558"/>
      <c r="X550" s="558"/>
      <c r="Y550" s="558"/>
      <c r="Z550" s="558"/>
      <c r="AA550" s="558"/>
      <c r="AB550" s="558"/>
      <c r="AC550" s="558"/>
      <c r="AD550" s="558"/>
      <c r="AE550" s="558"/>
      <c r="AF550" s="558"/>
      <c r="AG550" s="558"/>
      <c r="AH550" s="558"/>
      <c r="AI550" s="558"/>
      <c r="AJ550" s="558"/>
      <c r="AK550" s="558"/>
      <c r="AL550" s="558"/>
      <c r="AM550" s="558"/>
      <c r="AN550" s="558"/>
      <c r="AO550" s="558"/>
      <c r="AP550" s="558"/>
      <c r="AQ550" s="558"/>
      <c r="AR550" s="558"/>
      <c r="AS550" s="558"/>
      <c r="AT550" s="558"/>
      <c r="AU550" s="558"/>
      <c r="AV550" s="559"/>
    </row>
    <row r="551" spans="1:48" ht="19.5" customHeight="1">
      <c r="A551" s="581" t="s">
        <v>53</v>
      </c>
      <c r="B551" s="573" t="s">
        <v>646</v>
      </c>
      <c r="C551" s="475" t="s">
        <v>647</v>
      </c>
      <c r="D551" s="576" t="s">
        <v>630</v>
      </c>
      <c r="E551" s="569" t="s">
        <v>648</v>
      </c>
      <c r="F551" s="82" t="s">
        <v>18</v>
      </c>
      <c r="G551" s="82" t="s">
        <v>20</v>
      </c>
      <c r="H551" s="82" t="s">
        <v>297</v>
      </c>
      <c r="I551" s="82" t="s">
        <v>297</v>
      </c>
      <c r="J551" s="560">
        <v>2022</v>
      </c>
      <c r="K551" s="560">
        <v>2022</v>
      </c>
      <c r="L551" s="563">
        <v>21.626999999999999</v>
      </c>
      <c r="M551" s="563">
        <f>Q556+R556+S556+T556</f>
        <v>21.62771</v>
      </c>
      <c r="N551" s="86">
        <v>0</v>
      </c>
      <c r="O551" s="86">
        <v>0</v>
      </c>
      <c r="P551" s="86">
        <v>0</v>
      </c>
      <c r="Q551" s="86">
        <v>0</v>
      </c>
      <c r="R551" s="86">
        <v>0</v>
      </c>
      <c r="S551" s="86">
        <v>0</v>
      </c>
      <c r="T551" s="86">
        <v>0</v>
      </c>
      <c r="U551" s="83">
        <f>SUM(N551:T551)</f>
        <v>0</v>
      </c>
      <c r="V551" s="170" t="s">
        <v>3</v>
      </c>
      <c r="W551" s="207">
        <v>0</v>
      </c>
      <c r="X551" s="207">
        <v>0</v>
      </c>
      <c r="Y551" s="207">
        <v>0</v>
      </c>
      <c r="Z551" s="207">
        <v>0</v>
      </c>
      <c r="AA551" s="207">
        <v>0</v>
      </c>
      <c r="AB551" s="207">
        <v>0</v>
      </c>
      <c r="AC551" s="207">
        <v>0</v>
      </c>
      <c r="AD551" s="207">
        <v>0</v>
      </c>
      <c r="AE551" s="207">
        <v>0</v>
      </c>
      <c r="AF551" s="207">
        <v>0</v>
      </c>
      <c r="AG551" s="207">
        <v>0</v>
      </c>
      <c r="AH551" s="86">
        <v>0</v>
      </c>
      <c r="AI551" s="86">
        <v>0</v>
      </c>
      <c r="AJ551" s="86">
        <v>0</v>
      </c>
      <c r="AK551" s="207">
        <v>0</v>
      </c>
      <c r="AL551" s="207">
        <v>0</v>
      </c>
      <c r="AM551" s="207">
        <v>0</v>
      </c>
      <c r="AN551" s="207">
        <v>0</v>
      </c>
      <c r="AO551" s="207">
        <v>0</v>
      </c>
      <c r="AP551" s="207">
        <v>0</v>
      </c>
      <c r="AQ551" s="207">
        <v>0</v>
      </c>
      <c r="AR551" s="207">
        <v>0</v>
      </c>
      <c r="AS551" s="207">
        <v>0</v>
      </c>
      <c r="AT551" s="207">
        <v>0</v>
      </c>
      <c r="AU551" s="86">
        <v>0</v>
      </c>
      <c r="AV551" s="636" t="s">
        <v>1002</v>
      </c>
    </row>
    <row r="552" spans="1:48" ht="17.25" customHeight="1">
      <c r="A552" s="582"/>
      <c r="B552" s="574"/>
      <c r="C552" s="475"/>
      <c r="D552" s="577"/>
      <c r="E552" s="570"/>
      <c r="F552" s="82" t="s">
        <v>19</v>
      </c>
      <c r="G552" s="82" t="s">
        <v>22</v>
      </c>
      <c r="H552" s="82" t="s">
        <v>297</v>
      </c>
      <c r="I552" s="82" t="s">
        <v>297</v>
      </c>
      <c r="J552" s="561"/>
      <c r="K552" s="561"/>
      <c r="L552" s="564"/>
      <c r="M552" s="564"/>
      <c r="N552" s="86">
        <v>0</v>
      </c>
      <c r="O552" s="86">
        <v>0</v>
      </c>
      <c r="P552" s="86">
        <v>0</v>
      </c>
      <c r="Q552" s="86">
        <v>21.62771</v>
      </c>
      <c r="R552" s="86">
        <v>0</v>
      </c>
      <c r="S552" s="86">
        <v>0</v>
      </c>
      <c r="T552" s="86">
        <v>0</v>
      </c>
      <c r="U552" s="83">
        <f t="shared" ref="U552:U556" si="317">SUM(N552:T552)</f>
        <v>21.62771</v>
      </c>
      <c r="V552" s="171" t="s">
        <v>8</v>
      </c>
      <c r="W552" s="207">
        <v>21627.71</v>
      </c>
      <c r="X552" s="207">
        <v>0</v>
      </c>
      <c r="Y552" s="207">
        <v>0</v>
      </c>
      <c r="Z552" s="207">
        <v>0</v>
      </c>
      <c r="AA552" s="207">
        <v>0</v>
      </c>
      <c r="AB552" s="207">
        <v>0</v>
      </c>
      <c r="AC552" s="207">
        <v>0</v>
      </c>
      <c r="AD552" s="207">
        <v>0</v>
      </c>
      <c r="AE552" s="207">
        <v>0</v>
      </c>
      <c r="AF552" s="207">
        <v>0</v>
      </c>
      <c r="AG552" s="207">
        <v>0</v>
      </c>
      <c r="AH552" s="86">
        <v>0</v>
      </c>
      <c r="AI552" s="86">
        <v>0</v>
      </c>
      <c r="AJ552" s="86">
        <v>0</v>
      </c>
      <c r="AK552" s="207">
        <v>0</v>
      </c>
      <c r="AL552" s="207">
        <v>0</v>
      </c>
      <c r="AM552" s="207">
        <v>0</v>
      </c>
      <c r="AN552" s="207">
        <v>0</v>
      </c>
      <c r="AO552" s="207">
        <v>0</v>
      </c>
      <c r="AP552" s="207">
        <v>0</v>
      </c>
      <c r="AQ552" s="207">
        <v>0</v>
      </c>
      <c r="AR552" s="207">
        <v>0</v>
      </c>
      <c r="AS552" s="207">
        <v>0</v>
      </c>
      <c r="AT552" s="207">
        <v>0</v>
      </c>
      <c r="AU552" s="86">
        <v>0</v>
      </c>
      <c r="AV552" s="637"/>
    </row>
    <row r="553" spans="1:48" ht="17.25" customHeight="1">
      <c r="A553" s="582"/>
      <c r="B553" s="574"/>
      <c r="C553" s="475"/>
      <c r="D553" s="577"/>
      <c r="E553" s="570"/>
      <c r="F553" s="566" t="s">
        <v>39</v>
      </c>
      <c r="G553" s="566" t="s">
        <v>21</v>
      </c>
      <c r="H553" s="566" t="s">
        <v>59</v>
      </c>
      <c r="I553" s="566" t="s">
        <v>372</v>
      </c>
      <c r="J553" s="561"/>
      <c r="K553" s="561"/>
      <c r="L553" s="564"/>
      <c r="M553" s="564"/>
      <c r="N553" s="86">
        <v>0</v>
      </c>
      <c r="O553" s="86">
        <v>0</v>
      </c>
      <c r="P553" s="86">
        <v>0</v>
      </c>
      <c r="Q553" s="86">
        <v>0</v>
      </c>
      <c r="R553" s="86">
        <v>0</v>
      </c>
      <c r="S553" s="86">
        <v>0</v>
      </c>
      <c r="T553" s="86">
        <v>0</v>
      </c>
      <c r="U553" s="83">
        <f t="shared" si="317"/>
        <v>0</v>
      </c>
      <c r="V553" s="170" t="s">
        <v>50</v>
      </c>
      <c r="W553" s="207">
        <v>0</v>
      </c>
      <c r="X553" s="207">
        <v>0</v>
      </c>
      <c r="Y553" s="207">
        <v>0</v>
      </c>
      <c r="Z553" s="207">
        <v>0</v>
      </c>
      <c r="AA553" s="207">
        <v>0</v>
      </c>
      <c r="AB553" s="207">
        <v>0</v>
      </c>
      <c r="AC553" s="207">
        <v>0</v>
      </c>
      <c r="AD553" s="207">
        <v>0</v>
      </c>
      <c r="AE553" s="207">
        <v>0</v>
      </c>
      <c r="AF553" s="207">
        <v>0</v>
      </c>
      <c r="AG553" s="207">
        <v>0</v>
      </c>
      <c r="AH553" s="86">
        <v>0</v>
      </c>
      <c r="AI553" s="86">
        <v>0</v>
      </c>
      <c r="AJ553" s="86">
        <v>0</v>
      </c>
      <c r="AK553" s="207">
        <v>0</v>
      </c>
      <c r="AL553" s="207">
        <v>0</v>
      </c>
      <c r="AM553" s="207">
        <v>0</v>
      </c>
      <c r="AN553" s="207">
        <v>0</v>
      </c>
      <c r="AO553" s="207">
        <v>0</v>
      </c>
      <c r="AP553" s="207">
        <v>0</v>
      </c>
      <c r="AQ553" s="207">
        <v>0</v>
      </c>
      <c r="AR553" s="207">
        <v>0</v>
      </c>
      <c r="AS553" s="207">
        <v>0</v>
      </c>
      <c r="AT553" s="207">
        <v>0</v>
      </c>
      <c r="AU553" s="86">
        <v>0</v>
      </c>
      <c r="AV553" s="637"/>
    </row>
    <row r="554" spans="1:48" ht="17.25" customHeight="1">
      <c r="A554" s="582"/>
      <c r="B554" s="574"/>
      <c r="C554" s="475"/>
      <c r="D554" s="577"/>
      <c r="E554" s="570"/>
      <c r="F554" s="567"/>
      <c r="G554" s="567"/>
      <c r="H554" s="567"/>
      <c r="I554" s="567"/>
      <c r="J554" s="561"/>
      <c r="K554" s="561"/>
      <c r="L554" s="564"/>
      <c r="M554" s="564"/>
      <c r="N554" s="86">
        <v>0</v>
      </c>
      <c r="O554" s="86">
        <v>0</v>
      </c>
      <c r="P554" s="86">
        <v>0</v>
      </c>
      <c r="Q554" s="86">
        <v>0</v>
      </c>
      <c r="R554" s="86">
        <v>0</v>
      </c>
      <c r="S554" s="86">
        <v>0</v>
      </c>
      <c r="T554" s="86">
        <v>0</v>
      </c>
      <c r="U554" s="83">
        <f t="shared" si="317"/>
        <v>0</v>
      </c>
      <c r="V554" s="170" t="s">
        <v>51</v>
      </c>
      <c r="W554" s="207">
        <v>0</v>
      </c>
      <c r="X554" s="207">
        <v>0</v>
      </c>
      <c r="Y554" s="207">
        <v>0</v>
      </c>
      <c r="Z554" s="207">
        <v>0</v>
      </c>
      <c r="AA554" s="207">
        <v>0</v>
      </c>
      <c r="AB554" s="207">
        <v>0</v>
      </c>
      <c r="AC554" s="207">
        <v>0</v>
      </c>
      <c r="AD554" s="207">
        <v>0</v>
      </c>
      <c r="AE554" s="207">
        <v>0</v>
      </c>
      <c r="AF554" s="207">
        <v>0</v>
      </c>
      <c r="AG554" s="207">
        <v>0</v>
      </c>
      <c r="AH554" s="86">
        <v>0</v>
      </c>
      <c r="AI554" s="86">
        <v>0</v>
      </c>
      <c r="AJ554" s="86">
        <v>0</v>
      </c>
      <c r="AK554" s="207">
        <v>0</v>
      </c>
      <c r="AL554" s="207">
        <v>0</v>
      </c>
      <c r="AM554" s="207">
        <v>0</v>
      </c>
      <c r="AN554" s="207">
        <v>0</v>
      </c>
      <c r="AO554" s="207">
        <v>0</v>
      </c>
      <c r="AP554" s="207">
        <v>0</v>
      </c>
      <c r="AQ554" s="207">
        <v>0</v>
      </c>
      <c r="AR554" s="207">
        <v>0</v>
      </c>
      <c r="AS554" s="207">
        <v>0</v>
      </c>
      <c r="AT554" s="207">
        <v>0</v>
      </c>
      <c r="AU554" s="86">
        <v>0</v>
      </c>
      <c r="AV554" s="637"/>
    </row>
    <row r="555" spans="1:48" ht="17.25" customHeight="1">
      <c r="A555" s="582"/>
      <c r="B555" s="574"/>
      <c r="C555" s="475"/>
      <c r="D555" s="577"/>
      <c r="E555" s="570"/>
      <c r="F555" s="567"/>
      <c r="G555" s="567"/>
      <c r="H555" s="567"/>
      <c r="I555" s="567"/>
      <c r="J555" s="561"/>
      <c r="K555" s="561"/>
      <c r="L555" s="564"/>
      <c r="M555" s="564"/>
      <c r="N555" s="86">
        <v>0</v>
      </c>
      <c r="O555" s="86">
        <v>0</v>
      </c>
      <c r="P555" s="86">
        <v>0</v>
      </c>
      <c r="Q555" s="86">
        <v>0</v>
      </c>
      <c r="R555" s="86">
        <v>0</v>
      </c>
      <c r="S555" s="86">
        <v>0</v>
      </c>
      <c r="T555" s="86">
        <v>0</v>
      </c>
      <c r="U555" s="83">
        <f t="shared" si="317"/>
        <v>0</v>
      </c>
      <c r="V555" s="170" t="s">
        <v>52</v>
      </c>
      <c r="W555" s="207">
        <v>0</v>
      </c>
      <c r="X555" s="207">
        <v>0</v>
      </c>
      <c r="Y555" s="207">
        <v>0</v>
      </c>
      <c r="Z555" s="207">
        <v>0</v>
      </c>
      <c r="AA555" s="207">
        <v>0</v>
      </c>
      <c r="AB555" s="207">
        <v>0</v>
      </c>
      <c r="AC555" s="207">
        <v>0</v>
      </c>
      <c r="AD555" s="207">
        <v>0</v>
      </c>
      <c r="AE555" s="207">
        <v>0</v>
      </c>
      <c r="AF555" s="207">
        <v>0</v>
      </c>
      <c r="AG555" s="207">
        <v>0</v>
      </c>
      <c r="AH555" s="86">
        <v>0</v>
      </c>
      <c r="AI555" s="86">
        <v>0</v>
      </c>
      <c r="AJ555" s="86">
        <v>0</v>
      </c>
      <c r="AK555" s="207">
        <v>0</v>
      </c>
      <c r="AL555" s="207">
        <v>0</v>
      </c>
      <c r="AM555" s="207">
        <v>0</v>
      </c>
      <c r="AN555" s="207">
        <v>0</v>
      </c>
      <c r="AO555" s="207">
        <v>0</v>
      </c>
      <c r="AP555" s="207">
        <v>0</v>
      </c>
      <c r="AQ555" s="207">
        <v>0</v>
      </c>
      <c r="AR555" s="207">
        <v>0</v>
      </c>
      <c r="AS555" s="207">
        <v>0</v>
      </c>
      <c r="AT555" s="207">
        <v>0</v>
      </c>
      <c r="AU555" s="86">
        <v>0</v>
      </c>
      <c r="AV555" s="638"/>
    </row>
    <row r="556" spans="1:48" ht="17.25" customHeight="1">
      <c r="A556" s="582"/>
      <c r="B556" s="575"/>
      <c r="C556" s="475"/>
      <c r="D556" s="578"/>
      <c r="E556" s="571"/>
      <c r="F556" s="568"/>
      <c r="G556" s="568"/>
      <c r="H556" s="568"/>
      <c r="I556" s="568"/>
      <c r="J556" s="562"/>
      <c r="K556" s="562"/>
      <c r="L556" s="565"/>
      <c r="M556" s="565"/>
      <c r="N556" s="88">
        <f>SUM(N551:N555)</f>
        <v>0</v>
      </c>
      <c r="O556" s="88">
        <f t="shared" ref="O556:T556" si="318">SUM(O551:O555)</f>
        <v>0</v>
      </c>
      <c r="P556" s="88">
        <f t="shared" si="318"/>
        <v>0</v>
      </c>
      <c r="Q556" s="175">
        <f t="shared" si="318"/>
        <v>21.62771</v>
      </c>
      <c r="R556" s="175">
        <f t="shared" si="318"/>
        <v>0</v>
      </c>
      <c r="S556" s="175">
        <f t="shared" si="318"/>
        <v>0</v>
      </c>
      <c r="T556" s="175">
        <f t="shared" si="318"/>
        <v>0</v>
      </c>
      <c r="U556" s="176">
        <f t="shared" si="317"/>
        <v>21.62771</v>
      </c>
      <c r="V556" s="177" t="s">
        <v>11</v>
      </c>
      <c r="W556" s="193">
        <f t="shared" ref="W556:X556" si="319">SUM(W551:W555)</f>
        <v>21627.71</v>
      </c>
      <c r="X556" s="193">
        <f t="shared" si="319"/>
        <v>0</v>
      </c>
      <c r="Y556" s="193">
        <f t="shared" ref="Y556:AU556" si="320">SUM(Y551:Y555)</f>
        <v>0</v>
      </c>
      <c r="Z556" s="193">
        <f t="shared" si="320"/>
        <v>0</v>
      </c>
      <c r="AA556" s="193">
        <f t="shared" si="320"/>
        <v>0</v>
      </c>
      <c r="AB556" s="193">
        <f t="shared" si="320"/>
        <v>0</v>
      </c>
      <c r="AC556" s="193">
        <f t="shared" si="320"/>
        <v>0</v>
      </c>
      <c r="AD556" s="193">
        <f t="shared" si="320"/>
        <v>0</v>
      </c>
      <c r="AE556" s="193">
        <f t="shared" si="320"/>
        <v>0</v>
      </c>
      <c r="AF556" s="193">
        <f t="shared" si="320"/>
        <v>0</v>
      </c>
      <c r="AG556" s="193">
        <f t="shared" si="320"/>
        <v>0</v>
      </c>
      <c r="AH556" s="175">
        <f t="shared" si="320"/>
        <v>0</v>
      </c>
      <c r="AI556" s="175">
        <f t="shared" si="320"/>
        <v>0</v>
      </c>
      <c r="AJ556" s="175">
        <f t="shared" si="320"/>
        <v>0</v>
      </c>
      <c r="AK556" s="193">
        <f t="shared" si="320"/>
        <v>0</v>
      </c>
      <c r="AL556" s="193">
        <f t="shared" si="320"/>
        <v>0</v>
      </c>
      <c r="AM556" s="193">
        <f t="shared" si="320"/>
        <v>0</v>
      </c>
      <c r="AN556" s="193">
        <f t="shared" si="320"/>
        <v>0</v>
      </c>
      <c r="AO556" s="193">
        <f t="shared" si="320"/>
        <v>0</v>
      </c>
      <c r="AP556" s="193">
        <f t="shared" si="320"/>
        <v>0</v>
      </c>
      <c r="AQ556" s="193">
        <f t="shared" si="320"/>
        <v>0</v>
      </c>
      <c r="AR556" s="193">
        <f t="shared" si="320"/>
        <v>0</v>
      </c>
      <c r="AS556" s="193">
        <f t="shared" si="320"/>
        <v>0</v>
      </c>
      <c r="AT556" s="193">
        <f t="shared" si="320"/>
        <v>0</v>
      </c>
      <c r="AU556" s="175">
        <f t="shared" si="320"/>
        <v>0</v>
      </c>
      <c r="AV556" s="328"/>
    </row>
    <row r="557" spans="1:48" ht="17.25" customHeight="1">
      <c r="A557" s="582"/>
      <c r="B557" s="573" t="s">
        <v>649</v>
      </c>
      <c r="C557" s="475" t="s">
        <v>650</v>
      </c>
      <c r="D557" s="576" t="s">
        <v>630</v>
      </c>
      <c r="E557" s="569" t="s">
        <v>651</v>
      </c>
      <c r="F557" s="82" t="s">
        <v>18</v>
      </c>
      <c r="G557" s="82" t="s">
        <v>20</v>
      </c>
      <c r="H557" s="82" t="s">
        <v>297</v>
      </c>
      <c r="I557" s="82" t="s">
        <v>297</v>
      </c>
      <c r="J557" s="560">
        <v>2022</v>
      </c>
      <c r="K557" s="560">
        <v>2022</v>
      </c>
      <c r="L557" s="563">
        <v>12.759</v>
      </c>
      <c r="M557" s="563">
        <f>Q562+R562+S562+T562</f>
        <v>12.759949999999998</v>
      </c>
      <c r="N557" s="86">
        <v>0</v>
      </c>
      <c r="O557" s="86">
        <v>0</v>
      </c>
      <c r="P557" s="86">
        <v>0</v>
      </c>
      <c r="Q557" s="86">
        <v>0</v>
      </c>
      <c r="R557" s="86">
        <v>0</v>
      </c>
      <c r="S557" s="86">
        <v>0</v>
      </c>
      <c r="T557" s="86">
        <v>0</v>
      </c>
      <c r="U557" s="83">
        <f>SUM(N557:T557)</f>
        <v>0</v>
      </c>
      <c r="V557" s="170" t="s">
        <v>3</v>
      </c>
      <c r="W557" s="207">
        <v>0</v>
      </c>
      <c r="X557" s="207">
        <v>0</v>
      </c>
      <c r="Y557" s="207">
        <v>0</v>
      </c>
      <c r="Z557" s="207">
        <v>0</v>
      </c>
      <c r="AA557" s="207">
        <v>0</v>
      </c>
      <c r="AB557" s="207">
        <v>0</v>
      </c>
      <c r="AC557" s="207">
        <v>0</v>
      </c>
      <c r="AD557" s="207">
        <v>0</v>
      </c>
      <c r="AE557" s="207">
        <v>0</v>
      </c>
      <c r="AF557" s="207">
        <v>0</v>
      </c>
      <c r="AG557" s="207">
        <v>0</v>
      </c>
      <c r="AH557" s="86">
        <v>0</v>
      </c>
      <c r="AI557" s="86">
        <v>0</v>
      </c>
      <c r="AJ557" s="86">
        <v>0</v>
      </c>
      <c r="AK557" s="207">
        <v>0</v>
      </c>
      <c r="AL557" s="207">
        <v>0</v>
      </c>
      <c r="AM557" s="207">
        <v>0</v>
      </c>
      <c r="AN557" s="207">
        <v>0</v>
      </c>
      <c r="AO557" s="207">
        <v>0</v>
      </c>
      <c r="AP557" s="207">
        <v>0</v>
      </c>
      <c r="AQ557" s="207">
        <v>0</v>
      </c>
      <c r="AR557" s="207">
        <v>0</v>
      </c>
      <c r="AS557" s="207">
        <v>0</v>
      </c>
      <c r="AT557" s="207">
        <v>0</v>
      </c>
      <c r="AU557" s="86">
        <v>0</v>
      </c>
      <c r="AV557" s="636" t="s">
        <v>1002</v>
      </c>
    </row>
    <row r="558" spans="1:48" ht="19.5" customHeight="1">
      <c r="A558" s="582"/>
      <c r="B558" s="574"/>
      <c r="C558" s="475"/>
      <c r="D558" s="577"/>
      <c r="E558" s="570"/>
      <c r="F558" s="82" t="s">
        <v>19</v>
      </c>
      <c r="G558" s="82" t="s">
        <v>22</v>
      </c>
      <c r="H558" s="82" t="s">
        <v>297</v>
      </c>
      <c r="I558" s="82" t="s">
        <v>297</v>
      </c>
      <c r="J558" s="561"/>
      <c r="K558" s="561"/>
      <c r="L558" s="564"/>
      <c r="M558" s="564"/>
      <c r="N558" s="86">
        <v>0</v>
      </c>
      <c r="O558" s="86">
        <v>0</v>
      </c>
      <c r="P558" s="86">
        <v>0</v>
      </c>
      <c r="Q558" s="86">
        <v>12.759949999999998</v>
      </c>
      <c r="R558" s="86">
        <v>0</v>
      </c>
      <c r="S558" s="86">
        <v>0</v>
      </c>
      <c r="T558" s="86">
        <v>0</v>
      </c>
      <c r="U558" s="83">
        <f t="shared" ref="U558:U562" si="321">SUM(N558:T558)</f>
        <v>12.759949999999998</v>
      </c>
      <c r="V558" s="171" t="s">
        <v>8</v>
      </c>
      <c r="W558" s="207">
        <v>12759.95</v>
      </c>
      <c r="X558" s="207">
        <v>0</v>
      </c>
      <c r="Y558" s="207">
        <v>0</v>
      </c>
      <c r="Z558" s="207">
        <v>0</v>
      </c>
      <c r="AA558" s="207">
        <v>0</v>
      </c>
      <c r="AB558" s="207">
        <v>0</v>
      </c>
      <c r="AC558" s="207">
        <v>0</v>
      </c>
      <c r="AD558" s="207">
        <v>0</v>
      </c>
      <c r="AE558" s="207">
        <v>0</v>
      </c>
      <c r="AF558" s="207">
        <v>0</v>
      </c>
      <c r="AG558" s="207">
        <v>0</v>
      </c>
      <c r="AH558" s="86">
        <v>0</v>
      </c>
      <c r="AI558" s="86">
        <v>0</v>
      </c>
      <c r="AJ558" s="86">
        <v>0</v>
      </c>
      <c r="AK558" s="207">
        <v>0</v>
      </c>
      <c r="AL558" s="207">
        <v>0</v>
      </c>
      <c r="AM558" s="207">
        <v>0</v>
      </c>
      <c r="AN558" s="207">
        <v>0</v>
      </c>
      <c r="AO558" s="207">
        <v>0</v>
      </c>
      <c r="AP558" s="207">
        <v>0</v>
      </c>
      <c r="AQ558" s="207">
        <v>0</v>
      </c>
      <c r="AR558" s="207">
        <v>0</v>
      </c>
      <c r="AS558" s="207">
        <v>0</v>
      </c>
      <c r="AT558" s="207">
        <v>0</v>
      </c>
      <c r="AU558" s="86">
        <v>0</v>
      </c>
      <c r="AV558" s="637"/>
    </row>
    <row r="559" spans="1:48" ht="17.25" customHeight="1">
      <c r="A559" s="582"/>
      <c r="B559" s="574"/>
      <c r="C559" s="475"/>
      <c r="D559" s="577"/>
      <c r="E559" s="570"/>
      <c r="F559" s="566" t="s">
        <v>39</v>
      </c>
      <c r="G559" s="566" t="s">
        <v>21</v>
      </c>
      <c r="H559" s="566" t="s">
        <v>378</v>
      </c>
      <c r="I559" s="566" t="s">
        <v>366</v>
      </c>
      <c r="J559" s="561"/>
      <c r="K559" s="561"/>
      <c r="L559" s="564"/>
      <c r="M559" s="564"/>
      <c r="N559" s="86">
        <v>0</v>
      </c>
      <c r="O559" s="86">
        <v>0</v>
      </c>
      <c r="P559" s="86">
        <v>0</v>
      </c>
      <c r="Q559" s="86">
        <v>0</v>
      </c>
      <c r="R559" s="86">
        <v>0</v>
      </c>
      <c r="S559" s="86">
        <v>0</v>
      </c>
      <c r="T559" s="86">
        <v>0</v>
      </c>
      <c r="U559" s="83">
        <f t="shared" si="321"/>
        <v>0</v>
      </c>
      <c r="V559" s="170" t="s">
        <v>50</v>
      </c>
      <c r="W559" s="207">
        <v>0</v>
      </c>
      <c r="X559" s="207">
        <v>0</v>
      </c>
      <c r="Y559" s="207">
        <v>0</v>
      </c>
      <c r="Z559" s="207">
        <v>0</v>
      </c>
      <c r="AA559" s="207">
        <v>0</v>
      </c>
      <c r="AB559" s="207">
        <v>0</v>
      </c>
      <c r="AC559" s="207">
        <v>0</v>
      </c>
      <c r="AD559" s="207">
        <v>0</v>
      </c>
      <c r="AE559" s="207">
        <v>0</v>
      </c>
      <c r="AF559" s="207">
        <v>0</v>
      </c>
      <c r="AG559" s="207">
        <v>0</v>
      </c>
      <c r="AH559" s="86">
        <v>0</v>
      </c>
      <c r="AI559" s="86">
        <v>0</v>
      </c>
      <c r="AJ559" s="86">
        <v>0</v>
      </c>
      <c r="AK559" s="207">
        <v>0</v>
      </c>
      <c r="AL559" s="207">
        <v>0</v>
      </c>
      <c r="AM559" s="207">
        <v>0</v>
      </c>
      <c r="AN559" s="207">
        <v>0</v>
      </c>
      <c r="AO559" s="207">
        <v>0</v>
      </c>
      <c r="AP559" s="207">
        <v>0</v>
      </c>
      <c r="AQ559" s="207">
        <v>0</v>
      </c>
      <c r="AR559" s="207">
        <v>0</v>
      </c>
      <c r="AS559" s="207">
        <v>0</v>
      </c>
      <c r="AT559" s="207">
        <v>0</v>
      </c>
      <c r="AU559" s="86">
        <v>0</v>
      </c>
      <c r="AV559" s="637"/>
    </row>
    <row r="560" spans="1:48" ht="17.25" customHeight="1">
      <c r="A560" s="582"/>
      <c r="B560" s="574"/>
      <c r="C560" s="475"/>
      <c r="D560" s="577"/>
      <c r="E560" s="570"/>
      <c r="F560" s="567"/>
      <c r="G560" s="567"/>
      <c r="H560" s="567"/>
      <c r="I560" s="567"/>
      <c r="J560" s="561"/>
      <c r="K560" s="561"/>
      <c r="L560" s="564"/>
      <c r="M560" s="564"/>
      <c r="N560" s="86">
        <v>0</v>
      </c>
      <c r="O560" s="86">
        <v>0</v>
      </c>
      <c r="P560" s="86">
        <v>0</v>
      </c>
      <c r="Q560" s="86">
        <v>0</v>
      </c>
      <c r="R560" s="86">
        <v>0</v>
      </c>
      <c r="S560" s="86">
        <v>0</v>
      </c>
      <c r="T560" s="86">
        <v>0</v>
      </c>
      <c r="U560" s="83">
        <f t="shared" si="321"/>
        <v>0</v>
      </c>
      <c r="V560" s="170" t="s">
        <v>51</v>
      </c>
      <c r="W560" s="207">
        <v>0</v>
      </c>
      <c r="X560" s="207">
        <v>0</v>
      </c>
      <c r="Y560" s="207">
        <v>0</v>
      </c>
      <c r="Z560" s="207">
        <v>0</v>
      </c>
      <c r="AA560" s="207">
        <v>0</v>
      </c>
      <c r="AB560" s="207">
        <v>0</v>
      </c>
      <c r="AC560" s="207">
        <v>0</v>
      </c>
      <c r="AD560" s="207">
        <v>0</v>
      </c>
      <c r="AE560" s="207">
        <v>0</v>
      </c>
      <c r="AF560" s="207">
        <v>0</v>
      </c>
      <c r="AG560" s="207">
        <v>0</v>
      </c>
      <c r="AH560" s="86">
        <v>0</v>
      </c>
      <c r="AI560" s="86">
        <v>0</v>
      </c>
      <c r="AJ560" s="86">
        <v>0</v>
      </c>
      <c r="AK560" s="207">
        <v>0</v>
      </c>
      <c r="AL560" s="207">
        <v>0</v>
      </c>
      <c r="AM560" s="207">
        <v>0</v>
      </c>
      <c r="AN560" s="207">
        <v>0</v>
      </c>
      <c r="AO560" s="207">
        <v>0</v>
      </c>
      <c r="AP560" s="207">
        <v>0</v>
      </c>
      <c r="AQ560" s="207">
        <v>0</v>
      </c>
      <c r="AR560" s="207">
        <v>0</v>
      </c>
      <c r="AS560" s="207">
        <v>0</v>
      </c>
      <c r="AT560" s="207">
        <v>0</v>
      </c>
      <c r="AU560" s="86">
        <v>0</v>
      </c>
      <c r="AV560" s="637"/>
    </row>
    <row r="561" spans="1:48" ht="17.25" customHeight="1">
      <c r="A561" s="582"/>
      <c r="B561" s="574"/>
      <c r="C561" s="475"/>
      <c r="D561" s="577"/>
      <c r="E561" s="570"/>
      <c r="F561" s="567"/>
      <c r="G561" s="567"/>
      <c r="H561" s="567"/>
      <c r="I561" s="567"/>
      <c r="J561" s="561"/>
      <c r="K561" s="561"/>
      <c r="L561" s="564"/>
      <c r="M561" s="564"/>
      <c r="N561" s="86">
        <v>0</v>
      </c>
      <c r="O561" s="86">
        <v>0</v>
      </c>
      <c r="P561" s="86">
        <v>0</v>
      </c>
      <c r="Q561" s="86">
        <v>0</v>
      </c>
      <c r="R561" s="86">
        <v>0</v>
      </c>
      <c r="S561" s="86">
        <v>0</v>
      </c>
      <c r="T561" s="86">
        <v>0</v>
      </c>
      <c r="U561" s="83">
        <f t="shared" si="321"/>
        <v>0</v>
      </c>
      <c r="V561" s="170" t="s">
        <v>52</v>
      </c>
      <c r="W561" s="207">
        <v>0</v>
      </c>
      <c r="X561" s="207">
        <v>0</v>
      </c>
      <c r="Y561" s="207">
        <v>0</v>
      </c>
      <c r="Z561" s="207">
        <v>0</v>
      </c>
      <c r="AA561" s="207">
        <v>0</v>
      </c>
      <c r="AB561" s="207">
        <v>0</v>
      </c>
      <c r="AC561" s="207">
        <v>0</v>
      </c>
      <c r="AD561" s="207">
        <v>0</v>
      </c>
      <c r="AE561" s="207">
        <v>0</v>
      </c>
      <c r="AF561" s="207">
        <v>0</v>
      </c>
      <c r="AG561" s="207">
        <v>0</v>
      </c>
      <c r="AH561" s="86">
        <v>0</v>
      </c>
      <c r="AI561" s="86">
        <v>0</v>
      </c>
      <c r="AJ561" s="86">
        <v>0</v>
      </c>
      <c r="AK561" s="207">
        <v>0</v>
      </c>
      <c r="AL561" s="207">
        <v>0</v>
      </c>
      <c r="AM561" s="207">
        <v>0</v>
      </c>
      <c r="AN561" s="207">
        <v>0</v>
      </c>
      <c r="AO561" s="207">
        <v>0</v>
      </c>
      <c r="AP561" s="207">
        <v>0</v>
      </c>
      <c r="AQ561" s="207">
        <v>0</v>
      </c>
      <c r="AR561" s="207">
        <v>0</v>
      </c>
      <c r="AS561" s="207">
        <v>0</v>
      </c>
      <c r="AT561" s="207">
        <v>0</v>
      </c>
      <c r="AU561" s="86">
        <v>0</v>
      </c>
      <c r="AV561" s="638"/>
    </row>
    <row r="562" spans="1:48" ht="17.25" customHeight="1">
      <c r="A562" s="582"/>
      <c r="B562" s="575"/>
      <c r="C562" s="475"/>
      <c r="D562" s="578"/>
      <c r="E562" s="571"/>
      <c r="F562" s="568"/>
      <c r="G562" s="568"/>
      <c r="H562" s="568"/>
      <c r="I562" s="568"/>
      <c r="J562" s="562"/>
      <c r="K562" s="562"/>
      <c r="L562" s="565"/>
      <c r="M562" s="565"/>
      <c r="N562" s="88">
        <f>SUM(N557:N561)</f>
        <v>0</v>
      </c>
      <c r="O562" s="88">
        <f t="shared" ref="O562:T562" si="322">SUM(O557:O561)</f>
        <v>0</v>
      </c>
      <c r="P562" s="88">
        <f t="shared" si="322"/>
        <v>0</v>
      </c>
      <c r="Q562" s="175">
        <f t="shared" si="322"/>
        <v>12.759949999999998</v>
      </c>
      <c r="R562" s="175">
        <f t="shared" si="322"/>
        <v>0</v>
      </c>
      <c r="S562" s="175">
        <f t="shared" si="322"/>
        <v>0</v>
      </c>
      <c r="T562" s="175">
        <f t="shared" si="322"/>
        <v>0</v>
      </c>
      <c r="U562" s="176">
        <f t="shared" si="321"/>
        <v>12.759949999999998</v>
      </c>
      <c r="V562" s="177" t="s">
        <v>11</v>
      </c>
      <c r="W562" s="193">
        <f t="shared" ref="W562:X562" si="323">SUM(W557:W561)</f>
        <v>12759.95</v>
      </c>
      <c r="X562" s="193">
        <f t="shared" si="323"/>
        <v>0</v>
      </c>
      <c r="Y562" s="193">
        <f t="shared" ref="Y562:AU562" si="324">SUM(Y557:Y561)</f>
        <v>0</v>
      </c>
      <c r="Z562" s="193">
        <f t="shared" si="324"/>
        <v>0</v>
      </c>
      <c r="AA562" s="193">
        <f t="shared" si="324"/>
        <v>0</v>
      </c>
      <c r="AB562" s="193">
        <f t="shared" si="324"/>
        <v>0</v>
      </c>
      <c r="AC562" s="193">
        <f t="shared" si="324"/>
        <v>0</v>
      </c>
      <c r="AD562" s="193">
        <f t="shared" si="324"/>
        <v>0</v>
      </c>
      <c r="AE562" s="193">
        <f t="shared" si="324"/>
        <v>0</v>
      </c>
      <c r="AF562" s="193">
        <f t="shared" si="324"/>
        <v>0</v>
      </c>
      <c r="AG562" s="193">
        <f t="shared" si="324"/>
        <v>0</v>
      </c>
      <c r="AH562" s="175">
        <f t="shared" si="324"/>
        <v>0</v>
      </c>
      <c r="AI562" s="175">
        <f t="shared" si="324"/>
        <v>0</v>
      </c>
      <c r="AJ562" s="175">
        <f t="shared" si="324"/>
        <v>0</v>
      </c>
      <c r="AK562" s="193">
        <f t="shared" si="324"/>
        <v>0</v>
      </c>
      <c r="AL562" s="193">
        <f t="shared" si="324"/>
        <v>0</v>
      </c>
      <c r="AM562" s="193">
        <f t="shared" si="324"/>
        <v>0</v>
      </c>
      <c r="AN562" s="193">
        <f t="shared" si="324"/>
        <v>0</v>
      </c>
      <c r="AO562" s="193">
        <f t="shared" si="324"/>
        <v>0</v>
      </c>
      <c r="AP562" s="193">
        <f t="shared" si="324"/>
        <v>0</v>
      </c>
      <c r="AQ562" s="193">
        <f t="shared" si="324"/>
        <v>0</v>
      </c>
      <c r="AR562" s="193">
        <f t="shared" si="324"/>
        <v>0</v>
      </c>
      <c r="AS562" s="193">
        <f t="shared" si="324"/>
        <v>0</v>
      </c>
      <c r="AT562" s="193">
        <f t="shared" si="324"/>
        <v>0</v>
      </c>
      <c r="AU562" s="175">
        <f t="shared" si="324"/>
        <v>0</v>
      </c>
      <c r="AV562" s="328"/>
    </row>
    <row r="563" spans="1:48" ht="17.25" customHeight="1">
      <c r="A563" s="582"/>
      <c r="B563" s="573" t="s">
        <v>652</v>
      </c>
      <c r="C563" s="475" t="s">
        <v>653</v>
      </c>
      <c r="D563" s="576" t="s">
        <v>630</v>
      </c>
      <c r="E563" s="569" t="s">
        <v>654</v>
      </c>
      <c r="F563" s="82" t="s">
        <v>18</v>
      </c>
      <c r="G563" s="82" t="s">
        <v>20</v>
      </c>
      <c r="H563" s="82" t="s">
        <v>297</v>
      </c>
      <c r="I563" s="82" t="s">
        <v>297</v>
      </c>
      <c r="J563" s="560">
        <v>2022</v>
      </c>
      <c r="K563" s="560">
        <v>2022</v>
      </c>
      <c r="L563" s="563">
        <v>12.759</v>
      </c>
      <c r="M563" s="563">
        <f>Q568+R568+S568+T568</f>
        <v>12.759589999999999</v>
      </c>
      <c r="N563" s="86">
        <v>0</v>
      </c>
      <c r="O563" s="86">
        <v>0</v>
      </c>
      <c r="P563" s="86">
        <v>0</v>
      </c>
      <c r="Q563" s="86">
        <v>0</v>
      </c>
      <c r="R563" s="86">
        <v>0</v>
      </c>
      <c r="S563" s="86">
        <v>0</v>
      </c>
      <c r="T563" s="86">
        <v>0</v>
      </c>
      <c r="U563" s="83">
        <f>SUM(N563:T563)</f>
        <v>0</v>
      </c>
      <c r="V563" s="170" t="s">
        <v>3</v>
      </c>
      <c r="W563" s="207">
        <v>0</v>
      </c>
      <c r="X563" s="207">
        <v>0</v>
      </c>
      <c r="Y563" s="207">
        <v>0</v>
      </c>
      <c r="Z563" s="207">
        <v>0</v>
      </c>
      <c r="AA563" s="207">
        <v>0</v>
      </c>
      <c r="AB563" s="207">
        <v>0</v>
      </c>
      <c r="AC563" s="207">
        <v>0</v>
      </c>
      <c r="AD563" s="207">
        <v>0</v>
      </c>
      <c r="AE563" s="207">
        <v>0</v>
      </c>
      <c r="AF563" s="207">
        <v>0</v>
      </c>
      <c r="AG563" s="207">
        <v>0</v>
      </c>
      <c r="AH563" s="86">
        <v>0</v>
      </c>
      <c r="AI563" s="86">
        <v>0</v>
      </c>
      <c r="AJ563" s="86">
        <v>0</v>
      </c>
      <c r="AK563" s="207">
        <v>0</v>
      </c>
      <c r="AL563" s="207">
        <v>0</v>
      </c>
      <c r="AM563" s="207">
        <v>0</v>
      </c>
      <c r="AN563" s="207">
        <v>0</v>
      </c>
      <c r="AO563" s="207">
        <v>0</v>
      </c>
      <c r="AP563" s="207">
        <v>0</v>
      </c>
      <c r="AQ563" s="207">
        <v>0</v>
      </c>
      <c r="AR563" s="207">
        <v>0</v>
      </c>
      <c r="AS563" s="207">
        <v>0</v>
      </c>
      <c r="AT563" s="207">
        <v>0</v>
      </c>
      <c r="AU563" s="86">
        <v>0</v>
      </c>
      <c r="AV563" s="636" t="s">
        <v>1002</v>
      </c>
    </row>
    <row r="564" spans="1:48" ht="17.25" customHeight="1">
      <c r="A564" s="582"/>
      <c r="B564" s="574"/>
      <c r="C564" s="475"/>
      <c r="D564" s="577"/>
      <c r="E564" s="570"/>
      <c r="F564" s="82" t="s">
        <v>19</v>
      </c>
      <c r="G564" s="82" t="s">
        <v>22</v>
      </c>
      <c r="H564" s="82" t="s">
        <v>297</v>
      </c>
      <c r="I564" s="82" t="s">
        <v>297</v>
      </c>
      <c r="J564" s="561"/>
      <c r="K564" s="561"/>
      <c r="L564" s="564"/>
      <c r="M564" s="564"/>
      <c r="N564" s="86">
        <v>0</v>
      </c>
      <c r="O564" s="86">
        <v>0</v>
      </c>
      <c r="P564" s="86">
        <v>0</v>
      </c>
      <c r="Q564" s="86">
        <v>12.759589999999999</v>
      </c>
      <c r="R564" s="86">
        <v>0</v>
      </c>
      <c r="S564" s="86">
        <v>0</v>
      </c>
      <c r="T564" s="86">
        <v>0</v>
      </c>
      <c r="U564" s="83">
        <f t="shared" ref="U564:U568" si="325">SUM(N564:T564)</f>
        <v>12.759589999999999</v>
      </c>
      <c r="V564" s="171" t="s">
        <v>8</v>
      </c>
      <c r="W564" s="207">
        <v>12759.59</v>
      </c>
      <c r="X564" s="207">
        <v>0</v>
      </c>
      <c r="Y564" s="207">
        <v>0</v>
      </c>
      <c r="Z564" s="207">
        <v>0</v>
      </c>
      <c r="AA564" s="207">
        <v>0</v>
      </c>
      <c r="AB564" s="207">
        <v>0</v>
      </c>
      <c r="AC564" s="207">
        <v>0</v>
      </c>
      <c r="AD564" s="207">
        <v>0</v>
      </c>
      <c r="AE564" s="207">
        <v>0</v>
      </c>
      <c r="AF564" s="207">
        <v>0</v>
      </c>
      <c r="AG564" s="207">
        <v>0</v>
      </c>
      <c r="AH564" s="86">
        <v>0</v>
      </c>
      <c r="AI564" s="86">
        <v>0</v>
      </c>
      <c r="AJ564" s="86">
        <v>0</v>
      </c>
      <c r="AK564" s="207">
        <v>0</v>
      </c>
      <c r="AL564" s="207">
        <v>0</v>
      </c>
      <c r="AM564" s="207">
        <v>0</v>
      </c>
      <c r="AN564" s="207">
        <v>0</v>
      </c>
      <c r="AO564" s="207">
        <v>0</v>
      </c>
      <c r="AP564" s="207">
        <v>0</v>
      </c>
      <c r="AQ564" s="207">
        <v>0</v>
      </c>
      <c r="AR564" s="207">
        <v>0</v>
      </c>
      <c r="AS564" s="207">
        <v>0</v>
      </c>
      <c r="AT564" s="207">
        <v>0</v>
      </c>
      <c r="AU564" s="86">
        <v>0</v>
      </c>
      <c r="AV564" s="637"/>
    </row>
    <row r="565" spans="1:48" ht="17.25" customHeight="1">
      <c r="A565" s="582"/>
      <c r="B565" s="574"/>
      <c r="C565" s="475"/>
      <c r="D565" s="577"/>
      <c r="E565" s="570"/>
      <c r="F565" s="566" t="s">
        <v>39</v>
      </c>
      <c r="G565" s="566" t="s">
        <v>21</v>
      </c>
      <c r="H565" s="566" t="s">
        <v>378</v>
      </c>
      <c r="I565" s="566" t="s">
        <v>366</v>
      </c>
      <c r="J565" s="561"/>
      <c r="K565" s="561"/>
      <c r="L565" s="564"/>
      <c r="M565" s="564"/>
      <c r="N565" s="86">
        <v>0</v>
      </c>
      <c r="O565" s="86">
        <v>0</v>
      </c>
      <c r="P565" s="86">
        <v>0</v>
      </c>
      <c r="Q565" s="86">
        <v>0</v>
      </c>
      <c r="R565" s="86">
        <v>0</v>
      </c>
      <c r="S565" s="86">
        <v>0</v>
      </c>
      <c r="T565" s="86">
        <v>0</v>
      </c>
      <c r="U565" s="83">
        <f t="shared" si="325"/>
        <v>0</v>
      </c>
      <c r="V565" s="170" t="s">
        <v>50</v>
      </c>
      <c r="W565" s="207">
        <v>0</v>
      </c>
      <c r="X565" s="207">
        <v>0</v>
      </c>
      <c r="Y565" s="207">
        <v>0</v>
      </c>
      <c r="Z565" s="207">
        <v>0</v>
      </c>
      <c r="AA565" s="207">
        <v>0</v>
      </c>
      <c r="AB565" s="207">
        <v>0</v>
      </c>
      <c r="AC565" s="207">
        <v>0</v>
      </c>
      <c r="AD565" s="207">
        <v>0</v>
      </c>
      <c r="AE565" s="207">
        <v>0</v>
      </c>
      <c r="AF565" s="207">
        <v>0</v>
      </c>
      <c r="AG565" s="207">
        <v>0</v>
      </c>
      <c r="AH565" s="86">
        <v>0</v>
      </c>
      <c r="AI565" s="86">
        <v>0</v>
      </c>
      <c r="AJ565" s="86">
        <v>0</v>
      </c>
      <c r="AK565" s="207">
        <v>0</v>
      </c>
      <c r="AL565" s="207">
        <v>0</v>
      </c>
      <c r="AM565" s="207">
        <v>0</v>
      </c>
      <c r="AN565" s="207">
        <v>0</v>
      </c>
      <c r="AO565" s="207">
        <v>0</v>
      </c>
      <c r="AP565" s="207">
        <v>0</v>
      </c>
      <c r="AQ565" s="207">
        <v>0</v>
      </c>
      <c r="AR565" s="207">
        <v>0</v>
      </c>
      <c r="AS565" s="207">
        <v>0</v>
      </c>
      <c r="AT565" s="207">
        <v>0</v>
      </c>
      <c r="AU565" s="86">
        <v>0</v>
      </c>
      <c r="AV565" s="637"/>
    </row>
    <row r="566" spans="1:48">
      <c r="A566" s="582"/>
      <c r="B566" s="574"/>
      <c r="C566" s="475"/>
      <c r="D566" s="577"/>
      <c r="E566" s="570"/>
      <c r="F566" s="567"/>
      <c r="G566" s="567"/>
      <c r="H566" s="567"/>
      <c r="I566" s="567"/>
      <c r="J566" s="561"/>
      <c r="K566" s="561"/>
      <c r="L566" s="564"/>
      <c r="M566" s="564"/>
      <c r="N566" s="86">
        <v>0</v>
      </c>
      <c r="O566" s="86">
        <v>0</v>
      </c>
      <c r="P566" s="86">
        <v>0</v>
      </c>
      <c r="Q566" s="86">
        <v>0</v>
      </c>
      <c r="R566" s="86">
        <v>0</v>
      </c>
      <c r="S566" s="86">
        <v>0</v>
      </c>
      <c r="T566" s="86">
        <v>0</v>
      </c>
      <c r="U566" s="83">
        <f t="shared" si="325"/>
        <v>0</v>
      </c>
      <c r="V566" s="170" t="s">
        <v>51</v>
      </c>
      <c r="W566" s="207">
        <v>0</v>
      </c>
      <c r="X566" s="207">
        <v>0</v>
      </c>
      <c r="Y566" s="207">
        <v>0</v>
      </c>
      <c r="Z566" s="207">
        <v>0</v>
      </c>
      <c r="AA566" s="207">
        <v>0</v>
      </c>
      <c r="AB566" s="207">
        <v>0</v>
      </c>
      <c r="AC566" s="207">
        <v>0</v>
      </c>
      <c r="AD566" s="207">
        <v>0</v>
      </c>
      <c r="AE566" s="207">
        <v>0</v>
      </c>
      <c r="AF566" s="207">
        <v>0</v>
      </c>
      <c r="AG566" s="207">
        <v>0</v>
      </c>
      <c r="AH566" s="86">
        <v>0</v>
      </c>
      <c r="AI566" s="86">
        <v>0</v>
      </c>
      <c r="AJ566" s="86">
        <v>0</v>
      </c>
      <c r="AK566" s="207">
        <v>0</v>
      </c>
      <c r="AL566" s="207">
        <v>0</v>
      </c>
      <c r="AM566" s="207">
        <v>0</v>
      </c>
      <c r="AN566" s="207">
        <v>0</v>
      </c>
      <c r="AO566" s="207">
        <v>0</v>
      </c>
      <c r="AP566" s="207">
        <v>0</v>
      </c>
      <c r="AQ566" s="207">
        <v>0</v>
      </c>
      <c r="AR566" s="207">
        <v>0</v>
      </c>
      <c r="AS566" s="207">
        <v>0</v>
      </c>
      <c r="AT566" s="207">
        <v>0</v>
      </c>
      <c r="AU566" s="86">
        <v>0</v>
      </c>
      <c r="AV566" s="637"/>
    </row>
    <row r="567" spans="1:48">
      <c r="A567" s="582"/>
      <c r="B567" s="574"/>
      <c r="C567" s="475"/>
      <c r="D567" s="577"/>
      <c r="E567" s="570"/>
      <c r="F567" s="567"/>
      <c r="G567" s="567"/>
      <c r="H567" s="567"/>
      <c r="I567" s="567"/>
      <c r="J567" s="561"/>
      <c r="K567" s="561"/>
      <c r="L567" s="564"/>
      <c r="M567" s="564"/>
      <c r="N567" s="86">
        <v>0</v>
      </c>
      <c r="O567" s="86">
        <v>0</v>
      </c>
      <c r="P567" s="86">
        <v>0</v>
      </c>
      <c r="Q567" s="86">
        <v>0</v>
      </c>
      <c r="R567" s="86">
        <v>0</v>
      </c>
      <c r="S567" s="86">
        <v>0</v>
      </c>
      <c r="T567" s="86">
        <v>0</v>
      </c>
      <c r="U567" s="83">
        <f t="shared" si="325"/>
        <v>0</v>
      </c>
      <c r="V567" s="170" t="s">
        <v>52</v>
      </c>
      <c r="W567" s="207">
        <v>0</v>
      </c>
      <c r="X567" s="207">
        <v>0</v>
      </c>
      <c r="Y567" s="207">
        <v>0</v>
      </c>
      <c r="Z567" s="207">
        <v>0</v>
      </c>
      <c r="AA567" s="207">
        <v>0</v>
      </c>
      <c r="AB567" s="207">
        <v>0</v>
      </c>
      <c r="AC567" s="207">
        <v>0</v>
      </c>
      <c r="AD567" s="207">
        <v>0</v>
      </c>
      <c r="AE567" s="207">
        <v>0</v>
      </c>
      <c r="AF567" s="207">
        <v>0</v>
      </c>
      <c r="AG567" s="207">
        <v>0</v>
      </c>
      <c r="AH567" s="86">
        <v>0</v>
      </c>
      <c r="AI567" s="86">
        <v>0</v>
      </c>
      <c r="AJ567" s="86">
        <v>0</v>
      </c>
      <c r="AK567" s="207">
        <v>0</v>
      </c>
      <c r="AL567" s="207">
        <v>0</v>
      </c>
      <c r="AM567" s="207">
        <v>0</v>
      </c>
      <c r="AN567" s="207">
        <v>0</v>
      </c>
      <c r="AO567" s="207">
        <v>0</v>
      </c>
      <c r="AP567" s="207">
        <v>0</v>
      </c>
      <c r="AQ567" s="207">
        <v>0</v>
      </c>
      <c r="AR567" s="207">
        <v>0</v>
      </c>
      <c r="AS567" s="207">
        <v>0</v>
      </c>
      <c r="AT567" s="207">
        <v>0</v>
      </c>
      <c r="AU567" s="86">
        <v>0</v>
      </c>
      <c r="AV567" s="638"/>
    </row>
    <row r="568" spans="1:48">
      <c r="A568" s="582"/>
      <c r="B568" s="575"/>
      <c r="C568" s="475"/>
      <c r="D568" s="578"/>
      <c r="E568" s="571"/>
      <c r="F568" s="568"/>
      <c r="G568" s="568"/>
      <c r="H568" s="568"/>
      <c r="I568" s="568"/>
      <c r="J568" s="562"/>
      <c r="K568" s="562"/>
      <c r="L568" s="565"/>
      <c r="M568" s="565"/>
      <c r="N568" s="88">
        <f>SUM(N563:N567)</f>
        <v>0</v>
      </c>
      <c r="O568" s="88">
        <f t="shared" ref="O568:T568" si="326">SUM(O563:O567)</f>
        <v>0</v>
      </c>
      <c r="P568" s="88">
        <f t="shared" si="326"/>
        <v>0</v>
      </c>
      <c r="Q568" s="175">
        <f t="shared" si="326"/>
        <v>12.759589999999999</v>
      </c>
      <c r="R568" s="175">
        <f t="shared" si="326"/>
        <v>0</v>
      </c>
      <c r="S568" s="175">
        <f t="shared" si="326"/>
        <v>0</v>
      </c>
      <c r="T568" s="175">
        <f t="shared" si="326"/>
        <v>0</v>
      </c>
      <c r="U568" s="176">
        <f t="shared" si="325"/>
        <v>12.759589999999999</v>
      </c>
      <c r="V568" s="177" t="s">
        <v>11</v>
      </c>
      <c r="W568" s="193">
        <f t="shared" ref="W568:X568" si="327">SUM(W563:W567)</f>
        <v>12759.59</v>
      </c>
      <c r="X568" s="193">
        <f t="shared" si="327"/>
        <v>0</v>
      </c>
      <c r="Y568" s="193">
        <f t="shared" ref="Y568:AU568" si="328">SUM(Y563:Y567)</f>
        <v>0</v>
      </c>
      <c r="Z568" s="193">
        <f t="shared" si="328"/>
        <v>0</v>
      </c>
      <c r="AA568" s="193">
        <f t="shared" si="328"/>
        <v>0</v>
      </c>
      <c r="AB568" s="193">
        <f t="shared" si="328"/>
        <v>0</v>
      </c>
      <c r="AC568" s="193">
        <f t="shared" si="328"/>
        <v>0</v>
      </c>
      <c r="AD568" s="193">
        <f t="shared" si="328"/>
        <v>0</v>
      </c>
      <c r="AE568" s="193">
        <f t="shared" si="328"/>
        <v>0</v>
      </c>
      <c r="AF568" s="193">
        <f t="shared" si="328"/>
        <v>0</v>
      </c>
      <c r="AG568" s="193">
        <f t="shared" si="328"/>
        <v>0</v>
      </c>
      <c r="AH568" s="175">
        <f t="shared" si="328"/>
        <v>0</v>
      </c>
      <c r="AI568" s="175">
        <f t="shared" si="328"/>
        <v>0</v>
      </c>
      <c r="AJ568" s="175">
        <f t="shared" si="328"/>
        <v>0</v>
      </c>
      <c r="AK568" s="193">
        <f t="shared" si="328"/>
        <v>0</v>
      </c>
      <c r="AL568" s="193">
        <f t="shared" si="328"/>
        <v>0</v>
      </c>
      <c r="AM568" s="193">
        <f t="shared" si="328"/>
        <v>0</v>
      </c>
      <c r="AN568" s="193">
        <f t="shared" si="328"/>
        <v>0</v>
      </c>
      <c r="AO568" s="193">
        <f t="shared" si="328"/>
        <v>0</v>
      </c>
      <c r="AP568" s="193">
        <f t="shared" si="328"/>
        <v>0</v>
      </c>
      <c r="AQ568" s="193">
        <f t="shared" si="328"/>
        <v>0</v>
      </c>
      <c r="AR568" s="193">
        <f t="shared" si="328"/>
        <v>0</v>
      </c>
      <c r="AS568" s="193">
        <f t="shared" si="328"/>
        <v>0</v>
      </c>
      <c r="AT568" s="193">
        <f t="shared" si="328"/>
        <v>0</v>
      </c>
      <c r="AU568" s="175">
        <f t="shared" si="328"/>
        <v>0</v>
      </c>
      <c r="AV568" s="328"/>
    </row>
    <row r="569" spans="1:48" ht="15.75" customHeight="1">
      <c r="A569" s="582"/>
      <c r="B569" s="573" t="s">
        <v>655</v>
      </c>
      <c r="C569" s="475" t="s">
        <v>656</v>
      </c>
      <c r="D569" s="576" t="s">
        <v>630</v>
      </c>
      <c r="E569" s="569" t="s">
        <v>657</v>
      </c>
      <c r="F569" s="82" t="s">
        <v>18</v>
      </c>
      <c r="G569" s="82" t="s">
        <v>20</v>
      </c>
      <c r="H569" s="82" t="s">
        <v>297</v>
      </c>
      <c r="I569" s="82" t="s">
        <v>297</v>
      </c>
      <c r="J569" s="560">
        <v>2022</v>
      </c>
      <c r="K569" s="560">
        <v>2023</v>
      </c>
      <c r="L569" s="563">
        <v>199.01900000000001</v>
      </c>
      <c r="M569" s="563">
        <f>Q577+R577+S577+T577</f>
        <v>140.67331000000001</v>
      </c>
      <c r="N569" s="86">
        <v>0</v>
      </c>
      <c r="O569" s="86">
        <v>0</v>
      </c>
      <c r="P569" s="86">
        <v>0</v>
      </c>
      <c r="Q569" s="86">
        <v>0</v>
      </c>
      <c r="R569" s="86">
        <v>0</v>
      </c>
      <c r="S569" s="86">
        <v>0</v>
      </c>
      <c r="T569" s="86">
        <v>0</v>
      </c>
      <c r="U569" s="83">
        <f>SUM(N569:T569)</f>
        <v>0</v>
      </c>
      <c r="V569" s="170" t="s">
        <v>3</v>
      </c>
      <c r="W569" s="207">
        <v>0</v>
      </c>
      <c r="X569" s="207">
        <v>0</v>
      </c>
      <c r="Y569" s="207">
        <v>0</v>
      </c>
      <c r="Z569" s="207">
        <v>0</v>
      </c>
      <c r="AA569" s="207">
        <v>0</v>
      </c>
      <c r="AB569" s="207">
        <v>0</v>
      </c>
      <c r="AC569" s="207">
        <v>0</v>
      </c>
      <c r="AD569" s="207">
        <v>0</v>
      </c>
      <c r="AE569" s="207">
        <v>0</v>
      </c>
      <c r="AF569" s="207">
        <v>0</v>
      </c>
      <c r="AG569" s="207">
        <v>0</v>
      </c>
      <c r="AH569" s="86">
        <v>0</v>
      </c>
      <c r="AI569" s="86">
        <v>0</v>
      </c>
      <c r="AJ569" s="86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0</v>
      </c>
      <c r="AQ569" s="207">
        <v>0</v>
      </c>
      <c r="AR569" s="207">
        <v>0</v>
      </c>
      <c r="AS569" s="207">
        <v>0</v>
      </c>
      <c r="AT569" s="207">
        <v>0</v>
      </c>
      <c r="AU569" s="86">
        <v>0</v>
      </c>
      <c r="AV569" s="636" t="s">
        <v>999</v>
      </c>
    </row>
    <row r="570" spans="1:48" ht="31.5">
      <c r="A570" s="582"/>
      <c r="B570" s="574"/>
      <c r="C570" s="475"/>
      <c r="D570" s="577"/>
      <c r="E570" s="570"/>
      <c r="F570" s="82" t="s">
        <v>19</v>
      </c>
      <c r="G570" s="82" t="s">
        <v>22</v>
      </c>
      <c r="H570" s="82" t="s">
        <v>297</v>
      </c>
      <c r="I570" s="82" t="s">
        <v>297</v>
      </c>
      <c r="J570" s="561"/>
      <c r="K570" s="561"/>
      <c r="L570" s="564"/>
      <c r="M570" s="564"/>
      <c r="N570" s="86">
        <v>0</v>
      </c>
      <c r="O570" s="86">
        <v>0</v>
      </c>
      <c r="P570" s="86">
        <v>0</v>
      </c>
      <c r="Q570" s="86">
        <v>0.1</v>
      </c>
      <c r="R570" s="86">
        <v>40.572489999999995</v>
      </c>
      <c r="S570" s="86">
        <v>24.812000000000001</v>
      </c>
      <c r="T570" s="86">
        <v>24.812000000000001</v>
      </c>
      <c r="U570" s="83">
        <f t="shared" ref="U570:U577" si="329">SUM(N570:T570)</f>
        <v>90.296489999999991</v>
      </c>
      <c r="V570" s="171" t="s">
        <v>8</v>
      </c>
      <c r="W570" s="207">
        <v>100</v>
      </c>
      <c r="X570" s="207">
        <f>SUM(X571:X573)</f>
        <v>3253.26</v>
      </c>
      <c r="Y570" s="207">
        <f t="shared" ref="Y570:AU570" si="330">SUM(Y571:Y573)</f>
        <v>0</v>
      </c>
      <c r="Z570" s="207">
        <f t="shared" si="330"/>
        <v>0</v>
      </c>
      <c r="AA570" s="207">
        <f t="shared" si="330"/>
        <v>0</v>
      </c>
      <c r="AB570" s="207">
        <f t="shared" si="330"/>
        <v>0</v>
      </c>
      <c r="AC570" s="207">
        <f t="shared" si="330"/>
        <v>0</v>
      </c>
      <c r="AD570" s="207">
        <f t="shared" si="330"/>
        <v>0</v>
      </c>
      <c r="AE570" s="207">
        <f t="shared" si="330"/>
        <v>0</v>
      </c>
      <c r="AF570" s="207">
        <f t="shared" si="330"/>
        <v>1435</v>
      </c>
      <c r="AG570" s="207">
        <f t="shared" si="330"/>
        <v>1870</v>
      </c>
      <c r="AH570" s="207">
        <f t="shared" si="330"/>
        <v>0</v>
      </c>
      <c r="AI570" s="207">
        <f t="shared" si="330"/>
        <v>0</v>
      </c>
      <c r="AJ570" s="207">
        <f t="shared" si="330"/>
        <v>0</v>
      </c>
      <c r="AK570" s="207">
        <f t="shared" si="330"/>
        <v>0</v>
      </c>
      <c r="AL570" s="207">
        <f t="shared" si="330"/>
        <v>0</v>
      </c>
      <c r="AM570" s="207">
        <f t="shared" si="330"/>
        <v>0</v>
      </c>
      <c r="AN570" s="207">
        <f t="shared" si="330"/>
        <v>0</v>
      </c>
      <c r="AO570" s="207">
        <f t="shared" si="330"/>
        <v>0</v>
      </c>
      <c r="AP570" s="207">
        <f t="shared" si="330"/>
        <v>0</v>
      </c>
      <c r="AQ570" s="207">
        <f t="shared" si="330"/>
        <v>0</v>
      </c>
      <c r="AR570" s="207">
        <f t="shared" si="330"/>
        <v>0</v>
      </c>
      <c r="AS570" s="207">
        <f t="shared" si="330"/>
        <v>0</v>
      </c>
      <c r="AT570" s="207">
        <f t="shared" si="330"/>
        <v>0</v>
      </c>
      <c r="AU570" s="207">
        <f t="shared" si="330"/>
        <v>0</v>
      </c>
      <c r="AV570" s="640"/>
    </row>
    <row r="571" spans="1:48" s="275" customFormat="1" ht="25.5" hidden="1" customHeight="1">
      <c r="A571" s="582"/>
      <c r="B571" s="574"/>
      <c r="C571" s="475"/>
      <c r="D571" s="577"/>
      <c r="E571" s="570"/>
      <c r="F571" s="285"/>
      <c r="G571" s="285"/>
      <c r="H571" s="285"/>
      <c r="I571" s="285"/>
      <c r="J571" s="561"/>
      <c r="K571" s="561"/>
      <c r="L571" s="564"/>
      <c r="M571" s="564"/>
      <c r="N571" s="281"/>
      <c r="O571" s="281"/>
      <c r="P571" s="281"/>
      <c r="Q571" s="281"/>
      <c r="R571" s="281"/>
      <c r="S571" s="281"/>
      <c r="T571" s="281"/>
      <c r="U571" s="282"/>
      <c r="V571" s="283" t="s">
        <v>967</v>
      </c>
      <c r="W571" s="284"/>
      <c r="X571" s="284">
        <v>2505.0100000000002</v>
      </c>
      <c r="Y571" s="284"/>
      <c r="Z571" s="284"/>
      <c r="AA571" s="284"/>
      <c r="AB571" s="284"/>
      <c r="AC571" s="284"/>
      <c r="AD571" s="284"/>
      <c r="AE571" s="284"/>
      <c r="AF571" s="284">
        <v>1300</v>
      </c>
      <c r="AG571" s="284">
        <v>1870</v>
      </c>
      <c r="AH571" s="281"/>
      <c r="AI571" s="281"/>
      <c r="AJ571" s="281"/>
      <c r="AK571" s="284"/>
      <c r="AL571" s="284"/>
      <c r="AM571" s="284"/>
      <c r="AN571" s="284"/>
      <c r="AO571" s="284"/>
      <c r="AP571" s="284"/>
      <c r="AQ571" s="284"/>
      <c r="AR571" s="284"/>
      <c r="AS571" s="284"/>
      <c r="AT571" s="284"/>
      <c r="AU571" s="281"/>
      <c r="AV571" s="640"/>
    </row>
    <row r="572" spans="1:48" s="275" customFormat="1" ht="25.5" hidden="1" customHeight="1">
      <c r="A572" s="582"/>
      <c r="B572" s="574"/>
      <c r="C572" s="475"/>
      <c r="D572" s="577"/>
      <c r="E572" s="570"/>
      <c r="F572" s="285"/>
      <c r="G572" s="285"/>
      <c r="H572" s="285"/>
      <c r="I572" s="285"/>
      <c r="J572" s="561"/>
      <c r="K572" s="561"/>
      <c r="L572" s="564"/>
      <c r="M572" s="564"/>
      <c r="N572" s="281"/>
      <c r="O572" s="281"/>
      <c r="P572" s="281"/>
      <c r="Q572" s="281"/>
      <c r="R572" s="281"/>
      <c r="S572" s="281"/>
      <c r="T572" s="281"/>
      <c r="U572" s="282"/>
      <c r="V572" s="283" t="s">
        <v>968</v>
      </c>
      <c r="W572" s="284"/>
      <c r="X572" s="284">
        <f>AF572</f>
        <v>135</v>
      </c>
      <c r="Y572" s="284"/>
      <c r="Z572" s="284"/>
      <c r="AA572" s="284"/>
      <c r="AB572" s="284"/>
      <c r="AC572" s="284"/>
      <c r="AD572" s="284"/>
      <c r="AE572" s="284"/>
      <c r="AF572" s="284">
        <v>135</v>
      </c>
      <c r="AG572" s="284"/>
      <c r="AH572" s="281"/>
      <c r="AI572" s="281"/>
      <c r="AJ572" s="281"/>
      <c r="AK572" s="284"/>
      <c r="AL572" s="284"/>
      <c r="AM572" s="284"/>
      <c r="AN572" s="284"/>
      <c r="AO572" s="284"/>
      <c r="AP572" s="284"/>
      <c r="AQ572" s="284"/>
      <c r="AR572" s="284"/>
      <c r="AS572" s="284"/>
      <c r="AT572" s="284"/>
      <c r="AU572" s="281"/>
      <c r="AV572" s="640"/>
    </row>
    <row r="573" spans="1:48" s="275" customFormat="1" ht="25.5" hidden="1" customHeight="1">
      <c r="A573" s="582"/>
      <c r="B573" s="574"/>
      <c r="C573" s="475"/>
      <c r="D573" s="577"/>
      <c r="E573" s="570"/>
      <c r="F573" s="285"/>
      <c r="G573" s="285"/>
      <c r="H573" s="285"/>
      <c r="I573" s="285"/>
      <c r="J573" s="561"/>
      <c r="K573" s="561"/>
      <c r="L573" s="564"/>
      <c r="M573" s="564"/>
      <c r="N573" s="281"/>
      <c r="O573" s="281"/>
      <c r="P573" s="281"/>
      <c r="Q573" s="281"/>
      <c r="R573" s="281"/>
      <c r="S573" s="281"/>
      <c r="T573" s="281"/>
      <c r="U573" s="282"/>
      <c r="V573" s="283" t="s">
        <v>969</v>
      </c>
      <c r="W573" s="284"/>
      <c r="X573" s="284">
        <v>613.25</v>
      </c>
      <c r="Y573" s="284"/>
      <c r="Z573" s="284"/>
      <c r="AA573" s="284"/>
      <c r="AB573" s="284"/>
      <c r="AC573" s="284"/>
      <c r="AD573" s="284"/>
      <c r="AE573" s="284"/>
      <c r="AF573" s="284"/>
      <c r="AG573" s="284"/>
      <c r="AH573" s="281"/>
      <c r="AI573" s="281"/>
      <c r="AJ573" s="281"/>
      <c r="AK573" s="284"/>
      <c r="AL573" s="284"/>
      <c r="AM573" s="284"/>
      <c r="AN573" s="284"/>
      <c r="AO573" s="284"/>
      <c r="AP573" s="284"/>
      <c r="AQ573" s="284"/>
      <c r="AR573" s="284"/>
      <c r="AS573" s="284"/>
      <c r="AT573" s="284"/>
      <c r="AU573" s="281"/>
      <c r="AV573" s="640"/>
    </row>
    <row r="574" spans="1:48" ht="15.75" customHeight="1">
      <c r="A574" s="582"/>
      <c r="B574" s="574"/>
      <c r="C574" s="475"/>
      <c r="D574" s="577"/>
      <c r="E574" s="570"/>
      <c r="F574" s="566" t="s">
        <v>39</v>
      </c>
      <c r="G574" s="566" t="s">
        <v>21</v>
      </c>
      <c r="H574" s="566" t="s">
        <v>658</v>
      </c>
      <c r="I574" s="566" t="s">
        <v>659</v>
      </c>
      <c r="J574" s="561"/>
      <c r="K574" s="561"/>
      <c r="L574" s="564"/>
      <c r="M574" s="564"/>
      <c r="N574" s="86">
        <v>0</v>
      </c>
      <c r="O574" s="86">
        <v>0</v>
      </c>
      <c r="P574" s="86">
        <v>0</v>
      </c>
      <c r="Q574" s="86">
        <v>0</v>
      </c>
      <c r="R574" s="86">
        <v>0</v>
      </c>
      <c r="S574" s="86">
        <v>25.188410000000001</v>
      </c>
      <c r="T574" s="86">
        <v>25.188410000000001</v>
      </c>
      <c r="U574" s="83">
        <f t="shared" si="329"/>
        <v>50.376820000000002</v>
      </c>
      <c r="V574" s="170" t="s">
        <v>50</v>
      </c>
      <c r="W574" s="207">
        <v>0</v>
      </c>
      <c r="X574" s="207">
        <v>0</v>
      </c>
      <c r="Y574" s="207">
        <v>0</v>
      </c>
      <c r="Z574" s="207">
        <v>0</v>
      </c>
      <c r="AA574" s="207">
        <v>0</v>
      </c>
      <c r="AB574" s="207">
        <v>0</v>
      </c>
      <c r="AC574" s="207">
        <v>0</v>
      </c>
      <c r="AD574" s="207">
        <v>0</v>
      </c>
      <c r="AE574" s="207">
        <v>0</v>
      </c>
      <c r="AF574" s="207">
        <v>0</v>
      </c>
      <c r="AG574" s="207">
        <v>0</v>
      </c>
      <c r="AH574" s="86">
        <v>0</v>
      </c>
      <c r="AI574" s="86">
        <v>0</v>
      </c>
      <c r="AJ574" s="86">
        <v>0</v>
      </c>
      <c r="AK574" s="207">
        <v>0</v>
      </c>
      <c r="AL574" s="207">
        <v>0</v>
      </c>
      <c r="AM574" s="207">
        <v>0</v>
      </c>
      <c r="AN574" s="207">
        <v>0</v>
      </c>
      <c r="AO574" s="207">
        <v>0</v>
      </c>
      <c r="AP574" s="207">
        <v>0</v>
      </c>
      <c r="AQ574" s="207">
        <v>0</v>
      </c>
      <c r="AR574" s="207">
        <v>0</v>
      </c>
      <c r="AS574" s="207">
        <v>0</v>
      </c>
      <c r="AT574" s="207">
        <v>0</v>
      </c>
      <c r="AU574" s="86">
        <v>0</v>
      </c>
      <c r="AV574" s="640"/>
    </row>
    <row r="575" spans="1:48" ht="15.75" customHeight="1">
      <c r="A575" s="582"/>
      <c r="B575" s="574"/>
      <c r="C575" s="475"/>
      <c r="D575" s="577"/>
      <c r="E575" s="570"/>
      <c r="F575" s="567"/>
      <c r="G575" s="567"/>
      <c r="H575" s="567"/>
      <c r="I575" s="567"/>
      <c r="J575" s="561"/>
      <c r="K575" s="561"/>
      <c r="L575" s="564"/>
      <c r="M575" s="564"/>
      <c r="N575" s="86">
        <v>0</v>
      </c>
      <c r="O575" s="86">
        <v>0</v>
      </c>
      <c r="P575" s="86">
        <v>0</v>
      </c>
      <c r="Q575" s="86">
        <v>0</v>
      </c>
      <c r="R575" s="86">
        <v>0</v>
      </c>
      <c r="S575" s="86">
        <v>0</v>
      </c>
      <c r="T575" s="86">
        <v>0</v>
      </c>
      <c r="U575" s="83">
        <f t="shared" si="329"/>
        <v>0</v>
      </c>
      <c r="V575" s="170" t="s">
        <v>51</v>
      </c>
      <c r="W575" s="207">
        <v>0</v>
      </c>
      <c r="X575" s="207">
        <v>0</v>
      </c>
      <c r="Y575" s="207">
        <v>0</v>
      </c>
      <c r="Z575" s="207">
        <v>0</v>
      </c>
      <c r="AA575" s="207">
        <v>0</v>
      </c>
      <c r="AB575" s="207">
        <v>0</v>
      </c>
      <c r="AC575" s="207">
        <v>0</v>
      </c>
      <c r="AD575" s="207">
        <v>0</v>
      </c>
      <c r="AE575" s="207">
        <v>0</v>
      </c>
      <c r="AF575" s="207">
        <v>0</v>
      </c>
      <c r="AG575" s="207">
        <v>0</v>
      </c>
      <c r="AH575" s="86">
        <v>0</v>
      </c>
      <c r="AI575" s="86">
        <v>0</v>
      </c>
      <c r="AJ575" s="86">
        <v>0</v>
      </c>
      <c r="AK575" s="207">
        <v>0</v>
      </c>
      <c r="AL575" s="207">
        <v>0</v>
      </c>
      <c r="AM575" s="207">
        <v>0</v>
      </c>
      <c r="AN575" s="207">
        <v>0</v>
      </c>
      <c r="AO575" s="207">
        <v>0</v>
      </c>
      <c r="AP575" s="207">
        <v>0</v>
      </c>
      <c r="AQ575" s="207">
        <v>0</v>
      </c>
      <c r="AR575" s="207">
        <v>0</v>
      </c>
      <c r="AS575" s="207">
        <v>0</v>
      </c>
      <c r="AT575" s="207">
        <v>0</v>
      </c>
      <c r="AU575" s="86">
        <v>0</v>
      </c>
      <c r="AV575" s="640"/>
    </row>
    <row r="576" spans="1:48" ht="15.75" customHeight="1">
      <c r="A576" s="582"/>
      <c r="B576" s="574"/>
      <c r="C576" s="475"/>
      <c r="D576" s="577"/>
      <c r="E576" s="570"/>
      <c r="F576" s="567"/>
      <c r="G576" s="567"/>
      <c r="H576" s="567"/>
      <c r="I576" s="567"/>
      <c r="J576" s="561"/>
      <c r="K576" s="561"/>
      <c r="L576" s="564"/>
      <c r="M576" s="564"/>
      <c r="N576" s="86">
        <v>0</v>
      </c>
      <c r="O576" s="86">
        <v>0</v>
      </c>
      <c r="P576" s="86">
        <v>0</v>
      </c>
      <c r="Q576" s="86">
        <v>0</v>
      </c>
      <c r="R576" s="86">
        <v>0</v>
      </c>
      <c r="S576" s="86">
        <v>0</v>
      </c>
      <c r="T576" s="86">
        <v>0</v>
      </c>
      <c r="U576" s="83">
        <f t="shared" si="329"/>
        <v>0</v>
      </c>
      <c r="V576" s="170" t="s">
        <v>52</v>
      </c>
      <c r="W576" s="207">
        <v>0</v>
      </c>
      <c r="X576" s="207">
        <v>0</v>
      </c>
      <c r="Y576" s="207">
        <v>0</v>
      </c>
      <c r="Z576" s="207">
        <v>0</v>
      </c>
      <c r="AA576" s="207">
        <v>0</v>
      </c>
      <c r="AB576" s="207">
        <v>0</v>
      </c>
      <c r="AC576" s="207">
        <v>0</v>
      </c>
      <c r="AD576" s="207">
        <v>0</v>
      </c>
      <c r="AE576" s="207">
        <v>0</v>
      </c>
      <c r="AF576" s="207">
        <v>0</v>
      </c>
      <c r="AG576" s="207">
        <v>0</v>
      </c>
      <c r="AH576" s="86">
        <v>0</v>
      </c>
      <c r="AI576" s="86">
        <v>0</v>
      </c>
      <c r="AJ576" s="86">
        <v>0</v>
      </c>
      <c r="AK576" s="207">
        <v>0</v>
      </c>
      <c r="AL576" s="207">
        <v>0</v>
      </c>
      <c r="AM576" s="207">
        <v>0</v>
      </c>
      <c r="AN576" s="207">
        <v>0</v>
      </c>
      <c r="AO576" s="207">
        <v>0</v>
      </c>
      <c r="AP576" s="207">
        <v>0</v>
      </c>
      <c r="AQ576" s="207">
        <v>0</v>
      </c>
      <c r="AR576" s="207">
        <v>0</v>
      </c>
      <c r="AS576" s="207">
        <v>0</v>
      </c>
      <c r="AT576" s="207">
        <v>0</v>
      </c>
      <c r="AU576" s="86">
        <v>0</v>
      </c>
      <c r="AV576" s="639"/>
    </row>
    <row r="577" spans="1:48">
      <c r="A577" s="583"/>
      <c r="B577" s="575"/>
      <c r="C577" s="475"/>
      <c r="D577" s="578"/>
      <c r="E577" s="571"/>
      <c r="F577" s="568"/>
      <c r="G577" s="568"/>
      <c r="H577" s="568"/>
      <c r="I577" s="568"/>
      <c r="J577" s="562"/>
      <c r="K577" s="562"/>
      <c r="L577" s="565"/>
      <c r="M577" s="565"/>
      <c r="N577" s="88">
        <f>SUM(N569:N576)</f>
        <v>0</v>
      </c>
      <c r="O577" s="88">
        <f t="shared" ref="O577:T577" si="331">SUM(O569:O576)</f>
        <v>0</v>
      </c>
      <c r="P577" s="88">
        <f t="shared" si="331"/>
        <v>0</v>
      </c>
      <c r="Q577" s="175">
        <f t="shared" si="331"/>
        <v>0.1</v>
      </c>
      <c r="R577" s="175">
        <f t="shared" si="331"/>
        <v>40.572489999999995</v>
      </c>
      <c r="S577" s="175">
        <f t="shared" si="331"/>
        <v>50.000410000000002</v>
      </c>
      <c r="T577" s="175">
        <f t="shared" si="331"/>
        <v>50.000410000000002</v>
      </c>
      <c r="U577" s="176">
        <f t="shared" si="329"/>
        <v>140.67331000000001</v>
      </c>
      <c r="V577" s="177" t="s">
        <v>11</v>
      </c>
      <c r="W577" s="193">
        <f t="shared" ref="W577" si="332">SUM(W569:W576)</f>
        <v>100</v>
      </c>
      <c r="X577" s="193">
        <f>X570</f>
        <v>3253.26</v>
      </c>
      <c r="Y577" s="193">
        <f t="shared" ref="Y577:AU577" si="333">Y570</f>
        <v>0</v>
      </c>
      <c r="Z577" s="193">
        <f t="shared" si="333"/>
        <v>0</v>
      </c>
      <c r="AA577" s="193">
        <f t="shared" si="333"/>
        <v>0</v>
      </c>
      <c r="AB577" s="193">
        <f t="shared" si="333"/>
        <v>0</v>
      </c>
      <c r="AC577" s="193">
        <f t="shared" si="333"/>
        <v>0</v>
      </c>
      <c r="AD577" s="193">
        <f t="shared" si="333"/>
        <v>0</v>
      </c>
      <c r="AE577" s="193">
        <f t="shared" si="333"/>
        <v>0</v>
      </c>
      <c r="AF577" s="193">
        <f t="shared" si="333"/>
        <v>1435</v>
      </c>
      <c r="AG577" s="193">
        <f t="shared" si="333"/>
        <v>1870</v>
      </c>
      <c r="AH577" s="193">
        <f t="shared" si="333"/>
        <v>0</v>
      </c>
      <c r="AI577" s="193">
        <f t="shared" si="333"/>
        <v>0</v>
      </c>
      <c r="AJ577" s="193">
        <f t="shared" si="333"/>
        <v>0</v>
      </c>
      <c r="AK577" s="193">
        <f t="shared" si="333"/>
        <v>0</v>
      </c>
      <c r="AL577" s="193">
        <f t="shared" si="333"/>
        <v>0</v>
      </c>
      <c r="AM577" s="193">
        <f t="shared" si="333"/>
        <v>0</v>
      </c>
      <c r="AN577" s="193">
        <f t="shared" si="333"/>
        <v>0</v>
      </c>
      <c r="AO577" s="193">
        <f t="shared" si="333"/>
        <v>0</v>
      </c>
      <c r="AP577" s="193">
        <f t="shared" si="333"/>
        <v>0</v>
      </c>
      <c r="AQ577" s="193">
        <f t="shared" si="333"/>
        <v>0</v>
      </c>
      <c r="AR577" s="193">
        <f t="shared" si="333"/>
        <v>0</v>
      </c>
      <c r="AS577" s="193">
        <f t="shared" si="333"/>
        <v>0</v>
      </c>
      <c r="AT577" s="193">
        <f t="shared" si="333"/>
        <v>0</v>
      </c>
      <c r="AU577" s="193">
        <f t="shared" si="333"/>
        <v>0</v>
      </c>
      <c r="AV577" s="328"/>
    </row>
    <row r="578" spans="1:48" ht="19.5" customHeight="1">
      <c r="A578" s="556" t="s">
        <v>643</v>
      </c>
      <c r="B578" s="557"/>
      <c r="C578" s="557"/>
      <c r="D578" s="557"/>
      <c r="E578" s="557"/>
      <c r="F578" s="557"/>
      <c r="G578" s="557"/>
      <c r="H578" s="557"/>
      <c r="I578" s="557"/>
      <c r="J578" s="557"/>
      <c r="K578" s="557"/>
      <c r="L578" s="557"/>
      <c r="M578" s="557"/>
      <c r="N578" s="557"/>
      <c r="O578" s="557"/>
      <c r="P578" s="557"/>
      <c r="Q578" s="557"/>
      <c r="R578" s="557"/>
      <c r="S578" s="557"/>
      <c r="T578" s="557"/>
      <c r="U578" s="557"/>
      <c r="V578" s="557"/>
      <c r="W578" s="558"/>
      <c r="X578" s="558" t="s">
        <v>916</v>
      </c>
      <c r="Y578" s="558"/>
      <c r="Z578" s="558"/>
      <c r="AA578" s="558"/>
      <c r="AB578" s="558"/>
      <c r="AC578" s="558"/>
      <c r="AD578" s="558"/>
      <c r="AE578" s="558"/>
      <c r="AF578" s="558"/>
      <c r="AG578" s="558"/>
      <c r="AH578" s="558"/>
      <c r="AI578" s="558"/>
      <c r="AJ578" s="558"/>
      <c r="AK578" s="558"/>
      <c r="AL578" s="558"/>
      <c r="AM578" s="558"/>
      <c r="AN578" s="558"/>
      <c r="AO578" s="558"/>
      <c r="AP578" s="558"/>
      <c r="AQ578" s="558"/>
      <c r="AR578" s="558"/>
      <c r="AS578" s="558"/>
      <c r="AT578" s="558"/>
      <c r="AU578" s="558"/>
      <c r="AV578" s="559"/>
    </row>
    <row r="579" spans="1:48" ht="15.75" customHeight="1">
      <c r="A579" s="581" t="s">
        <v>54</v>
      </c>
      <c r="B579" s="573" t="s">
        <v>660</v>
      </c>
      <c r="C579" s="475" t="s">
        <v>661</v>
      </c>
      <c r="D579" s="576" t="s">
        <v>662</v>
      </c>
      <c r="E579" s="569" t="s">
        <v>663</v>
      </c>
      <c r="F579" s="82" t="s">
        <v>18</v>
      </c>
      <c r="G579" s="82" t="s">
        <v>20</v>
      </c>
      <c r="H579" s="82" t="s">
        <v>297</v>
      </c>
      <c r="I579" s="82" t="s">
        <v>297</v>
      </c>
      <c r="J579" s="560">
        <v>2023</v>
      </c>
      <c r="K579" s="560">
        <v>2025</v>
      </c>
      <c r="L579" s="563">
        <v>4.1669999999999998</v>
      </c>
      <c r="M579" s="563">
        <v>0</v>
      </c>
      <c r="N579" s="86">
        <v>0</v>
      </c>
      <c r="O579" s="86">
        <v>0</v>
      </c>
      <c r="P579" s="86">
        <v>0</v>
      </c>
      <c r="Q579" s="86">
        <v>0</v>
      </c>
      <c r="R579" s="86">
        <v>0</v>
      </c>
      <c r="S579" s="86">
        <v>0</v>
      </c>
      <c r="T579" s="86">
        <v>0</v>
      </c>
      <c r="U579" s="83">
        <f>SUM(N579:T579)</f>
        <v>0</v>
      </c>
      <c r="V579" s="170" t="s">
        <v>3</v>
      </c>
      <c r="W579" s="207">
        <v>0</v>
      </c>
      <c r="X579" s="207">
        <v>0</v>
      </c>
      <c r="Y579" s="207">
        <v>0</v>
      </c>
      <c r="Z579" s="207">
        <v>0</v>
      </c>
      <c r="AA579" s="207">
        <v>0</v>
      </c>
      <c r="AB579" s="207">
        <v>0</v>
      </c>
      <c r="AC579" s="207">
        <v>0</v>
      </c>
      <c r="AD579" s="207">
        <v>0</v>
      </c>
      <c r="AE579" s="207">
        <v>0</v>
      </c>
      <c r="AF579" s="207">
        <v>0</v>
      </c>
      <c r="AG579" s="207">
        <v>0</v>
      </c>
      <c r="AH579" s="86">
        <v>0</v>
      </c>
      <c r="AI579" s="86">
        <v>0</v>
      </c>
      <c r="AJ579" s="86">
        <v>0</v>
      </c>
      <c r="AK579" s="207">
        <v>0</v>
      </c>
      <c r="AL579" s="207">
        <v>0</v>
      </c>
      <c r="AM579" s="207">
        <v>0</v>
      </c>
      <c r="AN579" s="207">
        <v>0</v>
      </c>
      <c r="AO579" s="207">
        <v>0</v>
      </c>
      <c r="AP579" s="207">
        <v>0</v>
      </c>
      <c r="AQ579" s="207">
        <v>0</v>
      </c>
      <c r="AR579" s="207">
        <v>0</v>
      </c>
      <c r="AS579" s="207">
        <v>0</v>
      </c>
      <c r="AT579" s="207">
        <v>0</v>
      </c>
      <c r="AU579" s="86">
        <v>0</v>
      </c>
      <c r="AV579" s="302"/>
    </row>
    <row r="580" spans="1:48" ht="31.5">
      <c r="A580" s="582"/>
      <c r="B580" s="574"/>
      <c r="C580" s="475"/>
      <c r="D580" s="577"/>
      <c r="E580" s="570"/>
      <c r="F580" s="82" t="s">
        <v>19</v>
      </c>
      <c r="G580" s="82" t="s">
        <v>22</v>
      </c>
      <c r="H580" s="82" t="s">
        <v>297</v>
      </c>
      <c r="I580" s="82" t="s">
        <v>297</v>
      </c>
      <c r="J580" s="561"/>
      <c r="K580" s="561"/>
      <c r="L580" s="564"/>
      <c r="M580" s="564"/>
      <c r="N580" s="86">
        <v>0</v>
      </c>
      <c r="O580" s="86">
        <v>0</v>
      </c>
      <c r="P580" s="86">
        <v>0</v>
      </c>
      <c r="Q580" s="86">
        <v>0</v>
      </c>
      <c r="R580" s="86">
        <v>0.25</v>
      </c>
      <c r="S580" s="86">
        <v>1.95858</v>
      </c>
      <c r="T580" s="86">
        <v>1.95858</v>
      </c>
      <c r="U580" s="83">
        <f t="shared" ref="U580:U584" si="334">SUM(N580:T580)</f>
        <v>4.16716</v>
      </c>
      <c r="V580" s="171" t="s">
        <v>8</v>
      </c>
      <c r="W580" s="207">
        <v>0</v>
      </c>
      <c r="X580" s="207">
        <v>0</v>
      </c>
      <c r="Y580" s="207">
        <v>0</v>
      </c>
      <c r="Z580" s="207">
        <v>0</v>
      </c>
      <c r="AA580" s="207">
        <v>0</v>
      </c>
      <c r="AB580" s="207">
        <v>0</v>
      </c>
      <c r="AC580" s="207">
        <v>0</v>
      </c>
      <c r="AD580" s="207">
        <v>0</v>
      </c>
      <c r="AE580" s="207">
        <v>0</v>
      </c>
      <c r="AF580" s="207">
        <v>0</v>
      </c>
      <c r="AG580" s="207">
        <v>0</v>
      </c>
      <c r="AH580" s="86">
        <v>0</v>
      </c>
      <c r="AI580" s="86">
        <v>0</v>
      </c>
      <c r="AJ580" s="86">
        <v>0</v>
      </c>
      <c r="AK580" s="207">
        <v>0</v>
      </c>
      <c r="AL580" s="207">
        <v>0</v>
      </c>
      <c r="AM580" s="207">
        <v>0</v>
      </c>
      <c r="AN580" s="207">
        <v>0</v>
      </c>
      <c r="AO580" s="207">
        <v>0</v>
      </c>
      <c r="AP580" s="207">
        <v>0</v>
      </c>
      <c r="AQ580" s="207">
        <v>0</v>
      </c>
      <c r="AR580" s="207">
        <v>0</v>
      </c>
      <c r="AS580" s="207">
        <v>0</v>
      </c>
      <c r="AT580" s="207">
        <v>0</v>
      </c>
      <c r="AU580" s="86">
        <v>0</v>
      </c>
      <c r="AV580" s="302"/>
    </row>
    <row r="581" spans="1:48" ht="47.25">
      <c r="A581" s="582"/>
      <c r="B581" s="574"/>
      <c r="C581" s="475"/>
      <c r="D581" s="577"/>
      <c r="E581" s="570"/>
      <c r="F581" s="566" t="s">
        <v>39</v>
      </c>
      <c r="G581" s="566" t="s">
        <v>21</v>
      </c>
      <c r="H581" s="566" t="s">
        <v>664</v>
      </c>
      <c r="I581" s="566" t="s">
        <v>665</v>
      </c>
      <c r="J581" s="561"/>
      <c r="K581" s="561"/>
      <c r="L581" s="564"/>
      <c r="M581" s="564"/>
      <c r="N581" s="86">
        <v>0</v>
      </c>
      <c r="O581" s="86">
        <v>0</v>
      </c>
      <c r="P581" s="86">
        <v>0</v>
      </c>
      <c r="Q581" s="86">
        <v>0</v>
      </c>
      <c r="R581" s="86">
        <v>0</v>
      </c>
      <c r="S581" s="86">
        <v>0</v>
      </c>
      <c r="T581" s="86">
        <v>0</v>
      </c>
      <c r="U581" s="83">
        <f t="shared" si="334"/>
        <v>0</v>
      </c>
      <c r="V581" s="170" t="s">
        <v>50</v>
      </c>
      <c r="W581" s="207">
        <v>0</v>
      </c>
      <c r="X581" s="207">
        <v>0</v>
      </c>
      <c r="Y581" s="207">
        <v>0</v>
      </c>
      <c r="Z581" s="207">
        <v>0</v>
      </c>
      <c r="AA581" s="207">
        <v>0</v>
      </c>
      <c r="AB581" s="207">
        <v>0</v>
      </c>
      <c r="AC581" s="207">
        <v>0</v>
      </c>
      <c r="AD581" s="207">
        <v>0</v>
      </c>
      <c r="AE581" s="207">
        <v>0</v>
      </c>
      <c r="AF581" s="207">
        <v>0</v>
      </c>
      <c r="AG581" s="207">
        <v>0</v>
      </c>
      <c r="AH581" s="86">
        <v>0</v>
      </c>
      <c r="AI581" s="86">
        <v>0</v>
      </c>
      <c r="AJ581" s="86">
        <v>0</v>
      </c>
      <c r="AK581" s="207">
        <v>0</v>
      </c>
      <c r="AL581" s="207">
        <v>0</v>
      </c>
      <c r="AM581" s="207">
        <v>0</v>
      </c>
      <c r="AN581" s="207">
        <v>0</v>
      </c>
      <c r="AO581" s="207">
        <v>0</v>
      </c>
      <c r="AP581" s="207">
        <v>0</v>
      </c>
      <c r="AQ581" s="207">
        <v>0</v>
      </c>
      <c r="AR581" s="207">
        <v>0</v>
      </c>
      <c r="AS581" s="207">
        <v>0</v>
      </c>
      <c r="AT581" s="207">
        <v>0</v>
      </c>
      <c r="AU581" s="86">
        <v>0</v>
      </c>
      <c r="AV581" s="302"/>
    </row>
    <row r="582" spans="1:48" ht="15.75" customHeight="1">
      <c r="A582" s="582"/>
      <c r="B582" s="574"/>
      <c r="C582" s="475"/>
      <c r="D582" s="577"/>
      <c r="E582" s="570"/>
      <c r="F582" s="567"/>
      <c r="G582" s="567"/>
      <c r="H582" s="567"/>
      <c r="I582" s="567"/>
      <c r="J582" s="561"/>
      <c r="K582" s="561"/>
      <c r="L582" s="564"/>
      <c r="M582" s="564"/>
      <c r="N582" s="86">
        <v>0</v>
      </c>
      <c r="O582" s="86">
        <v>0</v>
      </c>
      <c r="P582" s="86">
        <v>0</v>
      </c>
      <c r="Q582" s="86">
        <v>0</v>
      </c>
      <c r="R582" s="86">
        <v>0</v>
      </c>
      <c r="S582" s="86">
        <v>0</v>
      </c>
      <c r="T582" s="86">
        <v>0</v>
      </c>
      <c r="U582" s="83">
        <f t="shared" si="334"/>
        <v>0</v>
      </c>
      <c r="V582" s="170" t="s">
        <v>51</v>
      </c>
      <c r="W582" s="207">
        <v>0</v>
      </c>
      <c r="X582" s="207">
        <v>0</v>
      </c>
      <c r="Y582" s="207">
        <v>0</v>
      </c>
      <c r="Z582" s="207">
        <v>0</v>
      </c>
      <c r="AA582" s="207">
        <v>0</v>
      </c>
      <c r="AB582" s="207">
        <v>0</v>
      </c>
      <c r="AC582" s="207">
        <v>0</v>
      </c>
      <c r="AD582" s="207">
        <v>0</v>
      </c>
      <c r="AE582" s="207">
        <v>0</v>
      </c>
      <c r="AF582" s="207">
        <v>0</v>
      </c>
      <c r="AG582" s="207">
        <v>0</v>
      </c>
      <c r="AH582" s="86">
        <v>0</v>
      </c>
      <c r="AI582" s="86">
        <v>0</v>
      </c>
      <c r="AJ582" s="86">
        <v>0</v>
      </c>
      <c r="AK582" s="207">
        <v>0</v>
      </c>
      <c r="AL582" s="207">
        <v>0</v>
      </c>
      <c r="AM582" s="207">
        <v>0</v>
      </c>
      <c r="AN582" s="207">
        <v>0</v>
      </c>
      <c r="AO582" s="207">
        <v>0</v>
      </c>
      <c r="AP582" s="207">
        <v>0</v>
      </c>
      <c r="AQ582" s="207">
        <v>0</v>
      </c>
      <c r="AR582" s="207">
        <v>0</v>
      </c>
      <c r="AS582" s="207">
        <v>0</v>
      </c>
      <c r="AT582" s="207">
        <v>0</v>
      </c>
      <c r="AU582" s="86">
        <v>0</v>
      </c>
      <c r="AV582" s="302"/>
    </row>
    <row r="583" spans="1:48">
      <c r="A583" s="582"/>
      <c r="B583" s="574"/>
      <c r="C583" s="475"/>
      <c r="D583" s="577"/>
      <c r="E583" s="570"/>
      <c r="F583" s="567"/>
      <c r="G583" s="567"/>
      <c r="H583" s="567"/>
      <c r="I583" s="567"/>
      <c r="J583" s="561"/>
      <c r="K583" s="561"/>
      <c r="L583" s="564"/>
      <c r="M583" s="564"/>
      <c r="N583" s="86">
        <v>0</v>
      </c>
      <c r="O583" s="86">
        <v>0</v>
      </c>
      <c r="P583" s="86">
        <v>0</v>
      </c>
      <c r="Q583" s="86">
        <v>0</v>
      </c>
      <c r="R583" s="86">
        <v>0</v>
      </c>
      <c r="S583" s="86">
        <v>0</v>
      </c>
      <c r="T583" s="86">
        <v>0</v>
      </c>
      <c r="U583" s="83">
        <f t="shared" si="334"/>
        <v>0</v>
      </c>
      <c r="V583" s="170" t="s">
        <v>52</v>
      </c>
      <c r="W583" s="207">
        <v>0</v>
      </c>
      <c r="X583" s="207">
        <v>0</v>
      </c>
      <c r="Y583" s="207">
        <v>0</v>
      </c>
      <c r="Z583" s="207">
        <v>0</v>
      </c>
      <c r="AA583" s="207">
        <v>0</v>
      </c>
      <c r="AB583" s="207">
        <v>0</v>
      </c>
      <c r="AC583" s="207">
        <v>0</v>
      </c>
      <c r="AD583" s="207">
        <v>0</v>
      </c>
      <c r="AE583" s="207">
        <v>0</v>
      </c>
      <c r="AF583" s="207">
        <v>0</v>
      </c>
      <c r="AG583" s="207">
        <v>0</v>
      </c>
      <c r="AH583" s="86">
        <v>0</v>
      </c>
      <c r="AI583" s="86">
        <v>0</v>
      </c>
      <c r="AJ583" s="86">
        <v>0</v>
      </c>
      <c r="AK583" s="207">
        <v>0</v>
      </c>
      <c r="AL583" s="207">
        <v>0</v>
      </c>
      <c r="AM583" s="207">
        <v>0</v>
      </c>
      <c r="AN583" s="207">
        <v>0</v>
      </c>
      <c r="AO583" s="207">
        <v>0</v>
      </c>
      <c r="AP583" s="207">
        <v>0</v>
      </c>
      <c r="AQ583" s="207">
        <v>0</v>
      </c>
      <c r="AR583" s="207">
        <v>0</v>
      </c>
      <c r="AS583" s="207">
        <v>0</v>
      </c>
      <c r="AT583" s="207">
        <v>0</v>
      </c>
      <c r="AU583" s="86">
        <v>0</v>
      </c>
      <c r="AV583" s="302"/>
    </row>
    <row r="584" spans="1:48">
      <c r="A584" s="582"/>
      <c r="B584" s="575"/>
      <c r="C584" s="475"/>
      <c r="D584" s="578"/>
      <c r="E584" s="571"/>
      <c r="F584" s="568"/>
      <c r="G584" s="568"/>
      <c r="H584" s="568"/>
      <c r="I584" s="568"/>
      <c r="J584" s="562"/>
      <c r="K584" s="562"/>
      <c r="L584" s="565"/>
      <c r="M584" s="565"/>
      <c r="N584" s="88">
        <f>SUM(N579:N583)</f>
        <v>0</v>
      </c>
      <c r="O584" s="88">
        <f t="shared" ref="O584:T584" si="335">SUM(O579:O583)</f>
        <v>0</v>
      </c>
      <c r="P584" s="88">
        <f t="shared" si="335"/>
        <v>0</v>
      </c>
      <c r="Q584" s="175">
        <f t="shared" si="335"/>
        <v>0</v>
      </c>
      <c r="R584" s="175">
        <f t="shared" si="335"/>
        <v>0.25</v>
      </c>
      <c r="S584" s="175">
        <f t="shared" si="335"/>
        <v>1.95858</v>
      </c>
      <c r="T584" s="175">
        <f t="shared" si="335"/>
        <v>1.95858</v>
      </c>
      <c r="U584" s="176">
        <f t="shared" si="334"/>
        <v>4.16716</v>
      </c>
      <c r="V584" s="177" t="s">
        <v>11</v>
      </c>
      <c r="W584" s="193">
        <f t="shared" ref="W584:AU584" si="336">SUM(W579:W583)</f>
        <v>0</v>
      </c>
      <c r="X584" s="193">
        <f t="shared" si="336"/>
        <v>0</v>
      </c>
      <c r="Y584" s="193">
        <f t="shared" si="336"/>
        <v>0</v>
      </c>
      <c r="Z584" s="193">
        <f t="shared" si="336"/>
        <v>0</v>
      </c>
      <c r="AA584" s="193">
        <f t="shared" si="336"/>
        <v>0</v>
      </c>
      <c r="AB584" s="193">
        <f t="shared" si="336"/>
        <v>0</v>
      </c>
      <c r="AC584" s="193">
        <f t="shared" si="336"/>
        <v>0</v>
      </c>
      <c r="AD584" s="193">
        <f t="shared" si="336"/>
        <v>0</v>
      </c>
      <c r="AE584" s="193">
        <f t="shared" si="336"/>
        <v>0</v>
      </c>
      <c r="AF584" s="193">
        <f t="shared" si="336"/>
        <v>0</v>
      </c>
      <c r="AG584" s="193">
        <f t="shared" si="336"/>
        <v>0</v>
      </c>
      <c r="AH584" s="175">
        <f t="shared" si="336"/>
        <v>0</v>
      </c>
      <c r="AI584" s="175">
        <f t="shared" si="336"/>
        <v>0</v>
      </c>
      <c r="AJ584" s="175">
        <f t="shared" si="336"/>
        <v>0</v>
      </c>
      <c r="AK584" s="193">
        <f t="shared" si="336"/>
        <v>0</v>
      </c>
      <c r="AL584" s="193">
        <f t="shared" si="336"/>
        <v>0</v>
      </c>
      <c r="AM584" s="193">
        <f t="shared" si="336"/>
        <v>0</v>
      </c>
      <c r="AN584" s="193">
        <f t="shared" si="336"/>
        <v>0</v>
      </c>
      <c r="AO584" s="193">
        <f t="shared" si="336"/>
        <v>0</v>
      </c>
      <c r="AP584" s="193">
        <f t="shared" si="336"/>
        <v>0</v>
      </c>
      <c r="AQ584" s="193">
        <f t="shared" si="336"/>
        <v>0</v>
      </c>
      <c r="AR584" s="193">
        <f t="shared" si="336"/>
        <v>0</v>
      </c>
      <c r="AS584" s="193">
        <f t="shared" si="336"/>
        <v>0</v>
      </c>
      <c r="AT584" s="193">
        <f t="shared" si="336"/>
        <v>0</v>
      </c>
      <c r="AU584" s="175">
        <f t="shared" si="336"/>
        <v>0</v>
      </c>
      <c r="AV584" s="328"/>
    </row>
    <row r="585" spans="1:48" ht="15.75" customHeight="1">
      <c r="A585" s="582"/>
      <c r="B585" s="573" t="s">
        <v>666</v>
      </c>
      <c r="C585" s="475" t="s">
        <v>667</v>
      </c>
      <c r="D585" s="576" t="s">
        <v>662</v>
      </c>
      <c r="E585" s="569" t="s">
        <v>668</v>
      </c>
      <c r="F585" s="82" t="s">
        <v>18</v>
      </c>
      <c r="G585" s="82" t="s">
        <v>20</v>
      </c>
      <c r="H585" s="82" t="s">
        <v>297</v>
      </c>
      <c r="I585" s="82" t="s">
        <v>297</v>
      </c>
      <c r="J585" s="560">
        <v>2023</v>
      </c>
      <c r="K585" s="560">
        <v>2025</v>
      </c>
      <c r="L585" s="563">
        <v>2.0830000000000002</v>
      </c>
      <c r="M585" s="563">
        <v>0</v>
      </c>
      <c r="N585" s="86">
        <v>0</v>
      </c>
      <c r="O585" s="86">
        <v>0</v>
      </c>
      <c r="P585" s="86">
        <v>0</v>
      </c>
      <c r="Q585" s="86">
        <v>0</v>
      </c>
      <c r="R585" s="86">
        <v>0</v>
      </c>
      <c r="S585" s="86">
        <v>0</v>
      </c>
      <c r="T585" s="86">
        <v>0</v>
      </c>
      <c r="U585" s="83">
        <f>SUM(N585:T585)</f>
        <v>0</v>
      </c>
      <c r="V585" s="170" t="s">
        <v>3</v>
      </c>
      <c r="W585" s="207">
        <v>0</v>
      </c>
      <c r="X585" s="207">
        <v>0</v>
      </c>
      <c r="Y585" s="207">
        <v>0</v>
      </c>
      <c r="Z585" s="207">
        <v>0</v>
      </c>
      <c r="AA585" s="207">
        <v>0</v>
      </c>
      <c r="AB585" s="207">
        <v>0</v>
      </c>
      <c r="AC585" s="207">
        <v>0</v>
      </c>
      <c r="AD585" s="207">
        <v>0</v>
      </c>
      <c r="AE585" s="207">
        <v>0</v>
      </c>
      <c r="AF585" s="207">
        <v>0</v>
      </c>
      <c r="AG585" s="207">
        <v>0</v>
      </c>
      <c r="AH585" s="86">
        <v>0</v>
      </c>
      <c r="AI585" s="86">
        <v>0</v>
      </c>
      <c r="AJ585" s="86">
        <v>0</v>
      </c>
      <c r="AK585" s="207">
        <v>0</v>
      </c>
      <c r="AL585" s="207">
        <v>0</v>
      </c>
      <c r="AM585" s="207">
        <v>0</v>
      </c>
      <c r="AN585" s="207">
        <v>0</v>
      </c>
      <c r="AO585" s="207">
        <v>0</v>
      </c>
      <c r="AP585" s="207">
        <v>0</v>
      </c>
      <c r="AQ585" s="207">
        <v>0</v>
      </c>
      <c r="AR585" s="207">
        <v>0</v>
      </c>
      <c r="AS585" s="207">
        <v>0</v>
      </c>
      <c r="AT585" s="207">
        <v>0</v>
      </c>
      <c r="AU585" s="86">
        <v>0</v>
      </c>
      <c r="AV585" s="302"/>
    </row>
    <row r="586" spans="1:48" ht="31.5">
      <c r="A586" s="582"/>
      <c r="B586" s="574"/>
      <c r="C586" s="475"/>
      <c r="D586" s="577"/>
      <c r="E586" s="570"/>
      <c r="F586" s="82" t="s">
        <v>19</v>
      </c>
      <c r="G586" s="82" t="s">
        <v>22</v>
      </c>
      <c r="H586" s="82" t="s">
        <v>297</v>
      </c>
      <c r="I586" s="82" t="s">
        <v>297</v>
      </c>
      <c r="J586" s="561"/>
      <c r="K586" s="561"/>
      <c r="L586" s="564"/>
      <c r="M586" s="564"/>
      <c r="N586" s="86">
        <v>0</v>
      </c>
      <c r="O586" s="86">
        <v>0</v>
      </c>
      <c r="P586" s="86">
        <v>0</v>
      </c>
      <c r="Q586" s="86">
        <v>0</v>
      </c>
      <c r="R586" s="86">
        <v>0.25</v>
      </c>
      <c r="S586" s="86">
        <v>0.91678999999999999</v>
      </c>
      <c r="T586" s="86">
        <v>0.91678999999999999</v>
      </c>
      <c r="U586" s="83">
        <f t="shared" ref="U586:U590" si="337">SUM(N586:T586)</f>
        <v>2.08358</v>
      </c>
      <c r="V586" s="171" t="s">
        <v>8</v>
      </c>
      <c r="W586" s="207">
        <v>0</v>
      </c>
      <c r="X586" s="207">
        <v>0</v>
      </c>
      <c r="Y586" s="207">
        <v>0</v>
      </c>
      <c r="Z586" s="207">
        <v>0</v>
      </c>
      <c r="AA586" s="207">
        <v>0</v>
      </c>
      <c r="AB586" s="207">
        <v>0</v>
      </c>
      <c r="AC586" s="207">
        <v>0</v>
      </c>
      <c r="AD586" s="207">
        <v>0</v>
      </c>
      <c r="AE586" s="207">
        <v>0</v>
      </c>
      <c r="AF586" s="207">
        <v>0</v>
      </c>
      <c r="AG586" s="207">
        <v>0</v>
      </c>
      <c r="AH586" s="86">
        <v>0</v>
      </c>
      <c r="AI586" s="86">
        <v>0</v>
      </c>
      <c r="AJ586" s="86">
        <v>0</v>
      </c>
      <c r="AK586" s="207">
        <v>0</v>
      </c>
      <c r="AL586" s="207">
        <v>0</v>
      </c>
      <c r="AM586" s="207">
        <v>0</v>
      </c>
      <c r="AN586" s="207">
        <v>0</v>
      </c>
      <c r="AO586" s="207">
        <v>0</v>
      </c>
      <c r="AP586" s="207">
        <v>0</v>
      </c>
      <c r="AQ586" s="207">
        <v>0</v>
      </c>
      <c r="AR586" s="207">
        <v>0</v>
      </c>
      <c r="AS586" s="207">
        <v>0</v>
      </c>
      <c r="AT586" s="207">
        <v>0</v>
      </c>
      <c r="AU586" s="86">
        <v>0</v>
      </c>
      <c r="AV586" s="302"/>
    </row>
    <row r="587" spans="1:48" ht="47.25">
      <c r="A587" s="582"/>
      <c r="B587" s="574"/>
      <c r="C587" s="475"/>
      <c r="D587" s="577"/>
      <c r="E587" s="570"/>
      <c r="F587" s="566" t="s">
        <v>39</v>
      </c>
      <c r="G587" s="566" t="s">
        <v>21</v>
      </c>
      <c r="H587" s="566" t="s">
        <v>317</v>
      </c>
      <c r="I587" s="566" t="s">
        <v>366</v>
      </c>
      <c r="J587" s="561"/>
      <c r="K587" s="561"/>
      <c r="L587" s="564"/>
      <c r="M587" s="564"/>
      <c r="N587" s="86">
        <v>0</v>
      </c>
      <c r="O587" s="86">
        <v>0</v>
      </c>
      <c r="P587" s="86">
        <v>0</v>
      </c>
      <c r="Q587" s="86">
        <v>0</v>
      </c>
      <c r="R587" s="86">
        <v>0</v>
      </c>
      <c r="S587" s="86">
        <v>0</v>
      </c>
      <c r="T587" s="86">
        <v>0</v>
      </c>
      <c r="U587" s="83">
        <f>SUM(N587:T587)</f>
        <v>0</v>
      </c>
      <c r="V587" s="170" t="s">
        <v>50</v>
      </c>
      <c r="W587" s="207">
        <v>0</v>
      </c>
      <c r="X587" s="207">
        <v>0</v>
      </c>
      <c r="Y587" s="207">
        <v>0</v>
      </c>
      <c r="Z587" s="207">
        <v>0</v>
      </c>
      <c r="AA587" s="207">
        <v>0</v>
      </c>
      <c r="AB587" s="207">
        <v>0</v>
      </c>
      <c r="AC587" s="207">
        <v>0</v>
      </c>
      <c r="AD587" s="207">
        <v>0</v>
      </c>
      <c r="AE587" s="207">
        <v>0</v>
      </c>
      <c r="AF587" s="207">
        <v>0</v>
      </c>
      <c r="AG587" s="207">
        <v>0</v>
      </c>
      <c r="AH587" s="86">
        <v>0</v>
      </c>
      <c r="AI587" s="86">
        <v>0</v>
      </c>
      <c r="AJ587" s="86">
        <v>0</v>
      </c>
      <c r="AK587" s="207">
        <v>0</v>
      </c>
      <c r="AL587" s="207">
        <v>0</v>
      </c>
      <c r="AM587" s="207">
        <v>0</v>
      </c>
      <c r="AN587" s="207">
        <v>0</v>
      </c>
      <c r="AO587" s="207">
        <v>0</v>
      </c>
      <c r="AP587" s="207">
        <v>0</v>
      </c>
      <c r="AQ587" s="207">
        <v>0</v>
      </c>
      <c r="AR587" s="207">
        <v>0</v>
      </c>
      <c r="AS587" s="207">
        <v>0</v>
      </c>
      <c r="AT587" s="207">
        <v>0</v>
      </c>
      <c r="AU587" s="86">
        <v>0</v>
      </c>
      <c r="AV587" s="302"/>
    </row>
    <row r="588" spans="1:48" ht="15.75" customHeight="1">
      <c r="A588" s="582"/>
      <c r="B588" s="574"/>
      <c r="C588" s="475"/>
      <c r="D588" s="577"/>
      <c r="E588" s="570"/>
      <c r="F588" s="567"/>
      <c r="G588" s="567"/>
      <c r="H588" s="567"/>
      <c r="I588" s="567"/>
      <c r="J588" s="561"/>
      <c r="K588" s="561"/>
      <c r="L588" s="564"/>
      <c r="M588" s="564"/>
      <c r="N588" s="86">
        <v>0</v>
      </c>
      <c r="O588" s="86">
        <v>0</v>
      </c>
      <c r="P588" s="86">
        <v>0</v>
      </c>
      <c r="Q588" s="86">
        <v>0</v>
      </c>
      <c r="R588" s="86">
        <v>0</v>
      </c>
      <c r="S588" s="86">
        <v>0</v>
      </c>
      <c r="T588" s="86">
        <v>0</v>
      </c>
      <c r="U588" s="83">
        <f t="shared" si="337"/>
        <v>0</v>
      </c>
      <c r="V588" s="170" t="s">
        <v>51</v>
      </c>
      <c r="W588" s="207">
        <v>0</v>
      </c>
      <c r="X588" s="207">
        <v>0</v>
      </c>
      <c r="Y588" s="207">
        <v>0</v>
      </c>
      <c r="Z588" s="207">
        <v>0</v>
      </c>
      <c r="AA588" s="207">
        <v>0</v>
      </c>
      <c r="AB588" s="207">
        <v>0</v>
      </c>
      <c r="AC588" s="207">
        <v>0</v>
      </c>
      <c r="AD588" s="207">
        <v>0</v>
      </c>
      <c r="AE588" s="207">
        <v>0</v>
      </c>
      <c r="AF588" s="207">
        <v>0</v>
      </c>
      <c r="AG588" s="207">
        <v>0</v>
      </c>
      <c r="AH588" s="86">
        <v>0</v>
      </c>
      <c r="AI588" s="86">
        <v>0</v>
      </c>
      <c r="AJ588" s="86">
        <v>0</v>
      </c>
      <c r="AK588" s="207">
        <v>0</v>
      </c>
      <c r="AL588" s="207">
        <v>0</v>
      </c>
      <c r="AM588" s="207">
        <v>0</v>
      </c>
      <c r="AN588" s="207">
        <v>0</v>
      </c>
      <c r="AO588" s="207">
        <v>0</v>
      </c>
      <c r="AP588" s="207">
        <v>0</v>
      </c>
      <c r="AQ588" s="207">
        <v>0</v>
      </c>
      <c r="AR588" s="207">
        <v>0</v>
      </c>
      <c r="AS588" s="207">
        <v>0</v>
      </c>
      <c r="AT588" s="207">
        <v>0</v>
      </c>
      <c r="AU588" s="86">
        <v>0</v>
      </c>
      <c r="AV588" s="302"/>
    </row>
    <row r="589" spans="1:48">
      <c r="A589" s="582"/>
      <c r="B589" s="574"/>
      <c r="C589" s="475"/>
      <c r="D589" s="577"/>
      <c r="E589" s="570"/>
      <c r="F589" s="567"/>
      <c r="G589" s="567"/>
      <c r="H589" s="567"/>
      <c r="I589" s="567"/>
      <c r="J589" s="561"/>
      <c r="K589" s="561"/>
      <c r="L589" s="564"/>
      <c r="M589" s="564"/>
      <c r="N589" s="86">
        <v>0</v>
      </c>
      <c r="O589" s="86">
        <v>0</v>
      </c>
      <c r="P589" s="86">
        <v>0</v>
      </c>
      <c r="Q589" s="86">
        <v>0</v>
      </c>
      <c r="R589" s="86">
        <v>0</v>
      </c>
      <c r="S589" s="86">
        <v>0</v>
      </c>
      <c r="T589" s="86">
        <v>0</v>
      </c>
      <c r="U589" s="83">
        <f t="shared" si="337"/>
        <v>0</v>
      </c>
      <c r="V589" s="170" t="s">
        <v>52</v>
      </c>
      <c r="W589" s="207">
        <v>0</v>
      </c>
      <c r="X589" s="207">
        <v>0</v>
      </c>
      <c r="Y589" s="207">
        <v>0</v>
      </c>
      <c r="Z589" s="207">
        <v>0</v>
      </c>
      <c r="AA589" s="207">
        <v>0</v>
      </c>
      <c r="AB589" s="207">
        <v>0</v>
      </c>
      <c r="AC589" s="207">
        <v>0</v>
      </c>
      <c r="AD589" s="207">
        <v>0</v>
      </c>
      <c r="AE589" s="207">
        <v>0</v>
      </c>
      <c r="AF589" s="207">
        <v>0</v>
      </c>
      <c r="AG589" s="207">
        <v>0</v>
      </c>
      <c r="AH589" s="86">
        <v>0</v>
      </c>
      <c r="AI589" s="86">
        <v>0</v>
      </c>
      <c r="AJ589" s="86">
        <v>0</v>
      </c>
      <c r="AK589" s="207">
        <v>0</v>
      </c>
      <c r="AL589" s="207">
        <v>0</v>
      </c>
      <c r="AM589" s="207">
        <v>0</v>
      </c>
      <c r="AN589" s="207">
        <v>0</v>
      </c>
      <c r="AO589" s="207">
        <v>0</v>
      </c>
      <c r="AP589" s="207">
        <v>0</v>
      </c>
      <c r="AQ589" s="207">
        <v>0</v>
      </c>
      <c r="AR589" s="207">
        <v>0</v>
      </c>
      <c r="AS589" s="207">
        <v>0</v>
      </c>
      <c r="AT589" s="207">
        <v>0</v>
      </c>
      <c r="AU589" s="86">
        <v>0</v>
      </c>
      <c r="AV589" s="302"/>
    </row>
    <row r="590" spans="1:48">
      <c r="A590" s="583"/>
      <c r="B590" s="575"/>
      <c r="C590" s="475"/>
      <c r="D590" s="578"/>
      <c r="E590" s="571"/>
      <c r="F590" s="568"/>
      <c r="G590" s="568"/>
      <c r="H590" s="568"/>
      <c r="I590" s="568"/>
      <c r="J590" s="562"/>
      <c r="K590" s="562"/>
      <c r="L590" s="565"/>
      <c r="M590" s="565"/>
      <c r="N590" s="88">
        <f>SUM(N585:N589)</f>
        <v>0</v>
      </c>
      <c r="O590" s="88">
        <f t="shared" ref="O590:T590" si="338">SUM(O585:O589)</f>
        <v>0</v>
      </c>
      <c r="P590" s="88">
        <f t="shared" si="338"/>
        <v>0</v>
      </c>
      <c r="Q590" s="175">
        <f t="shared" si="338"/>
        <v>0</v>
      </c>
      <c r="R590" s="175">
        <f t="shared" si="338"/>
        <v>0.25</v>
      </c>
      <c r="S590" s="175">
        <f t="shared" si="338"/>
        <v>0.91678999999999999</v>
      </c>
      <c r="T590" s="175">
        <f t="shared" si="338"/>
        <v>0.91678999999999999</v>
      </c>
      <c r="U590" s="176">
        <f t="shared" si="337"/>
        <v>2.08358</v>
      </c>
      <c r="V590" s="177" t="s">
        <v>11</v>
      </c>
      <c r="W590" s="193">
        <f t="shared" ref="W590:AU590" si="339">SUM(W585:W589)</f>
        <v>0</v>
      </c>
      <c r="X590" s="193">
        <f t="shared" si="339"/>
        <v>0</v>
      </c>
      <c r="Y590" s="193">
        <f t="shared" si="339"/>
        <v>0</v>
      </c>
      <c r="Z590" s="193">
        <f t="shared" si="339"/>
        <v>0</v>
      </c>
      <c r="AA590" s="193">
        <f t="shared" si="339"/>
        <v>0</v>
      </c>
      <c r="AB590" s="193">
        <f t="shared" si="339"/>
        <v>0</v>
      </c>
      <c r="AC590" s="193">
        <f t="shared" si="339"/>
        <v>0</v>
      </c>
      <c r="AD590" s="193">
        <f t="shared" si="339"/>
        <v>0</v>
      </c>
      <c r="AE590" s="193">
        <f t="shared" si="339"/>
        <v>0</v>
      </c>
      <c r="AF590" s="193">
        <f t="shared" si="339"/>
        <v>0</v>
      </c>
      <c r="AG590" s="193">
        <f t="shared" si="339"/>
        <v>0</v>
      </c>
      <c r="AH590" s="175">
        <f t="shared" si="339"/>
        <v>0</v>
      </c>
      <c r="AI590" s="175">
        <f t="shared" si="339"/>
        <v>0</v>
      </c>
      <c r="AJ590" s="175">
        <f t="shared" si="339"/>
        <v>0</v>
      </c>
      <c r="AK590" s="193">
        <f t="shared" si="339"/>
        <v>0</v>
      </c>
      <c r="AL590" s="193">
        <f t="shared" si="339"/>
        <v>0</v>
      </c>
      <c r="AM590" s="193">
        <f t="shared" si="339"/>
        <v>0</v>
      </c>
      <c r="AN590" s="193">
        <f t="shared" si="339"/>
        <v>0</v>
      </c>
      <c r="AO590" s="193">
        <f t="shared" si="339"/>
        <v>0</v>
      </c>
      <c r="AP590" s="193">
        <f t="shared" si="339"/>
        <v>0</v>
      </c>
      <c r="AQ590" s="193">
        <f t="shared" si="339"/>
        <v>0</v>
      </c>
      <c r="AR590" s="193">
        <f t="shared" si="339"/>
        <v>0</v>
      </c>
      <c r="AS590" s="193">
        <f t="shared" si="339"/>
        <v>0</v>
      </c>
      <c r="AT590" s="193">
        <f t="shared" si="339"/>
        <v>0</v>
      </c>
      <c r="AU590" s="175">
        <f t="shared" si="339"/>
        <v>0</v>
      </c>
      <c r="AV590" s="328"/>
    </row>
    <row r="591" spans="1:48" ht="15.75" customHeight="1">
      <c r="A591" s="179"/>
      <c r="B591" s="648" t="s">
        <v>669</v>
      </c>
      <c r="C591" s="649"/>
      <c r="D591" s="649"/>
      <c r="E591" s="649"/>
      <c r="F591" s="649"/>
      <c r="G591" s="649"/>
      <c r="H591" s="649"/>
      <c r="I591" s="649"/>
      <c r="J591" s="649"/>
      <c r="K591" s="649"/>
      <c r="L591" s="649"/>
      <c r="M591" s="649"/>
      <c r="N591" s="649"/>
      <c r="O591" s="649"/>
      <c r="P591" s="649"/>
      <c r="Q591" s="649"/>
      <c r="R591" s="649"/>
      <c r="S591" s="649"/>
      <c r="T591" s="649"/>
      <c r="U591" s="649"/>
      <c r="V591" s="649"/>
      <c r="W591" s="461"/>
      <c r="X591" s="461"/>
      <c r="Y591" s="461"/>
      <c r="Z591" s="461"/>
      <c r="AA591" s="461"/>
      <c r="AB591" s="461"/>
      <c r="AC591" s="461"/>
      <c r="AD591" s="461"/>
      <c r="AE591" s="461"/>
      <c r="AF591" s="461"/>
      <c r="AG591" s="461"/>
      <c r="AH591" s="461"/>
      <c r="AI591" s="461"/>
      <c r="AJ591" s="461"/>
      <c r="AK591" s="461"/>
      <c r="AL591" s="461"/>
      <c r="AM591" s="461"/>
      <c r="AN591" s="461"/>
      <c r="AO591" s="461"/>
      <c r="AP591" s="461"/>
      <c r="AQ591" s="461"/>
      <c r="AR591" s="461"/>
      <c r="AS591" s="461"/>
      <c r="AT591" s="461"/>
      <c r="AU591" s="461"/>
      <c r="AV591" s="462"/>
    </row>
    <row r="592" spans="1:48" ht="19.5" customHeight="1">
      <c r="A592" s="556" t="s">
        <v>628</v>
      </c>
      <c r="B592" s="557"/>
      <c r="C592" s="557"/>
      <c r="D592" s="557"/>
      <c r="E592" s="557"/>
      <c r="F592" s="557"/>
      <c r="G592" s="557"/>
      <c r="H592" s="557"/>
      <c r="I592" s="557"/>
      <c r="J592" s="557"/>
      <c r="K592" s="557"/>
      <c r="L592" s="557"/>
      <c r="M592" s="557"/>
      <c r="N592" s="557"/>
      <c r="O592" s="557"/>
      <c r="P592" s="557"/>
      <c r="Q592" s="557"/>
      <c r="R592" s="557"/>
      <c r="S592" s="557"/>
      <c r="T592" s="557"/>
      <c r="U592" s="557"/>
      <c r="V592" s="557"/>
      <c r="W592" s="558"/>
      <c r="X592" s="558"/>
      <c r="Y592" s="558"/>
      <c r="Z592" s="558"/>
      <c r="AA592" s="558"/>
      <c r="AB592" s="558"/>
      <c r="AC592" s="558"/>
      <c r="AD592" s="558"/>
      <c r="AE592" s="558"/>
      <c r="AF592" s="558"/>
      <c r="AG592" s="558"/>
      <c r="AH592" s="558"/>
      <c r="AI592" s="558"/>
      <c r="AJ592" s="558"/>
      <c r="AK592" s="558"/>
      <c r="AL592" s="558"/>
      <c r="AM592" s="558"/>
      <c r="AN592" s="558"/>
      <c r="AO592" s="558"/>
      <c r="AP592" s="558"/>
      <c r="AQ592" s="558"/>
      <c r="AR592" s="558"/>
      <c r="AS592" s="558"/>
      <c r="AT592" s="558"/>
      <c r="AU592" s="558"/>
      <c r="AV592" s="559"/>
    </row>
    <row r="593" spans="1:48" ht="15.75" customHeight="1">
      <c r="A593" s="584" t="s">
        <v>53</v>
      </c>
      <c r="B593" s="587" t="s">
        <v>670</v>
      </c>
      <c r="C593" s="475" t="s">
        <v>671</v>
      </c>
      <c r="D593" s="576" t="s">
        <v>662</v>
      </c>
      <c r="E593" s="569" t="s">
        <v>631</v>
      </c>
      <c r="F593" s="82" t="s">
        <v>18</v>
      </c>
      <c r="G593" s="82" t="s">
        <v>20</v>
      </c>
      <c r="H593" s="82" t="s">
        <v>367</v>
      </c>
      <c r="I593" s="82" t="s">
        <v>672</v>
      </c>
      <c r="J593" s="560">
        <v>2022</v>
      </c>
      <c r="K593" s="560">
        <v>2023</v>
      </c>
      <c r="L593" s="563">
        <v>364.64400000000001</v>
      </c>
      <c r="M593" s="563">
        <f>Q598+R598+S598+T598</f>
        <v>358.03521999999998</v>
      </c>
      <c r="N593" s="83">
        <v>0</v>
      </c>
      <c r="O593" s="83">
        <v>0</v>
      </c>
      <c r="P593" s="83">
        <v>0</v>
      </c>
      <c r="Q593" s="83">
        <v>0</v>
      </c>
      <c r="R593" s="83">
        <v>0</v>
      </c>
      <c r="S593" s="83">
        <v>0</v>
      </c>
      <c r="T593" s="83">
        <v>0</v>
      </c>
      <c r="U593" s="83">
        <f>SUM(N593:T593)</f>
        <v>0</v>
      </c>
      <c r="V593" s="170" t="s">
        <v>3</v>
      </c>
      <c r="W593" s="192">
        <v>0</v>
      </c>
      <c r="X593" s="192">
        <v>0</v>
      </c>
      <c r="Y593" s="192">
        <v>0</v>
      </c>
      <c r="Z593" s="192">
        <v>0</v>
      </c>
      <c r="AA593" s="192">
        <v>0</v>
      </c>
      <c r="AB593" s="192">
        <v>0</v>
      </c>
      <c r="AC593" s="192">
        <v>0</v>
      </c>
      <c r="AD593" s="192">
        <v>0</v>
      </c>
      <c r="AE593" s="192">
        <v>0</v>
      </c>
      <c r="AF593" s="192">
        <v>0</v>
      </c>
      <c r="AG593" s="192">
        <v>0</v>
      </c>
      <c r="AH593" s="83">
        <v>0</v>
      </c>
      <c r="AI593" s="83">
        <v>0</v>
      </c>
      <c r="AJ593" s="83">
        <v>0</v>
      </c>
      <c r="AK593" s="192">
        <v>0</v>
      </c>
      <c r="AL593" s="192">
        <v>0</v>
      </c>
      <c r="AM593" s="192">
        <v>0</v>
      </c>
      <c r="AN593" s="192">
        <v>0</v>
      </c>
      <c r="AO593" s="192">
        <v>0</v>
      </c>
      <c r="AP593" s="192">
        <v>0</v>
      </c>
      <c r="AQ593" s="192">
        <v>0</v>
      </c>
      <c r="AR593" s="192">
        <v>0</v>
      </c>
      <c r="AS593" s="192">
        <v>0</v>
      </c>
      <c r="AT593" s="192">
        <v>0</v>
      </c>
      <c r="AU593" s="83">
        <v>0</v>
      </c>
      <c r="AV593" s="636" t="s">
        <v>997</v>
      </c>
    </row>
    <row r="594" spans="1:48" ht="15.75" customHeight="1">
      <c r="A594" s="585"/>
      <c r="B594" s="588"/>
      <c r="C594" s="475"/>
      <c r="D594" s="577"/>
      <c r="E594" s="570"/>
      <c r="F594" s="82" t="s">
        <v>19</v>
      </c>
      <c r="G594" s="82" t="s">
        <v>22</v>
      </c>
      <c r="H594" s="82" t="s">
        <v>673</v>
      </c>
      <c r="I594" s="82" t="s">
        <v>673</v>
      </c>
      <c r="J594" s="561"/>
      <c r="K594" s="561"/>
      <c r="L594" s="564"/>
      <c r="M594" s="564"/>
      <c r="N594" s="86">
        <v>0</v>
      </c>
      <c r="O594" s="85">
        <v>0</v>
      </c>
      <c r="P594" s="85">
        <v>2.2950000000000002E-2</v>
      </c>
      <c r="Q594" s="86">
        <v>70</v>
      </c>
      <c r="R594" s="86">
        <v>125</v>
      </c>
      <c r="S594" s="86">
        <v>80.999179999999996</v>
      </c>
      <c r="T594" s="86">
        <v>55.811</v>
      </c>
      <c r="U594" s="83">
        <f t="shared" ref="U594:U598" si="340">SUM(N594:T594)</f>
        <v>331.83312999999993</v>
      </c>
      <c r="V594" s="171" t="s">
        <v>8</v>
      </c>
      <c r="W594" s="207">
        <v>70000</v>
      </c>
      <c r="X594" s="207">
        <v>0</v>
      </c>
      <c r="Y594" s="207">
        <v>0</v>
      </c>
      <c r="Z594" s="207">
        <v>0</v>
      </c>
      <c r="AA594" s="207">
        <v>0</v>
      </c>
      <c r="AB594" s="207">
        <v>0</v>
      </c>
      <c r="AC594" s="207">
        <v>0</v>
      </c>
      <c r="AD594" s="207">
        <v>0</v>
      </c>
      <c r="AE594" s="207">
        <v>0</v>
      </c>
      <c r="AF594" s="207">
        <v>0</v>
      </c>
      <c r="AG594" s="207">
        <v>0</v>
      </c>
      <c r="AH594" s="86">
        <v>0</v>
      </c>
      <c r="AI594" s="86">
        <v>0</v>
      </c>
      <c r="AJ594" s="86">
        <v>0</v>
      </c>
      <c r="AK594" s="207">
        <v>0</v>
      </c>
      <c r="AL594" s="207">
        <v>0</v>
      </c>
      <c r="AM594" s="207">
        <v>0</v>
      </c>
      <c r="AN594" s="207">
        <v>0</v>
      </c>
      <c r="AO594" s="207">
        <v>0</v>
      </c>
      <c r="AP594" s="207">
        <v>0</v>
      </c>
      <c r="AQ594" s="207">
        <v>0</v>
      </c>
      <c r="AR594" s="207">
        <v>0</v>
      </c>
      <c r="AS594" s="207">
        <v>0</v>
      </c>
      <c r="AT594" s="207">
        <v>0</v>
      </c>
      <c r="AU594" s="86">
        <v>0</v>
      </c>
      <c r="AV594" s="637"/>
    </row>
    <row r="595" spans="1:48" ht="47.25">
      <c r="A595" s="585"/>
      <c r="B595" s="588"/>
      <c r="C595" s="475"/>
      <c r="D595" s="577"/>
      <c r="E595" s="570"/>
      <c r="F595" s="82" t="s">
        <v>39</v>
      </c>
      <c r="G595" s="82" t="s">
        <v>21</v>
      </c>
      <c r="H595" s="566" t="s">
        <v>381</v>
      </c>
      <c r="I595" s="566" t="s">
        <v>674</v>
      </c>
      <c r="J595" s="561"/>
      <c r="K595" s="561"/>
      <c r="L595" s="564"/>
      <c r="M595" s="564"/>
      <c r="N595" s="83">
        <v>0</v>
      </c>
      <c r="O595" s="83">
        <v>0</v>
      </c>
      <c r="P595" s="83">
        <v>0</v>
      </c>
      <c r="Q595" s="83">
        <v>0</v>
      </c>
      <c r="R595" s="83">
        <v>0.37725999999999998</v>
      </c>
      <c r="S595" s="83">
        <v>0.65937000000000001</v>
      </c>
      <c r="T595" s="86">
        <v>25.188410000000001</v>
      </c>
      <c r="U595" s="83">
        <f>SUM(N595:T595)</f>
        <v>26.22504</v>
      </c>
      <c r="V595" s="170" t="s">
        <v>50</v>
      </c>
      <c r="W595" s="192">
        <v>0</v>
      </c>
      <c r="X595" s="192">
        <v>0</v>
      </c>
      <c r="Y595" s="192">
        <v>0</v>
      </c>
      <c r="Z595" s="192">
        <v>0</v>
      </c>
      <c r="AA595" s="192">
        <v>0</v>
      </c>
      <c r="AB595" s="192">
        <v>0</v>
      </c>
      <c r="AC595" s="192">
        <v>0</v>
      </c>
      <c r="AD595" s="192">
        <v>0</v>
      </c>
      <c r="AE595" s="192">
        <v>0</v>
      </c>
      <c r="AF595" s="192">
        <v>0</v>
      </c>
      <c r="AG595" s="192">
        <v>0</v>
      </c>
      <c r="AH595" s="83">
        <v>0</v>
      </c>
      <c r="AI595" s="83">
        <v>0</v>
      </c>
      <c r="AJ595" s="83">
        <v>0</v>
      </c>
      <c r="AK595" s="192">
        <v>0</v>
      </c>
      <c r="AL595" s="192">
        <v>0</v>
      </c>
      <c r="AM595" s="192">
        <v>0</v>
      </c>
      <c r="AN595" s="192">
        <v>0</v>
      </c>
      <c r="AO595" s="192">
        <v>0</v>
      </c>
      <c r="AP595" s="192">
        <v>0</v>
      </c>
      <c r="AQ595" s="192">
        <v>0</v>
      </c>
      <c r="AR595" s="192">
        <v>0</v>
      </c>
      <c r="AS595" s="192">
        <v>0</v>
      </c>
      <c r="AT595" s="192">
        <v>0</v>
      </c>
      <c r="AU595" s="83">
        <v>0</v>
      </c>
      <c r="AV595" s="637"/>
    </row>
    <row r="596" spans="1:48">
      <c r="A596" s="585"/>
      <c r="B596" s="588"/>
      <c r="C596" s="475"/>
      <c r="D596" s="577"/>
      <c r="E596" s="570"/>
      <c r="F596" s="82"/>
      <c r="G596" s="82"/>
      <c r="H596" s="567"/>
      <c r="I596" s="567"/>
      <c r="J596" s="561"/>
      <c r="K596" s="561"/>
      <c r="L596" s="564"/>
      <c r="M596" s="564"/>
      <c r="N596" s="83">
        <v>0</v>
      </c>
      <c r="O596" s="83">
        <v>0</v>
      </c>
      <c r="P596" s="83">
        <v>0</v>
      </c>
      <c r="Q596" s="83">
        <v>0</v>
      </c>
      <c r="R596" s="83">
        <v>0</v>
      </c>
      <c r="S596" s="83">
        <v>0</v>
      </c>
      <c r="T596" s="83">
        <v>0</v>
      </c>
      <c r="U596" s="83">
        <f t="shared" si="340"/>
        <v>0</v>
      </c>
      <c r="V596" s="170" t="s">
        <v>51</v>
      </c>
      <c r="W596" s="192">
        <v>0</v>
      </c>
      <c r="X596" s="192">
        <v>0</v>
      </c>
      <c r="Y596" s="192">
        <v>0</v>
      </c>
      <c r="Z596" s="192">
        <v>0</v>
      </c>
      <c r="AA596" s="192">
        <v>0</v>
      </c>
      <c r="AB596" s="192">
        <v>0</v>
      </c>
      <c r="AC596" s="192">
        <v>0</v>
      </c>
      <c r="AD596" s="192">
        <v>0</v>
      </c>
      <c r="AE596" s="192">
        <v>0</v>
      </c>
      <c r="AF596" s="192">
        <v>0</v>
      </c>
      <c r="AG596" s="192">
        <v>0</v>
      </c>
      <c r="AH596" s="83">
        <v>0</v>
      </c>
      <c r="AI596" s="83">
        <v>0</v>
      </c>
      <c r="AJ596" s="83">
        <v>0</v>
      </c>
      <c r="AK596" s="192">
        <v>0</v>
      </c>
      <c r="AL596" s="192">
        <v>0</v>
      </c>
      <c r="AM596" s="192">
        <v>0</v>
      </c>
      <c r="AN596" s="192">
        <v>0</v>
      </c>
      <c r="AO596" s="192">
        <v>0</v>
      </c>
      <c r="AP596" s="192">
        <v>0</v>
      </c>
      <c r="AQ596" s="192">
        <v>0</v>
      </c>
      <c r="AR596" s="192">
        <v>0</v>
      </c>
      <c r="AS596" s="192">
        <v>0</v>
      </c>
      <c r="AT596" s="192">
        <v>0</v>
      </c>
      <c r="AU596" s="83">
        <v>0</v>
      </c>
      <c r="AV596" s="637"/>
    </row>
    <row r="597" spans="1:48">
      <c r="A597" s="585"/>
      <c r="B597" s="588"/>
      <c r="C597" s="475"/>
      <c r="D597" s="577"/>
      <c r="E597" s="570"/>
      <c r="F597" s="82"/>
      <c r="G597" s="82"/>
      <c r="H597" s="567"/>
      <c r="I597" s="567"/>
      <c r="J597" s="561"/>
      <c r="K597" s="561"/>
      <c r="L597" s="564"/>
      <c r="M597" s="564"/>
      <c r="N597" s="86">
        <v>0</v>
      </c>
      <c r="O597" s="86">
        <v>0</v>
      </c>
      <c r="P597" s="86">
        <v>0</v>
      </c>
      <c r="Q597" s="86">
        <v>0</v>
      </c>
      <c r="R597" s="86">
        <v>0</v>
      </c>
      <c r="S597" s="86">
        <v>0</v>
      </c>
      <c r="T597" s="86">
        <v>0</v>
      </c>
      <c r="U597" s="83">
        <f t="shared" si="340"/>
        <v>0</v>
      </c>
      <c r="V597" s="170" t="s">
        <v>52</v>
      </c>
      <c r="W597" s="207">
        <v>0</v>
      </c>
      <c r="X597" s="207">
        <v>0</v>
      </c>
      <c r="Y597" s="207">
        <v>0</v>
      </c>
      <c r="Z597" s="207">
        <v>0</v>
      </c>
      <c r="AA597" s="207">
        <v>0</v>
      </c>
      <c r="AB597" s="207">
        <v>0</v>
      </c>
      <c r="AC597" s="207">
        <v>0</v>
      </c>
      <c r="AD597" s="207">
        <v>0</v>
      </c>
      <c r="AE597" s="207">
        <v>0</v>
      </c>
      <c r="AF597" s="207">
        <v>0</v>
      </c>
      <c r="AG597" s="207">
        <v>0</v>
      </c>
      <c r="AH597" s="86">
        <v>0</v>
      </c>
      <c r="AI597" s="86">
        <v>0</v>
      </c>
      <c r="AJ597" s="86">
        <v>0</v>
      </c>
      <c r="AK597" s="207">
        <v>0</v>
      </c>
      <c r="AL597" s="207">
        <v>0</v>
      </c>
      <c r="AM597" s="207">
        <v>0</v>
      </c>
      <c r="AN597" s="207">
        <v>0</v>
      </c>
      <c r="AO597" s="207">
        <v>0</v>
      </c>
      <c r="AP597" s="207">
        <v>0</v>
      </c>
      <c r="AQ597" s="207">
        <v>0</v>
      </c>
      <c r="AR597" s="207">
        <v>0</v>
      </c>
      <c r="AS597" s="207">
        <v>0</v>
      </c>
      <c r="AT597" s="207">
        <v>0</v>
      </c>
      <c r="AU597" s="86">
        <v>0</v>
      </c>
      <c r="AV597" s="638"/>
    </row>
    <row r="598" spans="1:48">
      <c r="A598" s="585"/>
      <c r="B598" s="589"/>
      <c r="C598" s="475"/>
      <c r="D598" s="578"/>
      <c r="E598" s="571"/>
      <c r="F598" s="91"/>
      <c r="G598" s="91"/>
      <c r="H598" s="568"/>
      <c r="I598" s="568"/>
      <c r="J598" s="562"/>
      <c r="K598" s="562"/>
      <c r="L598" s="565"/>
      <c r="M598" s="565"/>
      <c r="N598" s="88">
        <f>SUM(N593:N597)</f>
        <v>0</v>
      </c>
      <c r="O598" s="88">
        <f t="shared" ref="O598:T598" si="341">SUM(O593:O597)</f>
        <v>0</v>
      </c>
      <c r="P598" s="88">
        <f t="shared" si="341"/>
        <v>2.2950000000000002E-2</v>
      </c>
      <c r="Q598" s="175">
        <f t="shared" si="341"/>
        <v>70</v>
      </c>
      <c r="R598" s="175">
        <f t="shared" si="341"/>
        <v>125.37726000000001</v>
      </c>
      <c r="S598" s="175">
        <f t="shared" si="341"/>
        <v>81.658549999999991</v>
      </c>
      <c r="T598" s="175">
        <f t="shared" si="341"/>
        <v>80.999409999999997</v>
      </c>
      <c r="U598" s="176">
        <f t="shared" si="340"/>
        <v>358.05817000000002</v>
      </c>
      <c r="V598" s="177" t="s">
        <v>11</v>
      </c>
      <c r="W598" s="193">
        <f t="shared" ref="W598:X598" si="342">SUM(W593:W597)</f>
        <v>70000</v>
      </c>
      <c r="X598" s="193">
        <f t="shared" si="342"/>
        <v>0</v>
      </c>
      <c r="Y598" s="193">
        <f t="shared" ref="Y598:AU598" si="343">SUM(Y593:Y597)</f>
        <v>0</v>
      </c>
      <c r="Z598" s="193">
        <f t="shared" si="343"/>
        <v>0</v>
      </c>
      <c r="AA598" s="193">
        <f t="shared" si="343"/>
        <v>0</v>
      </c>
      <c r="AB598" s="193">
        <f t="shared" si="343"/>
        <v>0</v>
      </c>
      <c r="AC598" s="193">
        <f t="shared" si="343"/>
        <v>0</v>
      </c>
      <c r="AD598" s="193">
        <f t="shared" si="343"/>
        <v>0</v>
      </c>
      <c r="AE598" s="193">
        <f t="shared" si="343"/>
        <v>0</v>
      </c>
      <c r="AF598" s="193">
        <f t="shared" si="343"/>
        <v>0</v>
      </c>
      <c r="AG598" s="193">
        <f t="shared" si="343"/>
        <v>0</v>
      </c>
      <c r="AH598" s="175">
        <f t="shared" si="343"/>
        <v>0</v>
      </c>
      <c r="AI598" s="175">
        <f t="shared" si="343"/>
        <v>0</v>
      </c>
      <c r="AJ598" s="175">
        <f t="shared" si="343"/>
        <v>0</v>
      </c>
      <c r="AK598" s="193">
        <f t="shared" si="343"/>
        <v>0</v>
      </c>
      <c r="AL598" s="193">
        <f t="shared" si="343"/>
        <v>0</v>
      </c>
      <c r="AM598" s="193">
        <f t="shared" si="343"/>
        <v>0</v>
      </c>
      <c r="AN598" s="193">
        <f t="shared" si="343"/>
        <v>0</v>
      </c>
      <c r="AO598" s="193">
        <f t="shared" si="343"/>
        <v>0</v>
      </c>
      <c r="AP598" s="193">
        <f t="shared" si="343"/>
        <v>0</v>
      </c>
      <c r="AQ598" s="193">
        <f t="shared" si="343"/>
        <v>0</v>
      </c>
      <c r="AR598" s="193">
        <f t="shared" si="343"/>
        <v>0</v>
      </c>
      <c r="AS598" s="193">
        <f t="shared" si="343"/>
        <v>0</v>
      </c>
      <c r="AT598" s="193">
        <f t="shared" si="343"/>
        <v>0</v>
      </c>
      <c r="AU598" s="175">
        <f t="shared" si="343"/>
        <v>0</v>
      </c>
      <c r="AV598" s="328"/>
    </row>
    <row r="599" spans="1:48" ht="15.75" customHeight="1">
      <c r="A599" s="585"/>
      <c r="B599" s="573" t="s">
        <v>675</v>
      </c>
      <c r="C599" s="475" t="s">
        <v>676</v>
      </c>
      <c r="D599" s="576" t="s">
        <v>662</v>
      </c>
      <c r="E599" s="569" t="s">
        <v>677</v>
      </c>
      <c r="F599" s="82" t="s">
        <v>18</v>
      </c>
      <c r="G599" s="82" t="s">
        <v>20</v>
      </c>
      <c r="H599" s="82" t="s">
        <v>678</v>
      </c>
      <c r="I599" s="82" t="s">
        <v>678</v>
      </c>
      <c r="J599" s="560">
        <v>2023</v>
      </c>
      <c r="K599" s="560">
        <v>2023</v>
      </c>
      <c r="L599" s="563">
        <v>7.96</v>
      </c>
      <c r="M599" s="563">
        <f>Q605+R605+S605+T605</f>
        <v>7.9602299999999993</v>
      </c>
      <c r="N599" s="86">
        <v>0</v>
      </c>
      <c r="O599" s="86">
        <v>0</v>
      </c>
      <c r="P599" s="86">
        <v>0</v>
      </c>
      <c r="Q599" s="86">
        <v>0</v>
      </c>
      <c r="R599" s="86">
        <v>0</v>
      </c>
      <c r="S599" s="86">
        <v>0</v>
      </c>
      <c r="T599" s="86">
        <v>0</v>
      </c>
      <c r="U599" s="83">
        <f>SUM(N599:T599)</f>
        <v>0</v>
      </c>
      <c r="V599" s="170" t="s">
        <v>3</v>
      </c>
      <c r="W599" s="207">
        <v>0</v>
      </c>
      <c r="X599" s="207">
        <v>0</v>
      </c>
      <c r="Y599" s="207">
        <v>0</v>
      </c>
      <c r="Z599" s="207">
        <v>0</v>
      </c>
      <c r="AA599" s="207">
        <v>0</v>
      </c>
      <c r="AB599" s="207">
        <v>0</v>
      </c>
      <c r="AC599" s="207">
        <v>0</v>
      </c>
      <c r="AD599" s="207">
        <v>0</v>
      </c>
      <c r="AE599" s="207">
        <v>0</v>
      </c>
      <c r="AF599" s="207">
        <v>0</v>
      </c>
      <c r="AG599" s="207">
        <v>0</v>
      </c>
      <c r="AH599" s="86">
        <v>0</v>
      </c>
      <c r="AI599" s="86">
        <v>0</v>
      </c>
      <c r="AJ599" s="86">
        <v>0</v>
      </c>
      <c r="AK599" s="207">
        <v>0</v>
      </c>
      <c r="AL599" s="207">
        <v>0</v>
      </c>
      <c r="AM599" s="207">
        <v>0</v>
      </c>
      <c r="AN599" s="207">
        <v>0</v>
      </c>
      <c r="AO599" s="207">
        <v>0</v>
      </c>
      <c r="AP599" s="207">
        <v>0</v>
      </c>
      <c r="AQ599" s="207">
        <v>0</v>
      </c>
      <c r="AR599" s="207">
        <v>0</v>
      </c>
      <c r="AS599" s="207">
        <v>0</v>
      </c>
      <c r="AT599" s="207">
        <v>0</v>
      </c>
      <c r="AU599" s="86">
        <v>0</v>
      </c>
      <c r="AV599" s="302"/>
    </row>
    <row r="600" spans="1:48" ht="30" customHeight="1">
      <c r="A600" s="585"/>
      <c r="B600" s="574"/>
      <c r="C600" s="475"/>
      <c r="D600" s="577"/>
      <c r="E600" s="570"/>
      <c r="F600" s="82" t="s">
        <v>19</v>
      </c>
      <c r="G600" s="82" t="s">
        <v>22</v>
      </c>
      <c r="H600" s="82" t="s">
        <v>679</v>
      </c>
      <c r="I600" s="82" t="s">
        <v>679</v>
      </c>
      <c r="J600" s="561"/>
      <c r="K600" s="561"/>
      <c r="L600" s="564"/>
      <c r="M600" s="564"/>
      <c r="N600" s="86">
        <v>0</v>
      </c>
      <c r="O600" s="86">
        <v>0</v>
      </c>
      <c r="P600" s="86">
        <v>0</v>
      </c>
      <c r="Q600" s="86">
        <v>0</v>
      </c>
      <c r="R600" s="86">
        <v>7.9602299999999993</v>
      </c>
      <c r="S600" s="86">
        <v>0</v>
      </c>
      <c r="T600" s="86">
        <v>0</v>
      </c>
      <c r="U600" s="83">
        <f>SUM(N600:T600)</f>
        <v>7.9602299999999993</v>
      </c>
      <c r="V600" s="171" t="s">
        <v>8</v>
      </c>
      <c r="W600" s="207">
        <v>0</v>
      </c>
      <c r="X600" s="207">
        <f>X601</f>
        <v>28.65</v>
      </c>
      <c r="Y600" s="207">
        <f t="shared" ref="Y600:AS600" si="344">Y601</f>
        <v>0</v>
      </c>
      <c r="Z600" s="207">
        <f t="shared" si="344"/>
        <v>0</v>
      </c>
      <c r="AA600" s="207">
        <f t="shared" si="344"/>
        <v>0</v>
      </c>
      <c r="AB600" s="207">
        <f t="shared" si="344"/>
        <v>0</v>
      </c>
      <c r="AC600" s="207">
        <f t="shared" si="344"/>
        <v>0</v>
      </c>
      <c r="AD600" s="207">
        <f t="shared" si="344"/>
        <v>0</v>
      </c>
      <c r="AE600" s="207">
        <f t="shared" si="344"/>
        <v>0</v>
      </c>
      <c r="AF600" s="207">
        <f t="shared" si="344"/>
        <v>28.65</v>
      </c>
      <c r="AG600" s="207">
        <f t="shared" si="344"/>
        <v>28.65</v>
      </c>
      <c r="AH600" s="207">
        <f t="shared" si="344"/>
        <v>0</v>
      </c>
      <c r="AI600" s="207">
        <f t="shared" si="344"/>
        <v>0</v>
      </c>
      <c r="AJ600" s="207">
        <f t="shared" si="344"/>
        <v>0</v>
      </c>
      <c r="AK600" s="207">
        <f t="shared" si="344"/>
        <v>28.65</v>
      </c>
      <c r="AL600" s="207">
        <f t="shared" si="344"/>
        <v>0</v>
      </c>
      <c r="AM600" s="207">
        <f t="shared" si="344"/>
        <v>0</v>
      </c>
      <c r="AN600" s="207">
        <f t="shared" si="344"/>
        <v>0</v>
      </c>
      <c r="AO600" s="207">
        <f t="shared" si="344"/>
        <v>0</v>
      </c>
      <c r="AP600" s="207">
        <f t="shared" si="344"/>
        <v>0</v>
      </c>
      <c r="AQ600" s="207">
        <f t="shared" si="344"/>
        <v>0</v>
      </c>
      <c r="AR600" s="207">
        <f t="shared" si="344"/>
        <v>0</v>
      </c>
      <c r="AS600" s="207">
        <f t="shared" si="344"/>
        <v>0</v>
      </c>
      <c r="AT600" s="207">
        <v>0</v>
      </c>
      <c r="AU600" s="86">
        <v>0</v>
      </c>
      <c r="AV600" s="302"/>
    </row>
    <row r="601" spans="1:48" s="275" customFormat="1" ht="30" hidden="1" customHeight="1">
      <c r="A601" s="585"/>
      <c r="B601" s="574"/>
      <c r="C601" s="475"/>
      <c r="D601" s="577"/>
      <c r="E601" s="570"/>
      <c r="F601" s="285"/>
      <c r="G601" s="285"/>
      <c r="H601" s="285"/>
      <c r="I601" s="285"/>
      <c r="J601" s="561"/>
      <c r="K601" s="561"/>
      <c r="L601" s="564"/>
      <c r="M601" s="564"/>
      <c r="N601" s="281"/>
      <c r="O601" s="281"/>
      <c r="P601" s="281"/>
      <c r="Q601" s="281"/>
      <c r="R601" s="281"/>
      <c r="S601" s="281"/>
      <c r="T601" s="281"/>
      <c r="U601" s="282"/>
      <c r="V601" s="283" t="s">
        <v>970</v>
      </c>
      <c r="W601" s="284"/>
      <c r="X601" s="284">
        <f>AF601</f>
        <v>28.65</v>
      </c>
      <c r="Y601" s="284"/>
      <c r="Z601" s="284"/>
      <c r="AA601" s="284"/>
      <c r="AB601" s="284"/>
      <c r="AC601" s="284"/>
      <c r="AD601" s="284"/>
      <c r="AE601" s="284"/>
      <c r="AF601" s="284">
        <v>28.65</v>
      </c>
      <c r="AG601" s="284">
        <f>AK601</f>
        <v>28.65</v>
      </c>
      <c r="AH601" s="281"/>
      <c r="AI601" s="281"/>
      <c r="AJ601" s="281"/>
      <c r="AK601" s="284">
        <v>28.65</v>
      </c>
      <c r="AL601" s="284"/>
      <c r="AM601" s="284"/>
      <c r="AN601" s="284"/>
      <c r="AO601" s="284"/>
      <c r="AP601" s="284"/>
      <c r="AQ601" s="284"/>
      <c r="AR601" s="284"/>
      <c r="AS601" s="284"/>
      <c r="AT601" s="284"/>
      <c r="AU601" s="281"/>
      <c r="AV601" s="330"/>
    </row>
    <row r="602" spans="1:48" ht="15.75" customHeight="1">
      <c r="A602" s="585"/>
      <c r="B602" s="574"/>
      <c r="C602" s="475"/>
      <c r="D602" s="577"/>
      <c r="E602" s="570"/>
      <c r="F602" s="566" t="s">
        <v>39</v>
      </c>
      <c r="G602" s="566" t="s">
        <v>21</v>
      </c>
      <c r="H602" s="566" t="s">
        <v>680</v>
      </c>
      <c r="I602" s="566" t="s">
        <v>659</v>
      </c>
      <c r="J602" s="561"/>
      <c r="K602" s="561"/>
      <c r="L602" s="564"/>
      <c r="M602" s="564"/>
      <c r="N602" s="86">
        <v>0</v>
      </c>
      <c r="O602" s="86">
        <v>0</v>
      </c>
      <c r="P602" s="86">
        <v>0</v>
      </c>
      <c r="Q602" s="86">
        <v>0</v>
      </c>
      <c r="R602" s="86">
        <v>0</v>
      </c>
      <c r="S602" s="86">
        <v>0</v>
      </c>
      <c r="T602" s="86">
        <v>0</v>
      </c>
      <c r="U602" s="83">
        <f>SUM(N602:T602)</f>
        <v>0</v>
      </c>
      <c r="V602" s="170" t="s">
        <v>50</v>
      </c>
      <c r="W602" s="207">
        <v>0</v>
      </c>
      <c r="X602" s="207">
        <v>0</v>
      </c>
      <c r="Y602" s="207">
        <v>0</v>
      </c>
      <c r="Z602" s="207">
        <v>0</v>
      </c>
      <c r="AA602" s="207">
        <v>0</v>
      </c>
      <c r="AB602" s="207">
        <v>0</v>
      </c>
      <c r="AC602" s="207">
        <v>0</v>
      </c>
      <c r="AD602" s="207">
        <v>0</v>
      </c>
      <c r="AE602" s="207">
        <v>0</v>
      </c>
      <c r="AF602" s="207">
        <v>0</v>
      </c>
      <c r="AG602" s="207">
        <v>0</v>
      </c>
      <c r="AH602" s="86">
        <v>0</v>
      </c>
      <c r="AI602" s="86">
        <v>0</v>
      </c>
      <c r="AJ602" s="86">
        <v>0</v>
      </c>
      <c r="AK602" s="207">
        <v>0</v>
      </c>
      <c r="AL602" s="207">
        <v>0</v>
      </c>
      <c r="AM602" s="207">
        <v>0</v>
      </c>
      <c r="AN602" s="207">
        <v>0</v>
      </c>
      <c r="AO602" s="207">
        <v>0</v>
      </c>
      <c r="AP602" s="207">
        <v>0</v>
      </c>
      <c r="AQ602" s="207">
        <v>0</v>
      </c>
      <c r="AR602" s="207">
        <v>0</v>
      </c>
      <c r="AS602" s="207">
        <v>0</v>
      </c>
      <c r="AT602" s="207">
        <v>0</v>
      </c>
      <c r="AU602" s="86">
        <v>0</v>
      </c>
      <c r="AV602" s="302"/>
    </row>
    <row r="603" spans="1:48">
      <c r="A603" s="585"/>
      <c r="B603" s="574"/>
      <c r="C603" s="475"/>
      <c r="D603" s="577"/>
      <c r="E603" s="570"/>
      <c r="F603" s="567"/>
      <c r="G603" s="567"/>
      <c r="H603" s="567"/>
      <c r="I603" s="567"/>
      <c r="J603" s="561"/>
      <c r="K603" s="561"/>
      <c r="L603" s="564"/>
      <c r="M603" s="564"/>
      <c r="N603" s="86">
        <v>0</v>
      </c>
      <c r="O603" s="86">
        <v>0</v>
      </c>
      <c r="P603" s="86">
        <v>0</v>
      </c>
      <c r="Q603" s="86">
        <v>0</v>
      </c>
      <c r="R603" s="86">
        <v>0</v>
      </c>
      <c r="S603" s="86">
        <v>0</v>
      </c>
      <c r="T603" s="86">
        <v>0</v>
      </c>
      <c r="U603" s="83">
        <f>SUM(N603:T603)</f>
        <v>0</v>
      </c>
      <c r="V603" s="170" t="s">
        <v>51</v>
      </c>
      <c r="W603" s="207">
        <v>0</v>
      </c>
      <c r="X603" s="207">
        <v>0</v>
      </c>
      <c r="Y603" s="207">
        <v>0</v>
      </c>
      <c r="Z603" s="207">
        <v>0</v>
      </c>
      <c r="AA603" s="207">
        <v>0</v>
      </c>
      <c r="AB603" s="207">
        <v>0</v>
      </c>
      <c r="AC603" s="207">
        <v>0</v>
      </c>
      <c r="AD603" s="207">
        <v>0</v>
      </c>
      <c r="AE603" s="207">
        <v>0</v>
      </c>
      <c r="AF603" s="207">
        <v>0</v>
      </c>
      <c r="AG603" s="207">
        <v>0</v>
      </c>
      <c r="AH603" s="86">
        <v>0</v>
      </c>
      <c r="AI603" s="86">
        <v>0</v>
      </c>
      <c r="AJ603" s="86">
        <v>0</v>
      </c>
      <c r="AK603" s="207">
        <v>0</v>
      </c>
      <c r="AL603" s="207">
        <v>0</v>
      </c>
      <c r="AM603" s="207">
        <v>0</v>
      </c>
      <c r="AN603" s="207">
        <v>0</v>
      </c>
      <c r="AO603" s="207">
        <v>0</v>
      </c>
      <c r="AP603" s="207">
        <v>0</v>
      </c>
      <c r="AQ603" s="207">
        <v>0</v>
      </c>
      <c r="AR603" s="207">
        <v>0</v>
      </c>
      <c r="AS603" s="207">
        <v>0</v>
      </c>
      <c r="AT603" s="207">
        <v>0</v>
      </c>
      <c r="AU603" s="86">
        <v>0</v>
      </c>
      <c r="AV603" s="302"/>
    </row>
    <row r="604" spans="1:48">
      <c r="A604" s="585"/>
      <c r="B604" s="574"/>
      <c r="C604" s="475"/>
      <c r="D604" s="577"/>
      <c r="E604" s="570"/>
      <c r="F604" s="567"/>
      <c r="G604" s="567"/>
      <c r="H604" s="567"/>
      <c r="I604" s="567"/>
      <c r="J604" s="561"/>
      <c r="K604" s="561"/>
      <c r="L604" s="564"/>
      <c r="M604" s="564"/>
      <c r="N604" s="86">
        <v>0</v>
      </c>
      <c r="O604" s="86">
        <v>0</v>
      </c>
      <c r="P604" s="86">
        <v>0</v>
      </c>
      <c r="Q604" s="86">
        <v>0</v>
      </c>
      <c r="R604" s="86">
        <v>0</v>
      </c>
      <c r="S604" s="86">
        <v>0</v>
      </c>
      <c r="T604" s="86">
        <v>0</v>
      </c>
      <c r="U604" s="83">
        <f>SUM(N604:T604)</f>
        <v>0</v>
      </c>
      <c r="V604" s="170" t="s">
        <v>52</v>
      </c>
      <c r="W604" s="207">
        <v>0</v>
      </c>
      <c r="X604" s="207">
        <v>0</v>
      </c>
      <c r="Y604" s="207">
        <v>0</v>
      </c>
      <c r="Z604" s="207">
        <v>0</v>
      </c>
      <c r="AA604" s="207">
        <v>0</v>
      </c>
      <c r="AB604" s="207">
        <v>0</v>
      </c>
      <c r="AC604" s="207">
        <v>0</v>
      </c>
      <c r="AD604" s="207">
        <v>0</v>
      </c>
      <c r="AE604" s="207">
        <v>0</v>
      </c>
      <c r="AF604" s="207">
        <v>0</v>
      </c>
      <c r="AG604" s="207">
        <v>0</v>
      </c>
      <c r="AH604" s="86">
        <v>0</v>
      </c>
      <c r="AI604" s="86">
        <v>0</v>
      </c>
      <c r="AJ604" s="86">
        <v>0</v>
      </c>
      <c r="AK604" s="207">
        <v>0</v>
      </c>
      <c r="AL604" s="207">
        <v>0</v>
      </c>
      <c r="AM604" s="207">
        <v>0</v>
      </c>
      <c r="AN604" s="207">
        <v>0</v>
      </c>
      <c r="AO604" s="207">
        <v>0</v>
      </c>
      <c r="AP604" s="207">
        <v>0</v>
      </c>
      <c r="AQ604" s="207">
        <v>0</v>
      </c>
      <c r="AR604" s="207">
        <v>0</v>
      </c>
      <c r="AS604" s="207">
        <v>0</v>
      </c>
      <c r="AT604" s="207">
        <v>0</v>
      </c>
      <c r="AU604" s="86">
        <v>0</v>
      </c>
      <c r="AV604" s="302"/>
    </row>
    <row r="605" spans="1:48">
      <c r="A605" s="586"/>
      <c r="B605" s="575"/>
      <c r="C605" s="475"/>
      <c r="D605" s="578"/>
      <c r="E605" s="571"/>
      <c r="F605" s="568"/>
      <c r="G605" s="568"/>
      <c r="H605" s="568"/>
      <c r="I605" s="568"/>
      <c r="J605" s="562"/>
      <c r="K605" s="562"/>
      <c r="L605" s="565"/>
      <c r="M605" s="565"/>
      <c r="N605" s="88">
        <f t="shared" ref="N605:T605" si="345">SUM(N599:N604)</f>
        <v>0</v>
      </c>
      <c r="O605" s="88">
        <f t="shared" si="345"/>
        <v>0</v>
      </c>
      <c r="P605" s="88">
        <f t="shared" si="345"/>
        <v>0</v>
      </c>
      <c r="Q605" s="175">
        <f t="shared" si="345"/>
        <v>0</v>
      </c>
      <c r="R605" s="175">
        <f t="shared" si="345"/>
        <v>7.9602299999999993</v>
      </c>
      <c r="S605" s="175">
        <f t="shared" si="345"/>
        <v>0</v>
      </c>
      <c r="T605" s="175">
        <f t="shared" si="345"/>
        <v>0</v>
      </c>
      <c r="U605" s="176">
        <f t="shared" ref="U605" si="346">SUM(N605:T605)</f>
        <v>7.9602299999999993</v>
      </c>
      <c r="V605" s="177" t="s">
        <v>11</v>
      </c>
      <c r="W605" s="193">
        <f t="shared" ref="W605" si="347">SUM(W599:W604)</f>
        <v>0</v>
      </c>
      <c r="X605" s="193">
        <f>X600</f>
        <v>28.65</v>
      </c>
      <c r="Y605" s="193">
        <f t="shared" ref="Y605:AS605" si="348">Y600</f>
        <v>0</v>
      </c>
      <c r="Z605" s="193">
        <f t="shared" si="348"/>
        <v>0</v>
      </c>
      <c r="AA605" s="193">
        <f t="shared" si="348"/>
        <v>0</v>
      </c>
      <c r="AB605" s="193">
        <f t="shared" si="348"/>
        <v>0</v>
      </c>
      <c r="AC605" s="193">
        <f t="shared" si="348"/>
        <v>0</v>
      </c>
      <c r="AD605" s="193">
        <f t="shared" si="348"/>
        <v>0</v>
      </c>
      <c r="AE605" s="193">
        <f t="shared" si="348"/>
        <v>0</v>
      </c>
      <c r="AF605" s="193">
        <f t="shared" si="348"/>
        <v>28.65</v>
      </c>
      <c r="AG605" s="193">
        <f t="shared" si="348"/>
        <v>28.65</v>
      </c>
      <c r="AH605" s="193">
        <f t="shared" si="348"/>
        <v>0</v>
      </c>
      <c r="AI605" s="193">
        <f t="shared" si="348"/>
        <v>0</v>
      </c>
      <c r="AJ605" s="193">
        <f t="shared" si="348"/>
        <v>0</v>
      </c>
      <c r="AK605" s="193">
        <f t="shared" si="348"/>
        <v>28.65</v>
      </c>
      <c r="AL605" s="193">
        <f t="shared" si="348"/>
        <v>0</v>
      </c>
      <c r="AM605" s="193">
        <f t="shared" si="348"/>
        <v>0</v>
      </c>
      <c r="AN605" s="193">
        <f t="shared" si="348"/>
        <v>0</v>
      </c>
      <c r="AO605" s="193">
        <f t="shared" si="348"/>
        <v>0</v>
      </c>
      <c r="AP605" s="193">
        <f t="shared" si="348"/>
        <v>0</v>
      </c>
      <c r="AQ605" s="193">
        <f t="shared" si="348"/>
        <v>0</v>
      </c>
      <c r="AR605" s="193">
        <f t="shared" si="348"/>
        <v>0</v>
      </c>
      <c r="AS605" s="193">
        <f t="shared" si="348"/>
        <v>0</v>
      </c>
      <c r="AT605" s="193">
        <f t="shared" ref="AT605:AU605" si="349">SUM(AT599:AT604)</f>
        <v>0</v>
      </c>
      <c r="AU605" s="175">
        <f t="shared" si="349"/>
        <v>0</v>
      </c>
      <c r="AV605" s="328"/>
    </row>
    <row r="606" spans="1:48" ht="19.5" customHeight="1">
      <c r="A606" s="556" t="s">
        <v>643</v>
      </c>
      <c r="B606" s="557"/>
      <c r="C606" s="557"/>
      <c r="D606" s="557"/>
      <c r="E606" s="557"/>
      <c r="F606" s="557"/>
      <c r="G606" s="557"/>
      <c r="H606" s="557"/>
      <c r="I606" s="557"/>
      <c r="J606" s="557"/>
      <c r="K606" s="557"/>
      <c r="L606" s="557"/>
      <c r="M606" s="557"/>
      <c r="N606" s="557"/>
      <c r="O606" s="557"/>
      <c r="P606" s="557"/>
      <c r="Q606" s="557"/>
      <c r="R606" s="557"/>
      <c r="S606" s="557"/>
      <c r="T606" s="557"/>
      <c r="U606" s="557"/>
      <c r="V606" s="557"/>
      <c r="W606" s="558"/>
      <c r="X606" s="558"/>
      <c r="Y606" s="558"/>
      <c r="Z606" s="558"/>
      <c r="AA606" s="558"/>
      <c r="AB606" s="558"/>
      <c r="AC606" s="558"/>
      <c r="AD606" s="558"/>
      <c r="AE606" s="558"/>
      <c r="AF606" s="558"/>
      <c r="AG606" s="558"/>
      <c r="AH606" s="558"/>
      <c r="AI606" s="558"/>
      <c r="AJ606" s="558"/>
      <c r="AK606" s="558"/>
      <c r="AL606" s="558"/>
      <c r="AM606" s="558"/>
      <c r="AN606" s="558"/>
      <c r="AO606" s="558"/>
      <c r="AP606" s="558"/>
      <c r="AQ606" s="558"/>
      <c r="AR606" s="558"/>
      <c r="AS606" s="558"/>
      <c r="AT606" s="558"/>
      <c r="AU606" s="558"/>
      <c r="AV606" s="559"/>
    </row>
    <row r="607" spans="1:48" ht="15.75" customHeight="1">
      <c r="A607" s="590" t="s">
        <v>54</v>
      </c>
      <c r="B607" s="573" t="s">
        <v>681</v>
      </c>
      <c r="C607" s="475" t="s">
        <v>682</v>
      </c>
      <c r="D607" s="576" t="s">
        <v>662</v>
      </c>
      <c r="E607" s="569" t="s">
        <v>683</v>
      </c>
      <c r="F607" s="82" t="s">
        <v>18</v>
      </c>
      <c r="G607" s="82" t="s">
        <v>20</v>
      </c>
      <c r="H607" s="82" t="s">
        <v>58</v>
      </c>
      <c r="I607" s="82" t="s">
        <v>378</v>
      </c>
      <c r="J607" s="560">
        <v>2023</v>
      </c>
      <c r="K607" s="560">
        <v>2025</v>
      </c>
      <c r="L607" s="563">
        <v>3.504</v>
      </c>
      <c r="M607" s="563">
        <v>0</v>
      </c>
      <c r="N607" s="86">
        <v>0</v>
      </c>
      <c r="O607" s="86">
        <v>0</v>
      </c>
      <c r="P607" s="86">
        <v>0</v>
      </c>
      <c r="Q607" s="86">
        <v>0</v>
      </c>
      <c r="R607" s="86">
        <v>0</v>
      </c>
      <c r="S607" s="86">
        <v>0</v>
      </c>
      <c r="T607" s="86">
        <v>0</v>
      </c>
      <c r="U607" s="83">
        <f>SUM(N607:T607)</f>
        <v>0</v>
      </c>
      <c r="V607" s="170" t="s">
        <v>3</v>
      </c>
      <c r="W607" s="207">
        <v>0</v>
      </c>
      <c r="X607" s="207">
        <v>0</v>
      </c>
      <c r="Y607" s="207">
        <v>0</v>
      </c>
      <c r="Z607" s="207">
        <v>0</v>
      </c>
      <c r="AA607" s="207">
        <v>0</v>
      </c>
      <c r="AB607" s="207">
        <v>0</v>
      </c>
      <c r="AC607" s="207">
        <v>0</v>
      </c>
      <c r="AD607" s="207">
        <v>0</v>
      </c>
      <c r="AE607" s="207">
        <v>0</v>
      </c>
      <c r="AF607" s="207">
        <v>0</v>
      </c>
      <c r="AG607" s="207">
        <v>0</v>
      </c>
      <c r="AH607" s="86">
        <v>0</v>
      </c>
      <c r="AI607" s="86">
        <v>0</v>
      </c>
      <c r="AJ607" s="86">
        <v>0</v>
      </c>
      <c r="AK607" s="207">
        <v>0</v>
      </c>
      <c r="AL607" s="207">
        <v>0</v>
      </c>
      <c r="AM607" s="207">
        <v>0</v>
      </c>
      <c r="AN607" s="207">
        <v>0</v>
      </c>
      <c r="AO607" s="207">
        <v>0</v>
      </c>
      <c r="AP607" s="207">
        <v>0</v>
      </c>
      <c r="AQ607" s="207">
        <v>0</v>
      </c>
      <c r="AR607" s="207">
        <v>0</v>
      </c>
      <c r="AS607" s="207">
        <v>0</v>
      </c>
      <c r="AT607" s="207">
        <v>0</v>
      </c>
      <c r="AU607" s="86">
        <v>0</v>
      </c>
      <c r="AV607" s="302"/>
    </row>
    <row r="608" spans="1:48" ht="15.75" customHeight="1">
      <c r="A608" s="591"/>
      <c r="B608" s="574"/>
      <c r="C608" s="475"/>
      <c r="D608" s="577"/>
      <c r="E608" s="570"/>
      <c r="F608" s="82" t="s">
        <v>19</v>
      </c>
      <c r="G608" s="82" t="s">
        <v>22</v>
      </c>
      <c r="H608" s="82" t="s">
        <v>306</v>
      </c>
      <c r="I608" s="82" t="s">
        <v>306</v>
      </c>
      <c r="J608" s="561"/>
      <c r="K608" s="561"/>
      <c r="L608" s="564"/>
      <c r="M608" s="564"/>
      <c r="N608" s="86">
        <v>0</v>
      </c>
      <c r="O608" s="86">
        <v>0</v>
      </c>
      <c r="P608" s="86">
        <v>0</v>
      </c>
      <c r="Q608" s="86">
        <v>0</v>
      </c>
      <c r="R608" s="86">
        <v>0.25</v>
      </c>
      <c r="S608" s="86">
        <v>1.627165</v>
      </c>
      <c r="T608" s="86">
        <v>1.627165</v>
      </c>
      <c r="U608" s="83">
        <f t="shared" ref="U608:U612" si="350">SUM(N608:T608)</f>
        <v>3.5043299999999999</v>
      </c>
      <c r="V608" s="171" t="s">
        <v>8</v>
      </c>
      <c r="W608" s="207">
        <v>0</v>
      </c>
      <c r="X608" s="207">
        <v>0</v>
      </c>
      <c r="Y608" s="207">
        <v>0</v>
      </c>
      <c r="Z608" s="207">
        <v>0</v>
      </c>
      <c r="AA608" s="207">
        <v>0</v>
      </c>
      <c r="AB608" s="207">
        <v>0</v>
      </c>
      <c r="AC608" s="207">
        <v>0</v>
      </c>
      <c r="AD608" s="207">
        <v>0</v>
      </c>
      <c r="AE608" s="207">
        <v>0</v>
      </c>
      <c r="AF608" s="207">
        <v>0</v>
      </c>
      <c r="AG608" s="207">
        <v>0</v>
      </c>
      <c r="AH608" s="86">
        <v>0</v>
      </c>
      <c r="AI608" s="86">
        <v>0</v>
      </c>
      <c r="AJ608" s="86">
        <v>0</v>
      </c>
      <c r="AK608" s="207">
        <v>0</v>
      </c>
      <c r="AL608" s="207">
        <v>0</v>
      </c>
      <c r="AM608" s="207">
        <v>0</v>
      </c>
      <c r="AN608" s="207">
        <v>0</v>
      </c>
      <c r="AO608" s="207">
        <v>0</v>
      </c>
      <c r="AP608" s="207">
        <v>0</v>
      </c>
      <c r="AQ608" s="207">
        <v>0</v>
      </c>
      <c r="AR608" s="207">
        <v>0</v>
      </c>
      <c r="AS608" s="207">
        <v>0</v>
      </c>
      <c r="AT608" s="207">
        <v>0</v>
      </c>
      <c r="AU608" s="86">
        <v>0</v>
      </c>
      <c r="AV608" s="302"/>
    </row>
    <row r="609" spans="1:48" ht="47.25">
      <c r="A609" s="591"/>
      <c r="B609" s="574"/>
      <c r="C609" s="475"/>
      <c r="D609" s="577"/>
      <c r="E609" s="570"/>
      <c r="F609" s="566" t="s">
        <v>39</v>
      </c>
      <c r="G609" s="566" t="s">
        <v>634</v>
      </c>
      <c r="H609" s="566" t="s">
        <v>684</v>
      </c>
      <c r="I609" s="566" t="s">
        <v>58</v>
      </c>
      <c r="J609" s="561"/>
      <c r="K609" s="561"/>
      <c r="L609" s="564"/>
      <c r="M609" s="564"/>
      <c r="N609" s="86">
        <v>0</v>
      </c>
      <c r="O609" s="86">
        <v>0</v>
      </c>
      <c r="P609" s="86">
        <v>0</v>
      </c>
      <c r="Q609" s="86">
        <v>0</v>
      </c>
      <c r="R609" s="86">
        <v>0</v>
      </c>
      <c r="S609" s="86">
        <v>0</v>
      </c>
      <c r="T609" s="86">
        <v>0</v>
      </c>
      <c r="U609" s="83">
        <f>SUM(N609:T609)</f>
        <v>0</v>
      </c>
      <c r="V609" s="170" t="s">
        <v>50</v>
      </c>
      <c r="W609" s="207">
        <v>0</v>
      </c>
      <c r="X609" s="207">
        <v>0</v>
      </c>
      <c r="Y609" s="207">
        <v>0</v>
      </c>
      <c r="Z609" s="207">
        <v>0</v>
      </c>
      <c r="AA609" s="207">
        <v>0</v>
      </c>
      <c r="AB609" s="207">
        <v>0</v>
      </c>
      <c r="AC609" s="207">
        <v>0</v>
      </c>
      <c r="AD609" s="207">
        <v>0</v>
      </c>
      <c r="AE609" s="207">
        <v>0</v>
      </c>
      <c r="AF609" s="207">
        <v>0</v>
      </c>
      <c r="AG609" s="207">
        <v>0</v>
      </c>
      <c r="AH609" s="86">
        <v>0</v>
      </c>
      <c r="AI609" s="86">
        <v>0</v>
      </c>
      <c r="AJ609" s="86">
        <v>0</v>
      </c>
      <c r="AK609" s="207">
        <v>0</v>
      </c>
      <c r="AL609" s="207">
        <v>0</v>
      </c>
      <c r="AM609" s="207">
        <v>0</v>
      </c>
      <c r="AN609" s="207">
        <v>0</v>
      </c>
      <c r="AO609" s="207">
        <v>0</v>
      </c>
      <c r="AP609" s="207">
        <v>0</v>
      </c>
      <c r="AQ609" s="207">
        <v>0</v>
      </c>
      <c r="AR609" s="207">
        <v>0</v>
      </c>
      <c r="AS609" s="207">
        <v>0</v>
      </c>
      <c r="AT609" s="207">
        <v>0</v>
      </c>
      <c r="AU609" s="86">
        <v>0</v>
      </c>
      <c r="AV609" s="302"/>
    </row>
    <row r="610" spans="1:48">
      <c r="A610" s="591"/>
      <c r="B610" s="574"/>
      <c r="C610" s="475"/>
      <c r="D610" s="577"/>
      <c r="E610" s="570"/>
      <c r="F610" s="567"/>
      <c r="G610" s="567"/>
      <c r="H610" s="567"/>
      <c r="I610" s="567"/>
      <c r="J610" s="561"/>
      <c r="K610" s="561"/>
      <c r="L610" s="564"/>
      <c r="M610" s="564"/>
      <c r="N610" s="86">
        <v>0</v>
      </c>
      <c r="O610" s="86">
        <v>0</v>
      </c>
      <c r="P610" s="86">
        <v>0</v>
      </c>
      <c r="Q610" s="86">
        <v>0</v>
      </c>
      <c r="R610" s="86">
        <v>0</v>
      </c>
      <c r="S610" s="86">
        <v>0</v>
      </c>
      <c r="T610" s="86">
        <v>0</v>
      </c>
      <c r="U610" s="83">
        <f t="shared" si="350"/>
        <v>0</v>
      </c>
      <c r="V610" s="170" t="s">
        <v>51</v>
      </c>
      <c r="W610" s="207">
        <v>0</v>
      </c>
      <c r="X610" s="207">
        <v>0</v>
      </c>
      <c r="Y610" s="207">
        <v>0</v>
      </c>
      <c r="Z610" s="207">
        <v>0</v>
      </c>
      <c r="AA610" s="207">
        <v>0</v>
      </c>
      <c r="AB610" s="207">
        <v>0</v>
      </c>
      <c r="AC610" s="207">
        <v>0</v>
      </c>
      <c r="AD610" s="207">
        <v>0</v>
      </c>
      <c r="AE610" s="207">
        <v>0</v>
      </c>
      <c r="AF610" s="207">
        <v>0</v>
      </c>
      <c r="AG610" s="207">
        <v>0</v>
      </c>
      <c r="AH610" s="86">
        <v>0</v>
      </c>
      <c r="AI610" s="86">
        <v>0</v>
      </c>
      <c r="AJ610" s="86">
        <v>0</v>
      </c>
      <c r="AK610" s="207">
        <v>0</v>
      </c>
      <c r="AL610" s="207">
        <v>0</v>
      </c>
      <c r="AM610" s="207">
        <v>0</v>
      </c>
      <c r="AN610" s="207">
        <v>0</v>
      </c>
      <c r="AO610" s="207">
        <v>0</v>
      </c>
      <c r="AP610" s="207">
        <v>0</v>
      </c>
      <c r="AQ610" s="207">
        <v>0</v>
      </c>
      <c r="AR610" s="207">
        <v>0</v>
      </c>
      <c r="AS610" s="207">
        <v>0</v>
      </c>
      <c r="AT610" s="207">
        <v>0</v>
      </c>
      <c r="AU610" s="86">
        <v>0</v>
      </c>
      <c r="AV610" s="302"/>
    </row>
    <row r="611" spans="1:48">
      <c r="A611" s="591"/>
      <c r="B611" s="574"/>
      <c r="C611" s="475"/>
      <c r="D611" s="577"/>
      <c r="E611" s="570"/>
      <c r="F611" s="567"/>
      <c r="G611" s="567"/>
      <c r="H611" s="567"/>
      <c r="I611" s="567"/>
      <c r="J611" s="561"/>
      <c r="K611" s="561"/>
      <c r="L611" s="564"/>
      <c r="M611" s="564"/>
      <c r="N611" s="86">
        <v>0</v>
      </c>
      <c r="O611" s="86">
        <v>0</v>
      </c>
      <c r="P611" s="86">
        <v>0</v>
      </c>
      <c r="Q611" s="86">
        <v>0</v>
      </c>
      <c r="R611" s="86">
        <v>0</v>
      </c>
      <c r="S611" s="86">
        <v>0</v>
      </c>
      <c r="T611" s="86">
        <v>0</v>
      </c>
      <c r="U611" s="83">
        <f t="shared" si="350"/>
        <v>0</v>
      </c>
      <c r="V611" s="170" t="s">
        <v>52</v>
      </c>
      <c r="W611" s="207">
        <v>0</v>
      </c>
      <c r="X611" s="207">
        <v>0</v>
      </c>
      <c r="Y611" s="207">
        <v>0</v>
      </c>
      <c r="Z611" s="207">
        <v>0</v>
      </c>
      <c r="AA611" s="207">
        <v>0</v>
      </c>
      <c r="AB611" s="207">
        <v>0</v>
      </c>
      <c r="AC611" s="207">
        <v>0</v>
      </c>
      <c r="AD611" s="207">
        <v>0</v>
      </c>
      <c r="AE611" s="207">
        <v>0</v>
      </c>
      <c r="AF611" s="207">
        <v>0</v>
      </c>
      <c r="AG611" s="207">
        <v>0</v>
      </c>
      <c r="AH611" s="86">
        <v>0</v>
      </c>
      <c r="AI611" s="86">
        <v>0</v>
      </c>
      <c r="AJ611" s="86">
        <v>0</v>
      </c>
      <c r="AK611" s="207">
        <v>0</v>
      </c>
      <c r="AL611" s="207">
        <v>0</v>
      </c>
      <c r="AM611" s="207">
        <v>0</v>
      </c>
      <c r="AN611" s="207">
        <v>0</v>
      </c>
      <c r="AO611" s="207">
        <v>0</v>
      </c>
      <c r="AP611" s="207">
        <v>0</v>
      </c>
      <c r="AQ611" s="207">
        <v>0</v>
      </c>
      <c r="AR611" s="207">
        <v>0</v>
      </c>
      <c r="AS611" s="207">
        <v>0</v>
      </c>
      <c r="AT611" s="207">
        <v>0</v>
      </c>
      <c r="AU611" s="86">
        <v>0</v>
      </c>
      <c r="AV611" s="302"/>
    </row>
    <row r="612" spans="1:48">
      <c r="A612" s="592"/>
      <c r="B612" s="575"/>
      <c r="C612" s="475"/>
      <c r="D612" s="578"/>
      <c r="E612" s="571"/>
      <c r="F612" s="568"/>
      <c r="G612" s="568"/>
      <c r="H612" s="568"/>
      <c r="I612" s="568"/>
      <c r="J612" s="562"/>
      <c r="K612" s="562"/>
      <c r="L612" s="565"/>
      <c r="M612" s="565"/>
      <c r="N612" s="88">
        <f>SUM(N607:N611)</f>
        <v>0</v>
      </c>
      <c r="O612" s="88">
        <f t="shared" ref="O612:T612" si="351">SUM(O607:O611)</f>
        <v>0</v>
      </c>
      <c r="P612" s="88">
        <f t="shared" si="351"/>
        <v>0</v>
      </c>
      <c r="Q612" s="175">
        <f t="shared" si="351"/>
        <v>0</v>
      </c>
      <c r="R612" s="175">
        <f t="shared" si="351"/>
        <v>0.25</v>
      </c>
      <c r="S612" s="175">
        <f t="shared" si="351"/>
        <v>1.627165</v>
      </c>
      <c r="T612" s="175">
        <f t="shared" si="351"/>
        <v>1.627165</v>
      </c>
      <c r="U612" s="176">
        <f t="shared" si="350"/>
        <v>3.5043299999999999</v>
      </c>
      <c r="V612" s="177" t="s">
        <v>11</v>
      </c>
      <c r="W612" s="193">
        <f t="shared" ref="W612:AU612" si="352">SUM(W607:W611)</f>
        <v>0</v>
      </c>
      <c r="X612" s="193">
        <f t="shared" si="352"/>
        <v>0</v>
      </c>
      <c r="Y612" s="193">
        <f t="shared" si="352"/>
        <v>0</v>
      </c>
      <c r="Z612" s="193">
        <f t="shared" si="352"/>
        <v>0</v>
      </c>
      <c r="AA612" s="193">
        <f t="shared" si="352"/>
        <v>0</v>
      </c>
      <c r="AB612" s="193">
        <f t="shared" si="352"/>
        <v>0</v>
      </c>
      <c r="AC612" s="193">
        <f t="shared" si="352"/>
        <v>0</v>
      </c>
      <c r="AD612" s="193">
        <f t="shared" si="352"/>
        <v>0</v>
      </c>
      <c r="AE612" s="193">
        <f t="shared" si="352"/>
        <v>0</v>
      </c>
      <c r="AF612" s="193">
        <f t="shared" si="352"/>
        <v>0</v>
      </c>
      <c r="AG612" s="193">
        <f t="shared" si="352"/>
        <v>0</v>
      </c>
      <c r="AH612" s="175">
        <f t="shared" si="352"/>
        <v>0</v>
      </c>
      <c r="AI612" s="175">
        <f t="shared" si="352"/>
        <v>0</v>
      </c>
      <c r="AJ612" s="175">
        <f t="shared" si="352"/>
        <v>0</v>
      </c>
      <c r="AK612" s="193">
        <f t="shared" si="352"/>
        <v>0</v>
      </c>
      <c r="AL612" s="193">
        <f t="shared" si="352"/>
        <v>0</v>
      </c>
      <c r="AM612" s="193">
        <f t="shared" si="352"/>
        <v>0</v>
      </c>
      <c r="AN612" s="193">
        <f t="shared" si="352"/>
        <v>0</v>
      </c>
      <c r="AO612" s="193">
        <f t="shared" si="352"/>
        <v>0</v>
      </c>
      <c r="AP612" s="193">
        <f t="shared" si="352"/>
        <v>0</v>
      </c>
      <c r="AQ612" s="193">
        <f t="shared" si="352"/>
        <v>0</v>
      </c>
      <c r="AR612" s="193">
        <f t="shared" si="352"/>
        <v>0</v>
      </c>
      <c r="AS612" s="193">
        <f t="shared" si="352"/>
        <v>0</v>
      </c>
      <c r="AT612" s="193">
        <f t="shared" si="352"/>
        <v>0</v>
      </c>
      <c r="AU612" s="175">
        <f t="shared" si="352"/>
        <v>0</v>
      </c>
      <c r="AV612" s="328"/>
    </row>
    <row r="613" spans="1:48" ht="15.75" customHeight="1">
      <c r="A613" s="179"/>
      <c r="B613" s="648" t="s">
        <v>685</v>
      </c>
      <c r="C613" s="649"/>
      <c r="D613" s="649"/>
      <c r="E613" s="649"/>
      <c r="F613" s="649"/>
      <c r="G613" s="649"/>
      <c r="H613" s="649"/>
      <c r="I613" s="649"/>
      <c r="J613" s="649"/>
      <c r="K613" s="649"/>
      <c r="L613" s="649"/>
      <c r="M613" s="649"/>
      <c r="N613" s="649"/>
      <c r="O613" s="649"/>
      <c r="P613" s="649"/>
      <c r="Q613" s="649"/>
      <c r="R613" s="649"/>
      <c r="S613" s="649"/>
      <c r="T613" s="649"/>
      <c r="U613" s="649"/>
      <c r="V613" s="649"/>
      <c r="W613" s="461"/>
      <c r="X613" s="461"/>
      <c r="Y613" s="461"/>
      <c r="Z613" s="461"/>
      <c r="AA613" s="461"/>
      <c r="AB613" s="461"/>
      <c r="AC613" s="461"/>
      <c r="AD613" s="461"/>
      <c r="AE613" s="461"/>
      <c r="AF613" s="461"/>
      <c r="AG613" s="461"/>
      <c r="AH613" s="461"/>
      <c r="AI613" s="461"/>
      <c r="AJ613" s="461"/>
      <c r="AK613" s="461"/>
      <c r="AL613" s="461"/>
      <c r="AM613" s="461"/>
      <c r="AN613" s="461"/>
      <c r="AO613" s="461"/>
      <c r="AP613" s="461"/>
      <c r="AQ613" s="461"/>
      <c r="AR613" s="461"/>
      <c r="AS613" s="461"/>
      <c r="AT613" s="461"/>
      <c r="AU613" s="461"/>
      <c r="AV613" s="462"/>
    </row>
    <row r="614" spans="1:48" ht="19.5" customHeight="1">
      <c r="A614" s="556" t="s">
        <v>628</v>
      </c>
      <c r="B614" s="557"/>
      <c r="C614" s="557"/>
      <c r="D614" s="557"/>
      <c r="E614" s="557"/>
      <c r="F614" s="557"/>
      <c r="G614" s="557"/>
      <c r="H614" s="557"/>
      <c r="I614" s="557"/>
      <c r="J614" s="557"/>
      <c r="K614" s="557"/>
      <c r="L614" s="557"/>
      <c r="M614" s="557"/>
      <c r="N614" s="557"/>
      <c r="O614" s="557"/>
      <c r="P614" s="557"/>
      <c r="Q614" s="557"/>
      <c r="R614" s="557"/>
      <c r="S614" s="557"/>
      <c r="T614" s="557"/>
      <c r="U614" s="557"/>
      <c r="V614" s="557"/>
      <c r="W614" s="558"/>
      <c r="X614" s="558"/>
      <c r="Y614" s="558"/>
      <c r="Z614" s="558"/>
      <c r="AA614" s="558"/>
      <c r="AB614" s="558"/>
      <c r="AC614" s="558"/>
      <c r="AD614" s="558"/>
      <c r="AE614" s="558"/>
      <c r="AF614" s="558"/>
      <c r="AG614" s="558"/>
      <c r="AH614" s="558"/>
      <c r="AI614" s="558"/>
      <c r="AJ614" s="558"/>
      <c r="AK614" s="558"/>
      <c r="AL614" s="558"/>
      <c r="AM614" s="558"/>
      <c r="AN614" s="558"/>
      <c r="AO614" s="558"/>
      <c r="AP614" s="558"/>
      <c r="AQ614" s="558"/>
      <c r="AR614" s="558"/>
      <c r="AS614" s="558"/>
      <c r="AT614" s="558"/>
      <c r="AU614" s="558"/>
      <c r="AV614" s="559"/>
    </row>
    <row r="615" spans="1:48" ht="15.75" customHeight="1">
      <c r="A615" s="584" t="s">
        <v>53</v>
      </c>
      <c r="B615" s="587" t="s">
        <v>686</v>
      </c>
      <c r="C615" s="475" t="s">
        <v>687</v>
      </c>
      <c r="D615" s="576" t="s">
        <v>630</v>
      </c>
      <c r="E615" s="569" t="s">
        <v>688</v>
      </c>
      <c r="F615" s="82" t="s">
        <v>18</v>
      </c>
      <c r="G615" s="82" t="s">
        <v>20</v>
      </c>
      <c r="H615" s="82" t="s">
        <v>297</v>
      </c>
      <c r="I615" s="82" t="s">
        <v>297</v>
      </c>
      <c r="J615" s="560">
        <v>2023</v>
      </c>
      <c r="K615" s="560">
        <v>2023</v>
      </c>
      <c r="L615" s="563">
        <v>26.587</v>
      </c>
      <c r="M615" s="563">
        <f>Q620+R620+S620+T620</f>
        <v>17.035319999999999</v>
      </c>
      <c r="N615" s="83">
        <v>0</v>
      </c>
      <c r="O615" s="83">
        <v>0</v>
      </c>
      <c r="P615" s="83">
        <v>0</v>
      </c>
      <c r="Q615" s="83">
        <v>0</v>
      </c>
      <c r="R615" s="83">
        <v>0</v>
      </c>
      <c r="S615" s="83">
        <v>0</v>
      </c>
      <c r="T615" s="83">
        <v>0</v>
      </c>
      <c r="U615" s="83">
        <f>SUM(N615:T615)</f>
        <v>0</v>
      </c>
      <c r="V615" s="170" t="s">
        <v>3</v>
      </c>
      <c r="W615" s="192">
        <v>0</v>
      </c>
      <c r="X615" s="192">
        <v>0</v>
      </c>
      <c r="Y615" s="192">
        <v>0</v>
      </c>
      <c r="Z615" s="192">
        <v>0</v>
      </c>
      <c r="AA615" s="192">
        <v>0</v>
      </c>
      <c r="AB615" s="192">
        <v>0</v>
      </c>
      <c r="AC615" s="192">
        <v>0</v>
      </c>
      <c r="AD615" s="192">
        <v>0</v>
      </c>
      <c r="AE615" s="192">
        <v>0</v>
      </c>
      <c r="AF615" s="192">
        <v>0</v>
      </c>
      <c r="AG615" s="192">
        <v>0</v>
      </c>
      <c r="AH615" s="83">
        <v>0</v>
      </c>
      <c r="AI615" s="83">
        <v>0</v>
      </c>
      <c r="AJ615" s="83">
        <v>0</v>
      </c>
      <c r="AK615" s="192">
        <v>0</v>
      </c>
      <c r="AL615" s="192">
        <v>0</v>
      </c>
      <c r="AM615" s="192">
        <v>0</v>
      </c>
      <c r="AN615" s="192">
        <v>0</v>
      </c>
      <c r="AO615" s="192">
        <v>0</v>
      </c>
      <c r="AP615" s="192">
        <v>0</v>
      </c>
      <c r="AQ615" s="192">
        <v>0</v>
      </c>
      <c r="AR615" s="192">
        <v>0</v>
      </c>
      <c r="AS615" s="192">
        <v>0</v>
      </c>
      <c r="AT615" s="192">
        <v>0</v>
      </c>
      <c r="AU615" s="83">
        <v>0</v>
      </c>
      <c r="AV615" s="636" t="s">
        <v>997</v>
      </c>
    </row>
    <row r="616" spans="1:48" ht="15.75" customHeight="1">
      <c r="A616" s="585"/>
      <c r="B616" s="588"/>
      <c r="C616" s="475"/>
      <c r="D616" s="577"/>
      <c r="E616" s="570"/>
      <c r="F616" s="82" t="s">
        <v>19</v>
      </c>
      <c r="G616" s="82" t="s">
        <v>22</v>
      </c>
      <c r="H616" s="82" t="s">
        <v>297</v>
      </c>
      <c r="I616" s="82" t="s">
        <v>297</v>
      </c>
      <c r="J616" s="561"/>
      <c r="K616" s="561"/>
      <c r="L616" s="564"/>
      <c r="M616" s="564"/>
      <c r="N616" s="9">
        <v>0</v>
      </c>
      <c r="O616" s="9">
        <v>0</v>
      </c>
      <c r="P616" s="9">
        <v>0.70747000000000004</v>
      </c>
      <c r="Q616" s="83">
        <v>1.63245</v>
      </c>
      <c r="R616" s="83">
        <v>0</v>
      </c>
      <c r="S616" s="83">
        <v>0</v>
      </c>
      <c r="T616" s="83">
        <v>0</v>
      </c>
      <c r="U616" s="83">
        <f t="shared" ref="U616:U620" si="353">SUM(N616:T616)</f>
        <v>2.3399200000000002</v>
      </c>
      <c r="V616" s="171" t="s">
        <v>8</v>
      </c>
      <c r="W616" s="192">
        <v>1632.45</v>
      </c>
      <c r="X616" s="192">
        <v>0</v>
      </c>
      <c r="Y616" s="192">
        <v>0</v>
      </c>
      <c r="Z616" s="192">
        <v>0</v>
      </c>
      <c r="AA616" s="192">
        <v>0</v>
      </c>
      <c r="AB616" s="192">
        <v>0</v>
      </c>
      <c r="AC616" s="192">
        <v>0</v>
      </c>
      <c r="AD616" s="192">
        <v>0</v>
      </c>
      <c r="AE616" s="192">
        <v>0</v>
      </c>
      <c r="AF616" s="192">
        <v>0</v>
      </c>
      <c r="AG616" s="192">
        <v>0</v>
      </c>
      <c r="AH616" s="83">
        <v>0</v>
      </c>
      <c r="AI616" s="83">
        <v>0</v>
      </c>
      <c r="AJ616" s="83">
        <v>0</v>
      </c>
      <c r="AK616" s="192">
        <v>0</v>
      </c>
      <c r="AL616" s="192">
        <v>0</v>
      </c>
      <c r="AM616" s="192">
        <v>0</v>
      </c>
      <c r="AN616" s="192">
        <v>0</v>
      </c>
      <c r="AO616" s="192">
        <v>0</v>
      </c>
      <c r="AP616" s="192">
        <v>0</v>
      </c>
      <c r="AQ616" s="192">
        <v>0</v>
      </c>
      <c r="AR616" s="192">
        <v>0</v>
      </c>
      <c r="AS616" s="192">
        <v>0</v>
      </c>
      <c r="AT616" s="192">
        <v>0</v>
      </c>
      <c r="AU616" s="83">
        <v>0</v>
      </c>
      <c r="AV616" s="637"/>
    </row>
    <row r="617" spans="1:48" ht="47.25">
      <c r="A617" s="585"/>
      <c r="B617" s="588"/>
      <c r="C617" s="475"/>
      <c r="D617" s="577"/>
      <c r="E617" s="570"/>
      <c r="F617" s="566" t="s">
        <v>39</v>
      </c>
      <c r="G617" s="566" t="s">
        <v>21</v>
      </c>
      <c r="H617" s="593">
        <v>1200</v>
      </c>
      <c r="I617" s="593">
        <v>2400</v>
      </c>
      <c r="J617" s="561"/>
      <c r="K617" s="561"/>
      <c r="L617" s="564"/>
      <c r="M617" s="564"/>
      <c r="N617" s="83">
        <v>0</v>
      </c>
      <c r="O617" s="83">
        <v>0</v>
      </c>
      <c r="P617" s="83">
        <v>0</v>
      </c>
      <c r="Q617" s="83">
        <v>0</v>
      </c>
      <c r="R617" s="83">
        <v>1.7533799999999999</v>
      </c>
      <c r="S617" s="83">
        <v>1.16892</v>
      </c>
      <c r="T617" s="83">
        <v>12.48057</v>
      </c>
      <c r="U617" s="83">
        <f>SUM(N617:T617)</f>
        <v>15.40287</v>
      </c>
      <c r="V617" s="170" t="s">
        <v>50</v>
      </c>
      <c r="W617" s="192">
        <v>0</v>
      </c>
      <c r="X617" s="192">
        <v>0</v>
      </c>
      <c r="Y617" s="192">
        <v>0</v>
      </c>
      <c r="Z617" s="192">
        <v>0</v>
      </c>
      <c r="AA617" s="192">
        <v>0</v>
      </c>
      <c r="AB617" s="192">
        <v>0</v>
      </c>
      <c r="AC617" s="192">
        <v>0</v>
      </c>
      <c r="AD617" s="192">
        <v>0</v>
      </c>
      <c r="AE617" s="192">
        <v>0</v>
      </c>
      <c r="AF617" s="192">
        <v>0</v>
      </c>
      <c r="AG617" s="192">
        <v>0</v>
      </c>
      <c r="AH617" s="83">
        <v>0</v>
      </c>
      <c r="AI617" s="83">
        <v>0</v>
      </c>
      <c r="AJ617" s="83">
        <v>0</v>
      </c>
      <c r="AK617" s="192">
        <v>0</v>
      </c>
      <c r="AL617" s="192">
        <v>0</v>
      </c>
      <c r="AM617" s="192">
        <v>0</v>
      </c>
      <c r="AN617" s="192">
        <v>0</v>
      </c>
      <c r="AO617" s="192">
        <v>0</v>
      </c>
      <c r="AP617" s="192">
        <v>0</v>
      </c>
      <c r="AQ617" s="192">
        <v>0</v>
      </c>
      <c r="AR617" s="192">
        <v>0</v>
      </c>
      <c r="AS617" s="192">
        <v>0</v>
      </c>
      <c r="AT617" s="192">
        <v>0</v>
      </c>
      <c r="AU617" s="83">
        <v>0</v>
      </c>
      <c r="AV617" s="637"/>
    </row>
    <row r="618" spans="1:48">
      <c r="A618" s="585"/>
      <c r="B618" s="588"/>
      <c r="C618" s="475"/>
      <c r="D618" s="577"/>
      <c r="E618" s="570"/>
      <c r="F618" s="567"/>
      <c r="G618" s="567"/>
      <c r="H618" s="594"/>
      <c r="I618" s="594"/>
      <c r="J618" s="561"/>
      <c r="K618" s="561"/>
      <c r="L618" s="564"/>
      <c r="M618" s="564"/>
      <c r="N618" s="83">
        <v>0</v>
      </c>
      <c r="O618" s="83">
        <v>0</v>
      </c>
      <c r="P618" s="83">
        <v>0</v>
      </c>
      <c r="Q618" s="83">
        <v>0</v>
      </c>
      <c r="R618" s="83">
        <v>0</v>
      </c>
      <c r="S618" s="83">
        <v>0</v>
      </c>
      <c r="T618" s="83">
        <v>0</v>
      </c>
      <c r="U618" s="83">
        <f t="shared" si="353"/>
        <v>0</v>
      </c>
      <c r="V618" s="170" t="s">
        <v>51</v>
      </c>
      <c r="W618" s="192">
        <v>0</v>
      </c>
      <c r="X618" s="192">
        <v>0</v>
      </c>
      <c r="Y618" s="192">
        <v>0</v>
      </c>
      <c r="Z618" s="192">
        <v>0</v>
      </c>
      <c r="AA618" s="192">
        <v>0</v>
      </c>
      <c r="AB618" s="192">
        <v>0</v>
      </c>
      <c r="AC618" s="192">
        <v>0</v>
      </c>
      <c r="AD618" s="192">
        <v>0</v>
      </c>
      <c r="AE618" s="192">
        <v>0</v>
      </c>
      <c r="AF618" s="192">
        <v>0</v>
      </c>
      <c r="AG618" s="192">
        <v>0</v>
      </c>
      <c r="AH618" s="83">
        <v>0</v>
      </c>
      <c r="AI618" s="83">
        <v>0</v>
      </c>
      <c r="AJ618" s="83">
        <v>0</v>
      </c>
      <c r="AK618" s="192">
        <v>0</v>
      </c>
      <c r="AL618" s="192">
        <v>0</v>
      </c>
      <c r="AM618" s="192">
        <v>0</v>
      </c>
      <c r="AN618" s="192">
        <v>0</v>
      </c>
      <c r="AO618" s="192">
        <v>0</v>
      </c>
      <c r="AP618" s="192">
        <v>0</v>
      </c>
      <c r="AQ618" s="192">
        <v>0</v>
      </c>
      <c r="AR618" s="192">
        <v>0</v>
      </c>
      <c r="AS618" s="192">
        <v>0</v>
      </c>
      <c r="AT618" s="192">
        <v>0</v>
      </c>
      <c r="AU618" s="83">
        <v>0</v>
      </c>
      <c r="AV618" s="637"/>
    </row>
    <row r="619" spans="1:48">
      <c r="A619" s="585"/>
      <c r="B619" s="588"/>
      <c r="C619" s="475"/>
      <c r="D619" s="577"/>
      <c r="E619" s="570"/>
      <c r="F619" s="567"/>
      <c r="G619" s="567"/>
      <c r="H619" s="594"/>
      <c r="I619" s="594"/>
      <c r="J619" s="561"/>
      <c r="K619" s="561"/>
      <c r="L619" s="564"/>
      <c r="M619" s="564"/>
      <c r="N619" s="83">
        <v>0</v>
      </c>
      <c r="O619" s="83">
        <v>0</v>
      </c>
      <c r="P619" s="83">
        <v>0</v>
      </c>
      <c r="Q619" s="83">
        <v>0</v>
      </c>
      <c r="R619" s="83">
        <v>0</v>
      </c>
      <c r="S619" s="83">
        <v>0</v>
      </c>
      <c r="T619" s="83">
        <v>0</v>
      </c>
      <c r="U619" s="83">
        <f t="shared" si="353"/>
        <v>0</v>
      </c>
      <c r="V619" s="170" t="s">
        <v>52</v>
      </c>
      <c r="W619" s="192">
        <v>0</v>
      </c>
      <c r="X619" s="192">
        <v>0</v>
      </c>
      <c r="Y619" s="192">
        <v>0</v>
      </c>
      <c r="Z619" s="192">
        <v>0</v>
      </c>
      <c r="AA619" s="192">
        <v>0</v>
      </c>
      <c r="AB619" s="192">
        <v>0</v>
      </c>
      <c r="AC619" s="192">
        <v>0</v>
      </c>
      <c r="AD619" s="192">
        <v>0</v>
      </c>
      <c r="AE619" s="192">
        <v>0</v>
      </c>
      <c r="AF619" s="192">
        <v>0</v>
      </c>
      <c r="AG619" s="192">
        <v>0</v>
      </c>
      <c r="AH619" s="83">
        <v>0</v>
      </c>
      <c r="AI619" s="83">
        <v>0</v>
      </c>
      <c r="AJ619" s="83">
        <v>0</v>
      </c>
      <c r="AK619" s="192">
        <v>0</v>
      </c>
      <c r="AL619" s="192">
        <v>0</v>
      </c>
      <c r="AM619" s="192">
        <v>0</v>
      </c>
      <c r="AN619" s="192">
        <v>0</v>
      </c>
      <c r="AO619" s="192">
        <v>0</v>
      </c>
      <c r="AP619" s="192">
        <v>0</v>
      </c>
      <c r="AQ619" s="192">
        <v>0</v>
      </c>
      <c r="AR619" s="192">
        <v>0</v>
      </c>
      <c r="AS619" s="192">
        <v>0</v>
      </c>
      <c r="AT619" s="192">
        <v>0</v>
      </c>
      <c r="AU619" s="83">
        <v>0</v>
      </c>
      <c r="AV619" s="638"/>
    </row>
    <row r="620" spans="1:48">
      <c r="A620" s="585"/>
      <c r="B620" s="589"/>
      <c r="C620" s="475"/>
      <c r="D620" s="578"/>
      <c r="E620" s="571"/>
      <c r="F620" s="568"/>
      <c r="G620" s="568"/>
      <c r="H620" s="595"/>
      <c r="I620" s="595"/>
      <c r="J620" s="562"/>
      <c r="K620" s="562"/>
      <c r="L620" s="565"/>
      <c r="M620" s="565"/>
      <c r="N620" s="88">
        <f>SUM(N615:N619)</f>
        <v>0</v>
      </c>
      <c r="O620" s="88">
        <f t="shared" ref="O620:T620" si="354">SUM(O615:O619)</f>
        <v>0</v>
      </c>
      <c r="P620" s="88">
        <f t="shared" si="354"/>
        <v>0.70747000000000004</v>
      </c>
      <c r="Q620" s="175">
        <f t="shared" si="354"/>
        <v>1.63245</v>
      </c>
      <c r="R620" s="175">
        <f t="shared" si="354"/>
        <v>1.7533799999999999</v>
      </c>
      <c r="S620" s="175">
        <f t="shared" si="354"/>
        <v>1.16892</v>
      </c>
      <c r="T620" s="175">
        <f t="shared" si="354"/>
        <v>12.48057</v>
      </c>
      <c r="U620" s="176">
        <f t="shared" si="353"/>
        <v>17.742789999999999</v>
      </c>
      <c r="V620" s="177" t="s">
        <v>11</v>
      </c>
      <c r="W620" s="193">
        <f t="shared" ref="W620:X620" si="355">SUM(W615:W619)</f>
        <v>1632.45</v>
      </c>
      <c r="X620" s="193">
        <f t="shared" si="355"/>
        <v>0</v>
      </c>
      <c r="Y620" s="193">
        <f t="shared" ref="Y620:AU620" si="356">SUM(Y615:Y619)</f>
        <v>0</v>
      </c>
      <c r="Z620" s="193">
        <f t="shared" si="356"/>
        <v>0</v>
      </c>
      <c r="AA620" s="193">
        <f t="shared" si="356"/>
        <v>0</v>
      </c>
      <c r="AB620" s="193">
        <f t="shared" si="356"/>
        <v>0</v>
      </c>
      <c r="AC620" s="193">
        <f t="shared" si="356"/>
        <v>0</v>
      </c>
      <c r="AD620" s="193">
        <f t="shared" si="356"/>
        <v>0</v>
      </c>
      <c r="AE620" s="193">
        <f t="shared" si="356"/>
        <v>0</v>
      </c>
      <c r="AF620" s="193">
        <f t="shared" si="356"/>
        <v>0</v>
      </c>
      <c r="AG620" s="193">
        <f t="shared" si="356"/>
        <v>0</v>
      </c>
      <c r="AH620" s="175">
        <f t="shared" si="356"/>
        <v>0</v>
      </c>
      <c r="AI620" s="175">
        <f t="shared" si="356"/>
        <v>0</v>
      </c>
      <c r="AJ620" s="175">
        <f t="shared" si="356"/>
        <v>0</v>
      </c>
      <c r="AK620" s="193">
        <f t="shared" si="356"/>
        <v>0</v>
      </c>
      <c r="AL620" s="193">
        <f t="shared" si="356"/>
        <v>0</v>
      </c>
      <c r="AM620" s="193">
        <f t="shared" si="356"/>
        <v>0</v>
      </c>
      <c r="AN620" s="193">
        <f t="shared" si="356"/>
        <v>0</v>
      </c>
      <c r="AO620" s="193">
        <f t="shared" si="356"/>
        <v>0</v>
      </c>
      <c r="AP620" s="193">
        <f t="shared" si="356"/>
        <v>0</v>
      </c>
      <c r="AQ620" s="193">
        <f t="shared" si="356"/>
        <v>0</v>
      </c>
      <c r="AR620" s="193">
        <f t="shared" si="356"/>
        <v>0</v>
      </c>
      <c r="AS620" s="193">
        <f t="shared" si="356"/>
        <v>0</v>
      </c>
      <c r="AT620" s="193">
        <f t="shared" si="356"/>
        <v>0</v>
      </c>
      <c r="AU620" s="175">
        <f t="shared" si="356"/>
        <v>0</v>
      </c>
      <c r="AV620" s="328"/>
    </row>
    <row r="621" spans="1:48" ht="15.75" customHeight="1">
      <c r="A621" s="585"/>
      <c r="B621" s="587" t="s">
        <v>689</v>
      </c>
      <c r="C621" s="475" t="s">
        <v>921</v>
      </c>
      <c r="D621" s="576" t="s">
        <v>630</v>
      </c>
      <c r="E621" s="569" t="s">
        <v>691</v>
      </c>
      <c r="F621" s="82" t="s">
        <v>18</v>
      </c>
      <c r="G621" s="82" t="s">
        <v>20</v>
      </c>
      <c r="H621" s="82" t="s">
        <v>297</v>
      </c>
      <c r="I621" s="82" t="s">
        <v>297</v>
      </c>
      <c r="J621" s="560">
        <v>2020</v>
      </c>
      <c r="K621" s="560">
        <v>2022</v>
      </c>
      <c r="L621" s="563">
        <v>67.540999999999997</v>
      </c>
      <c r="M621" s="563">
        <f>Q626+R626+S626+T626</f>
        <v>50.964799999999997</v>
      </c>
      <c r="N621" s="83">
        <v>0</v>
      </c>
      <c r="O621" s="83">
        <v>0</v>
      </c>
      <c r="P621" s="83">
        <v>0</v>
      </c>
      <c r="Q621" s="83">
        <v>0</v>
      </c>
      <c r="R621" s="83">
        <v>0</v>
      </c>
      <c r="S621" s="83">
        <v>0</v>
      </c>
      <c r="T621" s="83">
        <v>0</v>
      </c>
      <c r="U621" s="83">
        <f>SUM(N621:T621)</f>
        <v>0</v>
      </c>
      <c r="V621" s="170" t="s">
        <v>3</v>
      </c>
      <c r="W621" s="192">
        <v>0</v>
      </c>
      <c r="X621" s="192">
        <v>0</v>
      </c>
      <c r="Y621" s="192">
        <v>0</v>
      </c>
      <c r="Z621" s="192">
        <v>0</v>
      </c>
      <c r="AA621" s="192">
        <v>0</v>
      </c>
      <c r="AB621" s="192">
        <v>0</v>
      </c>
      <c r="AC621" s="192">
        <v>0</v>
      </c>
      <c r="AD621" s="192">
        <v>0</v>
      </c>
      <c r="AE621" s="192">
        <v>0</v>
      </c>
      <c r="AF621" s="192">
        <v>0</v>
      </c>
      <c r="AG621" s="192">
        <v>0</v>
      </c>
      <c r="AH621" s="83">
        <v>0</v>
      </c>
      <c r="AI621" s="83">
        <v>0</v>
      </c>
      <c r="AJ621" s="83">
        <v>0</v>
      </c>
      <c r="AK621" s="192">
        <v>0</v>
      </c>
      <c r="AL621" s="192">
        <v>0</v>
      </c>
      <c r="AM621" s="192">
        <v>0</v>
      </c>
      <c r="AN621" s="192">
        <v>0</v>
      </c>
      <c r="AO621" s="192">
        <v>0</v>
      </c>
      <c r="AP621" s="192">
        <v>0</v>
      </c>
      <c r="AQ621" s="192">
        <v>0</v>
      </c>
      <c r="AR621" s="192">
        <v>0</v>
      </c>
      <c r="AS621" s="192">
        <v>0</v>
      </c>
      <c r="AT621" s="192">
        <v>0</v>
      </c>
      <c r="AU621" s="83">
        <v>0</v>
      </c>
      <c r="AV621" s="636" t="s">
        <v>997</v>
      </c>
    </row>
    <row r="622" spans="1:48" ht="15.75" customHeight="1">
      <c r="A622" s="585"/>
      <c r="B622" s="588"/>
      <c r="C622" s="475"/>
      <c r="D622" s="577"/>
      <c r="E622" s="570"/>
      <c r="F622" s="82" t="s">
        <v>19</v>
      </c>
      <c r="G622" s="82" t="s">
        <v>22</v>
      </c>
      <c r="H622" s="82" t="s">
        <v>297</v>
      </c>
      <c r="I622" s="82" t="s">
        <v>297</v>
      </c>
      <c r="J622" s="561"/>
      <c r="K622" s="561"/>
      <c r="L622" s="564"/>
      <c r="M622" s="564"/>
      <c r="N622" s="9">
        <v>0</v>
      </c>
      <c r="O622" s="9">
        <v>0</v>
      </c>
      <c r="P622" s="9">
        <v>6.7500000000000004E-2</v>
      </c>
      <c r="Q622" s="83">
        <v>27.314299999999999</v>
      </c>
      <c r="R622" s="83">
        <v>0</v>
      </c>
      <c r="S622" s="83">
        <v>0</v>
      </c>
      <c r="T622" s="83">
        <v>0</v>
      </c>
      <c r="U622" s="83">
        <f t="shared" ref="U622:U625" si="357">SUM(N622:T622)</f>
        <v>27.381799999999998</v>
      </c>
      <c r="V622" s="171" t="s">
        <v>8</v>
      </c>
      <c r="W622" s="192">
        <v>27314.3</v>
      </c>
      <c r="X622" s="192">
        <v>0</v>
      </c>
      <c r="Y622" s="192">
        <v>0</v>
      </c>
      <c r="Z622" s="192">
        <v>0</v>
      </c>
      <c r="AA622" s="192">
        <v>0</v>
      </c>
      <c r="AB622" s="192">
        <v>0</v>
      </c>
      <c r="AC622" s="192">
        <v>0</v>
      </c>
      <c r="AD622" s="192">
        <v>0</v>
      </c>
      <c r="AE622" s="192">
        <v>0</v>
      </c>
      <c r="AF622" s="192">
        <v>0</v>
      </c>
      <c r="AG622" s="192">
        <v>0</v>
      </c>
      <c r="AH622" s="83">
        <v>0</v>
      </c>
      <c r="AI622" s="83">
        <v>0</v>
      </c>
      <c r="AJ622" s="83">
        <v>0</v>
      </c>
      <c r="AK622" s="192">
        <v>0</v>
      </c>
      <c r="AL622" s="192">
        <v>0</v>
      </c>
      <c r="AM622" s="192">
        <v>0</v>
      </c>
      <c r="AN622" s="192">
        <v>0</v>
      </c>
      <c r="AO622" s="192">
        <v>0</v>
      </c>
      <c r="AP622" s="192">
        <v>0</v>
      </c>
      <c r="AQ622" s="192">
        <v>0</v>
      </c>
      <c r="AR622" s="192">
        <v>0</v>
      </c>
      <c r="AS622" s="192">
        <v>0</v>
      </c>
      <c r="AT622" s="192">
        <v>0</v>
      </c>
      <c r="AU622" s="83">
        <v>0</v>
      </c>
      <c r="AV622" s="637"/>
    </row>
    <row r="623" spans="1:48" ht="47.25">
      <c r="A623" s="585"/>
      <c r="B623" s="588"/>
      <c r="C623" s="475"/>
      <c r="D623" s="577"/>
      <c r="E623" s="570"/>
      <c r="F623" s="566" t="s">
        <v>39</v>
      </c>
      <c r="G623" s="566" t="s">
        <v>21</v>
      </c>
      <c r="H623" s="593">
        <v>150000</v>
      </c>
      <c r="I623" s="593">
        <v>250000</v>
      </c>
      <c r="J623" s="561"/>
      <c r="K623" s="561"/>
      <c r="L623" s="564"/>
      <c r="M623" s="564"/>
      <c r="N623" s="83">
        <v>0</v>
      </c>
      <c r="O623" s="83">
        <v>0</v>
      </c>
      <c r="P623" s="83">
        <v>0</v>
      </c>
      <c r="Q623" s="83">
        <v>0</v>
      </c>
      <c r="R623" s="83">
        <v>16.509</v>
      </c>
      <c r="S623" s="83">
        <v>0.8</v>
      </c>
      <c r="T623" s="83">
        <v>6.3414999999999999</v>
      </c>
      <c r="U623" s="83">
        <f>SUM(N623:T623)</f>
        <v>23.650500000000001</v>
      </c>
      <c r="V623" s="170" t="s">
        <v>50</v>
      </c>
      <c r="W623" s="192">
        <v>0</v>
      </c>
      <c r="X623" s="192">
        <v>0</v>
      </c>
      <c r="Y623" s="192">
        <v>0</v>
      </c>
      <c r="Z623" s="192">
        <v>0</v>
      </c>
      <c r="AA623" s="192">
        <v>0</v>
      </c>
      <c r="AB623" s="192">
        <v>0</v>
      </c>
      <c r="AC623" s="192">
        <v>0</v>
      </c>
      <c r="AD623" s="192">
        <v>0</v>
      </c>
      <c r="AE623" s="192">
        <v>0</v>
      </c>
      <c r="AF623" s="192">
        <v>0</v>
      </c>
      <c r="AG623" s="192">
        <v>0</v>
      </c>
      <c r="AH623" s="83">
        <v>0</v>
      </c>
      <c r="AI623" s="83">
        <v>0</v>
      </c>
      <c r="AJ623" s="83">
        <v>0</v>
      </c>
      <c r="AK623" s="192">
        <v>0</v>
      </c>
      <c r="AL623" s="192">
        <v>0</v>
      </c>
      <c r="AM623" s="192">
        <v>0</v>
      </c>
      <c r="AN623" s="192">
        <v>0</v>
      </c>
      <c r="AO623" s="192">
        <v>0</v>
      </c>
      <c r="AP623" s="192">
        <v>0</v>
      </c>
      <c r="AQ623" s="192">
        <v>0</v>
      </c>
      <c r="AR623" s="192">
        <v>0</v>
      </c>
      <c r="AS623" s="192">
        <v>0</v>
      </c>
      <c r="AT623" s="192">
        <v>0</v>
      </c>
      <c r="AU623" s="83">
        <v>0</v>
      </c>
      <c r="AV623" s="637"/>
    </row>
    <row r="624" spans="1:48">
      <c r="A624" s="585"/>
      <c r="B624" s="588"/>
      <c r="C624" s="475"/>
      <c r="D624" s="577"/>
      <c r="E624" s="570"/>
      <c r="F624" s="567"/>
      <c r="G624" s="567"/>
      <c r="H624" s="594"/>
      <c r="I624" s="594"/>
      <c r="J624" s="561"/>
      <c r="K624" s="561"/>
      <c r="L624" s="564"/>
      <c r="M624" s="564"/>
      <c r="N624" s="83">
        <v>0</v>
      </c>
      <c r="O624" s="83">
        <v>0</v>
      </c>
      <c r="P624" s="83">
        <v>0</v>
      </c>
      <c r="Q624" s="83">
        <v>0</v>
      </c>
      <c r="R624" s="83">
        <v>0</v>
      </c>
      <c r="S624" s="83">
        <v>0</v>
      </c>
      <c r="T624" s="83">
        <v>0</v>
      </c>
      <c r="U624" s="83">
        <f t="shared" si="357"/>
        <v>0</v>
      </c>
      <c r="V624" s="170" t="s">
        <v>51</v>
      </c>
      <c r="W624" s="192">
        <v>0</v>
      </c>
      <c r="X624" s="192">
        <v>0</v>
      </c>
      <c r="Y624" s="192">
        <v>0</v>
      </c>
      <c r="Z624" s="192">
        <v>0</v>
      </c>
      <c r="AA624" s="192">
        <v>0</v>
      </c>
      <c r="AB624" s="192">
        <v>0</v>
      </c>
      <c r="AC624" s="192">
        <v>0</v>
      </c>
      <c r="AD624" s="192">
        <v>0</v>
      </c>
      <c r="AE624" s="192">
        <v>0</v>
      </c>
      <c r="AF624" s="192">
        <v>0</v>
      </c>
      <c r="AG624" s="192">
        <v>0</v>
      </c>
      <c r="AH624" s="83">
        <v>0</v>
      </c>
      <c r="AI624" s="83">
        <v>0</v>
      </c>
      <c r="AJ624" s="83">
        <v>0</v>
      </c>
      <c r="AK624" s="192">
        <v>0</v>
      </c>
      <c r="AL624" s="192">
        <v>0</v>
      </c>
      <c r="AM624" s="192">
        <v>0</v>
      </c>
      <c r="AN624" s="192">
        <v>0</v>
      </c>
      <c r="AO624" s="192">
        <v>0</v>
      </c>
      <c r="AP624" s="192">
        <v>0</v>
      </c>
      <c r="AQ624" s="192">
        <v>0</v>
      </c>
      <c r="AR624" s="192">
        <v>0</v>
      </c>
      <c r="AS624" s="192">
        <v>0</v>
      </c>
      <c r="AT624" s="192">
        <v>0</v>
      </c>
      <c r="AU624" s="83">
        <v>0</v>
      </c>
      <c r="AV624" s="637"/>
    </row>
    <row r="625" spans="1:48">
      <c r="A625" s="585"/>
      <c r="B625" s="588"/>
      <c r="C625" s="475"/>
      <c r="D625" s="577"/>
      <c r="E625" s="570"/>
      <c r="F625" s="567"/>
      <c r="G625" s="567"/>
      <c r="H625" s="594"/>
      <c r="I625" s="594"/>
      <c r="J625" s="561"/>
      <c r="K625" s="561"/>
      <c r="L625" s="564"/>
      <c r="M625" s="564"/>
      <c r="N625" s="83">
        <v>0</v>
      </c>
      <c r="O625" s="83">
        <v>0</v>
      </c>
      <c r="P625" s="83">
        <v>0</v>
      </c>
      <c r="Q625" s="83">
        <v>0</v>
      </c>
      <c r="R625" s="83">
        <v>0</v>
      </c>
      <c r="S625" s="83">
        <v>0</v>
      </c>
      <c r="T625" s="83">
        <v>0</v>
      </c>
      <c r="U625" s="83">
        <f t="shared" si="357"/>
        <v>0</v>
      </c>
      <c r="V625" s="170" t="s">
        <v>52</v>
      </c>
      <c r="W625" s="192">
        <v>0</v>
      </c>
      <c r="X625" s="192">
        <v>0</v>
      </c>
      <c r="Y625" s="192">
        <v>0</v>
      </c>
      <c r="Z625" s="192">
        <v>0</v>
      </c>
      <c r="AA625" s="192">
        <v>0</v>
      </c>
      <c r="AB625" s="192">
        <v>0</v>
      </c>
      <c r="AC625" s="192">
        <v>0</v>
      </c>
      <c r="AD625" s="192">
        <v>0</v>
      </c>
      <c r="AE625" s="192">
        <v>0</v>
      </c>
      <c r="AF625" s="192">
        <v>0</v>
      </c>
      <c r="AG625" s="192">
        <v>0</v>
      </c>
      <c r="AH625" s="83">
        <v>0</v>
      </c>
      <c r="AI625" s="83">
        <v>0</v>
      </c>
      <c r="AJ625" s="83">
        <v>0</v>
      </c>
      <c r="AK625" s="192">
        <v>0</v>
      </c>
      <c r="AL625" s="192">
        <v>0</v>
      </c>
      <c r="AM625" s="192">
        <v>0</v>
      </c>
      <c r="AN625" s="192">
        <v>0</v>
      </c>
      <c r="AO625" s="192">
        <v>0</v>
      </c>
      <c r="AP625" s="192">
        <v>0</v>
      </c>
      <c r="AQ625" s="192">
        <v>0</v>
      </c>
      <c r="AR625" s="192">
        <v>0</v>
      </c>
      <c r="AS625" s="192">
        <v>0</v>
      </c>
      <c r="AT625" s="192">
        <v>0</v>
      </c>
      <c r="AU625" s="83">
        <v>0</v>
      </c>
      <c r="AV625" s="638"/>
    </row>
    <row r="626" spans="1:48">
      <c r="A626" s="585"/>
      <c r="B626" s="589"/>
      <c r="C626" s="475"/>
      <c r="D626" s="578"/>
      <c r="E626" s="571"/>
      <c r="F626" s="568"/>
      <c r="G626" s="568"/>
      <c r="H626" s="595"/>
      <c r="I626" s="595"/>
      <c r="J626" s="562"/>
      <c r="K626" s="562"/>
      <c r="L626" s="565"/>
      <c r="M626" s="565"/>
      <c r="N626" s="88">
        <f>SUM(N621:N625)</f>
        <v>0</v>
      </c>
      <c r="O626" s="88">
        <f t="shared" ref="O626:T626" si="358">SUM(O621:O625)</f>
        <v>0</v>
      </c>
      <c r="P626" s="88">
        <f t="shared" si="358"/>
        <v>6.7500000000000004E-2</v>
      </c>
      <c r="Q626" s="175">
        <f t="shared" si="358"/>
        <v>27.314299999999999</v>
      </c>
      <c r="R626" s="175">
        <f t="shared" si="358"/>
        <v>16.509</v>
      </c>
      <c r="S626" s="175">
        <f t="shared" si="358"/>
        <v>0.8</v>
      </c>
      <c r="T626" s="175">
        <f t="shared" si="358"/>
        <v>6.3414999999999999</v>
      </c>
      <c r="U626" s="176">
        <f>SUM(N626:T626)</f>
        <v>51.032299999999992</v>
      </c>
      <c r="V626" s="177" t="s">
        <v>11</v>
      </c>
      <c r="W626" s="193">
        <f t="shared" ref="W626:X626" si="359">SUM(W621:W625)</f>
        <v>27314.3</v>
      </c>
      <c r="X626" s="193">
        <f t="shared" si="359"/>
        <v>0</v>
      </c>
      <c r="Y626" s="193">
        <f t="shared" ref="Y626:AV626" si="360">SUM(Y621:Y625)</f>
        <v>0</v>
      </c>
      <c r="Z626" s="193">
        <f t="shared" si="360"/>
        <v>0</v>
      </c>
      <c r="AA626" s="193">
        <f t="shared" si="360"/>
        <v>0</v>
      </c>
      <c r="AB626" s="193">
        <f t="shared" si="360"/>
        <v>0</v>
      </c>
      <c r="AC626" s="193">
        <f t="shared" si="360"/>
        <v>0</v>
      </c>
      <c r="AD626" s="193">
        <f t="shared" si="360"/>
        <v>0</v>
      </c>
      <c r="AE626" s="193">
        <f t="shared" si="360"/>
        <v>0</v>
      </c>
      <c r="AF626" s="193">
        <f t="shared" si="360"/>
        <v>0</v>
      </c>
      <c r="AG626" s="193">
        <f t="shared" si="360"/>
        <v>0</v>
      </c>
      <c r="AH626" s="175">
        <f t="shared" si="360"/>
        <v>0</v>
      </c>
      <c r="AI626" s="175">
        <f t="shared" si="360"/>
        <v>0</v>
      </c>
      <c r="AJ626" s="175">
        <f t="shared" si="360"/>
        <v>0</v>
      </c>
      <c r="AK626" s="193">
        <f t="shared" si="360"/>
        <v>0</v>
      </c>
      <c r="AL626" s="193">
        <f t="shared" si="360"/>
        <v>0</v>
      </c>
      <c r="AM626" s="193">
        <f t="shared" si="360"/>
        <v>0</v>
      </c>
      <c r="AN626" s="193">
        <f t="shared" si="360"/>
        <v>0</v>
      </c>
      <c r="AO626" s="193">
        <f t="shared" si="360"/>
        <v>0</v>
      </c>
      <c r="AP626" s="193">
        <f t="shared" si="360"/>
        <v>0</v>
      </c>
      <c r="AQ626" s="193">
        <f t="shared" si="360"/>
        <v>0</v>
      </c>
      <c r="AR626" s="193">
        <f t="shared" si="360"/>
        <v>0</v>
      </c>
      <c r="AS626" s="193">
        <f t="shared" si="360"/>
        <v>0</v>
      </c>
      <c r="AT626" s="193">
        <f t="shared" si="360"/>
        <v>0</v>
      </c>
      <c r="AU626" s="175">
        <f t="shared" si="360"/>
        <v>0</v>
      </c>
      <c r="AV626" s="175">
        <f t="shared" si="360"/>
        <v>0</v>
      </c>
    </row>
    <row r="627" spans="1:48" ht="15.75" customHeight="1">
      <c r="A627" s="585"/>
      <c r="B627" s="587" t="s">
        <v>692</v>
      </c>
      <c r="C627" s="475" t="s">
        <v>693</v>
      </c>
      <c r="D627" s="576" t="s">
        <v>630</v>
      </c>
      <c r="E627" s="569" t="s">
        <v>694</v>
      </c>
      <c r="F627" s="82" t="s">
        <v>18</v>
      </c>
      <c r="G627" s="82" t="s">
        <v>20</v>
      </c>
      <c r="H627" s="82" t="s">
        <v>297</v>
      </c>
      <c r="I627" s="82" t="s">
        <v>297</v>
      </c>
      <c r="J627" s="560">
        <v>2020</v>
      </c>
      <c r="K627" s="560">
        <v>2022</v>
      </c>
      <c r="L627" s="563">
        <v>10.005000000000001</v>
      </c>
      <c r="M627" s="563">
        <f>Q632+R632+S632+T632</f>
        <v>7.8</v>
      </c>
      <c r="N627" s="83">
        <v>0</v>
      </c>
      <c r="O627" s="83">
        <v>0</v>
      </c>
      <c r="P627" s="83">
        <v>0</v>
      </c>
      <c r="Q627" s="83">
        <v>0</v>
      </c>
      <c r="R627" s="83">
        <v>0</v>
      </c>
      <c r="S627" s="83">
        <v>0</v>
      </c>
      <c r="T627" s="83">
        <v>0</v>
      </c>
      <c r="U627" s="83">
        <f>SUM(N627:T627)</f>
        <v>0</v>
      </c>
      <c r="V627" s="170" t="s">
        <v>3</v>
      </c>
      <c r="W627" s="192">
        <v>0</v>
      </c>
      <c r="X627" s="192">
        <v>0</v>
      </c>
      <c r="Y627" s="192">
        <v>0</v>
      </c>
      <c r="Z627" s="192">
        <v>0</v>
      </c>
      <c r="AA627" s="192">
        <v>0</v>
      </c>
      <c r="AB627" s="192">
        <v>0</v>
      </c>
      <c r="AC627" s="192">
        <v>0</v>
      </c>
      <c r="AD627" s="192">
        <v>0</v>
      </c>
      <c r="AE627" s="192">
        <v>0</v>
      </c>
      <c r="AF627" s="192">
        <v>0</v>
      </c>
      <c r="AG627" s="192">
        <v>0</v>
      </c>
      <c r="AH627" s="83">
        <v>0</v>
      </c>
      <c r="AI627" s="83">
        <v>0</v>
      </c>
      <c r="AJ627" s="83">
        <v>0</v>
      </c>
      <c r="AK627" s="192">
        <v>0</v>
      </c>
      <c r="AL627" s="192">
        <v>0</v>
      </c>
      <c r="AM627" s="192">
        <v>0</v>
      </c>
      <c r="AN627" s="192">
        <v>0</v>
      </c>
      <c r="AO627" s="192">
        <v>0</v>
      </c>
      <c r="AP627" s="192">
        <v>0</v>
      </c>
      <c r="AQ627" s="192">
        <v>0</v>
      </c>
      <c r="AR627" s="192">
        <v>0</v>
      </c>
      <c r="AS627" s="192">
        <v>0</v>
      </c>
      <c r="AT627" s="192">
        <v>0</v>
      </c>
      <c r="AU627" s="83">
        <v>0</v>
      </c>
      <c r="AV627" s="636" t="s">
        <v>997</v>
      </c>
    </row>
    <row r="628" spans="1:48" ht="15.75" customHeight="1">
      <c r="A628" s="585"/>
      <c r="B628" s="588"/>
      <c r="C628" s="475"/>
      <c r="D628" s="577"/>
      <c r="E628" s="570"/>
      <c r="F628" s="82" t="s">
        <v>19</v>
      </c>
      <c r="G628" s="82" t="s">
        <v>22</v>
      </c>
      <c r="H628" s="82" t="s">
        <v>297</v>
      </c>
      <c r="I628" s="82" t="s">
        <v>297</v>
      </c>
      <c r="J628" s="561"/>
      <c r="K628" s="561"/>
      <c r="L628" s="564"/>
      <c r="M628" s="564"/>
      <c r="N628" s="9">
        <v>0</v>
      </c>
      <c r="O628" s="9">
        <v>0</v>
      </c>
      <c r="P628" s="9">
        <v>2.2053400000000001</v>
      </c>
      <c r="Q628" s="83">
        <v>1.21526</v>
      </c>
      <c r="R628" s="83">
        <v>0</v>
      </c>
      <c r="S628" s="83">
        <v>0</v>
      </c>
      <c r="T628" s="83">
        <v>0</v>
      </c>
      <c r="U628" s="83">
        <f t="shared" ref="U628:U632" si="361">SUM(N628:T628)</f>
        <v>3.4206000000000003</v>
      </c>
      <c r="V628" s="171" t="s">
        <v>8</v>
      </c>
      <c r="W628" s="192">
        <v>1215.26</v>
      </c>
      <c r="X628" s="192">
        <v>0</v>
      </c>
      <c r="Y628" s="192">
        <v>0</v>
      </c>
      <c r="Z628" s="192">
        <v>0</v>
      </c>
      <c r="AA628" s="192">
        <v>0</v>
      </c>
      <c r="AB628" s="192">
        <v>0</v>
      </c>
      <c r="AC628" s="192">
        <v>0</v>
      </c>
      <c r="AD628" s="192">
        <v>0</v>
      </c>
      <c r="AE628" s="192">
        <v>0</v>
      </c>
      <c r="AF628" s="192">
        <v>0</v>
      </c>
      <c r="AG628" s="192">
        <v>0</v>
      </c>
      <c r="AH628" s="83">
        <v>0</v>
      </c>
      <c r="AI628" s="83">
        <v>0</v>
      </c>
      <c r="AJ628" s="83">
        <v>0</v>
      </c>
      <c r="AK628" s="192">
        <v>0</v>
      </c>
      <c r="AL628" s="192">
        <v>0</v>
      </c>
      <c r="AM628" s="192">
        <v>0</v>
      </c>
      <c r="AN628" s="192">
        <v>0</v>
      </c>
      <c r="AO628" s="192">
        <v>0</v>
      </c>
      <c r="AP628" s="192">
        <v>0</v>
      </c>
      <c r="AQ628" s="192">
        <v>0</v>
      </c>
      <c r="AR628" s="192">
        <v>0</v>
      </c>
      <c r="AS628" s="192">
        <v>0</v>
      </c>
      <c r="AT628" s="192">
        <v>0</v>
      </c>
      <c r="AU628" s="83">
        <v>0</v>
      </c>
      <c r="AV628" s="637"/>
    </row>
    <row r="629" spans="1:48" ht="15.75" customHeight="1">
      <c r="A629" s="585"/>
      <c r="B629" s="588"/>
      <c r="C629" s="475"/>
      <c r="D629" s="577"/>
      <c r="E629" s="570"/>
      <c r="F629" s="566" t="s">
        <v>39</v>
      </c>
      <c r="G629" s="566" t="s">
        <v>21</v>
      </c>
      <c r="H629" s="593">
        <v>1500</v>
      </c>
      <c r="I629" s="566" t="s">
        <v>370</v>
      </c>
      <c r="J629" s="561"/>
      <c r="K629" s="561"/>
      <c r="L629" s="564"/>
      <c r="M629" s="564"/>
      <c r="N629" s="83">
        <v>0</v>
      </c>
      <c r="O629" s="83">
        <v>0</v>
      </c>
      <c r="P629" s="83">
        <v>0</v>
      </c>
      <c r="Q629" s="83">
        <v>0</v>
      </c>
      <c r="R629" s="83">
        <v>0.61240000000000006</v>
      </c>
      <c r="S629" s="83">
        <v>5.97234</v>
      </c>
      <c r="T629" s="83">
        <v>0</v>
      </c>
      <c r="U629" s="83">
        <f>SUM(N629:T629)</f>
        <v>6.58474</v>
      </c>
      <c r="V629" s="170" t="s">
        <v>50</v>
      </c>
      <c r="W629" s="192">
        <v>0</v>
      </c>
      <c r="X629" s="192">
        <v>0</v>
      </c>
      <c r="Y629" s="192">
        <v>0</v>
      </c>
      <c r="Z629" s="192">
        <v>0</v>
      </c>
      <c r="AA629" s="192">
        <v>0</v>
      </c>
      <c r="AB629" s="192">
        <v>0</v>
      </c>
      <c r="AC629" s="192">
        <v>0</v>
      </c>
      <c r="AD629" s="192">
        <v>0</v>
      </c>
      <c r="AE629" s="192">
        <v>0</v>
      </c>
      <c r="AF629" s="192">
        <v>0</v>
      </c>
      <c r="AG629" s="192">
        <v>0</v>
      </c>
      <c r="AH629" s="83">
        <v>0</v>
      </c>
      <c r="AI629" s="83">
        <v>0</v>
      </c>
      <c r="AJ629" s="83">
        <v>0</v>
      </c>
      <c r="AK629" s="192">
        <v>0</v>
      </c>
      <c r="AL629" s="192">
        <v>0</v>
      </c>
      <c r="AM629" s="192">
        <v>0</v>
      </c>
      <c r="AN629" s="192">
        <v>0</v>
      </c>
      <c r="AO629" s="192">
        <v>0</v>
      </c>
      <c r="AP629" s="192">
        <v>0</v>
      </c>
      <c r="AQ629" s="192">
        <v>0</v>
      </c>
      <c r="AR629" s="192">
        <v>0</v>
      </c>
      <c r="AS629" s="192">
        <v>0</v>
      </c>
      <c r="AT629" s="192">
        <v>0</v>
      </c>
      <c r="AU629" s="83">
        <v>0</v>
      </c>
      <c r="AV629" s="637"/>
    </row>
    <row r="630" spans="1:48">
      <c r="A630" s="585"/>
      <c r="B630" s="588"/>
      <c r="C630" s="475"/>
      <c r="D630" s="577"/>
      <c r="E630" s="570"/>
      <c r="F630" s="567"/>
      <c r="G630" s="567"/>
      <c r="H630" s="594"/>
      <c r="I630" s="567"/>
      <c r="J630" s="561"/>
      <c r="K630" s="561"/>
      <c r="L630" s="564"/>
      <c r="M630" s="564"/>
      <c r="N630" s="83">
        <v>0</v>
      </c>
      <c r="O630" s="83">
        <v>0</v>
      </c>
      <c r="P630" s="83">
        <v>0</v>
      </c>
      <c r="Q630" s="83">
        <v>0</v>
      </c>
      <c r="R630" s="83">
        <v>0</v>
      </c>
      <c r="S630" s="83">
        <v>0</v>
      </c>
      <c r="T630" s="83">
        <v>0</v>
      </c>
      <c r="U630" s="83">
        <f t="shared" si="361"/>
        <v>0</v>
      </c>
      <c r="V630" s="170" t="s">
        <v>51</v>
      </c>
      <c r="W630" s="192">
        <v>0</v>
      </c>
      <c r="X630" s="192">
        <v>0</v>
      </c>
      <c r="Y630" s="192">
        <v>0</v>
      </c>
      <c r="Z630" s="192">
        <v>0</v>
      </c>
      <c r="AA630" s="192">
        <v>0</v>
      </c>
      <c r="AB630" s="192">
        <v>0</v>
      </c>
      <c r="AC630" s="192">
        <v>0</v>
      </c>
      <c r="AD630" s="192">
        <v>0</v>
      </c>
      <c r="AE630" s="192">
        <v>0</v>
      </c>
      <c r="AF630" s="192">
        <v>0</v>
      </c>
      <c r="AG630" s="192">
        <v>0</v>
      </c>
      <c r="AH630" s="83">
        <v>0</v>
      </c>
      <c r="AI630" s="83">
        <v>0</v>
      </c>
      <c r="AJ630" s="83">
        <v>0</v>
      </c>
      <c r="AK630" s="192">
        <v>0</v>
      </c>
      <c r="AL630" s="192">
        <v>0</v>
      </c>
      <c r="AM630" s="192">
        <v>0</v>
      </c>
      <c r="AN630" s="192">
        <v>0</v>
      </c>
      <c r="AO630" s="192">
        <v>0</v>
      </c>
      <c r="AP630" s="192">
        <v>0</v>
      </c>
      <c r="AQ630" s="192">
        <v>0</v>
      </c>
      <c r="AR630" s="192">
        <v>0</v>
      </c>
      <c r="AS630" s="192">
        <v>0</v>
      </c>
      <c r="AT630" s="192">
        <v>0</v>
      </c>
      <c r="AU630" s="83">
        <v>0</v>
      </c>
      <c r="AV630" s="637"/>
    </row>
    <row r="631" spans="1:48">
      <c r="A631" s="585"/>
      <c r="B631" s="588"/>
      <c r="C631" s="475"/>
      <c r="D631" s="577"/>
      <c r="E631" s="570"/>
      <c r="F631" s="567"/>
      <c r="G631" s="567"/>
      <c r="H631" s="594"/>
      <c r="I631" s="567"/>
      <c r="J631" s="561"/>
      <c r="K631" s="561"/>
      <c r="L631" s="564"/>
      <c r="M631" s="564"/>
      <c r="N631" s="86">
        <v>0</v>
      </c>
      <c r="O631" s="86">
        <v>0</v>
      </c>
      <c r="P631" s="86">
        <v>0</v>
      </c>
      <c r="Q631" s="86">
        <v>0</v>
      </c>
      <c r="R631" s="86">
        <v>0</v>
      </c>
      <c r="S631" s="86">
        <v>0</v>
      </c>
      <c r="T631" s="86">
        <v>0</v>
      </c>
      <c r="U631" s="83">
        <f t="shared" si="361"/>
        <v>0</v>
      </c>
      <c r="V631" s="170" t="s">
        <v>52</v>
      </c>
      <c r="W631" s="207">
        <v>0</v>
      </c>
      <c r="X631" s="207">
        <v>0</v>
      </c>
      <c r="Y631" s="207">
        <v>0</v>
      </c>
      <c r="Z631" s="207">
        <v>0</v>
      </c>
      <c r="AA631" s="207">
        <v>0</v>
      </c>
      <c r="AB631" s="207">
        <v>0</v>
      </c>
      <c r="AC631" s="207">
        <v>0</v>
      </c>
      <c r="AD631" s="207">
        <v>0</v>
      </c>
      <c r="AE631" s="207">
        <v>0</v>
      </c>
      <c r="AF631" s="207">
        <v>0</v>
      </c>
      <c r="AG631" s="207">
        <v>0</v>
      </c>
      <c r="AH631" s="86">
        <v>0</v>
      </c>
      <c r="AI631" s="86">
        <v>0</v>
      </c>
      <c r="AJ631" s="86">
        <v>0</v>
      </c>
      <c r="AK631" s="207">
        <v>0</v>
      </c>
      <c r="AL631" s="207">
        <v>0</v>
      </c>
      <c r="AM631" s="207">
        <v>0</v>
      </c>
      <c r="AN631" s="207">
        <v>0</v>
      </c>
      <c r="AO631" s="207">
        <v>0</v>
      </c>
      <c r="AP631" s="207">
        <v>0</v>
      </c>
      <c r="AQ631" s="207">
        <v>0</v>
      </c>
      <c r="AR631" s="207">
        <v>0</v>
      </c>
      <c r="AS631" s="207">
        <v>0</v>
      </c>
      <c r="AT631" s="207">
        <v>0</v>
      </c>
      <c r="AU631" s="86">
        <v>0</v>
      </c>
      <c r="AV631" s="638"/>
    </row>
    <row r="632" spans="1:48">
      <c r="A632" s="586"/>
      <c r="B632" s="589"/>
      <c r="C632" s="475"/>
      <c r="D632" s="578"/>
      <c r="E632" s="571"/>
      <c r="F632" s="568"/>
      <c r="G632" s="568"/>
      <c r="H632" s="595"/>
      <c r="I632" s="568"/>
      <c r="J632" s="562"/>
      <c r="K632" s="562"/>
      <c r="L632" s="565"/>
      <c r="M632" s="565"/>
      <c r="N632" s="88">
        <f>SUM(N627:N631)</f>
        <v>0</v>
      </c>
      <c r="O632" s="88">
        <f t="shared" ref="O632:T632" si="362">SUM(O627:O631)</f>
        <v>0</v>
      </c>
      <c r="P632" s="88">
        <f t="shared" si="362"/>
        <v>2.2053400000000001</v>
      </c>
      <c r="Q632" s="175">
        <f t="shared" si="362"/>
        <v>1.21526</v>
      </c>
      <c r="R632" s="175">
        <f t="shared" si="362"/>
        <v>0.61240000000000006</v>
      </c>
      <c r="S632" s="175">
        <f t="shared" si="362"/>
        <v>5.97234</v>
      </c>
      <c r="T632" s="175">
        <f t="shared" si="362"/>
        <v>0</v>
      </c>
      <c r="U632" s="176">
        <f t="shared" si="361"/>
        <v>10.00534</v>
      </c>
      <c r="V632" s="177" t="s">
        <v>11</v>
      </c>
      <c r="W632" s="193">
        <f t="shared" ref="W632:X632" si="363">SUM(W627:W631)</f>
        <v>1215.26</v>
      </c>
      <c r="X632" s="193">
        <f t="shared" si="363"/>
        <v>0</v>
      </c>
      <c r="Y632" s="193">
        <f t="shared" ref="Y632:AV632" si="364">SUM(Y627:Y631)</f>
        <v>0</v>
      </c>
      <c r="Z632" s="193">
        <f t="shared" si="364"/>
        <v>0</v>
      </c>
      <c r="AA632" s="193">
        <f t="shared" si="364"/>
        <v>0</v>
      </c>
      <c r="AB632" s="193">
        <f t="shared" si="364"/>
        <v>0</v>
      </c>
      <c r="AC632" s="193">
        <f t="shared" si="364"/>
        <v>0</v>
      </c>
      <c r="AD632" s="193">
        <f t="shared" si="364"/>
        <v>0</v>
      </c>
      <c r="AE632" s="193">
        <f t="shared" si="364"/>
        <v>0</v>
      </c>
      <c r="AF632" s="193">
        <f t="shared" si="364"/>
        <v>0</v>
      </c>
      <c r="AG632" s="193">
        <f t="shared" si="364"/>
        <v>0</v>
      </c>
      <c r="AH632" s="175">
        <f t="shared" si="364"/>
        <v>0</v>
      </c>
      <c r="AI632" s="175">
        <f t="shared" si="364"/>
        <v>0</v>
      </c>
      <c r="AJ632" s="175">
        <f t="shared" si="364"/>
        <v>0</v>
      </c>
      <c r="AK632" s="193">
        <f t="shared" si="364"/>
        <v>0</v>
      </c>
      <c r="AL632" s="193">
        <f t="shared" si="364"/>
        <v>0</v>
      </c>
      <c r="AM632" s="193">
        <f t="shared" si="364"/>
        <v>0</v>
      </c>
      <c r="AN632" s="193">
        <f t="shared" si="364"/>
        <v>0</v>
      </c>
      <c r="AO632" s="193">
        <f t="shared" si="364"/>
        <v>0</v>
      </c>
      <c r="AP632" s="193">
        <f t="shared" si="364"/>
        <v>0</v>
      </c>
      <c r="AQ632" s="193">
        <f t="shared" si="364"/>
        <v>0</v>
      </c>
      <c r="AR632" s="193">
        <f t="shared" si="364"/>
        <v>0</v>
      </c>
      <c r="AS632" s="193">
        <f t="shared" si="364"/>
        <v>0</v>
      </c>
      <c r="AT632" s="193">
        <f t="shared" si="364"/>
        <v>0</v>
      </c>
      <c r="AU632" s="175">
        <f t="shared" si="364"/>
        <v>0</v>
      </c>
      <c r="AV632" s="175">
        <f t="shared" si="364"/>
        <v>0</v>
      </c>
    </row>
    <row r="633" spans="1:48" ht="19.5" customHeight="1">
      <c r="A633" s="556" t="s">
        <v>643</v>
      </c>
      <c r="B633" s="557"/>
      <c r="C633" s="557"/>
      <c r="D633" s="557"/>
      <c r="E633" s="557"/>
      <c r="F633" s="557"/>
      <c r="G633" s="557"/>
      <c r="H633" s="557"/>
      <c r="I633" s="557"/>
      <c r="J633" s="557"/>
      <c r="K633" s="557"/>
      <c r="L633" s="557"/>
      <c r="M633" s="557"/>
      <c r="N633" s="557"/>
      <c r="O633" s="557"/>
      <c r="P633" s="557"/>
      <c r="Q633" s="557"/>
      <c r="R633" s="557"/>
      <c r="S633" s="557"/>
      <c r="T633" s="557"/>
      <c r="U633" s="557"/>
      <c r="V633" s="557"/>
      <c r="W633" s="558"/>
      <c r="X633" s="558"/>
      <c r="Y633" s="558"/>
      <c r="Z633" s="558"/>
      <c r="AA633" s="558"/>
      <c r="AB633" s="558"/>
      <c r="AC633" s="558"/>
      <c r="AD633" s="558"/>
      <c r="AE633" s="558"/>
      <c r="AF633" s="558"/>
      <c r="AG633" s="558"/>
      <c r="AH633" s="558"/>
      <c r="AI633" s="558"/>
      <c r="AJ633" s="558"/>
      <c r="AK633" s="558"/>
      <c r="AL633" s="558"/>
      <c r="AM633" s="558"/>
      <c r="AN633" s="558"/>
      <c r="AO633" s="558"/>
      <c r="AP633" s="558"/>
      <c r="AQ633" s="558"/>
      <c r="AR633" s="558"/>
      <c r="AS633" s="558"/>
      <c r="AT633" s="558"/>
      <c r="AU633" s="558"/>
      <c r="AV633" s="559"/>
    </row>
    <row r="634" spans="1:48">
      <c r="A634" s="596" t="s">
        <v>644</v>
      </c>
      <c r="B634" s="597"/>
      <c r="C634" s="597"/>
      <c r="D634" s="597"/>
      <c r="E634" s="597"/>
      <c r="F634" s="597"/>
      <c r="G634" s="597"/>
      <c r="H634" s="597"/>
      <c r="I634" s="597"/>
      <c r="J634" s="597"/>
      <c r="K634" s="597"/>
      <c r="L634" s="597"/>
      <c r="M634" s="597"/>
      <c r="N634" s="597"/>
      <c r="O634" s="597"/>
      <c r="P634" s="597"/>
      <c r="Q634" s="597"/>
      <c r="R634" s="597"/>
      <c r="S634" s="597"/>
      <c r="T634" s="597"/>
      <c r="U634" s="597"/>
      <c r="V634" s="598"/>
      <c r="W634" s="190"/>
      <c r="X634" s="190"/>
      <c r="Y634" s="190"/>
      <c r="Z634" s="190"/>
      <c r="AA634" s="190"/>
      <c r="AB634" s="190"/>
      <c r="AC634" s="190"/>
      <c r="AD634" s="190"/>
      <c r="AE634" s="190"/>
      <c r="AF634" s="190"/>
      <c r="AG634" s="190"/>
      <c r="AH634" s="188"/>
      <c r="AI634" s="188"/>
      <c r="AJ634" s="188"/>
      <c r="AK634" s="190"/>
      <c r="AL634" s="190"/>
      <c r="AM634" s="190"/>
      <c r="AN634" s="190"/>
      <c r="AO634" s="190"/>
      <c r="AP634" s="190"/>
      <c r="AQ634" s="190"/>
      <c r="AR634" s="190"/>
      <c r="AS634" s="190"/>
      <c r="AT634" s="190"/>
      <c r="AU634" s="188"/>
      <c r="AV634" s="302"/>
    </row>
    <row r="635" spans="1:48" ht="15.75" customHeight="1">
      <c r="A635" s="92"/>
      <c r="B635" s="542" t="s">
        <v>44</v>
      </c>
      <c r="C635" s="543"/>
      <c r="D635" s="543"/>
      <c r="E635" s="543"/>
      <c r="F635" s="543"/>
      <c r="G635" s="543"/>
      <c r="H635" s="543"/>
      <c r="I635" s="543"/>
      <c r="J635" s="543"/>
      <c r="K635" s="543"/>
      <c r="L635" s="543"/>
      <c r="M635" s="599"/>
      <c r="N635" s="85"/>
      <c r="O635" s="85"/>
      <c r="P635" s="85"/>
      <c r="Q635" s="85"/>
      <c r="R635" s="85"/>
      <c r="S635" s="85"/>
      <c r="T635" s="85"/>
      <c r="U635" s="9"/>
      <c r="V635" s="172"/>
      <c r="W635" s="190"/>
      <c r="X635" s="190"/>
      <c r="Y635" s="190"/>
      <c r="Z635" s="190"/>
      <c r="AA635" s="190"/>
      <c r="AB635" s="190"/>
      <c r="AC635" s="190"/>
      <c r="AD635" s="190"/>
      <c r="AE635" s="190"/>
      <c r="AF635" s="190"/>
      <c r="AG635" s="190"/>
      <c r="AH635" s="188"/>
      <c r="AI635" s="188"/>
      <c r="AJ635" s="188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  <c r="AU635" s="188"/>
      <c r="AV635" s="302"/>
    </row>
    <row r="636" spans="1:48" ht="15.75" customHeight="1">
      <c r="A636" s="600"/>
      <c r="B636" s="601"/>
      <c r="C636" s="601"/>
      <c r="D636" s="601"/>
      <c r="E636" s="602"/>
      <c r="F636" s="47"/>
      <c r="G636" s="47"/>
      <c r="H636" s="47"/>
      <c r="I636" s="47"/>
      <c r="J636" s="47"/>
      <c r="K636" s="47"/>
      <c r="L636" s="47"/>
      <c r="M636" s="47"/>
      <c r="N636" s="85">
        <f t="shared" ref="N636:U637" si="365">N627+N621+N615+N607+N599+N593+N585+N579+N569+N563+N557+N551+N539+N533+N527</f>
        <v>0</v>
      </c>
      <c r="O636" s="85">
        <f t="shared" si="365"/>
        <v>0</v>
      </c>
      <c r="P636" s="85">
        <f t="shared" si="365"/>
        <v>0</v>
      </c>
      <c r="Q636" s="85">
        <f t="shared" si="365"/>
        <v>0</v>
      </c>
      <c r="R636" s="85">
        <f t="shared" si="365"/>
        <v>0</v>
      </c>
      <c r="S636" s="85">
        <f t="shared" si="365"/>
        <v>0</v>
      </c>
      <c r="T636" s="85">
        <f t="shared" si="365"/>
        <v>0</v>
      </c>
      <c r="U636" s="85">
        <f t="shared" si="365"/>
        <v>0</v>
      </c>
      <c r="V636" s="172" t="s">
        <v>3</v>
      </c>
      <c r="W636" s="191">
        <f t="shared" ref="W636:AU636" si="366">W627+W621+W615+W607+W599+W593+W585+W579+W569+W563+W557+W551+W539+W533+W527</f>
        <v>0</v>
      </c>
      <c r="X636" s="191">
        <f t="shared" si="366"/>
        <v>0</v>
      </c>
      <c r="Y636" s="191">
        <f t="shared" si="366"/>
        <v>0</v>
      </c>
      <c r="Z636" s="191">
        <f t="shared" si="366"/>
        <v>0</v>
      </c>
      <c r="AA636" s="191">
        <f t="shared" si="366"/>
        <v>0</v>
      </c>
      <c r="AB636" s="191">
        <f t="shared" si="366"/>
        <v>0</v>
      </c>
      <c r="AC636" s="191">
        <f t="shared" si="366"/>
        <v>0</v>
      </c>
      <c r="AD636" s="191">
        <f t="shared" si="366"/>
        <v>0</v>
      </c>
      <c r="AE636" s="191">
        <f t="shared" si="366"/>
        <v>0</v>
      </c>
      <c r="AF636" s="191">
        <f t="shared" si="366"/>
        <v>0</v>
      </c>
      <c r="AG636" s="191">
        <f t="shared" si="366"/>
        <v>0</v>
      </c>
      <c r="AH636" s="85">
        <f t="shared" si="366"/>
        <v>0</v>
      </c>
      <c r="AI636" s="85">
        <f t="shared" si="366"/>
        <v>0</v>
      </c>
      <c r="AJ636" s="85">
        <f t="shared" si="366"/>
        <v>0</v>
      </c>
      <c r="AK636" s="191">
        <f t="shared" si="366"/>
        <v>0</v>
      </c>
      <c r="AL636" s="191">
        <f t="shared" si="366"/>
        <v>0</v>
      </c>
      <c r="AM636" s="191">
        <f t="shared" si="366"/>
        <v>0</v>
      </c>
      <c r="AN636" s="191">
        <f t="shared" si="366"/>
        <v>0</v>
      </c>
      <c r="AO636" s="191">
        <f t="shared" si="366"/>
        <v>0</v>
      </c>
      <c r="AP636" s="191">
        <f t="shared" si="366"/>
        <v>0</v>
      </c>
      <c r="AQ636" s="191">
        <f t="shared" si="366"/>
        <v>0</v>
      </c>
      <c r="AR636" s="191">
        <f t="shared" si="366"/>
        <v>0</v>
      </c>
      <c r="AS636" s="191">
        <f t="shared" si="366"/>
        <v>0</v>
      </c>
      <c r="AT636" s="191">
        <f t="shared" si="366"/>
        <v>0</v>
      </c>
      <c r="AU636" s="85">
        <f t="shared" si="366"/>
        <v>0</v>
      </c>
      <c r="AV636" s="302"/>
    </row>
    <row r="637" spans="1:48" ht="15.75" customHeight="1">
      <c r="A637" s="603"/>
      <c r="B637" s="604"/>
      <c r="C637" s="604"/>
      <c r="D637" s="604"/>
      <c r="E637" s="605"/>
      <c r="F637" s="47"/>
      <c r="G637" s="47"/>
      <c r="H637" s="47"/>
      <c r="I637" s="47"/>
      <c r="J637" s="47"/>
      <c r="K637" s="47"/>
      <c r="L637" s="47"/>
      <c r="M637" s="47"/>
      <c r="N637" s="85">
        <f t="shared" si="365"/>
        <v>24.18074</v>
      </c>
      <c r="O637" s="85">
        <f t="shared" si="365"/>
        <v>32.372579999999999</v>
      </c>
      <c r="P637" s="85">
        <f t="shared" si="365"/>
        <v>30.313510000000001</v>
      </c>
      <c r="Q637" s="85">
        <f t="shared" si="365"/>
        <v>147.40925999999999</v>
      </c>
      <c r="R637" s="85">
        <f t="shared" si="365"/>
        <v>180.87530999999998</v>
      </c>
      <c r="S637" s="85">
        <f t="shared" si="365"/>
        <v>110.313715</v>
      </c>
      <c r="T637" s="85">
        <f t="shared" si="365"/>
        <v>85.125534999999999</v>
      </c>
      <c r="U637" s="85">
        <f t="shared" si="365"/>
        <v>610.59064999999987</v>
      </c>
      <c r="V637" s="172" t="s">
        <v>8</v>
      </c>
      <c r="W637" s="191">
        <f t="shared" ref="W637:AU637" si="367">W628+W622+W616+W608+W600+W594+W586+W580+W570+W564+W558+W552+W540+W534+W528</f>
        <v>147409.25999999998</v>
      </c>
      <c r="X637" s="191">
        <f t="shared" si="367"/>
        <v>4491.8900000000003</v>
      </c>
      <c r="Y637" s="191">
        <f t="shared" si="367"/>
        <v>0</v>
      </c>
      <c r="Z637" s="191">
        <f t="shared" si="367"/>
        <v>0</v>
      </c>
      <c r="AA637" s="191">
        <f t="shared" si="367"/>
        <v>0</v>
      </c>
      <c r="AB637" s="191">
        <f t="shared" si="367"/>
        <v>0</v>
      </c>
      <c r="AC637" s="191">
        <f t="shared" si="367"/>
        <v>0</v>
      </c>
      <c r="AD637" s="191">
        <f t="shared" si="367"/>
        <v>0</v>
      </c>
      <c r="AE637" s="191">
        <f t="shared" si="367"/>
        <v>0</v>
      </c>
      <c r="AF637" s="191">
        <f t="shared" si="367"/>
        <v>2573.73</v>
      </c>
      <c r="AG637" s="191">
        <f t="shared" si="367"/>
        <v>3108.63</v>
      </c>
      <c r="AH637" s="85">
        <f t="shared" si="367"/>
        <v>0</v>
      </c>
      <c r="AI637" s="85">
        <f t="shared" si="367"/>
        <v>0</v>
      </c>
      <c r="AJ637" s="85">
        <f t="shared" si="367"/>
        <v>0</v>
      </c>
      <c r="AK637" s="191">
        <f t="shared" si="367"/>
        <v>1138.73</v>
      </c>
      <c r="AL637" s="191">
        <f t="shared" si="367"/>
        <v>0</v>
      </c>
      <c r="AM637" s="191">
        <f t="shared" si="367"/>
        <v>0</v>
      </c>
      <c r="AN637" s="191">
        <f t="shared" si="367"/>
        <v>0</v>
      </c>
      <c r="AO637" s="191">
        <f t="shared" si="367"/>
        <v>0</v>
      </c>
      <c r="AP637" s="191">
        <f t="shared" si="367"/>
        <v>0</v>
      </c>
      <c r="AQ637" s="191">
        <f t="shared" si="367"/>
        <v>0</v>
      </c>
      <c r="AR637" s="191">
        <f t="shared" si="367"/>
        <v>0</v>
      </c>
      <c r="AS637" s="191">
        <f t="shared" si="367"/>
        <v>0</v>
      </c>
      <c r="AT637" s="191">
        <f t="shared" si="367"/>
        <v>0</v>
      </c>
      <c r="AU637" s="85">
        <f t="shared" si="367"/>
        <v>0</v>
      </c>
      <c r="AV637" s="302"/>
    </row>
    <row r="638" spans="1:48" ht="47.25">
      <c r="A638" s="603"/>
      <c r="B638" s="604"/>
      <c r="C638" s="604"/>
      <c r="D638" s="604"/>
      <c r="E638" s="605"/>
      <c r="F638" s="47"/>
      <c r="G638" s="47"/>
      <c r="H638" s="47"/>
      <c r="I638" s="47"/>
      <c r="J638" s="47"/>
      <c r="K638" s="47"/>
      <c r="L638" s="47"/>
      <c r="M638" s="47"/>
      <c r="N638" s="85">
        <f t="shared" ref="N638:U641" si="368">N629+N623+N617+N609+N602+N595+N587+N581+N574+N565+N559+N553+N543+N535+N529</f>
        <v>0</v>
      </c>
      <c r="O638" s="85">
        <f t="shared" si="368"/>
        <v>0</v>
      </c>
      <c r="P638" s="85">
        <f t="shared" si="368"/>
        <v>0</v>
      </c>
      <c r="Q638" s="85">
        <f t="shared" si="368"/>
        <v>0</v>
      </c>
      <c r="R638" s="85">
        <f t="shared" si="368"/>
        <v>19.252040000000001</v>
      </c>
      <c r="S638" s="85">
        <f t="shared" si="368"/>
        <v>33.78904</v>
      </c>
      <c r="T638" s="85">
        <f t="shared" si="368"/>
        <v>69.198890000000006</v>
      </c>
      <c r="U638" s="85">
        <f t="shared" si="368"/>
        <v>122.23997</v>
      </c>
      <c r="V638" s="172" t="s">
        <v>50</v>
      </c>
      <c r="W638" s="191">
        <f t="shared" ref="W638:AU638" si="369">W629+W623+W617+W609+W602+W595+W587+W581+W574+W565+W559+W553+W543+W535+W529</f>
        <v>0</v>
      </c>
      <c r="X638" s="191">
        <f t="shared" si="369"/>
        <v>0</v>
      </c>
      <c r="Y638" s="191">
        <f t="shared" si="369"/>
        <v>0</v>
      </c>
      <c r="Z638" s="191">
        <f t="shared" si="369"/>
        <v>0</v>
      </c>
      <c r="AA638" s="191">
        <f t="shared" si="369"/>
        <v>0</v>
      </c>
      <c r="AB638" s="191">
        <f t="shared" si="369"/>
        <v>0</v>
      </c>
      <c r="AC638" s="191">
        <f t="shared" si="369"/>
        <v>0</v>
      </c>
      <c r="AD638" s="191">
        <f t="shared" si="369"/>
        <v>0</v>
      </c>
      <c r="AE638" s="191">
        <f t="shared" si="369"/>
        <v>0</v>
      </c>
      <c r="AF638" s="191">
        <f t="shared" si="369"/>
        <v>0</v>
      </c>
      <c r="AG638" s="191">
        <f t="shared" si="369"/>
        <v>0</v>
      </c>
      <c r="AH638" s="85">
        <f t="shared" si="369"/>
        <v>0</v>
      </c>
      <c r="AI638" s="85">
        <f t="shared" si="369"/>
        <v>0</v>
      </c>
      <c r="AJ638" s="85">
        <f t="shared" si="369"/>
        <v>0</v>
      </c>
      <c r="AK638" s="191">
        <f t="shared" si="369"/>
        <v>0</v>
      </c>
      <c r="AL638" s="191">
        <f t="shared" si="369"/>
        <v>0</v>
      </c>
      <c r="AM638" s="191">
        <f t="shared" si="369"/>
        <v>0</v>
      </c>
      <c r="AN638" s="191">
        <f t="shared" si="369"/>
        <v>0</v>
      </c>
      <c r="AO638" s="191">
        <f t="shared" si="369"/>
        <v>0</v>
      </c>
      <c r="AP638" s="191">
        <f t="shared" si="369"/>
        <v>0</v>
      </c>
      <c r="AQ638" s="191">
        <f t="shared" si="369"/>
        <v>0</v>
      </c>
      <c r="AR638" s="191">
        <f t="shared" si="369"/>
        <v>0</v>
      </c>
      <c r="AS638" s="191">
        <f t="shared" si="369"/>
        <v>0</v>
      </c>
      <c r="AT638" s="191">
        <f t="shared" si="369"/>
        <v>0</v>
      </c>
      <c r="AU638" s="85">
        <f t="shared" si="369"/>
        <v>0</v>
      </c>
      <c r="AV638" s="302"/>
    </row>
    <row r="639" spans="1:48">
      <c r="A639" s="603"/>
      <c r="B639" s="604"/>
      <c r="C639" s="604"/>
      <c r="D639" s="604"/>
      <c r="E639" s="605"/>
      <c r="F639" s="47"/>
      <c r="G639" s="47"/>
      <c r="H639" s="47"/>
      <c r="I639" s="47"/>
      <c r="J639" s="47"/>
      <c r="K639" s="47"/>
      <c r="L639" s="47"/>
      <c r="M639" s="47"/>
      <c r="N639" s="85">
        <f t="shared" si="368"/>
        <v>0</v>
      </c>
      <c r="O639" s="85">
        <f t="shared" si="368"/>
        <v>0</v>
      </c>
      <c r="P639" s="85">
        <f t="shared" si="368"/>
        <v>0</v>
      </c>
      <c r="Q639" s="85">
        <f t="shared" si="368"/>
        <v>0</v>
      </c>
      <c r="R639" s="85">
        <f t="shared" si="368"/>
        <v>0</v>
      </c>
      <c r="S639" s="85">
        <f t="shared" si="368"/>
        <v>0</v>
      </c>
      <c r="T639" s="85">
        <f t="shared" si="368"/>
        <v>0</v>
      </c>
      <c r="U639" s="85">
        <f t="shared" si="368"/>
        <v>0</v>
      </c>
      <c r="V639" s="172" t="s">
        <v>51</v>
      </c>
      <c r="W639" s="191">
        <f t="shared" ref="W639:AU639" si="370">W630+W624+W618+W610+W603+W596+W588+W582+W575+W566+W560+W554+W544+W536+W530</f>
        <v>0</v>
      </c>
      <c r="X639" s="191">
        <f t="shared" si="370"/>
        <v>0</v>
      </c>
      <c r="Y639" s="191">
        <f t="shared" si="370"/>
        <v>0</v>
      </c>
      <c r="Z639" s="191">
        <f t="shared" si="370"/>
        <v>0</v>
      </c>
      <c r="AA639" s="191">
        <f t="shared" si="370"/>
        <v>0</v>
      </c>
      <c r="AB639" s="191">
        <f t="shared" si="370"/>
        <v>0</v>
      </c>
      <c r="AC639" s="191">
        <f t="shared" si="370"/>
        <v>0</v>
      </c>
      <c r="AD639" s="191">
        <f t="shared" si="370"/>
        <v>0</v>
      </c>
      <c r="AE639" s="191">
        <f t="shared" si="370"/>
        <v>0</v>
      </c>
      <c r="AF639" s="191">
        <f t="shared" si="370"/>
        <v>0</v>
      </c>
      <c r="AG639" s="191">
        <f t="shared" si="370"/>
        <v>0</v>
      </c>
      <c r="AH639" s="85">
        <f t="shared" si="370"/>
        <v>0</v>
      </c>
      <c r="AI639" s="85">
        <f t="shared" si="370"/>
        <v>0</v>
      </c>
      <c r="AJ639" s="85">
        <f t="shared" si="370"/>
        <v>0</v>
      </c>
      <c r="AK639" s="191">
        <f t="shared" si="370"/>
        <v>0</v>
      </c>
      <c r="AL639" s="191">
        <f t="shared" si="370"/>
        <v>0</v>
      </c>
      <c r="AM639" s="191">
        <f t="shared" si="370"/>
        <v>0</v>
      </c>
      <c r="AN639" s="191">
        <f t="shared" si="370"/>
        <v>0</v>
      </c>
      <c r="AO639" s="191">
        <f t="shared" si="370"/>
        <v>0</v>
      </c>
      <c r="AP639" s="191">
        <f t="shared" si="370"/>
        <v>0</v>
      </c>
      <c r="AQ639" s="191">
        <f t="shared" si="370"/>
        <v>0</v>
      </c>
      <c r="AR639" s="191">
        <f t="shared" si="370"/>
        <v>0</v>
      </c>
      <c r="AS639" s="191">
        <f t="shared" si="370"/>
        <v>0</v>
      </c>
      <c r="AT639" s="191">
        <f t="shared" si="370"/>
        <v>0</v>
      </c>
      <c r="AU639" s="85">
        <f t="shared" si="370"/>
        <v>0</v>
      </c>
      <c r="AV639" s="302"/>
    </row>
    <row r="640" spans="1:48">
      <c r="A640" s="603"/>
      <c r="B640" s="604"/>
      <c r="C640" s="604"/>
      <c r="D640" s="604"/>
      <c r="E640" s="605"/>
      <c r="F640" s="47"/>
      <c r="G640" s="47"/>
      <c r="H640" s="47"/>
      <c r="I640" s="47"/>
      <c r="J640" s="47"/>
      <c r="K640" s="47"/>
      <c r="L640" s="47"/>
      <c r="M640" s="47"/>
      <c r="N640" s="85">
        <f t="shared" si="368"/>
        <v>0.40332999999999997</v>
      </c>
      <c r="O640" s="85">
        <f t="shared" si="368"/>
        <v>195.48500000000001</v>
      </c>
      <c r="P640" s="85">
        <f t="shared" si="368"/>
        <v>0</v>
      </c>
      <c r="Q640" s="85">
        <f t="shared" si="368"/>
        <v>0</v>
      </c>
      <c r="R640" s="85">
        <f t="shared" si="368"/>
        <v>0</v>
      </c>
      <c r="S640" s="85">
        <f t="shared" si="368"/>
        <v>0</v>
      </c>
      <c r="T640" s="85">
        <f t="shared" si="368"/>
        <v>0</v>
      </c>
      <c r="U640" s="85">
        <f t="shared" si="368"/>
        <v>195.88833000000002</v>
      </c>
      <c r="V640" s="172" t="s">
        <v>52</v>
      </c>
      <c r="W640" s="191">
        <f t="shared" ref="W640:AU640" si="371">W631+W625+W619+W611+W604+W597+W589+W583+W576+W567+W561+W555+W545+W537+W531</f>
        <v>0</v>
      </c>
      <c r="X640" s="191">
        <f t="shared" si="371"/>
        <v>0</v>
      </c>
      <c r="Y640" s="191">
        <f t="shared" si="371"/>
        <v>0</v>
      </c>
      <c r="Z640" s="191">
        <f t="shared" si="371"/>
        <v>0</v>
      </c>
      <c r="AA640" s="191">
        <f t="shared" si="371"/>
        <v>0</v>
      </c>
      <c r="AB640" s="191">
        <f t="shared" si="371"/>
        <v>0</v>
      </c>
      <c r="AC640" s="191">
        <f t="shared" si="371"/>
        <v>0</v>
      </c>
      <c r="AD640" s="191">
        <f t="shared" si="371"/>
        <v>0</v>
      </c>
      <c r="AE640" s="191">
        <f t="shared" si="371"/>
        <v>0</v>
      </c>
      <c r="AF640" s="191">
        <f t="shared" si="371"/>
        <v>0</v>
      </c>
      <c r="AG640" s="191">
        <f t="shared" si="371"/>
        <v>0</v>
      </c>
      <c r="AH640" s="85">
        <f t="shared" si="371"/>
        <v>0</v>
      </c>
      <c r="AI640" s="85">
        <f t="shared" si="371"/>
        <v>0</v>
      </c>
      <c r="AJ640" s="85">
        <f t="shared" si="371"/>
        <v>0</v>
      </c>
      <c r="AK640" s="191">
        <f t="shared" si="371"/>
        <v>0</v>
      </c>
      <c r="AL640" s="191">
        <f t="shared" si="371"/>
        <v>0</v>
      </c>
      <c r="AM640" s="191">
        <f t="shared" si="371"/>
        <v>0</v>
      </c>
      <c r="AN640" s="191">
        <f t="shared" si="371"/>
        <v>0</v>
      </c>
      <c r="AO640" s="191">
        <f t="shared" si="371"/>
        <v>0</v>
      </c>
      <c r="AP640" s="191">
        <f t="shared" si="371"/>
        <v>0</v>
      </c>
      <c r="AQ640" s="191">
        <f t="shared" si="371"/>
        <v>0</v>
      </c>
      <c r="AR640" s="191">
        <f t="shared" si="371"/>
        <v>0</v>
      </c>
      <c r="AS640" s="191">
        <f t="shared" si="371"/>
        <v>0</v>
      </c>
      <c r="AT640" s="191">
        <f t="shared" si="371"/>
        <v>0</v>
      </c>
      <c r="AU640" s="85">
        <f t="shared" si="371"/>
        <v>0</v>
      </c>
      <c r="AV640" s="302"/>
    </row>
    <row r="641" spans="1:48">
      <c r="A641" s="606"/>
      <c r="B641" s="607"/>
      <c r="C641" s="607"/>
      <c r="D641" s="607"/>
      <c r="E641" s="608"/>
      <c r="F641" s="47"/>
      <c r="G641" s="47"/>
      <c r="H641" s="47"/>
      <c r="I641" s="47"/>
      <c r="J641" s="47"/>
      <c r="K641" s="47"/>
      <c r="L641" s="93">
        <f>L627+L621+L615+L607+L599+L593+L585+L579+L569+L563+L557+L551+L539+L533+L527</f>
        <v>1019.558</v>
      </c>
      <c r="M641" s="47"/>
      <c r="N641" s="85">
        <f t="shared" si="368"/>
        <v>24.584070000000001</v>
      </c>
      <c r="O641" s="85">
        <f t="shared" si="368"/>
        <v>227.85758000000004</v>
      </c>
      <c r="P641" s="85">
        <f t="shared" si="368"/>
        <v>30.313510000000001</v>
      </c>
      <c r="Q641" s="175">
        <f t="shared" si="368"/>
        <v>147.40925999999999</v>
      </c>
      <c r="R641" s="175">
        <f t="shared" si="368"/>
        <v>200.12735000000001</v>
      </c>
      <c r="S641" s="175">
        <f t="shared" si="368"/>
        <v>144.102755</v>
      </c>
      <c r="T641" s="175">
        <f t="shared" si="368"/>
        <v>154.32442500000002</v>
      </c>
      <c r="U641" s="176">
        <f t="shared" si="368"/>
        <v>928.71895000000006</v>
      </c>
      <c r="V641" s="177" t="s">
        <v>11</v>
      </c>
      <c r="W641" s="193">
        <f t="shared" ref="W641:AU641" si="372">W632+W626+W620+W612+W605+W598+W590+W584+W577+W568+W562+W556+W546+W538+W532</f>
        <v>147409.25999999998</v>
      </c>
      <c r="X641" s="193">
        <f t="shared" si="372"/>
        <v>4491.8900000000003</v>
      </c>
      <c r="Y641" s="193">
        <f t="shared" si="372"/>
        <v>0</v>
      </c>
      <c r="Z641" s="193">
        <f t="shared" si="372"/>
        <v>0</v>
      </c>
      <c r="AA641" s="193">
        <f t="shared" si="372"/>
        <v>0</v>
      </c>
      <c r="AB641" s="193">
        <f t="shared" si="372"/>
        <v>0</v>
      </c>
      <c r="AC641" s="193">
        <f t="shared" si="372"/>
        <v>0</v>
      </c>
      <c r="AD641" s="193">
        <f t="shared" si="372"/>
        <v>0</v>
      </c>
      <c r="AE641" s="193">
        <f t="shared" si="372"/>
        <v>0</v>
      </c>
      <c r="AF641" s="193">
        <f t="shared" si="372"/>
        <v>2573.73</v>
      </c>
      <c r="AG641" s="193">
        <f t="shared" si="372"/>
        <v>3108.63</v>
      </c>
      <c r="AH641" s="175">
        <f t="shared" si="372"/>
        <v>0</v>
      </c>
      <c r="AI641" s="175">
        <f t="shared" si="372"/>
        <v>0</v>
      </c>
      <c r="AJ641" s="175">
        <f t="shared" si="372"/>
        <v>0</v>
      </c>
      <c r="AK641" s="193">
        <f t="shared" si="372"/>
        <v>1138.73</v>
      </c>
      <c r="AL641" s="193">
        <f t="shared" si="372"/>
        <v>0</v>
      </c>
      <c r="AM641" s="193">
        <f t="shared" si="372"/>
        <v>0</v>
      </c>
      <c r="AN641" s="193">
        <f t="shared" si="372"/>
        <v>0</v>
      </c>
      <c r="AO641" s="193">
        <f t="shared" si="372"/>
        <v>0</v>
      </c>
      <c r="AP641" s="193">
        <f t="shared" si="372"/>
        <v>0</v>
      </c>
      <c r="AQ641" s="193">
        <f t="shared" si="372"/>
        <v>0</v>
      </c>
      <c r="AR641" s="193">
        <f t="shared" si="372"/>
        <v>0</v>
      </c>
      <c r="AS641" s="193">
        <f t="shared" si="372"/>
        <v>0</v>
      </c>
      <c r="AT641" s="193">
        <f t="shared" si="372"/>
        <v>0</v>
      </c>
      <c r="AU641" s="175">
        <f t="shared" si="372"/>
        <v>0</v>
      </c>
      <c r="AV641" s="328"/>
    </row>
    <row r="642" spans="1:48" ht="15.75" customHeight="1">
      <c r="A642" s="179"/>
      <c r="B642" s="648" t="s">
        <v>695</v>
      </c>
      <c r="C642" s="649"/>
      <c r="D642" s="649"/>
      <c r="E642" s="649"/>
      <c r="F642" s="649"/>
      <c r="G642" s="649"/>
      <c r="H642" s="649"/>
      <c r="I642" s="649"/>
      <c r="J642" s="649"/>
      <c r="K642" s="649"/>
      <c r="L642" s="649"/>
      <c r="M642" s="649"/>
      <c r="N642" s="649"/>
      <c r="O642" s="649"/>
      <c r="P642" s="649"/>
      <c r="Q642" s="649"/>
      <c r="R642" s="649"/>
      <c r="S642" s="649"/>
      <c r="T642" s="649"/>
      <c r="U642" s="649"/>
      <c r="V642" s="649"/>
      <c r="W642" s="461"/>
      <c r="X642" s="461"/>
      <c r="Y642" s="461"/>
      <c r="Z642" s="461"/>
      <c r="AA642" s="461"/>
      <c r="AB642" s="461"/>
      <c r="AC642" s="461"/>
      <c r="AD642" s="461"/>
      <c r="AE642" s="461"/>
      <c r="AF642" s="461"/>
      <c r="AG642" s="461"/>
      <c r="AH642" s="461"/>
      <c r="AI642" s="461"/>
      <c r="AJ642" s="461"/>
      <c r="AK642" s="461"/>
      <c r="AL642" s="461"/>
      <c r="AM642" s="461"/>
      <c r="AN642" s="461"/>
      <c r="AO642" s="461"/>
      <c r="AP642" s="461"/>
      <c r="AQ642" s="461"/>
      <c r="AR642" s="461"/>
      <c r="AS642" s="461"/>
      <c r="AT642" s="461"/>
      <c r="AU642" s="461"/>
      <c r="AV642" s="462"/>
    </row>
    <row r="643" spans="1:48" ht="15.75" customHeight="1">
      <c r="A643" s="179"/>
      <c r="B643" s="648" t="s">
        <v>696</v>
      </c>
      <c r="C643" s="649"/>
      <c r="D643" s="649"/>
      <c r="E643" s="649"/>
      <c r="F643" s="649"/>
      <c r="G643" s="649"/>
      <c r="H643" s="649"/>
      <c r="I643" s="649"/>
      <c r="J643" s="649"/>
      <c r="K643" s="649"/>
      <c r="L643" s="649"/>
      <c r="M643" s="649"/>
      <c r="N643" s="649"/>
      <c r="O643" s="649"/>
      <c r="P643" s="649"/>
      <c r="Q643" s="649"/>
      <c r="R643" s="649"/>
      <c r="S643" s="649"/>
      <c r="T643" s="649"/>
      <c r="U643" s="649"/>
      <c r="V643" s="649"/>
      <c r="W643" s="461"/>
      <c r="X643" s="461"/>
      <c r="Y643" s="461"/>
      <c r="Z643" s="461"/>
      <c r="AA643" s="461"/>
      <c r="AB643" s="461"/>
      <c r="AC643" s="461"/>
      <c r="AD643" s="461"/>
      <c r="AE643" s="461"/>
      <c r="AF643" s="461"/>
      <c r="AG643" s="461"/>
      <c r="AH643" s="461"/>
      <c r="AI643" s="461"/>
      <c r="AJ643" s="461"/>
      <c r="AK643" s="461"/>
      <c r="AL643" s="461"/>
      <c r="AM643" s="461"/>
      <c r="AN643" s="461"/>
      <c r="AO643" s="461"/>
      <c r="AP643" s="461"/>
      <c r="AQ643" s="461"/>
      <c r="AR643" s="461"/>
      <c r="AS643" s="461"/>
      <c r="AT643" s="461"/>
      <c r="AU643" s="461"/>
      <c r="AV643" s="462"/>
    </row>
    <row r="644" spans="1:48" ht="19.5" customHeight="1">
      <c r="A644" s="556" t="s">
        <v>628</v>
      </c>
      <c r="B644" s="557"/>
      <c r="C644" s="557"/>
      <c r="D644" s="557"/>
      <c r="E644" s="557"/>
      <c r="F644" s="557"/>
      <c r="G644" s="557"/>
      <c r="H644" s="557"/>
      <c r="I644" s="557"/>
      <c r="J644" s="557"/>
      <c r="K644" s="557"/>
      <c r="L644" s="557"/>
      <c r="M644" s="557"/>
      <c r="N644" s="557"/>
      <c r="O644" s="557"/>
      <c r="P644" s="557"/>
      <c r="Q644" s="557"/>
      <c r="R644" s="557"/>
      <c r="S644" s="557"/>
      <c r="T644" s="557"/>
      <c r="U644" s="557"/>
      <c r="V644" s="557"/>
      <c r="W644" s="558"/>
      <c r="X644" s="558"/>
      <c r="Y644" s="558"/>
      <c r="Z644" s="558"/>
      <c r="AA644" s="558"/>
      <c r="AB644" s="558"/>
      <c r="AC644" s="558"/>
      <c r="AD644" s="558"/>
      <c r="AE644" s="558"/>
      <c r="AF644" s="558"/>
      <c r="AG644" s="558"/>
      <c r="AH644" s="558"/>
      <c r="AI644" s="558"/>
      <c r="AJ644" s="558"/>
      <c r="AK644" s="558"/>
      <c r="AL644" s="558"/>
      <c r="AM644" s="558"/>
      <c r="AN644" s="558"/>
      <c r="AO644" s="558"/>
      <c r="AP644" s="558"/>
      <c r="AQ644" s="558"/>
      <c r="AR644" s="558"/>
      <c r="AS644" s="558"/>
      <c r="AT644" s="558"/>
      <c r="AU644" s="558"/>
      <c r="AV644" s="559"/>
    </row>
    <row r="645" spans="1:48" ht="15.75" customHeight="1">
      <c r="A645" s="584" t="s">
        <v>53</v>
      </c>
      <c r="B645" s="535" t="s">
        <v>697</v>
      </c>
      <c r="C645" s="611" t="s">
        <v>698</v>
      </c>
      <c r="D645" s="614" t="s">
        <v>662</v>
      </c>
      <c r="E645" s="617" t="s">
        <v>699</v>
      </c>
      <c r="F645" s="6" t="s">
        <v>18</v>
      </c>
      <c r="G645" s="6" t="s">
        <v>20</v>
      </c>
      <c r="H645" s="6" t="s">
        <v>59</v>
      </c>
      <c r="I645" s="6" t="s">
        <v>700</v>
      </c>
      <c r="J645" s="532">
        <v>2020</v>
      </c>
      <c r="K645" s="532">
        <v>2020</v>
      </c>
      <c r="L645" s="541">
        <v>84.153999999999996</v>
      </c>
      <c r="M645" s="563">
        <f>Q650+R650+S650+T650</f>
        <v>78.556570000000008</v>
      </c>
      <c r="N645" s="9">
        <v>0</v>
      </c>
      <c r="O645" s="9">
        <v>5.3708400000000003</v>
      </c>
      <c r="P645" s="9">
        <v>0.19353999999999999</v>
      </c>
      <c r="Q645" s="9">
        <v>78.556570000000008</v>
      </c>
      <c r="R645" s="9">
        <v>0</v>
      </c>
      <c r="S645" s="9">
        <v>0</v>
      </c>
      <c r="T645" s="9">
        <v>0</v>
      </c>
      <c r="U645" s="9">
        <f>SUM(N645:T645)</f>
        <v>84.120950000000008</v>
      </c>
      <c r="V645" s="204" t="s">
        <v>3</v>
      </c>
      <c r="W645" s="93">
        <v>78556.570000000007</v>
      </c>
      <c r="X645" s="93">
        <v>0</v>
      </c>
      <c r="Y645" s="93">
        <v>0</v>
      </c>
      <c r="Z645" s="93">
        <v>0</v>
      </c>
      <c r="AA645" s="93">
        <v>0</v>
      </c>
      <c r="AB645" s="93">
        <v>0</v>
      </c>
      <c r="AC645" s="93">
        <v>0</v>
      </c>
      <c r="AD645" s="93">
        <v>0</v>
      </c>
      <c r="AE645" s="93">
        <v>0</v>
      </c>
      <c r="AF645" s="93">
        <v>0</v>
      </c>
      <c r="AG645" s="93">
        <v>0</v>
      </c>
      <c r="AH645" s="9">
        <v>0</v>
      </c>
      <c r="AI645" s="9">
        <v>0</v>
      </c>
      <c r="AJ645" s="9">
        <v>0</v>
      </c>
      <c r="AK645" s="93">
        <v>0</v>
      </c>
      <c r="AL645" s="93">
        <v>0</v>
      </c>
      <c r="AM645" s="93">
        <v>0</v>
      </c>
      <c r="AN645" s="93">
        <v>0</v>
      </c>
      <c r="AO645" s="93">
        <v>0</v>
      </c>
      <c r="AP645" s="93">
        <v>0</v>
      </c>
      <c r="AQ645" s="93">
        <v>0</v>
      </c>
      <c r="AR645" s="93">
        <v>0</v>
      </c>
      <c r="AS645" s="93">
        <v>0</v>
      </c>
      <c r="AT645" s="93">
        <v>0</v>
      </c>
      <c r="AU645" s="9">
        <v>0</v>
      </c>
      <c r="AV645" s="636" t="s">
        <v>1005</v>
      </c>
    </row>
    <row r="646" spans="1:48" ht="31.5">
      <c r="A646" s="585"/>
      <c r="B646" s="536"/>
      <c r="C646" s="612"/>
      <c r="D646" s="615"/>
      <c r="E646" s="618"/>
      <c r="F646" s="24" t="s">
        <v>19</v>
      </c>
      <c r="G646" s="24" t="s">
        <v>22</v>
      </c>
      <c r="H646" s="24" t="s">
        <v>59</v>
      </c>
      <c r="I646" s="24" t="s">
        <v>701</v>
      </c>
      <c r="J646" s="533"/>
      <c r="K646" s="533"/>
      <c r="L646" s="609"/>
      <c r="M646" s="564"/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f t="shared" ref="U646:U650" si="373">SUM(N646:T646)</f>
        <v>0</v>
      </c>
      <c r="V646" s="172" t="s">
        <v>8</v>
      </c>
      <c r="W646" s="93">
        <v>0</v>
      </c>
      <c r="X646" s="93">
        <v>0</v>
      </c>
      <c r="Y646" s="93">
        <v>0</v>
      </c>
      <c r="Z646" s="93">
        <v>0</v>
      </c>
      <c r="AA646" s="93">
        <v>0</v>
      </c>
      <c r="AB646" s="93">
        <v>0</v>
      </c>
      <c r="AC646" s="93">
        <v>0</v>
      </c>
      <c r="AD646" s="93">
        <v>0</v>
      </c>
      <c r="AE646" s="93">
        <v>0</v>
      </c>
      <c r="AF646" s="93">
        <v>0</v>
      </c>
      <c r="AG646" s="93">
        <v>0</v>
      </c>
      <c r="AH646" s="9">
        <v>0</v>
      </c>
      <c r="AI646" s="9">
        <v>0</v>
      </c>
      <c r="AJ646" s="9">
        <v>0</v>
      </c>
      <c r="AK646" s="93">
        <v>0</v>
      </c>
      <c r="AL646" s="93">
        <v>0</v>
      </c>
      <c r="AM646" s="93">
        <v>0</v>
      </c>
      <c r="AN646" s="93">
        <v>0</v>
      </c>
      <c r="AO646" s="93">
        <v>0</v>
      </c>
      <c r="AP646" s="93">
        <v>0</v>
      </c>
      <c r="AQ646" s="93">
        <v>0</v>
      </c>
      <c r="AR646" s="93">
        <v>0</v>
      </c>
      <c r="AS646" s="93">
        <v>0</v>
      </c>
      <c r="AT646" s="93">
        <v>0</v>
      </c>
      <c r="AU646" s="9">
        <v>0</v>
      </c>
      <c r="AV646" s="637"/>
    </row>
    <row r="647" spans="1:48" ht="47.25">
      <c r="A647" s="585"/>
      <c r="B647" s="536"/>
      <c r="C647" s="612"/>
      <c r="D647" s="615"/>
      <c r="E647" s="618"/>
      <c r="F647" s="538" t="s">
        <v>39</v>
      </c>
      <c r="G647" s="538" t="s">
        <v>21</v>
      </c>
      <c r="H647" s="538" t="s">
        <v>59</v>
      </c>
      <c r="I647" s="538" t="s">
        <v>702</v>
      </c>
      <c r="J647" s="533"/>
      <c r="K647" s="533"/>
      <c r="L647" s="609"/>
      <c r="M647" s="564"/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f>SUM(N647:T647)</f>
        <v>0</v>
      </c>
      <c r="V647" s="204" t="s">
        <v>50</v>
      </c>
      <c r="W647" s="93">
        <v>0</v>
      </c>
      <c r="X647" s="93">
        <v>0</v>
      </c>
      <c r="Y647" s="93">
        <v>0</v>
      </c>
      <c r="Z647" s="93">
        <v>0</v>
      </c>
      <c r="AA647" s="93">
        <v>0</v>
      </c>
      <c r="AB647" s="93">
        <v>0</v>
      </c>
      <c r="AC647" s="93">
        <v>0</v>
      </c>
      <c r="AD647" s="93">
        <v>0</v>
      </c>
      <c r="AE647" s="93">
        <v>0</v>
      </c>
      <c r="AF647" s="93">
        <v>0</v>
      </c>
      <c r="AG647" s="93">
        <v>0</v>
      </c>
      <c r="AH647" s="9">
        <v>0</v>
      </c>
      <c r="AI647" s="9">
        <v>0</v>
      </c>
      <c r="AJ647" s="9">
        <v>0</v>
      </c>
      <c r="AK647" s="93">
        <v>0</v>
      </c>
      <c r="AL647" s="93">
        <v>0</v>
      </c>
      <c r="AM647" s="93">
        <v>0</v>
      </c>
      <c r="AN647" s="93">
        <v>0</v>
      </c>
      <c r="AO647" s="93">
        <v>0</v>
      </c>
      <c r="AP647" s="93">
        <v>0</v>
      </c>
      <c r="AQ647" s="93">
        <v>0</v>
      </c>
      <c r="AR647" s="93">
        <v>0</v>
      </c>
      <c r="AS647" s="93">
        <v>0</v>
      </c>
      <c r="AT647" s="93">
        <v>0</v>
      </c>
      <c r="AU647" s="9">
        <v>0</v>
      </c>
      <c r="AV647" s="637"/>
    </row>
    <row r="648" spans="1:48">
      <c r="A648" s="585"/>
      <c r="B648" s="536"/>
      <c r="C648" s="612"/>
      <c r="D648" s="615"/>
      <c r="E648" s="618"/>
      <c r="F648" s="539"/>
      <c r="G648" s="539"/>
      <c r="H648" s="539"/>
      <c r="I648" s="539"/>
      <c r="J648" s="533"/>
      <c r="K648" s="533"/>
      <c r="L648" s="609"/>
      <c r="M648" s="564"/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f t="shared" si="373"/>
        <v>0</v>
      </c>
      <c r="V648" s="204" t="s">
        <v>51</v>
      </c>
      <c r="W648" s="93">
        <v>0</v>
      </c>
      <c r="X648" s="93">
        <v>0</v>
      </c>
      <c r="Y648" s="93">
        <v>0</v>
      </c>
      <c r="Z648" s="93">
        <v>0</v>
      </c>
      <c r="AA648" s="93">
        <v>0</v>
      </c>
      <c r="AB648" s="93">
        <v>0</v>
      </c>
      <c r="AC648" s="93">
        <v>0</v>
      </c>
      <c r="AD648" s="93">
        <v>0</v>
      </c>
      <c r="AE648" s="93">
        <v>0</v>
      </c>
      <c r="AF648" s="93">
        <v>0</v>
      </c>
      <c r="AG648" s="93">
        <v>0</v>
      </c>
      <c r="AH648" s="9">
        <v>0</v>
      </c>
      <c r="AI648" s="9">
        <v>0</v>
      </c>
      <c r="AJ648" s="9">
        <v>0</v>
      </c>
      <c r="AK648" s="93">
        <v>0</v>
      </c>
      <c r="AL648" s="93">
        <v>0</v>
      </c>
      <c r="AM648" s="93">
        <v>0</v>
      </c>
      <c r="AN648" s="93">
        <v>0</v>
      </c>
      <c r="AO648" s="93">
        <v>0</v>
      </c>
      <c r="AP648" s="93">
        <v>0</v>
      </c>
      <c r="AQ648" s="93">
        <v>0</v>
      </c>
      <c r="AR648" s="93">
        <v>0</v>
      </c>
      <c r="AS648" s="93">
        <v>0</v>
      </c>
      <c r="AT648" s="93">
        <v>0</v>
      </c>
      <c r="AU648" s="9">
        <v>0</v>
      </c>
      <c r="AV648" s="637"/>
    </row>
    <row r="649" spans="1:48" ht="15.75" customHeight="1">
      <c r="A649" s="585"/>
      <c r="B649" s="536"/>
      <c r="C649" s="612"/>
      <c r="D649" s="615"/>
      <c r="E649" s="618"/>
      <c r="F649" s="539"/>
      <c r="G649" s="539"/>
      <c r="H649" s="539"/>
      <c r="I649" s="539"/>
      <c r="J649" s="533"/>
      <c r="K649" s="533"/>
      <c r="L649" s="609"/>
      <c r="M649" s="564"/>
      <c r="N649" s="85">
        <v>0</v>
      </c>
      <c r="O649" s="85">
        <v>0</v>
      </c>
      <c r="P649" s="85">
        <v>0</v>
      </c>
      <c r="Q649" s="85">
        <v>0</v>
      </c>
      <c r="R649" s="85">
        <v>0</v>
      </c>
      <c r="S649" s="85">
        <v>0</v>
      </c>
      <c r="T649" s="85">
        <v>0</v>
      </c>
      <c r="U649" s="9">
        <f t="shared" si="373"/>
        <v>0</v>
      </c>
      <c r="V649" s="204" t="s">
        <v>52</v>
      </c>
      <c r="W649" s="191">
        <v>0</v>
      </c>
      <c r="X649" s="191">
        <v>0</v>
      </c>
      <c r="Y649" s="191">
        <v>0</v>
      </c>
      <c r="Z649" s="191">
        <v>0</v>
      </c>
      <c r="AA649" s="191">
        <v>0</v>
      </c>
      <c r="AB649" s="191">
        <v>0</v>
      </c>
      <c r="AC649" s="191">
        <v>0</v>
      </c>
      <c r="AD649" s="191">
        <v>0</v>
      </c>
      <c r="AE649" s="191">
        <v>0</v>
      </c>
      <c r="AF649" s="191">
        <v>0</v>
      </c>
      <c r="AG649" s="191">
        <v>0</v>
      </c>
      <c r="AH649" s="85">
        <v>0</v>
      </c>
      <c r="AI649" s="85">
        <v>0</v>
      </c>
      <c r="AJ649" s="85">
        <v>0</v>
      </c>
      <c r="AK649" s="191">
        <v>0</v>
      </c>
      <c r="AL649" s="191">
        <v>0</v>
      </c>
      <c r="AM649" s="191">
        <v>0</v>
      </c>
      <c r="AN649" s="191">
        <v>0</v>
      </c>
      <c r="AO649" s="191">
        <v>0</v>
      </c>
      <c r="AP649" s="191">
        <v>0</v>
      </c>
      <c r="AQ649" s="191">
        <v>0</v>
      </c>
      <c r="AR649" s="191">
        <v>0</v>
      </c>
      <c r="AS649" s="191">
        <v>0</v>
      </c>
      <c r="AT649" s="191">
        <v>0</v>
      </c>
      <c r="AU649" s="85">
        <v>0</v>
      </c>
      <c r="AV649" s="638"/>
    </row>
    <row r="650" spans="1:48">
      <c r="A650" s="585"/>
      <c r="B650" s="537"/>
      <c r="C650" s="613"/>
      <c r="D650" s="616"/>
      <c r="E650" s="619"/>
      <c r="F650" s="540"/>
      <c r="G650" s="540"/>
      <c r="H650" s="540"/>
      <c r="I650" s="540"/>
      <c r="J650" s="534"/>
      <c r="K650" s="534"/>
      <c r="L650" s="610"/>
      <c r="M650" s="565"/>
      <c r="N650" s="87">
        <f>SUM(N645:N649)</f>
        <v>0</v>
      </c>
      <c r="O650" s="87">
        <f t="shared" ref="O650:T650" si="374">SUM(O645:O649)</f>
        <v>5.3708400000000003</v>
      </c>
      <c r="P650" s="87">
        <f t="shared" si="374"/>
        <v>0.19353999999999999</v>
      </c>
      <c r="Q650" s="175">
        <f t="shared" si="374"/>
        <v>78.556570000000008</v>
      </c>
      <c r="R650" s="175">
        <f t="shared" si="374"/>
        <v>0</v>
      </c>
      <c r="S650" s="175">
        <f t="shared" si="374"/>
        <v>0</v>
      </c>
      <c r="T650" s="175">
        <f t="shared" si="374"/>
        <v>0</v>
      </c>
      <c r="U650" s="176">
        <f t="shared" si="373"/>
        <v>84.120950000000008</v>
      </c>
      <c r="V650" s="177" t="s">
        <v>11</v>
      </c>
      <c r="W650" s="193">
        <f t="shared" ref="W650:X650" si="375">SUM(W645:W649)</f>
        <v>78556.570000000007</v>
      </c>
      <c r="X650" s="193">
        <f t="shared" si="375"/>
        <v>0</v>
      </c>
      <c r="Y650" s="193">
        <f t="shared" ref="Y650:AU650" si="376">SUM(Y645:Y649)</f>
        <v>0</v>
      </c>
      <c r="Z650" s="193">
        <f t="shared" si="376"/>
        <v>0</v>
      </c>
      <c r="AA650" s="193">
        <f t="shared" si="376"/>
        <v>0</v>
      </c>
      <c r="AB650" s="193">
        <f t="shared" si="376"/>
        <v>0</v>
      </c>
      <c r="AC650" s="193">
        <f t="shared" si="376"/>
        <v>0</v>
      </c>
      <c r="AD650" s="193">
        <f t="shared" si="376"/>
        <v>0</v>
      </c>
      <c r="AE650" s="193">
        <f t="shared" si="376"/>
        <v>0</v>
      </c>
      <c r="AF650" s="193">
        <f t="shared" si="376"/>
        <v>0</v>
      </c>
      <c r="AG650" s="193">
        <f t="shared" si="376"/>
        <v>0</v>
      </c>
      <c r="AH650" s="175">
        <f t="shared" si="376"/>
        <v>0</v>
      </c>
      <c r="AI650" s="175">
        <f t="shared" si="376"/>
        <v>0</v>
      </c>
      <c r="AJ650" s="175">
        <f t="shared" si="376"/>
        <v>0</v>
      </c>
      <c r="AK650" s="193">
        <f t="shared" si="376"/>
        <v>0</v>
      </c>
      <c r="AL650" s="193">
        <f t="shared" si="376"/>
        <v>0</v>
      </c>
      <c r="AM650" s="193">
        <f t="shared" si="376"/>
        <v>0</v>
      </c>
      <c r="AN650" s="193">
        <f t="shared" si="376"/>
        <v>0</v>
      </c>
      <c r="AO650" s="193">
        <f t="shared" si="376"/>
        <v>0</v>
      </c>
      <c r="AP650" s="193">
        <f t="shared" si="376"/>
        <v>0</v>
      </c>
      <c r="AQ650" s="193">
        <f t="shared" si="376"/>
        <v>0</v>
      </c>
      <c r="AR650" s="193">
        <f t="shared" si="376"/>
        <v>0</v>
      </c>
      <c r="AS650" s="193">
        <f t="shared" si="376"/>
        <v>0</v>
      </c>
      <c r="AT650" s="193">
        <f t="shared" si="376"/>
        <v>0</v>
      </c>
      <c r="AU650" s="175">
        <f t="shared" si="376"/>
        <v>0</v>
      </c>
      <c r="AV650" s="328"/>
    </row>
    <row r="651" spans="1:48" ht="15.75" customHeight="1">
      <c r="A651" s="585"/>
      <c r="B651" s="535" t="s">
        <v>703</v>
      </c>
      <c r="C651" s="611" t="s">
        <v>704</v>
      </c>
      <c r="D651" s="614" t="s">
        <v>662</v>
      </c>
      <c r="E651" s="617" t="s">
        <v>705</v>
      </c>
      <c r="F651" s="6" t="s">
        <v>18</v>
      </c>
      <c r="G651" s="6" t="s">
        <v>20</v>
      </c>
      <c r="H651" s="6" t="s">
        <v>59</v>
      </c>
      <c r="I651" s="6" t="s">
        <v>306</v>
      </c>
      <c r="J651" s="532">
        <v>2019</v>
      </c>
      <c r="K651" s="532">
        <v>2019</v>
      </c>
      <c r="L651" s="541">
        <v>3.75</v>
      </c>
      <c r="M651" s="563">
        <f>Q656+R656+S656+T656</f>
        <v>0</v>
      </c>
      <c r="N651" s="9">
        <v>1.639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>SUM(N651:T651)</f>
        <v>1.639</v>
      </c>
      <c r="V651" s="204" t="s">
        <v>3</v>
      </c>
      <c r="W651" s="93">
        <v>0</v>
      </c>
      <c r="X651" s="93">
        <v>0</v>
      </c>
      <c r="Y651" s="93">
        <v>0</v>
      </c>
      <c r="Z651" s="93">
        <v>0</v>
      </c>
      <c r="AA651" s="93">
        <v>0</v>
      </c>
      <c r="AB651" s="93">
        <v>0</v>
      </c>
      <c r="AC651" s="93">
        <v>0</v>
      </c>
      <c r="AD651" s="93">
        <v>0</v>
      </c>
      <c r="AE651" s="93">
        <v>0</v>
      </c>
      <c r="AF651" s="93">
        <v>0</v>
      </c>
      <c r="AG651" s="93">
        <v>0</v>
      </c>
      <c r="AH651" s="9">
        <v>0</v>
      </c>
      <c r="AI651" s="9">
        <v>0</v>
      </c>
      <c r="AJ651" s="9">
        <v>0</v>
      </c>
      <c r="AK651" s="93">
        <v>0</v>
      </c>
      <c r="AL651" s="93">
        <v>0</v>
      </c>
      <c r="AM651" s="93">
        <v>0</v>
      </c>
      <c r="AN651" s="93">
        <v>0</v>
      </c>
      <c r="AO651" s="93">
        <v>0</v>
      </c>
      <c r="AP651" s="93">
        <v>0</v>
      </c>
      <c r="AQ651" s="93">
        <v>0</v>
      </c>
      <c r="AR651" s="93">
        <v>0</v>
      </c>
      <c r="AS651" s="93">
        <v>0</v>
      </c>
      <c r="AT651" s="93">
        <v>0</v>
      </c>
      <c r="AU651" s="9">
        <v>0</v>
      </c>
      <c r="AV651" s="302"/>
    </row>
    <row r="652" spans="1:48" ht="31.5">
      <c r="A652" s="585"/>
      <c r="B652" s="536"/>
      <c r="C652" s="612"/>
      <c r="D652" s="615"/>
      <c r="E652" s="618"/>
      <c r="F652" s="24" t="s">
        <v>19</v>
      </c>
      <c r="G652" s="24" t="s">
        <v>22</v>
      </c>
      <c r="H652" s="24" t="s">
        <v>59</v>
      </c>
      <c r="I652" s="24" t="s">
        <v>706</v>
      </c>
      <c r="J652" s="533"/>
      <c r="K652" s="533"/>
      <c r="L652" s="609"/>
      <c r="M652" s="564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 t="shared" ref="U652:U656" si="377">SUM(N652:T652)</f>
        <v>0</v>
      </c>
      <c r="V652" s="172" t="s">
        <v>8</v>
      </c>
      <c r="W652" s="93">
        <v>0</v>
      </c>
      <c r="X652" s="93">
        <v>0</v>
      </c>
      <c r="Y652" s="93">
        <v>0</v>
      </c>
      <c r="Z652" s="93">
        <v>0</v>
      </c>
      <c r="AA652" s="93">
        <v>0</v>
      </c>
      <c r="AB652" s="93">
        <v>0</v>
      </c>
      <c r="AC652" s="93">
        <v>0</v>
      </c>
      <c r="AD652" s="93">
        <v>0</v>
      </c>
      <c r="AE652" s="93">
        <v>0</v>
      </c>
      <c r="AF652" s="93">
        <v>0</v>
      </c>
      <c r="AG652" s="93">
        <v>0</v>
      </c>
      <c r="AH652" s="9">
        <v>0</v>
      </c>
      <c r="AI652" s="9">
        <v>0</v>
      </c>
      <c r="AJ652" s="9">
        <v>0</v>
      </c>
      <c r="AK652" s="93">
        <v>0</v>
      </c>
      <c r="AL652" s="93">
        <v>0</v>
      </c>
      <c r="AM652" s="93">
        <v>0</v>
      </c>
      <c r="AN652" s="93">
        <v>0</v>
      </c>
      <c r="AO652" s="93">
        <v>0</v>
      </c>
      <c r="AP652" s="93">
        <v>0</v>
      </c>
      <c r="AQ652" s="93">
        <v>0</v>
      </c>
      <c r="AR652" s="93">
        <v>0</v>
      </c>
      <c r="AS652" s="93">
        <v>0</v>
      </c>
      <c r="AT652" s="93">
        <v>0</v>
      </c>
      <c r="AU652" s="9">
        <v>0</v>
      </c>
      <c r="AV652" s="302"/>
    </row>
    <row r="653" spans="1:48" ht="47.25">
      <c r="A653" s="585"/>
      <c r="B653" s="536"/>
      <c r="C653" s="612"/>
      <c r="D653" s="615"/>
      <c r="E653" s="618"/>
      <c r="F653" s="538" t="s">
        <v>39</v>
      </c>
      <c r="G653" s="538" t="s">
        <v>21</v>
      </c>
      <c r="H653" s="538" t="s">
        <v>59</v>
      </c>
      <c r="I653" s="538" t="s">
        <v>702</v>
      </c>
      <c r="J653" s="533"/>
      <c r="K653" s="533"/>
      <c r="L653" s="609"/>
      <c r="M653" s="564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>SUM(N653:T653)</f>
        <v>0</v>
      </c>
      <c r="V653" s="204" t="s">
        <v>50</v>
      </c>
      <c r="W653" s="93">
        <v>0</v>
      </c>
      <c r="X653" s="93">
        <v>0</v>
      </c>
      <c r="Y653" s="93">
        <v>0</v>
      </c>
      <c r="Z653" s="93">
        <v>0</v>
      </c>
      <c r="AA653" s="93">
        <v>0</v>
      </c>
      <c r="AB653" s="93">
        <v>0</v>
      </c>
      <c r="AC653" s="93">
        <v>0</v>
      </c>
      <c r="AD653" s="93">
        <v>0</v>
      </c>
      <c r="AE653" s="93">
        <v>0</v>
      </c>
      <c r="AF653" s="93">
        <v>0</v>
      </c>
      <c r="AG653" s="93">
        <v>0</v>
      </c>
      <c r="AH653" s="9">
        <v>0</v>
      </c>
      <c r="AI653" s="9">
        <v>0</v>
      </c>
      <c r="AJ653" s="9">
        <v>0</v>
      </c>
      <c r="AK653" s="93">
        <v>0</v>
      </c>
      <c r="AL653" s="93">
        <v>0</v>
      </c>
      <c r="AM653" s="93">
        <v>0</v>
      </c>
      <c r="AN653" s="93">
        <v>0</v>
      </c>
      <c r="AO653" s="93">
        <v>0</v>
      </c>
      <c r="AP653" s="93">
        <v>0</v>
      </c>
      <c r="AQ653" s="93">
        <v>0</v>
      </c>
      <c r="AR653" s="93">
        <v>0</v>
      </c>
      <c r="AS653" s="93">
        <v>0</v>
      </c>
      <c r="AT653" s="93">
        <v>0</v>
      </c>
      <c r="AU653" s="9">
        <v>0</v>
      </c>
      <c r="AV653" s="302"/>
    </row>
    <row r="654" spans="1:48">
      <c r="A654" s="585"/>
      <c r="B654" s="536"/>
      <c r="C654" s="612"/>
      <c r="D654" s="615"/>
      <c r="E654" s="618"/>
      <c r="F654" s="539"/>
      <c r="G654" s="539"/>
      <c r="H654" s="539"/>
      <c r="I654" s="539"/>
      <c r="J654" s="533"/>
      <c r="K654" s="533"/>
      <c r="L654" s="609"/>
      <c r="M654" s="564"/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f t="shared" si="377"/>
        <v>0</v>
      </c>
      <c r="V654" s="204" t="s">
        <v>51</v>
      </c>
      <c r="W654" s="93">
        <v>0</v>
      </c>
      <c r="X654" s="93">
        <v>0</v>
      </c>
      <c r="Y654" s="93">
        <v>0</v>
      </c>
      <c r="Z654" s="93">
        <v>0</v>
      </c>
      <c r="AA654" s="93">
        <v>0</v>
      </c>
      <c r="AB654" s="93">
        <v>0</v>
      </c>
      <c r="AC654" s="93">
        <v>0</v>
      </c>
      <c r="AD654" s="93">
        <v>0</v>
      </c>
      <c r="AE654" s="93">
        <v>0</v>
      </c>
      <c r="AF654" s="93">
        <v>0</v>
      </c>
      <c r="AG654" s="93">
        <v>0</v>
      </c>
      <c r="AH654" s="9">
        <v>0</v>
      </c>
      <c r="AI654" s="9">
        <v>0</v>
      </c>
      <c r="AJ654" s="9">
        <v>0</v>
      </c>
      <c r="AK654" s="93">
        <v>0</v>
      </c>
      <c r="AL654" s="93">
        <v>0</v>
      </c>
      <c r="AM654" s="93">
        <v>0</v>
      </c>
      <c r="AN654" s="93">
        <v>0</v>
      </c>
      <c r="AO654" s="93">
        <v>0</v>
      </c>
      <c r="AP654" s="93">
        <v>0</v>
      </c>
      <c r="AQ654" s="93">
        <v>0</v>
      </c>
      <c r="AR654" s="93">
        <v>0</v>
      </c>
      <c r="AS654" s="93">
        <v>0</v>
      </c>
      <c r="AT654" s="93">
        <v>0</v>
      </c>
      <c r="AU654" s="9">
        <v>0</v>
      </c>
      <c r="AV654" s="302"/>
    </row>
    <row r="655" spans="1:48" ht="15.75" customHeight="1">
      <c r="A655" s="585"/>
      <c r="B655" s="536"/>
      <c r="C655" s="612"/>
      <c r="D655" s="615"/>
      <c r="E655" s="618"/>
      <c r="F655" s="539"/>
      <c r="G655" s="539"/>
      <c r="H655" s="539"/>
      <c r="I655" s="539"/>
      <c r="J655" s="533"/>
      <c r="K655" s="533"/>
      <c r="L655" s="609"/>
      <c r="M655" s="564"/>
      <c r="N655" s="85">
        <v>0</v>
      </c>
      <c r="O655" s="85">
        <v>0</v>
      </c>
      <c r="P655" s="85">
        <v>0</v>
      </c>
      <c r="Q655" s="85">
        <v>0</v>
      </c>
      <c r="R655" s="85">
        <v>0</v>
      </c>
      <c r="S655" s="85">
        <v>0</v>
      </c>
      <c r="T655" s="85">
        <v>0</v>
      </c>
      <c r="U655" s="9">
        <f t="shared" si="377"/>
        <v>0</v>
      </c>
      <c r="V655" s="204" t="s">
        <v>52</v>
      </c>
      <c r="W655" s="191">
        <v>0</v>
      </c>
      <c r="X655" s="191">
        <v>0</v>
      </c>
      <c r="Y655" s="191">
        <v>0</v>
      </c>
      <c r="Z655" s="191">
        <v>0</v>
      </c>
      <c r="AA655" s="191">
        <v>0</v>
      </c>
      <c r="AB655" s="191">
        <v>0</v>
      </c>
      <c r="AC655" s="191">
        <v>0</v>
      </c>
      <c r="AD655" s="191">
        <v>0</v>
      </c>
      <c r="AE655" s="191">
        <v>0</v>
      </c>
      <c r="AF655" s="191">
        <v>0</v>
      </c>
      <c r="AG655" s="191">
        <v>0</v>
      </c>
      <c r="AH655" s="85">
        <v>0</v>
      </c>
      <c r="AI655" s="85">
        <v>0</v>
      </c>
      <c r="AJ655" s="85">
        <v>0</v>
      </c>
      <c r="AK655" s="191">
        <v>0</v>
      </c>
      <c r="AL655" s="191">
        <v>0</v>
      </c>
      <c r="AM655" s="191">
        <v>0</v>
      </c>
      <c r="AN655" s="191">
        <v>0</v>
      </c>
      <c r="AO655" s="191">
        <v>0</v>
      </c>
      <c r="AP655" s="191">
        <v>0</v>
      </c>
      <c r="AQ655" s="191">
        <v>0</v>
      </c>
      <c r="AR655" s="191">
        <v>0</v>
      </c>
      <c r="AS655" s="191">
        <v>0</v>
      </c>
      <c r="AT655" s="191">
        <v>0</v>
      </c>
      <c r="AU655" s="85">
        <v>0</v>
      </c>
      <c r="AV655" s="302"/>
    </row>
    <row r="656" spans="1:48">
      <c r="A656" s="585"/>
      <c r="B656" s="537"/>
      <c r="C656" s="613"/>
      <c r="D656" s="616"/>
      <c r="E656" s="619"/>
      <c r="F656" s="540"/>
      <c r="G656" s="540"/>
      <c r="H656" s="540"/>
      <c r="I656" s="540"/>
      <c r="J656" s="534"/>
      <c r="K656" s="534"/>
      <c r="L656" s="610"/>
      <c r="M656" s="565"/>
      <c r="N656" s="87">
        <f>SUM(N651:N655)</f>
        <v>1.639</v>
      </c>
      <c r="O656" s="87">
        <f t="shared" ref="O656:T656" si="378">SUM(O651:O655)</f>
        <v>0</v>
      </c>
      <c r="P656" s="87">
        <f t="shared" si="378"/>
        <v>0</v>
      </c>
      <c r="Q656" s="175">
        <f t="shared" si="378"/>
        <v>0</v>
      </c>
      <c r="R656" s="175">
        <f t="shared" si="378"/>
        <v>0</v>
      </c>
      <c r="S656" s="175">
        <f t="shared" si="378"/>
        <v>0</v>
      </c>
      <c r="T656" s="175">
        <f t="shared" si="378"/>
        <v>0</v>
      </c>
      <c r="U656" s="176">
        <f t="shared" si="377"/>
        <v>1.639</v>
      </c>
      <c r="V656" s="177" t="s">
        <v>11</v>
      </c>
      <c r="W656" s="193">
        <f t="shared" ref="W656:AU656" si="379">SUM(W651:W655)</f>
        <v>0</v>
      </c>
      <c r="X656" s="193">
        <f t="shared" si="379"/>
        <v>0</v>
      </c>
      <c r="Y656" s="193">
        <f t="shared" si="379"/>
        <v>0</v>
      </c>
      <c r="Z656" s="193">
        <f t="shared" si="379"/>
        <v>0</v>
      </c>
      <c r="AA656" s="193">
        <f t="shared" si="379"/>
        <v>0</v>
      </c>
      <c r="AB656" s="193">
        <f t="shared" si="379"/>
        <v>0</v>
      </c>
      <c r="AC656" s="193">
        <f t="shared" si="379"/>
        <v>0</v>
      </c>
      <c r="AD656" s="193">
        <f t="shared" si="379"/>
        <v>0</v>
      </c>
      <c r="AE656" s="193">
        <f t="shared" si="379"/>
        <v>0</v>
      </c>
      <c r="AF656" s="193">
        <f t="shared" si="379"/>
        <v>0</v>
      </c>
      <c r="AG656" s="193">
        <f t="shared" si="379"/>
        <v>0</v>
      </c>
      <c r="AH656" s="175">
        <f t="shared" si="379"/>
        <v>0</v>
      </c>
      <c r="AI656" s="175">
        <f t="shared" si="379"/>
        <v>0</v>
      </c>
      <c r="AJ656" s="175">
        <f t="shared" si="379"/>
        <v>0</v>
      </c>
      <c r="AK656" s="193">
        <f t="shared" si="379"/>
        <v>0</v>
      </c>
      <c r="AL656" s="193">
        <f t="shared" si="379"/>
        <v>0</v>
      </c>
      <c r="AM656" s="193">
        <f t="shared" si="379"/>
        <v>0</v>
      </c>
      <c r="AN656" s="193">
        <f t="shared" si="379"/>
        <v>0</v>
      </c>
      <c r="AO656" s="193">
        <f t="shared" si="379"/>
        <v>0</v>
      </c>
      <c r="AP656" s="193">
        <f t="shared" si="379"/>
        <v>0</v>
      </c>
      <c r="AQ656" s="193">
        <f t="shared" si="379"/>
        <v>0</v>
      </c>
      <c r="AR656" s="193">
        <f t="shared" si="379"/>
        <v>0</v>
      </c>
      <c r="AS656" s="193">
        <f t="shared" si="379"/>
        <v>0</v>
      </c>
      <c r="AT656" s="193">
        <f t="shared" si="379"/>
        <v>0</v>
      </c>
      <c r="AU656" s="175">
        <f t="shared" si="379"/>
        <v>0</v>
      </c>
      <c r="AV656" s="328"/>
    </row>
    <row r="657" spans="1:48" ht="15.75" customHeight="1">
      <c r="A657" s="585"/>
      <c r="B657" s="535" t="s">
        <v>707</v>
      </c>
      <c r="C657" s="611" t="s">
        <v>708</v>
      </c>
      <c r="D657" s="614" t="s">
        <v>662</v>
      </c>
      <c r="E657" s="617" t="s">
        <v>709</v>
      </c>
      <c r="F657" s="6" t="s">
        <v>18</v>
      </c>
      <c r="G657" s="6" t="s">
        <v>20</v>
      </c>
      <c r="H657" s="6" t="s">
        <v>59</v>
      </c>
      <c r="I657" s="6" t="s">
        <v>306</v>
      </c>
      <c r="J657" s="532">
        <v>2019</v>
      </c>
      <c r="K657" s="532">
        <v>2019</v>
      </c>
      <c r="L657" s="541">
        <v>3.75</v>
      </c>
      <c r="M657" s="563">
        <f>Q662+R662+S662+T662</f>
        <v>0</v>
      </c>
      <c r="N657" s="9">
        <v>2.6300219999999999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>SUM(N657:T657)</f>
        <v>2.6300219999999999</v>
      </c>
      <c r="V657" s="204" t="s">
        <v>3</v>
      </c>
      <c r="W657" s="93">
        <v>0</v>
      </c>
      <c r="X657" s="93">
        <v>0</v>
      </c>
      <c r="Y657" s="93">
        <v>0</v>
      </c>
      <c r="Z657" s="93">
        <v>0</v>
      </c>
      <c r="AA657" s="93">
        <v>0</v>
      </c>
      <c r="AB657" s="93">
        <v>0</v>
      </c>
      <c r="AC657" s="93">
        <v>0</v>
      </c>
      <c r="AD657" s="93">
        <v>0</v>
      </c>
      <c r="AE657" s="93">
        <v>0</v>
      </c>
      <c r="AF657" s="93">
        <v>0</v>
      </c>
      <c r="AG657" s="93">
        <v>0</v>
      </c>
      <c r="AH657" s="9">
        <v>0</v>
      </c>
      <c r="AI657" s="9">
        <v>0</v>
      </c>
      <c r="AJ657" s="9">
        <v>0</v>
      </c>
      <c r="AK657" s="93">
        <v>0</v>
      </c>
      <c r="AL657" s="93">
        <v>0</v>
      </c>
      <c r="AM657" s="93">
        <v>0</v>
      </c>
      <c r="AN657" s="93">
        <v>0</v>
      </c>
      <c r="AO657" s="93">
        <v>0</v>
      </c>
      <c r="AP657" s="93">
        <v>0</v>
      </c>
      <c r="AQ657" s="93">
        <v>0</v>
      </c>
      <c r="AR657" s="93">
        <v>0</v>
      </c>
      <c r="AS657" s="93">
        <v>0</v>
      </c>
      <c r="AT657" s="93">
        <v>0</v>
      </c>
      <c r="AU657" s="9">
        <v>0</v>
      </c>
      <c r="AV657" s="302"/>
    </row>
    <row r="658" spans="1:48" ht="31.5">
      <c r="A658" s="585"/>
      <c r="B658" s="536"/>
      <c r="C658" s="612"/>
      <c r="D658" s="615"/>
      <c r="E658" s="618"/>
      <c r="F658" s="24" t="s">
        <v>19</v>
      </c>
      <c r="G658" s="24" t="s">
        <v>22</v>
      </c>
      <c r="H658" s="24" t="s">
        <v>59</v>
      </c>
      <c r="I658" s="24" t="s">
        <v>706</v>
      </c>
      <c r="J658" s="533"/>
      <c r="K658" s="533"/>
      <c r="L658" s="609"/>
      <c r="M658" s="564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 t="shared" ref="U658:U662" si="380">SUM(N658:T658)</f>
        <v>0</v>
      </c>
      <c r="V658" s="172" t="s">
        <v>8</v>
      </c>
      <c r="W658" s="93">
        <v>0</v>
      </c>
      <c r="X658" s="93">
        <v>0</v>
      </c>
      <c r="Y658" s="93">
        <v>0</v>
      </c>
      <c r="Z658" s="93">
        <v>0</v>
      </c>
      <c r="AA658" s="93">
        <v>0</v>
      </c>
      <c r="AB658" s="93">
        <v>0</v>
      </c>
      <c r="AC658" s="93">
        <v>0</v>
      </c>
      <c r="AD658" s="93">
        <v>0</v>
      </c>
      <c r="AE658" s="93">
        <v>0</v>
      </c>
      <c r="AF658" s="93">
        <v>0</v>
      </c>
      <c r="AG658" s="93">
        <v>0</v>
      </c>
      <c r="AH658" s="9">
        <v>0</v>
      </c>
      <c r="AI658" s="9">
        <v>0</v>
      </c>
      <c r="AJ658" s="9">
        <v>0</v>
      </c>
      <c r="AK658" s="93">
        <v>0</v>
      </c>
      <c r="AL658" s="93">
        <v>0</v>
      </c>
      <c r="AM658" s="93">
        <v>0</v>
      </c>
      <c r="AN658" s="93">
        <v>0</v>
      </c>
      <c r="AO658" s="93">
        <v>0</v>
      </c>
      <c r="AP658" s="93">
        <v>0</v>
      </c>
      <c r="AQ658" s="93">
        <v>0</v>
      </c>
      <c r="AR658" s="93">
        <v>0</v>
      </c>
      <c r="AS658" s="93">
        <v>0</v>
      </c>
      <c r="AT658" s="93">
        <v>0</v>
      </c>
      <c r="AU658" s="9">
        <v>0</v>
      </c>
      <c r="AV658" s="302"/>
    </row>
    <row r="659" spans="1:48" ht="47.25">
      <c r="A659" s="585"/>
      <c r="B659" s="536"/>
      <c r="C659" s="612"/>
      <c r="D659" s="615"/>
      <c r="E659" s="618"/>
      <c r="F659" s="538" t="s">
        <v>39</v>
      </c>
      <c r="G659" s="538" t="s">
        <v>710</v>
      </c>
      <c r="H659" s="538" t="s">
        <v>59</v>
      </c>
      <c r="I659" s="538" t="s">
        <v>711</v>
      </c>
      <c r="J659" s="533"/>
      <c r="K659" s="533"/>
      <c r="L659" s="609"/>
      <c r="M659" s="564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>SUM(N659:T659)</f>
        <v>0</v>
      </c>
      <c r="V659" s="204" t="s">
        <v>50</v>
      </c>
      <c r="W659" s="93">
        <v>0</v>
      </c>
      <c r="X659" s="93">
        <v>0</v>
      </c>
      <c r="Y659" s="93">
        <v>0</v>
      </c>
      <c r="Z659" s="93">
        <v>0</v>
      </c>
      <c r="AA659" s="93">
        <v>0</v>
      </c>
      <c r="AB659" s="93">
        <v>0</v>
      </c>
      <c r="AC659" s="93">
        <v>0</v>
      </c>
      <c r="AD659" s="93">
        <v>0</v>
      </c>
      <c r="AE659" s="93">
        <v>0</v>
      </c>
      <c r="AF659" s="93">
        <v>0</v>
      </c>
      <c r="AG659" s="93">
        <v>0</v>
      </c>
      <c r="AH659" s="9">
        <v>0</v>
      </c>
      <c r="AI659" s="9">
        <v>0</v>
      </c>
      <c r="AJ659" s="9">
        <v>0</v>
      </c>
      <c r="AK659" s="93">
        <v>0</v>
      </c>
      <c r="AL659" s="93">
        <v>0</v>
      </c>
      <c r="AM659" s="93">
        <v>0</v>
      </c>
      <c r="AN659" s="93">
        <v>0</v>
      </c>
      <c r="AO659" s="93">
        <v>0</v>
      </c>
      <c r="AP659" s="93">
        <v>0</v>
      </c>
      <c r="AQ659" s="93">
        <v>0</v>
      </c>
      <c r="AR659" s="93">
        <v>0</v>
      </c>
      <c r="AS659" s="93">
        <v>0</v>
      </c>
      <c r="AT659" s="93">
        <v>0</v>
      </c>
      <c r="AU659" s="9">
        <v>0</v>
      </c>
      <c r="AV659" s="302"/>
    </row>
    <row r="660" spans="1:48">
      <c r="A660" s="585"/>
      <c r="B660" s="536"/>
      <c r="C660" s="612"/>
      <c r="D660" s="615"/>
      <c r="E660" s="618"/>
      <c r="F660" s="539"/>
      <c r="G660" s="539"/>
      <c r="H660" s="539"/>
      <c r="I660" s="539"/>
      <c r="J660" s="533"/>
      <c r="K660" s="533"/>
      <c r="L660" s="609"/>
      <c r="M660" s="564"/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f t="shared" si="380"/>
        <v>0</v>
      </c>
      <c r="V660" s="204" t="s">
        <v>51</v>
      </c>
      <c r="W660" s="93">
        <v>0</v>
      </c>
      <c r="X660" s="93">
        <v>0</v>
      </c>
      <c r="Y660" s="93">
        <v>0</v>
      </c>
      <c r="Z660" s="93">
        <v>0</v>
      </c>
      <c r="AA660" s="93">
        <v>0</v>
      </c>
      <c r="AB660" s="93">
        <v>0</v>
      </c>
      <c r="AC660" s="93">
        <v>0</v>
      </c>
      <c r="AD660" s="93">
        <v>0</v>
      </c>
      <c r="AE660" s="93">
        <v>0</v>
      </c>
      <c r="AF660" s="93">
        <v>0</v>
      </c>
      <c r="AG660" s="93">
        <v>0</v>
      </c>
      <c r="AH660" s="9">
        <v>0</v>
      </c>
      <c r="AI660" s="9">
        <v>0</v>
      </c>
      <c r="AJ660" s="9">
        <v>0</v>
      </c>
      <c r="AK660" s="93">
        <v>0</v>
      </c>
      <c r="AL660" s="93">
        <v>0</v>
      </c>
      <c r="AM660" s="93">
        <v>0</v>
      </c>
      <c r="AN660" s="93">
        <v>0</v>
      </c>
      <c r="AO660" s="93">
        <v>0</v>
      </c>
      <c r="AP660" s="93">
        <v>0</v>
      </c>
      <c r="AQ660" s="93">
        <v>0</v>
      </c>
      <c r="AR660" s="93">
        <v>0</v>
      </c>
      <c r="AS660" s="93">
        <v>0</v>
      </c>
      <c r="AT660" s="93">
        <v>0</v>
      </c>
      <c r="AU660" s="9">
        <v>0</v>
      </c>
      <c r="AV660" s="302"/>
    </row>
    <row r="661" spans="1:48">
      <c r="A661" s="585"/>
      <c r="B661" s="536"/>
      <c r="C661" s="612"/>
      <c r="D661" s="615"/>
      <c r="E661" s="618"/>
      <c r="F661" s="539"/>
      <c r="G661" s="539"/>
      <c r="H661" s="539"/>
      <c r="I661" s="539"/>
      <c r="J661" s="533"/>
      <c r="K661" s="533"/>
      <c r="L661" s="609"/>
      <c r="M661" s="564"/>
      <c r="N661" s="85">
        <v>0</v>
      </c>
      <c r="O661" s="85">
        <v>0</v>
      </c>
      <c r="P661" s="85">
        <v>0</v>
      </c>
      <c r="Q661" s="85">
        <v>0</v>
      </c>
      <c r="R661" s="85">
        <v>0</v>
      </c>
      <c r="S661" s="85">
        <v>0</v>
      </c>
      <c r="T661" s="85">
        <v>0</v>
      </c>
      <c r="U661" s="9">
        <f t="shared" si="380"/>
        <v>0</v>
      </c>
      <c r="V661" s="204" t="s">
        <v>52</v>
      </c>
      <c r="W661" s="191">
        <v>0</v>
      </c>
      <c r="X661" s="191">
        <v>0</v>
      </c>
      <c r="Y661" s="191">
        <v>0</v>
      </c>
      <c r="Z661" s="191">
        <v>0</v>
      </c>
      <c r="AA661" s="191">
        <v>0</v>
      </c>
      <c r="AB661" s="191">
        <v>0</v>
      </c>
      <c r="AC661" s="191">
        <v>0</v>
      </c>
      <c r="AD661" s="191">
        <v>0</v>
      </c>
      <c r="AE661" s="191">
        <v>0</v>
      </c>
      <c r="AF661" s="191">
        <v>0</v>
      </c>
      <c r="AG661" s="191">
        <v>0</v>
      </c>
      <c r="AH661" s="85">
        <v>0</v>
      </c>
      <c r="AI661" s="85">
        <v>0</v>
      </c>
      <c r="AJ661" s="85">
        <v>0</v>
      </c>
      <c r="AK661" s="191">
        <v>0</v>
      </c>
      <c r="AL661" s="191">
        <v>0</v>
      </c>
      <c r="AM661" s="191">
        <v>0</v>
      </c>
      <c r="AN661" s="191">
        <v>0</v>
      </c>
      <c r="AO661" s="191">
        <v>0</v>
      </c>
      <c r="AP661" s="191">
        <v>0</v>
      </c>
      <c r="AQ661" s="191">
        <v>0</v>
      </c>
      <c r="AR661" s="191">
        <v>0</v>
      </c>
      <c r="AS661" s="191">
        <v>0</v>
      </c>
      <c r="AT661" s="191">
        <v>0</v>
      </c>
      <c r="AU661" s="85">
        <v>0</v>
      </c>
      <c r="AV661" s="302"/>
    </row>
    <row r="662" spans="1:48">
      <c r="A662" s="585"/>
      <c r="B662" s="537"/>
      <c r="C662" s="613"/>
      <c r="D662" s="616"/>
      <c r="E662" s="619"/>
      <c r="F662" s="540"/>
      <c r="G662" s="540"/>
      <c r="H662" s="540"/>
      <c r="I662" s="540"/>
      <c r="J662" s="534"/>
      <c r="K662" s="534"/>
      <c r="L662" s="610"/>
      <c r="M662" s="565"/>
      <c r="N662" s="87">
        <f>SUM(N657:N661)</f>
        <v>2.6300219999999999</v>
      </c>
      <c r="O662" s="87">
        <f t="shared" ref="O662:T662" si="381">SUM(O657:O661)</f>
        <v>0</v>
      </c>
      <c r="P662" s="87">
        <f t="shared" si="381"/>
        <v>0</v>
      </c>
      <c r="Q662" s="175">
        <f t="shared" si="381"/>
        <v>0</v>
      </c>
      <c r="R662" s="175">
        <f t="shared" si="381"/>
        <v>0</v>
      </c>
      <c r="S662" s="175">
        <f t="shared" si="381"/>
        <v>0</v>
      </c>
      <c r="T662" s="175">
        <f t="shared" si="381"/>
        <v>0</v>
      </c>
      <c r="U662" s="176">
        <f t="shared" si="380"/>
        <v>2.6300219999999999</v>
      </c>
      <c r="V662" s="177" t="s">
        <v>11</v>
      </c>
      <c r="W662" s="193">
        <f t="shared" ref="W662:AU662" si="382">SUM(W657:W661)</f>
        <v>0</v>
      </c>
      <c r="X662" s="193">
        <f t="shared" si="382"/>
        <v>0</v>
      </c>
      <c r="Y662" s="193">
        <f t="shared" si="382"/>
        <v>0</v>
      </c>
      <c r="Z662" s="193">
        <f t="shared" si="382"/>
        <v>0</v>
      </c>
      <c r="AA662" s="193">
        <f t="shared" si="382"/>
        <v>0</v>
      </c>
      <c r="AB662" s="193">
        <f t="shared" si="382"/>
        <v>0</v>
      </c>
      <c r="AC662" s="193">
        <f t="shared" si="382"/>
        <v>0</v>
      </c>
      <c r="AD662" s="193">
        <f t="shared" si="382"/>
        <v>0</v>
      </c>
      <c r="AE662" s="193">
        <f t="shared" si="382"/>
        <v>0</v>
      </c>
      <c r="AF662" s="193">
        <f t="shared" si="382"/>
        <v>0</v>
      </c>
      <c r="AG662" s="193">
        <f t="shared" si="382"/>
        <v>0</v>
      </c>
      <c r="AH662" s="175">
        <f t="shared" si="382"/>
        <v>0</v>
      </c>
      <c r="AI662" s="175">
        <f t="shared" si="382"/>
        <v>0</v>
      </c>
      <c r="AJ662" s="175">
        <f t="shared" si="382"/>
        <v>0</v>
      </c>
      <c r="AK662" s="193">
        <f t="shared" si="382"/>
        <v>0</v>
      </c>
      <c r="AL662" s="193">
        <f t="shared" si="382"/>
        <v>0</v>
      </c>
      <c r="AM662" s="193">
        <f t="shared" si="382"/>
        <v>0</v>
      </c>
      <c r="AN662" s="193">
        <f t="shared" si="382"/>
        <v>0</v>
      </c>
      <c r="AO662" s="193">
        <f t="shared" si="382"/>
        <v>0</v>
      </c>
      <c r="AP662" s="193">
        <f t="shared" si="382"/>
        <v>0</v>
      </c>
      <c r="AQ662" s="193">
        <f t="shared" si="382"/>
        <v>0</v>
      </c>
      <c r="AR662" s="193">
        <f t="shared" si="382"/>
        <v>0</v>
      </c>
      <c r="AS662" s="193">
        <f t="shared" si="382"/>
        <v>0</v>
      </c>
      <c r="AT662" s="193">
        <f t="shared" si="382"/>
        <v>0</v>
      </c>
      <c r="AU662" s="175">
        <f t="shared" si="382"/>
        <v>0</v>
      </c>
      <c r="AV662" s="328"/>
    </row>
    <row r="663" spans="1:48" ht="31.5" customHeight="1">
      <c r="A663" s="585"/>
      <c r="B663" s="535" t="s">
        <v>712</v>
      </c>
      <c r="C663" s="611" t="s">
        <v>713</v>
      </c>
      <c r="D663" s="614" t="s">
        <v>662</v>
      </c>
      <c r="E663" s="617" t="s">
        <v>714</v>
      </c>
      <c r="F663" s="6" t="s">
        <v>18</v>
      </c>
      <c r="G663" s="6" t="s">
        <v>20</v>
      </c>
      <c r="H663" s="6" t="s">
        <v>59</v>
      </c>
      <c r="I663" s="6" t="s">
        <v>715</v>
      </c>
      <c r="J663" s="532">
        <v>2018</v>
      </c>
      <c r="K663" s="532">
        <v>2023</v>
      </c>
      <c r="L663" s="541">
        <v>22.631</v>
      </c>
      <c r="M663" s="563">
        <f>Q668+R668+S668+T668</f>
        <v>21.288360000000001</v>
      </c>
      <c r="N663" s="9">
        <v>0</v>
      </c>
      <c r="O663" s="9">
        <v>0</v>
      </c>
      <c r="P663" s="9">
        <v>0</v>
      </c>
      <c r="Q663" s="9">
        <v>0</v>
      </c>
      <c r="R663" s="9">
        <v>21.288360000000001</v>
      </c>
      <c r="S663" s="9">
        <v>0</v>
      </c>
      <c r="T663" s="9">
        <v>0</v>
      </c>
      <c r="U663" s="9">
        <f>SUM(N663:T663)</f>
        <v>21.288360000000001</v>
      </c>
      <c r="V663" s="204" t="s">
        <v>3</v>
      </c>
      <c r="W663" s="93">
        <v>0</v>
      </c>
      <c r="X663" s="93">
        <v>0</v>
      </c>
      <c r="Y663" s="93">
        <v>0</v>
      </c>
      <c r="Z663" s="93">
        <v>0</v>
      </c>
      <c r="AA663" s="93">
        <v>0</v>
      </c>
      <c r="AB663" s="93">
        <v>0</v>
      </c>
      <c r="AC663" s="93">
        <v>0</v>
      </c>
      <c r="AD663" s="93">
        <v>0</v>
      </c>
      <c r="AE663" s="93">
        <v>0</v>
      </c>
      <c r="AF663" s="93">
        <v>0</v>
      </c>
      <c r="AG663" s="93">
        <v>0</v>
      </c>
      <c r="AH663" s="9">
        <v>0</v>
      </c>
      <c r="AI663" s="9">
        <v>0</v>
      </c>
      <c r="AJ663" s="9">
        <v>0</v>
      </c>
      <c r="AK663" s="93">
        <v>0</v>
      </c>
      <c r="AL663" s="93">
        <v>0</v>
      </c>
      <c r="AM663" s="93">
        <v>0</v>
      </c>
      <c r="AN663" s="93">
        <v>0</v>
      </c>
      <c r="AO663" s="93">
        <v>0</v>
      </c>
      <c r="AP663" s="93">
        <v>0</v>
      </c>
      <c r="AQ663" s="93">
        <v>0</v>
      </c>
      <c r="AR663" s="93">
        <v>0</v>
      </c>
      <c r="AS663" s="93">
        <v>0</v>
      </c>
      <c r="AT663" s="93">
        <v>0</v>
      </c>
      <c r="AU663" s="9">
        <v>0</v>
      </c>
      <c r="AV663" s="302"/>
    </row>
    <row r="664" spans="1:48" ht="15.75" customHeight="1">
      <c r="A664" s="585"/>
      <c r="B664" s="536"/>
      <c r="C664" s="612"/>
      <c r="D664" s="615"/>
      <c r="E664" s="618"/>
      <c r="F664" s="24" t="s">
        <v>19</v>
      </c>
      <c r="G664" s="24" t="s">
        <v>22</v>
      </c>
      <c r="H664" s="24" t="s">
        <v>59</v>
      </c>
      <c r="I664" s="24" t="s">
        <v>633</v>
      </c>
      <c r="J664" s="533"/>
      <c r="K664" s="533"/>
      <c r="L664" s="609"/>
      <c r="M664" s="564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 t="shared" ref="U664:U668" si="383">SUM(N664:T664)</f>
        <v>0</v>
      </c>
      <c r="V664" s="172" t="s">
        <v>8</v>
      </c>
      <c r="W664" s="93">
        <v>0</v>
      </c>
      <c r="X664" s="93">
        <v>0</v>
      </c>
      <c r="Y664" s="93">
        <v>0</v>
      </c>
      <c r="Z664" s="93">
        <v>0</v>
      </c>
      <c r="AA664" s="93">
        <v>0</v>
      </c>
      <c r="AB664" s="93">
        <v>0</v>
      </c>
      <c r="AC664" s="93">
        <v>0</v>
      </c>
      <c r="AD664" s="93">
        <v>0</v>
      </c>
      <c r="AE664" s="93">
        <v>0</v>
      </c>
      <c r="AF664" s="93">
        <v>0</v>
      </c>
      <c r="AG664" s="93">
        <v>0</v>
      </c>
      <c r="AH664" s="9">
        <v>0</v>
      </c>
      <c r="AI664" s="9">
        <v>0</v>
      </c>
      <c r="AJ664" s="9">
        <v>0</v>
      </c>
      <c r="AK664" s="93">
        <v>0</v>
      </c>
      <c r="AL664" s="93">
        <v>0</v>
      </c>
      <c r="AM664" s="93">
        <v>0</v>
      </c>
      <c r="AN664" s="93">
        <v>0</v>
      </c>
      <c r="AO664" s="93">
        <v>0</v>
      </c>
      <c r="AP664" s="93">
        <v>0</v>
      </c>
      <c r="AQ664" s="93">
        <v>0</v>
      </c>
      <c r="AR664" s="93">
        <v>0</v>
      </c>
      <c r="AS664" s="93">
        <v>0</v>
      </c>
      <c r="AT664" s="93">
        <v>0</v>
      </c>
      <c r="AU664" s="9">
        <v>0</v>
      </c>
      <c r="AV664" s="302"/>
    </row>
    <row r="665" spans="1:48" ht="15.75" customHeight="1">
      <c r="A665" s="585"/>
      <c r="B665" s="536"/>
      <c r="C665" s="612"/>
      <c r="D665" s="615"/>
      <c r="E665" s="618"/>
      <c r="F665" s="538" t="s">
        <v>39</v>
      </c>
      <c r="G665" s="538" t="s">
        <v>21</v>
      </c>
      <c r="H665" s="538" t="s">
        <v>59</v>
      </c>
      <c r="I665" s="538" t="s">
        <v>377</v>
      </c>
      <c r="J665" s="533"/>
      <c r="K665" s="533"/>
      <c r="L665" s="609"/>
      <c r="M665" s="564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>SUM(N665:T665)</f>
        <v>0</v>
      </c>
      <c r="V665" s="204" t="s">
        <v>50</v>
      </c>
      <c r="W665" s="93">
        <v>0</v>
      </c>
      <c r="X665" s="93">
        <v>0</v>
      </c>
      <c r="Y665" s="93">
        <v>0</v>
      </c>
      <c r="Z665" s="93">
        <v>0</v>
      </c>
      <c r="AA665" s="93">
        <v>0</v>
      </c>
      <c r="AB665" s="93">
        <v>0</v>
      </c>
      <c r="AC665" s="93">
        <v>0</v>
      </c>
      <c r="AD665" s="93">
        <v>0</v>
      </c>
      <c r="AE665" s="93">
        <v>0</v>
      </c>
      <c r="AF665" s="93">
        <v>0</v>
      </c>
      <c r="AG665" s="93">
        <v>0</v>
      </c>
      <c r="AH665" s="9">
        <v>0</v>
      </c>
      <c r="AI665" s="9">
        <v>0</v>
      </c>
      <c r="AJ665" s="9">
        <v>0</v>
      </c>
      <c r="AK665" s="93">
        <v>0</v>
      </c>
      <c r="AL665" s="93">
        <v>0</v>
      </c>
      <c r="AM665" s="93">
        <v>0</v>
      </c>
      <c r="AN665" s="93">
        <v>0</v>
      </c>
      <c r="AO665" s="93">
        <v>0</v>
      </c>
      <c r="AP665" s="93">
        <v>0</v>
      </c>
      <c r="AQ665" s="93">
        <v>0</v>
      </c>
      <c r="AR665" s="93">
        <v>0</v>
      </c>
      <c r="AS665" s="93">
        <v>0</v>
      </c>
      <c r="AT665" s="93">
        <v>0</v>
      </c>
      <c r="AU665" s="9">
        <v>0</v>
      </c>
      <c r="AV665" s="302"/>
    </row>
    <row r="666" spans="1:48" ht="15.75" customHeight="1">
      <c r="A666" s="585"/>
      <c r="B666" s="536"/>
      <c r="C666" s="612"/>
      <c r="D666" s="615"/>
      <c r="E666" s="618"/>
      <c r="F666" s="539"/>
      <c r="G666" s="539"/>
      <c r="H666" s="539"/>
      <c r="I666" s="539"/>
      <c r="J666" s="533"/>
      <c r="K666" s="533"/>
      <c r="L666" s="609"/>
      <c r="M666" s="564"/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f t="shared" si="383"/>
        <v>0</v>
      </c>
      <c r="V666" s="204" t="s">
        <v>51</v>
      </c>
      <c r="W666" s="93">
        <v>0</v>
      </c>
      <c r="X666" s="93">
        <v>0</v>
      </c>
      <c r="Y666" s="93">
        <v>0</v>
      </c>
      <c r="Z666" s="93">
        <v>0</v>
      </c>
      <c r="AA666" s="93">
        <v>0</v>
      </c>
      <c r="AB666" s="93">
        <v>0</v>
      </c>
      <c r="AC666" s="93">
        <v>0</v>
      </c>
      <c r="AD666" s="93">
        <v>0</v>
      </c>
      <c r="AE666" s="93">
        <v>0</v>
      </c>
      <c r="AF666" s="93">
        <v>0</v>
      </c>
      <c r="AG666" s="93">
        <v>0</v>
      </c>
      <c r="AH666" s="9">
        <v>0</v>
      </c>
      <c r="AI666" s="9">
        <v>0</v>
      </c>
      <c r="AJ666" s="9">
        <v>0</v>
      </c>
      <c r="AK666" s="93">
        <v>0</v>
      </c>
      <c r="AL666" s="93">
        <v>0</v>
      </c>
      <c r="AM666" s="93">
        <v>0</v>
      </c>
      <c r="AN666" s="93">
        <v>0</v>
      </c>
      <c r="AO666" s="93">
        <v>0</v>
      </c>
      <c r="AP666" s="93">
        <v>0</v>
      </c>
      <c r="AQ666" s="93">
        <v>0</v>
      </c>
      <c r="AR666" s="93">
        <v>0</v>
      </c>
      <c r="AS666" s="93">
        <v>0</v>
      </c>
      <c r="AT666" s="93">
        <v>0</v>
      </c>
      <c r="AU666" s="9">
        <v>0</v>
      </c>
      <c r="AV666" s="302"/>
    </row>
    <row r="667" spans="1:48" ht="15.75" customHeight="1">
      <c r="A667" s="585"/>
      <c r="B667" s="536"/>
      <c r="C667" s="612"/>
      <c r="D667" s="615"/>
      <c r="E667" s="618"/>
      <c r="F667" s="539"/>
      <c r="G667" s="539"/>
      <c r="H667" s="539"/>
      <c r="I667" s="539"/>
      <c r="J667" s="533"/>
      <c r="K667" s="533"/>
      <c r="L667" s="609"/>
      <c r="M667" s="564"/>
      <c r="N667" s="85">
        <v>1.2467699999999999</v>
      </c>
      <c r="O667" s="85">
        <v>0</v>
      </c>
      <c r="P667" s="85">
        <v>0</v>
      </c>
      <c r="Q667" s="85">
        <v>0</v>
      </c>
      <c r="R667" s="85">
        <v>0</v>
      </c>
      <c r="S667" s="85">
        <v>0</v>
      </c>
      <c r="T667" s="85">
        <v>0</v>
      </c>
      <c r="U667" s="9">
        <f t="shared" si="383"/>
        <v>1.2467699999999999</v>
      </c>
      <c r="V667" s="204" t="s">
        <v>52</v>
      </c>
      <c r="W667" s="191">
        <v>0</v>
      </c>
      <c r="X667" s="191">
        <v>0</v>
      </c>
      <c r="Y667" s="191">
        <v>0</v>
      </c>
      <c r="Z667" s="191">
        <v>0</v>
      </c>
      <c r="AA667" s="191">
        <v>0</v>
      </c>
      <c r="AB667" s="191">
        <v>0</v>
      </c>
      <c r="AC667" s="191">
        <v>0</v>
      </c>
      <c r="AD667" s="191">
        <v>0</v>
      </c>
      <c r="AE667" s="191">
        <v>0</v>
      </c>
      <c r="AF667" s="191">
        <v>0</v>
      </c>
      <c r="AG667" s="191">
        <v>0</v>
      </c>
      <c r="AH667" s="85">
        <v>0</v>
      </c>
      <c r="AI667" s="85">
        <v>0</v>
      </c>
      <c r="AJ667" s="85">
        <v>0</v>
      </c>
      <c r="AK667" s="191">
        <v>0</v>
      </c>
      <c r="AL667" s="191">
        <v>0</v>
      </c>
      <c r="AM667" s="191">
        <v>0</v>
      </c>
      <c r="AN667" s="191">
        <v>0</v>
      </c>
      <c r="AO667" s="191">
        <v>0</v>
      </c>
      <c r="AP667" s="191">
        <v>0</v>
      </c>
      <c r="AQ667" s="191">
        <v>0</v>
      </c>
      <c r="AR667" s="191">
        <v>0</v>
      </c>
      <c r="AS667" s="191">
        <v>0</v>
      </c>
      <c r="AT667" s="191">
        <v>0</v>
      </c>
      <c r="AU667" s="85">
        <v>0</v>
      </c>
      <c r="AV667" s="302"/>
    </row>
    <row r="668" spans="1:48">
      <c r="A668" s="585"/>
      <c r="B668" s="537"/>
      <c r="C668" s="613"/>
      <c r="D668" s="616"/>
      <c r="E668" s="619"/>
      <c r="F668" s="540"/>
      <c r="G668" s="540"/>
      <c r="H668" s="540"/>
      <c r="I668" s="540"/>
      <c r="J668" s="534"/>
      <c r="K668" s="534"/>
      <c r="L668" s="610"/>
      <c r="M668" s="565"/>
      <c r="N668" s="87">
        <f>SUM(N663:N667)</f>
        <v>1.2467699999999999</v>
      </c>
      <c r="O668" s="87">
        <f t="shared" ref="O668:T668" si="384">SUM(O663:O667)</f>
        <v>0</v>
      </c>
      <c r="P668" s="87">
        <f t="shared" si="384"/>
        <v>0</v>
      </c>
      <c r="Q668" s="175">
        <f t="shared" si="384"/>
        <v>0</v>
      </c>
      <c r="R668" s="175">
        <f t="shared" si="384"/>
        <v>21.288360000000001</v>
      </c>
      <c r="S668" s="175">
        <f t="shared" si="384"/>
        <v>0</v>
      </c>
      <c r="T668" s="175">
        <f t="shared" si="384"/>
        <v>0</v>
      </c>
      <c r="U668" s="176">
        <f t="shared" si="383"/>
        <v>22.535130000000002</v>
      </c>
      <c r="V668" s="177" t="s">
        <v>11</v>
      </c>
      <c r="W668" s="193">
        <f t="shared" ref="W668:AU668" si="385">SUM(W663:W667)</f>
        <v>0</v>
      </c>
      <c r="X668" s="193">
        <f t="shared" si="385"/>
        <v>0</v>
      </c>
      <c r="Y668" s="193">
        <f t="shared" si="385"/>
        <v>0</v>
      </c>
      <c r="Z668" s="193">
        <f t="shared" si="385"/>
        <v>0</v>
      </c>
      <c r="AA668" s="193">
        <f t="shared" si="385"/>
        <v>0</v>
      </c>
      <c r="AB668" s="193">
        <f t="shared" si="385"/>
        <v>0</v>
      </c>
      <c r="AC668" s="193">
        <f t="shared" si="385"/>
        <v>0</v>
      </c>
      <c r="AD668" s="193">
        <f t="shared" si="385"/>
        <v>0</v>
      </c>
      <c r="AE668" s="193">
        <f t="shared" si="385"/>
        <v>0</v>
      </c>
      <c r="AF668" s="193">
        <f t="shared" si="385"/>
        <v>0</v>
      </c>
      <c r="AG668" s="193">
        <f t="shared" si="385"/>
        <v>0</v>
      </c>
      <c r="AH668" s="175">
        <f t="shared" si="385"/>
        <v>0</v>
      </c>
      <c r="AI668" s="175">
        <f t="shared" si="385"/>
        <v>0</v>
      </c>
      <c r="AJ668" s="175">
        <f t="shared" si="385"/>
        <v>0</v>
      </c>
      <c r="AK668" s="193">
        <f t="shared" si="385"/>
        <v>0</v>
      </c>
      <c r="AL668" s="193">
        <f t="shared" si="385"/>
        <v>0</v>
      </c>
      <c r="AM668" s="193">
        <f t="shared" si="385"/>
        <v>0</v>
      </c>
      <c r="AN668" s="193">
        <f t="shared" si="385"/>
        <v>0</v>
      </c>
      <c r="AO668" s="193">
        <f t="shared" si="385"/>
        <v>0</v>
      </c>
      <c r="AP668" s="193">
        <f t="shared" si="385"/>
        <v>0</v>
      </c>
      <c r="AQ668" s="193">
        <f t="shared" si="385"/>
        <v>0</v>
      </c>
      <c r="AR668" s="193">
        <f t="shared" si="385"/>
        <v>0</v>
      </c>
      <c r="AS668" s="193">
        <f t="shared" si="385"/>
        <v>0</v>
      </c>
      <c r="AT668" s="193">
        <f t="shared" si="385"/>
        <v>0</v>
      </c>
      <c r="AU668" s="175">
        <f t="shared" si="385"/>
        <v>0</v>
      </c>
      <c r="AV668" s="328"/>
    </row>
    <row r="669" spans="1:48" ht="15.75" customHeight="1">
      <c r="A669" s="585"/>
      <c r="B669" s="587" t="s">
        <v>716</v>
      </c>
      <c r="C669" s="611" t="s">
        <v>717</v>
      </c>
      <c r="D669" s="576" t="s">
        <v>662</v>
      </c>
      <c r="E669" s="569" t="s">
        <v>718</v>
      </c>
      <c r="F669" s="6" t="s">
        <v>18</v>
      </c>
      <c r="G669" s="6" t="s">
        <v>20</v>
      </c>
      <c r="H669" s="6" t="s">
        <v>59</v>
      </c>
      <c r="I669" s="6" t="s">
        <v>58</v>
      </c>
      <c r="J669" s="560">
        <v>2022</v>
      </c>
      <c r="K669" s="560">
        <v>2022</v>
      </c>
      <c r="L669" s="563">
        <v>2.8780000000000001</v>
      </c>
      <c r="M669" s="563">
        <f>Q675+R675+S675+T675</f>
        <v>2.8781500000000002</v>
      </c>
      <c r="N669" s="9">
        <v>0</v>
      </c>
      <c r="O669" s="9">
        <v>0</v>
      </c>
      <c r="P669" s="9">
        <v>0</v>
      </c>
      <c r="Q669" s="9">
        <v>2.8781500000000002</v>
      </c>
      <c r="R669" s="9">
        <v>0</v>
      </c>
      <c r="S669" s="9">
        <v>0</v>
      </c>
      <c r="T669" s="9">
        <v>0</v>
      </c>
      <c r="U669" s="9">
        <f>SUM(N669:T669)</f>
        <v>2.8781500000000002</v>
      </c>
      <c r="V669" s="204" t="s">
        <v>3</v>
      </c>
      <c r="W669" s="93">
        <v>2878.15</v>
      </c>
      <c r="X669" s="93">
        <f>X670</f>
        <v>398</v>
      </c>
      <c r="Y669" s="93">
        <f t="shared" ref="Y669:AS669" si="386">Y670</f>
        <v>0</v>
      </c>
      <c r="Z669" s="93">
        <f t="shared" si="386"/>
        <v>0</v>
      </c>
      <c r="AA669" s="93">
        <f t="shared" si="386"/>
        <v>0</v>
      </c>
      <c r="AB669" s="93">
        <f t="shared" si="386"/>
        <v>0</v>
      </c>
      <c r="AC669" s="93">
        <f t="shared" si="386"/>
        <v>0</v>
      </c>
      <c r="AD669" s="93">
        <f t="shared" si="386"/>
        <v>0</v>
      </c>
      <c r="AE669" s="93">
        <f t="shared" si="386"/>
        <v>0</v>
      </c>
      <c r="AF669" s="93">
        <f t="shared" si="386"/>
        <v>0</v>
      </c>
      <c r="AG669" s="93">
        <f t="shared" si="386"/>
        <v>398</v>
      </c>
      <c r="AH669" s="93">
        <f t="shared" si="386"/>
        <v>0</v>
      </c>
      <c r="AI669" s="93">
        <f t="shared" si="386"/>
        <v>0</v>
      </c>
      <c r="AJ669" s="93">
        <f t="shared" si="386"/>
        <v>0</v>
      </c>
      <c r="AK669" s="93">
        <f t="shared" si="386"/>
        <v>0</v>
      </c>
      <c r="AL669" s="93">
        <f t="shared" si="386"/>
        <v>0</v>
      </c>
      <c r="AM669" s="93">
        <f t="shared" si="386"/>
        <v>0</v>
      </c>
      <c r="AN669" s="93">
        <f t="shared" si="386"/>
        <v>0</v>
      </c>
      <c r="AO669" s="93">
        <f t="shared" si="386"/>
        <v>0</v>
      </c>
      <c r="AP669" s="93">
        <f t="shared" si="386"/>
        <v>0</v>
      </c>
      <c r="AQ669" s="93">
        <f t="shared" si="386"/>
        <v>0</v>
      </c>
      <c r="AR669" s="93">
        <f t="shared" si="386"/>
        <v>0</v>
      </c>
      <c r="AS669" s="93">
        <f t="shared" si="386"/>
        <v>0</v>
      </c>
      <c r="AT669" s="93">
        <v>0</v>
      </c>
      <c r="AU669" s="9">
        <v>0</v>
      </c>
      <c r="AV669" s="636" t="s">
        <v>1005</v>
      </c>
    </row>
    <row r="670" spans="1:48" s="275" customFormat="1" ht="31.5" hidden="1" customHeight="1">
      <c r="A670" s="585"/>
      <c r="B670" s="588"/>
      <c r="C670" s="612"/>
      <c r="D670" s="577"/>
      <c r="E670" s="570"/>
      <c r="F670" s="286"/>
      <c r="G670" s="286"/>
      <c r="H670" s="286"/>
      <c r="I670" s="286"/>
      <c r="J670" s="561"/>
      <c r="K670" s="561"/>
      <c r="L670" s="564"/>
      <c r="M670" s="564"/>
      <c r="N670" s="277"/>
      <c r="O670" s="277"/>
      <c r="P670" s="277"/>
      <c r="Q670" s="277"/>
      <c r="R670" s="277"/>
      <c r="S670" s="277"/>
      <c r="T670" s="277"/>
      <c r="U670" s="277"/>
      <c r="V670" s="287" t="s">
        <v>971</v>
      </c>
      <c r="W670" s="274"/>
      <c r="X670" s="274">
        <v>398</v>
      </c>
      <c r="Y670" s="274"/>
      <c r="Z670" s="274"/>
      <c r="AA670" s="274"/>
      <c r="AB670" s="274"/>
      <c r="AC670" s="274"/>
      <c r="AD670" s="274"/>
      <c r="AE670" s="274"/>
      <c r="AF670" s="274"/>
      <c r="AG670" s="274">
        <v>398</v>
      </c>
      <c r="AH670" s="277"/>
      <c r="AI670" s="277"/>
      <c r="AJ670" s="277"/>
      <c r="AK670" s="274"/>
      <c r="AL670" s="274"/>
      <c r="AM670" s="274"/>
      <c r="AN670" s="274"/>
      <c r="AO670" s="274"/>
      <c r="AP670" s="274"/>
      <c r="AQ670" s="274"/>
      <c r="AR670" s="274"/>
      <c r="AS670" s="274"/>
      <c r="AT670" s="274"/>
      <c r="AU670" s="277"/>
      <c r="AV670" s="637"/>
    </row>
    <row r="671" spans="1:48" ht="31.5">
      <c r="A671" s="585"/>
      <c r="B671" s="588"/>
      <c r="C671" s="612"/>
      <c r="D671" s="577"/>
      <c r="E671" s="570"/>
      <c r="F671" s="96" t="s">
        <v>19</v>
      </c>
      <c r="G671" s="96" t="s">
        <v>22</v>
      </c>
      <c r="H671" s="96" t="s">
        <v>59</v>
      </c>
      <c r="I671" s="96" t="s">
        <v>719</v>
      </c>
      <c r="J671" s="561"/>
      <c r="K671" s="561"/>
      <c r="L671" s="564"/>
      <c r="M671" s="564"/>
      <c r="N671" s="83">
        <v>0</v>
      </c>
      <c r="O671" s="83">
        <v>0</v>
      </c>
      <c r="P671" s="83">
        <v>0</v>
      </c>
      <c r="Q671" s="83">
        <v>0</v>
      </c>
      <c r="R671" s="83">
        <v>0</v>
      </c>
      <c r="S671" s="83">
        <v>0</v>
      </c>
      <c r="T671" s="83">
        <v>0</v>
      </c>
      <c r="U671" s="83">
        <f t="shared" ref="U671:U675" si="387">SUM(N671:T671)</f>
        <v>0</v>
      </c>
      <c r="V671" s="171" t="s">
        <v>8</v>
      </c>
      <c r="W671" s="192">
        <v>0</v>
      </c>
      <c r="X671" s="192">
        <v>0</v>
      </c>
      <c r="Y671" s="192">
        <v>0</v>
      </c>
      <c r="Z671" s="192">
        <v>0</v>
      </c>
      <c r="AA671" s="192">
        <v>0</v>
      </c>
      <c r="AB671" s="192">
        <v>0</v>
      </c>
      <c r="AC671" s="192">
        <v>0</v>
      </c>
      <c r="AD671" s="192">
        <v>0</v>
      </c>
      <c r="AE671" s="192">
        <v>0</v>
      </c>
      <c r="AF671" s="192">
        <v>0</v>
      </c>
      <c r="AG671" s="192">
        <v>0</v>
      </c>
      <c r="AH671" s="83">
        <v>0</v>
      </c>
      <c r="AI671" s="83">
        <v>0</v>
      </c>
      <c r="AJ671" s="83">
        <v>0</v>
      </c>
      <c r="AK671" s="192">
        <v>0</v>
      </c>
      <c r="AL671" s="192">
        <v>0</v>
      </c>
      <c r="AM671" s="192">
        <v>0</v>
      </c>
      <c r="AN671" s="192">
        <v>0</v>
      </c>
      <c r="AO671" s="192">
        <v>0</v>
      </c>
      <c r="AP671" s="192">
        <v>0</v>
      </c>
      <c r="AQ671" s="192">
        <v>0</v>
      </c>
      <c r="AR671" s="192">
        <v>0</v>
      </c>
      <c r="AS671" s="192">
        <v>0</v>
      </c>
      <c r="AT671" s="192">
        <v>0</v>
      </c>
      <c r="AU671" s="83">
        <v>0</v>
      </c>
      <c r="AV671" s="637"/>
    </row>
    <row r="672" spans="1:48" ht="47.25">
      <c r="A672" s="585"/>
      <c r="B672" s="588"/>
      <c r="C672" s="612"/>
      <c r="D672" s="577"/>
      <c r="E672" s="570"/>
      <c r="F672" s="566" t="s">
        <v>39</v>
      </c>
      <c r="G672" s="566" t="s">
        <v>21</v>
      </c>
      <c r="H672" s="566" t="s">
        <v>59</v>
      </c>
      <c r="I672" s="566" t="s">
        <v>377</v>
      </c>
      <c r="J672" s="561"/>
      <c r="K672" s="561"/>
      <c r="L672" s="564"/>
      <c r="M672" s="564"/>
      <c r="N672" s="83">
        <v>0</v>
      </c>
      <c r="O672" s="83">
        <v>0</v>
      </c>
      <c r="P672" s="83">
        <v>0</v>
      </c>
      <c r="Q672" s="83">
        <v>0</v>
      </c>
      <c r="R672" s="83">
        <v>0</v>
      </c>
      <c r="S672" s="83">
        <v>0</v>
      </c>
      <c r="T672" s="83">
        <v>0</v>
      </c>
      <c r="U672" s="83">
        <f>SUM(N672:T672)</f>
        <v>0</v>
      </c>
      <c r="V672" s="170" t="s">
        <v>50</v>
      </c>
      <c r="W672" s="192">
        <v>0</v>
      </c>
      <c r="X672" s="192">
        <v>0</v>
      </c>
      <c r="Y672" s="192">
        <v>0</v>
      </c>
      <c r="Z672" s="192">
        <v>0</v>
      </c>
      <c r="AA672" s="192">
        <v>0</v>
      </c>
      <c r="AB672" s="192">
        <v>0</v>
      </c>
      <c r="AC672" s="192">
        <v>0</v>
      </c>
      <c r="AD672" s="192">
        <v>0</v>
      </c>
      <c r="AE672" s="192">
        <v>0</v>
      </c>
      <c r="AF672" s="192">
        <v>0</v>
      </c>
      <c r="AG672" s="192">
        <v>0</v>
      </c>
      <c r="AH672" s="83">
        <v>0</v>
      </c>
      <c r="AI672" s="83">
        <v>0</v>
      </c>
      <c r="AJ672" s="83">
        <v>0</v>
      </c>
      <c r="AK672" s="192">
        <v>0</v>
      </c>
      <c r="AL672" s="192">
        <v>0</v>
      </c>
      <c r="AM672" s="192">
        <v>0</v>
      </c>
      <c r="AN672" s="192">
        <v>0</v>
      </c>
      <c r="AO672" s="192">
        <v>0</v>
      </c>
      <c r="AP672" s="192">
        <v>0</v>
      </c>
      <c r="AQ672" s="192">
        <v>0</v>
      </c>
      <c r="AR672" s="192">
        <v>0</v>
      </c>
      <c r="AS672" s="192">
        <v>0</v>
      </c>
      <c r="AT672" s="192">
        <v>0</v>
      </c>
      <c r="AU672" s="83">
        <v>0</v>
      </c>
      <c r="AV672" s="637"/>
    </row>
    <row r="673" spans="1:48">
      <c r="A673" s="585"/>
      <c r="B673" s="588"/>
      <c r="C673" s="612"/>
      <c r="D673" s="577"/>
      <c r="E673" s="570"/>
      <c r="F673" s="567"/>
      <c r="G673" s="567"/>
      <c r="H673" s="567"/>
      <c r="I673" s="567"/>
      <c r="J673" s="561"/>
      <c r="K673" s="561"/>
      <c r="L673" s="564"/>
      <c r="M673" s="564"/>
      <c r="N673" s="83">
        <v>0</v>
      </c>
      <c r="O673" s="83">
        <v>0</v>
      </c>
      <c r="P673" s="83">
        <v>0</v>
      </c>
      <c r="Q673" s="83">
        <v>0</v>
      </c>
      <c r="R673" s="83">
        <v>0</v>
      </c>
      <c r="S673" s="83">
        <v>0</v>
      </c>
      <c r="T673" s="83">
        <v>0</v>
      </c>
      <c r="U673" s="83">
        <f t="shared" si="387"/>
        <v>0</v>
      </c>
      <c r="V673" s="170" t="s">
        <v>51</v>
      </c>
      <c r="W673" s="192">
        <v>0</v>
      </c>
      <c r="X673" s="192">
        <v>0</v>
      </c>
      <c r="Y673" s="192">
        <v>0</v>
      </c>
      <c r="Z673" s="192">
        <v>0</v>
      </c>
      <c r="AA673" s="192">
        <v>0</v>
      </c>
      <c r="AB673" s="192">
        <v>0</v>
      </c>
      <c r="AC673" s="192">
        <v>0</v>
      </c>
      <c r="AD673" s="192">
        <v>0</v>
      </c>
      <c r="AE673" s="192">
        <v>0</v>
      </c>
      <c r="AF673" s="192">
        <v>0</v>
      </c>
      <c r="AG673" s="192">
        <v>0</v>
      </c>
      <c r="AH673" s="83">
        <v>0</v>
      </c>
      <c r="AI673" s="83">
        <v>0</v>
      </c>
      <c r="AJ673" s="83">
        <v>0</v>
      </c>
      <c r="AK673" s="192">
        <v>0</v>
      </c>
      <c r="AL673" s="192">
        <v>0</v>
      </c>
      <c r="AM673" s="192">
        <v>0</v>
      </c>
      <c r="AN673" s="192">
        <v>0</v>
      </c>
      <c r="AO673" s="192">
        <v>0</v>
      </c>
      <c r="AP673" s="192">
        <v>0</v>
      </c>
      <c r="AQ673" s="192">
        <v>0</v>
      </c>
      <c r="AR673" s="192">
        <v>0</v>
      </c>
      <c r="AS673" s="192">
        <v>0</v>
      </c>
      <c r="AT673" s="192">
        <v>0</v>
      </c>
      <c r="AU673" s="83">
        <v>0</v>
      </c>
      <c r="AV673" s="637"/>
    </row>
    <row r="674" spans="1:48" ht="15.75" customHeight="1">
      <c r="A674" s="585"/>
      <c r="B674" s="588"/>
      <c r="C674" s="612"/>
      <c r="D674" s="577"/>
      <c r="E674" s="570"/>
      <c r="F674" s="567"/>
      <c r="G674" s="567"/>
      <c r="H674" s="567"/>
      <c r="I674" s="567"/>
      <c r="J674" s="561"/>
      <c r="K674" s="561"/>
      <c r="L674" s="564"/>
      <c r="M674" s="564"/>
      <c r="N674" s="86">
        <v>0</v>
      </c>
      <c r="O674" s="86">
        <v>0</v>
      </c>
      <c r="P674" s="86">
        <v>0</v>
      </c>
      <c r="Q674" s="86">
        <v>0</v>
      </c>
      <c r="R674" s="86">
        <v>0</v>
      </c>
      <c r="S674" s="86">
        <v>0</v>
      </c>
      <c r="T674" s="86">
        <v>0</v>
      </c>
      <c r="U674" s="83">
        <f t="shared" si="387"/>
        <v>0</v>
      </c>
      <c r="V674" s="170" t="s">
        <v>52</v>
      </c>
      <c r="W674" s="207">
        <v>0</v>
      </c>
      <c r="X674" s="207">
        <v>0</v>
      </c>
      <c r="Y674" s="207">
        <v>0</v>
      </c>
      <c r="Z674" s="207">
        <v>0</v>
      </c>
      <c r="AA674" s="207">
        <v>0</v>
      </c>
      <c r="AB674" s="207">
        <v>0</v>
      </c>
      <c r="AC674" s="207">
        <v>0</v>
      </c>
      <c r="AD674" s="207">
        <v>0</v>
      </c>
      <c r="AE674" s="207">
        <v>0</v>
      </c>
      <c r="AF674" s="207">
        <v>0</v>
      </c>
      <c r="AG674" s="207">
        <v>0</v>
      </c>
      <c r="AH674" s="86">
        <v>0</v>
      </c>
      <c r="AI674" s="86">
        <v>0</v>
      </c>
      <c r="AJ674" s="86">
        <v>0</v>
      </c>
      <c r="AK674" s="207">
        <v>0</v>
      </c>
      <c r="AL674" s="207">
        <v>0</v>
      </c>
      <c r="AM674" s="207">
        <v>0</v>
      </c>
      <c r="AN674" s="207">
        <v>0</v>
      </c>
      <c r="AO674" s="207">
        <v>0</v>
      </c>
      <c r="AP674" s="207">
        <v>0</v>
      </c>
      <c r="AQ674" s="207">
        <v>0</v>
      </c>
      <c r="AR674" s="207">
        <v>0</v>
      </c>
      <c r="AS674" s="207">
        <v>0</v>
      </c>
      <c r="AT674" s="207">
        <v>0</v>
      </c>
      <c r="AU674" s="86">
        <v>0</v>
      </c>
      <c r="AV674" s="639"/>
    </row>
    <row r="675" spans="1:48">
      <c r="A675" s="586"/>
      <c r="B675" s="589"/>
      <c r="C675" s="613"/>
      <c r="D675" s="578"/>
      <c r="E675" s="571"/>
      <c r="F675" s="568"/>
      <c r="G675" s="568"/>
      <c r="H675" s="568"/>
      <c r="I675" s="568"/>
      <c r="J675" s="562"/>
      <c r="K675" s="562"/>
      <c r="L675" s="565"/>
      <c r="M675" s="565"/>
      <c r="N675" s="88">
        <f>SUM(N669:N674)</f>
        <v>0</v>
      </c>
      <c r="O675" s="88">
        <f t="shared" ref="O675:T675" si="388">SUM(O669:O674)</f>
        <v>0</v>
      </c>
      <c r="P675" s="88">
        <f t="shared" si="388"/>
        <v>0</v>
      </c>
      <c r="Q675" s="175">
        <f t="shared" si="388"/>
        <v>2.8781500000000002</v>
      </c>
      <c r="R675" s="175">
        <f t="shared" si="388"/>
        <v>0</v>
      </c>
      <c r="S675" s="175">
        <f t="shared" si="388"/>
        <v>0</v>
      </c>
      <c r="T675" s="175">
        <f t="shared" si="388"/>
        <v>0</v>
      </c>
      <c r="U675" s="176">
        <f t="shared" si="387"/>
        <v>2.8781500000000002</v>
      </c>
      <c r="V675" s="177" t="s">
        <v>11</v>
      </c>
      <c r="W675" s="193">
        <f t="shared" ref="W675:AU675" si="389">SUM(W669:W674)</f>
        <v>2878.15</v>
      </c>
      <c r="X675" s="193">
        <f>X669</f>
        <v>398</v>
      </c>
      <c r="Y675" s="193">
        <f t="shared" ref="Y675:AS675" si="390">Y669</f>
        <v>0</v>
      </c>
      <c r="Z675" s="193">
        <f t="shared" si="390"/>
        <v>0</v>
      </c>
      <c r="AA675" s="193">
        <f t="shared" si="390"/>
        <v>0</v>
      </c>
      <c r="AB675" s="193">
        <f t="shared" si="390"/>
        <v>0</v>
      </c>
      <c r="AC675" s="193">
        <f t="shared" si="390"/>
        <v>0</v>
      </c>
      <c r="AD675" s="193">
        <f t="shared" si="390"/>
        <v>0</v>
      </c>
      <c r="AE675" s="193">
        <f t="shared" si="390"/>
        <v>0</v>
      </c>
      <c r="AF675" s="193">
        <f t="shared" si="390"/>
        <v>0</v>
      </c>
      <c r="AG675" s="193">
        <f t="shared" si="390"/>
        <v>398</v>
      </c>
      <c r="AH675" s="193">
        <f t="shared" si="390"/>
        <v>0</v>
      </c>
      <c r="AI675" s="193">
        <f t="shared" si="390"/>
        <v>0</v>
      </c>
      <c r="AJ675" s="193">
        <f t="shared" si="390"/>
        <v>0</v>
      </c>
      <c r="AK675" s="193">
        <f t="shared" si="390"/>
        <v>0</v>
      </c>
      <c r="AL675" s="193">
        <f t="shared" si="390"/>
        <v>0</v>
      </c>
      <c r="AM675" s="193">
        <f t="shared" si="390"/>
        <v>0</v>
      </c>
      <c r="AN675" s="193">
        <f t="shared" si="390"/>
        <v>0</v>
      </c>
      <c r="AO675" s="193">
        <f t="shared" si="390"/>
        <v>0</v>
      </c>
      <c r="AP675" s="193">
        <f t="shared" si="390"/>
        <v>0</v>
      </c>
      <c r="AQ675" s="193">
        <f t="shared" si="390"/>
        <v>0</v>
      </c>
      <c r="AR675" s="193">
        <f t="shared" si="390"/>
        <v>0</v>
      </c>
      <c r="AS675" s="193">
        <f t="shared" si="390"/>
        <v>0</v>
      </c>
      <c r="AT675" s="193">
        <f t="shared" si="389"/>
        <v>0</v>
      </c>
      <c r="AU675" s="175">
        <f t="shared" si="389"/>
        <v>0</v>
      </c>
      <c r="AV675" s="328"/>
    </row>
    <row r="676" spans="1:48" ht="19.5" customHeight="1">
      <c r="A676" s="556" t="s">
        <v>720</v>
      </c>
      <c r="B676" s="557"/>
      <c r="C676" s="557"/>
      <c r="D676" s="557"/>
      <c r="E676" s="557"/>
      <c r="F676" s="557"/>
      <c r="G676" s="557"/>
      <c r="H676" s="557"/>
      <c r="I676" s="557"/>
      <c r="J676" s="557"/>
      <c r="K676" s="557"/>
      <c r="L676" s="557"/>
      <c r="M676" s="557"/>
      <c r="N676" s="557"/>
      <c r="O676" s="557"/>
      <c r="P676" s="557"/>
      <c r="Q676" s="557"/>
      <c r="R676" s="557"/>
      <c r="S676" s="557"/>
      <c r="T676" s="557"/>
      <c r="U676" s="557"/>
      <c r="V676" s="557"/>
      <c r="W676" s="558"/>
      <c r="X676" s="558"/>
      <c r="Y676" s="558"/>
      <c r="Z676" s="558"/>
      <c r="AA676" s="558"/>
      <c r="AB676" s="558"/>
      <c r="AC676" s="558"/>
      <c r="AD676" s="558"/>
      <c r="AE676" s="558"/>
      <c r="AF676" s="558"/>
      <c r="AG676" s="558"/>
      <c r="AH676" s="558"/>
      <c r="AI676" s="558"/>
      <c r="AJ676" s="558"/>
      <c r="AK676" s="558"/>
      <c r="AL676" s="558"/>
      <c r="AM676" s="558"/>
      <c r="AN676" s="558"/>
      <c r="AO676" s="558"/>
      <c r="AP676" s="558"/>
      <c r="AQ676" s="558"/>
      <c r="AR676" s="558"/>
      <c r="AS676" s="558"/>
      <c r="AT676" s="558"/>
      <c r="AU676" s="558"/>
      <c r="AV676" s="559"/>
    </row>
    <row r="677" spans="1:48" ht="15.75" customHeight="1">
      <c r="A677" s="471" t="s">
        <v>54</v>
      </c>
      <c r="B677" s="535" t="s">
        <v>721</v>
      </c>
      <c r="C677" s="611" t="s">
        <v>722</v>
      </c>
      <c r="D677" s="576" t="s">
        <v>662</v>
      </c>
      <c r="E677" s="569" t="s">
        <v>723</v>
      </c>
      <c r="F677" s="6" t="s">
        <v>18</v>
      </c>
      <c r="G677" s="6" t="s">
        <v>20</v>
      </c>
      <c r="H677" s="6" t="s">
        <v>59</v>
      </c>
      <c r="I677" s="6" t="s">
        <v>724</v>
      </c>
      <c r="J677" s="532">
        <v>2023</v>
      </c>
      <c r="K677" s="532">
        <v>2025</v>
      </c>
      <c r="L677" s="541">
        <v>3.738</v>
      </c>
      <c r="M677" s="563">
        <f>Q682+R682+S682+T682</f>
        <v>2.2125000000000001E-3</v>
      </c>
      <c r="N677" s="9">
        <v>0</v>
      </c>
      <c r="O677" s="9">
        <v>0</v>
      </c>
      <c r="P677" s="9">
        <v>0</v>
      </c>
      <c r="Q677" s="9">
        <v>0</v>
      </c>
      <c r="R677" s="9">
        <v>7.3750000000000009E-4</v>
      </c>
      <c r="S677" s="9">
        <v>7.3750000000000009E-4</v>
      </c>
      <c r="T677" s="9">
        <v>7.3750000000000009E-4</v>
      </c>
      <c r="U677" s="9">
        <f>SUM(N677:T677)</f>
        <v>2.2125000000000001E-3</v>
      </c>
      <c r="V677" s="204" t="s">
        <v>3</v>
      </c>
      <c r="W677" s="93">
        <v>0</v>
      </c>
      <c r="X677" s="93">
        <v>0</v>
      </c>
      <c r="Y677" s="93">
        <v>0</v>
      </c>
      <c r="Z677" s="93">
        <v>0</v>
      </c>
      <c r="AA677" s="93">
        <v>0</v>
      </c>
      <c r="AB677" s="93">
        <v>0</v>
      </c>
      <c r="AC677" s="93">
        <v>0</v>
      </c>
      <c r="AD677" s="93">
        <v>0</v>
      </c>
      <c r="AE677" s="93">
        <v>0</v>
      </c>
      <c r="AF677" s="93">
        <v>0</v>
      </c>
      <c r="AG677" s="93">
        <v>0</v>
      </c>
      <c r="AH677" s="9">
        <v>0</v>
      </c>
      <c r="AI677" s="9">
        <v>0</v>
      </c>
      <c r="AJ677" s="9">
        <v>0</v>
      </c>
      <c r="AK677" s="93">
        <v>0</v>
      </c>
      <c r="AL677" s="93">
        <v>0</v>
      </c>
      <c r="AM677" s="93">
        <v>0</v>
      </c>
      <c r="AN677" s="93">
        <v>0</v>
      </c>
      <c r="AO677" s="93">
        <v>0</v>
      </c>
      <c r="AP677" s="93">
        <v>0</v>
      </c>
      <c r="AQ677" s="93">
        <v>0</v>
      </c>
      <c r="AR677" s="93">
        <v>0</v>
      </c>
      <c r="AS677" s="93">
        <v>0</v>
      </c>
      <c r="AT677" s="93">
        <v>0</v>
      </c>
      <c r="AU677" s="9">
        <v>0</v>
      </c>
      <c r="AV677" s="302"/>
    </row>
    <row r="678" spans="1:48" ht="31.5">
      <c r="A678" s="472"/>
      <c r="B678" s="536"/>
      <c r="C678" s="612"/>
      <c r="D678" s="577"/>
      <c r="E678" s="570"/>
      <c r="F678" s="24" t="s">
        <v>19</v>
      </c>
      <c r="G678" s="24" t="s">
        <v>22</v>
      </c>
      <c r="H678" s="24" t="s">
        <v>59</v>
      </c>
      <c r="I678" s="96" t="s">
        <v>678</v>
      </c>
      <c r="J678" s="533"/>
      <c r="K678" s="533"/>
      <c r="L678" s="609"/>
      <c r="M678" s="564"/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  <c r="U678" s="83">
        <f t="shared" ref="U678:U682" si="391">SUM(N678:T678)</f>
        <v>0</v>
      </c>
      <c r="V678" s="172" t="s">
        <v>8</v>
      </c>
      <c r="W678" s="93">
        <v>0</v>
      </c>
      <c r="X678" s="93">
        <v>0</v>
      </c>
      <c r="Y678" s="93">
        <v>0</v>
      </c>
      <c r="Z678" s="93">
        <v>0</v>
      </c>
      <c r="AA678" s="93">
        <v>0</v>
      </c>
      <c r="AB678" s="93">
        <v>0</v>
      </c>
      <c r="AC678" s="93">
        <v>0</v>
      </c>
      <c r="AD678" s="93">
        <v>0</v>
      </c>
      <c r="AE678" s="93">
        <v>0</v>
      </c>
      <c r="AF678" s="93">
        <v>0</v>
      </c>
      <c r="AG678" s="93">
        <v>0</v>
      </c>
      <c r="AH678" s="9">
        <v>0</v>
      </c>
      <c r="AI678" s="9">
        <v>0</v>
      </c>
      <c r="AJ678" s="9">
        <v>0</v>
      </c>
      <c r="AK678" s="93">
        <v>0</v>
      </c>
      <c r="AL678" s="93">
        <v>0</v>
      </c>
      <c r="AM678" s="93">
        <v>0</v>
      </c>
      <c r="AN678" s="93">
        <v>0</v>
      </c>
      <c r="AO678" s="93">
        <v>0</v>
      </c>
      <c r="AP678" s="93">
        <v>0</v>
      </c>
      <c r="AQ678" s="93">
        <v>0</v>
      </c>
      <c r="AR678" s="93">
        <v>0</v>
      </c>
      <c r="AS678" s="93">
        <v>0</v>
      </c>
      <c r="AT678" s="93">
        <v>0</v>
      </c>
      <c r="AU678" s="9">
        <v>0</v>
      </c>
      <c r="AV678" s="302"/>
    </row>
    <row r="679" spans="1:48" ht="47.25">
      <c r="A679" s="472"/>
      <c r="B679" s="536"/>
      <c r="C679" s="612"/>
      <c r="D679" s="577"/>
      <c r="E679" s="570"/>
      <c r="F679" s="538" t="s">
        <v>39</v>
      </c>
      <c r="G679" s="538" t="s">
        <v>21</v>
      </c>
      <c r="H679" s="538" t="s">
        <v>59</v>
      </c>
      <c r="I679" s="566" t="s">
        <v>303</v>
      </c>
      <c r="J679" s="533"/>
      <c r="K679" s="533"/>
      <c r="L679" s="609"/>
      <c r="M679" s="564"/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83">
        <f>SUM(N679:T679)</f>
        <v>0</v>
      </c>
      <c r="V679" s="204" t="s">
        <v>50</v>
      </c>
      <c r="W679" s="93">
        <v>0</v>
      </c>
      <c r="X679" s="93">
        <v>0</v>
      </c>
      <c r="Y679" s="93">
        <v>0</v>
      </c>
      <c r="Z679" s="93">
        <v>0</v>
      </c>
      <c r="AA679" s="93">
        <v>0</v>
      </c>
      <c r="AB679" s="93">
        <v>0</v>
      </c>
      <c r="AC679" s="93">
        <v>0</v>
      </c>
      <c r="AD679" s="93">
        <v>0</v>
      </c>
      <c r="AE679" s="93">
        <v>0</v>
      </c>
      <c r="AF679" s="93">
        <v>0</v>
      </c>
      <c r="AG679" s="93">
        <v>0</v>
      </c>
      <c r="AH679" s="9">
        <v>0</v>
      </c>
      <c r="AI679" s="9">
        <v>0</v>
      </c>
      <c r="AJ679" s="9">
        <v>0</v>
      </c>
      <c r="AK679" s="93">
        <v>0</v>
      </c>
      <c r="AL679" s="93">
        <v>0</v>
      </c>
      <c r="AM679" s="93">
        <v>0</v>
      </c>
      <c r="AN679" s="93">
        <v>0</v>
      </c>
      <c r="AO679" s="93">
        <v>0</v>
      </c>
      <c r="AP679" s="93">
        <v>0</v>
      </c>
      <c r="AQ679" s="93">
        <v>0</v>
      </c>
      <c r="AR679" s="93">
        <v>0</v>
      </c>
      <c r="AS679" s="93">
        <v>0</v>
      </c>
      <c r="AT679" s="93">
        <v>0</v>
      </c>
      <c r="AU679" s="9">
        <v>0</v>
      </c>
      <c r="AV679" s="302"/>
    </row>
    <row r="680" spans="1:48" ht="15.75" customHeight="1">
      <c r="A680" s="472"/>
      <c r="B680" s="536"/>
      <c r="C680" s="612"/>
      <c r="D680" s="577"/>
      <c r="E680" s="570"/>
      <c r="F680" s="539"/>
      <c r="G680" s="539"/>
      <c r="H680" s="539"/>
      <c r="I680" s="567"/>
      <c r="J680" s="533"/>
      <c r="K680" s="533"/>
      <c r="L680" s="609"/>
      <c r="M680" s="564"/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83">
        <f t="shared" si="391"/>
        <v>0</v>
      </c>
      <c r="V680" s="204" t="s">
        <v>51</v>
      </c>
      <c r="W680" s="93">
        <v>0</v>
      </c>
      <c r="X680" s="93">
        <v>0</v>
      </c>
      <c r="Y680" s="93">
        <v>0</v>
      </c>
      <c r="Z680" s="93">
        <v>0</v>
      </c>
      <c r="AA680" s="93">
        <v>0</v>
      </c>
      <c r="AB680" s="93">
        <v>0</v>
      </c>
      <c r="AC680" s="93">
        <v>0</v>
      </c>
      <c r="AD680" s="93">
        <v>0</v>
      </c>
      <c r="AE680" s="93">
        <v>0</v>
      </c>
      <c r="AF680" s="93">
        <v>0</v>
      </c>
      <c r="AG680" s="93">
        <v>0</v>
      </c>
      <c r="AH680" s="9">
        <v>0</v>
      </c>
      <c r="AI680" s="9">
        <v>0</v>
      </c>
      <c r="AJ680" s="9">
        <v>0</v>
      </c>
      <c r="AK680" s="93">
        <v>0</v>
      </c>
      <c r="AL680" s="93">
        <v>0</v>
      </c>
      <c r="AM680" s="93">
        <v>0</v>
      </c>
      <c r="AN680" s="93">
        <v>0</v>
      </c>
      <c r="AO680" s="93">
        <v>0</v>
      </c>
      <c r="AP680" s="93">
        <v>0</v>
      </c>
      <c r="AQ680" s="93">
        <v>0</v>
      </c>
      <c r="AR680" s="93">
        <v>0</v>
      </c>
      <c r="AS680" s="93">
        <v>0</v>
      </c>
      <c r="AT680" s="93">
        <v>0</v>
      </c>
      <c r="AU680" s="9">
        <v>0</v>
      </c>
      <c r="AV680" s="302"/>
    </row>
    <row r="681" spans="1:48">
      <c r="A681" s="472"/>
      <c r="B681" s="536"/>
      <c r="C681" s="612"/>
      <c r="D681" s="577"/>
      <c r="E681" s="570"/>
      <c r="F681" s="539"/>
      <c r="G681" s="539"/>
      <c r="H681" s="539"/>
      <c r="I681" s="567"/>
      <c r="J681" s="533"/>
      <c r="K681" s="533"/>
      <c r="L681" s="609"/>
      <c r="M681" s="564"/>
      <c r="N681" s="85">
        <v>0</v>
      </c>
      <c r="O681" s="85">
        <v>0</v>
      </c>
      <c r="P681" s="85">
        <v>0</v>
      </c>
      <c r="Q681" s="85">
        <v>0</v>
      </c>
      <c r="R681" s="85">
        <v>0</v>
      </c>
      <c r="S681" s="85">
        <v>0</v>
      </c>
      <c r="T681" s="85">
        <v>0</v>
      </c>
      <c r="U681" s="83">
        <f t="shared" si="391"/>
        <v>0</v>
      </c>
      <c r="V681" s="204" t="s">
        <v>52</v>
      </c>
      <c r="W681" s="191">
        <v>0</v>
      </c>
      <c r="X681" s="191">
        <v>0</v>
      </c>
      <c r="Y681" s="191">
        <v>0</v>
      </c>
      <c r="Z681" s="191">
        <v>0</v>
      </c>
      <c r="AA681" s="191">
        <v>0</v>
      </c>
      <c r="AB681" s="191">
        <v>0</v>
      </c>
      <c r="AC681" s="191">
        <v>0</v>
      </c>
      <c r="AD681" s="191">
        <v>0</v>
      </c>
      <c r="AE681" s="191">
        <v>0</v>
      </c>
      <c r="AF681" s="191">
        <v>0</v>
      </c>
      <c r="AG681" s="191">
        <v>0</v>
      </c>
      <c r="AH681" s="85">
        <v>0</v>
      </c>
      <c r="AI681" s="85">
        <v>0</v>
      </c>
      <c r="AJ681" s="85">
        <v>0</v>
      </c>
      <c r="AK681" s="191">
        <v>0</v>
      </c>
      <c r="AL681" s="191">
        <v>0</v>
      </c>
      <c r="AM681" s="191">
        <v>0</v>
      </c>
      <c r="AN681" s="191">
        <v>0</v>
      </c>
      <c r="AO681" s="191">
        <v>0</v>
      </c>
      <c r="AP681" s="191">
        <v>0</v>
      </c>
      <c r="AQ681" s="191">
        <v>0</v>
      </c>
      <c r="AR681" s="191">
        <v>0</v>
      </c>
      <c r="AS681" s="191">
        <v>0</v>
      </c>
      <c r="AT681" s="191">
        <v>0</v>
      </c>
      <c r="AU681" s="85">
        <v>0</v>
      </c>
      <c r="AV681" s="302"/>
    </row>
    <row r="682" spans="1:48">
      <c r="A682" s="473"/>
      <c r="B682" s="537"/>
      <c r="C682" s="613"/>
      <c r="D682" s="578"/>
      <c r="E682" s="571"/>
      <c r="F682" s="540"/>
      <c r="G682" s="540"/>
      <c r="H682" s="540"/>
      <c r="I682" s="568"/>
      <c r="J682" s="534"/>
      <c r="K682" s="534"/>
      <c r="L682" s="610"/>
      <c r="M682" s="565"/>
      <c r="N682" s="88">
        <f>SUM(N677:N681)</f>
        <v>0</v>
      </c>
      <c r="O682" s="88">
        <f t="shared" ref="O682:T682" si="392">SUM(O677:O681)</f>
        <v>0</v>
      </c>
      <c r="P682" s="88">
        <f t="shared" si="392"/>
        <v>0</v>
      </c>
      <c r="Q682" s="175">
        <f t="shared" si="392"/>
        <v>0</v>
      </c>
      <c r="R682" s="175">
        <f t="shared" si="392"/>
        <v>7.3750000000000009E-4</v>
      </c>
      <c r="S682" s="175">
        <f t="shared" si="392"/>
        <v>7.3750000000000009E-4</v>
      </c>
      <c r="T682" s="175">
        <f t="shared" si="392"/>
        <v>7.3750000000000009E-4</v>
      </c>
      <c r="U682" s="176">
        <f t="shared" si="391"/>
        <v>2.2125000000000001E-3</v>
      </c>
      <c r="V682" s="177" t="s">
        <v>11</v>
      </c>
      <c r="W682" s="193">
        <f t="shared" ref="W682:AU682" si="393">SUM(W677:W681)</f>
        <v>0</v>
      </c>
      <c r="X682" s="193">
        <f t="shared" si="393"/>
        <v>0</v>
      </c>
      <c r="Y682" s="193">
        <f t="shared" si="393"/>
        <v>0</v>
      </c>
      <c r="Z682" s="193">
        <f t="shared" si="393"/>
        <v>0</v>
      </c>
      <c r="AA682" s="193">
        <f t="shared" si="393"/>
        <v>0</v>
      </c>
      <c r="AB682" s="193">
        <f t="shared" si="393"/>
        <v>0</v>
      </c>
      <c r="AC682" s="193">
        <f t="shared" si="393"/>
        <v>0</v>
      </c>
      <c r="AD682" s="193">
        <f t="shared" si="393"/>
        <v>0</v>
      </c>
      <c r="AE682" s="193">
        <f t="shared" si="393"/>
        <v>0</v>
      </c>
      <c r="AF682" s="193">
        <f t="shared" si="393"/>
        <v>0</v>
      </c>
      <c r="AG682" s="193">
        <f t="shared" si="393"/>
        <v>0</v>
      </c>
      <c r="AH682" s="175">
        <f t="shared" si="393"/>
        <v>0</v>
      </c>
      <c r="AI682" s="175">
        <f t="shared" si="393"/>
        <v>0</v>
      </c>
      <c r="AJ682" s="175">
        <f t="shared" si="393"/>
        <v>0</v>
      </c>
      <c r="AK682" s="193">
        <f t="shared" si="393"/>
        <v>0</v>
      </c>
      <c r="AL682" s="193">
        <f t="shared" si="393"/>
        <v>0</v>
      </c>
      <c r="AM682" s="193">
        <f t="shared" si="393"/>
        <v>0</v>
      </c>
      <c r="AN682" s="193">
        <f t="shared" si="393"/>
        <v>0</v>
      </c>
      <c r="AO682" s="193">
        <f t="shared" si="393"/>
        <v>0</v>
      </c>
      <c r="AP682" s="193">
        <f t="shared" si="393"/>
        <v>0</v>
      </c>
      <c r="AQ682" s="193">
        <f t="shared" si="393"/>
        <v>0</v>
      </c>
      <c r="AR682" s="193">
        <f t="shared" si="393"/>
        <v>0</v>
      </c>
      <c r="AS682" s="193">
        <f t="shared" si="393"/>
        <v>0</v>
      </c>
      <c r="AT682" s="193">
        <f t="shared" si="393"/>
        <v>0</v>
      </c>
      <c r="AU682" s="175">
        <f t="shared" si="393"/>
        <v>0</v>
      </c>
      <c r="AV682" s="328"/>
    </row>
    <row r="683" spans="1:48" ht="15.75" customHeight="1">
      <c r="A683" s="459" t="s">
        <v>725</v>
      </c>
      <c r="B683" s="460"/>
      <c r="C683" s="460"/>
      <c r="D683" s="460"/>
      <c r="E683" s="460"/>
      <c r="F683" s="460"/>
      <c r="G683" s="460"/>
      <c r="H683" s="460"/>
      <c r="I683" s="460"/>
      <c r="J683" s="460"/>
      <c r="K683" s="460"/>
      <c r="L683" s="460"/>
      <c r="M683" s="460"/>
      <c r="N683" s="460"/>
      <c r="O683" s="460"/>
      <c r="P683" s="460"/>
      <c r="Q683" s="460"/>
      <c r="R683" s="460"/>
      <c r="S683" s="460"/>
      <c r="T683" s="460"/>
      <c r="U683" s="460"/>
      <c r="V683" s="460"/>
      <c r="W683" s="461"/>
      <c r="X683" s="461"/>
      <c r="Y683" s="461"/>
      <c r="Z683" s="461"/>
      <c r="AA683" s="461"/>
      <c r="AB683" s="461"/>
      <c r="AC683" s="461"/>
      <c r="AD683" s="461"/>
      <c r="AE683" s="461"/>
      <c r="AF683" s="461"/>
      <c r="AG683" s="461"/>
      <c r="AH683" s="461"/>
      <c r="AI683" s="461"/>
      <c r="AJ683" s="461"/>
      <c r="AK683" s="461"/>
      <c r="AL683" s="461"/>
      <c r="AM683" s="461"/>
      <c r="AN683" s="461"/>
      <c r="AO683" s="461"/>
      <c r="AP683" s="461"/>
      <c r="AQ683" s="461"/>
      <c r="AR683" s="461"/>
      <c r="AS683" s="461"/>
      <c r="AT683" s="461"/>
      <c r="AU683" s="461"/>
      <c r="AV683" s="462"/>
    </row>
    <row r="684" spans="1:48" ht="19.5" customHeight="1">
      <c r="A684" s="556" t="s">
        <v>628</v>
      </c>
      <c r="B684" s="557"/>
      <c r="C684" s="557"/>
      <c r="D684" s="557"/>
      <c r="E684" s="557"/>
      <c r="F684" s="557"/>
      <c r="G684" s="557"/>
      <c r="H684" s="557"/>
      <c r="I684" s="557"/>
      <c r="J684" s="557"/>
      <c r="K684" s="557"/>
      <c r="L684" s="557"/>
      <c r="M684" s="557"/>
      <c r="N684" s="557"/>
      <c r="O684" s="557"/>
      <c r="P684" s="557"/>
      <c r="Q684" s="557"/>
      <c r="R684" s="557"/>
      <c r="S684" s="557"/>
      <c r="T684" s="557"/>
      <c r="U684" s="557"/>
      <c r="V684" s="557"/>
      <c r="W684" s="558"/>
      <c r="X684" s="558"/>
      <c r="Y684" s="558"/>
      <c r="Z684" s="558"/>
      <c r="AA684" s="558"/>
      <c r="AB684" s="558"/>
      <c r="AC684" s="558"/>
      <c r="AD684" s="558"/>
      <c r="AE684" s="558"/>
      <c r="AF684" s="558"/>
      <c r="AG684" s="558"/>
      <c r="AH684" s="558"/>
      <c r="AI684" s="558"/>
      <c r="AJ684" s="558"/>
      <c r="AK684" s="558"/>
      <c r="AL684" s="558"/>
      <c r="AM684" s="558"/>
      <c r="AN684" s="558"/>
      <c r="AO684" s="558"/>
      <c r="AP684" s="558"/>
      <c r="AQ684" s="558"/>
      <c r="AR684" s="558"/>
      <c r="AS684" s="558"/>
      <c r="AT684" s="558"/>
      <c r="AU684" s="558"/>
      <c r="AV684" s="559"/>
    </row>
    <row r="685" spans="1:48" ht="15.75" customHeight="1">
      <c r="A685" s="471" t="s">
        <v>53</v>
      </c>
      <c r="B685" s="535" t="s">
        <v>726</v>
      </c>
      <c r="C685" s="611" t="s">
        <v>727</v>
      </c>
      <c r="D685" s="614" t="s">
        <v>662</v>
      </c>
      <c r="E685" s="617" t="s">
        <v>728</v>
      </c>
      <c r="F685" s="6" t="s">
        <v>18</v>
      </c>
      <c r="G685" s="6" t="s">
        <v>20</v>
      </c>
      <c r="H685" s="6" t="s">
        <v>59</v>
      </c>
      <c r="I685" s="6" t="s">
        <v>378</v>
      </c>
      <c r="J685" s="532">
        <v>2019</v>
      </c>
      <c r="K685" s="532">
        <v>2021</v>
      </c>
      <c r="L685" s="541">
        <v>6.6959999999999997</v>
      </c>
      <c r="M685" s="563">
        <f>Q692+R692+S692+T692</f>
        <v>0</v>
      </c>
      <c r="N685" s="9">
        <v>0</v>
      </c>
      <c r="O685" s="9">
        <v>2.0819299999999998</v>
      </c>
      <c r="P685" s="9">
        <v>4.6148599999999993</v>
      </c>
      <c r="Q685" s="9">
        <v>0</v>
      </c>
      <c r="R685" s="9">
        <v>0</v>
      </c>
      <c r="S685" s="9">
        <v>0</v>
      </c>
      <c r="T685" s="9">
        <v>0</v>
      </c>
      <c r="U685" s="9">
        <f>SUM(N685:T685)</f>
        <v>6.6967899999999991</v>
      </c>
      <c r="V685" s="204" t="s">
        <v>3</v>
      </c>
      <c r="W685" s="93">
        <v>0</v>
      </c>
      <c r="X685" s="93">
        <f>SUM(X686:X687)</f>
        <v>470</v>
      </c>
      <c r="Y685" s="93">
        <f t="shared" ref="Y685:AS685" si="394">SUM(Y686:Y687)</f>
        <v>0</v>
      </c>
      <c r="Z685" s="93">
        <f t="shared" si="394"/>
        <v>0</v>
      </c>
      <c r="AA685" s="93">
        <f t="shared" si="394"/>
        <v>0</v>
      </c>
      <c r="AB685" s="93">
        <f t="shared" si="394"/>
        <v>0</v>
      </c>
      <c r="AC685" s="93">
        <f t="shared" si="394"/>
        <v>0</v>
      </c>
      <c r="AD685" s="93">
        <f t="shared" si="394"/>
        <v>0</v>
      </c>
      <c r="AE685" s="93">
        <f t="shared" si="394"/>
        <v>0</v>
      </c>
      <c r="AF685" s="93">
        <f t="shared" si="394"/>
        <v>0</v>
      </c>
      <c r="AG685" s="93">
        <f t="shared" si="394"/>
        <v>470</v>
      </c>
      <c r="AH685" s="93">
        <f t="shared" si="394"/>
        <v>0</v>
      </c>
      <c r="AI685" s="93">
        <f t="shared" si="394"/>
        <v>0</v>
      </c>
      <c r="AJ685" s="93">
        <f t="shared" si="394"/>
        <v>0</v>
      </c>
      <c r="AK685" s="93">
        <f t="shared" si="394"/>
        <v>0</v>
      </c>
      <c r="AL685" s="93">
        <f t="shared" si="394"/>
        <v>0</v>
      </c>
      <c r="AM685" s="93">
        <f t="shared" si="394"/>
        <v>0</v>
      </c>
      <c r="AN685" s="93">
        <f t="shared" si="394"/>
        <v>0</v>
      </c>
      <c r="AO685" s="93">
        <f t="shared" si="394"/>
        <v>0</v>
      </c>
      <c r="AP685" s="93">
        <f t="shared" si="394"/>
        <v>0</v>
      </c>
      <c r="AQ685" s="93">
        <f t="shared" si="394"/>
        <v>0</v>
      </c>
      <c r="AR685" s="93">
        <f t="shared" si="394"/>
        <v>0</v>
      </c>
      <c r="AS685" s="93">
        <f t="shared" si="394"/>
        <v>0</v>
      </c>
      <c r="AT685" s="93">
        <v>0</v>
      </c>
      <c r="AU685" s="9">
        <v>0</v>
      </c>
      <c r="AV685" s="302"/>
    </row>
    <row r="686" spans="1:48" s="275" customFormat="1" ht="33" hidden="1" customHeight="1">
      <c r="A686" s="472"/>
      <c r="B686" s="536"/>
      <c r="C686" s="612"/>
      <c r="D686" s="615"/>
      <c r="E686" s="618"/>
      <c r="F686" s="286"/>
      <c r="G686" s="286"/>
      <c r="H686" s="286"/>
      <c r="I686" s="286"/>
      <c r="J686" s="533"/>
      <c r="K686" s="533"/>
      <c r="L686" s="609"/>
      <c r="M686" s="564"/>
      <c r="N686" s="277"/>
      <c r="O686" s="277"/>
      <c r="P686" s="277"/>
      <c r="Q686" s="277"/>
      <c r="R686" s="277"/>
      <c r="S686" s="277"/>
      <c r="T686" s="277"/>
      <c r="U686" s="277"/>
      <c r="V686" s="287" t="s">
        <v>972</v>
      </c>
      <c r="W686" s="274"/>
      <c r="X686" s="274">
        <v>75</v>
      </c>
      <c r="Y686" s="274"/>
      <c r="Z686" s="274"/>
      <c r="AA686" s="274"/>
      <c r="AB686" s="274"/>
      <c r="AC686" s="274"/>
      <c r="AD686" s="274"/>
      <c r="AE686" s="274"/>
      <c r="AF686" s="274"/>
      <c r="AG686" s="274">
        <v>75</v>
      </c>
      <c r="AH686" s="277"/>
      <c r="AI686" s="277"/>
      <c r="AJ686" s="277"/>
      <c r="AK686" s="274"/>
      <c r="AL686" s="274"/>
      <c r="AM686" s="274"/>
      <c r="AN686" s="274"/>
      <c r="AO686" s="274"/>
      <c r="AP686" s="274"/>
      <c r="AQ686" s="274"/>
      <c r="AR686" s="274"/>
      <c r="AS686" s="274"/>
      <c r="AT686" s="274"/>
      <c r="AU686" s="277"/>
      <c r="AV686" s="330"/>
    </row>
    <row r="687" spans="1:48" s="275" customFormat="1" ht="15.75" hidden="1" customHeight="1">
      <c r="A687" s="472"/>
      <c r="B687" s="536"/>
      <c r="C687" s="612"/>
      <c r="D687" s="615"/>
      <c r="E687" s="618"/>
      <c r="F687" s="286"/>
      <c r="G687" s="286"/>
      <c r="H687" s="286"/>
      <c r="I687" s="286"/>
      <c r="J687" s="533"/>
      <c r="K687" s="533"/>
      <c r="L687" s="609"/>
      <c r="M687" s="564"/>
      <c r="N687" s="277"/>
      <c r="O687" s="277"/>
      <c r="P687" s="277"/>
      <c r="Q687" s="277"/>
      <c r="R687" s="277"/>
      <c r="S687" s="277"/>
      <c r="T687" s="277"/>
      <c r="U687" s="277"/>
      <c r="V687" s="287" t="s">
        <v>971</v>
      </c>
      <c r="W687" s="274"/>
      <c r="X687" s="274">
        <v>395</v>
      </c>
      <c r="Y687" s="274"/>
      <c r="Z687" s="274"/>
      <c r="AA687" s="274"/>
      <c r="AB687" s="274"/>
      <c r="AC687" s="274"/>
      <c r="AD687" s="274"/>
      <c r="AE687" s="274"/>
      <c r="AF687" s="274"/>
      <c r="AG687" s="274">
        <v>395</v>
      </c>
      <c r="AH687" s="277"/>
      <c r="AI687" s="277"/>
      <c r="AJ687" s="277"/>
      <c r="AK687" s="274"/>
      <c r="AL687" s="274"/>
      <c r="AM687" s="274"/>
      <c r="AN687" s="274"/>
      <c r="AO687" s="274"/>
      <c r="AP687" s="274"/>
      <c r="AQ687" s="274"/>
      <c r="AR687" s="274"/>
      <c r="AS687" s="274"/>
      <c r="AT687" s="274"/>
      <c r="AU687" s="277"/>
      <c r="AV687" s="330"/>
    </row>
    <row r="688" spans="1:48" ht="31.5" customHeight="1">
      <c r="A688" s="472"/>
      <c r="B688" s="536"/>
      <c r="C688" s="612"/>
      <c r="D688" s="615"/>
      <c r="E688" s="618"/>
      <c r="F688" s="24" t="s">
        <v>19</v>
      </c>
      <c r="G688" s="24" t="s">
        <v>22</v>
      </c>
      <c r="H688" s="24" t="s">
        <v>59</v>
      </c>
      <c r="I688" s="24" t="s">
        <v>729</v>
      </c>
      <c r="J688" s="533"/>
      <c r="K688" s="533"/>
      <c r="L688" s="609"/>
      <c r="M688" s="564"/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f t="shared" ref="U688:U692" si="395">SUM(N688:T688)</f>
        <v>0</v>
      </c>
      <c r="V688" s="172" t="s">
        <v>8</v>
      </c>
      <c r="W688" s="93">
        <v>0</v>
      </c>
      <c r="X688" s="93">
        <v>0</v>
      </c>
      <c r="Y688" s="93">
        <v>0</v>
      </c>
      <c r="Z688" s="93">
        <v>0</v>
      </c>
      <c r="AA688" s="93">
        <v>0</v>
      </c>
      <c r="AB688" s="93">
        <v>0</v>
      </c>
      <c r="AC688" s="93">
        <v>0</v>
      </c>
      <c r="AD688" s="93">
        <v>0</v>
      </c>
      <c r="AE688" s="93">
        <v>0</v>
      </c>
      <c r="AF688" s="93">
        <v>0</v>
      </c>
      <c r="AG688" s="93">
        <v>0</v>
      </c>
      <c r="AH688" s="9">
        <v>0</v>
      </c>
      <c r="AI688" s="9">
        <v>0</v>
      </c>
      <c r="AJ688" s="9">
        <v>0</v>
      </c>
      <c r="AK688" s="93">
        <v>0</v>
      </c>
      <c r="AL688" s="93">
        <v>0</v>
      </c>
      <c r="AM688" s="93">
        <v>0</v>
      </c>
      <c r="AN688" s="93">
        <v>0</v>
      </c>
      <c r="AO688" s="93">
        <v>0</v>
      </c>
      <c r="AP688" s="93">
        <v>0</v>
      </c>
      <c r="AQ688" s="93">
        <v>0</v>
      </c>
      <c r="AR688" s="93">
        <v>0</v>
      </c>
      <c r="AS688" s="93">
        <v>0</v>
      </c>
      <c r="AT688" s="93">
        <v>0</v>
      </c>
      <c r="AU688" s="9">
        <v>0</v>
      </c>
      <c r="AV688" s="302"/>
    </row>
    <row r="689" spans="1:48" ht="47.25">
      <c r="A689" s="472"/>
      <c r="B689" s="536"/>
      <c r="C689" s="612"/>
      <c r="D689" s="615"/>
      <c r="E689" s="618"/>
      <c r="F689" s="538" t="s">
        <v>39</v>
      </c>
      <c r="G689" s="538" t="s">
        <v>21</v>
      </c>
      <c r="H689" s="538" t="s">
        <v>59</v>
      </c>
      <c r="I689" s="538" t="s">
        <v>678</v>
      </c>
      <c r="J689" s="533"/>
      <c r="K689" s="533"/>
      <c r="L689" s="609"/>
      <c r="M689" s="564"/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f>SUM(N689:T689)</f>
        <v>0</v>
      </c>
      <c r="V689" s="204" t="s">
        <v>50</v>
      </c>
      <c r="W689" s="93">
        <v>0</v>
      </c>
      <c r="X689" s="93">
        <v>0</v>
      </c>
      <c r="Y689" s="93">
        <v>0</v>
      </c>
      <c r="Z689" s="93">
        <v>0</v>
      </c>
      <c r="AA689" s="93">
        <v>0</v>
      </c>
      <c r="AB689" s="93">
        <v>0</v>
      </c>
      <c r="AC689" s="93">
        <v>0</v>
      </c>
      <c r="AD689" s="93">
        <v>0</v>
      </c>
      <c r="AE689" s="93">
        <v>0</v>
      </c>
      <c r="AF689" s="93">
        <v>0</v>
      </c>
      <c r="AG689" s="93">
        <v>0</v>
      </c>
      <c r="AH689" s="9">
        <v>0</v>
      </c>
      <c r="AI689" s="9">
        <v>0</v>
      </c>
      <c r="AJ689" s="9">
        <v>0</v>
      </c>
      <c r="AK689" s="93">
        <v>0</v>
      </c>
      <c r="AL689" s="93">
        <v>0</v>
      </c>
      <c r="AM689" s="93">
        <v>0</v>
      </c>
      <c r="AN689" s="93">
        <v>0</v>
      </c>
      <c r="AO689" s="93">
        <v>0</v>
      </c>
      <c r="AP689" s="93">
        <v>0</v>
      </c>
      <c r="AQ689" s="93">
        <v>0</v>
      </c>
      <c r="AR689" s="93">
        <v>0</v>
      </c>
      <c r="AS689" s="93">
        <v>0</v>
      </c>
      <c r="AT689" s="93">
        <v>0</v>
      </c>
      <c r="AU689" s="9">
        <v>0</v>
      </c>
      <c r="AV689" s="302"/>
    </row>
    <row r="690" spans="1:48">
      <c r="A690" s="472"/>
      <c r="B690" s="536"/>
      <c r="C690" s="612"/>
      <c r="D690" s="615"/>
      <c r="E690" s="618"/>
      <c r="F690" s="539"/>
      <c r="G690" s="539"/>
      <c r="H690" s="539"/>
      <c r="I690" s="539"/>
      <c r="J690" s="533"/>
      <c r="K690" s="533"/>
      <c r="L690" s="609"/>
      <c r="M690" s="564"/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f t="shared" si="395"/>
        <v>0</v>
      </c>
      <c r="V690" s="204" t="s">
        <v>51</v>
      </c>
      <c r="W690" s="93">
        <v>0</v>
      </c>
      <c r="X690" s="93">
        <v>0</v>
      </c>
      <c r="Y690" s="93">
        <v>0</v>
      </c>
      <c r="Z690" s="93">
        <v>0</v>
      </c>
      <c r="AA690" s="93">
        <v>0</v>
      </c>
      <c r="AB690" s="93">
        <v>0</v>
      </c>
      <c r="AC690" s="93">
        <v>0</v>
      </c>
      <c r="AD690" s="93">
        <v>0</v>
      </c>
      <c r="AE690" s="93">
        <v>0</v>
      </c>
      <c r="AF690" s="93">
        <v>0</v>
      </c>
      <c r="AG690" s="93">
        <v>0</v>
      </c>
      <c r="AH690" s="9">
        <v>0</v>
      </c>
      <c r="AI690" s="9">
        <v>0</v>
      </c>
      <c r="AJ690" s="9">
        <v>0</v>
      </c>
      <c r="AK690" s="93">
        <v>0</v>
      </c>
      <c r="AL690" s="93">
        <v>0</v>
      </c>
      <c r="AM690" s="93">
        <v>0</v>
      </c>
      <c r="AN690" s="93">
        <v>0</v>
      </c>
      <c r="AO690" s="93">
        <v>0</v>
      </c>
      <c r="AP690" s="93">
        <v>0</v>
      </c>
      <c r="AQ690" s="93">
        <v>0</v>
      </c>
      <c r="AR690" s="93">
        <v>0</v>
      </c>
      <c r="AS690" s="93">
        <v>0</v>
      </c>
      <c r="AT690" s="93">
        <v>0</v>
      </c>
      <c r="AU690" s="9">
        <v>0</v>
      </c>
      <c r="AV690" s="302"/>
    </row>
    <row r="691" spans="1:48">
      <c r="A691" s="472"/>
      <c r="B691" s="536"/>
      <c r="C691" s="612"/>
      <c r="D691" s="615"/>
      <c r="E691" s="618"/>
      <c r="F691" s="539"/>
      <c r="G691" s="539"/>
      <c r="H691" s="539"/>
      <c r="I691" s="539"/>
      <c r="J691" s="533"/>
      <c r="K691" s="533"/>
      <c r="L691" s="609"/>
      <c r="M691" s="564"/>
      <c r="N691" s="85">
        <v>0</v>
      </c>
      <c r="O691" s="85">
        <v>0</v>
      </c>
      <c r="P691" s="85">
        <v>0</v>
      </c>
      <c r="Q691" s="85">
        <v>0</v>
      </c>
      <c r="R691" s="85">
        <v>0</v>
      </c>
      <c r="S691" s="85">
        <v>0</v>
      </c>
      <c r="T691" s="85">
        <v>0</v>
      </c>
      <c r="U691" s="9">
        <f t="shared" si="395"/>
        <v>0</v>
      </c>
      <c r="V691" s="204" t="s">
        <v>52</v>
      </c>
      <c r="W691" s="191">
        <v>0</v>
      </c>
      <c r="X691" s="191">
        <v>0</v>
      </c>
      <c r="Y691" s="191">
        <v>0</v>
      </c>
      <c r="Z691" s="191">
        <v>0</v>
      </c>
      <c r="AA691" s="191">
        <v>0</v>
      </c>
      <c r="AB691" s="191">
        <v>0</v>
      </c>
      <c r="AC691" s="191">
        <v>0</v>
      </c>
      <c r="AD691" s="191">
        <v>0</v>
      </c>
      <c r="AE691" s="191">
        <v>0</v>
      </c>
      <c r="AF691" s="191">
        <v>0</v>
      </c>
      <c r="AG691" s="191">
        <v>0</v>
      </c>
      <c r="AH691" s="85">
        <v>0</v>
      </c>
      <c r="AI691" s="85">
        <v>0</v>
      </c>
      <c r="AJ691" s="85">
        <v>0</v>
      </c>
      <c r="AK691" s="191">
        <v>0</v>
      </c>
      <c r="AL691" s="191">
        <v>0</v>
      </c>
      <c r="AM691" s="191">
        <v>0</v>
      </c>
      <c r="AN691" s="191">
        <v>0</v>
      </c>
      <c r="AO691" s="191">
        <v>0</v>
      </c>
      <c r="AP691" s="191">
        <v>0</v>
      </c>
      <c r="AQ691" s="191">
        <v>0</v>
      </c>
      <c r="AR691" s="191">
        <v>0</v>
      </c>
      <c r="AS691" s="191">
        <v>0</v>
      </c>
      <c r="AT691" s="191">
        <v>0</v>
      </c>
      <c r="AU691" s="85">
        <v>0</v>
      </c>
      <c r="AV691" s="302"/>
    </row>
    <row r="692" spans="1:48">
      <c r="A692" s="472"/>
      <c r="B692" s="537"/>
      <c r="C692" s="613"/>
      <c r="D692" s="616"/>
      <c r="E692" s="619"/>
      <c r="F692" s="540"/>
      <c r="G692" s="540"/>
      <c r="H692" s="540"/>
      <c r="I692" s="540"/>
      <c r="J692" s="534"/>
      <c r="K692" s="534"/>
      <c r="L692" s="610"/>
      <c r="M692" s="565"/>
      <c r="N692" s="87">
        <f>SUM(N685:N691)</f>
        <v>0</v>
      </c>
      <c r="O692" s="87">
        <f t="shared" ref="O692:T692" si="396">SUM(O685:O691)</f>
        <v>2.0819299999999998</v>
      </c>
      <c r="P692" s="87">
        <f t="shared" si="396"/>
        <v>4.6148599999999993</v>
      </c>
      <c r="Q692" s="175">
        <f t="shared" si="396"/>
        <v>0</v>
      </c>
      <c r="R692" s="175">
        <f t="shared" si="396"/>
        <v>0</v>
      </c>
      <c r="S692" s="175">
        <f t="shared" si="396"/>
        <v>0</v>
      </c>
      <c r="T692" s="175">
        <f t="shared" si="396"/>
        <v>0</v>
      </c>
      <c r="U692" s="176">
        <f t="shared" si="395"/>
        <v>6.6967899999999991</v>
      </c>
      <c r="V692" s="177" t="s">
        <v>11</v>
      </c>
      <c r="W692" s="193">
        <f t="shared" ref="W692:AU692" si="397">SUM(W685:W691)</f>
        <v>0</v>
      </c>
      <c r="X692" s="193">
        <f>X685</f>
        <v>470</v>
      </c>
      <c r="Y692" s="193">
        <f t="shared" ref="Y692:AT692" si="398">Y685</f>
        <v>0</v>
      </c>
      <c r="Z692" s="193">
        <f t="shared" si="398"/>
        <v>0</v>
      </c>
      <c r="AA692" s="193">
        <f t="shared" si="398"/>
        <v>0</v>
      </c>
      <c r="AB692" s="193">
        <f t="shared" si="398"/>
        <v>0</v>
      </c>
      <c r="AC692" s="193">
        <f t="shared" si="398"/>
        <v>0</v>
      </c>
      <c r="AD692" s="193">
        <f t="shared" si="398"/>
        <v>0</v>
      </c>
      <c r="AE692" s="193">
        <f t="shared" si="398"/>
        <v>0</v>
      </c>
      <c r="AF692" s="193">
        <f t="shared" si="398"/>
        <v>0</v>
      </c>
      <c r="AG692" s="193">
        <f t="shared" si="398"/>
        <v>470</v>
      </c>
      <c r="AH692" s="193">
        <f t="shared" si="398"/>
        <v>0</v>
      </c>
      <c r="AI692" s="193">
        <f t="shared" si="398"/>
        <v>0</v>
      </c>
      <c r="AJ692" s="193">
        <f t="shared" si="398"/>
        <v>0</v>
      </c>
      <c r="AK692" s="193">
        <f t="shared" si="398"/>
        <v>0</v>
      </c>
      <c r="AL692" s="193">
        <f t="shared" si="398"/>
        <v>0</v>
      </c>
      <c r="AM692" s="193">
        <f t="shared" si="398"/>
        <v>0</v>
      </c>
      <c r="AN692" s="193">
        <f t="shared" si="398"/>
        <v>0</v>
      </c>
      <c r="AO692" s="193">
        <f t="shared" si="398"/>
        <v>0</v>
      </c>
      <c r="AP692" s="193">
        <f t="shared" si="398"/>
        <v>0</v>
      </c>
      <c r="AQ692" s="193">
        <f t="shared" si="398"/>
        <v>0</v>
      </c>
      <c r="AR692" s="193">
        <f t="shared" si="398"/>
        <v>0</v>
      </c>
      <c r="AS692" s="193">
        <f t="shared" si="398"/>
        <v>0</v>
      </c>
      <c r="AT692" s="193">
        <f t="shared" si="398"/>
        <v>0</v>
      </c>
      <c r="AU692" s="175">
        <f t="shared" si="397"/>
        <v>0</v>
      </c>
      <c r="AV692" s="328"/>
    </row>
    <row r="693" spans="1:48" ht="15.75" customHeight="1">
      <c r="A693" s="472"/>
      <c r="B693" s="535" t="s">
        <v>730</v>
      </c>
      <c r="C693" s="611" t="s">
        <v>731</v>
      </c>
      <c r="D693" s="614" t="s">
        <v>662</v>
      </c>
      <c r="E693" s="617" t="s">
        <v>732</v>
      </c>
      <c r="F693" s="6" t="s">
        <v>18</v>
      </c>
      <c r="G693" s="6" t="s">
        <v>20</v>
      </c>
      <c r="H693" s="6" t="s">
        <v>59</v>
      </c>
      <c r="I693" s="6" t="s">
        <v>58</v>
      </c>
      <c r="J693" s="532">
        <v>2022</v>
      </c>
      <c r="K693" s="532">
        <v>2023</v>
      </c>
      <c r="L693" s="541">
        <v>0.81299999999999994</v>
      </c>
      <c r="M693" s="563">
        <f>Q698+R698+S698+T698</f>
        <v>0.81345199999999995</v>
      </c>
      <c r="N693" s="9">
        <v>0</v>
      </c>
      <c r="O693" s="9">
        <v>0</v>
      </c>
      <c r="P693" s="9">
        <v>0</v>
      </c>
      <c r="Q693" s="9">
        <v>2.702E-3</v>
      </c>
      <c r="R693" s="9">
        <v>0.81074999999999997</v>
      </c>
      <c r="S693" s="9">
        <v>0</v>
      </c>
      <c r="T693" s="9">
        <v>0</v>
      </c>
      <c r="U693" s="9">
        <f>SUM(N693:T693)</f>
        <v>0.81345199999999995</v>
      </c>
      <c r="V693" s="204" t="s">
        <v>3</v>
      </c>
      <c r="W693" s="93">
        <v>3</v>
      </c>
      <c r="X693" s="93">
        <v>0</v>
      </c>
      <c r="Y693" s="93">
        <v>0</v>
      </c>
      <c r="Z693" s="93">
        <v>0</v>
      </c>
      <c r="AA693" s="93">
        <v>0</v>
      </c>
      <c r="AB693" s="93">
        <v>0</v>
      </c>
      <c r="AC693" s="93">
        <v>0</v>
      </c>
      <c r="AD693" s="93">
        <v>0</v>
      </c>
      <c r="AE693" s="93">
        <v>0</v>
      </c>
      <c r="AF693" s="93">
        <v>0</v>
      </c>
      <c r="AG693" s="93">
        <v>0</v>
      </c>
      <c r="AH693" s="9">
        <v>0</v>
      </c>
      <c r="AI693" s="9">
        <v>0</v>
      </c>
      <c r="AJ693" s="9">
        <v>0</v>
      </c>
      <c r="AK693" s="93">
        <v>0</v>
      </c>
      <c r="AL693" s="93">
        <v>0</v>
      </c>
      <c r="AM693" s="93">
        <v>0</v>
      </c>
      <c r="AN693" s="93">
        <v>0</v>
      </c>
      <c r="AO693" s="93">
        <v>0</v>
      </c>
      <c r="AP693" s="93">
        <v>0</v>
      </c>
      <c r="AQ693" s="93">
        <v>0</v>
      </c>
      <c r="AR693" s="93">
        <v>0</v>
      </c>
      <c r="AS693" s="93">
        <v>0</v>
      </c>
      <c r="AT693" s="93">
        <v>0</v>
      </c>
      <c r="AU693" s="9">
        <v>0</v>
      </c>
      <c r="AV693" s="302"/>
    </row>
    <row r="694" spans="1:48" ht="15.75" customHeight="1">
      <c r="A694" s="472"/>
      <c r="B694" s="536"/>
      <c r="C694" s="612"/>
      <c r="D694" s="615"/>
      <c r="E694" s="618"/>
      <c r="F694" s="24" t="s">
        <v>19</v>
      </c>
      <c r="G694" s="24" t="s">
        <v>22</v>
      </c>
      <c r="H694" s="24" t="s">
        <v>59</v>
      </c>
      <c r="I694" s="24" t="s">
        <v>317</v>
      </c>
      <c r="J694" s="533"/>
      <c r="K694" s="533"/>
      <c r="L694" s="609"/>
      <c r="M694" s="564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 t="shared" ref="U694:U698" si="399">SUM(N694:T694)</f>
        <v>0</v>
      </c>
      <c r="V694" s="172" t="s">
        <v>8</v>
      </c>
      <c r="W694" s="93">
        <v>0</v>
      </c>
      <c r="X694" s="93">
        <v>0</v>
      </c>
      <c r="Y694" s="93">
        <v>0</v>
      </c>
      <c r="Z694" s="93">
        <v>0</v>
      </c>
      <c r="AA694" s="93">
        <v>0</v>
      </c>
      <c r="AB694" s="93">
        <v>0</v>
      </c>
      <c r="AC694" s="93">
        <v>0</v>
      </c>
      <c r="AD694" s="93">
        <v>0</v>
      </c>
      <c r="AE694" s="93">
        <v>0</v>
      </c>
      <c r="AF694" s="93">
        <v>0</v>
      </c>
      <c r="AG694" s="93">
        <v>0</v>
      </c>
      <c r="AH694" s="9">
        <v>0</v>
      </c>
      <c r="AI694" s="9">
        <v>0</v>
      </c>
      <c r="AJ694" s="9">
        <v>0</v>
      </c>
      <c r="AK694" s="93">
        <v>0</v>
      </c>
      <c r="AL694" s="93">
        <v>0</v>
      </c>
      <c r="AM694" s="93">
        <v>0</v>
      </c>
      <c r="AN694" s="93">
        <v>0</v>
      </c>
      <c r="AO694" s="93">
        <v>0</v>
      </c>
      <c r="AP694" s="93">
        <v>0</v>
      </c>
      <c r="AQ694" s="93">
        <v>0</v>
      </c>
      <c r="AR694" s="93">
        <v>0</v>
      </c>
      <c r="AS694" s="93">
        <v>0</v>
      </c>
      <c r="AT694" s="93">
        <v>0</v>
      </c>
      <c r="AU694" s="9">
        <v>0</v>
      </c>
      <c r="AV694" s="302"/>
    </row>
    <row r="695" spans="1:48" ht="47.25">
      <c r="A695" s="472"/>
      <c r="B695" s="536"/>
      <c r="C695" s="612"/>
      <c r="D695" s="615"/>
      <c r="E695" s="618"/>
      <c r="F695" s="538" t="s">
        <v>39</v>
      </c>
      <c r="G695" s="538" t="s">
        <v>21</v>
      </c>
      <c r="H695" s="538" t="s">
        <v>59</v>
      </c>
      <c r="I695" s="538" t="s">
        <v>303</v>
      </c>
      <c r="J695" s="533"/>
      <c r="K695" s="533"/>
      <c r="L695" s="609"/>
      <c r="M695" s="564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>SUM(N695:T695)</f>
        <v>0</v>
      </c>
      <c r="V695" s="204" t="s">
        <v>50</v>
      </c>
      <c r="W695" s="93">
        <v>0</v>
      </c>
      <c r="X695" s="93">
        <v>0</v>
      </c>
      <c r="Y695" s="93">
        <v>0</v>
      </c>
      <c r="Z695" s="93">
        <v>0</v>
      </c>
      <c r="AA695" s="93">
        <v>0</v>
      </c>
      <c r="AB695" s="93">
        <v>0</v>
      </c>
      <c r="AC695" s="93">
        <v>0</v>
      </c>
      <c r="AD695" s="93">
        <v>0</v>
      </c>
      <c r="AE695" s="93">
        <v>0</v>
      </c>
      <c r="AF695" s="93">
        <v>0</v>
      </c>
      <c r="AG695" s="93">
        <v>0</v>
      </c>
      <c r="AH695" s="9">
        <v>0</v>
      </c>
      <c r="AI695" s="9">
        <v>0</v>
      </c>
      <c r="AJ695" s="9">
        <v>0</v>
      </c>
      <c r="AK695" s="93">
        <v>0</v>
      </c>
      <c r="AL695" s="93">
        <v>0</v>
      </c>
      <c r="AM695" s="93">
        <v>0</v>
      </c>
      <c r="AN695" s="93">
        <v>0</v>
      </c>
      <c r="AO695" s="93">
        <v>0</v>
      </c>
      <c r="AP695" s="93">
        <v>0</v>
      </c>
      <c r="AQ695" s="93">
        <v>0</v>
      </c>
      <c r="AR695" s="93">
        <v>0</v>
      </c>
      <c r="AS695" s="93">
        <v>0</v>
      </c>
      <c r="AT695" s="93">
        <v>0</v>
      </c>
      <c r="AU695" s="9">
        <v>0</v>
      </c>
      <c r="AV695" s="302"/>
    </row>
    <row r="696" spans="1:48">
      <c r="A696" s="472"/>
      <c r="B696" s="536"/>
      <c r="C696" s="612"/>
      <c r="D696" s="615"/>
      <c r="E696" s="618"/>
      <c r="F696" s="539"/>
      <c r="G696" s="539"/>
      <c r="H696" s="539"/>
      <c r="I696" s="539"/>
      <c r="J696" s="533"/>
      <c r="K696" s="533"/>
      <c r="L696" s="609"/>
      <c r="M696" s="564"/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f t="shared" si="399"/>
        <v>0</v>
      </c>
      <c r="V696" s="204" t="s">
        <v>51</v>
      </c>
      <c r="W696" s="93">
        <v>0</v>
      </c>
      <c r="X696" s="93">
        <v>0</v>
      </c>
      <c r="Y696" s="93">
        <v>0</v>
      </c>
      <c r="Z696" s="93">
        <v>0</v>
      </c>
      <c r="AA696" s="93">
        <v>0</v>
      </c>
      <c r="AB696" s="93">
        <v>0</v>
      </c>
      <c r="AC696" s="93">
        <v>0</v>
      </c>
      <c r="AD696" s="93">
        <v>0</v>
      </c>
      <c r="AE696" s="93">
        <v>0</v>
      </c>
      <c r="AF696" s="93">
        <v>0</v>
      </c>
      <c r="AG696" s="93">
        <v>0</v>
      </c>
      <c r="AH696" s="9">
        <v>0</v>
      </c>
      <c r="AI696" s="9">
        <v>0</v>
      </c>
      <c r="AJ696" s="9">
        <v>0</v>
      </c>
      <c r="AK696" s="93">
        <v>0</v>
      </c>
      <c r="AL696" s="93">
        <v>0</v>
      </c>
      <c r="AM696" s="93">
        <v>0</v>
      </c>
      <c r="AN696" s="93">
        <v>0</v>
      </c>
      <c r="AO696" s="93">
        <v>0</v>
      </c>
      <c r="AP696" s="93">
        <v>0</v>
      </c>
      <c r="AQ696" s="93">
        <v>0</v>
      </c>
      <c r="AR696" s="93">
        <v>0</v>
      </c>
      <c r="AS696" s="93">
        <v>0</v>
      </c>
      <c r="AT696" s="93">
        <v>0</v>
      </c>
      <c r="AU696" s="9">
        <v>0</v>
      </c>
      <c r="AV696" s="302"/>
    </row>
    <row r="697" spans="1:48">
      <c r="A697" s="472"/>
      <c r="B697" s="536"/>
      <c r="C697" s="612"/>
      <c r="D697" s="615"/>
      <c r="E697" s="618"/>
      <c r="F697" s="539"/>
      <c r="G697" s="539"/>
      <c r="H697" s="539"/>
      <c r="I697" s="539"/>
      <c r="J697" s="533"/>
      <c r="K697" s="533"/>
      <c r="L697" s="609"/>
      <c r="M697" s="564"/>
      <c r="N697" s="85">
        <v>0</v>
      </c>
      <c r="O697" s="85">
        <v>0</v>
      </c>
      <c r="P697" s="85">
        <v>0</v>
      </c>
      <c r="Q697" s="85">
        <v>0</v>
      </c>
      <c r="R697" s="85">
        <v>0</v>
      </c>
      <c r="S697" s="85">
        <v>0</v>
      </c>
      <c r="T697" s="85">
        <v>0</v>
      </c>
      <c r="U697" s="9">
        <f t="shared" si="399"/>
        <v>0</v>
      </c>
      <c r="V697" s="204" t="s">
        <v>52</v>
      </c>
      <c r="W697" s="191">
        <v>0</v>
      </c>
      <c r="X697" s="191">
        <v>0</v>
      </c>
      <c r="Y697" s="191">
        <v>0</v>
      </c>
      <c r="Z697" s="191">
        <v>0</v>
      </c>
      <c r="AA697" s="191">
        <v>0</v>
      </c>
      <c r="AB697" s="191">
        <v>0</v>
      </c>
      <c r="AC697" s="191">
        <v>0</v>
      </c>
      <c r="AD697" s="191">
        <v>0</v>
      </c>
      <c r="AE697" s="191">
        <v>0</v>
      </c>
      <c r="AF697" s="191">
        <v>0</v>
      </c>
      <c r="AG697" s="191">
        <v>0</v>
      </c>
      <c r="AH697" s="85">
        <v>0</v>
      </c>
      <c r="AI697" s="85">
        <v>0</v>
      </c>
      <c r="AJ697" s="85">
        <v>0</v>
      </c>
      <c r="AK697" s="191">
        <v>0</v>
      </c>
      <c r="AL697" s="191">
        <v>0</v>
      </c>
      <c r="AM697" s="191">
        <v>0</v>
      </c>
      <c r="AN697" s="191">
        <v>0</v>
      </c>
      <c r="AO697" s="191">
        <v>0</v>
      </c>
      <c r="AP697" s="191">
        <v>0</v>
      </c>
      <c r="AQ697" s="191">
        <v>0</v>
      </c>
      <c r="AR697" s="191">
        <v>0</v>
      </c>
      <c r="AS697" s="191">
        <v>0</v>
      </c>
      <c r="AT697" s="191">
        <v>0</v>
      </c>
      <c r="AU697" s="85">
        <v>0</v>
      </c>
      <c r="AV697" s="302"/>
    </row>
    <row r="698" spans="1:48">
      <c r="A698" s="472"/>
      <c r="B698" s="537"/>
      <c r="C698" s="613"/>
      <c r="D698" s="616"/>
      <c r="E698" s="619"/>
      <c r="F698" s="540"/>
      <c r="G698" s="540"/>
      <c r="H698" s="540"/>
      <c r="I698" s="540"/>
      <c r="J698" s="534"/>
      <c r="K698" s="534"/>
      <c r="L698" s="610"/>
      <c r="M698" s="565"/>
      <c r="N698" s="87">
        <f>SUM(N693:N697)</f>
        <v>0</v>
      </c>
      <c r="O698" s="87">
        <f t="shared" ref="O698:T698" si="400">SUM(O693:O697)</f>
        <v>0</v>
      </c>
      <c r="P698" s="87">
        <f t="shared" si="400"/>
        <v>0</v>
      </c>
      <c r="Q698" s="175">
        <f t="shared" si="400"/>
        <v>2.702E-3</v>
      </c>
      <c r="R698" s="175">
        <f t="shared" si="400"/>
        <v>0.81074999999999997</v>
      </c>
      <c r="S698" s="175">
        <f t="shared" si="400"/>
        <v>0</v>
      </c>
      <c r="T698" s="175">
        <f t="shared" si="400"/>
        <v>0</v>
      </c>
      <c r="U698" s="176">
        <f t="shared" si="399"/>
        <v>0.81345199999999995</v>
      </c>
      <c r="V698" s="177" t="s">
        <v>11</v>
      </c>
      <c r="W698" s="193">
        <f t="shared" ref="W698:X698" si="401">SUM(W693:W697)</f>
        <v>3</v>
      </c>
      <c r="X698" s="193">
        <f t="shared" si="401"/>
        <v>0</v>
      </c>
      <c r="Y698" s="193">
        <f t="shared" ref="Y698:AU698" si="402">SUM(Y693:Y697)</f>
        <v>0</v>
      </c>
      <c r="Z698" s="193">
        <f t="shared" si="402"/>
        <v>0</v>
      </c>
      <c r="AA698" s="193">
        <f t="shared" si="402"/>
        <v>0</v>
      </c>
      <c r="AB698" s="193">
        <f t="shared" si="402"/>
        <v>0</v>
      </c>
      <c r="AC698" s="193">
        <f t="shared" si="402"/>
        <v>0</v>
      </c>
      <c r="AD698" s="193">
        <f t="shared" si="402"/>
        <v>0</v>
      </c>
      <c r="AE698" s="193">
        <f t="shared" si="402"/>
        <v>0</v>
      </c>
      <c r="AF698" s="193">
        <f t="shared" si="402"/>
        <v>0</v>
      </c>
      <c r="AG698" s="193">
        <f t="shared" si="402"/>
        <v>0</v>
      </c>
      <c r="AH698" s="175">
        <f t="shared" si="402"/>
        <v>0</v>
      </c>
      <c r="AI698" s="175">
        <f t="shared" si="402"/>
        <v>0</v>
      </c>
      <c r="AJ698" s="175">
        <f t="shared" si="402"/>
        <v>0</v>
      </c>
      <c r="AK698" s="193">
        <f t="shared" si="402"/>
        <v>0</v>
      </c>
      <c r="AL698" s="193">
        <f t="shared" si="402"/>
        <v>0</v>
      </c>
      <c r="AM698" s="193">
        <f t="shared" si="402"/>
        <v>0</v>
      </c>
      <c r="AN698" s="193">
        <f t="shared" si="402"/>
        <v>0</v>
      </c>
      <c r="AO698" s="193">
        <f t="shared" si="402"/>
        <v>0</v>
      </c>
      <c r="AP698" s="193">
        <f t="shared" si="402"/>
        <v>0</v>
      </c>
      <c r="AQ698" s="193">
        <f t="shared" si="402"/>
        <v>0</v>
      </c>
      <c r="AR698" s="193">
        <f t="shared" si="402"/>
        <v>0</v>
      </c>
      <c r="AS698" s="193">
        <f t="shared" si="402"/>
        <v>0</v>
      </c>
      <c r="AT698" s="193">
        <f t="shared" si="402"/>
        <v>0</v>
      </c>
      <c r="AU698" s="175">
        <f t="shared" si="402"/>
        <v>0</v>
      </c>
      <c r="AV698" s="328"/>
    </row>
    <row r="699" spans="1:48" ht="15.75" customHeight="1">
      <c r="A699" s="472"/>
      <c r="B699" s="535" t="s">
        <v>733</v>
      </c>
      <c r="C699" s="611" t="s">
        <v>734</v>
      </c>
      <c r="D699" s="614" t="s">
        <v>662</v>
      </c>
      <c r="E699" s="617" t="s">
        <v>735</v>
      </c>
      <c r="F699" s="6" t="s">
        <v>18</v>
      </c>
      <c r="G699" s="6" t="s">
        <v>20</v>
      </c>
      <c r="H699" s="6" t="s">
        <v>59</v>
      </c>
      <c r="I699" s="6" t="s">
        <v>724</v>
      </c>
      <c r="J699" s="532">
        <v>2023</v>
      </c>
      <c r="K699" s="532">
        <v>2023</v>
      </c>
      <c r="L699" s="541">
        <v>2.899</v>
      </c>
      <c r="M699" s="563">
        <f>Q704+R704+S704+T704</f>
        <v>2.8993000000000002</v>
      </c>
      <c r="N699" s="9">
        <v>0</v>
      </c>
      <c r="O699" s="9">
        <v>0</v>
      </c>
      <c r="P699" s="9">
        <v>0</v>
      </c>
      <c r="Q699" s="9">
        <v>0</v>
      </c>
      <c r="R699" s="9">
        <v>2.8993000000000002</v>
      </c>
      <c r="S699" s="9">
        <v>0</v>
      </c>
      <c r="T699" s="9">
        <v>0</v>
      </c>
      <c r="U699" s="9">
        <f>SUM(N699:T699)</f>
        <v>2.8993000000000002</v>
      </c>
      <c r="V699" s="204" t="s">
        <v>3</v>
      </c>
      <c r="W699" s="93">
        <v>0</v>
      </c>
      <c r="X699" s="93">
        <v>0</v>
      </c>
      <c r="Y699" s="93">
        <v>0</v>
      </c>
      <c r="Z699" s="93">
        <v>0</v>
      </c>
      <c r="AA699" s="93">
        <v>0</v>
      </c>
      <c r="AB699" s="93">
        <v>0</v>
      </c>
      <c r="AC699" s="93">
        <v>0</v>
      </c>
      <c r="AD699" s="93">
        <v>0</v>
      </c>
      <c r="AE699" s="93">
        <v>0</v>
      </c>
      <c r="AF699" s="93">
        <v>0</v>
      </c>
      <c r="AG699" s="93">
        <v>0</v>
      </c>
      <c r="AH699" s="9">
        <v>0</v>
      </c>
      <c r="AI699" s="9">
        <v>0</v>
      </c>
      <c r="AJ699" s="9">
        <v>0</v>
      </c>
      <c r="AK699" s="93">
        <v>0</v>
      </c>
      <c r="AL699" s="93">
        <v>0</v>
      </c>
      <c r="AM699" s="93">
        <v>0</v>
      </c>
      <c r="AN699" s="93">
        <v>0</v>
      </c>
      <c r="AO699" s="93">
        <v>0</v>
      </c>
      <c r="AP699" s="93">
        <v>0</v>
      </c>
      <c r="AQ699" s="93">
        <v>0</v>
      </c>
      <c r="AR699" s="93">
        <v>0</v>
      </c>
      <c r="AS699" s="93">
        <v>0</v>
      </c>
      <c r="AT699" s="93">
        <v>0</v>
      </c>
      <c r="AU699" s="9">
        <v>0</v>
      </c>
      <c r="AV699" s="302"/>
    </row>
    <row r="700" spans="1:48" ht="15.75" customHeight="1">
      <c r="A700" s="472"/>
      <c r="B700" s="536"/>
      <c r="C700" s="612"/>
      <c r="D700" s="615"/>
      <c r="E700" s="618"/>
      <c r="F700" s="24" t="s">
        <v>19</v>
      </c>
      <c r="G700" s="24" t="s">
        <v>22</v>
      </c>
      <c r="H700" s="24" t="s">
        <v>59</v>
      </c>
      <c r="I700" s="24" t="s">
        <v>736</v>
      </c>
      <c r="J700" s="533"/>
      <c r="K700" s="533"/>
      <c r="L700" s="609"/>
      <c r="M700" s="564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 t="shared" ref="U700:U704" si="403">SUM(N700:T700)</f>
        <v>0</v>
      </c>
      <c r="V700" s="172" t="s">
        <v>8</v>
      </c>
      <c r="W700" s="93">
        <v>0</v>
      </c>
      <c r="X700" s="93">
        <v>0</v>
      </c>
      <c r="Y700" s="93">
        <v>0</v>
      </c>
      <c r="Z700" s="93">
        <v>0</v>
      </c>
      <c r="AA700" s="93">
        <v>0</v>
      </c>
      <c r="AB700" s="93">
        <v>0</v>
      </c>
      <c r="AC700" s="93">
        <v>0</v>
      </c>
      <c r="AD700" s="93">
        <v>0</v>
      </c>
      <c r="AE700" s="93">
        <v>0</v>
      </c>
      <c r="AF700" s="93">
        <v>0</v>
      </c>
      <c r="AG700" s="93">
        <v>0</v>
      </c>
      <c r="AH700" s="9">
        <v>0</v>
      </c>
      <c r="AI700" s="9">
        <v>0</v>
      </c>
      <c r="AJ700" s="9">
        <v>0</v>
      </c>
      <c r="AK700" s="93">
        <v>0</v>
      </c>
      <c r="AL700" s="93">
        <v>0</v>
      </c>
      <c r="AM700" s="93">
        <v>0</v>
      </c>
      <c r="AN700" s="93">
        <v>0</v>
      </c>
      <c r="AO700" s="93">
        <v>0</v>
      </c>
      <c r="AP700" s="93">
        <v>0</v>
      </c>
      <c r="AQ700" s="93">
        <v>0</v>
      </c>
      <c r="AR700" s="93">
        <v>0</v>
      </c>
      <c r="AS700" s="93">
        <v>0</v>
      </c>
      <c r="AT700" s="93">
        <v>0</v>
      </c>
      <c r="AU700" s="9">
        <v>0</v>
      </c>
      <c r="AV700" s="302"/>
    </row>
    <row r="701" spans="1:48" ht="15.75" customHeight="1">
      <c r="A701" s="472"/>
      <c r="B701" s="536"/>
      <c r="C701" s="612"/>
      <c r="D701" s="615"/>
      <c r="E701" s="618"/>
      <c r="F701" s="538" t="s">
        <v>39</v>
      </c>
      <c r="G701" s="538" t="s">
        <v>21</v>
      </c>
      <c r="H701" s="538" t="s">
        <v>59</v>
      </c>
      <c r="I701" s="538" t="s">
        <v>306</v>
      </c>
      <c r="J701" s="533"/>
      <c r="K701" s="533"/>
      <c r="L701" s="609"/>
      <c r="M701" s="564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>SUM(N701:T701)</f>
        <v>0</v>
      </c>
      <c r="V701" s="204" t="s">
        <v>50</v>
      </c>
      <c r="W701" s="93">
        <v>0</v>
      </c>
      <c r="X701" s="93">
        <v>0</v>
      </c>
      <c r="Y701" s="93">
        <v>0</v>
      </c>
      <c r="Z701" s="93">
        <v>0</v>
      </c>
      <c r="AA701" s="93">
        <v>0</v>
      </c>
      <c r="AB701" s="93">
        <v>0</v>
      </c>
      <c r="AC701" s="93">
        <v>0</v>
      </c>
      <c r="AD701" s="93">
        <v>0</v>
      </c>
      <c r="AE701" s="93">
        <v>0</v>
      </c>
      <c r="AF701" s="93">
        <v>0</v>
      </c>
      <c r="AG701" s="93">
        <v>0</v>
      </c>
      <c r="AH701" s="9">
        <v>0</v>
      </c>
      <c r="AI701" s="9">
        <v>0</v>
      </c>
      <c r="AJ701" s="9">
        <v>0</v>
      </c>
      <c r="AK701" s="93">
        <v>0</v>
      </c>
      <c r="AL701" s="93">
        <v>0</v>
      </c>
      <c r="AM701" s="93">
        <v>0</v>
      </c>
      <c r="AN701" s="93">
        <v>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">
        <v>0</v>
      </c>
      <c r="AV701" s="302"/>
    </row>
    <row r="702" spans="1:48">
      <c r="A702" s="472"/>
      <c r="B702" s="536"/>
      <c r="C702" s="612"/>
      <c r="D702" s="615"/>
      <c r="E702" s="618"/>
      <c r="F702" s="539"/>
      <c r="G702" s="539"/>
      <c r="H702" s="539"/>
      <c r="I702" s="539"/>
      <c r="J702" s="533"/>
      <c r="K702" s="533"/>
      <c r="L702" s="609"/>
      <c r="M702" s="564"/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f t="shared" si="403"/>
        <v>0</v>
      </c>
      <c r="V702" s="204" t="s">
        <v>51</v>
      </c>
      <c r="W702" s="93">
        <v>0</v>
      </c>
      <c r="X702" s="93">
        <v>0</v>
      </c>
      <c r="Y702" s="93">
        <v>0</v>
      </c>
      <c r="Z702" s="93">
        <v>0</v>
      </c>
      <c r="AA702" s="93">
        <v>0</v>
      </c>
      <c r="AB702" s="93">
        <v>0</v>
      </c>
      <c r="AC702" s="93">
        <v>0</v>
      </c>
      <c r="AD702" s="93">
        <v>0</v>
      </c>
      <c r="AE702" s="93">
        <v>0</v>
      </c>
      <c r="AF702" s="93">
        <v>0</v>
      </c>
      <c r="AG702" s="93">
        <v>0</v>
      </c>
      <c r="AH702" s="9">
        <v>0</v>
      </c>
      <c r="AI702" s="9">
        <v>0</v>
      </c>
      <c r="AJ702" s="9">
        <v>0</v>
      </c>
      <c r="AK702" s="93">
        <v>0</v>
      </c>
      <c r="AL702" s="93">
        <v>0</v>
      </c>
      <c r="AM702" s="93">
        <v>0</v>
      </c>
      <c r="AN702" s="93">
        <v>0</v>
      </c>
      <c r="AO702" s="93">
        <v>0</v>
      </c>
      <c r="AP702" s="93">
        <v>0</v>
      </c>
      <c r="AQ702" s="93">
        <v>0</v>
      </c>
      <c r="AR702" s="93">
        <v>0</v>
      </c>
      <c r="AS702" s="93">
        <v>0</v>
      </c>
      <c r="AT702" s="93">
        <v>0</v>
      </c>
      <c r="AU702" s="9">
        <v>0</v>
      </c>
      <c r="AV702" s="302"/>
    </row>
    <row r="703" spans="1:48">
      <c r="A703" s="472"/>
      <c r="B703" s="536"/>
      <c r="C703" s="612"/>
      <c r="D703" s="615"/>
      <c r="E703" s="618"/>
      <c r="F703" s="539"/>
      <c r="G703" s="539"/>
      <c r="H703" s="539"/>
      <c r="I703" s="539"/>
      <c r="J703" s="533"/>
      <c r="K703" s="533"/>
      <c r="L703" s="609"/>
      <c r="M703" s="564"/>
      <c r="N703" s="85">
        <v>0</v>
      </c>
      <c r="O703" s="85">
        <v>0</v>
      </c>
      <c r="P703" s="85">
        <v>0</v>
      </c>
      <c r="Q703" s="85">
        <v>0</v>
      </c>
      <c r="R703" s="85">
        <v>0</v>
      </c>
      <c r="S703" s="85">
        <v>0</v>
      </c>
      <c r="T703" s="85">
        <v>0</v>
      </c>
      <c r="U703" s="9">
        <f t="shared" si="403"/>
        <v>0</v>
      </c>
      <c r="V703" s="204" t="s">
        <v>52</v>
      </c>
      <c r="W703" s="191">
        <v>0</v>
      </c>
      <c r="X703" s="191">
        <v>0</v>
      </c>
      <c r="Y703" s="191">
        <v>0</v>
      </c>
      <c r="Z703" s="191">
        <v>0</v>
      </c>
      <c r="AA703" s="191">
        <v>0</v>
      </c>
      <c r="AB703" s="191">
        <v>0</v>
      </c>
      <c r="AC703" s="191">
        <v>0</v>
      </c>
      <c r="AD703" s="191">
        <v>0</v>
      </c>
      <c r="AE703" s="191">
        <v>0</v>
      </c>
      <c r="AF703" s="191">
        <v>0</v>
      </c>
      <c r="AG703" s="191">
        <v>0</v>
      </c>
      <c r="AH703" s="85">
        <v>0</v>
      </c>
      <c r="AI703" s="85">
        <v>0</v>
      </c>
      <c r="AJ703" s="85">
        <v>0</v>
      </c>
      <c r="AK703" s="191">
        <v>0</v>
      </c>
      <c r="AL703" s="191">
        <v>0</v>
      </c>
      <c r="AM703" s="191">
        <v>0</v>
      </c>
      <c r="AN703" s="191">
        <v>0</v>
      </c>
      <c r="AO703" s="191">
        <v>0</v>
      </c>
      <c r="AP703" s="191">
        <v>0</v>
      </c>
      <c r="AQ703" s="191">
        <v>0</v>
      </c>
      <c r="AR703" s="191">
        <v>0</v>
      </c>
      <c r="AS703" s="191">
        <v>0</v>
      </c>
      <c r="AT703" s="191">
        <v>0</v>
      </c>
      <c r="AU703" s="85">
        <v>0</v>
      </c>
      <c r="AV703" s="302"/>
    </row>
    <row r="704" spans="1:48">
      <c r="A704" s="472"/>
      <c r="B704" s="537"/>
      <c r="C704" s="613"/>
      <c r="D704" s="616"/>
      <c r="E704" s="619"/>
      <c r="F704" s="540"/>
      <c r="G704" s="540"/>
      <c r="H704" s="540"/>
      <c r="I704" s="540"/>
      <c r="J704" s="534"/>
      <c r="K704" s="534"/>
      <c r="L704" s="610"/>
      <c r="M704" s="565"/>
      <c r="N704" s="87">
        <f>SUM(N699:N703)</f>
        <v>0</v>
      </c>
      <c r="O704" s="87">
        <f t="shared" ref="O704:T704" si="404">SUM(O699:O703)</f>
        <v>0</v>
      </c>
      <c r="P704" s="87">
        <f t="shared" si="404"/>
        <v>0</v>
      </c>
      <c r="Q704" s="175">
        <f t="shared" si="404"/>
        <v>0</v>
      </c>
      <c r="R704" s="175">
        <f t="shared" si="404"/>
        <v>2.8993000000000002</v>
      </c>
      <c r="S704" s="175">
        <f t="shared" si="404"/>
        <v>0</v>
      </c>
      <c r="T704" s="175">
        <f t="shared" si="404"/>
        <v>0</v>
      </c>
      <c r="U704" s="176">
        <f t="shared" si="403"/>
        <v>2.8993000000000002</v>
      </c>
      <c r="V704" s="177" t="s">
        <v>11</v>
      </c>
      <c r="W704" s="193">
        <f t="shared" ref="W704:X704" si="405">SUM(W699:W703)</f>
        <v>0</v>
      </c>
      <c r="X704" s="193">
        <f t="shared" si="405"/>
        <v>0</v>
      </c>
      <c r="Y704" s="193">
        <f t="shared" ref="Y704:AU704" si="406">SUM(Y699:Y703)</f>
        <v>0</v>
      </c>
      <c r="Z704" s="193">
        <f t="shared" si="406"/>
        <v>0</v>
      </c>
      <c r="AA704" s="193">
        <f t="shared" si="406"/>
        <v>0</v>
      </c>
      <c r="AB704" s="193">
        <f t="shared" si="406"/>
        <v>0</v>
      </c>
      <c r="AC704" s="193">
        <f t="shared" si="406"/>
        <v>0</v>
      </c>
      <c r="AD704" s="193">
        <f t="shared" si="406"/>
        <v>0</v>
      </c>
      <c r="AE704" s="193">
        <f t="shared" si="406"/>
        <v>0</v>
      </c>
      <c r="AF704" s="193">
        <f t="shared" si="406"/>
        <v>0</v>
      </c>
      <c r="AG704" s="193">
        <f t="shared" si="406"/>
        <v>0</v>
      </c>
      <c r="AH704" s="175">
        <f t="shared" si="406"/>
        <v>0</v>
      </c>
      <c r="AI704" s="175">
        <f t="shared" si="406"/>
        <v>0</v>
      </c>
      <c r="AJ704" s="175">
        <f t="shared" si="406"/>
        <v>0</v>
      </c>
      <c r="AK704" s="193">
        <f t="shared" si="406"/>
        <v>0</v>
      </c>
      <c r="AL704" s="193">
        <f t="shared" si="406"/>
        <v>0</v>
      </c>
      <c r="AM704" s="193">
        <f t="shared" si="406"/>
        <v>0</v>
      </c>
      <c r="AN704" s="193">
        <f t="shared" si="406"/>
        <v>0</v>
      </c>
      <c r="AO704" s="193">
        <f t="shared" si="406"/>
        <v>0</v>
      </c>
      <c r="AP704" s="193">
        <f t="shared" si="406"/>
        <v>0</v>
      </c>
      <c r="AQ704" s="193">
        <f t="shared" si="406"/>
        <v>0</v>
      </c>
      <c r="AR704" s="193">
        <f t="shared" si="406"/>
        <v>0</v>
      </c>
      <c r="AS704" s="193">
        <f t="shared" si="406"/>
        <v>0</v>
      </c>
      <c r="AT704" s="193">
        <f t="shared" si="406"/>
        <v>0</v>
      </c>
      <c r="AU704" s="175">
        <f t="shared" si="406"/>
        <v>0</v>
      </c>
      <c r="AV704" s="328"/>
    </row>
    <row r="705" spans="1:48" ht="15.75" customHeight="1">
      <c r="A705" s="472"/>
      <c r="B705" s="535" t="s">
        <v>737</v>
      </c>
      <c r="C705" s="611" t="s">
        <v>738</v>
      </c>
      <c r="D705" s="614" t="s">
        <v>662</v>
      </c>
      <c r="E705" s="617" t="s">
        <v>739</v>
      </c>
      <c r="F705" s="6" t="s">
        <v>18</v>
      </c>
      <c r="G705" s="6" t="s">
        <v>20</v>
      </c>
      <c r="H705" s="6" t="s">
        <v>59</v>
      </c>
      <c r="I705" s="6" t="s">
        <v>58</v>
      </c>
      <c r="J705" s="532">
        <v>2023</v>
      </c>
      <c r="K705" s="532">
        <v>2023</v>
      </c>
      <c r="L705" s="541">
        <v>7.5</v>
      </c>
      <c r="M705" s="563">
        <f>Q710+R710+S710+T710</f>
        <v>7.5</v>
      </c>
      <c r="N705" s="9">
        <v>0</v>
      </c>
      <c r="O705" s="9">
        <v>0</v>
      </c>
      <c r="P705" s="9">
        <v>0</v>
      </c>
      <c r="Q705" s="9">
        <v>0</v>
      </c>
      <c r="R705" s="9">
        <v>7.5</v>
      </c>
      <c r="S705" s="9">
        <v>0</v>
      </c>
      <c r="T705" s="9">
        <v>0</v>
      </c>
      <c r="U705" s="9">
        <f>SUM(N705:T705)</f>
        <v>7.5</v>
      </c>
      <c r="V705" s="204" t="s">
        <v>3</v>
      </c>
      <c r="W705" s="93">
        <v>0</v>
      </c>
      <c r="X705" s="93">
        <v>0</v>
      </c>
      <c r="Y705" s="93">
        <v>0</v>
      </c>
      <c r="Z705" s="93">
        <v>0</v>
      </c>
      <c r="AA705" s="93">
        <v>0</v>
      </c>
      <c r="AB705" s="93">
        <v>0</v>
      </c>
      <c r="AC705" s="93">
        <v>0</v>
      </c>
      <c r="AD705" s="93">
        <v>0</v>
      </c>
      <c r="AE705" s="93">
        <v>0</v>
      </c>
      <c r="AF705" s="93">
        <v>0</v>
      </c>
      <c r="AG705" s="93">
        <v>0</v>
      </c>
      <c r="AH705" s="9">
        <v>0</v>
      </c>
      <c r="AI705" s="9">
        <v>0</v>
      </c>
      <c r="AJ705" s="9">
        <v>0</v>
      </c>
      <c r="AK705" s="93">
        <v>0</v>
      </c>
      <c r="AL705" s="93">
        <v>0</v>
      </c>
      <c r="AM705" s="93">
        <v>0</v>
      </c>
      <c r="AN705" s="93">
        <v>0</v>
      </c>
      <c r="AO705" s="93">
        <v>0</v>
      </c>
      <c r="AP705" s="93">
        <v>0</v>
      </c>
      <c r="AQ705" s="93">
        <v>0</v>
      </c>
      <c r="AR705" s="93">
        <v>0</v>
      </c>
      <c r="AS705" s="93">
        <v>0</v>
      </c>
      <c r="AT705" s="93">
        <v>0</v>
      </c>
      <c r="AU705" s="9">
        <v>0</v>
      </c>
      <c r="AV705" s="302"/>
    </row>
    <row r="706" spans="1:48" ht="31.5">
      <c r="A706" s="472"/>
      <c r="B706" s="536"/>
      <c r="C706" s="612"/>
      <c r="D706" s="615"/>
      <c r="E706" s="618"/>
      <c r="F706" s="24" t="s">
        <v>19</v>
      </c>
      <c r="G706" s="24" t="s">
        <v>22</v>
      </c>
      <c r="H706" s="24" t="s">
        <v>59</v>
      </c>
      <c r="I706" s="24" t="s">
        <v>740</v>
      </c>
      <c r="J706" s="533"/>
      <c r="K706" s="533"/>
      <c r="L706" s="609"/>
      <c r="M706" s="564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 t="shared" ref="U706:U710" si="407">SUM(N706:T706)</f>
        <v>0</v>
      </c>
      <c r="V706" s="172" t="s">
        <v>8</v>
      </c>
      <c r="W706" s="93">
        <v>0</v>
      </c>
      <c r="X706" s="93">
        <v>0</v>
      </c>
      <c r="Y706" s="93">
        <v>0</v>
      </c>
      <c r="Z706" s="93">
        <v>0</v>
      </c>
      <c r="AA706" s="93">
        <v>0</v>
      </c>
      <c r="AB706" s="93">
        <v>0</v>
      </c>
      <c r="AC706" s="93">
        <v>0</v>
      </c>
      <c r="AD706" s="93">
        <v>0</v>
      </c>
      <c r="AE706" s="93">
        <v>0</v>
      </c>
      <c r="AF706" s="93">
        <v>0</v>
      </c>
      <c r="AG706" s="93">
        <v>0</v>
      </c>
      <c r="AH706" s="9">
        <v>0</v>
      </c>
      <c r="AI706" s="9">
        <v>0</v>
      </c>
      <c r="AJ706" s="9">
        <v>0</v>
      </c>
      <c r="AK706" s="93">
        <v>0</v>
      </c>
      <c r="AL706" s="93">
        <v>0</v>
      </c>
      <c r="AM706" s="93">
        <v>0</v>
      </c>
      <c r="AN706" s="93">
        <v>0</v>
      </c>
      <c r="AO706" s="93">
        <v>0</v>
      </c>
      <c r="AP706" s="93">
        <v>0</v>
      </c>
      <c r="AQ706" s="93">
        <v>0</v>
      </c>
      <c r="AR706" s="93">
        <v>0</v>
      </c>
      <c r="AS706" s="93">
        <v>0</v>
      </c>
      <c r="AT706" s="93">
        <v>0</v>
      </c>
      <c r="AU706" s="9">
        <v>0</v>
      </c>
      <c r="AV706" s="302"/>
    </row>
    <row r="707" spans="1:48" ht="15.75" customHeight="1">
      <c r="A707" s="472"/>
      <c r="B707" s="536"/>
      <c r="C707" s="612"/>
      <c r="D707" s="615"/>
      <c r="E707" s="618"/>
      <c r="F707" s="538" t="s">
        <v>39</v>
      </c>
      <c r="G707" s="538" t="s">
        <v>21</v>
      </c>
      <c r="H707" s="538" t="s">
        <v>59</v>
      </c>
      <c r="I707" s="538" t="s">
        <v>375</v>
      </c>
      <c r="J707" s="533"/>
      <c r="K707" s="533"/>
      <c r="L707" s="609"/>
      <c r="M707" s="564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>SUM(N707:T707)</f>
        <v>0</v>
      </c>
      <c r="V707" s="204" t="s">
        <v>50</v>
      </c>
      <c r="W707" s="93">
        <v>0</v>
      </c>
      <c r="X707" s="93">
        <v>0</v>
      </c>
      <c r="Y707" s="93">
        <v>0</v>
      </c>
      <c r="Z707" s="93">
        <v>0</v>
      </c>
      <c r="AA707" s="93">
        <v>0</v>
      </c>
      <c r="AB707" s="93">
        <v>0</v>
      </c>
      <c r="AC707" s="93">
        <v>0</v>
      </c>
      <c r="AD707" s="93">
        <v>0</v>
      </c>
      <c r="AE707" s="93">
        <v>0</v>
      </c>
      <c r="AF707" s="93">
        <v>0</v>
      </c>
      <c r="AG707" s="93">
        <v>0</v>
      </c>
      <c r="AH707" s="9">
        <v>0</v>
      </c>
      <c r="AI707" s="9">
        <v>0</v>
      </c>
      <c r="AJ707" s="9">
        <v>0</v>
      </c>
      <c r="AK707" s="93">
        <v>0</v>
      </c>
      <c r="AL707" s="93">
        <v>0</v>
      </c>
      <c r="AM707" s="93">
        <v>0</v>
      </c>
      <c r="AN707" s="93">
        <v>0</v>
      </c>
      <c r="AO707" s="93">
        <v>0</v>
      </c>
      <c r="AP707" s="93">
        <v>0</v>
      </c>
      <c r="AQ707" s="93">
        <v>0</v>
      </c>
      <c r="AR707" s="93">
        <v>0</v>
      </c>
      <c r="AS707" s="93">
        <v>0</v>
      </c>
      <c r="AT707" s="93">
        <v>0</v>
      </c>
      <c r="AU707" s="9">
        <v>0</v>
      </c>
      <c r="AV707" s="302"/>
    </row>
    <row r="708" spans="1:48" ht="15.75" customHeight="1">
      <c r="A708" s="472"/>
      <c r="B708" s="536"/>
      <c r="C708" s="612"/>
      <c r="D708" s="615"/>
      <c r="E708" s="618"/>
      <c r="F708" s="539"/>
      <c r="G708" s="539"/>
      <c r="H708" s="539"/>
      <c r="I708" s="539"/>
      <c r="J708" s="533"/>
      <c r="K708" s="533"/>
      <c r="L708" s="609"/>
      <c r="M708" s="564"/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f t="shared" si="407"/>
        <v>0</v>
      </c>
      <c r="V708" s="204" t="s">
        <v>51</v>
      </c>
      <c r="W708" s="93">
        <v>0</v>
      </c>
      <c r="X708" s="93">
        <v>0</v>
      </c>
      <c r="Y708" s="93">
        <v>0</v>
      </c>
      <c r="Z708" s="93">
        <v>0</v>
      </c>
      <c r="AA708" s="93">
        <v>0</v>
      </c>
      <c r="AB708" s="93">
        <v>0</v>
      </c>
      <c r="AC708" s="93">
        <v>0</v>
      </c>
      <c r="AD708" s="93">
        <v>0</v>
      </c>
      <c r="AE708" s="93">
        <v>0</v>
      </c>
      <c r="AF708" s="93">
        <v>0</v>
      </c>
      <c r="AG708" s="93">
        <v>0</v>
      </c>
      <c r="AH708" s="9">
        <v>0</v>
      </c>
      <c r="AI708" s="9">
        <v>0</v>
      </c>
      <c r="AJ708" s="9">
        <v>0</v>
      </c>
      <c r="AK708" s="93">
        <v>0</v>
      </c>
      <c r="AL708" s="93">
        <v>0</v>
      </c>
      <c r="AM708" s="93">
        <v>0</v>
      </c>
      <c r="AN708" s="93">
        <v>0</v>
      </c>
      <c r="AO708" s="93">
        <v>0</v>
      </c>
      <c r="AP708" s="93">
        <v>0</v>
      </c>
      <c r="AQ708" s="93">
        <v>0</v>
      </c>
      <c r="AR708" s="93">
        <v>0</v>
      </c>
      <c r="AS708" s="93">
        <v>0</v>
      </c>
      <c r="AT708" s="93">
        <v>0</v>
      </c>
      <c r="AU708" s="9">
        <v>0</v>
      </c>
      <c r="AV708" s="302"/>
    </row>
    <row r="709" spans="1:48" ht="15.75" customHeight="1">
      <c r="A709" s="472"/>
      <c r="B709" s="536"/>
      <c r="C709" s="612"/>
      <c r="D709" s="615"/>
      <c r="E709" s="618"/>
      <c r="F709" s="539"/>
      <c r="G709" s="539"/>
      <c r="H709" s="539"/>
      <c r="I709" s="539"/>
      <c r="J709" s="533"/>
      <c r="K709" s="533"/>
      <c r="L709" s="609"/>
      <c r="M709" s="564"/>
      <c r="N709" s="85">
        <v>0</v>
      </c>
      <c r="O709" s="85">
        <v>0</v>
      </c>
      <c r="P709" s="85">
        <v>0</v>
      </c>
      <c r="Q709" s="85">
        <v>0</v>
      </c>
      <c r="R709" s="85">
        <v>0</v>
      </c>
      <c r="S709" s="85">
        <v>0</v>
      </c>
      <c r="T709" s="85">
        <v>0</v>
      </c>
      <c r="U709" s="9">
        <f t="shared" si="407"/>
        <v>0</v>
      </c>
      <c r="V709" s="204" t="s">
        <v>52</v>
      </c>
      <c r="W709" s="191">
        <v>0</v>
      </c>
      <c r="X709" s="191">
        <v>0</v>
      </c>
      <c r="Y709" s="191">
        <v>0</v>
      </c>
      <c r="Z709" s="191">
        <v>0</v>
      </c>
      <c r="AA709" s="191">
        <v>0</v>
      </c>
      <c r="AB709" s="191">
        <v>0</v>
      </c>
      <c r="AC709" s="191">
        <v>0</v>
      </c>
      <c r="AD709" s="191">
        <v>0</v>
      </c>
      <c r="AE709" s="191">
        <v>0</v>
      </c>
      <c r="AF709" s="191">
        <v>0</v>
      </c>
      <c r="AG709" s="191">
        <v>0</v>
      </c>
      <c r="AH709" s="85">
        <v>0</v>
      </c>
      <c r="AI709" s="85">
        <v>0</v>
      </c>
      <c r="AJ709" s="85">
        <v>0</v>
      </c>
      <c r="AK709" s="191">
        <v>0</v>
      </c>
      <c r="AL709" s="191">
        <v>0</v>
      </c>
      <c r="AM709" s="191">
        <v>0</v>
      </c>
      <c r="AN709" s="191">
        <v>0</v>
      </c>
      <c r="AO709" s="191">
        <v>0</v>
      </c>
      <c r="AP709" s="191">
        <v>0</v>
      </c>
      <c r="AQ709" s="191">
        <v>0</v>
      </c>
      <c r="AR709" s="191">
        <v>0</v>
      </c>
      <c r="AS709" s="191">
        <v>0</v>
      </c>
      <c r="AT709" s="191">
        <v>0</v>
      </c>
      <c r="AU709" s="85">
        <v>0</v>
      </c>
      <c r="AV709" s="302"/>
    </row>
    <row r="710" spans="1:48">
      <c r="A710" s="472"/>
      <c r="B710" s="537"/>
      <c r="C710" s="613"/>
      <c r="D710" s="616"/>
      <c r="E710" s="619"/>
      <c r="F710" s="540"/>
      <c r="G710" s="540"/>
      <c r="H710" s="540"/>
      <c r="I710" s="540"/>
      <c r="J710" s="534"/>
      <c r="K710" s="534"/>
      <c r="L710" s="610"/>
      <c r="M710" s="565"/>
      <c r="N710" s="87">
        <f>SUM(N705:N709)</f>
        <v>0</v>
      </c>
      <c r="O710" s="87">
        <f t="shared" ref="O710:T710" si="408">SUM(O705:O709)</f>
        <v>0</v>
      </c>
      <c r="P710" s="87">
        <f t="shared" si="408"/>
        <v>0</v>
      </c>
      <c r="Q710" s="175">
        <f t="shared" si="408"/>
        <v>0</v>
      </c>
      <c r="R710" s="175">
        <f t="shared" si="408"/>
        <v>7.5</v>
      </c>
      <c r="S710" s="175">
        <f t="shared" si="408"/>
        <v>0</v>
      </c>
      <c r="T710" s="175">
        <f t="shared" si="408"/>
        <v>0</v>
      </c>
      <c r="U710" s="176">
        <f t="shared" si="407"/>
        <v>7.5</v>
      </c>
      <c r="V710" s="177" t="s">
        <v>11</v>
      </c>
      <c r="W710" s="193">
        <f t="shared" ref="W710:AU710" si="409">SUM(W705:W709)</f>
        <v>0</v>
      </c>
      <c r="X710" s="193">
        <f t="shared" si="409"/>
        <v>0</v>
      </c>
      <c r="Y710" s="193">
        <f t="shared" si="409"/>
        <v>0</v>
      </c>
      <c r="Z710" s="193">
        <f t="shared" si="409"/>
        <v>0</v>
      </c>
      <c r="AA710" s="193">
        <f t="shared" si="409"/>
        <v>0</v>
      </c>
      <c r="AB710" s="193">
        <f t="shared" si="409"/>
        <v>0</v>
      </c>
      <c r="AC710" s="193">
        <f t="shared" si="409"/>
        <v>0</v>
      </c>
      <c r="AD710" s="193">
        <f t="shared" si="409"/>
        <v>0</v>
      </c>
      <c r="AE710" s="193">
        <f t="shared" si="409"/>
        <v>0</v>
      </c>
      <c r="AF710" s="193">
        <f t="shared" si="409"/>
        <v>0</v>
      </c>
      <c r="AG710" s="193">
        <f t="shared" si="409"/>
        <v>0</v>
      </c>
      <c r="AH710" s="175">
        <f t="shared" si="409"/>
        <v>0</v>
      </c>
      <c r="AI710" s="175">
        <f t="shared" si="409"/>
        <v>0</v>
      </c>
      <c r="AJ710" s="175">
        <f t="shared" si="409"/>
        <v>0</v>
      </c>
      <c r="AK710" s="193">
        <f t="shared" si="409"/>
        <v>0</v>
      </c>
      <c r="AL710" s="193">
        <f t="shared" si="409"/>
        <v>0</v>
      </c>
      <c r="AM710" s="193">
        <f t="shared" si="409"/>
        <v>0</v>
      </c>
      <c r="AN710" s="193">
        <f t="shared" si="409"/>
        <v>0</v>
      </c>
      <c r="AO710" s="193">
        <f t="shared" si="409"/>
        <v>0</v>
      </c>
      <c r="AP710" s="193">
        <f t="shared" si="409"/>
        <v>0</v>
      </c>
      <c r="AQ710" s="193">
        <f t="shared" si="409"/>
        <v>0</v>
      </c>
      <c r="AR710" s="193">
        <f t="shared" si="409"/>
        <v>0</v>
      </c>
      <c r="AS710" s="193">
        <f t="shared" si="409"/>
        <v>0</v>
      </c>
      <c r="AT710" s="193">
        <f t="shared" si="409"/>
        <v>0</v>
      </c>
      <c r="AU710" s="175">
        <f t="shared" si="409"/>
        <v>0</v>
      </c>
      <c r="AV710" s="328"/>
    </row>
    <row r="711" spans="1:48" ht="15.75" customHeight="1">
      <c r="A711" s="472"/>
      <c r="B711" s="535" t="s">
        <v>741</v>
      </c>
      <c r="C711" s="611" t="s">
        <v>742</v>
      </c>
      <c r="D711" s="614" t="s">
        <v>662</v>
      </c>
      <c r="E711" s="617" t="s">
        <v>743</v>
      </c>
      <c r="F711" s="6" t="s">
        <v>18</v>
      </c>
      <c r="G711" s="6" t="s">
        <v>20</v>
      </c>
      <c r="H711" s="6" t="s">
        <v>59</v>
      </c>
      <c r="I711" s="6" t="s">
        <v>724</v>
      </c>
      <c r="J711" s="532">
        <v>2023</v>
      </c>
      <c r="K711" s="532">
        <v>2023</v>
      </c>
      <c r="L711" s="541">
        <v>6.4340000000000002</v>
      </c>
      <c r="M711" s="563">
        <f>Q716+R716+S716+T716</f>
        <v>6.4341859999999995</v>
      </c>
      <c r="N711" s="9">
        <v>0</v>
      </c>
      <c r="O711" s="9">
        <v>0</v>
      </c>
      <c r="P711" s="9">
        <v>0</v>
      </c>
      <c r="Q711" s="9">
        <v>0</v>
      </c>
      <c r="R711" s="9">
        <v>6.4341859999999995</v>
      </c>
      <c r="S711" s="9">
        <v>0</v>
      </c>
      <c r="T711" s="9">
        <v>0</v>
      </c>
      <c r="U711" s="9">
        <f>SUM(N711:T711)</f>
        <v>6.4341859999999995</v>
      </c>
      <c r="V711" s="204" t="s">
        <v>3</v>
      </c>
      <c r="W711" s="93">
        <v>0</v>
      </c>
      <c r="X711" s="93">
        <v>0</v>
      </c>
      <c r="Y711" s="93">
        <v>0</v>
      </c>
      <c r="Z711" s="93">
        <v>0</v>
      </c>
      <c r="AA711" s="93">
        <v>0</v>
      </c>
      <c r="AB711" s="93">
        <v>0</v>
      </c>
      <c r="AC711" s="93">
        <v>0</v>
      </c>
      <c r="AD711" s="93">
        <v>0</v>
      </c>
      <c r="AE711" s="93">
        <v>0</v>
      </c>
      <c r="AF711" s="93">
        <v>0</v>
      </c>
      <c r="AG711" s="93">
        <v>0</v>
      </c>
      <c r="AH711" s="9">
        <v>0</v>
      </c>
      <c r="AI711" s="9">
        <v>0</v>
      </c>
      <c r="AJ711" s="9">
        <v>0</v>
      </c>
      <c r="AK711" s="93">
        <v>0</v>
      </c>
      <c r="AL711" s="93">
        <v>0</v>
      </c>
      <c r="AM711" s="93">
        <v>0</v>
      </c>
      <c r="AN711" s="93">
        <v>0</v>
      </c>
      <c r="AO711" s="93">
        <v>0</v>
      </c>
      <c r="AP711" s="93">
        <v>0</v>
      </c>
      <c r="AQ711" s="93">
        <v>0</v>
      </c>
      <c r="AR711" s="93">
        <v>0</v>
      </c>
      <c r="AS711" s="93">
        <v>0</v>
      </c>
      <c r="AT711" s="93">
        <v>0</v>
      </c>
      <c r="AU711" s="9">
        <v>0</v>
      </c>
      <c r="AV711" s="302"/>
    </row>
    <row r="712" spans="1:48" ht="31.5">
      <c r="A712" s="472"/>
      <c r="B712" s="536"/>
      <c r="C712" s="612"/>
      <c r="D712" s="615"/>
      <c r="E712" s="618"/>
      <c r="F712" s="24" t="s">
        <v>19</v>
      </c>
      <c r="G712" s="24" t="s">
        <v>22</v>
      </c>
      <c r="H712" s="24" t="s">
        <v>59</v>
      </c>
      <c r="I712" s="24" t="s">
        <v>744</v>
      </c>
      <c r="J712" s="533"/>
      <c r="K712" s="533"/>
      <c r="L712" s="609"/>
      <c r="M712" s="564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 t="shared" ref="U712:U716" si="410">SUM(N712:T712)</f>
        <v>0</v>
      </c>
      <c r="V712" s="172" t="s">
        <v>8</v>
      </c>
      <c r="W712" s="93">
        <v>0</v>
      </c>
      <c r="X712" s="93">
        <v>0</v>
      </c>
      <c r="Y712" s="93">
        <v>0</v>
      </c>
      <c r="Z712" s="93">
        <v>0</v>
      </c>
      <c r="AA712" s="93">
        <v>0</v>
      </c>
      <c r="AB712" s="93">
        <v>0</v>
      </c>
      <c r="AC712" s="93">
        <v>0</v>
      </c>
      <c r="AD712" s="93">
        <v>0</v>
      </c>
      <c r="AE712" s="93">
        <v>0</v>
      </c>
      <c r="AF712" s="93">
        <v>0</v>
      </c>
      <c r="AG712" s="93">
        <v>0</v>
      </c>
      <c r="AH712" s="9">
        <v>0</v>
      </c>
      <c r="AI712" s="9">
        <v>0</v>
      </c>
      <c r="AJ712" s="9">
        <v>0</v>
      </c>
      <c r="AK712" s="93">
        <v>0</v>
      </c>
      <c r="AL712" s="93">
        <v>0</v>
      </c>
      <c r="AM712" s="93">
        <v>0</v>
      </c>
      <c r="AN712" s="93">
        <v>0</v>
      </c>
      <c r="AO712" s="93">
        <v>0</v>
      </c>
      <c r="AP712" s="93">
        <v>0</v>
      </c>
      <c r="AQ712" s="93">
        <v>0</v>
      </c>
      <c r="AR712" s="93">
        <v>0</v>
      </c>
      <c r="AS712" s="93">
        <v>0</v>
      </c>
      <c r="AT712" s="93">
        <v>0</v>
      </c>
      <c r="AU712" s="9">
        <v>0</v>
      </c>
      <c r="AV712" s="302"/>
    </row>
    <row r="713" spans="1:48" ht="47.25">
      <c r="A713" s="472"/>
      <c r="B713" s="536"/>
      <c r="C713" s="612"/>
      <c r="D713" s="615"/>
      <c r="E713" s="618"/>
      <c r="F713" s="538" t="s">
        <v>39</v>
      </c>
      <c r="G713" s="538" t="s">
        <v>21</v>
      </c>
      <c r="H713" s="538" t="s">
        <v>59</v>
      </c>
      <c r="I713" s="538" t="s">
        <v>366</v>
      </c>
      <c r="J713" s="533"/>
      <c r="K713" s="533"/>
      <c r="L713" s="609"/>
      <c r="M713" s="564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>SUM(N713:T713)</f>
        <v>0</v>
      </c>
      <c r="V713" s="204" t="s">
        <v>50</v>
      </c>
      <c r="W713" s="93">
        <v>0</v>
      </c>
      <c r="X713" s="93">
        <v>0</v>
      </c>
      <c r="Y713" s="93">
        <v>0</v>
      </c>
      <c r="Z713" s="93">
        <v>0</v>
      </c>
      <c r="AA713" s="93">
        <v>0</v>
      </c>
      <c r="AB713" s="93">
        <v>0</v>
      </c>
      <c r="AC713" s="93">
        <v>0</v>
      </c>
      <c r="AD713" s="93">
        <v>0</v>
      </c>
      <c r="AE713" s="93">
        <v>0</v>
      </c>
      <c r="AF713" s="93">
        <v>0</v>
      </c>
      <c r="AG713" s="93">
        <v>0</v>
      </c>
      <c r="AH713" s="9">
        <v>0</v>
      </c>
      <c r="AI713" s="9">
        <v>0</v>
      </c>
      <c r="AJ713" s="9">
        <v>0</v>
      </c>
      <c r="AK713" s="93">
        <v>0</v>
      </c>
      <c r="AL713" s="93">
        <v>0</v>
      </c>
      <c r="AM713" s="93">
        <v>0</v>
      </c>
      <c r="AN713" s="93">
        <v>0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">
        <v>0</v>
      </c>
      <c r="AV713" s="302"/>
    </row>
    <row r="714" spans="1:48">
      <c r="A714" s="472"/>
      <c r="B714" s="536"/>
      <c r="C714" s="612"/>
      <c r="D714" s="615"/>
      <c r="E714" s="618"/>
      <c r="F714" s="539"/>
      <c r="G714" s="539"/>
      <c r="H714" s="539"/>
      <c r="I714" s="539"/>
      <c r="J714" s="533"/>
      <c r="K714" s="533"/>
      <c r="L714" s="609"/>
      <c r="M714" s="564"/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f t="shared" si="410"/>
        <v>0</v>
      </c>
      <c r="V714" s="204" t="s">
        <v>51</v>
      </c>
      <c r="W714" s="93">
        <v>0</v>
      </c>
      <c r="X714" s="93">
        <v>0</v>
      </c>
      <c r="Y714" s="93">
        <v>0</v>
      </c>
      <c r="Z714" s="93">
        <v>0</v>
      </c>
      <c r="AA714" s="93">
        <v>0</v>
      </c>
      <c r="AB714" s="93">
        <v>0</v>
      </c>
      <c r="AC714" s="93">
        <v>0</v>
      </c>
      <c r="AD714" s="93">
        <v>0</v>
      </c>
      <c r="AE714" s="93">
        <v>0</v>
      </c>
      <c r="AF714" s="93">
        <v>0</v>
      </c>
      <c r="AG714" s="93">
        <v>0</v>
      </c>
      <c r="AH714" s="9">
        <v>0</v>
      </c>
      <c r="AI714" s="9">
        <v>0</v>
      </c>
      <c r="AJ714" s="9">
        <v>0</v>
      </c>
      <c r="AK714" s="93">
        <v>0</v>
      </c>
      <c r="AL714" s="93">
        <v>0</v>
      </c>
      <c r="AM714" s="93">
        <v>0</v>
      </c>
      <c r="AN714" s="93">
        <v>0</v>
      </c>
      <c r="AO714" s="93">
        <v>0</v>
      </c>
      <c r="AP714" s="93">
        <v>0</v>
      </c>
      <c r="AQ714" s="93">
        <v>0</v>
      </c>
      <c r="AR714" s="93">
        <v>0</v>
      </c>
      <c r="AS714" s="93">
        <v>0</v>
      </c>
      <c r="AT714" s="93">
        <v>0</v>
      </c>
      <c r="AU714" s="9">
        <v>0</v>
      </c>
      <c r="AV714" s="302"/>
    </row>
    <row r="715" spans="1:48" ht="15.75" customHeight="1">
      <c r="A715" s="472"/>
      <c r="B715" s="536"/>
      <c r="C715" s="612"/>
      <c r="D715" s="615"/>
      <c r="E715" s="618"/>
      <c r="F715" s="539"/>
      <c r="G715" s="539"/>
      <c r="H715" s="539"/>
      <c r="I715" s="539"/>
      <c r="J715" s="533"/>
      <c r="K715" s="533"/>
      <c r="L715" s="609"/>
      <c r="M715" s="564"/>
      <c r="N715" s="85">
        <v>0</v>
      </c>
      <c r="O715" s="85">
        <v>0</v>
      </c>
      <c r="P715" s="85">
        <v>0</v>
      </c>
      <c r="Q715" s="85">
        <v>0</v>
      </c>
      <c r="R715" s="85">
        <v>0</v>
      </c>
      <c r="S715" s="85">
        <v>0</v>
      </c>
      <c r="T715" s="85">
        <v>0</v>
      </c>
      <c r="U715" s="9">
        <f t="shared" si="410"/>
        <v>0</v>
      </c>
      <c r="V715" s="204" t="s">
        <v>52</v>
      </c>
      <c r="W715" s="191">
        <v>0</v>
      </c>
      <c r="X715" s="191">
        <v>0</v>
      </c>
      <c r="Y715" s="191">
        <v>0</v>
      </c>
      <c r="Z715" s="191">
        <v>0</v>
      </c>
      <c r="AA715" s="191">
        <v>0</v>
      </c>
      <c r="AB715" s="191">
        <v>0</v>
      </c>
      <c r="AC715" s="191">
        <v>0</v>
      </c>
      <c r="AD715" s="191">
        <v>0</v>
      </c>
      <c r="AE715" s="191">
        <v>0</v>
      </c>
      <c r="AF715" s="191">
        <v>0</v>
      </c>
      <c r="AG715" s="191">
        <v>0</v>
      </c>
      <c r="AH715" s="85">
        <v>0</v>
      </c>
      <c r="AI715" s="85">
        <v>0</v>
      </c>
      <c r="AJ715" s="85">
        <v>0</v>
      </c>
      <c r="AK715" s="191">
        <v>0</v>
      </c>
      <c r="AL715" s="191">
        <v>0</v>
      </c>
      <c r="AM715" s="191">
        <v>0</v>
      </c>
      <c r="AN715" s="191">
        <v>0</v>
      </c>
      <c r="AO715" s="191">
        <v>0</v>
      </c>
      <c r="AP715" s="191">
        <v>0</v>
      </c>
      <c r="AQ715" s="191">
        <v>0</v>
      </c>
      <c r="AR715" s="191">
        <v>0</v>
      </c>
      <c r="AS715" s="191">
        <v>0</v>
      </c>
      <c r="AT715" s="191">
        <v>0</v>
      </c>
      <c r="AU715" s="85">
        <v>0</v>
      </c>
      <c r="AV715" s="302"/>
    </row>
    <row r="716" spans="1:48">
      <c r="A716" s="472"/>
      <c r="B716" s="537"/>
      <c r="C716" s="613"/>
      <c r="D716" s="616"/>
      <c r="E716" s="619"/>
      <c r="F716" s="540"/>
      <c r="G716" s="540"/>
      <c r="H716" s="540"/>
      <c r="I716" s="540"/>
      <c r="J716" s="534"/>
      <c r="K716" s="534"/>
      <c r="L716" s="610"/>
      <c r="M716" s="565"/>
      <c r="N716" s="87">
        <f>SUM(N711:N715)</f>
        <v>0</v>
      </c>
      <c r="O716" s="87">
        <f t="shared" ref="O716:T716" si="411">SUM(O711:O715)</f>
        <v>0</v>
      </c>
      <c r="P716" s="87">
        <f t="shared" si="411"/>
        <v>0</v>
      </c>
      <c r="Q716" s="175">
        <f t="shared" si="411"/>
        <v>0</v>
      </c>
      <c r="R716" s="175">
        <f t="shared" si="411"/>
        <v>6.4341859999999995</v>
      </c>
      <c r="S716" s="175">
        <f t="shared" si="411"/>
        <v>0</v>
      </c>
      <c r="T716" s="175">
        <f t="shared" si="411"/>
        <v>0</v>
      </c>
      <c r="U716" s="176">
        <f t="shared" si="410"/>
        <v>6.4341859999999995</v>
      </c>
      <c r="V716" s="177" t="s">
        <v>11</v>
      </c>
      <c r="W716" s="193">
        <f t="shared" ref="W716:AU716" si="412">SUM(W711:W715)</f>
        <v>0</v>
      </c>
      <c r="X716" s="193">
        <f t="shared" si="412"/>
        <v>0</v>
      </c>
      <c r="Y716" s="193">
        <f t="shared" si="412"/>
        <v>0</v>
      </c>
      <c r="Z716" s="193">
        <f t="shared" si="412"/>
        <v>0</v>
      </c>
      <c r="AA716" s="193">
        <f t="shared" si="412"/>
        <v>0</v>
      </c>
      <c r="AB716" s="193">
        <f t="shared" si="412"/>
        <v>0</v>
      </c>
      <c r="AC716" s="193">
        <f t="shared" si="412"/>
        <v>0</v>
      </c>
      <c r="AD716" s="193">
        <f t="shared" si="412"/>
        <v>0</v>
      </c>
      <c r="AE716" s="193">
        <f t="shared" si="412"/>
        <v>0</v>
      </c>
      <c r="AF716" s="193">
        <f t="shared" si="412"/>
        <v>0</v>
      </c>
      <c r="AG716" s="193">
        <f t="shared" si="412"/>
        <v>0</v>
      </c>
      <c r="AH716" s="175">
        <f t="shared" si="412"/>
        <v>0</v>
      </c>
      <c r="AI716" s="175">
        <f t="shared" si="412"/>
        <v>0</v>
      </c>
      <c r="AJ716" s="175">
        <f t="shared" si="412"/>
        <v>0</v>
      </c>
      <c r="AK716" s="193">
        <f t="shared" si="412"/>
        <v>0</v>
      </c>
      <c r="AL716" s="193">
        <f t="shared" si="412"/>
        <v>0</v>
      </c>
      <c r="AM716" s="193">
        <f t="shared" si="412"/>
        <v>0</v>
      </c>
      <c r="AN716" s="193">
        <f t="shared" si="412"/>
        <v>0</v>
      </c>
      <c r="AO716" s="193">
        <f t="shared" si="412"/>
        <v>0</v>
      </c>
      <c r="AP716" s="193">
        <f t="shared" si="412"/>
        <v>0</v>
      </c>
      <c r="AQ716" s="193">
        <f t="shared" si="412"/>
        <v>0</v>
      </c>
      <c r="AR716" s="193">
        <f t="shared" si="412"/>
        <v>0</v>
      </c>
      <c r="AS716" s="193">
        <f t="shared" si="412"/>
        <v>0</v>
      </c>
      <c r="AT716" s="193">
        <f t="shared" si="412"/>
        <v>0</v>
      </c>
      <c r="AU716" s="175">
        <f t="shared" si="412"/>
        <v>0</v>
      </c>
      <c r="AV716" s="328"/>
    </row>
    <row r="717" spans="1:48" ht="15.75" customHeight="1">
      <c r="A717" s="472"/>
      <c r="B717" s="535" t="s">
        <v>745</v>
      </c>
      <c r="C717" s="611" t="s">
        <v>746</v>
      </c>
      <c r="D717" s="614" t="s">
        <v>662</v>
      </c>
      <c r="E717" s="617" t="s">
        <v>747</v>
      </c>
      <c r="F717" s="6" t="s">
        <v>18</v>
      </c>
      <c r="G717" s="6" t="s">
        <v>20</v>
      </c>
      <c r="H717" s="6" t="s">
        <v>59</v>
      </c>
      <c r="I717" s="6" t="s">
        <v>724</v>
      </c>
      <c r="J717" s="532">
        <v>2023</v>
      </c>
      <c r="K717" s="532">
        <v>2023</v>
      </c>
      <c r="L717" s="541">
        <v>6.375</v>
      </c>
      <c r="M717" s="563">
        <f>Q723+R723+S723+T723</f>
        <v>6.3753209999999996</v>
      </c>
      <c r="N717" s="9">
        <v>0</v>
      </c>
      <c r="O717" s="9">
        <v>0</v>
      </c>
      <c r="P717" s="9">
        <v>0</v>
      </c>
      <c r="Q717" s="9">
        <v>0</v>
      </c>
      <c r="R717" s="9">
        <v>6.3753209999999996</v>
      </c>
      <c r="S717" s="9">
        <v>0</v>
      </c>
      <c r="T717" s="9">
        <v>0</v>
      </c>
      <c r="U717" s="9">
        <f>SUM(N717:T717)</f>
        <v>6.3753209999999996</v>
      </c>
      <c r="V717" s="204" t="s">
        <v>3</v>
      </c>
      <c r="W717" s="93">
        <v>0</v>
      </c>
      <c r="X717" s="93">
        <f>X718</f>
        <v>31.5</v>
      </c>
      <c r="Y717" s="93">
        <v>0</v>
      </c>
      <c r="Z717" s="93">
        <v>0</v>
      </c>
      <c r="AA717" s="93">
        <v>0</v>
      </c>
      <c r="AB717" s="93">
        <v>0</v>
      </c>
      <c r="AC717" s="93">
        <v>0</v>
      </c>
      <c r="AD717" s="93">
        <v>0</v>
      </c>
      <c r="AE717" s="93">
        <v>0</v>
      </c>
      <c r="AF717" s="93">
        <f>AF718</f>
        <v>31.5</v>
      </c>
      <c r="AG717" s="93">
        <v>0</v>
      </c>
      <c r="AH717" s="9">
        <v>0</v>
      </c>
      <c r="AI717" s="9">
        <v>0</v>
      </c>
      <c r="AJ717" s="9">
        <v>0</v>
      </c>
      <c r="AK717" s="93">
        <v>0</v>
      </c>
      <c r="AL717" s="93">
        <v>0</v>
      </c>
      <c r="AM717" s="93">
        <v>0</v>
      </c>
      <c r="AN717" s="93">
        <v>0</v>
      </c>
      <c r="AO717" s="93">
        <v>0</v>
      </c>
      <c r="AP717" s="93">
        <v>0</v>
      </c>
      <c r="AQ717" s="93">
        <v>0</v>
      </c>
      <c r="AR717" s="93">
        <v>0</v>
      </c>
      <c r="AS717" s="93">
        <v>0</v>
      </c>
      <c r="AT717" s="93">
        <v>0</v>
      </c>
      <c r="AU717" s="9">
        <v>0</v>
      </c>
      <c r="AV717" s="302"/>
    </row>
    <row r="718" spans="1:48" s="275" customFormat="1" ht="30" hidden="1" customHeight="1">
      <c r="A718" s="472"/>
      <c r="B718" s="536"/>
      <c r="C718" s="612"/>
      <c r="D718" s="615"/>
      <c r="E718" s="618"/>
      <c r="F718" s="286"/>
      <c r="G718" s="286"/>
      <c r="H718" s="286"/>
      <c r="I718" s="286"/>
      <c r="J718" s="533"/>
      <c r="K718" s="533"/>
      <c r="L718" s="609"/>
      <c r="M718" s="564"/>
      <c r="N718" s="277"/>
      <c r="O718" s="277"/>
      <c r="P718" s="277"/>
      <c r="Q718" s="277"/>
      <c r="R718" s="277"/>
      <c r="S718" s="277"/>
      <c r="T718" s="277"/>
      <c r="U718" s="277"/>
      <c r="V718" s="287" t="s">
        <v>973</v>
      </c>
      <c r="W718" s="274"/>
      <c r="X718" s="274">
        <f>AF718</f>
        <v>31.5</v>
      </c>
      <c r="Y718" s="274"/>
      <c r="Z718" s="274"/>
      <c r="AA718" s="274"/>
      <c r="AB718" s="274"/>
      <c r="AC718" s="274"/>
      <c r="AD718" s="274"/>
      <c r="AE718" s="274"/>
      <c r="AF718" s="274">
        <v>31.5</v>
      </c>
      <c r="AG718" s="274"/>
      <c r="AH718" s="277"/>
      <c r="AI718" s="277"/>
      <c r="AJ718" s="277"/>
      <c r="AK718" s="274"/>
      <c r="AL718" s="274"/>
      <c r="AM718" s="274"/>
      <c r="AN718" s="274"/>
      <c r="AO718" s="274"/>
      <c r="AP718" s="274"/>
      <c r="AQ718" s="274"/>
      <c r="AR718" s="274"/>
      <c r="AS718" s="274"/>
      <c r="AT718" s="274"/>
      <c r="AU718" s="277"/>
      <c r="AV718" s="330"/>
    </row>
    <row r="719" spans="1:48" ht="31.5">
      <c r="A719" s="472"/>
      <c r="B719" s="536"/>
      <c r="C719" s="612"/>
      <c r="D719" s="615"/>
      <c r="E719" s="618"/>
      <c r="F719" s="24" t="s">
        <v>19</v>
      </c>
      <c r="G719" s="24" t="s">
        <v>22</v>
      </c>
      <c r="H719" s="24" t="s">
        <v>59</v>
      </c>
      <c r="I719" s="24" t="s">
        <v>748</v>
      </c>
      <c r="J719" s="533"/>
      <c r="K719" s="533"/>
      <c r="L719" s="609"/>
      <c r="M719" s="564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 t="shared" ref="U719:U723" si="413">SUM(N719:T719)</f>
        <v>0</v>
      </c>
      <c r="V719" s="172" t="s">
        <v>8</v>
      </c>
      <c r="W719" s="93">
        <v>0</v>
      </c>
      <c r="X719" s="93">
        <v>0</v>
      </c>
      <c r="Y719" s="93">
        <v>0</v>
      </c>
      <c r="Z719" s="93">
        <v>0</v>
      </c>
      <c r="AA719" s="93">
        <v>0</v>
      </c>
      <c r="AB719" s="93">
        <v>0</v>
      </c>
      <c r="AC719" s="93">
        <v>0</v>
      </c>
      <c r="AD719" s="93">
        <v>0</v>
      </c>
      <c r="AE719" s="93">
        <v>0</v>
      </c>
      <c r="AF719" s="93">
        <v>0</v>
      </c>
      <c r="AG719" s="93">
        <v>0</v>
      </c>
      <c r="AH719" s="9">
        <v>0</v>
      </c>
      <c r="AI719" s="9">
        <v>0</v>
      </c>
      <c r="AJ719" s="9">
        <v>0</v>
      </c>
      <c r="AK719" s="93">
        <v>0</v>
      </c>
      <c r="AL719" s="93">
        <v>0</v>
      </c>
      <c r="AM719" s="93">
        <v>0</v>
      </c>
      <c r="AN719" s="93">
        <v>0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">
        <v>0</v>
      </c>
      <c r="AV719" s="302"/>
    </row>
    <row r="720" spans="1:48" ht="47.25">
      <c r="A720" s="472"/>
      <c r="B720" s="536"/>
      <c r="C720" s="612"/>
      <c r="D720" s="615"/>
      <c r="E720" s="618"/>
      <c r="F720" s="538" t="s">
        <v>39</v>
      </c>
      <c r="G720" s="538" t="s">
        <v>21</v>
      </c>
      <c r="H720" s="538" t="s">
        <v>59</v>
      </c>
      <c r="I720" s="538" t="s">
        <v>684</v>
      </c>
      <c r="J720" s="533"/>
      <c r="K720" s="533"/>
      <c r="L720" s="609"/>
      <c r="M720" s="564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>SUM(N720:T720)</f>
        <v>0</v>
      </c>
      <c r="V720" s="204" t="s">
        <v>50</v>
      </c>
      <c r="W720" s="93">
        <v>0</v>
      </c>
      <c r="X720" s="93">
        <v>0</v>
      </c>
      <c r="Y720" s="93">
        <v>0</v>
      </c>
      <c r="Z720" s="93">
        <v>0</v>
      </c>
      <c r="AA720" s="93">
        <v>0</v>
      </c>
      <c r="AB720" s="93">
        <v>0</v>
      </c>
      <c r="AC720" s="93">
        <v>0</v>
      </c>
      <c r="AD720" s="93">
        <v>0</v>
      </c>
      <c r="AE720" s="93">
        <v>0</v>
      </c>
      <c r="AF720" s="93">
        <v>0</v>
      </c>
      <c r="AG720" s="93">
        <v>0</v>
      </c>
      <c r="AH720" s="9">
        <v>0</v>
      </c>
      <c r="AI720" s="9">
        <v>0</v>
      </c>
      <c r="AJ720" s="9">
        <v>0</v>
      </c>
      <c r="AK720" s="93">
        <v>0</v>
      </c>
      <c r="AL720" s="93">
        <v>0</v>
      </c>
      <c r="AM720" s="93">
        <v>0</v>
      </c>
      <c r="AN720" s="93">
        <v>0</v>
      </c>
      <c r="AO720" s="93">
        <v>0</v>
      </c>
      <c r="AP720" s="93">
        <v>0</v>
      </c>
      <c r="AQ720" s="93">
        <v>0</v>
      </c>
      <c r="AR720" s="93">
        <v>0</v>
      </c>
      <c r="AS720" s="93">
        <v>0</v>
      </c>
      <c r="AT720" s="93">
        <v>0</v>
      </c>
      <c r="AU720" s="9">
        <v>0</v>
      </c>
      <c r="AV720" s="302"/>
    </row>
    <row r="721" spans="1:48">
      <c r="A721" s="472"/>
      <c r="B721" s="536"/>
      <c r="C721" s="612"/>
      <c r="D721" s="615"/>
      <c r="E721" s="618"/>
      <c r="F721" s="539"/>
      <c r="G721" s="539"/>
      <c r="H721" s="539"/>
      <c r="I721" s="539"/>
      <c r="J721" s="533"/>
      <c r="K721" s="533"/>
      <c r="L721" s="609"/>
      <c r="M721" s="564"/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f t="shared" si="413"/>
        <v>0</v>
      </c>
      <c r="V721" s="204" t="s">
        <v>51</v>
      </c>
      <c r="W721" s="93">
        <v>0</v>
      </c>
      <c r="X721" s="93">
        <v>0</v>
      </c>
      <c r="Y721" s="93">
        <v>0</v>
      </c>
      <c r="Z721" s="93">
        <v>0</v>
      </c>
      <c r="AA721" s="93">
        <v>0</v>
      </c>
      <c r="AB721" s="93">
        <v>0</v>
      </c>
      <c r="AC721" s="93">
        <v>0</v>
      </c>
      <c r="AD721" s="93">
        <v>0</v>
      </c>
      <c r="AE721" s="93">
        <v>0</v>
      </c>
      <c r="AF721" s="93">
        <v>0</v>
      </c>
      <c r="AG721" s="93">
        <v>0</v>
      </c>
      <c r="AH721" s="9">
        <v>0</v>
      </c>
      <c r="AI721" s="9">
        <v>0</v>
      </c>
      <c r="AJ721" s="9">
        <v>0</v>
      </c>
      <c r="AK721" s="93">
        <v>0</v>
      </c>
      <c r="AL721" s="93">
        <v>0</v>
      </c>
      <c r="AM721" s="93">
        <v>0</v>
      </c>
      <c r="AN721" s="93">
        <v>0</v>
      </c>
      <c r="AO721" s="93">
        <v>0</v>
      </c>
      <c r="AP721" s="93">
        <v>0</v>
      </c>
      <c r="AQ721" s="93">
        <v>0</v>
      </c>
      <c r="AR721" s="93">
        <v>0</v>
      </c>
      <c r="AS721" s="93">
        <v>0</v>
      </c>
      <c r="AT721" s="93">
        <v>0</v>
      </c>
      <c r="AU721" s="9">
        <v>0</v>
      </c>
      <c r="AV721" s="302"/>
    </row>
    <row r="722" spans="1:48" ht="15.75" customHeight="1">
      <c r="A722" s="472"/>
      <c r="B722" s="536"/>
      <c r="C722" s="612"/>
      <c r="D722" s="615"/>
      <c r="E722" s="618"/>
      <c r="F722" s="539"/>
      <c r="G722" s="539"/>
      <c r="H722" s="539"/>
      <c r="I722" s="539"/>
      <c r="J722" s="533"/>
      <c r="K722" s="533"/>
      <c r="L722" s="609"/>
      <c r="M722" s="564"/>
      <c r="N722" s="85">
        <v>0</v>
      </c>
      <c r="O722" s="85">
        <v>0</v>
      </c>
      <c r="P722" s="85">
        <v>0</v>
      </c>
      <c r="Q722" s="85">
        <v>0</v>
      </c>
      <c r="R722" s="85">
        <v>0</v>
      </c>
      <c r="S722" s="85">
        <v>0</v>
      </c>
      <c r="T722" s="85">
        <v>0</v>
      </c>
      <c r="U722" s="9">
        <f t="shared" si="413"/>
        <v>0</v>
      </c>
      <c r="V722" s="204" t="s">
        <v>52</v>
      </c>
      <c r="W722" s="191">
        <v>0</v>
      </c>
      <c r="X722" s="191">
        <v>0</v>
      </c>
      <c r="Y722" s="191">
        <v>0</v>
      </c>
      <c r="Z722" s="191">
        <v>0</v>
      </c>
      <c r="AA722" s="191">
        <v>0</v>
      </c>
      <c r="AB722" s="191">
        <v>0</v>
      </c>
      <c r="AC722" s="191">
        <v>0</v>
      </c>
      <c r="AD722" s="191">
        <v>0</v>
      </c>
      <c r="AE722" s="191">
        <v>0</v>
      </c>
      <c r="AF722" s="191">
        <v>0</v>
      </c>
      <c r="AG722" s="191">
        <v>0</v>
      </c>
      <c r="AH722" s="85">
        <v>0</v>
      </c>
      <c r="AI722" s="85">
        <v>0</v>
      </c>
      <c r="AJ722" s="85">
        <v>0</v>
      </c>
      <c r="AK722" s="191">
        <v>0</v>
      </c>
      <c r="AL722" s="191">
        <v>0</v>
      </c>
      <c r="AM722" s="191">
        <v>0</v>
      </c>
      <c r="AN722" s="191">
        <v>0</v>
      </c>
      <c r="AO722" s="191">
        <v>0</v>
      </c>
      <c r="AP722" s="191">
        <v>0</v>
      </c>
      <c r="AQ722" s="191">
        <v>0</v>
      </c>
      <c r="AR722" s="191">
        <v>0</v>
      </c>
      <c r="AS722" s="191">
        <v>0</v>
      </c>
      <c r="AT722" s="191">
        <v>0</v>
      </c>
      <c r="AU722" s="85">
        <v>0</v>
      </c>
      <c r="AV722" s="302"/>
    </row>
    <row r="723" spans="1:48">
      <c r="A723" s="473"/>
      <c r="B723" s="537"/>
      <c r="C723" s="613"/>
      <c r="D723" s="616"/>
      <c r="E723" s="619"/>
      <c r="F723" s="540"/>
      <c r="G723" s="540"/>
      <c r="H723" s="540"/>
      <c r="I723" s="540"/>
      <c r="J723" s="534"/>
      <c r="K723" s="534"/>
      <c r="L723" s="610"/>
      <c r="M723" s="565"/>
      <c r="N723" s="87">
        <f>SUM(N717:N722)</f>
        <v>0</v>
      </c>
      <c r="O723" s="87">
        <f t="shared" ref="O723:T723" si="414">SUM(O717:O722)</f>
        <v>0</v>
      </c>
      <c r="P723" s="87">
        <f t="shared" si="414"/>
        <v>0</v>
      </c>
      <c r="Q723" s="175">
        <f t="shared" si="414"/>
        <v>0</v>
      </c>
      <c r="R723" s="175">
        <f t="shared" si="414"/>
        <v>6.3753209999999996</v>
      </c>
      <c r="S723" s="175">
        <f t="shared" si="414"/>
        <v>0</v>
      </c>
      <c r="T723" s="175">
        <f t="shared" si="414"/>
        <v>0</v>
      </c>
      <c r="U723" s="176">
        <f t="shared" si="413"/>
        <v>6.3753209999999996</v>
      </c>
      <c r="V723" s="177" t="s">
        <v>11</v>
      </c>
      <c r="W723" s="193">
        <f t="shared" ref="W723:AU723" si="415">SUM(W717:W722)</f>
        <v>0</v>
      </c>
      <c r="X723" s="193">
        <f>X717</f>
        <v>31.5</v>
      </c>
      <c r="Y723" s="193">
        <f t="shared" si="415"/>
        <v>0</v>
      </c>
      <c r="Z723" s="193">
        <f t="shared" si="415"/>
        <v>0</v>
      </c>
      <c r="AA723" s="193">
        <f t="shared" si="415"/>
        <v>0</v>
      </c>
      <c r="AB723" s="193">
        <f t="shared" si="415"/>
        <v>0</v>
      </c>
      <c r="AC723" s="193">
        <f t="shared" si="415"/>
        <v>0</v>
      </c>
      <c r="AD723" s="193">
        <f t="shared" si="415"/>
        <v>0</v>
      </c>
      <c r="AE723" s="193">
        <f t="shared" si="415"/>
        <v>0</v>
      </c>
      <c r="AF723" s="193">
        <f>AF717</f>
        <v>31.5</v>
      </c>
      <c r="AG723" s="193">
        <f t="shared" si="415"/>
        <v>0</v>
      </c>
      <c r="AH723" s="175">
        <f t="shared" si="415"/>
        <v>0</v>
      </c>
      <c r="AI723" s="175">
        <f t="shared" si="415"/>
        <v>0</v>
      </c>
      <c r="AJ723" s="175">
        <f t="shared" si="415"/>
        <v>0</v>
      </c>
      <c r="AK723" s="193">
        <f t="shared" si="415"/>
        <v>0</v>
      </c>
      <c r="AL723" s="193">
        <f t="shared" si="415"/>
        <v>0</v>
      </c>
      <c r="AM723" s="193">
        <f t="shared" si="415"/>
        <v>0</v>
      </c>
      <c r="AN723" s="193">
        <f t="shared" si="415"/>
        <v>0</v>
      </c>
      <c r="AO723" s="193">
        <f t="shared" si="415"/>
        <v>0</v>
      </c>
      <c r="AP723" s="193">
        <f t="shared" si="415"/>
        <v>0</v>
      </c>
      <c r="AQ723" s="193">
        <f t="shared" si="415"/>
        <v>0</v>
      </c>
      <c r="AR723" s="193">
        <f t="shared" si="415"/>
        <v>0</v>
      </c>
      <c r="AS723" s="193">
        <f t="shared" si="415"/>
        <v>0</v>
      </c>
      <c r="AT723" s="193">
        <f t="shared" si="415"/>
        <v>0</v>
      </c>
      <c r="AU723" s="175">
        <f t="shared" si="415"/>
        <v>0</v>
      </c>
      <c r="AV723" s="328"/>
    </row>
    <row r="724" spans="1:48" ht="19.5" customHeight="1">
      <c r="A724" s="556" t="s">
        <v>643</v>
      </c>
      <c r="B724" s="557"/>
      <c r="C724" s="557"/>
      <c r="D724" s="557"/>
      <c r="E724" s="557"/>
      <c r="F724" s="557"/>
      <c r="G724" s="557"/>
      <c r="H724" s="557"/>
      <c r="I724" s="557"/>
      <c r="J724" s="557"/>
      <c r="K724" s="557"/>
      <c r="L724" s="557"/>
      <c r="M724" s="557"/>
      <c r="N724" s="557"/>
      <c r="O724" s="557"/>
      <c r="P724" s="557"/>
      <c r="Q724" s="557"/>
      <c r="R724" s="557"/>
      <c r="S724" s="557"/>
      <c r="T724" s="557"/>
      <c r="U724" s="557"/>
      <c r="V724" s="557"/>
      <c r="W724" s="558"/>
      <c r="X724" s="558"/>
      <c r="Y724" s="558"/>
      <c r="Z724" s="558"/>
      <c r="AA724" s="558"/>
      <c r="AB724" s="558"/>
      <c r="AC724" s="558"/>
      <c r="AD724" s="558"/>
      <c r="AE724" s="558"/>
      <c r="AF724" s="558"/>
      <c r="AG724" s="558"/>
      <c r="AH724" s="558"/>
      <c r="AI724" s="558"/>
      <c r="AJ724" s="558"/>
      <c r="AK724" s="558"/>
      <c r="AL724" s="558"/>
      <c r="AM724" s="558"/>
      <c r="AN724" s="558"/>
      <c r="AO724" s="558"/>
      <c r="AP724" s="558"/>
      <c r="AQ724" s="558"/>
      <c r="AR724" s="558"/>
      <c r="AS724" s="558"/>
      <c r="AT724" s="558"/>
      <c r="AU724" s="558"/>
      <c r="AV724" s="559"/>
    </row>
    <row r="725" spans="1:48">
      <c r="A725" s="596" t="s">
        <v>644</v>
      </c>
      <c r="B725" s="597"/>
      <c r="C725" s="597"/>
      <c r="D725" s="597"/>
      <c r="E725" s="597"/>
      <c r="F725" s="597"/>
      <c r="G725" s="597"/>
      <c r="H725" s="597"/>
      <c r="I725" s="597"/>
      <c r="J725" s="597"/>
      <c r="K725" s="597"/>
      <c r="L725" s="597"/>
      <c r="M725" s="597"/>
      <c r="N725" s="597"/>
      <c r="O725" s="597"/>
      <c r="P725" s="597"/>
      <c r="Q725" s="597"/>
      <c r="R725" s="597"/>
      <c r="S725" s="597"/>
      <c r="T725" s="597"/>
      <c r="U725" s="597"/>
      <c r="V725" s="598"/>
      <c r="W725" s="190"/>
      <c r="X725" s="190"/>
      <c r="Y725" s="190"/>
      <c r="Z725" s="190"/>
      <c r="AA725" s="190"/>
      <c r="AB725" s="190"/>
      <c r="AC725" s="190"/>
      <c r="AD725" s="190"/>
      <c r="AE725" s="190"/>
      <c r="AF725" s="190"/>
      <c r="AG725" s="190"/>
      <c r="AH725" s="188"/>
      <c r="AI725" s="188"/>
      <c r="AJ725" s="188"/>
      <c r="AK725" s="190"/>
      <c r="AL725" s="190"/>
      <c r="AM725" s="190"/>
      <c r="AN725" s="190"/>
      <c r="AO725" s="190"/>
      <c r="AP725" s="190"/>
      <c r="AQ725" s="190"/>
      <c r="AR725" s="190"/>
      <c r="AS725" s="190"/>
      <c r="AT725" s="190"/>
      <c r="AU725" s="188"/>
      <c r="AV725" s="302"/>
    </row>
    <row r="726" spans="1:48" ht="15.75" customHeight="1">
      <c r="B726" s="544" t="s">
        <v>45</v>
      </c>
      <c r="C726" s="545"/>
      <c r="D726" s="545"/>
      <c r="E726" s="545"/>
      <c r="F726" s="545"/>
      <c r="G726" s="545"/>
      <c r="H726" s="545"/>
      <c r="I726" s="545"/>
      <c r="J726" s="545"/>
      <c r="K726" s="545"/>
      <c r="L726" s="545"/>
      <c r="M726" s="546"/>
      <c r="N726" s="85"/>
      <c r="O726" s="85"/>
      <c r="P726" s="85"/>
      <c r="Q726" s="85"/>
      <c r="R726" s="85"/>
      <c r="S726" s="85"/>
      <c r="T726" s="85"/>
      <c r="U726" s="9"/>
      <c r="V726" s="172"/>
      <c r="W726" s="190"/>
      <c r="X726" s="190"/>
      <c r="Y726" s="190"/>
      <c r="Z726" s="190"/>
      <c r="AA726" s="190"/>
      <c r="AB726" s="190"/>
      <c r="AC726" s="190"/>
      <c r="AD726" s="190"/>
      <c r="AE726" s="190"/>
      <c r="AF726" s="190"/>
      <c r="AG726" s="190"/>
      <c r="AH726" s="188"/>
      <c r="AI726" s="188"/>
      <c r="AJ726" s="188"/>
      <c r="AK726" s="190"/>
      <c r="AL726" s="190"/>
      <c r="AM726" s="190"/>
      <c r="AN726" s="190"/>
      <c r="AO726" s="190"/>
      <c r="AP726" s="190"/>
      <c r="AQ726" s="190"/>
      <c r="AR726" s="190"/>
      <c r="AS726" s="190"/>
      <c r="AT726" s="190"/>
      <c r="AU726" s="188"/>
      <c r="AV726" s="302"/>
    </row>
    <row r="727" spans="1:48">
      <c r="A727" s="600"/>
      <c r="B727" s="601"/>
      <c r="C727" s="601"/>
      <c r="D727" s="601"/>
      <c r="E727" s="602"/>
      <c r="F727" s="47"/>
      <c r="G727" s="47"/>
      <c r="H727" s="47"/>
      <c r="I727" s="47"/>
      <c r="J727" s="47"/>
      <c r="K727" s="47"/>
      <c r="L727" s="47"/>
      <c r="M727" s="47"/>
      <c r="N727" s="85">
        <f t="shared" ref="N727:U727" si="416">N717+N711+N705+N699+N693+N685+N677+N669+N663+N657+N651+N645</f>
        <v>4.2690219999999997</v>
      </c>
      <c r="O727" s="85">
        <f t="shared" si="416"/>
        <v>7.4527700000000001</v>
      </c>
      <c r="P727" s="85">
        <f t="shared" si="416"/>
        <v>4.8083999999999989</v>
      </c>
      <c r="Q727" s="85">
        <f t="shared" si="416"/>
        <v>81.437422000000012</v>
      </c>
      <c r="R727" s="85">
        <f t="shared" si="416"/>
        <v>45.308654500000003</v>
      </c>
      <c r="S727" s="85">
        <f t="shared" si="416"/>
        <v>7.3750000000000009E-4</v>
      </c>
      <c r="T727" s="85">
        <f t="shared" si="416"/>
        <v>7.3750000000000009E-4</v>
      </c>
      <c r="U727" s="85">
        <f t="shared" si="416"/>
        <v>143.27774350000001</v>
      </c>
      <c r="V727" s="172" t="s">
        <v>3</v>
      </c>
      <c r="W727" s="191">
        <f t="shared" ref="W727:X727" si="417">W717+W711+W705+W699+W693+W685+W677+W669+W663+W657+W651+W645</f>
        <v>81437.72</v>
      </c>
      <c r="X727" s="191">
        <f t="shared" si="417"/>
        <v>899.5</v>
      </c>
      <c r="Y727" s="191">
        <f t="shared" ref="Y727:AU727" si="418">Y717+Y711+Y705+Y699+Y693+Y685+Y677+Y669+Y663+Y657+Y651+Y645</f>
        <v>0</v>
      </c>
      <c r="Z727" s="191">
        <f t="shared" si="418"/>
        <v>0</v>
      </c>
      <c r="AA727" s="191">
        <f t="shared" si="418"/>
        <v>0</v>
      </c>
      <c r="AB727" s="191">
        <f t="shared" si="418"/>
        <v>0</v>
      </c>
      <c r="AC727" s="191">
        <f t="shared" si="418"/>
        <v>0</v>
      </c>
      <c r="AD727" s="191">
        <f t="shared" si="418"/>
        <v>0</v>
      </c>
      <c r="AE727" s="191">
        <f t="shared" si="418"/>
        <v>0</v>
      </c>
      <c r="AF727" s="191">
        <f t="shared" si="418"/>
        <v>31.5</v>
      </c>
      <c r="AG727" s="191">
        <f t="shared" si="418"/>
        <v>868</v>
      </c>
      <c r="AH727" s="85">
        <f t="shared" si="418"/>
        <v>0</v>
      </c>
      <c r="AI727" s="85">
        <f t="shared" si="418"/>
        <v>0</v>
      </c>
      <c r="AJ727" s="85">
        <f t="shared" si="418"/>
        <v>0</v>
      </c>
      <c r="AK727" s="191">
        <f t="shared" si="418"/>
        <v>0</v>
      </c>
      <c r="AL727" s="191">
        <f t="shared" si="418"/>
        <v>0</v>
      </c>
      <c r="AM727" s="191">
        <f t="shared" si="418"/>
        <v>0</v>
      </c>
      <c r="AN727" s="191">
        <f t="shared" si="418"/>
        <v>0</v>
      </c>
      <c r="AO727" s="191">
        <f t="shared" si="418"/>
        <v>0</v>
      </c>
      <c r="AP727" s="191">
        <f t="shared" si="418"/>
        <v>0</v>
      </c>
      <c r="AQ727" s="191">
        <f t="shared" si="418"/>
        <v>0</v>
      </c>
      <c r="AR727" s="191">
        <f t="shared" si="418"/>
        <v>0</v>
      </c>
      <c r="AS727" s="191">
        <f t="shared" si="418"/>
        <v>0</v>
      </c>
      <c r="AT727" s="191">
        <f t="shared" si="418"/>
        <v>0</v>
      </c>
      <c r="AU727" s="85">
        <f t="shared" si="418"/>
        <v>0</v>
      </c>
      <c r="AV727" s="302"/>
    </row>
    <row r="728" spans="1:48" ht="15.75" customHeight="1">
      <c r="A728" s="603"/>
      <c r="B728" s="604"/>
      <c r="C728" s="604"/>
      <c r="D728" s="604"/>
      <c r="E728" s="605"/>
      <c r="F728" s="47"/>
      <c r="G728" s="47"/>
      <c r="H728" s="47"/>
      <c r="I728" s="47"/>
      <c r="J728" s="47"/>
      <c r="K728" s="47"/>
      <c r="L728" s="47"/>
      <c r="M728" s="47"/>
      <c r="N728" s="85">
        <f t="shared" ref="N728:U732" si="419">N719+N712+N706+N700+N694+N688+N678+N671+N664+N658+N652+N646</f>
        <v>0</v>
      </c>
      <c r="O728" s="85">
        <f t="shared" si="419"/>
        <v>0</v>
      </c>
      <c r="P728" s="85">
        <f t="shared" si="419"/>
        <v>0</v>
      </c>
      <c r="Q728" s="85">
        <f t="shared" si="419"/>
        <v>0</v>
      </c>
      <c r="R728" s="85">
        <f t="shared" si="419"/>
        <v>0</v>
      </c>
      <c r="S728" s="85">
        <f t="shared" si="419"/>
        <v>0</v>
      </c>
      <c r="T728" s="85">
        <f t="shared" si="419"/>
        <v>0</v>
      </c>
      <c r="U728" s="85">
        <f t="shared" si="419"/>
        <v>0</v>
      </c>
      <c r="V728" s="172" t="s">
        <v>8</v>
      </c>
      <c r="W728" s="191">
        <f t="shared" ref="W728:X728" si="420">W719+W712+W706+W700+W694+W688+W678+W671+W664+W658+W652+W646</f>
        <v>0</v>
      </c>
      <c r="X728" s="191">
        <f t="shared" si="420"/>
        <v>0</v>
      </c>
      <c r="Y728" s="191">
        <f t="shared" ref="Y728:AU728" si="421">Y719+Y712+Y706+Y700+Y694+Y688+Y678+Y671+Y664+Y658+Y652+Y646</f>
        <v>0</v>
      </c>
      <c r="Z728" s="191">
        <f t="shared" si="421"/>
        <v>0</v>
      </c>
      <c r="AA728" s="191">
        <f t="shared" si="421"/>
        <v>0</v>
      </c>
      <c r="AB728" s="191">
        <f t="shared" si="421"/>
        <v>0</v>
      </c>
      <c r="AC728" s="191">
        <f t="shared" si="421"/>
        <v>0</v>
      </c>
      <c r="AD728" s="191">
        <f t="shared" si="421"/>
        <v>0</v>
      </c>
      <c r="AE728" s="191">
        <f t="shared" si="421"/>
        <v>0</v>
      </c>
      <c r="AF728" s="191">
        <f t="shared" si="421"/>
        <v>0</v>
      </c>
      <c r="AG728" s="191">
        <f t="shared" si="421"/>
        <v>0</v>
      </c>
      <c r="AH728" s="85">
        <f t="shared" si="421"/>
        <v>0</v>
      </c>
      <c r="AI728" s="85">
        <f t="shared" si="421"/>
        <v>0</v>
      </c>
      <c r="AJ728" s="85">
        <f t="shared" si="421"/>
        <v>0</v>
      </c>
      <c r="AK728" s="191">
        <f t="shared" si="421"/>
        <v>0</v>
      </c>
      <c r="AL728" s="191">
        <f t="shared" si="421"/>
        <v>0</v>
      </c>
      <c r="AM728" s="191">
        <f t="shared" si="421"/>
        <v>0</v>
      </c>
      <c r="AN728" s="191">
        <f t="shared" si="421"/>
        <v>0</v>
      </c>
      <c r="AO728" s="191">
        <f t="shared" si="421"/>
        <v>0</v>
      </c>
      <c r="AP728" s="191">
        <f t="shared" si="421"/>
        <v>0</v>
      </c>
      <c r="AQ728" s="191">
        <f t="shared" si="421"/>
        <v>0</v>
      </c>
      <c r="AR728" s="191">
        <f t="shared" si="421"/>
        <v>0</v>
      </c>
      <c r="AS728" s="191">
        <f t="shared" si="421"/>
        <v>0</v>
      </c>
      <c r="AT728" s="191">
        <f t="shared" si="421"/>
        <v>0</v>
      </c>
      <c r="AU728" s="85">
        <f t="shared" si="421"/>
        <v>0</v>
      </c>
      <c r="AV728" s="302"/>
    </row>
    <row r="729" spans="1:48" ht="47.25">
      <c r="A729" s="603"/>
      <c r="B729" s="604"/>
      <c r="C729" s="604"/>
      <c r="D729" s="604"/>
      <c r="E729" s="605"/>
      <c r="F729" s="47"/>
      <c r="G729" s="47"/>
      <c r="H729" s="47"/>
      <c r="I729" s="47"/>
      <c r="J729" s="47"/>
      <c r="K729" s="47"/>
      <c r="L729" s="47"/>
      <c r="M729" s="47"/>
      <c r="N729" s="85">
        <f t="shared" si="419"/>
        <v>0</v>
      </c>
      <c r="O729" s="85">
        <f t="shared" si="419"/>
        <v>0</v>
      </c>
      <c r="P729" s="85">
        <f t="shared" si="419"/>
        <v>0</v>
      </c>
      <c r="Q729" s="85">
        <f t="shared" si="419"/>
        <v>0</v>
      </c>
      <c r="R729" s="85">
        <f t="shared" si="419"/>
        <v>0</v>
      </c>
      <c r="S729" s="85">
        <f t="shared" si="419"/>
        <v>0</v>
      </c>
      <c r="T729" s="85">
        <f t="shared" si="419"/>
        <v>0</v>
      </c>
      <c r="U729" s="85">
        <f t="shared" si="419"/>
        <v>0</v>
      </c>
      <c r="V729" s="172" t="s">
        <v>50</v>
      </c>
      <c r="W729" s="191">
        <f t="shared" ref="W729:X729" si="422">W720+W713+W707+W701+W695+W689+W679+W672+W665+W659+W653+W647</f>
        <v>0</v>
      </c>
      <c r="X729" s="191">
        <f t="shared" si="422"/>
        <v>0</v>
      </c>
      <c r="Y729" s="191">
        <f t="shared" ref="Y729:AU729" si="423">Y720+Y713+Y707+Y701+Y695+Y689+Y679+Y672+Y665+Y659+Y653+Y647</f>
        <v>0</v>
      </c>
      <c r="Z729" s="191">
        <f t="shared" si="423"/>
        <v>0</v>
      </c>
      <c r="AA729" s="191">
        <f t="shared" si="423"/>
        <v>0</v>
      </c>
      <c r="AB729" s="191">
        <f t="shared" si="423"/>
        <v>0</v>
      </c>
      <c r="AC729" s="191">
        <f t="shared" si="423"/>
        <v>0</v>
      </c>
      <c r="AD729" s="191">
        <f t="shared" si="423"/>
        <v>0</v>
      </c>
      <c r="AE729" s="191">
        <f t="shared" si="423"/>
        <v>0</v>
      </c>
      <c r="AF729" s="191">
        <f t="shared" si="423"/>
        <v>0</v>
      </c>
      <c r="AG729" s="191">
        <f t="shared" si="423"/>
        <v>0</v>
      </c>
      <c r="AH729" s="85">
        <f t="shared" si="423"/>
        <v>0</v>
      </c>
      <c r="AI729" s="85">
        <f t="shared" si="423"/>
        <v>0</v>
      </c>
      <c r="AJ729" s="85">
        <f t="shared" si="423"/>
        <v>0</v>
      </c>
      <c r="AK729" s="191">
        <f t="shared" si="423"/>
        <v>0</v>
      </c>
      <c r="AL729" s="191">
        <f t="shared" si="423"/>
        <v>0</v>
      </c>
      <c r="AM729" s="191">
        <f t="shared" si="423"/>
        <v>0</v>
      </c>
      <c r="AN729" s="191">
        <f t="shared" si="423"/>
        <v>0</v>
      </c>
      <c r="AO729" s="191">
        <f t="shared" si="423"/>
        <v>0</v>
      </c>
      <c r="AP729" s="191">
        <f t="shared" si="423"/>
        <v>0</v>
      </c>
      <c r="AQ729" s="191">
        <f t="shared" si="423"/>
        <v>0</v>
      </c>
      <c r="AR729" s="191">
        <f t="shared" si="423"/>
        <v>0</v>
      </c>
      <c r="AS729" s="191">
        <f t="shared" si="423"/>
        <v>0</v>
      </c>
      <c r="AT729" s="191">
        <f t="shared" si="423"/>
        <v>0</v>
      </c>
      <c r="AU729" s="85">
        <f t="shared" si="423"/>
        <v>0</v>
      </c>
      <c r="AV729" s="302"/>
    </row>
    <row r="730" spans="1:48">
      <c r="A730" s="603"/>
      <c r="B730" s="604"/>
      <c r="C730" s="604"/>
      <c r="D730" s="604"/>
      <c r="E730" s="605"/>
      <c r="F730" s="47"/>
      <c r="G730" s="47"/>
      <c r="H730" s="47"/>
      <c r="I730" s="47"/>
      <c r="J730" s="47"/>
      <c r="K730" s="47"/>
      <c r="L730" s="47"/>
      <c r="M730" s="47"/>
      <c r="N730" s="85">
        <f t="shared" si="419"/>
        <v>0</v>
      </c>
      <c r="O730" s="85">
        <f t="shared" si="419"/>
        <v>0</v>
      </c>
      <c r="P730" s="85">
        <f t="shared" si="419"/>
        <v>0</v>
      </c>
      <c r="Q730" s="85">
        <f t="shared" si="419"/>
        <v>0</v>
      </c>
      <c r="R730" s="85">
        <f t="shared" si="419"/>
        <v>0</v>
      </c>
      <c r="S730" s="85">
        <f t="shared" si="419"/>
        <v>0</v>
      </c>
      <c r="T730" s="85">
        <f t="shared" si="419"/>
        <v>0</v>
      </c>
      <c r="U730" s="85">
        <f t="shared" si="419"/>
        <v>0</v>
      </c>
      <c r="V730" s="172" t="s">
        <v>51</v>
      </c>
      <c r="W730" s="191">
        <f t="shared" ref="W730:X730" si="424">W721+W714+W708+W702+W696+W690+W680+W673+W666+W660+W654+W648</f>
        <v>0</v>
      </c>
      <c r="X730" s="191">
        <f t="shared" si="424"/>
        <v>0</v>
      </c>
      <c r="Y730" s="191">
        <f t="shared" ref="Y730:AU730" si="425">Y721+Y714+Y708+Y702+Y696+Y690+Y680+Y673+Y666+Y660+Y654+Y648</f>
        <v>0</v>
      </c>
      <c r="Z730" s="191">
        <f t="shared" si="425"/>
        <v>0</v>
      </c>
      <c r="AA730" s="191">
        <f t="shared" si="425"/>
        <v>0</v>
      </c>
      <c r="AB730" s="191">
        <f t="shared" si="425"/>
        <v>0</v>
      </c>
      <c r="AC730" s="191">
        <f t="shared" si="425"/>
        <v>0</v>
      </c>
      <c r="AD730" s="191">
        <f t="shared" si="425"/>
        <v>0</v>
      </c>
      <c r="AE730" s="191">
        <f t="shared" si="425"/>
        <v>0</v>
      </c>
      <c r="AF730" s="191">
        <f t="shared" si="425"/>
        <v>0</v>
      </c>
      <c r="AG730" s="191">
        <f t="shared" si="425"/>
        <v>0</v>
      </c>
      <c r="AH730" s="85">
        <f t="shared" si="425"/>
        <v>0</v>
      </c>
      <c r="AI730" s="85">
        <f t="shared" si="425"/>
        <v>0</v>
      </c>
      <c r="AJ730" s="85">
        <f t="shared" si="425"/>
        <v>0</v>
      </c>
      <c r="AK730" s="191">
        <f t="shared" si="425"/>
        <v>0</v>
      </c>
      <c r="AL730" s="191">
        <f t="shared" si="425"/>
        <v>0</v>
      </c>
      <c r="AM730" s="191">
        <f t="shared" si="425"/>
        <v>0</v>
      </c>
      <c r="AN730" s="191">
        <f t="shared" si="425"/>
        <v>0</v>
      </c>
      <c r="AO730" s="191">
        <f t="shared" si="425"/>
        <v>0</v>
      </c>
      <c r="AP730" s="191">
        <f t="shared" si="425"/>
        <v>0</v>
      </c>
      <c r="AQ730" s="191">
        <f t="shared" si="425"/>
        <v>0</v>
      </c>
      <c r="AR730" s="191">
        <f t="shared" si="425"/>
        <v>0</v>
      </c>
      <c r="AS730" s="191">
        <f t="shared" si="425"/>
        <v>0</v>
      </c>
      <c r="AT730" s="191">
        <f t="shared" si="425"/>
        <v>0</v>
      </c>
      <c r="AU730" s="85">
        <f t="shared" si="425"/>
        <v>0</v>
      </c>
      <c r="AV730" s="302"/>
    </row>
    <row r="731" spans="1:48">
      <c r="A731" s="603"/>
      <c r="B731" s="604"/>
      <c r="C731" s="604"/>
      <c r="D731" s="604"/>
      <c r="E731" s="605"/>
      <c r="F731" s="47"/>
      <c r="G731" s="47"/>
      <c r="H731" s="47"/>
      <c r="I731" s="47"/>
      <c r="J731" s="47"/>
      <c r="K731" s="47"/>
      <c r="L731" s="47"/>
      <c r="M731" s="47"/>
      <c r="N731" s="85">
        <f t="shared" si="419"/>
        <v>1.2467699999999999</v>
      </c>
      <c r="O731" s="85">
        <f t="shared" si="419"/>
        <v>0</v>
      </c>
      <c r="P731" s="85">
        <f t="shared" si="419"/>
        <v>0</v>
      </c>
      <c r="Q731" s="85">
        <f t="shared" si="419"/>
        <v>0</v>
      </c>
      <c r="R731" s="85">
        <f t="shared" si="419"/>
        <v>0</v>
      </c>
      <c r="S731" s="85">
        <f t="shared" si="419"/>
        <v>0</v>
      </c>
      <c r="T731" s="85">
        <f t="shared" si="419"/>
        <v>0</v>
      </c>
      <c r="U731" s="85">
        <f t="shared" si="419"/>
        <v>1.2467699999999999</v>
      </c>
      <c r="V731" s="172" t="s">
        <v>52</v>
      </c>
      <c r="W731" s="191">
        <f t="shared" ref="W731:X731" si="426">W722+W715+W709+W703+W697+W691+W681+W674+W667+W661+W655+W649</f>
        <v>0</v>
      </c>
      <c r="X731" s="191">
        <f t="shared" si="426"/>
        <v>0</v>
      </c>
      <c r="Y731" s="191">
        <f t="shared" ref="Y731:AU731" si="427">Y722+Y715+Y709+Y703+Y697+Y691+Y681+Y674+Y667+Y661+Y655+Y649</f>
        <v>0</v>
      </c>
      <c r="Z731" s="191">
        <f t="shared" si="427"/>
        <v>0</v>
      </c>
      <c r="AA731" s="191">
        <f t="shared" si="427"/>
        <v>0</v>
      </c>
      <c r="AB731" s="191">
        <f t="shared" si="427"/>
        <v>0</v>
      </c>
      <c r="AC731" s="191">
        <f t="shared" si="427"/>
        <v>0</v>
      </c>
      <c r="AD731" s="191">
        <f t="shared" si="427"/>
        <v>0</v>
      </c>
      <c r="AE731" s="191">
        <f t="shared" si="427"/>
        <v>0</v>
      </c>
      <c r="AF731" s="191">
        <f t="shared" si="427"/>
        <v>0</v>
      </c>
      <c r="AG731" s="191">
        <f t="shared" si="427"/>
        <v>0</v>
      </c>
      <c r="AH731" s="85">
        <f t="shared" si="427"/>
        <v>0</v>
      </c>
      <c r="AI731" s="85">
        <f t="shared" si="427"/>
        <v>0</v>
      </c>
      <c r="AJ731" s="85">
        <f t="shared" si="427"/>
        <v>0</v>
      </c>
      <c r="AK731" s="191">
        <f t="shared" si="427"/>
        <v>0</v>
      </c>
      <c r="AL731" s="191">
        <f t="shared" si="427"/>
        <v>0</v>
      </c>
      <c r="AM731" s="191">
        <f t="shared" si="427"/>
        <v>0</v>
      </c>
      <c r="AN731" s="191">
        <f t="shared" si="427"/>
        <v>0</v>
      </c>
      <c r="AO731" s="191">
        <f t="shared" si="427"/>
        <v>0</v>
      </c>
      <c r="AP731" s="191">
        <f t="shared" si="427"/>
        <v>0</v>
      </c>
      <c r="AQ731" s="191">
        <f t="shared" si="427"/>
        <v>0</v>
      </c>
      <c r="AR731" s="191">
        <f t="shared" si="427"/>
        <v>0</v>
      </c>
      <c r="AS731" s="191">
        <f t="shared" si="427"/>
        <v>0</v>
      </c>
      <c r="AT731" s="191">
        <f t="shared" si="427"/>
        <v>0</v>
      </c>
      <c r="AU731" s="85">
        <f t="shared" si="427"/>
        <v>0</v>
      </c>
      <c r="AV731" s="302"/>
    </row>
    <row r="732" spans="1:48" s="95" customFormat="1">
      <c r="A732" s="606"/>
      <c r="B732" s="607"/>
      <c r="C732" s="607"/>
      <c r="D732" s="607"/>
      <c r="E732" s="608"/>
      <c r="F732" s="182"/>
      <c r="G732" s="182"/>
      <c r="H732" s="182"/>
      <c r="I732" s="182"/>
      <c r="J732" s="182"/>
      <c r="K732" s="182"/>
      <c r="L732" s="87">
        <f>L717+L711+L705+L699+L693+L685+L677+L669+L663+L657+L651+L645</f>
        <v>151.61799999999999</v>
      </c>
      <c r="M732" s="87">
        <f>M717+M711+M705+M699+M693+M685+M677+M669+M663+M657+M651+M645</f>
        <v>126.74755150000001</v>
      </c>
      <c r="N732" s="87">
        <f t="shared" si="419"/>
        <v>5.5157920000000003</v>
      </c>
      <c r="O732" s="87">
        <f t="shared" si="419"/>
        <v>7.4527700000000001</v>
      </c>
      <c r="P732" s="87">
        <f t="shared" si="419"/>
        <v>4.8083999999999989</v>
      </c>
      <c r="Q732" s="185">
        <f t="shared" si="419"/>
        <v>81.437422000000012</v>
      </c>
      <c r="R732" s="185">
        <f t="shared" si="419"/>
        <v>45.308654500000003</v>
      </c>
      <c r="S732" s="185">
        <f t="shared" si="419"/>
        <v>7.3750000000000009E-4</v>
      </c>
      <c r="T732" s="185">
        <f t="shared" si="419"/>
        <v>7.3750000000000009E-4</v>
      </c>
      <c r="U732" s="185">
        <f t="shared" si="419"/>
        <v>144.52451350000001</v>
      </c>
      <c r="V732" s="177" t="s">
        <v>11</v>
      </c>
      <c r="W732" s="200">
        <f t="shared" ref="W732:X732" si="428">W723+W716+W710+W704+W698+W692+W682+W675+W668+W662+W656+W650</f>
        <v>81437.72</v>
      </c>
      <c r="X732" s="200">
        <f t="shared" si="428"/>
        <v>899.5</v>
      </c>
      <c r="Y732" s="200">
        <f t="shared" ref="Y732:AU732" si="429">Y723+Y716+Y710+Y704+Y698+Y692+Y682+Y675+Y668+Y662+Y656+Y650</f>
        <v>0</v>
      </c>
      <c r="Z732" s="200">
        <f t="shared" si="429"/>
        <v>0</v>
      </c>
      <c r="AA732" s="200">
        <f t="shared" si="429"/>
        <v>0</v>
      </c>
      <c r="AB732" s="200">
        <f t="shared" si="429"/>
        <v>0</v>
      </c>
      <c r="AC732" s="200">
        <f t="shared" si="429"/>
        <v>0</v>
      </c>
      <c r="AD732" s="200">
        <f t="shared" si="429"/>
        <v>0</v>
      </c>
      <c r="AE732" s="200">
        <f t="shared" si="429"/>
        <v>0</v>
      </c>
      <c r="AF732" s="200">
        <f t="shared" si="429"/>
        <v>31.5</v>
      </c>
      <c r="AG732" s="200">
        <f t="shared" si="429"/>
        <v>868</v>
      </c>
      <c r="AH732" s="201">
        <f t="shared" si="429"/>
        <v>0</v>
      </c>
      <c r="AI732" s="201">
        <f t="shared" si="429"/>
        <v>0</v>
      </c>
      <c r="AJ732" s="201">
        <f t="shared" si="429"/>
        <v>0</v>
      </c>
      <c r="AK732" s="200">
        <f t="shared" si="429"/>
        <v>0</v>
      </c>
      <c r="AL732" s="200">
        <f t="shared" si="429"/>
        <v>0</v>
      </c>
      <c r="AM732" s="200">
        <f t="shared" si="429"/>
        <v>0</v>
      </c>
      <c r="AN732" s="200">
        <f t="shared" si="429"/>
        <v>0</v>
      </c>
      <c r="AO732" s="200">
        <f t="shared" si="429"/>
        <v>0</v>
      </c>
      <c r="AP732" s="200">
        <f t="shared" si="429"/>
        <v>0</v>
      </c>
      <c r="AQ732" s="200">
        <f t="shared" si="429"/>
        <v>0</v>
      </c>
      <c r="AR732" s="200">
        <f t="shared" si="429"/>
        <v>0</v>
      </c>
      <c r="AS732" s="200">
        <f t="shared" si="429"/>
        <v>0</v>
      </c>
      <c r="AT732" s="200">
        <f t="shared" si="429"/>
        <v>0</v>
      </c>
      <c r="AU732" s="201">
        <f t="shared" si="429"/>
        <v>0</v>
      </c>
      <c r="AV732" s="332"/>
    </row>
    <row r="733" spans="1:48" ht="15.75" customHeight="1">
      <c r="A733" s="178"/>
      <c r="B733" s="625" t="s">
        <v>749</v>
      </c>
      <c r="C733" s="626"/>
      <c r="D733" s="626"/>
      <c r="E733" s="626"/>
      <c r="F733" s="626"/>
      <c r="G733" s="626"/>
      <c r="H733" s="626"/>
      <c r="I733" s="626"/>
      <c r="J733" s="626"/>
      <c r="K733" s="626"/>
      <c r="L733" s="626"/>
      <c r="M733" s="626"/>
      <c r="N733" s="626"/>
      <c r="O733" s="626"/>
      <c r="P733" s="626"/>
      <c r="Q733" s="626"/>
      <c r="R733" s="626"/>
      <c r="S733" s="626"/>
      <c r="T733" s="626"/>
      <c r="U733" s="626"/>
      <c r="V733" s="626"/>
      <c r="W733" s="461"/>
      <c r="X733" s="461"/>
      <c r="Y733" s="461"/>
      <c r="Z733" s="461"/>
      <c r="AA733" s="461"/>
      <c r="AB733" s="461"/>
      <c r="AC733" s="461"/>
      <c r="AD733" s="461"/>
      <c r="AE733" s="461"/>
      <c r="AF733" s="461"/>
      <c r="AG733" s="461"/>
      <c r="AH733" s="461"/>
      <c r="AI733" s="461"/>
      <c r="AJ733" s="461"/>
      <c r="AK733" s="461"/>
      <c r="AL733" s="461"/>
      <c r="AM733" s="461"/>
      <c r="AN733" s="461"/>
      <c r="AO733" s="461"/>
      <c r="AP733" s="461"/>
      <c r="AQ733" s="461"/>
      <c r="AR733" s="461"/>
      <c r="AS733" s="461"/>
      <c r="AT733" s="461"/>
      <c r="AU733" s="461"/>
      <c r="AV733" s="462"/>
    </row>
    <row r="734" spans="1:48" ht="15.75" customHeight="1">
      <c r="A734" s="178"/>
      <c r="B734" s="625" t="s">
        <v>750</v>
      </c>
      <c r="C734" s="626"/>
      <c r="D734" s="626"/>
      <c r="E734" s="626"/>
      <c r="F734" s="626"/>
      <c r="G734" s="626"/>
      <c r="H734" s="626"/>
      <c r="I734" s="626"/>
      <c r="J734" s="626"/>
      <c r="K734" s="626"/>
      <c r="L734" s="626"/>
      <c r="M734" s="626"/>
      <c r="N734" s="626"/>
      <c r="O734" s="626"/>
      <c r="P734" s="626"/>
      <c r="Q734" s="626"/>
      <c r="R734" s="626"/>
      <c r="S734" s="626"/>
      <c r="T734" s="626"/>
      <c r="U734" s="626"/>
      <c r="V734" s="626"/>
      <c r="W734" s="461"/>
      <c r="X734" s="461"/>
      <c r="Y734" s="461"/>
      <c r="Z734" s="461"/>
      <c r="AA734" s="461"/>
      <c r="AB734" s="461"/>
      <c r="AC734" s="461"/>
      <c r="AD734" s="461"/>
      <c r="AE734" s="461"/>
      <c r="AF734" s="461"/>
      <c r="AG734" s="461"/>
      <c r="AH734" s="461"/>
      <c r="AI734" s="461"/>
      <c r="AJ734" s="461"/>
      <c r="AK734" s="461"/>
      <c r="AL734" s="461"/>
      <c r="AM734" s="461"/>
      <c r="AN734" s="461"/>
      <c r="AO734" s="461"/>
      <c r="AP734" s="461"/>
      <c r="AQ734" s="461"/>
      <c r="AR734" s="461"/>
      <c r="AS734" s="461"/>
      <c r="AT734" s="461"/>
      <c r="AU734" s="461"/>
      <c r="AV734" s="462"/>
    </row>
    <row r="735" spans="1:48" ht="19.5" customHeight="1">
      <c r="A735" s="556" t="s">
        <v>628</v>
      </c>
      <c r="B735" s="557"/>
      <c r="C735" s="557"/>
      <c r="D735" s="557"/>
      <c r="E735" s="557"/>
      <c r="F735" s="557"/>
      <c r="G735" s="557"/>
      <c r="H735" s="557"/>
      <c r="I735" s="557"/>
      <c r="J735" s="557"/>
      <c r="K735" s="557"/>
      <c r="L735" s="557"/>
      <c r="M735" s="557"/>
      <c r="N735" s="557"/>
      <c r="O735" s="557"/>
      <c r="P735" s="557"/>
      <c r="Q735" s="557"/>
      <c r="R735" s="557"/>
      <c r="S735" s="557"/>
      <c r="T735" s="557"/>
      <c r="U735" s="557"/>
      <c r="V735" s="557"/>
      <c r="W735" s="558"/>
      <c r="X735" s="558"/>
      <c r="Y735" s="558"/>
      <c r="Z735" s="558"/>
      <c r="AA735" s="558"/>
      <c r="AB735" s="558"/>
      <c r="AC735" s="558"/>
      <c r="AD735" s="558"/>
      <c r="AE735" s="558"/>
      <c r="AF735" s="558"/>
      <c r="AG735" s="558"/>
      <c r="AH735" s="558"/>
      <c r="AI735" s="558"/>
      <c r="AJ735" s="558"/>
      <c r="AK735" s="558"/>
      <c r="AL735" s="558"/>
      <c r="AM735" s="558"/>
      <c r="AN735" s="558"/>
      <c r="AO735" s="558"/>
      <c r="AP735" s="558"/>
      <c r="AQ735" s="558"/>
      <c r="AR735" s="558"/>
      <c r="AS735" s="558"/>
      <c r="AT735" s="558"/>
      <c r="AU735" s="558"/>
      <c r="AV735" s="559"/>
    </row>
    <row r="736" spans="1:48" ht="15.75" customHeight="1">
      <c r="A736" s="581" t="s">
        <v>53</v>
      </c>
      <c r="B736" s="535" t="s">
        <v>751</v>
      </c>
      <c r="C736" s="611" t="s">
        <v>203</v>
      </c>
      <c r="D736" s="614" t="s">
        <v>662</v>
      </c>
      <c r="E736" s="617" t="s">
        <v>752</v>
      </c>
      <c r="F736" s="6" t="s">
        <v>18</v>
      </c>
      <c r="G736" s="6" t="s">
        <v>20</v>
      </c>
      <c r="H736" s="6" t="s">
        <v>378</v>
      </c>
      <c r="I736" s="6" t="s">
        <v>753</v>
      </c>
      <c r="J736" s="532">
        <v>2023</v>
      </c>
      <c r="K736" s="532">
        <v>2023</v>
      </c>
      <c r="L736" s="541">
        <v>4.9589999999999996</v>
      </c>
      <c r="M736" s="563">
        <f>Q741+R741+S741+T741</f>
        <v>4.9589999999999996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f>SUM(N736:T736)</f>
        <v>0</v>
      </c>
      <c r="V736" s="204" t="s">
        <v>3</v>
      </c>
      <c r="W736" s="93">
        <v>0</v>
      </c>
      <c r="X736" s="93">
        <v>0</v>
      </c>
      <c r="Y736" s="93">
        <v>0</v>
      </c>
      <c r="Z736" s="93">
        <v>0</v>
      </c>
      <c r="AA736" s="93">
        <v>0</v>
      </c>
      <c r="AB736" s="93">
        <v>0</v>
      </c>
      <c r="AC736" s="93">
        <v>0</v>
      </c>
      <c r="AD736" s="93">
        <v>0</v>
      </c>
      <c r="AE736" s="93">
        <v>0</v>
      </c>
      <c r="AF736" s="93">
        <v>0</v>
      </c>
      <c r="AG736" s="93">
        <v>0</v>
      </c>
      <c r="AH736" s="9">
        <v>0</v>
      </c>
      <c r="AI736" s="9">
        <v>0</v>
      </c>
      <c r="AJ736" s="9">
        <v>0</v>
      </c>
      <c r="AK736" s="93">
        <v>0</v>
      </c>
      <c r="AL736" s="93">
        <v>0</v>
      </c>
      <c r="AM736" s="93">
        <v>0</v>
      </c>
      <c r="AN736" s="93">
        <v>0</v>
      </c>
      <c r="AO736" s="93">
        <v>0</v>
      </c>
      <c r="AP736" s="93">
        <v>0</v>
      </c>
      <c r="AQ736" s="93">
        <v>0</v>
      </c>
      <c r="AR736" s="93">
        <v>0</v>
      </c>
      <c r="AS736" s="93">
        <v>0</v>
      </c>
      <c r="AT736" s="93">
        <v>0</v>
      </c>
      <c r="AU736" s="9">
        <v>0</v>
      </c>
      <c r="AV736" s="302"/>
    </row>
    <row r="737" spans="1:48" ht="31.5">
      <c r="A737" s="582"/>
      <c r="B737" s="536"/>
      <c r="C737" s="612"/>
      <c r="D737" s="615"/>
      <c r="E737" s="618"/>
      <c r="F737" s="24" t="s">
        <v>19</v>
      </c>
      <c r="G737" s="24" t="s">
        <v>22</v>
      </c>
      <c r="H737" s="24" t="s">
        <v>754</v>
      </c>
      <c r="I737" s="24" t="s">
        <v>754</v>
      </c>
      <c r="J737" s="533"/>
      <c r="K737" s="533"/>
      <c r="L737" s="609"/>
      <c r="M737" s="564"/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f t="shared" ref="U737:U741" si="430">SUM(N737:T737)</f>
        <v>0</v>
      </c>
      <c r="V737" s="172" t="s">
        <v>8</v>
      </c>
      <c r="W737" s="93">
        <v>0</v>
      </c>
      <c r="X737" s="93">
        <v>0</v>
      </c>
      <c r="Y737" s="93">
        <v>0</v>
      </c>
      <c r="Z737" s="93">
        <v>0</v>
      </c>
      <c r="AA737" s="93">
        <v>0</v>
      </c>
      <c r="AB737" s="93">
        <v>0</v>
      </c>
      <c r="AC737" s="93">
        <v>0</v>
      </c>
      <c r="AD737" s="93">
        <v>0</v>
      </c>
      <c r="AE737" s="93">
        <v>0</v>
      </c>
      <c r="AF737" s="93">
        <v>0</v>
      </c>
      <c r="AG737" s="93">
        <v>0</v>
      </c>
      <c r="AH737" s="9">
        <v>0</v>
      </c>
      <c r="AI737" s="9">
        <v>0</v>
      </c>
      <c r="AJ737" s="9">
        <v>0</v>
      </c>
      <c r="AK737" s="93">
        <v>0</v>
      </c>
      <c r="AL737" s="93">
        <v>0</v>
      </c>
      <c r="AM737" s="93">
        <v>0</v>
      </c>
      <c r="AN737" s="93">
        <v>0</v>
      </c>
      <c r="AO737" s="93">
        <v>0</v>
      </c>
      <c r="AP737" s="93">
        <v>0</v>
      </c>
      <c r="AQ737" s="93">
        <v>0</v>
      </c>
      <c r="AR737" s="93">
        <v>0</v>
      </c>
      <c r="AS737" s="93">
        <v>0</v>
      </c>
      <c r="AT737" s="93">
        <v>0</v>
      </c>
      <c r="AU737" s="9">
        <v>0</v>
      </c>
      <c r="AV737" s="302"/>
    </row>
    <row r="738" spans="1:48" ht="47.25">
      <c r="A738" s="582"/>
      <c r="B738" s="536"/>
      <c r="C738" s="612"/>
      <c r="D738" s="615"/>
      <c r="E738" s="618"/>
      <c r="F738" s="538" t="s">
        <v>39</v>
      </c>
      <c r="G738" s="538" t="s">
        <v>21</v>
      </c>
      <c r="H738" s="538" t="s">
        <v>755</v>
      </c>
      <c r="I738" s="538" t="s">
        <v>298</v>
      </c>
      <c r="J738" s="533"/>
      <c r="K738" s="533"/>
      <c r="L738" s="609"/>
      <c r="M738" s="564"/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0</v>
      </c>
      <c r="T738" s="9">
        <v>0</v>
      </c>
      <c r="U738" s="9">
        <f>SUM(N738:T738)</f>
        <v>0</v>
      </c>
      <c r="V738" s="204" t="s">
        <v>50</v>
      </c>
      <c r="W738" s="93">
        <v>0</v>
      </c>
      <c r="X738" s="93">
        <v>0</v>
      </c>
      <c r="Y738" s="93">
        <v>0</v>
      </c>
      <c r="Z738" s="93">
        <v>0</v>
      </c>
      <c r="AA738" s="93">
        <v>0</v>
      </c>
      <c r="AB738" s="93">
        <v>0</v>
      </c>
      <c r="AC738" s="93">
        <v>0</v>
      </c>
      <c r="AD738" s="93">
        <v>0</v>
      </c>
      <c r="AE738" s="93">
        <v>0</v>
      </c>
      <c r="AF738" s="93">
        <v>0</v>
      </c>
      <c r="AG738" s="93">
        <v>0</v>
      </c>
      <c r="AH738" s="9">
        <v>0</v>
      </c>
      <c r="AI738" s="9">
        <v>0</v>
      </c>
      <c r="AJ738" s="9">
        <v>0</v>
      </c>
      <c r="AK738" s="93">
        <v>0</v>
      </c>
      <c r="AL738" s="93">
        <v>0</v>
      </c>
      <c r="AM738" s="93">
        <v>0</v>
      </c>
      <c r="AN738" s="93">
        <v>0</v>
      </c>
      <c r="AO738" s="93">
        <v>0</v>
      </c>
      <c r="AP738" s="93">
        <v>0</v>
      </c>
      <c r="AQ738" s="93">
        <v>0</v>
      </c>
      <c r="AR738" s="93">
        <v>0</v>
      </c>
      <c r="AS738" s="93">
        <v>0</v>
      </c>
      <c r="AT738" s="93">
        <v>0</v>
      </c>
      <c r="AU738" s="9">
        <v>0</v>
      </c>
      <c r="AV738" s="302"/>
    </row>
    <row r="739" spans="1:48">
      <c r="A739" s="582"/>
      <c r="B739" s="536"/>
      <c r="C739" s="612"/>
      <c r="D739" s="615"/>
      <c r="E739" s="618"/>
      <c r="F739" s="539"/>
      <c r="G739" s="539"/>
      <c r="H739" s="539"/>
      <c r="I739" s="539"/>
      <c r="J739" s="533"/>
      <c r="K739" s="533"/>
      <c r="L739" s="609"/>
      <c r="M739" s="564"/>
      <c r="N739" s="9">
        <v>0</v>
      </c>
      <c r="O739" s="9">
        <v>0</v>
      </c>
      <c r="P739" s="9">
        <v>0</v>
      </c>
      <c r="Q739" s="9">
        <v>0</v>
      </c>
      <c r="R739" s="9">
        <v>0</v>
      </c>
      <c r="S739" s="9">
        <v>0</v>
      </c>
      <c r="T739" s="9">
        <v>0</v>
      </c>
      <c r="U739" s="9">
        <f t="shared" si="430"/>
        <v>0</v>
      </c>
      <c r="V739" s="204" t="s">
        <v>51</v>
      </c>
      <c r="W739" s="93">
        <v>0</v>
      </c>
      <c r="X739" s="93">
        <v>0</v>
      </c>
      <c r="Y739" s="93">
        <v>0</v>
      </c>
      <c r="Z739" s="93">
        <v>0</v>
      </c>
      <c r="AA739" s="93">
        <v>0</v>
      </c>
      <c r="AB739" s="93">
        <v>0</v>
      </c>
      <c r="AC739" s="93">
        <v>0</v>
      </c>
      <c r="AD739" s="93">
        <v>0</v>
      </c>
      <c r="AE739" s="93">
        <v>0</v>
      </c>
      <c r="AF739" s="93">
        <v>0</v>
      </c>
      <c r="AG739" s="93">
        <v>0</v>
      </c>
      <c r="AH739" s="9">
        <v>0</v>
      </c>
      <c r="AI739" s="9">
        <v>0</v>
      </c>
      <c r="AJ739" s="9">
        <v>0</v>
      </c>
      <c r="AK739" s="93">
        <v>0</v>
      </c>
      <c r="AL739" s="93">
        <v>0</v>
      </c>
      <c r="AM739" s="93">
        <v>0</v>
      </c>
      <c r="AN739" s="93">
        <v>0</v>
      </c>
      <c r="AO739" s="93">
        <v>0</v>
      </c>
      <c r="AP739" s="93">
        <v>0</v>
      </c>
      <c r="AQ739" s="93">
        <v>0</v>
      </c>
      <c r="AR739" s="93">
        <v>0</v>
      </c>
      <c r="AS739" s="93">
        <v>0</v>
      </c>
      <c r="AT739" s="93">
        <v>0</v>
      </c>
      <c r="AU739" s="9">
        <v>0</v>
      </c>
      <c r="AV739" s="302"/>
    </row>
    <row r="740" spans="1:48" ht="15.75" customHeight="1">
      <c r="A740" s="582"/>
      <c r="B740" s="536"/>
      <c r="C740" s="612"/>
      <c r="D740" s="615"/>
      <c r="E740" s="618"/>
      <c r="F740" s="539"/>
      <c r="G740" s="539"/>
      <c r="H740" s="539"/>
      <c r="I740" s="539"/>
      <c r="J740" s="533"/>
      <c r="K740" s="533"/>
      <c r="L740" s="609"/>
      <c r="M740" s="564"/>
      <c r="N740" s="9">
        <v>0</v>
      </c>
      <c r="O740" s="9">
        <v>0</v>
      </c>
      <c r="P740" s="9">
        <v>0</v>
      </c>
      <c r="Q740" s="9">
        <v>0</v>
      </c>
      <c r="R740" s="9">
        <v>4.9589999999999996</v>
      </c>
      <c r="S740" s="9">
        <v>0</v>
      </c>
      <c r="T740" s="9">
        <v>0</v>
      </c>
      <c r="U740" s="9">
        <f t="shared" si="430"/>
        <v>4.9589999999999996</v>
      </c>
      <c r="V740" s="204" t="s">
        <v>52</v>
      </c>
      <c r="W740" s="93">
        <v>0</v>
      </c>
      <c r="X740" s="93">
        <v>0</v>
      </c>
      <c r="Y740" s="93">
        <v>0</v>
      </c>
      <c r="Z740" s="93">
        <v>0</v>
      </c>
      <c r="AA740" s="93">
        <v>0</v>
      </c>
      <c r="AB740" s="93">
        <v>0</v>
      </c>
      <c r="AC740" s="93">
        <v>0</v>
      </c>
      <c r="AD740" s="93">
        <v>0</v>
      </c>
      <c r="AE740" s="93">
        <v>0</v>
      </c>
      <c r="AF740" s="93">
        <v>0</v>
      </c>
      <c r="AG740" s="93">
        <v>0</v>
      </c>
      <c r="AH740" s="9">
        <v>0</v>
      </c>
      <c r="AI740" s="9">
        <v>0</v>
      </c>
      <c r="AJ740" s="9">
        <v>0</v>
      </c>
      <c r="AK740" s="93">
        <v>0</v>
      </c>
      <c r="AL740" s="93">
        <v>0</v>
      </c>
      <c r="AM740" s="93">
        <v>0</v>
      </c>
      <c r="AN740" s="93">
        <v>0</v>
      </c>
      <c r="AO740" s="93">
        <v>0</v>
      </c>
      <c r="AP740" s="93">
        <v>0</v>
      </c>
      <c r="AQ740" s="93">
        <v>0</v>
      </c>
      <c r="AR740" s="93">
        <v>0</v>
      </c>
      <c r="AS740" s="93">
        <v>0</v>
      </c>
      <c r="AT740" s="93">
        <v>0</v>
      </c>
      <c r="AU740" s="9">
        <v>0</v>
      </c>
      <c r="AV740" s="302"/>
    </row>
    <row r="741" spans="1:48">
      <c r="A741" s="582"/>
      <c r="B741" s="537"/>
      <c r="C741" s="613"/>
      <c r="D741" s="616"/>
      <c r="E741" s="619"/>
      <c r="F741" s="540"/>
      <c r="G741" s="540"/>
      <c r="H741" s="540"/>
      <c r="I741" s="540"/>
      <c r="J741" s="534"/>
      <c r="K741" s="534"/>
      <c r="L741" s="610"/>
      <c r="M741" s="565"/>
      <c r="N741" s="87">
        <f>SUM(N736:N740)</f>
        <v>0</v>
      </c>
      <c r="O741" s="87">
        <f t="shared" ref="O741:T741" si="431">SUM(O736:O740)</f>
        <v>0</v>
      </c>
      <c r="P741" s="87">
        <f t="shared" si="431"/>
        <v>0</v>
      </c>
      <c r="Q741" s="185">
        <f t="shared" si="431"/>
        <v>0</v>
      </c>
      <c r="R741" s="185">
        <f t="shared" si="431"/>
        <v>4.9589999999999996</v>
      </c>
      <c r="S741" s="185">
        <f t="shared" si="431"/>
        <v>0</v>
      </c>
      <c r="T741" s="185">
        <f t="shared" si="431"/>
        <v>0</v>
      </c>
      <c r="U741" s="185">
        <f t="shared" si="430"/>
        <v>4.9589999999999996</v>
      </c>
      <c r="V741" s="177" t="s">
        <v>11</v>
      </c>
      <c r="W741" s="200">
        <f t="shared" ref="W741:AU741" si="432">SUM(W736:W740)</f>
        <v>0</v>
      </c>
      <c r="X741" s="200">
        <f t="shared" si="432"/>
        <v>0</v>
      </c>
      <c r="Y741" s="200">
        <f t="shared" si="432"/>
        <v>0</v>
      </c>
      <c r="Z741" s="200">
        <f t="shared" si="432"/>
        <v>0</v>
      </c>
      <c r="AA741" s="200">
        <f t="shared" si="432"/>
        <v>0</v>
      </c>
      <c r="AB741" s="200">
        <f t="shared" si="432"/>
        <v>0</v>
      </c>
      <c r="AC741" s="200">
        <f t="shared" si="432"/>
        <v>0</v>
      </c>
      <c r="AD741" s="200">
        <f t="shared" si="432"/>
        <v>0</v>
      </c>
      <c r="AE741" s="200">
        <f t="shared" si="432"/>
        <v>0</v>
      </c>
      <c r="AF741" s="200">
        <f t="shared" si="432"/>
        <v>0</v>
      </c>
      <c r="AG741" s="200">
        <f t="shared" si="432"/>
        <v>0</v>
      </c>
      <c r="AH741" s="201">
        <f t="shared" si="432"/>
        <v>0</v>
      </c>
      <c r="AI741" s="201">
        <f t="shared" si="432"/>
        <v>0</v>
      </c>
      <c r="AJ741" s="201">
        <f t="shared" si="432"/>
        <v>0</v>
      </c>
      <c r="AK741" s="200">
        <f t="shared" si="432"/>
        <v>0</v>
      </c>
      <c r="AL741" s="200">
        <f t="shared" si="432"/>
        <v>0</v>
      </c>
      <c r="AM741" s="200">
        <f t="shared" si="432"/>
        <v>0</v>
      </c>
      <c r="AN741" s="200">
        <f t="shared" si="432"/>
        <v>0</v>
      </c>
      <c r="AO741" s="200">
        <f t="shared" si="432"/>
        <v>0</v>
      </c>
      <c r="AP741" s="200">
        <f t="shared" si="432"/>
        <v>0</v>
      </c>
      <c r="AQ741" s="200">
        <f t="shared" si="432"/>
        <v>0</v>
      </c>
      <c r="AR741" s="200">
        <f t="shared" si="432"/>
        <v>0</v>
      </c>
      <c r="AS741" s="200">
        <f t="shared" si="432"/>
        <v>0</v>
      </c>
      <c r="AT741" s="200">
        <f t="shared" si="432"/>
        <v>0</v>
      </c>
      <c r="AU741" s="201">
        <f t="shared" si="432"/>
        <v>0</v>
      </c>
      <c r="AV741" s="332"/>
    </row>
    <row r="742" spans="1:48" ht="15.75" customHeight="1">
      <c r="A742" s="582"/>
      <c r="B742" s="535" t="s">
        <v>756</v>
      </c>
      <c r="C742" s="611" t="s">
        <v>757</v>
      </c>
      <c r="D742" s="614" t="s">
        <v>662</v>
      </c>
      <c r="E742" s="617" t="s">
        <v>758</v>
      </c>
      <c r="F742" s="6" t="s">
        <v>18</v>
      </c>
      <c r="G742" s="6" t="s">
        <v>20</v>
      </c>
      <c r="H742" s="6" t="s">
        <v>375</v>
      </c>
      <c r="I742" s="6" t="s">
        <v>378</v>
      </c>
      <c r="J742" s="532">
        <v>2022</v>
      </c>
      <c r="K742" s="532">
        <v>2023</v>
      </c>
      <c r="L742" s="541">
        <v>6.8620000000000001</v>
      </c>
      <c r="M742" s="563">
        <f>Q747+R747+S747+T747</f>
        <v>6.8627400000000005</v>
      </c>
      <c r="N742" s="9">
        <v>0</v>
      </c>
      <c r="O742" s="9">
        <v>0</v>
      </c>
      <c r="P742" s="9">
        <v>0</v>
      </c>
      <c r="Q742" s="9">
        <v>2.4004400000000001</v>
      </c>
      <c r="R742" s="9">
        <v>4.4622999999999999</v>
      </c>
      <c r="S742" s="9">
        <v>0</v>
      </c>
      <c r="T742" s="9">
        <v>0</v>
      </c>
      <c r="U742" s="9">
        <f>SUM(N742:T742)</f>
        <v>6.8627400000000005</v>
      </c>
      <c r="V742" s="204" t="s">
        <v>3</v>
      </c>
      <c r="W742" s="93">
        <v>2400.44</v>
      </c>
      <c r="X742" s="93">
        <v>0</v>
      </c>
      <c r="Y742" s="93">
        <v>0</v>
      </c>
      <c r="Z742" s="93">
        <v>0</v>
      </c>
      <c r="AA742" s="93">
        <v>0</v>
      </c>
      <c r="AB742" s="93">
        <v>0</v>
      </c>
      <c r="AC742" s="93">
        <v>0</v>
      </c>
      <c r="AD742" s="93">
        <v>0</v>
      </c>
      <c r="AE742" s="93">
        <v>0</v>
      </c>
      <c r="AF742" s="93">
        <v>0</v>
      </c>
      <c r="AG742" s="93">
        <v>0</v>
      </c>
      <c r="AH742" s="9">
        <v>0</v>
      </c>
      <c r="AI742" s="9">
        <v>0</v>
      </c>
      <c r="AJ742" s="9">
        <v>0</v>
      </c>
      <c r="AK742" s="93">
        <v>0</v>
      </c>
      <c r="AL742" s="93">
        <v>0</v>
      </c>
      <c r="AM742" s="93">
        <v>0</v>
      </c>
      <c r="AN742" s="93">
        <v>0</v>
      </c>
      <c r="AO742" s="93">
        <v>0</v>
      </c>
      <c r="AP742" s="93">
        <v>0</v>
      </c>
      <c r="AQ742" s="93">
        <v>0</v>
      </c>
      <c r="AR742" s="93">
        <v>0</v>
      </c>
      <c r="AS742" s="93">
        <v>0</v>
      </c>
      <c r="AT742" s="93">
        <v>0</v>
      </c>
      <c r="AU742" s="9">
        <v>0</v>
      </c>
      <c r="AV742" s="636" t="s">
        <v>1004</v>
      </c>
    </row>
    <row r="743" spans="1:48" ht="31.5">
      <c r="A743" s="582"/>
      <c r="B743" s="536"/>
      <c r="C743" s="612"/>
      <c r="D743" s="615"/>
      <c r="E743" s="618"/>
      <c r="F743" s="24" t="s">
        <v>19</v>
      </c>
      <c r="G743" s="24" t="s">
        <v>22</v>
      </c>
      <c r="H743" s="24" t="s">
        <v>754</v>
      </c>
      <c r="I743" s="24" t="s">
        <v>754</v>
      </c>
      <c r="J743" s="533"/>
      <c r="K743" s="533"/>
      <c r="L743" s="609"/>
      <c r="M743" s="564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433">SUM(N743:T743)</f>
        <v>0</v>
      </c>
      <c r="V743" s="172" t="s">
        <v>8</v>
      </c>
      <c r="W743" s="93">
        <v>0</v>
      </c>
      <c r="X743" s="93">
        <v>0</v>
      </c>
      <c r="Y743" s="93">
        <v>0</v>
      </c>
      <c r="Z743" s="93">
        <v>0</v>
      </c>
      <c r="AA743" s="93">
        <v>0</v>
      </c>
      <c r="AB743" s="93">
        <v>0</v>
      </c>
      <c r="AC743" s="93">
        <v>0</v>
      </c>
      <c r="AD743" s="93">
        <v>0</v>
      </c>
      <c r="AE743" s="93">
        <v>0</v>
      </c>
      <c r="AF743" s="93">
        <v>0</v>
      </c>
      <c r="AG743" s="93">
        <v>0</v>
      </c>
      <c r="AH743" s="9">
        <v>0</v>
      </c>
      <c r="AI743" s="9">
        <v>0</v>
      </c>
      <c r="AJ743" s="9">
        <v>0</v>
      </c>
      <c r="AK743" s="93">
        <v>0</v>
      </c>
      <c r="AL743" s="93">
        <v>0</v>
      </c>
      <c r="AM743" s="93">
        <v>0</v>
      </c>
      <c r="AN743" s="93">
        <v>0</v>
      </c>
      <c r="AO743" s="93">
        <v>0</v>
      </c>
      <c r="AP743" s="93">
        <v>0</v>
      </c>
      <c r="AQ743" s="93">
        <v>0</v>
      </c>
      <c r="AR743" s="93">
        <v>0</v>
      </c>
      <c r="AS743" s="93">
        <v>0</v>
      </c>
      <c r="AT743" s="93">
        <v>0</v>
      </c>
      <c r="AU743" s="9">
        <v>0</v>
      </c>
      <c r="AV743" s="637"/>
    </row>
    <row r="744" spans="1:48" ht="47.25">
      <c r="A744" s="582"/>
      <c r="B744" s="536"/>
      <c r="C744" s="612"/>
      <c r="D744" s="615"/>
      <c r="E744" s="618"/>
      <c r="F744" s="538" t="s">
        <v>39</v>
      </c>
      <c r="G744" s="538" t="s">
        <v>21</v>
      </c>
      <c r="H744" s="538" t="s">
        <v>375</v>
      </c>
      <c r="I744" s="538" t="s">
        <v>366</v>
      </c>
      <c r="J744" s="533"/>
      <c r="K744" s="533"/>
      <c r="L744" s="609"/>
      <c r="M744" s="564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204" t="s">
        <v>50</v>
      </c>
      <c r="W744" s="93">
        <v>0</v>
      </c>
      <c r="X744" s="93">
        <v>0</v>
      </c>
      <c r="Y744" s="93">
        <v>0</v>
      </c>
      <c r="Z744" s="93">
        <v>0</v>
      </c>
      <c r="AA744" s="93">
        <v>0</v>
      </c>
      <c r="AB744" s="93">
        <v>0</v>
      </c>
      <c r="AC744" s="93">
        <v>0</v>
      </c>
      <c r="AD744" s="93">
        <v>0</v>
      </c>
      <c r="AE744" s="93">
        <v>0</v>
      </c>
      <c r="AF744" s="93">
        <v>0</v>
      </c>
      <c r="AG744" s="93">
        <v>0</v>
      </c>
      <c r="AH744" s="9">
        <v>0</v>
      </c>
      <c r="AI744" s="9">
        <v>0</v>
      </c>
      <c r="AJ744" s="9">
        <v>0</v>
      </c>
      <c r="AK744" s="93">
        <v>0</v>
      </c>
      <c r="AL744" s="93">
        <v>0</v>
      </c>
      <c r="AM744" s="93">
        <v>0</v>
      </c>
      <c r="AN744" s="93">
        <v>0</v>
      </c>
      <c r="AO744" s="93">
        <v>0</v>
      </c>
      <c r="AP744" s="93">
        <v>0</v>
      </c>
      <c r="AQ744" s="93">
        <v>0</v>
      </c>
      <c r="AR744" s="93">
        <v>0</v>
      </c>
      <c r="AS744" s="93">
        <v>0</v>
      </c>
      <c r="AT744" s="93">
        <v>0</v>
      </c>
      <c r="AU744" s="9">
        <v>0</v>
      </c>
      <c r="AV744" s="637"/>
    </row>
    <row r="745" spans="1:48">
      <c r="A745" s="582"/>
      <c r="B745" s="536"/>
      <c r="C745" s="612"/>
      <c r="D745" s="615"/>
      <c r="E745" s="618"/>
      <c r="F745" s="539"/>
      <c r="G745" s="539"/>
      <c r="H745" s="539"/>
      <c r="I745" s="539"/>
      <c r="J745" s="533"/>
      <c r="K745" s="533"/>
      <c r="L745" s="609"/>
      <c r="M745" s="564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433"/>
        <v>0</v>
      </c>
      <c r="V745" s="204" t="s">
        <v>51</v>
      </c>
      <c r="W745" s="93">
        <v>0</v>
      </c>
      <c r="X745" s="93">
        <v>0</v>
      </c>
      <c r="Y745" s="93">
        <v>0</v>
      </c>
      <c r="Z745" s="93">
        <v>0</v>
      </c>
      <c r="AA745" s="93">
        <v>0</v>
      </c>
      <c r="AB745" s="93">
        <v>0</v>
      </c>
      <c r="AC745" s="93">
        <v>0</v>
      </c>
      <c r="AD745" s="93">
        <v>0</v>
      </c>
      <c r="AE745" s="93">
        <v>0</v>
      </c>
      <c r="AF745" s="93">
        <v>0</v>
      </c>
      <c r="AG745" s="93">
        <v>0</v>
      </c>
      <c r="AH745" s="9">
        <v>0</v>
      </c>
      <c r="AI745" s="9">
        <v>0</v>
      </c>
      <c r="AJ745" s="9">
        <v>0</v>
      </c>
      <c r="AK745" s="93">
        <v>0</v>
      </c>
      <c r="AL745" s="93">
        <v>0</v>
      </c>
      <c r="AM745" s="93">
        <v>0</v>
      </c>
      <c r="AN745" s="93">
        <v>0</v>
      </c>
      <c r="AO745" s="93">
        <v>0</v>
      </c>
      <c r="AP745" s="93">
        <v>0</v>
      </c>
      <c r="AQ745" s="93">
        <v>0</v>
      </c>
      <c r="AR745" s="93">
        <v>0</v>
      </c>
      <c r="AS745" s="93">
        <v>0</v>
      </c>
      <c r="AT745" s="93">
        <v>0</v>
      </c>
      <c r="AU745" s="9">
        <v>0</v>
      </c>
      <c r="AV745" s="637"/>
    </row>
    <row r="746" spans="1:48" ht="15.75" customHeight="1">
      <c r="A746" s="582"/>
      <c r="B746" s="536"/>
      <c r="C746" s="612"/>
      <c r="D746" s="615"/>
      <c r="E746" s="618"/>
      <c r="F746" s="539"/>
      <c r="G746" s="539"/>
      <c r="H746" s="539"/>
      <c r="I746" s="539"/>
      <c r="J746" s="533"/>
      <c r="K746" s="533"/>
      <c r="L746" s="609"/>
      <c r="M746" s="564"/>
      <c r="N746" s="85">
        <v>0</v>
      </c>
      <c r="O746" s="85">
        <v>0</v>
      </c>
      <c r="P746" s="85">
        <v>0</v>
      </c>
      <c r="Q746" s="85">
        <v>0</v>
      </c>
      <c r="R746" s="85">
        <v>0</v>
      </c>
      <c r="S746" s="85">
        <v>0</v>
      </c>
      <c r="T746" s="85">
        <v>0</v>
      </c>
      <c r="U746" s="9">
        <f t="shared" si="433"/>
        <v>0</v>
      </c>
      <c r="V746" s="204" t="s">
        <v>52</v>
      </c>
      <c r="W746" s="191">
        <v>0</v>
      </c>
      <c r="X746" s="191">
        <v>0</v>
      </c>
      <c r="Y746" s="191">
        <v>0</v>
      </c>
      <c r="Z746" s="191">
        <v>0</v>
      </c>
      <c r="AA746" s="191">
        <v>0</v>
      </c>
      <c r="AB746" s="191">
        <v>0</v>
      </c>
      <c r="AC746" s="191">
        <v>0</v>
      </c>
      <c r="AD746" s="191">
        <v>0</v>
      </c>
      <c r="AE746" s="191">
        <v>0</v>
      </c>
      <c r="AF746" s="191">
        <v>0</v>
      </c>
      <c r="AG746" s="191">
        <v>0</v>
      </c>
      <c r="AH746" s="85">
        <v>0</v>
      </c>
      <c r="AI746" s="85">
        <v>0</v>
      </c>
      <c r="AJ746" s="85">
        <v>0</v>
      </c>
      <c r="AK746" s="191">
        <v>0</v>
      </c>
      <c r="AL746" s="191">
        <v>0</v>
      </c>
      <c r="AM746" s="191">
        <v>0</v>
      </c>
      <c r="AN746" s="191">
        <v>0</v>
      </c>
      <c r="AO746" s="191">
        <v>0</v>
      </c>
      <c r="AP746" s="191">
        <v>0</v>
      </c>
      <c r="AQ746" s="191">
        <v>0</v>
      </c>
      <c r="AR746" s="191">
        <v>0</v>
      </c>
      <c r="AS746" s="191">
        <v>0</v>
      </c>
      <c r="AT746" s="191">
        <v>0</v>
      </c>
      <c r="AU746" s="85">
        <v>0</v>
      </c>
      <c r="AV746" s="638"/>
    </row>
    <row r="747" spans="1:48">
      <c r="A747" s="582"/>
      <c r="B747" s="537"/>
      <c r="C747" s="613"/>
      <c r="D747" s="616"/>
      <c r="E747" s="619"/>
      <c r="F747" s="540"/>
      <c r="G747" s="540"/>
      <c r="H747" s="540"/>
      <c r="I747" s="540"/>
      <c r="J747" s="534"/>
      <c r="K747" s="534"/>
      <c r="L747" s="610"/>
      <c r="M747" s="565"/>
      <c r="N747" s="87">
        <f>SUM(N742:N746)</f>
        <v>0</v>
      </c>
      <c r="O747" s="87">
        <f t="shared" ref="O747:T747" si="434">SUM(O742:O746)</f>
        <v>0</v>
      </c>
      <c r="P747" s="87">
        <f t="shared" si="434"/>
        <v>0</v>
      </c>
      <c r="Q747" s="185">
        <f t="shared" si="434"/>
        <v>2.4004400000000001</v>
      </c>
      <c r="R747" s="185">
        <f t="shared" si="434"/>
        <v>4.4622999999999999</v>
      </c>
      <c r="S747" s="185">
        <f t="shared" si="434"/>
        <v>0</v>
      </c>
      <c r="T747" s="185">
        <f t="shared" si="434"/>
        <v>0</v>
      </c>
      <c r="U747" s="185">
        <f t="shared" si="433"/>
        <v>6.8627400000000005</v>
      </c>
      <c r="V747" s="177" t="s">
        <v>11</v>
      </c>
      <c r="W747" s="200">
        <f t="shared" ref="W747:X747" si="435">SUM(W742:W746)</f>
        <v>2400.44</v>
      </c>
      <c r="X747" s="200">
        <f t="shared" si="435"/>
        <v>0</v>
      </c>
      <c r="Y747" s="200">
        <f t="shared" ref="Y747:AU747" si="436">SUM(Y742:Y746)</f>
        <v>0</v>
      </c>
      <c r="Z747" s="200">
        <f t="shared" si="436"/>
        <v>0</v>
      </c>
      <c r="AA747" s="200">
        <f t="shared" si="436"/>
        <v>0</v>
      </c>
      <c r="AB747" s="200">
        <f t="shared" si="436"/>
        <v>0</v>
      </c>
      <c r="AC747" s="200">
        <f t="shared" si="436"/>
        <v>0</v>
      </c>
      <c r="AD747" s="200">
        <f t="shared" si="436"/>
        <v>0</v>
      </c>
      <c r="AE747" s="200">
        <f t="shared" si="436"/>
        <v>0</v>
      </c>
      <c r="AF747" s="200">
        <f t="shared" si="436"/>
        <v>0</v>
      </c>
      <c r="AG747" s="200">
        <f t="shared" si="436"/>
        <v>0</v>
      </c>
      <c r="AH747" s="201">
        <f t="shared" si="436"/>
        <v>0</v>
      </c>
      <c r="AI747" s="201">
        <f t="shared" si="436"/>
        <v>0</v>
      </c>
      <c r="AJ747" s="201">
        <f t="shared" si="436"/>
        <v>0</v>
      </c>
      <c r="AK747" s="200">
        <f t="shared" si="436"/>
        <v>0</v>
      </c>
      <c r="AL747" s="200">
        <f t="shared" si="436"/>
        <v>0</v>
      </c>
      <c r="AM747" s="200">
        <f t="shared" si="436"/>
        <v>0</v>
      </c>
      <c r="AN747" s="200">
        <f t="shared" si="436"/>
        <v>0</v>
      </c>
      <c r="AO747" s="200">
        <f t="shared" si="436"/>
        <v>0</v>
      </c>
      <c r="AP747" s="200">
        <f t="shared" si="436"/>
        <v>0</v>
      </c>
      <c r="AQ747" s="200">
        <f t="shared" si="436"/>
        <v>0</v>
      </c>
      <c r="AR747" s="200">
        <f t="shared" si="436"/>
        <v>0</v>
      </c>
      <c r="AS747" s="200">
        <f t="shared" si="436"/>
        <v>0</v>
      </c>
      <c r="AT747" s="200">
        <f t="shared" si="436"/>
        <v>0</v>
      </c>
      <c r="AU747" s="201">
        <f t="shared" si="436"/>
        <v>0</v>
      </c>
      <c r="AV747" s="332"/>
    </row>
    <row r="748" spans="1:48" ht="15.75" customHeight="1">
      <c r="A748" s="582"/>
      <c r="B748" s="587" t="s">
        <v>759</v>
      </c>
      <c r="C748" s="611" t="s">
        <v>760</v>
      </c>
      <c r="D748" s="576" t="s">
        <v>662</v>
      </c>
      <c r="E748" s="569" t="s">
        <v>761</v>
      </c>
      <c r="F748" s="6"/>
      <c r="G748" s="6" t="s">
        <v>20</v>
      </c>
      <c r="H748" s="6" t="s">
        <v>303</v>
      </c>
      <c r="I748" s="6" t="s">
        <v>58</v>
      </c>
      <c r="J748" s="560">
        <v>2022</v>
      </c>
      <c r="K748" s="560">
        <v>2023</v>
      </c>
      <c r="L748" s="563">
        <v>13.855</v>
      </c>
      <c r="M748" s="563">
        <f>Q753+R753+S753+T753</f>
        <v>13.855640000000001</v>
      </c>
      <c r="N748" s="9">
        <v>0</v>
      </c>
      <c r="O748" s="9">
        <v>0</v>
      </c>
      <c r="P748" s="9">
        <v>0</v>
      </c>
      <c r="Q748" s="9">
        <v>2.8042699999999998</v>
      </c>
      <c r="R748" s="9">
        <v>11.05137</v>
      </c>
      <c r="S748" s="9">
        <v>0</v>
      </c>
      <c r="T748" s="9">
        <v>0</v>
      </c>
      <c r="U748" s="9">
        <f>SUM(N748:T748)</f>
        <v>13.855640000000001</v>
      </c>
      <c r="V748" s="204" t="s">
        <v>3</v>
      </c>
      <c r="W748" s="93">
        <v>2804.27</v>
      </c>
      <c r="X748" s="93">
        <v>0</v>
      </c>
      <c r="Y748" s="93">
        <v>0</v>
      </c>
      <c r="Z748" s="93">
        <v>0</v>
      </c>
      <c r="AA748" s="93">
        <v>0</v>
      </c>
      <c r="AB748" s="93">
        <v>0</v>
      </c>
      <c r="AC748" s="93">
        <v>0</v>
      </c>
      <c r="AD748" s="93">
        <v>0</v>
      </c>
      <c r="AE748" s="93">
        <v>0</v>
      </c>
      <c r="AF748" s="93">
        <v>0</v>
      </c>
      <c r="AG748" s="93">
        <v>0</v>
      </c>
      <c r="AH748" s="9">
        <v>0</v>
      </c>
      <c r="AI748" s="9">
        <v>0</v>
      </c>
      <c r="AJ748" s="9">
        <v>0</v>
      </c>
      <c r="AK748" s="93">
        <v>0</v>
      </c>
      <c r="AL748" s="93">
        <v>0</v>
      </c>
      <c r="AM748" s="93">
        <v>0</v>
      </c>
      <c r="AN748" s="93">
        <v>0</v>
      </c>
      <c r="AO748" s="93">
        <v>0</v>
      </c>
      <c r="AP748" s="93">
        <v>0</v>
      </c>
      <c r="AQ748" s="93">
        <v>0</v>
      </c>
      <c r="AR748" s="93">
        <v>0</v>
      </c>
      <c r="AS748" s="93">
        <v>0</v>
      </c>
      <c r="AT748" s="93">
        <v>0</v>
      </c>
      <c r="AU748" s="9">
        <v>0</v>
      </c>
      <c r="AV748" s="636" t="s">
        <v>1004</v>
      </c>
    </row>
    <row r="749" spans="1:48" ht="31.5">
      <c r="A749" s="582"/>
      <c r="B749" s="588"/>
      <c r="C749" s="612"/>
      <c r="D749" s="577"/>
      <c r="E749" s="570"/>
      <c r="F749" s="96" t="s">
        <v>19</v>
      </c>
      <c r="G749" s="96" t="s">
        <v>22</v>
      </c>
      <c r="H749" s="96" t="s">
        <v>324</v>
      </c>
      <c r="I749" s="96" t="s">
        <v>324</v>
      </c>
      <c r="J749" s="561"/>
      <c r="K749" s="561"/>
      <c r="L749" s="564"/>
      <c r="M749" s="564"/>
      <c r="N749" s="83">
        <v>0</v>
      </c>
      <c r="O749" s="83">
        <v>0</v>
      </c>
      <c r="P749" s="83">
        <v>0</v>
      </c>
      <c r="Q749" s="83">
        <v>0</v>
      </c>
      <c r="R749" s="83">
        <v>0</v>
      </c>
      <c r="S749" s="83">
        <v>0</v>
      </c>
      <c r="T749" s="83">
        <v>0</v>
      </c>
      <c r="U749" s="83">
        <f t="shared" ref="U749:U753" si="437">SUM(N749:T749)</f>
        <v>0</v>
      </c>
      <c r="V749" s="171" t="s">
        <v>8</v>
      </c>
      <c r="W749" s="192">
        <v>0</v>
      </c>
      <c r="X749" s="192">
        <v>0</v>
      </c>
      <c r="Y749" s="192">
        <v>0</v>
      </c>
      <c r="Z749" s="192">
        <v>0</v>
      </c>
      <c r="AA749" s="192">
        <v>0</v>
      </c>
      <c r="AB749" s="192">
        <v>0</v>
      </c>
      <c r="AC749" s="192">
        <v>0</v>
      </c>
      <c r="AD749" s="192">
        <v>0</v>
      </c>
      <c r="AE749" s="192">
        <v>0</v>
      </c>
      <c r="AF749" s="192">
        <v>0</v>
      </c>
      <c r="AG749" s="192">
        <v>0</v>
      </c>
      <c r="AH749" s="83">
        <v>0</v>
      </c>
      <c r="AI749" s="83">
        <v>0</v>
      </c>
      <c r="AJ749" s="83">
        <v>0</v>
      </c>
      <c r="AK749" s="192">
        <v>0</v>
      </c>
      <c r="AL749" s="192">
        <v>0</v>
      </c>
      <c r="AM749" s="192">
        <v>0</v>
      </c>
      <c r="AN749" s="192">
        <v>0</v>
      </c>
      <c r="AO749" s="192">
        <v>0</v>
      </c>
      <c r="AP749" s="192">
        <v>0</v>
      </c>
      <c r="AQ749" s="192">
        <v>0</v>
      </c>
      <c r="AR749" s="192">
        <v>0</v>
      </c>
      <c r="AS749" s="192">
        <v>0</v>
      </c>
      <c r="AT749" s="192">
        <v>0</v>
      </c>
      <c r="AU749" s="83">
        <v>0</v>
      </c>
      <c r="AV749" s="637"/>
    </row>
    <row r="750" spans="1:48" ht="47.25">
      <c r="A750" s="582"/>
      <c r="B750" s="588"/>
      <c r="C750" s="612"/>
      <c r="D750" s="577"/>
      <c r="E750" s="570"/>
      <c r="F750" s="566" t="s">
        <v>39</v>
      </c>
      <c r="G750" s="566" t="s">
        <v>21</v>
      </c>
      <c r="H750" s="566" t="s">
        <v>375</v>
      </c>
      <c r="I750" s="566" t="s">
        <v>366</v>
      </c>
      <c r="J750" s="561"/>
      <c r="K750" s="561"/>
      <c r="L750" s="564"/>
      <c r="M750" s="564"/>
      <c r="N750" s="83">
        <v>0</v>
      </c>
      <c r="O750" s="83">
        <v>0</v>
      </c>
      <c r="P750" s="83">
        <v>0</v>
      </c>
      <c r="Q750" s="83">
        <v>0</v>
      </c>
      <c r="R750" s="83">
        <v>0</v>
      </c>
      <c r="S750" s="83">
        <v>0</v>
      </c>
      <c r="T750" s="83">
        <v>0</v>
      </c>
      <c r="U750" s="83">
        <f>SUM(N750:T750)</f>
        <v>0</v>
      </c>
      <c r="V750" s="170" t="s">
        <v>50</v>
      </c>
      <c r="W750" s="192">
        <v>0</v>
      </c>
      <c r="X750" s="192">
        <v>0</v>
      </c>
      <c r="Y750" s="192">
        <v>0</v>
      </c>
      <c r="Z750" s="192">
        <v>0</v>
      </c>
      <c r="AA750" s="192">
        <v>0</v>
      </c>
      <c r="AB750" s="192">
        <v>0</v>
      </c>
      <c r="AC750" s="192">
        <v>0</v>
      </c>
      <c r="AD750" s="192">
        <v>0</v>
      </c>
      <c r="AE750" s="192">
        <v>0</v>
      </c>
      <c r="AF750" s="192">
        <v>0</v>
      </c>
      <c r="AG750" s="192">
        <v>0</v>
      </c>
      <c r="AH750" s="83">
        <v>0</v>
      </c>
      <c r="AI750" s="83">
        <v>0</v>
      </c>
      <c r="AJ750" s="83">
        <v>0</v>
      </c>
      <c r="AK750" s="192">
        <v>0</v>
      </c>
      <c r="AL750" s="192">
        <v>0</v>
      </c>
      <c r="AM750" s="192">
        <v>0</v>
      </c>
      <c r="AN750" s="192">
        <v>0</v>
      </c>
      <c r="AO750" s="192">
        <v>0</v>
      </c>
      <c r="AP750" s="192">
        <v>0</v>
      </c>
      <c r="AQ750" s="192">
        <v>0</v>
      </c>
      <c r="AR750" s="192">
        <v>0</v>
      </c>
      <c r="AS750" s="192">
        <v>0</v>
      </c>
      <c r="AT750" s="192">
        <v>0</v>
      </c>
      <c r="AU750" s="83">
        <v>0</v>
      </c>
      <c r="AV750" s="637"/>
    </row>
    <row r="751" spans="1:48">
      <c r="A751" s="582"/>
      <c r="B751" s="588"/>
      <c r="C751" s="612"/>
      <c r="D751" s="577"/>
      <c r="E751" s="570"/>
      <c r="F751" s="567"/>
      <c r="G751" s="567"/>
      <c r="H751" s="567"/>
      <c r="I751" s="567"/>
      <c r="J751" s="561"/>
      <c r="K751" s="561"/>
      <c r="L751" s="564"/>
      <c r="M751" s="564"/>
      <c r="N751" s="83">
        <v>0</v>
      </c>
      <c r="O751" s="83">
        <v>0</v>
      </c>
      <c r="P751" s="83">
        <v>0</v>
      </c>
      <c r="Q751" s="83">
        <v>0</v>
      </c>
      <c r="R751" s="83">
        <v>0</v>
      </c>
      <c r="S751" s="83">
        <v>0</v>
      </c>
      <c r="T751" s="83">
        <v>0</v>
      </c>
      <c r="U751" s="83">
        <f t="shared" si="437"/>
        <v>0</v>
      </c>
      <c r="V751" s="170" t="s">
        <v>51</v>
      </c>
      <c r="W751" s="192">
        <v>0</v>
      </c>
      <c r="X751" s="192">
        <v>0</v>
      </c>
      <c r="Y751" s="192">
        <v>0</v>
      </c>
      <c r="Z751" s="192">
        <v>0</v>
      </c>
      <c r="AA751" s="192">
        <v>0</v>
      </c>
      <c r="AB751" s="192">
        <v>0</v>
      </c>
      <c r="AC751" s="192">
        <v>0</v>
      </c>
      <c r="AD751" s="192">
        <v>0</v>
      </c>
      <c r="AE751" s="192">
        <v>0</v>
      </c>
      <c r="AF751" s="192">
        <v>0</v>
      </c>
      <c r="AG751" s="192">
        <v>0</v>
      </c>
      <c r="AH751" s="83">
        <v>0</v>
      </c>
      <c r="AI751" s="83">
        <v>0</v>
      </c>
      <c r="AJ751" s="83">
        <v>0</v>
      </c>
      <c r="AK751" s="192">
        <v>0</v>
      </c>
      <c r="AL751" s="192">
        <v>0</v>
      </c>
      <c r="AM751" s="192">
        <v>0</v>
      </c>
      <c r="AN751" s="192">
        <v>0</v>
      </c>
      <c r="AO751" s="192">
        <v>0</v>
      </c>
      <c r="AP751" s="192">
        <v>0</v>
      </c>
      <c r="AQ751" s="192">
        <v>0</v>
      </c>
      <c r="AR751" s="192">
        <v>0</v>
      </c>
      <c r="AS751" s="192">
        <v>0</v>
      </c>
      <c r="AT751" s="192">
        <v>0</v>
      </c>
      <c r="AU751" s="83">
        <v>0</v>
      </c>
      <c r="AV751" s="637"/>
    </row>
    <row r="752" spans="1:48">
      <c r="A752" s="582"/>
      <c r="B752" s="588"/>
      <c r="C752" s="612"/>
      <c r="D752" s="577"/>
      <c r="E752" s="570"/>
      <c r="F752" s="567"/>
      <c r="G752" s="567"/>
      <c r="H752" s="567"/>
      <c r="I752" s="567"/>
      <c r="J752" s="561"/>
      <c r="K752" s="561"/>
      <c r="L752" s="564"/>
      <c r="M752" s="564"/>
      <c r="N752" s="86">
        <v>0</v>
      </c>
      <c r="O752" s="86">
        <v>0</v>
      </c>
      <c r="P752" s="86">
        <v>0</v>
      </c>
      <c r="Q752" s="86">
        <v>0</v>
      </c>
      <c r="R752" s="86">
        <v>0</v>
      </c>
      <c r="S752" s="86">
        <v>0</v>
      </c>
      <c r="T752" s="86">
        <v>0</v>
      </c>
      <c r="U752" s="83">
        <f t="shared" si="437"/>
        <v>0</v>
      </c>
      <c r="V752" s="170" t="s">
        <v>52</v>
      </c>
      <c r="W752" s="207">
        <v>0</v>
      </c>
      <c r="X752" s="207">
        <v>0</v>
      </c>
      <c r="Y752" s="207">
        <v>0</v>
      </c>
      <c r="Z752" s="207">
        <v>0</v>
      </c>
      <c r="AA752" s="207">
        <v>0</v>
      </c>
      <c r="AB752" s="207">
        <v>0</v>
      </c>
      <c r="AC752" s="207">
        <v>0</v>
      </c>
      <c r="AD752" s="207">
        <v>0</v>
      </c>
      <c r="AE752" s="207">
        <v>0</v>
      </c>
      <c r="AF752" s="207">
        <v>0</v>
      </c>
      <c r="AG752" s="207">
        <v>0</v>
      </c>
      <c r="AH752" s="86">
        <v>0</v>
      </c>
      <c r="AI752" s="86">
        <v>0</v>
      </c>
      <c r="AJ752" s="86">
        <v>0</v>
      </c>
      <c r="AK752" s="207">
        <v>0</v>
      </c>
      <c r="AL752" s="207">
        <v>0</v>
      </c>
      <c r="AM752" s="207">
        <v>0</v>
      </c>
      <c r="AN752" s="207">
        <v>0</v>
      </c>
      <c r="AO752" s="207">
        <v>0</v>
      </c>
      <c r="AP752" s="207">
        <v>0</v>
      </c>
      <c r="AQ752" s="207">
        <v>0</v>
      </c>
      <c r="AR752" s="207">
        <v>0</v>
      </c>
      <c r="AS752" s="207">
        <v>0</v>
      </c>
      <c r="AT752" s="207">
        <v>0</v>
      </c>
      <c r="AU752" s="86">
        <v>0</v>
      </c>
      <c r="AV752" s="638"/>
    </row>
    <row r="753" spans="1:48">
      <c r="A753" s="583"/>
      <c r="B753" s="589"/>
      <c r="C753" s="613"/>
      <c r="D753" s="578"/>
      <c r="E753" s="571"/>
      <c r="F753" s="568"/>
      <c r="G753" s="568"/>
      <c r="H753" s="568"/>
      <c r="I753" s="568"/>
      <c r="J753" s="562"/>
      <c r="K753" s="562"/>
      <c r="L753" s="565"/>
      <c r="M753" s="565"/>
      <c r="N753" s="88">
        <f>SUM(N748:N752)</f>
        <v>0</v>
      </c>
      <c r="O753" s="88">
        <f t="shared" ref="O753:T753" si="438">SUM(O748:O752)</f>
        <v>0</v>
      </c>
      <c r="P753" s="88">
        <f t="shared" si="438"/>
        <v>0</v>
      </c>
      <c r="Q753" s="185">
        <f t="shared" si="438"/>
        <v>2.8042699999999998</v>
      </c>
      <c r="R753" s="185">
        <f t="shared" si="438"/>
        <v>11.05137</v>
      </c>
      <c r="S753" s="185">
        <f t="shared" si="438"/>
        <v>0</v>
      </c>
      <c r="T753" s="185">
        <f t="shared" si="438"/>
        <v>0</v>
      </c>
      <c r="U753" s="185">
        <f t="shared" si="437"/>
        <v>13.855640000000001</v>
      </c>
      <c r="V753" s="177" t="s">
        <v>11</v>
      </c>
      <c r="W753" s="200">
        <f t="shared" ref="W753:X753" si="439">SUM(W748:W752)</f>
        <v>2804.27</v>
      </c>
      <c r="X753" s="200">
        <f t="shared" si="439"/>
        <v>0</v>
      </c>
      <c r="Y753" s="200">
        <f t="shared" ref="Y753:AU753" si="440">SUM(Y748:Y752)</f>
        <v>0</v>
      </c>
      <c r="Z753" s="200">
        <f t="shared" si="440"/>
        <v>0</v>
      </c>
      <c r="AA753" s="200">
        <f t="shared" si="440"/>
        <v>0</v>
      </c>
      <c r="AB753" s="200">
        <f t="shared" si="440"/>
        <v>0</v>
      </c>
      <c r="AC753" s="200">
        <f t="shared" si="440"/>
        <v>0</v>
      </c>
      <c r="AD753" s="200">
        <f t="shared" si="440"/>
        <v>0</v>
      </c>
      <c r="AE753" s="200">
        <f t="shared" si="440"/>
        <v>0</v>
      </c>
      <c r="AF753" s="200">
        <f t="shared" si="440"/>
        <v>0</v>
      </c>
      <c r="AG753" s="200">
        <f t="shared" si="440"/>
        <v>0</v>
      </c>
      <c r="AH753" s="201">
        <f t="shared" si="440"/>
        <v>0</v>
      </c>
      <c r="AI753" s="201">
        <f t="shared" si="440"/>
        <v>0</v>
      </c>
      <c r="AJ753" s="201">
        <f t="shared" si="440"/>
        <v>0</v>
      </c>
      <c r="AK753" s="200">
        <f t="shared" si="440"/>
        <v>0</v>
      </c>
      <c r="AL753" s="200">
        <f t="shared" si="440"/>
        <v>0</v>
      </c>
      <c r="AM753" s="200">
        <f t="shared" si="440"/>
        <v>0</v>
      </c>
      <c r="AN753" s="200">
        <f t="shared" si="440"/>
        <v>0</v>
      </c>
      <c r="AO753" s="200">
        <f t="shared" si="440"/>
        <v>0</v>
      </c>
      <c r="AP753" s="200">
        <f t="shared" si="440"/>
        <v>0</v>
      </c>
      <c r="AQ753" s="200">
        <f t="shared" si="440"/>
        <v>0</v>
      </c>
      <c r="AR753" s="200">
        <f t="shared" si="440"/>
        <v>0</v>
      </c>
      <c r="AS753" s="200">
        <f t="shared" si="440"/>
        <v>0</v>
      </c>
      <c r="AT753" s="200">
        <f t="shared" si="440"/>
        <v>0</v>
      </c>
      <c r="AU753" s="201">
        <f t="shared" si="440"/>
        <v>0</v>
      </c>
      <c r="AV753" s="332"/>
    </row>
    <row r="754" spans="1:48" ht="19.5" customHeight="1">
      <c r="A754" s="556" t="s">
        <v>643</v>
      </c>
      <c r="B754" s="557"/>
      <c r="C754" s="557"/>
      <c r="D754" s="557"/>
      <c r="E754" s="557"/>
      <c r="F754" s="557"/>
      <c r="G754" s="557"/>
      <c r="H754" s="557"/>
      <c r="I754" s="557"/>
      <c r="J754" s="557"/>
      <c r="K754" s="557"/>
      <c r="L754" s="557"/>
      <c r="M754" s="557"/>
      <c r="N754" s="557"/>
      <c r="O754" s="557"/>
      <c r="P754" s="557"/>
      <c r="Q754" s="557"/>
      <c r="R754" s="557"/>
      <c r="S754" s="557"/>
      <c r="T754" s="557"/>
      <c r="U754" s="557"/>
      <c r="V754" s="557"/>
      <c r="W754" s="558"/>
      <c r="X754" s="558"/>
      <c r="Y754" s="558"/>
      <c r="Z754" s="558"/>
      <c r="AA754" s="558"/>
      <c r="AB754" s="558"/>
      <c r="AC754" s="558"/>
      <c r="AD754" s="558"/>
      <c r="AE754" s="558"/>
      <c r="AF754" s="558"/>
      <c r="AG754" s="558"/>
      <c r="AH754" s="558"/>
      <c r="AI754" s="558"/>
      <c r="AJ754" s="558"/>
      <c r="AK754" s="558"/>
      <c r="AL754" s="558"/>
      <c r="AM754" s="558"/>
      <c r="AN754" s="558"/>
      <c r="AO754" s="558"/>
      <c r="AP754" s="558"/>
      <c r="AQ754" s="558"/>
      <c r="AR754" s="558"/>
      <c r="AS754" s="558"/>
      <c r="AT754" s="558"/>
      <c r="AU754" s="558"/>
      <c r="AV754" s="559"/>
    </row>
    <row r="755" spans="1:48" ht="15.75" customHeight="1">
      <c r="A755" s="584" t="s">
        <v>54</v>
      </c>
      <c r="B755" s="587" t="s">
        <v>762</v>
      </c>
      <c r="C755" s="611" t="s">
        <v>763</v>
      </c>
      <c r="D755" s="576" t="s">
        <v>662</v>
      </c>
      <c r="E755" s="569" t="s">
        <v>683</v>
      </c>
      <c r="F755" s="6" t="s">
        <v>18</v>
      </c>
      <c r="G755" s="6" t="s">
        <v>20</v>
      </c>
      <c r="H755" s="6" t="s">
        <v>303</v>
      </c>
      <c r="I755" s="6" t="s">
        <v>724</v>
      </c>
      <c r="J755" s="560">
        <v>2023</v>
      </c>
      <c r="K755" s="560">
        <v>2025</v>
      </c>
      <c r="L755" s="563">
        <v>15.35</v>
      </c>
      <c r="M755" s="563">
        <f>Q760+R760+S760+T760</f>
        <v>2.2125000000000001E-3</v>
      </c>
      <c r="N755" s="9">
        <v>0</v>
      </c>
      <c r="O755" s="9">
        <v>0</v>
      </c>
      <c r="P755" s="9">
        <v>0</v>
      </c>
      <c r="Q755" s="9">
        <v>0</v>
      </c>
      <c r="R755" s="9">
        <v>7.3750000000000009E-4</v>
      </c>
      <c r="S755" s="9">
        <v>7.3750000000000009E-4</v>
      </c>
      <c r="T755" s="9">
        <v>7.3750000000000009E-4</v>
      </c>
      <c r="U755" s="9">
        <f>SUM(N755:T755)</f>
        <v>2.2125000000000001E-3</v>
      </c>
      <c r="V755" s="204" t="s">
        <v>3</v>
      </c>
      <c r="W755" s="93">
        <v>0</v>
      </c>
      <c r="X755" s="93">
        <v>0</v>
      </c>
      <c r="Y755" s="93">
        <v>0</v>
      </c>
      <c r="Z755" s="93">
        <v>0</v>
      </c>
      <c r="AA755" s="93">
        <v>0</v>
      </c>
      <c r="AB755" s="93">
        <v>0</v>
      </c>
      <c r="AC755" s="93">
        <v>0</v>
      </c>
      <c r="AD755" s="93">
        <v>0</v>
      </c>
      <c r="AE755" s="93">
        <v>0</v>
      </c>
      <c r="AF755" s="93">
        <v>0</v>
      </c>
      <c r="AG755" s="93">
        <v>0</v>
      </c>
      <c r="AH755" s="9">
        <v>0</v>
      </c>
      <c r="AI755" s="9">
        <v>0</v>
      </c>
      <c r="AJ755" s="9">
        <v>0</v>
      </c>
      <c r="AK755" s="93">
        <v>0</v>
      </c>
      <c r="AL755" s="93">
        <v>0</v>
      </c>
      <c r="AM755" s="93">
        <v>0</v>
      </c>
      <c r="AN755" s="93">
        <v>0</v>
      </c>
      <c r="AO755" s="93">
        <v>0</v>
      </c>
      <c r="AP755" s="93">
        <v>0</v>
      </c>
      <c r="AQ755" s="93">
        <v>0</v>
      </c>
      <c r="AR755" s="93">
        <v>0</v>
      </c>
      <c r="AS755" s="93">
        <v>0</v>
      </c>
      <c r="AT755" s="93">
        <v>0</v>
      </c>
      <c r="AU755" s="9">
        <v>0</v>
      </c>
      <c r="AV755" s="302"/>
    </row>
    <row r="756" spans="1:48" ht="15.75" customHeight="1">
      <c r="A756" s="585"/>
      <c r="B756" s="588"/>
      <c r="C756" s="612"/>
      <c r="D756" s="577"/>
      <c r="E756" s="570"/>
      <c r="F756" s="96" t="s">
        <v>19</v>
      </c>
      <c r="G756" s="96" t="s">
        <v>22</v>
      </c>
      <c r="H756" s="96" t="s">
        <v>764</v>
      </c>
      <c r="I756" s="96" t="s">
        <v>764</v>
      </c>
      <c r="J756" s="561"/>
      <c r="K756" s="561"/>
      <c r="L756" s="564"/>
      <c r="M756" s="564"/>
      <c r="N756" s="83">
        <v>0</v>
      </c>
      <c r="O756" s="83">
        <v>0</v>
      </c>
      <c r="P756" s="83">
        <v>0</v>
      </c>
      <c r="Q756" s="83">
        <v>0</v>
      </c>
      <c r="R756" s="83">
        <v>0</v>
      </c>
      <c r="S756" s="83">
        <v>0</v>
      </c>
      <c r="T756" s="83">
        <v>0</v>
      </c>
      <c r="U756" s="83">
        <f t="shared" ref="U756:U760" si="441">SUM(N756:T756)</f>
        <v>0</v>
      </c>
      <c r="V756" s="171" t="s">
        <v>8</v>
      </c>
      <c r="W756" s="192">
        <v>0</v>
      </c>
      <c r="X756" s="192">
        <v>0</v>
      </c>
      <c r="Y756" s="192">
        <v>0</v>
      </c>
      <c r="Z756" s="192">
        <v>0</v>
      </c>
      <c r="AA756" s="192">
        <v>0</v>
      </c>
      <c r="AB756" s="192">
        <v>0</v>
      </c>
      <c r="AC756" s="192">
        <v>0</v>
      </c>
      <c r="AD756" s="192">
        <v>0</v>
      </c>
      <c r="AE756" s="192">
        <v>0</v>
      </c>
      <c r="AF756" s="192">
        <v>0</v>
      </c>
      <c r="AG756" s="192">
        <v>0</v>
      </c>
      <c r="AH756" s="83">
        <v>0</v>
      </c>
      <c r="AI756" s="83">
        <v>0</v>
      </c>
      <c r="AJ756" s="83">
        <v>0</v>
      </c>
      <c r="AK756" s="192">
        <v>0</v>
      </c>
      <c r="AL756" s="192">
        <v>0</v>
      </c>
      <c r="AM756" s="192">
        <v>0</v>
      </c>
      <c r="AN756" s="192">
        <v>0</v>
      </c>
      <c r="AO756" s="192">
        <v>0</v>
      </c>
      <c r="AP756" s="192">
        <v>0</v>
      </c>
      <c r="AQ756" s="192">
        <v>0</v>
      </c>
      <c r="AR756" s="192">
        <v>0</v>
      </c>
      <c r="AS756" s="192">
        <v>0</v>
      </c>
      <c r="AT756" s="192">
        <v>0</v>
      </c>
      <c r="AU756" s="83">
        <v>0</v>
      </c>
      <c r="AV756" s="302"/>
    </row>
    <row r="757" spans="1:48" ht="15.75" customHeight="1">
      <c r="A757" s="585"/>
      <c r="B757" s="588"/>
      <c r="C757" s="612"/>
      <c r="D757" s="577"/>
      <c r="E757" s="570"/>
      <c r="F757" s="566" t="s">
        <v>39</v>
      </c>
      <c r="G757" s="566" t="s">
        <v>21</v>
      </c>
      <c r="H757" s="566" t="s">
        <v>375</v>
      </c>
      <c r="I757" s="566" t="s">
        <v>366</v>
      </c>
      <c r="J757" s="561"/>
      <c r="K757" s="561"/>
      <c r="L757" s="564"/>
      <c r="M757" s="564"/>
      <c r="N757" s="83">
        <v>0</v>
      </c>
      <c r="O757" s="83">
        <v>0</v>
      </c>
      <c r="P757" s="83">
        <v>0</v>
      </c>
      <c r="Q757" s="83">
        <v>0</v>
      </c>
      <c r="R757" s="83">
        <v>0</v>
      </c>
      <c r="S757" s="83">
        <v>0</v>
      </c>
      <c r="T757" s="83">
        <v>0</v>
      </c>
      <c r="U757" s="83">
        <f>SUM(N757:T757)</f>
        <v>0</v>
      </c>
      <c r="V757" s="170" t="s">
        <v>50</v>
      </c>
      <c r="W757" s="192">
        <v>0</v>
      </c>
      <c r="X757" s="192">
        <v>0</v>
      </c>
      <c r="Y757" s="192">
        <v>0</v>
      </c>
      <c r="Z757" s="192">
        <v>0</v>
      </c>
      <c r="AA757" s="192">
        <v>0</v>
      </c>
      <c r="AB757" s="192">
        <v>0</v>
      </c>
      <c r="AC757" s="192">
        <v>0</v>
      </c>
      <c r="AD757" s="192">
        <v>0</v>
      </c>
      <c r="AE757" s="192">
        <v>0</v>
      </c>
      <c r="AF757" s="192">
        <v>0</v>
      </c>
      <c r="AG757" s="192">
        <v>0</v>
      </c>
      <c r="AH757" s="83">
        <v>0</v>
      </c>
      <c r="AI757" s="83">
        <v>0</v>
      </c>
      <c r="AJ757" s="83">
        <v>0</v>
      </c>
      <c r="AK757" s="192">
        <v>0</v>
      </c>
      <c r="AL757" s="192">
        <v>0</v>
      </c>
      <c r="AM757" s="192">
        <v>0</v>
      </c>
      <c r="AN757" s="192">
        <v>0</v>
      </c>
      <c r="AO757" s="192">
        <v>0</v>
      </c>
      <c r="AP757" s="192">
        <v>0</v>
      </c>
      <c r="AQ757" s="192">
        <v>0</v>
      </c>
      <c r="AR757" s="192">
        <v>0</v>
      </c>
      <c r="AS757" s="192">
        <v>0</v>
      </c>
      <c r="AT757" s="192">
        <v>0</v>
      </c>
      <c r="AU757" s="83">
        <v>0</v>
      </c>
      <c r="AV757" s="302"/>
    </row>
    <row r="758" spans="1:48" ht="15.75" customHeight="1">
      <c r="A758" s="585"/>
      <c r="B758" s="588"/>
      <c r="C758" s="612"/>
      <c r="D758" s="577"/>
      <c r="E758" s="570"/>
      <c r="F758" s="567"/>
      <c r="G758" s="567"/>
      <c r="H758" s="567"/>
      <c r="I758" s="567"/>
      <c r="J758" s="561"/>
      <c r="K758" s="561"/>
      <c r="L758" s="564"/>
      <c r="M758" s="564"/>
      <c r="N758" s="83">
        <v>0</v>
      </c>
      <c r="O758" s="83">
        <v>0</v>
      </c>
      <c r="P758" s="83">
        <v>0</v>
      </c>
      <c r="Q758" s="83">
        <v>0</v>
      </c>
      <c r="R758" s="83">
        <v>0</v>
      </c>
      <c r="S758" s="83">
        <v>0</v>
      </c>
      <c r="T758" s="83">
        <v>0</v>
      </c>
      <c r="U758" s="83">
        <f t="shared" si="441"/>
        <v>0</v>
      </c>
      <c r="V758" s="170" t="s">
        <v>51</v>
      </c>
      <c r="W758" s="192">
        <v>0</v>
      </c>
      <c r="X758" s="192">
        <v>0</v>
      </c>
      <c r="Y758" s="192">
        <v>0</v>
      </c>
      <c r="Z758" s="192">
        <v>0</v>
      </c>
      <c r="AA758" s="192">
        <v>0</v>
      </c>
      <c r="AB758" s="192">
        <v>0</v>
      </c>
      <c r="AC758" s="192">
        <v>0</v>
      </c>
      <c r="AD758" s="192">
        <v>0</v>
      </c>
      <c r="AE758" s="192">
        <v>0</v>
      </c>
      <c r="AF758" s="192">
        <v>0</v>
      </c>
      <c r="AG758" s="192">
        <v>0</v>
      </c>
      <c r="AH758" s="83">
        <v>0</v>
      </c>
      <c r="AI758" s="83">
        <v>0</v>
      </c>
      <c r="AJ758" s="83">
        <v>0</v>
      </c>
      <c r="AK758" s="192">
        <v>0</v>
      </c>
      <c r="AL758" s="192">
        <v>0</v>
      </c>
      <c r="AM758" s="192">
        <v>0</v>
      </c>
      <c r="AN758" s="192">
        <v>0</v>
      </c>
      <c r="AO758" s="192">
        <v>0</v>
      </c>
      <c r="AP758" s="192">
        <v>0</v>
      </c>
      <c r="AQ758" s="192">
        <v>0</v>
      </c>
      <c r="AR758" s="192">
        <v>0</v>
      </c>
      <c r="AS758" s="192">
        <v>0</v>
      </c>
      <c r="AT758" s="192">
        <v>0</v>
      </c>
      <c r="AU758" s="83">
        <v>0</v>
      </c>
      <c r="AV758" s="302"/>
    </row>
    <row r="759" spans="1:48">
      <c r="A759" s="585"/>
      <c r="B759" s="588"/>
      <c r="C759" s="612"/>
      <c r="D759" s="577"/>
      <c r="E759" s="570"/>
      <c r="F759" s="567"/>
      <c r="G759" s="567"/>
      <c r="H759" s="567"/>
      <c r="I759" s="567"/>
      <c r="J759" s="561"/>
      <c r="K759" s="561"/>
      <c r="L759" s="564"/>
      <c r="M759" s="564"/>
      <c r="N759" s="86">
        <v>0</v>
      </c>
      <c r="O759" s="86">
        <v>0</v>
      </c>
      <c r="P759" s="86">
        <v>0</v>
      </c>
      <c r="Q759" s="86">
        <v>0</v>
      </c>
      <c r="R759" s="86">
        <v>0</v>
      </c>
      <c r="S759" s="86">
        <v>0</v>
      </c>
      <c r="T759" s="86">
        <v>0</v>
      </c>
      <c r="U759" s="83">
        <f t="shared" si="441"/>
        <v>0</v>
      </c>
      <c r="V759" s="170" t="s">
        <v>52</v>
      </c>
      <c r="W759" s="207">
        <v>0</v>
      </c>
      <c r="X759" s="207">
        <v>0</v>
      </c>
      <c r="Y759" s="207">
        <v>0</v>
      </c>
      <c r="Z759" s="207">
        <v>0</v>
      </c>
      <c r="AA759" s="207">
        <v>0</v>
      </c>
      <c r="AB759" s="207">
        <v>0</v>
      </c>
      <c r="AC759" s="207">
        <v>0</v>
      </c>
      <c r="AD759" s="207">
        <v>0</v>
      </c>
      <c r="AE759" s="207">
        <v>0</v>
      </c>
      <c r="AF759" s="207">
        <v>0</v>
      </c>
      <c r="AG759" s="207">
        <v>0</v>
      </c>
      <c r="AH759" s="86">
        <v>0</v>
      </c>
      <c r="AI759" s="86">
        <v>0</v>
      </c>
      <c r="AJ759" s="86">
        <v>0</v>
      </c>
      <c r="AK759" s="207">
        <v>0</v>
      </c>
      <c r="AL759" s="207">
        <v>0</v>
      </c>
      <c r="AM759" s="207">
        <v>0</v>
      </c>
      <c r="AN759" s="207">
        <v>0</v>
      </c>
      <c r="AO759" s="207">
        <v>0</v>
      </c>
      <c r="AP759" s="207">
        <v>0</v>
      </c>
      <c r="AQ759" s="207">
        <v>0</v>
      </c>
      <c r="AR759" s="207">
        <v>0</v>
      </c>
      <c r="AS759" s="207">
        <v>0</v>
      </c>
      <c r="AT759" s="207">
        <v>0</v>
      </c>
      <c r="AU759" s="86">
        <v>0</v>
      </c>
      <c r="AV759" s="302"/>
    </row>
    <row r="760" spans="1:48">
      <c r="A760" s="586"/>
      <c r="B760" s="589"/>
      <c r="C760" s="613"/>
      <c r="D760" s="578"/>
      <c r="E760" s="571"/>
      <c r="F760" s="568"/>
      <c r="G760" s="568"/>
      <c r="H760" s="568"/>
      <c r="I760" s="568"/>
      <c r="J760" s="562"/>
      <c r="K760" s="562"/>
      <c r="L760" s="565"/>
      <c r="M760" s="565"/>
      <c r="N760" s="88">
        <f>SUM(N755:N759)</f>
        <v>0</v>
      </c>
      <c r="O760" s="88">
        <f t="shared" ref="O760:T760" si="442">SUM(O755:O759)</f>
        <v>0</v>
      </c>
      <c r="P760" s="88">
        <f t="shared" si="442"/>
        <v>0</v>
      </c>
      <c r="Q760" s="185">
        <f t="shared" si="442"/>
        <v>0</v>
      </c>
      <c r="R760" s="185">
        <f t="shared" si="442"/>
        <v>7.3750000000000009E-4</v>
      </c>
      <c r="S760" s="185">
        <f t="shared" si="442"/>
        <v>7.3750000000000009E-4</v>
      </c>
      <c r="T760" s="185">
        <f t="shared" si="442"/>
        <v>7.3750000000000009E-4</v>
      </c>
      <c r="U760" s="185">
        <f t="shared" si="441"/>
        <v>2.2125000000000001E-3</v>
      </c>
      <c r="V760" s="177" t="s">
        <v>11</v>
      </c>
      <c r="W760" s="200">
        <f t="shared" ref="W760:AU760" si="443">SUM(W755:W759)</f>
        <v>0</v>
      </c>
      <c r="X760" s="200">
        <f t="shared" si="443"/>
        <v>0</v>
      </c>
      <c r="Y760" s="200">
        <f t="shared" si="443"/>
        <v>0</v>
      </c>
      <c r="Z760" s="200">
        <f t="shared" si="443"/>
        <v>0</v>
      </c>
      <c r="AA760" s="200">
        <f t="shared" si="443"/>
        <v>0</v>
      </c>
      <c r="AB760" s="200">
        <f t="shared" si="443"/>
        <v>0</v>
      </c>
      <c r="AC760" s="200">
        <f t="shared" si="443"/>
        <v>0</v>
      </c>
      <c r="AD760" s="200">
        <f t="shared" si="443"/>
        <v>0</v>
      </c>
      <c r="AE760" s="200">
        <f t="shared" si="443"/>
        <v>0</v>
      </c>
      <c r="AF760" s="200">
        <f t="shared" si="443"/>
        <v>0</v>
      </c>
      <c r="AG760" s="200">
        <f t="shared" si="443"/>
        <v>0</v>
      </c>
      <c r="AH760" s="201">
        <f t="shared" si="443"/>
        <v>0</v>
      </c>
      <c r="AI760" s="201">
        <f t="shared" si="443"/>
        <v>0</v>
      </c>
      <c r="AJ760" s="201">
        <f t="shared" si="443"/>
        <v>0</v>
      </c>
      <c r="AK760" s="200">
        <f t="shared" si="443"/>
        <v>0</v>
      </c>
      <c r="AL760" s="200">
        <f t="shared" si="443"/>
        <v>0</v>
      </c>
      <c r="AM760" s="200">
        <f t="shared" si="443"/>
        <v>0</v>
      </c>
      <c r="AN760" s="200">
        <f t="shared" si="443"/>
        <v>0</v>
      </c>
      <c r="AO760" s="200">
        <f t="shared" si="443"/>
        <v>0</v>
      </c>
      <c r="AP760" s="200">
        <f t="shared" si="443"/>
        <v>0</v>
      </c>
      <c r="AQ760" s="200">
        <f t="shared" si="443"/>
        <v>0</v>
      </c>
      <c r="AR760" s="200">
        <f t="shared" si="443"/>
        <v>0</v>
      </c>
      <c r="AS760" s="200">
        <f t="shared" si="443"/>
        <v>0</v>
      </c>
      <c r="AT760" s="200">
        <f t="shared" si="443"/>
        <v>0</v>
      </c>
      <c r="AU760" s="201">
        <f t="shared" si="443"/>
        <v>0</v>
      </c>
      <c r="AV760" s="332"/>
    </row>
    <row r="761" spans="1:48" ht="15.75" customHeight="1">
      <c r="A761" s="178"/>
      <c r="B761" s="625" t="s">
        <v>765</v>
      </c>
      <c r="C761" s="626"/>
      <c r="D761" s="626"/>
      <c r="E761" s="626"/>
      <c r="F761" s="626"/>
      <c r="G761" s="626"/>
      <c r="H761" s="626"/>
      <c r="I761" s="626"/>
      <c r="J761" s="626"/>
      <c r="K761" s="626"/>
      <c r="L761" s="626"/>
      <c r="M761" s="626"/>
      <c r="N761" s="626"/>
      <c r="O761" s="626"/>
      <c r="P761" s="626"/>
      <c r="Q761" s="626"/>
      <c r="R761" s="626"/>
      <c r="S761" s="626"/>
      <c r="T761" s="626"/>
      <c r="U761" s="626"/>
      <c r="V761" s="626"/>
      <c r="W761" s="461"/>
      <c r="X761" s="461"/>
      <c r="Y761" s="461"/>
      <c r="Z761" s="461"/>
      <c r="AA761" s="461"/>
      <c r="AB761" s="461"/>
      <c r="AC761" s="461"/>
      <c r="AD761" s="461"/>
      <c r="AE761" s="461"/>
      <c r="AF761" s="461"/>
      <c r="AG761" s="461"/>
      <c r="AH761" s="461"/>
      <c r="AI761" s="461"/>
      <c r="AJ761" s="461"/>
      <c r="AK761" s="461"/>
      <c r="AL761" s="461"/>
      <c r="AM761" s="461"/>
      <c r="AN761" s="461"/>
      <c r="AO761" s="461"/>
      <c r="AP761" s="461"/>
      <c r="AQ761" s="461"/>
      <c r="AR761" s="461"/>
      <c r="AS761" s="461"/>
      <c r="AT761" s="461"/>
      <c r="AU761" s="461"/>
      <c r="AV761" s="462"/>
    </row>
    <row r="762" spans="1:48" ht="15.75" customHeight="1">
      <c r="A762" s="471" t="s">
        <v>53</v>
      </c>
      <c r="B762" s="535" t="s">
        <v>428</v>
      </c>
      <c r="C762" s="611" t="s">
        <v>766</v>
      </c>
      <c r="D762" s="614" t="s">
        <v>630</v>
      </c>
      <c r="E762" s="617" t="s">
        <v>691</v>
      </c>
      <c r="F762" s="6" t="s">
        <v>18</v>
      </c>
      <c r="G762" s="6" t="s">
        <v>20</v>
      </c>
      <c r="H762" s="6" t="s">
        <v>297</v>
      </c>
      <c r="I762" s="6" t="s">
        <v>297</v>
      </c>
      <c r="J762" s="532">
        <v>2019</v>
      </c>
      <c r="K762" s="532">
        <v>2019</v>
      </c>
      <c r="L762" s="541">
        <v>5.6109999999999998</v>
      </c>
      <c r="M762" s="563">
        <f>Q767+R767+S767+T767</f>
        <v>0.41602999999999996</v>
      </c>
      <c r="N762" s="9">
        <v>0</v>
      </c>
      <c r="O762" s="9">
        <v>5.0374399999999993</v>
      </c>
      <c r="P762" s="9">
        <v>0.15759489000000029</v>
      </c>
      <c r="Q762" s="9">
        <v>0.41602999999999996</v>
      </c>
      <c r="R762" s="9">
        <v>0</v>
      </c>
      <c r="S762" s="9">
        <v>0</v>
      </c>
      <c r="T762" s="9">
        <v>0</v>
      </c>
      <c r="U762" s="9">
        <f>SUM(N762:T762)</f>
        <v>5.6110648899999997</v>
      </c>
      <c r="V762" s="204" t="s">
        <v>3</v>
      </c>
      <c r="W762" s="93">
        <v>416.03</v>
      </c>
      <c r="X762" s="93">
        <v>0</v>
      </c>
      <c r="Y762" s="93">
        <v>0</v>
      </c>
      <c r="Z762" s="93">
        <v>0</v>
      </c>
      <c r="AA762" s="93">
        <v>0</v>
      </c>
      <c r="AB762" s="93">
        <v>0</v>
      </c>
      <c r="AC762" s="93">
        <v>0</v>
      </c>
      <c r="AD762" s="93">
        <v>0</v>
      </c>
      <c r="AE762" s="93">
        <v>0</v>
      </c>
      <c r="AF762" s="93">
        <v>0</v>
      </c>
      <c r="AG762" s="93">
        <v>0</v>
      </c>
      <c r="AH762" s="9">
        <v>0</v>
      </c>
      <c r="AI762" s="9">
        <v>0</v>
      </c>
      <c r="AJ762" s="9">
        <v>0</v>
      </c>
      <c r="AK762" s="93">
        <v>0</v>
      </c>
      <c r="AL762" s="93">
        <v>0</v>
      </c>
      <c r="AM762" s="93">
        <v>0</v>
      </c>
      <c r="AN762" s="93">
        <v>0</v>
      </c>
      <c r="AO762" s="93">
        <v>0</v>
      </c>
      <c r="AP762" s="93">
        <v>0</v>
      </c>
      <c r="AQ762" s="93">
        <v>0</v>
      </c>
      <c r="AR762" s="93">
        <v>0</v>
      </c>
      <c r="AS762" s="93">
        <v>0</v>
      </c>
      <c r="AT762" s="93">
        <v>0</v>
      </c>
      <c r="AU762" s="9">
        <v>0</v>
      </c>
      <c r="AV762" s="636" t="s">
        <v>997</v>
      </c>
    </row>
    <row r="763" spans="1:48" ht="31.5">
      <c r="A763" s="472"/>
      <c r="B763" s="536"/>
      <c r="C763" s="612"/>
      <c r="D763" s="615"/>
      <c r="E763" s="618"/>
      <c r="F763" s="6" t="s">
        <v>19</v>
      </c>
      <c r="G763" s="6" t="s">
        <v>22</v>
      </c>
      <c r="H763" s="6" t="s">
        <v>297</v>
      </c>
      <c r="I763" s="6" t="s">
        <v>297</v>
      </c>
      <c r="J763" s="533"/>
      <c r="K763" s="533"/>
      <c r="L763" s="609"/>
      <c r="M763" s="564"/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  <c r="T763" s="9">
        <v>0</v>
      </c>
      <c r="U763" s="9">
        <f t="shared" ref="U763:U767" si="444">SUM(N763:T763)</f>
        <v>0</v>
      </c>
      <c r="V763" s="172" t="s">
        <v>8</v>
      </c>
      <c r="W763" s="93">
        <v>0</v>
      </c>
      <c r="X763" s="93">
        <v>0</v>
      </c>
      <c r="Y763" s="93">
        <v>0</v>
      </c>
      <c r="Z763" s="93">
        <v>0</v>
      </c>
      <c r="AA763" s="93">
        <v>0</v>
      </c>
      <c r="AB763" s="93">
        <v>0</v>
      </c>
      <c r="AC763" s="93">
        <v>0</v>
      </c>
      <c r="AD763" s="93">
        <v>0</v>
      </c>
      <c r="AE763" s="93">
        <v>0</v>
      </c>
      <c r="AF763" s="93">
        <v>0</v>
      </c>
      <c r="AG763" s="93">
        <v>0</v>
      </c>
      <c r="AH763" s="9">
        <v>0</v>
      </c>
      <c r="AI763" s="9">
        <v>0</v>
      </c>
      <c r="AJ763" s="9">
        <v>0</v>
      </c>
      <c r="AK763" s="93">
        <v>0</v>
      </c>
      <c r="AL763" s="93">
        <v>0</v>
      </c>
      <c r="AM763" s="93">
        <v>0</v>
      </c>
      <c r="AN763" s="93">
        <v>0</v>
      </c>
      <c r="AO763" s="93">
        <v>0</v>
      </c>
      <c r="AP763" s="93">
        <v>0</v>
      </c>
      <c r="AQ763" s="93">
        <v>0</v>
      </c>
      <c r="AR763" s="93">
        <v>0</v>
      </c>
      <c r="AS763" s="93">
        <v>0</v>
      </c>
      <c r="AT763" s="93">
        <v>0</v>
      </c>
      <c r="AU763" s="9">
        <v>0</v>
      </c>
      <c r="AV763" s="637"/>
    </row>
    <row r="764" spans="1:48" ht="15.75" customHeight="1">
      <c r="A764" s="472"/>
      <c r="B764" s="536"/>
      <c r="C764" s="612"/>
      <c r="D764" s="615"/>
      <c r="E764" s="618"/>
      <c r="F764" s="538" t="s">
        <v>39</v>
      </c>
      <c r="G764" s="538" t="s">
        <v>21</v>
      </c>
      <c r="H764" s="538" t="s">
        <v>319</v>
      </c>
      <c r="I764" s="538" t="s">
        <v>767</v>
      </c>
      <c r="J764" s="533"/>
      <c r="K764" s="533"/>
      <c r="L764" s="609"/>
      <c r="M764" s="564"/>
      <c r="N764" s="9">
        <v>0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0</v>
      </c>
      <c r="U764" s="9">
        <f>SUM(N764:T764)</f>
        <v>0</v>
      </c>
      <c r="V764" s="204" t="s">
        <v>50</v>
      </c>
      <c r="W764" s="93">
        <v>0</v>
      </c>
      <c r="X764" s="93">
        <v>0</v>
      </c>
      <c r="Y764" s="93">
        <v>0</v>
      </c>
      <c r="Z764" s="93">
        <v>0</v>
      </c>
      <c r="AA764" s="93">
        <v>0</v>
      </c>
      <c r="AB764" s="93">
        <v>0</v>
      </c>
      <c r="AC764" s="93">
        <v>0</v>
      </c>
      <c r="AD764" s="93">
        <v>0</v>
      </c>
      <c r="AE764" s="93">
        <v>0</v>
      </c>
      <c r="AF764" s="93">
        <v>0</v>
      </c>
      <c r="AG764" s="93">
        <v>0</v>
      </c>
      <c r="AH764" s="9">
        <v>0</v>
      </c>
      <c r="AI764" s="9">
        <v>0</v>
      </c>
      <c r="AJ764" s="9">
        <v>0</v>
      </c>
      <c r="AK764" s="93">
        <v>0</v>
      </c>
      <c r="AL764" s="93">
        <v>0</v>
      </c>
      <c r="AM764" s="93">
        <v>0</v>
      </c>
      <c r="AN764" s="93">
        <v>0</v>
      </c>
      <c r="AO764" s="93">
        <v>0</v>
      </c>
      <c r="AP764" s="93">
        <v>0</v>
      </c>
      <c r="AQ764" s="93">
        <v>0</v>
      </c>
      <c r="AR764" s="93">
        <v>0</v>
      </c>
      <c r="AS764" s="93">
        <v>0</v>
      </c>
      <c r="AT764" s="93">
        <v>0</v>
      </c>
      <c r="AU764" s="9">
        <v>0</v>
      </c>
      <c r="AV764" s="637"/>
    </row>
    <row r="765" spans="1:48">
      <c r="A765" s="472"/>
      <c r="B765" s="536"/>
      <c r="C765" s="612"/>
      <c r="D765" s="615"/>
      <c r="E765" s="618"/>
      <c r="F765" s="539"/>
      <c r="G765" s="539"/>
      <c r="H765" s="539"/>
      <c r="I765" s="539"/>
      <c r="J765" s="533"/>
      <c r="K765" s="533"/>
      <c r="L765" s="609"/>
      <c r="M765" s="564"/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  <c r="U765" s="9">
        <f t="shared" si="444"/>
        <v>0</v>
      </c>
      <c r="V765" s="204" t="s">
        <v>51</v>
      </c>
      <c r="W765" s="93">
        <v>0</v>
      </c>
      <c r="X765" s="93">
        <v>0</v>
      </c>
      <c r="Y765" s="93">
        <v>0</v>
      </c>
      <c r="Z765" s="93">
        <v>0</v>
      </c>
      <c r="AA765" s="93">
        <v>0</v>
      </c>
      <c r="AB765" s="93">
        <v>0</v>
      </c>
      <c r="AC765" s="93">
        <v>0</v>
      </c>
      <c r="AD765" s="93">
        <v>0</v>
      </c>
      <c r="AE765" s="93">
        <v>0</v>
      </c>
      <c r="AF765" s="93">
        <v>0</v>
      </c>
      <c r="AG765" s="93">
        <v>0</v>
      </c>
      <c r="AH765" s="9">
        <v>0</v>
      </c>
      <c r="AI765" s="9">
        <v>0</v>
      </c>
      <c r="AJ765" s="9">
        <v>0</v>
      </c>
      <c r="AK765" s="93">
        <v>0</v>
      </c>
      <c r="AL765" s="93">
        <v>0</v>
      </c>
      <c r="AM765" s="93">
        <v>0</v>
      </c>
      <c r="AN765" s="93">
        <v>0</v>
      </c>
      <c r="AO765" s="93">
        <v>0</v>
      </c>
      <c r="AP765" s="93">
        <v>0</v>
      </c>
      <c r="AQ765" s="93">
        <v>0</v>
      </c>
      <c r="AR765" s="93">
        <v>0</v>
      </c>
      <c r="AS765" s="93">
        <v>0</v>
      </c>
      <c r="AT765" s="93">
        <v>0</v>
      </c>
      <c r="AU765" s="9">
        <v>0</v>
      </c>
      <c r="AV765" s="637"/>
    </row>
    <row r="766" spans="1:48">
      <c r="A766" s="472"/>
      <c r="B766" s="536"/>
      <c r="C766" s="612"/>
      <c r="D766" s="615"/>
      <c r="E766" s="618"/>
      <c r="F766" s="539"/>
      <c r="G766" s="539"/>
      <c r="H766" s="539"/>
      <c r="I766" s="539"/>
      <c r="J766" s="533"/>
      <c r="K766" s="533"/>
      <c r="L766" s="609"/>
      <c r="M766" s="564"/>
      <c r="N766" s="85">
        <v>0</v>
      </c>
      <c r="O766" s="85">
        <v>0</v>
      </c>
      <c r="P766" s="85">
        <v>0</v>
      </c>
      <c r="Q766" s="85">
        <v>0</v>
      </c>
      <c r="R766" s="85">
        <v>0</v>
      </c>
      <c r="S766" s="85">
        <v>0</v>
      </c>
      <c r="T766" s="85">
        <v>0</v>
      </c>
      <c r="U766" s="9">
        <f t="shared" si="444"/>
        <v>0</v>
      </c>
      <c r="V766" s="204" t="s">
        <v>52</v>
      </c>
      <c r="W766" s="191">
        <v>0</v>
      </c>
      <c r="X766" s="191">
        <v>0</v>
      </c>
      <c r="Y766" s="191">
        <v>0</v>
      </c>
      <c r="Z766" s="191">
        <v>0</v>
      </c>
      <c r="AA766" s="191">
        <v>0</v>
      </c>
      <c r="AB766" s="191">
        <v>0</v>
      </c>
      <c r="AC766" s="191">
        <v>0</v>
      </c>
      <c r="AD766" s="191">
        <v>0</v>
      </c>
      <c r="AE766" s="191">
        <v>0</v>
      </c>
      <c r="AF766" s="191">
        <v>0</v>
      </c>
      <c r="AG766" s="191">
        <v>0</v>
      </c>
      <c r="AH766" s="85">
        <v>0</v>
      </c>
      <c r="AI766" s="85">
        <v>0</v>
      </c>
      <c r="AJ766" s="85">
        <v>0</v>
      </c>
      <c r="AK766" s="191">
        <v>0</v>
      </c>
      <c r="AL766" s="191">
        <v>0</v>
      </c>
      <c r="AM766" s="191">
        <v>0</v>
      </c>
      <c r="AN766" s="191">
        <v>0</v>
      </c>
      <c r="AO766" s="191">
        <v>0</v>
      </c>
      <c r="AP766" s="191">
        <v>0</v>
      </c>
      <c r="AQ766" s="191">
        <v>0</v>
      </c>
      <c r="AR766" s="191">
        <v>0</v>
      </c>
      <c r="AS766" s="191">
        <v>0</v>
      </c>
      <c r="AT766" s="191">
        <v>0</v>
      </c>
      <c r="AU766" s="85">
        <v>0</v>
      </c>
      <c r="AV766" s="638"/>
    </row>
    <row r="767" spans="1:48">
      <c r="A767" s="472"/>
      <c r="B767" s="537"/>
      <c r="C767" s="613"/>
      <c r="D767" s="616"/>
      <c r="E767" s="619"/>
      <c r="F767" s="540"/>
      <c r="G767" s="540"/>
      <c r="H767" s="540"/>
      <c r="I767" s="540"/>
      <c r="J767" s="534"/>
      <c r="K767" s="534"/>
      <c r="L767" s="610"/>
      <c r="M767" s="565"/>
      <c r="N767" s="87">
        <f>SUM(N762:N766)</f>
        <v>0</v>
      </c>
      <c r="O767" s="87">
        <f t="shared" ref="O767:T767" si="445">SUM(O762:O766)</f>
        <v>5.0374399999999993</v>
      </c>
      <c r="P767" s="87">
        <f t="shared" si="445"/>
        <v>0.15759489000000029</v>
      </c>
      <c r="Q767" s="185">
        <f t="shared" si="445"/>
        <v>0.41602999999999996</v>
      </c>
      <c r="R767" s="185">
        <f t="shared" si="445"/>
        <v>0</v>
      </c>
      <c r="S767" s="185">
        <f t="shared" si="445"/>
        <v>0</v>
      </c>
      <c r="T767" s="185">
        <f t="shared" si="445"/>
        <v>0</v>
      </c>
      <c r="U767" s="185">
        <f t="shared" si="444"/>
        <v>5.6110648899999997</v>
      </c>
      <c r="V767" s="177" t="s">
        <v>11</v>
      </c>
      <c r="W767" s="200">
        <f t="shared" ref="W767:X767" si="446">SUM(W762:W766)</f>
        <v>416.03</v>
      </c>
      <c r="X767" s="200">
        <f t="shared" si="446"/>
        <v>0</v>
      </c>
      <c r="Y767" s="200">
        <f t="shared" ref="Y767:AU767" si="447">SUM(Y762:Y766)</f>
        <v>0</v>
      </c>
      <c r="Z767" s="200">
        <f t="shared" si="447"/>
        <v>0</v>
      </c>
      <c r="AA767" s="200">
        <f t="shared" si="447"/>
        <v>0</v>
      </c>
      <c r="AB767" s="200">
        <f t="shared" si="447"/>
        <v>0</v>
      </c>
      <c r="AC767" s="200">
        <f t="shared" si="447"/>
        <v>0</v>
      </c>
      <c r="AD767" s="200">
        <f t="shared" si="447"/>
        <v>0</v>
      </c>
      <c r="AE767" s="200">
        <f t="shared" si="447"/>
        <v>0</v>
      </c>
      <c r="AF767" s="200">
        <f t="shared" si="447"/>
        <v>0</v>
      </c>
      <c r="AG767" s="200">
        <f t="shared" si="447"/>
        <v>0</v>
      </c>
      <c r="AH767" s="201">
        <f t="shared" si="447"/>
        <v>0</v>
      </c>
      <c r="AI767" s="201">
        <f t="shared" si="447"/>
        <v>0</v>
      </c>
      <c r="AJ767" s="201">
        <f t="shared" si="447"/>
        <v>0</v>
      </c>
      <c r="AK767" s="200">
        <f t="shared" si="447"/>
        <v>0</v>
      </c>
      <c r="AL767" s="200">
        <f t="shared" si="447"/>
        <v>0</v>
      </c>
      <c r="AM767" s="200">
        <f t="shared" si="447"/>
        <v>0</v>
      </c>
      <c r="AN767" s="200">
        <f t="shared" si="447"/>
        <v>0</v>
      </c>
      <c r="AO767" s="200">
        <f t="shared" si="447"/>
        <v>0</v>
      </c>
      <c r="AP767" s="200">
        <f t="shared" si="447"/>
        <v>0</v>
      </c>
      <c r="AQ767" s="200">
        <f t="shared" si="447"/>
        <v>0</v>
      </c>
      <c r="AR767" s="200">
        <f t="shared" si="447"/>
        <v>0</v>
      </c>
      <c r="AS767" s="200">
        <f t="shared" si="447"/>
        <v>0</v>
      </c>
      <c r="AT767" s="200">
        <f t="shared" si="447"/>
        <v>0</v>
      </c>
      <c r="AU767" s="201">
        <f t="shared" si="447"/>
        <v>0</v>
      </c>
      <c r="AV767" s="332"/>
    </row>
    <row r="768" spans="1:48" ht="15.75" customHeight="1">
      <c r="A768" s="472"/>
      <c r="B768" s="535" t="s">
        <v>768</v>
      </c>
      <c r="C768" s="611" t="s">
        <v>769</v>
      </c>
      <c r="D768" s="614" t="s">
        <v>630</v>
      </c>
      <c r="E768" s="617" t="s">
        <v>691</v>
      </c>
      <c r="F768" s="6" t="s">
        <v>18</v>
      </c>
      <c r="G768" s="6" t="s">
        <v>20</v>
      </c>
      <c r="H768" s="6" t="s">
        <v>297</v>
      </c>
      <c r="I768" s="6" t="s">
        <v>297</v>
      </c>
      <c r="J768" s="532">
        <v>2020</v>
      </c>
      <c r="K768" s="532">
        <v>2023</v>
      </c>
      <c r="L768" s="541">
        <v>140.749</v>
      </c>
      <c r="M768" s="563">
        <f>Q773+R773+S773+T773</f>
        <v>33.206200000000003</v>
      </c>
      <c r="N768" s="9">
        <v>1.82511</v>
      </c>
      <c r="O768" s="9">
        <v>57.476200000000006</v>
      </c>
      <c r="P768" s="9">
        <v>30.284520000000001</v>
      </c>
      <c r="Q768" s="9">
        <v>13.866520000000001</v>
      </c>
      <c r="R768" s="9">
        <v>3.33968</v>
      </c>
      <c r="S768" s="9">
        <v>8</v>
      </c>
      <c r="T768" s="9">
        <v>8</v>
      </c>
      <c r="U768" s="9">
        <f>SUM(N768:T768)</f>
        <v>122.79203000000003</v>
      </c>
      <c r="V768" s="204" t="s">
        <v>3</v>
      </c>
      <c r="W768" s="93">
        <v>13866.52</v>
      </c>
      <c r="X768" s="93">
        <v>0</v>
      </c>
      <c r="Y768" s="93">
        <v>0</v>
      </c>
      <c r="Z768" s="93">
        <v>0</v>
      </c>
      <c r="AA768" s="93">
        <v>0</v>
      </c>
      <c r="AB768" s="93">
        <v>0</v>
      </c>
      <c r="AC768" s="93">
        <v>0</v>
      </c>
      <c r="AD768" s="93">
        <v>0</v>
      </c>
      <c r="AE768" s="93">
        <v>0</v>
      </c>
      <c r="AF768" s="93">
        <v>0</v>
      </c>
      <c r="AG768" s="93">
        <v>0</v>
      </c>
      <c r="AH768" s="9">
        <v>0</v>
      </c>
      <c r="AI768" s="9">
        <v>0</v>
      </c>
      <c r="AJ768" s="9">
        <v>0</v>
      </c>
      <c r="AK768" s="93">
        <v>0</v>
      </c>
      <c r="AL768" s="93">
        <v>0</v>
      </c>
      <c r="AM768" s="93">
        <v>0</v>
      </c>
      <c r="AN768" s="93">
        <v>0</v>
      </c>
      <c r="AO768" s="93">
        <v>0</v>
      </c>
      <c r="AP768" s="93">
        <v>0</v>
      </c>
      <c r="AQ768" s="93">
        <v>0</v>
      </c>
      <c r="AR768" s="93">
        <v>0</v>
      </c>
      <c r="AS768" s="93">
        <v>0</v>
      </c>
      <c r="AT768" s="93">
        <v>0</v>
      </c>
      <c r="AU768" s="9">
        <v>0</v>
      </c>
      <c r="AV768" s="636" t="s">
        <v>1006</v>
      </c>
    </row>
    <row r="769" spans="1:48" ht="31.5">
      <c r="A769" s="472"/>
      <c r="B769" s="536"/>
      <c r="C769" s="612"/>
      <c r="D769" s="615"/>
      <c r="E769" s="618"/>
      <c r="F769" s="6" t="s">
        <v>19</v>
      </c>
      <c r="G769" s="6" t="s">
        <v>22</v>
      </c>
      <c r="H769" s="6" t="s">
        <v>297</v>
      </c>
      <c r="I769" s="6" t="s">
        <v>297</v>
      </c>
      <c r="J769" s="533"/>
      <c r="K769" s="533"/>
      <c r="L769" s="609"/>
      <c r="M769" s="564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448">SUM(N769:T769)</f>
        <v>0</v>
      </c>
      <c r="V769" s="172" t="s">
        <v>8</v>
      </c>
      <c r="W769" s="93">
        <v>0</v>
      </c>
      <c r="X769" s="93">
        <v>0</v>
      </c>
      <c r="Y769" s="93">
        <v>0</v>
      </c>
      <c r="Z769" s="93">
        <v>0</v>
      </c>
      <c r="AA769" s="93">
        <v>0</v>
      </c>
      <c r="AB769" s="93">
        <v>0</v>
      </c>
      <c r="AC769" s="93">
        <v>0</v>
      </c>
      <c r="AD769" s="93">
        <v>0</v>
      </c>
      <c r="AE769" s="93">
        <v>0</v>
      </c>
      <c r="AF769" s="93">
        <v>0</v>
      </c>
      <c r="AG769" s="93">
        <v>0</v>
      </c>
      <c r="AH769" s="9">
        <v>0</v>
      </c>
      <c r="AI769" s="9">
        <v>0</v>
      </c>
      <c r="AJ769" s="9">
        <v>0</v>
      </c>
      <c r="AK769" s="93">
        <v>0</v>
      </c>
      <c r="AL769" s="93">
        <v>0</v>
      </c>
      <c r="AM769" s="93">
        <v>0</v>
      </c>
      <c r="AN769" s="93">
        <v>0</v>
      </c>
      <c r="AO769" s="93">
        <v>0</v>
      </c>
      <c r="AP769" s="93">
        <v>0</v>
      </c>
      <c r="AQ769" s="93">
        <v>0</v>
      </c>
      <c r="AR769" s="93">
        <v>0</v>
      </c>
      <c r="AS769" s="93">
        <v>0</v>
      </c>
      <c r="AT769" s="93">
        <v>0</v>
      </c>
      <c r="AU769" s="9">
        <v>0</v>
      </c>
      <c r="AV769" s="637"/>
    </row>
    <row r="770" spans="1:48" ht="15.75" customHeight="1">
      <c r="A770" s="472"/>
      <c r="B770" s="536"/>
      <c r="C770" s="612"/>
      <c r="D770" s="615"/>
      <c r="E770" s="618"/>
      <c r="F770" s="538" t="s">
        <v>39</v>
      </c>
      <c r="G770" s="538" t="s">
        <v>21</v>
      </c>
      <c r="H770" s="538" t="s">
        <v>319</v>
      </c>
      <c r="I770" s="538" t="s">
        <v>767</v>
      </c>
      <c r="J770" s="533"/>
      <c r="K770" s="533"/>
      <c r="L770" s="609"/>
      <c r="M770" s="564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204" t="s">
        <v>50</v>
      </c>
      <c r="W770" s="93">
        <v>0</v>
      </c>
      <c r="X770" s="93">
        <v>0</v>
      </c>
      <c r="Y770" s="93">
        <v>0</v>
      </c>
      <c r="Z770" s="93">
        <v>0</v>
      </c>
      <c r="AA770" s="93">
        <v>0</v>
      </c>
      <c r="AB770" s="93">
        <v>0</v>
      </c>
      <c r="AC770" s="93">
        <v>0</v>
      </c>
      <c r="AD770" s="93">
        <v>0</v>
      </c>
      <c r="AE770" s="93">
        <v>0</v>
      </c>
      <c r="AF770" s="93">
        <v>0</v>
      </c>
      <c r="AG770" s="93">
        <v>0</v>
      </c>
      <c r="AH770" s="9">
        <v>0</v>
      </c>
      <c r="AI770" s="9">
        <v>0</v>
      </c>
      <c r="AJ770" s="9">
        <v>0</v>
      </c>
      <c r="AK770" s="93">
        <v>0</v>
      </c>
      <c r="AL770" s="93">
        <v>0</v>
      </c>
      <c r="AM770" s="93">
        <v>0</v>
      </c>
      <c r="AN770" s="93">
        <v>0</v>
      </c>
      <c r="AO770" s="93">
        <v>0</v>
      </c>
      <c r="AP770" s="93">
        <v>0</v>
      </c>
      <c r="AQ770" s="93">
        <v>0</v>
      </c>
      <c r="AR770" s="93">
        <v>0</v>
      </c>
      <c r="AS770" s="93">
        <v>0</v>
      </c>
      <c r="AT770" s="93">
        <v>0</v>
      </c>
      <c r="AU770" s="9">
        <v>0</v>
      </c>
      <c r="AV770" s="637"/>
    </row>
    <row r="771" spans="1:48">
      <c r="A771" s="472"/>
      <c r="B771" s="536"/>
      <c r="C771" s="612"/>
      <c r="D771" s="615"/>
      <c r="E771" s="618"/>
      <c r="F771" s="539"/>
      <c r="G771" s="539"/>
      <c r="H771" s="539"/>
      <c r="I771" s="539"/>
      <c r="J771" s="533"/>
      <c r="K771" s="533"/>
      <c r="L771" s="609"/>
      <c r="M771" s="564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448"/>
        <v>0</v>
      </c>
      <c r="V771" s="204" t="s">
        <v>51</v>
      </c>
      <c r="W771" s="93">
        <v>0</v>
      </c>
      <c r="X771" s="93">
        <v>0</v>
      </c>
      <c r="Y771" s="93">
        <v>0</v>
      </c>
      <c r="Z771" s="93">
        <v>0</v>
      </c>
      <c r="AA771" s="93">
        <v>0</v>
      </c>
      <c r="AB771" s="93">
        <v>0</v>
      </c>
      <c r="AC771" s="93">
        <v>0</v>
      </c>
      <c r="AD771" s="93">
        <v>0</v>
      </c>
      <c r="AE771" s="93">
        <v>0</v>
      </c>
      <c r="AF771" s="93">
        <v>0</v>
      </c>
      <c r="AG771" s="93">
        <v>0</v>
      </c>
      <c r="AH771" s="9">
        <v>0</v>
      </c>
      <c r="AI771" s="9">
        <v>0</v>
      </c>
      <c r="AJ771" s="9">
        <v>0</v>
      </c>
      <c r="AK771" s="93">
        <v>0</v>
      </c>
      <c r="AL771" s="93">
        <v>0</v>
      </c>
      <c r="AM771" s="93">
        <v>0</v>
      </c>
      <c r="AN771" s="93">
        <v>0</v>
      </c>
      <c r="AO771" s="93">
        <v>0</v>
      </c>
      <c r="AP771" s="93">
        <v>0</v>
      </c>
      <c r="AQ771" s="93">
        <v>0</v>
      </c>
      <c r="AR771" s="93">
        <v>0</v>
      </c>
      <c r="AS771" s="93">
        <v>0</v>
      </c>
      <c r="AT771" s="93">
        <v>0</v>
      </c>
      <c r="AU771" s="9">
        <v>0</v>
      </c>
      <c r="AV771" s="637"/>
    </row>
    <row r="772" spans="1:48">
      <c r="A772" s="472"/>
      <c r="B772" s="536"/>
      <c r="C772" s="612"/>
      <c r="D772" s="615"/>
      <c r="E772" s="618"/>
      <c r="F772" s="539"/>
      <c r="G772" s="539"/>
      <c r="H772" s="539"/>
      <c r="I772" s="539"/>
      <c r="J772" s="533"/>
      <c r="K772" s="533"/>
      <c r="L772" s="609"/>
      <c r="M772" s="564"/>
      <c r="N772" s="85">
        <v>0</v>
      </c>
      <c r="O772" s="85">
        <v>0</v>
      </c>
      <c r="P772" s="85">
        <v>0</v>
      </c>
      <c r="Q772" s="85">
        <v>0</v>
      </c>
      <c r="R772" s="85">
        <v>0</v>
      </c>
      <c r="S772" s="85">
        <v>0</v>
      </c>
      <c r="T772" s="85">
        <v>0</v>
      </c>
      <c r="U772" s="9">
        <f t="shared" si="448"/>
        <v>0</v>
      </c>
      <c r="V772" s="204" t="s">
        <v>52</v>
      </c>
      <c r="W772" s="191">
        <v>0</v>
      </c>
      <c r="X772" s="191">
        <v>0</v>
      </c>
      <c r="Y772" s="191">
        <v>0</v>
      </c>
      <c r="Z772" s="191">
        <v>0</v>
      </c>
      <c r="AA772" s="191">
        <v>0</v>
      </c>
      <c r="AB772" s="191">
        <v>0</v>
      </c>
      <c r="AC772" s="191">
        <v>0</v>
      </c>
      <c r="AD772" s="191">
        <v>0</v>
      </c>
      <c r="AE772" s="191">
        <v>0</v>
      </c>
      <c r="AF772" s="191">
        <v>0</v>
      </c>
      <c r="AG772" s="191">
        <v>0</v>
      </c>
      <c r="AH772" s="85">
        <v>0</v>
      </c>
      <c r="AI772" s="85">
        <v>0</v>
      </c>
      <c r="AJ772" s="85">
        <v>0</v>
      </c>
      <c r="AK772" s="191">
        <v>0</v>
      </c>
      <c r="AL772" s="191">
        <v>0</v>
      </c>
      <c r="AM772" s="191">
        <v>0</v>
      </c>
      <c r="AN772" s="191">
        <v>0</v>
      </c>
      <c r="AO772" s="191">
        <v>0</v>
      </c>
      <c r="AP772" s="191">
        <v>0</v>
      </c>
      <c r="AQ772" s="191">
        <v>0</v>
      </c>
      <c r="AR772" s="191">
        <v>0</v>
      </c>
      <c r="AS772" s="191">
        <v>0</v>
      </c>
      <c r="AT772" s="191">
        <v>0</v>
      </c>
      <c r="AU772" s="85">
        <v>0</v>
      </c>
      <c r="AV772" s="638"/>
    </row>
    <row r="773" spans="1:48">
      <c r="A773" s="472"/>
      <c r="B773" s="537"/>
      <c r="C773" s="613"/>
      <c r="D773" s="616"/>
      <c r="E773" s="619"/>
      <c r="F773" s="540"/>
      <c r="G773" s="540"/>
      <c r="H773" s="540"/>
      <c r="I773" s="540"/>
      <c r="J773" s="534"/>
      <c r="K773" s="534"/>
      <c r="L773" s="610"/>
      <c r="M773" s="565"/>
      <c r="N773" s="87">
        <f>SUM(N768:N772)</f>
        <v>1.82511</v>
      </c>
      <c r="O773" s="87">
        <f t="shared" ref="O773:T773" si="449">SUM(O768:O772)</f>
        <v>57.476200000000006</v>
      </c>
      <c r="P773" s="87">
        <f t="shared" si="449"/>
        <v>30.284520000000001</v>
      </c>
      <c r="Q773" s="185">
        <f t="shared" si="449"/>
        <v>13.866520000000001</v>
      </c>
      <c r="R773" s="185">
        <f t="shared" si="449"/>
        <v>3.33968</v>
      </c>
      <c r="S773" s="185">
        <f t="shared" si="449"/>
        <v>8</v>
      </c>
      <c r="T773" s="185">
        <f t="shared" si="449"/>
        <v>8</v>
      </c>
      <c r="U773" s="185">
        <f t="shared" si="448"/>
        <v>122.79203000000003</v>
      </c>
      <c r="V773" s="177" t="s">
        <v>11</v>
      </c>
      <c r="W773" s="200">
        <f t="shared" ref="W773:X773" si="450">SUM(W768:W772)</f>
        <v>13866.52</v>
      </c>
      <c r="X773" s="200">
        <f t="shared" si="450"/>
        <v>0</v>
      </c>
      <c r="Y773" s="200">
        <f t="shared" ref="Y773:AU773" si="451">SUM(Y768:Y772)</f>
        <v>0</v>
      </c>
      <c r="Z773" s="200">
        <f t="shared" si="451"/>
        <v>0</v>
      </c>
      <c r="AA773" s="200">
        <f t="shared" si="451"/>
        <v>0</v>
      </c>
      <c r="AB773" s="200">
        <f t="shared" si="451"/>
        <v>0</v>
      </c>
      <c r="AC773" s="200">
        <f t="shared" si="451"/>
        <v>0</v>
      </c>
      <c r="AD773" s="200">
        <f t="shared" si="451"/>
        <v>0</v>
      </c>
      <c r="AE773" s="200">
        <f t="shared" si="451"/>
        <v>0</v>
      </c>
      <c r="AF773" s="200">
        <f t="shared" si="451"/>
        <v>0</v>
      </c>
      <c r="AG773" s="200">
        <f t="shared" si="451"/>
        <v>0</v>
      </c>
      <c r="AH773" s="201">
        <f t="shared" si="451"/>
        <v>0</v>
      </c>
      <c r="AI773" s="201">
        <f t="shared" si="451"/>
        <v>0</v>
      </c>
      <c r="AJ773" s="201">
        <f t="shared" si="451"/>
        <v>0</v>
      </c>
      <c r="AK773" s="200">
        <f t="shared" si="451"/>
        <v>0</v>
      </c>
      <c r="AL773" s="200">
        <f t="shared" si="451"/>
        <v>0</v>
      </c>
      <c r="AM773" s="200">
        <f t="shared" si="451"/>
        <v>0</v>
      </c>
      <c r="AN773" s="200">
        <f t="shared" si="451"/>
        <v>0</v>
      </c>
      <c r="AO773" s="200">
        <f t="shared" si="451"/>
        <v>0</v>
      </c>
      <c r="AP773" s="200">
        <f t="shared" si="451"/>
        <v>0</v>
      </c>
      <c r="AQ773" s="200">
        <f t="shared" si="451"/>
        <v>0</v>
      </c>
      <c r="AR773" s="200">
        <f t="shared" si="451"/>
        <v>0</v>
      </c>
      <c r="AS773" s="200">
        <f t="shared" si="451"/>
        <v>0</v>
      </c>
      <c r="AT773" s="200">
        <f t="shared" si="451"/>
        <v>0</v>
      </c>
      <c r="AU773" s="201">
        <f t="shared" si="451"/>
        <v>0</v>
      </c>
      <c r="AV773" s="332"/>
    </row>
    <row r="774" spans="1:48" ht="15.75" customHeight="1">
      <c r="A774" s="472"/>
      <c r="B774" s="535" t="s">
        <v>770</v>
      </c>
      <c r="C774" s="611" t="s">
        <v>771</v>
      </c>
      <c r="D774" s="614" t="s">
        <v>662</v>
      </c>
      <c r="E774" s="617" t="s">
        <v>772</v>
      </c>
      <c r="F774" s="6" t="s">
        <v>18</v>
      </c>
      <c r="G774" s="6" t="s">
        <v>20</v>
      </c>
      <c r="H774" s="6" t="s">
        <v>297</v>
      </c>
      <c r="I774" s="6" t="s">
        <v>297</v>
      </c>
      <c r="J774" s="532">
        <v>2019</v>
      </c>
      <c r="K774" s="532">
        <v>2020</v>
      </c>
      <c r="L774" s="541">
        <v>27.018999999999998</v>
      </c>
      <c r="M774" s="563">
        <f>W779+R779+S779+T779</f>
        <v>0</v>
      </c>
      <c r="N774" s="9">
        <v>27.019380000000002</v>
      </c>
      <c r="O774" s="9">
        <v>0</v>
      </c>
      <c r="P774" s="9">
        <v>0</v>
      </c>
      <c r="R774" s="9">
        <v>0</v>
      </c>
      <c r="S774" s="9">
        <v>0</v>
      </c>
      <c r="T774" s="9">
        <v>0</v>
      </c>
      <c r="U774" s="9">
        <f>SUM(N774:T774)</f>
        <v>27.019380000000002</v>
      </c>
      <c r="V774" s="204" t="s">
        <v>3</v>
      </c>
      <c r="W774" s="93">
        <v>0</v>
      </c>
      <c r="X774" s="93">
        <v>0</v>
      </c>
      <c r="Y774" s="93">
        <v>0</v>
      </c>
      <c r="Z774" s="93">
        <v>0</v>
      </c>
      <c r="AA774" s="93">
        <v>0</v>
      </c>
      <c r="AB774" s="93">
        <v>0</v>
      </c>
      <c r="AC774" s="93">
        <v>0</v>
      </c>
      <c r="AD774" s="93">
        <v>0</v>
      </c>
      <c r="AE774" s="93">
        <v>0</v>
      </c>
      <c r="AF774" s="93">
        <v>0</v>
      </c>
      <c r="AG774" s="93">
        <v>0</v>
      </c>
      <c r="AH774" s="9">
        <v>0</v>
      </c>
      <c r="AI774" s="9">
        <v>0</v>
      </c>
      <c r="AJ774" s="9">
        <v>0</v>
      </c>
      <c r="AK774" s="93">
        <v>0</v>
      </c>
      <c r="AL774" s="93">
        <v>0</v>
      </c>
      <c r="AM774" s="93">
        <v>0</v>
      </c>
      <c r="AN774" s="93">
        <v>0</v>
      </c>
      <c r="AO774" s="93">
        <v>0</v>
      </c>
      <c r="AP774" s="93">
        <v>0</v>
      </c>
      <c r="AQ774" s="93">
        <v>0</v>
      </c>
      <c r="AR774" s="93">
        <v>0</v>
      </c>
      <c r="AS774" s="93">
        <v>0</v>
      </c>
      <c r="AT774" s="93">
        <v>0</v>
      </c>
      <c r="AU774" s="9">
        <v>0</v>
      </c>
      <c r="AV774" s="302"/>
    </row>
    <row r="775" spans="1:48" ht="31.5">
      <c r="A775" s="472"/>
      <c r="B775" s="536"/>
      <c r="C775" s="612"/>
      <c r="D775" s="615"/>
      <c r="E775" s="618"/>
      <c r="F775" s="6" t="s">
        <v>19</v>
      </c>
      <c r="G775" s="6" t="s">
        <v>22</v>
      </c>
      <c r="H775" s="6" t="s">
        <v>297</v>
      </c>
      <c r="I775" s="6" t="s">
        <v>297</v>
      </c>
      <c r="J775" s="533"/>
      <c r="K775" s="533"/>
      <c r="L775" s="609"/>
      <c r="M775" s="564"/>
      <c r="N775" s="9">
        <v>0</v>
      </c>
      <c r="O775" s="9">
        <v>0</v>
      </c>
      <c r="P775" s="9">
        <v>0</v>
      </c>
      <c r="R775" s="9">
        <v>0</v>
      </c>
      <c r="S775" s="9">
        <v>0</v>
      </c>
      <c r="T775" s="9">
        <v>0</v>
      </c>
      <c r="U775" s="9">
        <f t="shared" ref="U775:U779" si="452">SUM(N775:T775)</f>
        <v>0</v>
      </c>
      <c r="V775" s="172" t="s">
        <v>8</v>
      </c>
      <c r="W775" s="93">
        <v>0</v>
      </c>
      <c r="X775" s="93">
        <v>0</v>
      </c>
      <c r="Y775" s="93">
        <v>0</v>
      </c>
      <c r="Z775" s="93">
        <v>0</v>
      </c>
      <c r="AA775" s="93">
        <v>0</v>
      </c>
      <c r="AB775" s="93">
        <v>0</v>
      </c>
      <c r="AC775" s="93">
        <v>0</v>
      </c>
      <c r="AD775" s="93">
        <v>0</v>
      </c>
      <c r="AE775" s="93">
        <v>0</v>
      </c>
      <c r="AF775" s="93">
        <v>0</v>
      </c>
      <c r="AG775" s="93">
        <v>0</v>
      </c>
      <c r="AH775" s="9">
        <v>0</v>
      </c>
      <c r="AI775" s="9">
        <v>0</v>
      </c>
      <c r="AJ775" s="9">
        <v>0</v>
      </c>
      <c r="AK775" s="93">
        <v>0</v>
      </c>
      <c r="AL775" s="93">
        <v>0</v>
      </c>
      <c r="AM775" s="93">
        <v>0</v>
      </c>
      <c r="AN775" s="93">
        <v>0</v>
      </c>
      <c r="AO775" s="93">
        <v>0</v>
      </c>
      <c r="AP775" s="93">
        <v>0</v>
      </c>
      <c r="AQ775" s="93">
        <v>0</v>
      </c>
      <c r="AR775" s="93">
        <v>0</v>
      </c>
      <c r="AS775" s="93">
        <v>0</v>
      </c>
      <c r="AT775" s="93">
        <v>0</v>
      </c>
      <c r="AU775" s="9">
        <v>0</v>
      </c>
      <c r="AV775" s="302"/>
    </row>
    <row r="776" spans="1:48" ht="15.75" customHeight="1">
      <c r="A776" s="472"/>
      <c r="B776" s="536"/>
      <c r="C776" s="612"/>
      <c r="D776" s="615"/>
      <c r="E776" s="618"/>
      <c r="F776" s="538" t="s">
        <v>39</v>
      </c>
      <c r="G776" s="538" t="s">
        <v>21</v>
      </c>
      <c r="H776" s="538" t="s">
        <v>773</v>
      </c>
      <c r="I776" s="538" t="s">
        <v>774</v>
      </c>
      <c r="J776" s="533"/>
      <c r="K776" s="533"/>
      <c r="L776" s="609"/>
      <c r="M776" s="564"/>
      <c r="N776" s="9">
        <v>0</v>
      </c>
      <c r="O776" s="9">
        <v>0</v>
      </c>
      <c r="P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204" t="s">
        <v>50</v>
      </c>
      <c r="W776" s="93">
        <v>0</v>
      </c>
      <c r="X776" s="93">
        <v>0</v>
      </c>
      <c r="Y776" s="93">
        <v>0</v>
      </c>
      <c r="Z776" s="93">
        <v>0</v>
      </c>
      <c r="AA776" s="93">
        <v>0</v>
      </c>
      <c r="AB776" s="93">
        <v>0</v>
      </c>
      <c r="AC776" s="93">
        <v>0</v>
      </c>
      <c r="AD776" s="93">
        <v>0</v>
      </c>
      <c r="AE776" s="93">
        <v>0</v>
      </c>
      <c r="AF776" s="93">
        <v>0</v>
      </c>
      <c r="AG776" s="93">
        <v>0</v>
      </c>
      <c r="AH776" s="9">
        <v>0</v>
      </c>
      <c r="AI776" s="9">
        <v>0</v>
      </c>
      <c r="AJ776" s="9">
        <v>0</v>
      </c>
      <c r="AK776" s="93">
        <v>0</v>
      </c>
      <c r="AL776" s="93">
        <v>0</v>
      </c>
      <c r="AM776" s="93">
        <v>0</v>
      </c>
      <c r="AN776" s="93">
        <v>0</v>
      </c>
      <c r="AO776" s="93">
        <v>0</v>
      </c>
      <c r="AP776" s="93">
        <v>0</v>
      </c>
      <c r="AQ776" s="93">
        <v>0</v>
      </c>
      <c r="AR776" s="93">
        <v>0</v>
      </c>
      <c r="AS776" s="93">
        <v>0</v>
      </c>
      <c r="AT776" s="93">
        <v>0</v>
      </c>
      <c r="AU776" s="9">
        <v>0</v>
      </c>
      <c r="AV776" s="302"/>
    </row>
    <row r="777" spans="1:48" ht="15.75" customHeight="1">
      <c r="A777" s="472"/>
      <c r="B777" s="536"/>
      <c r="C777" s="612"/>
      <c r="D777" s="615"/>
      <c r="E777" s="618"/>
      <c r="F777" s="539"/>
      <c r="G777" s="539"/>
      <c r="H777" s="539"/>
      <c r="I777" s="539"/>
      <c r="J777" s="533"/>
      <c r="K777" s="533"/>
      <c r="L777" s="609"/>
      <c r="M777" s="564"/>
      <c r="N777" s="9">
        <v>0</v>
      </c>
      <c r="O777" s="9">
        <v>0</v>
      </c>
      <c r="P777" s="9">
        <v>0</v>
      </c>
      <c r="R777" s="9">
        <v>0</v>
      </c>
      <c r="S777" s="9">
        <v>0</v>
      </c>
      <c r="T777" s="9">
        <v>0</v>
      </c>
      <c r="U777" s="9">
        <f t="shared" si="452"/>
        <v>0</v>
      </c>
      <c r="V777" s="204" t="s">
        <v>51</v>
      </c>
      <c r="W777" s="93">
        <v>0</v>
      </c>
      <c r="X777" s="93">
        <v>0</v>
      </c>
      <c r="Y777" s="93">
        <v>0</v>
      </c>
      <c r="Z777" s="93">
        <v>0</v>
      </c>
      <c r="AA777" s="93">
        <v>0</v>
      </c>
      <c r="AB777" s="93">
        <v>0</v>
      </c>
      <c r="AC777" s="93">
        <v>0</v>
      </c>
      <c r="AD777" s="93">
        <v>0</v>
      </c>
      <c r="AE777" s="93">
        <v>0</v>
      </c>
      <c r="AF777" s="93">
        <v>0</v>
      </c>
      <c r="AG777" s="93">
        <v>0</v>
      </c>
      <c r="AH777" s="9">
        <v>0</v>
      </c>
      <c r="AI777" s="9">
        <v>0</v>
      </c>
      <c r="AJ777" s="9">
        <v>0</v>
      </c>
      <c r="AK777" s="93">
        <v>0</v>
      </c>
      <c r="AL777" s="93">
        <v>0</v>
      </c>
      <c r="AM777" s="93">
        <v>0</v>
      </c>
      <c r="AN777" s="93">
        <v>0</v>
      </c>
      <c r="AO777" s="93">
        <v>0</v>
      </c>
      <c r="AP777" s="93">
        <v>0</v>
      </c>
      <c r="AQ777" s="93">
        <v>0</v>
      </c>
      <c r="AR777" s="93">
        <v>0</v>
      </c>
      <c r="AS777" s="93">
        <v>0</v>
      </c>
      <c r="AT777" s="93">
        <v>0</v>
      </c>
      <c r="AU777" s="9">
        <v>0</v>
      </c>
      <c r="AV777" s="302"/>
    </row>
    <row r="778" spans="1:48">
      <c r="A778" s="472"/>
      <c r="B778" s="536"/>
      <c r="C778" s="612"/>
      <c r="D778" s="615"/>
      <c r="E778" s="618"/>
      <c r="F778" s="539"/>
      <c r="G778" s="539"/>
      <c r="H778" s="539"/>
      <c r="I778" s="539"/>
      <c r="J778" s="533"/>
      <c r="K778" s="533"/>
      <c r="L778" s="609"/>
      <c r="M778" s="564"/>
      <c r="N778" s="85">
        <v>0</v>
      </c>
      <c r="O778" s="85">
        <v>0</v>
      </c>
      <c r="P778" s="85">
        <v>0</v>
      </c>
      <c r="R778" s="85">
        <v>0</v>
      </c>
      <c r="S778" s="85">
        <v>0</v>
      </c>
      <c r="T778" s="85">
        <v>0</v>
      </c>
      <c r="U778" s="9">
        <f t="shared" si="452"/>
        <v>0</v>
      </c>
      <c r="V778" s="204" t="s">
        <v>52</v>
      </c>
      <c r="W778" s="191">
        <v>0</v>
      </c>
      <c r="X778" s="191">
        <v>0</v>
      </c>
      <c r="Y778" s="191">
        <v>0</v>
      </c>
      <c r="Z778" s="191">
        <v>0</v>
      </c>
      <c r="AA778" s="191">
        <v>0</v>
      </c>
      <c r="AB778" s="191">
        <v>0</v>
      </c>
      <c r="AC778" s="191">
        <v>0</v>
      </c>
      <c r="AD778" s="191">
        <v>0</v>
      </c>
      <c r="AE778" s="191">
        <v>0</v>
      </c>
      <c r="AF778" s="191">
        <v>0</v>
      </c>
      <c r="AG778" s="191">
        <v>0</v>
      </c>
      <c r="AH778" s="85">
        <v>0</v>
      </c>
      <c r="AI778" s="85">
        <v>0</v>
      </c>
      <c r="AJ778" s="85">
        <v>0</v>
      </c>
      <c r="AK778" s="191">
        <v>0</v>
      </c>
      <c r="AL778" s="191">
        <v>0</v>
      </c>
      <c r="AM778" s="191">
        <v>0</v>
      </c>
      <c r="AN778" s="191">
        <v>0</v>
      </c>
      <c r="AO778" s="191">
        <v>0</v>
      </c>
      <c r="AP778" s="191">
        <v>0</v>
      </c>
      <c r="AQ778" s="191">
        <v>0</v>
      </c>
      <c r="AR778" s="191">
        <v>0</v>
      </c>
      <c r="AS778" s="191">
        <v>0</v>
      </c>
      <c r="AT778" s="191">
        <v>0</v>
      </c>
      <c r="AU778" s="85">
        <v>0</v>
      </c>
      <c r="AV778" s="302"/>
    </row>
    <row r="779" spans="1:48">
      <c r="A779" s="472"/>
      <c r="B779" s="537"/>
      <c r="C779" s="613"/>
      <c r="D779" s="616"/>
      <c r="E779" s="619"/>
      <c r="F779" s="540"/>
      <c r="G779" s="540"/>
      <c r="H779" s="540"/>
      <c r="I779" s="540"/>
      <c r="J779" s="534"/>
      <c r="K779" s="534"/>
      <c r="L779" s="610"/>
      <c r="M779" s="565"/>
      <c r="N779" s="87">
        <f>SUM(N774:N778)</f>
        <v>27.019380000000002</v>
      </c>
      <c r="O779" s="87">
        <f t="shared" ref="O779:T779" si="453">SUM(O774:O778)</f>
        <v>0</v>
      </c>
      <c r="P779" s="87">
        <f t="shared" si="453"/>
        <v>0</v>
      </c>
      <c r="Q779" s="194"/>
      <c r="R779" s="175">
        <f t="shared" si="453"/>
        <v>0</v>
      </c>
      <c r="S779" s="175">
        <f t="shared" si="453"/>
        <v>0</v>
      </c>
      <c r="T779" s="175">
        <f t="shared" si="453"/>
        <v>0</v>
      </c>
      <c r="U779" s="176">
        <f t="shared" si="452"/>
        <v>27.019380000000002</v>
      </c>
      <c r="V779" s="177" t="s">
        <v>11</v>
      </c>
      <c r="W779" s="193">
        <f>SUM(W774:W778)</f>
        <v>0</v>
      </c>
      <c r="X779" s="193">
        <f t="shared" ref="X779:AU779" si="454">SUM(X774:X778)</f>
        <v>0</v>
      </c>
      <c r="Y779" s="193">
        <f t="shared" si="454"/>
        <v>0</v>
      </c>
      <c r="Z779" s="193">
        <f t="shared" si="454"/>
        <v>0</v>
      </c>
      <c r="AA779" s="193">
        <f t="shared" si="454"/>
        <v>0</v>
      </c>
      <c r="AB779" s="193">
        <f t="shared" si="454"/>
        <v>0</v>
      </c>
      <c r="AC779" s="193">
        <f t="shared" si="454"/>
        <v>0</v>
      </c>
      <c r="AD779" s="193">
        <f t="shared" si="454"/>
        <v>0</v>
      </c>
      <c r="AE779" s="193">
        <f t="shared" si="454"/>
        <v>0</v>
      </c>
      <c r="AF779" s="193">
        <f t="shared" si="454"/>
        <v>0</v>
      </c>
      <c r="AG779" s="193">
        <f t="shared" si="454"/>
        <v>0</v>
      </c>
      <c r="AH779" s="175">
        <f t="shared" si="454"/>
        <v>0</v>
      </c>
      <c r="AI779" s="175">
        <f t="shared" si="454"/>
        <v>0</v>
      </c>
      <c r="AJ779" s="175">
        <f t="shared" si="454"/>
        <v>0</v>
      </c>
      <c r="AK779" s="193">
        <f t="shared" si="454"/>
        <v>0</v>
      </c>
      <c r="AL779" s="193">
        <f t="shared" si="454"/>
        <v>0</v>
      </c>
      <c r="AM779" s="193">
        <f t="shared" si="454"/>
        <v>0</v>
      </c>
      <c r="AN779" s="193">
        <f t="shared" si="454"/>
        <v>0</v>
      </c>
      <c r="AO779" s="193">
        <f t="shared" si="454"/>
        <v>0</v>
      </c>
      <c r="AP779" s="193">
        <f t="shared" si="454"/>
        <v>0</v>
      </c>
      <c r="AQ779" s="193">
        <f t="shared" si="454"/>
        <v>0</v>
      </c>
      <c r="AR779" s="193">
        <f t="shared" si="454"/>
        <v>0</v>
      </c>
      <c r="AS779" s="193">
        <f t="shared" si="454"/>
        <v>0</v>
      </c>
      <c r="AT779" s="193">
        <f t="shared" si="454"/>
        <v>0</v>
      </c>
      <c r="AU779" s="175">
        <f t="shared" si="454"/>
        <v>0</v>
      </c>
      <c r="AV779" s="328"/>
    </row>
    <row r="780" spans="1:48" ht="15.75" customHeight="1">
      <c r="A780" s="472"/>
      <c r="B780" s="535" t="s">
        <v>775</v>
      </c>
      <c r="C780" s="611" t="s">
        <v>776</v>
      </c>
      <c r="D780" s="614" t="s">
        <v>662</v>
      </c>
      <c r="E780" s="617" t="s">
        <v>777</v>
      </c>
      <c r="F780" s="6" t="s">
        <v>18</v>
      </c>
      <c r="G780" s="6" t="s">
        <v>20</v>
      </c>
      <c r="H780" s="6" t="s">
        <v>59</v>
      </c>
      <c r="I780" s="6" t="s">
        <v>724</v>
      </c>
      <c r="J780" s="532">
        <v>2020</v>
      </c>
      <c r="K780" s="532">
        <v>2023</v>
      </c>
      <c r="L780" s="541">
        <v>36.412999999999997</v>
      </c>
      <c r="M780" s="563">
        <f>W785+R785+S785+T785</f>
        <v>0</v>
      </c>
      <c r="N780" s="9">
        <v>0</v>
      </c>
      <c r="O780" s="9">
        <v>0</v>
      </c>
      <c r="P780" s="9">
        <v>2.5207100000000002</v>
      </c>
      <c r="R780" s="9">
        <v>0</v>
      </c>
      <c r="S780" s="9">
        <v>0</v>
      </c>
      <c r="T780" s="9">
        <v>0</v>
      </c>
      <c r="U780" s="9">
        <f>SUM(N780:T780)</f>
        <v>2.5207100000000002</v>
      </c>
      <c r="V780" s="204" t="s">
        <v>3</v>
      </c>
      <c r="W780" s="93">
        <v>0</v>
      </c>
      <c r="X780" s="93">
        <v>0</v>
      </c>
      <c r="Y780" s="93">
        <v>0</v>
      </c>
      <c r="Z780" s="93">
        <v>0</v>
      </c>
      <c r="AA780" s="93">
        <v>0</v>
      </c>
      <c r="AB780" s="93">
        <v>0</v>
      </c>
      <c r="AC780" s="93">
        <v>0</v>
      </c>
      <c r="AD780" s="93">
        <v>0</v>
      </c>
      <c r="AE780" s="93">
        <v>0</v>
      </c>
      <c r="AF780" s="93">
        <v>0</v>
      </c>
      <c r="AG780" s="93">
        <v>0</v>
      </c>
      <c r="AH780" s="9">
        <v>0</v>
      </c>
      <c r="AI780" s="9">
        <v>0</v>
      </c>
      <c r="AJ780" s="9">
        <v>0</v>
      </c>
      <c r="AK780" s="93">
        <v>0</v>
      </c>
      <c r="AL780" s="93">
        <v>0</v>
      </c>
      <c r="AM780" s="93">
        <v>0</v>
      </c>
      <c r="AN780" s="93">
        <v>0</v>
      </c>
      <c r="AO780" s="93">
        <v>0</v>
      </c>
      <c r="AP780" s="93">
        <v>0</v>
      </c>
      <c r="AQ780" s="93">
        <v>0</v>
      </c>
      <c r="AR780" s="93">
        <v>0</v>
      </c>
      <c r="AS780" s="93">
        <v>0</v>
      </c>
      <c r="AT780" s="93">
        <v>0</v>
      </c>
      <c r="AU780" s="9">
        <v>0</v>
      </c>
      <c r="AV780" s="302"/>
    </row>
    <row r="781" spans="1:48" ht="31.5">
      <c r="A781" s="472"/>
      <c r="B781" s="536"/>
      <c r="C781" s="612"/>
      <c r="D781" s="615"/>
      <c r="E781" s="618"/>
      <c r="F781" s="6" t="s">
        <v>19</v>
      </c>
      <c r="G781" s="6" t="s">
        <v>22</v>
      </c>
      <c r="H781" s="6" t="s">
        <v>59</v>
      </c>
      <c r="I781" s="6" t="s">
        <v>778</v>
      </c>
      <c r="J781" s="533"/>
      <c r="K781" s="533"/>
      <c r="L781" s="609"/>
      <c r="M781" s="564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455">SUM(N781:T781)</f>
        <v>0</v>
      </c>
      <c r="V781" s="172" t="s">
        <v>8</v>
      </c>
      <c r="W781" s="93">
        <v>0</v>
      </c>
      <c r="X781" s="93">
        <v>0</v>
      </c>
      <c r="Y781" s="93">
        <v>0</v>
      </c>
      <c r="Z781" s="93">
        <v>0</v>
      </c>
      <c r="AA781" s="93">
        <v>0</v>
      </c>
      <c r="AB781" s="93">
        <v>0</v>
      </c>
      <c r="AC781" s="93">
        <v>0</v>
      </c>
      <c r="AD781" s="93">
        <v>0</v>
      </c>
      <c r="AE781" s="93">
        <v>0</v>
      </c>
      <c r="AF781" s="93">
        <v>0</v>
      </c>
      <c r="AG781" s="93">
        <v>0</v>
      </c>
      <c r="AH781" s="9">
        <v>0</v>
      </c>
      <c r="AI781" s="9">
        <v>0</v>
      </c>
      <c r="AJ781" s="9">
        <v>0</v>
      </c>
      <c r="AK781" s="93">
        <v>0</v>
      </c>
      <c r="AL781" s="93">
        <v>0</v>
      </c>
      <c r="AM781" s="93">
        <v>0</v>
      </c>
      <c r="AN781" s="93">
        <v>0</v>
      </c>
      <c r="AO781" s="93">
        <v>0</v>
      </c>
      <c r="AP781" s="93">
        <v>0</v>
      </c>
      <c r="AQ781" s="93">
        <v>0</v>
      </c>
      <c r="AR781" s="93">
        <v>0</v>
      </c>
      <c r="AS781" s="93">
        <v>0</v>
      </c>
      <c r="AT781" s="93">
        <v>0</v>
      </c>
      <c r="AU781" s="9">
        <v>0</v>
      </c>
      <c r="AV781" s="302"/>
    </row>
    <row r="782" spans="1:48" ht="47.25">
      <c r="A782" s="472"/>
      <c r="B782" s="536"/>
      <c r="C782" s="612"/>
      <c r="D782" s="615"/>
      <c r="E782" s="618"/>
      <c r="F782" s="538" t="s">
        <v>39</v>
      </c>
      <c r="G782" s="538" t="s">
        <v>21</v>
      </c>
      <c r="H782" s="538" t="s">
        <v>59</v>
      </c>
      <c r="I782" s="538" t="s">
        <v>378</v>
      </c>
      <c r="J782" s="533"/>
      <c r="K782" s="533"/>
      <c r="L782" s="609"/>
      <c r="M782" s="564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204" t="s">
        <v>50</v>
      </c>
      <c r="W782" s="93">
        <v>0</v>
      </c>
      <c r="X782" s="93">
        <v>0</v>
      </c>
      <c r="Y782" s="93">
        <v>0</v>
      </c>
      <c r="Z782" s="93">
        <v>0</v>
      </c>
      <c r="AA782" s="93">
        <v>0</v>
      </c>
      <c r="AB782" s="93">
        <v>0</v>
      </c>
      <c r="AC782" s="93">
        <v>0</v>
      </c>
      <c r="AD782" s="93">
        <v>0</v>
      </c>
      <c r="AE782" s="93">
        <v>0</v>
      </c>
      <c r="AF782" s="93">
        <v>0</v>
      </c>
      <c r="AG782" s="93">
        <v>0</v>
      </c>
      <c r="AH782" s="9">
        <v>0</v>
      </c>
      <c r="AI782" s="9">
        <v>0</v>
      </c>
      <c r="AJ782" s="9">
        <v>0</v>
      </c>
      <c r="AK782" s="93">
        <v>0</v>
      </c>
      <c r="AL782" s="93">
        <v>0</v>
      </c>
      <c r="AM782" s="93">
        <v>0</v>
      </c>
      <c r="AN782" s="93">
        <v>0</v>
      </c>
      <c r="AO782" s="93">
        <v>0</v>
      </c>
      <c r="AP782" s="93">
        <v>0</v>
      </c>
      <c r="AQ782" s="93">
        <v>0</v>
      </c>
      <c r="AR782" s="93">
        <v>0</v>
      </c>
      <c r="AS782" s="93">
        <v>0</v>
      </c>
      <c r="AT782" s="93">
        <v>0</v>
      </c>
      <c r="AU782" s="9">
        <v>0</v>
      </c>
      <c r="AV782" s="302"/>
    </row>
    <row r="783" spans="1:48" ht="15.75" customHeight="1">
      <c r="A783" s="472"/>
      <c r="B783" s="536"/>
      <c r="C783" s="612"/>
      <c r="D783" s="615"/>
      <c r="E783" s="618"/>
      <c r="F783" s="539"/>
      <c r="G783" s="539"/>
      <c r="H783" s="539"/>
      <c r="I783" s="539"/>
      <c r="J783" s="533"/>
      <c r="K783" s="533"/>
      <c r="L783" s="609"/>
      <c r="M783" s="564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455"/>
        <v>0</v>
      </c>
      <c r="V783" s="204" t="s">
        <v>51</v>
      </c>
      <c r="W783" s="93">
        <v>0</v>
      </c>
      <c r="X783" s="93">
        <v>0</v>
      </c>
      <c r="Y783" s="93">
        <v>0</v>
      </c>
      <c r="Z783" s="93">
        <v>0</v>
      </c>
      <c r="AA783" s="93">
        <v>0</v>
      </c>
      <c r="AB783" s="93">
        <v>0</v>
      </c>
      <c r="AC783" s="93">
        <v>0</v>
      </c>
      <c r="AD783" s="93">
        <v>0</v>
      </c>
      <c r="AE783" s="93">
        <v>0</v>
      </c>
      <c r="AF783" s="93">
        <v>0</v>
      </c>
      <c r="AG783" s="93">
        <v>0</v>
      </c>
      <c r="AH783" s="9">
        <v>0</v>
      </c>
      <c r="AI783" s="9">
        <v>0</v>
      </c>
      <c r="AJ783" s="9">
        <v>0</v>
      </c>
      <c r="AK783" s="93">
        <v>0</v>
      </c>
      <c r="AL783" s="93">
        <v>0</v>
      </c>
      <c r="AM783" s="93">
        <v>0</v>
      </c>
      <c r="AN783" s="93">
        <v>0</v>
      </c>
      <c r="AO783" s="93">
        <v>0</v>
      </c>
      <c r="AP783" s="93">
        <v>0</v>
      </c>
      <c r="AQ783" s="93">
        <v>0</v>
      </c>
      <c r="AR783" s="93">
        <v>0</v>
      </c>
      <c r="AS783" s="93">
        <v>0</v>
      </c>
      <c r="AT783" s="93">
        <v>0</v>
      </c>
      <c r="AU783" s="9">
        <v>0</v>
      </c>
      <c r="AV783" s="302"/>
    </row>
    <row r="784" spans="1:48" ht="15.75" customHeight="1">
      <c r="A784" s="472"/>
      <c r="B784" s="536"/>
      <c r="C784" s="612"/>
      <c r="D784" s="615"/>
      <c r="E784" s="618"/>
      <c r="F784" s="539"/>
      <c r="G784" s="539"/>
      <c r="H784" s="539"/>
      <c r="I784" s="539"/>
      <c r="J784" s="533"/>
      <c r="K784" s="533"/>
      <c r="L784" s="609"/>
      <c r="M784" s="564"/>
      <c r="N784" s="85">
        <v>0</v>
      </c>
      <c r="O784" s="85">
        <v>33.892000000000003</v>
      </c>
      <c r="P784" s="85">
        <v>0</v>
      </c>
      <c r="R784" s="85">
        <v>0</v>
      </c>
      <c r="S784" s="85">
        <v>0</v>
      </c>
      <c r="T784" s="85">
        <v>0</v>
      </c>
      <c r="U784" s="9">
        <f t="shared" si="455"/>
        <v>33.892000000000003</v>
      </c>
      <c r="V784" s="204" t="s">
        <v>52</v>
      </c>
      <c r="W784" s="191">
        <v>0</v>
      </c>
      <c r="X784" s="191">
        <v>0</v>
      </c>
      <c r="Y784" s="191">
        <v>0</v>
      </c>
      <c r="Z784" s="191">
        <v>0</v>
      </c>
      <c r="AA784" s="191">
        <v>0</v>
      </c>
      <c r="AB784" s="191">
        <v>0</v>
      </c>
      <c r="AC784" s="191">
        <v>0</v>
      </c>
      <c r="AD784" s="191">
        <v>0</v>
      </c>
      <c r="AE784" s="191">
        <v>0</v>
      </c>
      <c r="AF784" s="191">
        <v>0</v>
      </c>
      <c r="AG784" s="191">
        <v>0</v>
      </c>
      <c r="AH784" s="85">
        <v>0</v>
      </c>
      <c r="AI784" s="85">
        <v>0</v>
      </c>
      <c r="AJ784" s="85">
        <v>0</v>
      </c>
      <c r="AK784" s="191">
        <v>0</v>
      </c>
      <c r="AL784" s="191">
        <v>0</v>
      </c>
      <c r="AM784" s="191">
        <v>0</v>
      </c>
      <c r="AN784" s="191">
        <v>0</v>
      </c>
      <c r="AO784" s="191">
        <v>0</v>
      </c>
      <c r="AP784" s="191">
        <v>0</v>
      </c>
      <c r="AQ784" s="191">
        <v>0</v>
      </c>
      <c r="AR784" s="191">
        <v>0</v>
      </c>
      <c r="AS784" s="191">
        <v>0</v>
      </c>
      <c r="AT784" s="191">
        <v>0</v>
      </c>
      <c r="AU784" s="85">
        <v>0</v>
      </c>
      <c r="AV784" s="302"/>
    </row>
    <row r="785" spans="1:48">
      <c r="A785" s="472"/>
      <c r="B785" s="537"/>
      <c r="C785" s="613"/>
      <c r="D785" s="616"/>
      <c r="E785" s="619"/>
      <c r="F785" s="540"/>
      <c r="G785" s="540"/>
      <c r="H785" s="540"/>
      <c r="I785" s="540"/>
      <c r="J785" s="534"/>
      <c r="K785" s="534"/>
      <c r="L785" s="610"/>
      <c r="M785" s="565"/>
      <c r="N785" s="87">
        <f>SUM(N780:N784)</f>
        <v>0</v>
      </c>
      <c r="O785" s="87">
        <f t="shared" ref="O785:T785" si="456">SUM(O780:O784)</f>
        <v>33.892000000000003</v>
      </c>
      <c r="P785" s="87">
        <f t="shared" si="456"/>
        <v>2.5207100000000002</v>
      </c>
      <c r="Q785" s="185"/>
      <c r="R785" s="185">
        <f t="shared" si="456"/>
        <v>0</v>
      </c>
      <c r="S785" s="185">
        <f t="shared" si="456"/>
        <v>0</v>
      </c>
      <c r="T785" s="185">
        <f t="shared" si="456"/>
        <v>0</v>
      </c>
      <c r="U785" s="185">
        <f t="shared" si="455"/>
        <v>36.412710000000004</v>
      </c>
      <c r="V785" s="177" t="s">
        <v>11</v>
      </c>
      <c r="W785" s="200">
        <f>SUM(W780:W784)</f>
        <v>0</v>
      </c>
      <c r="X785" s="200">
        <f t="shared" ref="X785:AU785" si="457">SUM(X780:X784)</f>
        <v>0</v>
      </c>
      <c r="Y785" s="200">
        <f t="shared" si="457"/>
        <v>0</v>
      </c>
      <c r="Z785" s="200">
        <f t="shared" si="457"/>
        <v>0</v>
      </c>
      <c r="AA785" s="200">
        <f t="shared" si="457"/>
        <v>0</v>
      </c>
      <c r="AB785" s="200">
        <f t="shared" si="457"/>
        <v>0</v>
      </c>
      <c r="AC785" s="200">
        <f t="shared" si="457"/>
        <v>0</v>
      </c>
      <c r="AD785" s="200">
        <f t="shared" si="457"/>
        <v>0</v>
      </c>
      <c r="AE785" s="200">
        <f t="shared" si="457"/>
        <v>0</v>
      </c>
      <c r="AF785" s="200">
        <f t="shared" si="457"/>
        <v>0</v>
      </c>
      <c r="AG785" s="200">
        <f t="shared" si="457"/>
        <v>0</v>
      </c>
      <c r="AH785" s="201">
        <f t="shared" si="457"/>
        <v>0</v>
      </c>
      <c r="AI785" s="201">
        <f t="shared" si="457"/>
        <v>0</v>
      </c>
      <c r="AJ785" s="201">
        <f t="shared" si="457"/>
        <v>0</v>
      </c>
      <c r="AK785" s="200">
        <f t="shared" si="457"/>
        <v>0</v>
      </c>
      <c r="AL785" s="200">
        <f t="shared" si="457"/>
        <v>0</v>
      </c>
      <c r="AM785" s="200">
        <f t="shared" si="457"/>
        <v>0</v>
      </c>
      <c r="AN785" s="200">
        <f t="shared" si="457"/>
        <v>0</v>
      </c>
      <c r="AO785" s="200">
        <f t="shared" si="457"/>
        <v>0</v>
      </c>
      <c r="AP785" s="200">
        <f t="shared" si="457"/>
        <v>0</v>
      </c>
      <c r="AQ785" s="200">
        <f t="shared" si="457"/>
        <v>0</v>
      </c>
      <c r="AR785" s="200">
        <f t="shared" si="457"/>
        <v>0</v>
      </c>
      <c r="AS785" s="200">
        <f t="shared" si="457"/>
        <v>0</v>
      </c>
      <c r="AT785" s="200">
        <f t="shared" si="457"/>
        <v>0</v>
      </c>
      <c r="AU785" s="201">
        <f t="shared" si="457"/>
        <v>0</v>
      </c>
      <c r="AV785" s="332"/>
    </row>
    <row r="786" spans="1:48" ht="15.75" customHeight="1">
      <c r="A786" s="472"/>
      <c r="B786" s="535" t="s">
        <v>779</v>
      </c>
      <c r="C786" s="611" t="s">
        <v>780</v>
      </c>
      <c r="D786" s="614" t="s">
        <v>630</v>
      </c>
      <c r="E786" s="617" t="s">
        <v>781</v>
      </c>
      <c r="F786" s="6" t="s">
        <v>18</v>
      </c>
      <c r="G786" s="6" t="s">
        <v>20</v>
      </c>
      <c r="H786" s="6" t="s">
        <v>297</v>
      </c>
      <c r="I786" s="6" t="s">
        <v>297</v>
      </c>
      <c r="J786" s="532">
        <v>2021</v>
      </c>
      <c r="K786" s="532">
        <v>2021</v>
      </c>
      <c r="L786" s="541">
        <v>6.4619999999999997</v>
      </c>
      <c r="M786" s="563">
        <f>Q791+R791+S791+T791</f>
        <v>0</v>
      </c>
      <c r="N786" s="9">
        <v>0</v>
      </c>
      <c r="O786" s="9">
        <v>0</v>
      </c>
      <c r="P786" s="9">
        <v>6.4629700000000003</v>
      </c>
      <c r="Q786" s="9">
        <v>0</v>
      </c>
      <c r="R786" s="9">
        <v>0</v>
      </c>
      <c r="S786" s="9">
        <v>0</v>
      </c>
      <c r="T786" s="9">
        <v>0</v>
      </c>
      <c r="U786" s="9">
        <f>SUM(N786:T786)</f>
        <v>6.4629700000000003</v>
      </c>
      <c r="V786" s="204" t="s">
        <v>3</v>
      </c>
      <c r="W786" s="93">
        <v>0</v>
      </c>
      <c r="X786" s="93">
        <v>0</v>
      </c>
      <c r="Y786" s="93">
        <v>0</v>
      </c>
      <c r="Z786" s="93">
        <v>0</v>
      </c>
      <c r="AA786" s="93">
        <v>0</v>
      </c>
      <c r="AB786" s="93">
        <v>0</v>
      </c>
      <c r="AC786" s="93">
        <v>0</v>
      </c>
      <c r="AD786" s="93">
        <v>0</v>
      </c>
      <c r="AE786" s="93">
        <v>0</v>
      </c>
      <c r="AF786" s="93">
        <v>0</v>
      </c>
      <c r="AG786" s="93">
        <v>0</v>
      </c>
      <c r="AH786" s="9">
        <v>0</v>
      </c>
      <c r="AI786" s="9">
        <v>0</v>
      </c>
      <c r="AJ786" s="9">
        <v>0</v>
      </c>
      <c r="AK786" s="93">
        <v>0</v>
      </c>
      <c r="AL786" s="93">
        <v>0</v>
      </c>
      <c r="AM786" s="93">
        <v>0</v>
      </c>
      <c r="AN786" s="93">
        <v>0</v>
      </c>
      <c r="AO786" s="93">
        <v>0</v>
      </c>
      <c r="AP786" s="93">
        <v>0</v>
      </c>
      <c r="AQ786" s="93">
        <v>0</v>
      </c>
      <c r="AR786" s="93">
        <v>0</v>
      </c>
      <c r="AS786" s="93">
        <v>0</v>
      </c>
      <c r="AT786" s="93">
        <v>0</v>
      </c>
      <c r="AU786" s="9">
        <v>0</v>
      </c>
      <c r="AV786" s="302"/>
    </row>
    <row r="787" spans="1:48" ht="31.5">
      <c r="A787" s="472"/>
      <c r="B787" s="536"/>
      <c r="C787" s="612"/>
      <c r="D787" s="615"/>
      <c r="E787" s="618"/>
      <c r="F787" s="6" t="s">
        <v>19</v>
      </c>
      <c r="G787" s="6" t="s">
        <v>22</v>
      </c>
      <c r="H787" s="6" t="s">
        <v>297</v>
      </c>
      <c r="I787" s="6" t="s">
        <v>297</v>
      </c>
      <c r="J787" s="533"/>
      <c r="K787" s="533"/>
      <c r="L787" s="609"/>
      <c r="M787" s="564"/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f t="shared" ref="U787:U791" si="458">SUM(N787:T787)</f>
        <v>0</v>
      </c>
      <c r="V787" s="172" t="s">
        <v>8</v>
      </c>
      <c r="W787" s="93">
        <v>0</v>
      </c>
      <c r="X787" s="93">
        <v>0</v>
      </c>
      <c r="Y787" s="93">
        <v>0</v>
      </c>
      <c r="Z787" s="93">
        <v>0</v>
      </c>
      <c r="AA787" s="93">
        <v>0</v>
      </c>
      <c r="AB787" s="93">
        <v>0</v>
      </c>
      <c r="AC787" s="93">
        <v>0</v>
      </c>
      <c r="AD787" s="93">
        <v>0</v>
      </c>
      <c r="AE787" s="93">
        <v>0</v>
      </c>
      <c r="AF787" s="93">
        <v>0</v>
      </c>
      <c r="AG787" s="93">
        <v>0</v>
      </c>
      <c r="AH787" s="9">
        <v>0</v>
      </c>
      <c r="AI787" s="9">
        <v>0</v>
      </c>
      <c r="AJ787" s="9">
        <v>0</v>
      </c>
      <c r="AK787" s="93">
        <v>0</v>
      </c>
      <c r="AL787" s="93">
        <v>0</v>
      </c>
      <c r="AM787" s="93">
        <v>0</v>
      </c>
      <c r="AN787" s="93">
        <v>0</v>
      </c>
      <c r="AO787" s="93">
        <v>0</v>
      </c>
      <c r="AP787" s="93">
        <v>0</v>
      </c>
      <c r="AQ787" s="93">
        <v>0</v>
      </c>
      <c r="AR787" s="93">
        <v>0</v>
      </c>
      <c r="AS787" s="93">
        <v>0</v>
      </c>
      <c r="AT787" s="93">
        <v>0</v>
      </c>
      <c r="AU787" s="9">
        <v>0</v>
      </c>
      <c r="AV787" s="302"/>
    </row>
    <row r="788" spans="1:48" ht="47.25">
      <c r="A788" s="472"/>
      <c r="B788" s="536"/>
      <c r="C788" s="612"/>
      <c r="D788" s="615"/>
      <c r="E788" s="618"/>
      <c r="F788" s="538" t="s">
        <v>39</v>
      </c>
      <c r="G788" s="538" t="s">
        <v>21</v>
      </c>
      <c r="H788" s="538" t="s">
        <v>298</v>
      </c>
      <c r="I788" s="538" t="s">
        <v>782</v>
      </c>
      <c r="J788" s="533"/>
      <c r="K788" s="533"/>
      <c r="L788" s="609"/>
      <c r="M788" s="564"/>
      <c r="N788" s="9">
        <v>0</v>
      </c>
      <c r="O788" s="9">
        <v>0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204" t="s">
        <v>50</v>
      </c>
      <c r="W788" s="93">
        <v>0</v>
      </c>
      <c r="X788" s="93">
        <v>0</v>
      </c>
      <c r="Y788" s="93">
        <v>0</v>
      </c>
      <c r="Z788" s="93">
        <v>0</v>
      </c>
      <c r="AA788" s="93">
        <v>0</v>
      </c>
      <c r="AB788" s="93">
        <v>0</v>
      </c>
      <c r="AC788" s="93">
        <v>0</v>
      </c>
      <c r="AD788" s="93">
        <v>0</v>
      </c>
      <c r="AE788" s="93">
        <v>0</v>
      </c>
      <c r="AF788" s="93">
        <v>0</v>
      </c>
      <c r="AG788" s="93">
        <v>0</v>
      </c>
      <c r="AH788" s="9">
        <v>0</v>
      </c>
      <c r="AI788" s="9">
        <v>0</v>
      </c>
      <c r="AJ788" s="9">
        <v>0</v>
      </c>
      <c r="AK788" s="93">
        <v>0</v>
      </c>
      <c r="AL788" s="93">
        <v>0</v>
      </c>
      <c r="AM788" s="93">
        <v>0</v>
      </c>
      <c r="AN788" s="93">
        <v>0</v>
      </c>
      <c r="AO788" s="93">
        <v>0</v>
      </c>
      <c r="AP788" s="93">
        <v>0</v>
      </c>
      <c r="AQ788" s="93">
        <v>0</v>
      </c>
      <c r="AR788" s="93">
        <v>0</v>
      </c>
      <c r="AS788" s="93">
        <v>0</v>
      </c>
      <c r="AT788" s="93">
        <v>0</v>
      </c>
      <c r="AU788" s="9">
        <v>0</v>
      </c>
      <c r="AV788" s="302"/>
    </row>
    <row r="789" spans="1:48">
      <c r="A789" s="472"/>
      <c r="B789" s="536"/>
      <c r="C789" s="612"/>
      <c r="D789" s="615"/>
      <c r="E789" s="618"/>
      <c r="F789" s="539"/>
      <c r="G789" s="539"/>
      <c r="H789" s="539"/>
      <c r="I789" s="539"/>
      <c r="J789" s="533"/>
      <c r="K789" s="533"/>
      <c r="L789" s="609"/>
      <c r="M789" s="564"/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f t="shared" si="458"/>
        <v>0</v>
      </c>
      <c r="V789" s="204" t="s">
        <v>51</v>
      </c>
      <c r="W789" s="93">
        <v>0</v>
      </c>
      <c r="X789" s="93">
        <v>0</v>
      </c>
      <c r="Y789" s="93">
        <v>0</v>
      </c>
      <c r="Z789" s="93">
        <v>0</v>
      </c>
      <c r="AA789" s="93">
        <v>0</v>
      </c>
      <c r="AB789" s="93">
        <v>0</v>
      </c>
      <c r="AC789" s="93">
        <v>0</v>
      </c>
      <c r="AD789" s="93">
        <v>0</v>
      </c>
      <c r="AE789" s="93">
        <v>0</v>
      </c>
      <c r="AF789" s="93">
        <v>0</v>
      </c>
      <c r="AG789" s="93">
        <v>0</v>
      </c>
      <c r="AH789" s="9">
        <v>0</v>
      </c>
      <c r="AI789" s="9">
        <v>0</v>
      </c>
      <c r="AJ789" s="9">
        <v>0</v>
      </c>
      <c r="AK789" s="93">
        <v>0</v>
      </c>
      <c r="AL789" s="93">
        <v>0</v>
      </c>
      <c r="AM789" s="93">
        <v>0</v>
      </c>
      <c r="AN789" s="93">
        <v>0</v>
      </c>
      <c r="AO789" s="93">
        <v>0</v>
      </c>
      <c r="AP789" s="93">
        <v>0</v>
      </c>
      <c r="AQ789" s="93">
        <v>0</v>
      </c>
      <c r="AR789" s="93">
        <v>0</v>
      </c>
      <c r="AS789" s="93">
        <v>0</v>
      </c>
      <c r="AT789" s="93">
        <v>0</v>
      </c>
      <c r="AU789" s="9">
        <v>0</v>
      </c>
      <c r="AV789" s="302"/>
    </row>
    <row r="790" spans="1:48" ht="15.75" customHeight="1">
      <c r="A790" s="472"/>
      <c r="B790" s="536"/>
      <c r="C790" s="612"/>
      <c r="D790" s="615"/>
      <c r="E790" s="618"/>
      <c r="F790" s="539"/>
      <c r="G790" s="539"/>
      <c r="H790" s="539"/>
      <c r="I790" s="539"/>
      <c r="J790" s="533"/>
      <c r="K790" s="533"/>
      <c r="L790" s="609"/>
      <c r="M790" s="564"/>
      <c r="N790" s="85">
        <v>0</v>
      </c>
      <c r="O790" s="85">
        <v>0</v>
      </c>
      <c r="P790" s="85">
        <v>0</v>
      </c>
      <c r="Q790" s="85">
        <v>0</v>
      </c>
      <c r="R790" s="85">
        <v>0</v>
      </c>
      <c r="S790" s="85">
        <v>0</v>
      </c>
      <c r="T790" s="85">
        <v>0</v>
      </c>
      <c r="U790" s="9">
        <f t="shared" si="458"/>
        <v>0</v>
      </c>
      <c r="V790" s="204" t="s">
        <v>52</v>
      </c>
      <c r="W790" s="191">
        <v>0</v>
      </c>
      <c r="X790" s="191">
        <v>0</v>
      </c>
      <c r="Y790" s="191">
        <v>0</v>
      </c>
      <c r="Z790" s="191">
        <v>0</v>
      </c>
      <c r="AA790" s="191">
        <v>0</v>
      </c>
      <c r="AB790" s="191">
        <v>0</v>
      </c>
      <c r="AC790" s="191">
        <v>0</v>
      </c>
      <c r="AD790" s="191">
        <v>0</v>
      </c>
      <c r="AE790" s="191">
        <v>0</v>
      </c>
      <c r="AF790" s="191">
        <v>0</v>
      </c>
      <c r="AG790" s="191">
        <v>0</v>
      </c>
      <c r="AH790" s="85">
        <v>0</v>
      </c>
      <c r="AI790" s="85">
        <v>0</v>
      </c>
      <c r="AJ790" s="85">
        <v>0</v>
      </c>
      <c r="AK790" s="191">
        <v>0</v>
      </c>
      <c r="AL790" s="191">
        <v>0</v>
      </c>
      <c r="AM790" s="191">
        <v>0</v>
      </c>
      <c r="AN790" s="191">
        <v>0</v>
      </c>
      <c r="AO790" s="191">
        <v>0</v>
      </c>
      <c r="AP790" s="191">
        <v>0</v>
      </c>
      <c r="AQ790" s="191">
        <v>0</v>
      </c>
      <c r="AR790" s="191">
        <v>0</v>
      </c>
      <c r="AS790" s="191">
        <v>0</v>
      </c>
      <c r="AT790" s="191">
        <v>0</v>
      </c>
      <c r="AU790" s="85">
        <v>0</v>
      </c>
      <c r="AV790" s="302"/>
    </row>
    <row r="791" spans="1:48">
      <c r="A791" s="472"/>
      <c r="B791" s="537"/>
      <c r="C791" s="613"/>
      <c r="D791" s="616"/>
      <c r="E791" s="619"/>
      <c r="F791" s="540"/>
      <c r="G791" s="540"/>
      <c r="H791" s="540"/>
      <c r="I791" s="540"/>
      <c r="J791" s="534"/>
      <c r="K791" s="534"/>
      <c r="L791" s="610"/>
      <c r="M791" s="565"/>
      <c r="N791" s="87">
        <f>SUM(N786:N790)</f>
        <v>0</v>
      </c>
      <c r="O791" s="87">
        <f t="shared" ref="O791:T791" si="459">SUM(O786:O790)</f>
        <v>0</v>
      </c>
      <c r="P791" s="87">
        <f t="shared" si="459"/>
        <v>6.4629700000000003</v>
      </c>
      <c r="Q791" s="185">
        <f t="shared" si="459"/>
        <v>0</v>
      </c>
      <c r="R791" s="185">
        <f t="shared" si="459"/>
        <v>0</v>
      </c>
      <c r="S791" s="185">
        <f t="shared" si="459"/>
        <v>0</v>
      </c>
      <c r="T791" s="185">
        <f t="shared" si="459"/>
        <v>0</v>
      </c>
      <c r="U791" s="185">
        <f t="shared" si="458"/>
        <v>6.4629700000000003</v>
      </c>
      <c r="V791" s="177" t="s">
        <v>11</v>
      </c>
      <c r="W791" s="200">
        <f t="shared" ref="W791:AU791" si="460">SUM(W786:W790)</f>
        <v>0</v>
      </c>
      <c r="X791" s="200">
        <f t="shared" si="460"/>
        <v>0</v>
      </c>
      <c r="Y791" s="200">
        <f t="shared" si="460"/>
        <v>0</v>
      </c>
      <c r="Z791" s="200">
        <f t="shared" si="460"/>
        <v>0</v>
      </c>
      <c r="AA791" s="200">
        <f t="shared" si="460"/>
        <v>0</v>
      </c>
      <c r="AB791" s="200">
        <f t="shared" si="460"/>
        <v>0</v>
      </c>
      <c r="AC791" s="200">
        <f t="shared" si="460"/>
        <v>0</v>
      </c>
      <c r="AD791" s="200">
        <f t="shared" si="460"/>
        <v>0</v>
      </c>
      <c r="AE791" s="200">
        <f t="shared" si="460"/>
        <v>0</v>
      </c>
      <c r="AF791" s="200">
        <f t="shared" si="460"/>
        <v>0</v>
      </c>
      <c r="AG791" s="200">
        <f t="shared" si="460"/>
        <v>0</v>
      </c>
      <c r="AH791" s="201">
        <f t="shared" si="460"/>
        <v>0</v>
      </c>
      <c r="AI791" s="201">
        <f t="shared" si="460"/>
        <v>0</v>
      </c>
      <c r="AJ791" s="201">
        <f t="shared" si="460"/>
        <v>0</v>
      </c>
      <c r="AK791" s="200">
        <f t="shared" si="460"/>
        <v>0</v>
      </c>
      <c r="AL791" s="200">
        <f t="shared" si="460"/>
        <v>0</v>
      </c>
      <c r="AM791" s="200">
        <f t="shared" si="460"/>
        <v>0</v>
      </c>
      <c r="AN791" s="200">
        <f t="shared" si="460"/>
        <v>0</v>
      </c>
      <c r="AO791" s="200">
        <f t="shared" si="460"/>
        <v>0</v>
      </c>
      <c r="AP791" s="200">
        <f t="shared" si="460"/>
        <v>0</v>
      </c>
      <c r="AQ791" s="200">
        <f t="shared" si="460"/>
        <v>0</v>
      </c>
      <c r="AR791" s="200">
        <f t="shared" si="460"/>
        <v>0</v>
      </c>
      <c r="AS791" s="200">
        <f t="shared" si="460"/>
        <v>0</v>
      </c>
      <c r="AT791" s="200">
        <f t="shared" si="460"/>
        <v>0</v>
      </c>
      <c r="AU791" s="201">
        <f t="shared" si="460"/>
        <v>0</v>
      </c>
      <c r="AV791" s="332"/>
    </row>
    <row r="792" spans="1:48" ht="15.75" customHeight="1">
      <c r="A792" s="472"/>
      <c r="B792" s="535" t="s">
        <v>783</v>
      </c>
      <c r="C792" s="611" t="s">
        <v>784</v>
      </c>
      <c r="D792" s="614" t="s">
        <v>662</v>
      </c>
      <c r="E792" s="617" t="s">
        <v>785</v>
      </c>
      <c r="F792" s="6" t="s">
        <v>18</v>
      </c>
      <c r="G792" s="6" t="s">
        <v>20</v>
      </c>
      <c r="H792" s="6" t="s">
        <v>59</v>
      </c>
      <c r="I792" s="6" t="s">
        <v>55</v>
      </c>
      <c r="J792" s="532">
        <v>2019</v>
      </c>
      <c r="K792" s="532">
        <v>2023</v>
      </c>
      <c r="L792" s="541">
        <v>47.296999999999997</v>
      </c>
      <c r="M792" s="563">
        <f>Q798+R798+S798+T798</f>
        <v>40.219919999999995</v>
      </c>
      <c r="N792" s="9">
        <v>3.3479000000000002E-2</v>
      </c>
      <c r="O792" s="9">
        <v>7.0444399999999998</v>
      </c>
      <c r="P792" s="9">
        <v>0</v>
      </c>
      <c r="Q792" s="9">
        <v>40.219919999999995</v>
      </c>
      <c r="R792" s="9">
        <v>0</v>
      </c>
      <c r="S792" s="9">
        <v>0</v>
      </c>
      <c r="T792" s="9">
        <v>0</v>
      </c>
      <c r="U792" s="9">
        <f>SUM(N792:T792)</f>
        <v>47.297838999999996</v>
      </c>
      <c r="V792" s="204" t="s">
        <v>3</v>
      </c>
      <c r="W792" s="93">
        <v>40219.919999999998</v>
      </c>
      <c r="X792" s="93">
        <f>X793</f>
        <v>169.93</v>
      </c>
      <c r="Y792" s="93">
        <f t="shared" ref="Y792:AS792" si="461">Y793</f>
        <v>0</v>
      </c>
      <c r="Z792" s="93">
        <f t="shared" si="461"/>
        <v>0</v>
      </c>
      <c r="AA792" s="93">
        <f t="shared" si="461"/>
        <v>0</v>
      </c>
      <c r="AB792" s="93">
        <f t="shared" si="461"/>
        <v>0</v>
      </c>
      <c r="AC792" s="93">
        <f t="shared" si="461"/>
        <v>0</v>
      </c>
      <c r="AD792" s="93">
        <f t="shared" si="461"/>
        <v>0</v>
      </c>
      <c r="AE792" s="93">
        <f t="shared" si="461"/>
        <v>0</v>
      </c>
      <c r="AF792" s="93">
        <f t="shared" si="461"/>
        <v>169.93</v>
      </c>
      <c r="AG792" s="93">
        <f t="shared" si="461"/>
        <v>169.93</v>
      </c>
      <c r="AH792" s="93">
        <f t="shared" si="461"/>
        <v>0</v>
      </c>
      <c r="AI792" s="93">
        <f t="shared" si="461"/>
        <v>0</v>
      </c>
      <c r="AJ792" s="93">
        <f t="shared" si="461"/>
        <v>0</v>
      </c>
      <c r="AK792" s="93">
        <f t="shared" si="461"/>
        <v>169.93</v>
      </c>
      <c r="AL792" s="93">
        <f t="shared" si="461"/>
        <v>0</v>
      </c>
      <c r="AM792" s="93">
        <f t="shared" si="461"/>
        <v>0</v>
      </c>
      <c r="AN792" s="93">
        <f t="shared" si="461"/>
        <v>0</v>
      </c>
      <c r="AO792" s="93">
        <f t="shared" si="461"/>
        <v>0</v>
      </c>
      <c r="AP792" s="93">
        <f t="shared" si="461"/>
        <v>0</v>
      </c>
      <c r="AQ792" s="93">
        <f t="shared" si="461"/>
        <v>0</v>
      </c>
      <c r="AR792" s="93">
        <f t="shared" si="461"/>
        <v>0</v>
      </c>
      <c r="AS792" s="93">
        <f t="shared" si="461"/>
        <v>0</v>
      </c>
      <c r="AT792" s="93">
        <v>0</v>
      </c>
      <c r="AU792" s="9">
        <v>0</v>
      </c>
      <c r="AV792" s="636" t="s">
        <v>999</v>
      </c>
    </row>
    <row r="793" spans="1:48" s="275" customFormat="1" ht="31.5" hidden="1" customHeight="1">
      <c r="A793" s="472"/>
      <c r="B793" s="536"/>
      <c r="C793" s="612"/>
      <c r="D793" s="615"/>
      <c r="E793" s="618"/>
      <c r="F793" s="272"/>
      <c r="G793" s="272"/>
      <c r="H793" s="272"/>
      <c r="I793" s="272"/>
      <c r="J793" s="533"/>
      <c r="K793" s="533"/>
      <c r="L793" s="609"/>
      <c r="M793" s="564"/>
      <c r="N793" s="277"/>
      <c r="O793" s="277"/>
      <c r="P793" s="277"/>
      <c r="Q793" s="277"/>
      <c r="R793" s="277"/>
      <c r="S793" s="277"/>
      <c r="T793" s="277"/>
      <c r="U793" s="277"/>
      <c r="V793" s="287" t="s">
        <v>974</v>
      </c>
      <c r="W793" s="274"/>
      <c r="X793" s="274">
        <f>AF793</f>
        <v>169.93</v>
      </c>
      <c r="Y793" s="274"/>
      <c r="Z793" s="274"/>
      <c r="AA793" s="274"/>
      <c r="AB793" s="274"/>
      <c r="AC793" s="274"/>
      <c r="AD793" s="274"/>
      <c r="AE793" s="274"/>
      <c r="AF793" s="274">
        <v>169.93</v>
      </c>
      <c r="AG793" s="274">
        <f>AK793</f>
        <v>169.93</v>
      </c>
      <c r="AH793" s="277"/>
      <c r="AI793" s="277"/>
      <c r="AJ793" s="277"/>
      <c r="AK793" s="274">
        <v>169.93</v>
      </c>
      <c r="AL793" s="274"/>
      <c r="AM793" s="274"/>
      <c r="AN793" s="274"/>
      <c r="AO793" s="274"/>
      <c r="AP793" s="274"/>
      <c r="AQ793" s="274"/>
      <c r="AR793" s="274"/>
      <c r="AS793" s="274"/>
      <c r="AT793" s="274"/>
      <c r="AU793" s="277"/>
      <c r="AV793" s="640"/>
    </row>
    <row r="794" spans="1:48" ht="31.5">
      <c r="A794" s="472"/>
      <c r="B794" s="536"/>
      <c r="C794" s="612"/>
      <c r="D794" s="615"/>
      <c r="E794" s="618"/>
      <c r="F794" s="6" t="s">
        <v>19</v>
      </c>
      <c r="G794" s="6" t="s">
        <v>22</v>
      </c>
      <c r="H794" s="6" t="s">
        <v>59</v>
      </c>
      <c r="I794" s="6" t="s">
        <v>786</v>
      </c>
      <c r="J794" s="533"/>
      <c r="K794" s="533"/>
      <c r="L794" s="609"/>
      <c r="M794" s="564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 t="shared" ref="U794:U798" si="462">SUM(N794:T794)</f>
        <v>0</v>
      </c>
      <c r="V794" s="172" t="s">
        <v>8</v>
      </c>
      <c r="W794" s="93">
        <v>0</v>
      </c>
      <c r="X794" s="93">
        <v>0</v>
      </c>
      <c r="Y794" s="93">
        <v>0</v>
      </c>
      <c r="Z794" s="93">
        <v>0</v>
      </c>
      <c r="AA794" s="93">
        <v>0</v>
      </c>
      <c r="AB794" s="93">
        <v>0</v>
      </c>
      <c r="AC794" s="93">
        <v>0</v>
      </c>
      <c r="AD794" s="93">
        <v>0</v>
      </c>
      <c r="AE794" s="93">
        <v>0</v>
      </c>
      <c r="AF794" s="93">
        <v>0</v>
      </c>
      <c r="AG794" s="93">
        <v>0</v>
      </c>
      <c r="AH794" s="9">
        <v>0</v>
      </c>
      <c r="AI794" s="9">
        <v>0</v>
      </c>
      <c r="AJ794" s="9">
        <v>0</v>
      </c>
      <c r="AK794" s="93">
        <v>0</v>
      </c>
      <c r="AL794" s="93">
        <v>0</v>
      </c>
      <c r="AM794" s="93">
        <v>0</v>
      </c>
      <c r="AN794" s="93">
        <v>0</v>
      </c>
      <c r="AO794" s="93">
        <v>0</v>
      </c>
      <c r="AP794" s="93">
        <v>0</v>
      </c>
      <c r="AQ794" s="93">
        <v>0</v>
      </c>
      <c r="AR794" s="93">
        <v>0</v>
      </c>
      <c r="AS794" s="93">
        <v>0</v>
      </c>
      <c r="AT794" s="93">
        <v>0</v>
      </c>
      <c r="AU794" s="9">
        <v>0</v>
      </c>
      <c r="AV794" s="640"/>
    </row>
    <row r="795" spans="1:48" ht="47.25">
      <c r="A795" s="472"/>
      <c r="B795" s="536"/>
      <c r="C795" s="612"/>
      <c r="D795" s="615"/>
      <c r="E795" s="618"/>
      <c r="F795" s="538" t="s">
        <v>39</v>
      </c>
      <c r="G795" s="538" t="s">
        <v>21</v>
      </c>
      <c r="H795" s="538" t="s">
        <v>59</v>
      </c>
      <c r="I795" s="538" t="s">
        <v>367</v>
      </c>
      <c r="J795" s="533"/>
      <c r="K795" s="533"/>
      <c r="L795" s="609"/>
      <c r="M795" s="564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>SUM(N795:T795)</f>
        <v>0</v>
      </c>
      <c r="V795" s="204" t="s">
        <v>50</v>
      </c>
      <c r="W795" s="93">
        <v>0</v>
      </c>
      <c r="X795" s="93">
        <v>0</v>
      </c>
      <c r="Y795" s="93">
        <v>0</v>
      </c>
      <c r="Z795" s="93">
        <v>0</v>
      </c>
      <c r="AA795" s="93">
        <v>0</v>
      </c>
      <c r="AB795" s="93">
        <v>0</v>
      </c>
      <c r="AC795" s="93">
        <v>0</v>
      </c>
      <c r="AD795" s="93">
        <v>0</v>
      </c>
      <c r="AE795" s="93">
        <v>0</v>
      </c>
      <c r="AF795" s="93">
        <v>0</v>
      </c>
      <c r="AG795" s="93">
        <v>0</v>
      </c>
      <c r="AH795" s="9">
        <v>0</v>
      </c>
      <c r="AI795" s="9">
        <v>0</v>
      </c>
      <c r="AJ795" s="9">
        <v>0</v>
      </c>
      <c r="AK795" s="93">
        <v>0</v>
      </c>
      <c r="AL795" s="93">
        <v>0</v>
      </c>
      <c r="AM795" s="93">
        <v>0</v>
      </c>
      <c r="AN795" s="93">
        <v>0</v>
      </c>
      <c r="AO795" s="93">
        <v>0</v>
      </c>
      <c r="AP795" s="93">
        <v>0</v>
      </c>
      <c r="AQ795" s="93">
        <v>0</v>
      </c>
      <c r="AR795" s="93">
        <v>0</v>
      </c>
      <c r="AS795" s="93">
        <v>0</v>
      </c>
      <c r="AT795" s="93">
        <v>0</v>
      </c>
      <c r="AU795" s="9">
        <v>0</v>
      </c>
      <c r="AV795" s="640"/>
    </row>
    <row r="796" spans="1:48">
      <c r="A796" s="472"/>
      <c r="B796" s="536"/>
      <c r="C796" s="612"/>
      <c r="D796" s="615"/>
      <c r="E796" s="618"/>
      <c r="F796" s="539"/>
      <c r="G796" s="539"/>
      <c r="H796" s="539"/>
      <c r="I796" s="539"/>
      <c r="J796" s="533"/>
      <c r="K796" s="533"/>
      <c r="L796" s="609"/>
      <c r="M796" s="564"/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9">
        <f t="shared" si="462"/>
        <v>0</v>
      </c>
      <c r="V796" s="204" t="s">
        <v>51</v>
      </c>
      <c r="W796" s="93">
        <v>0</v>
      </c>
      <c r="X796" s="93">
        <v>0</v>
      </c>
      <c r="Y796" s="93">
        <v>0</v>
      </c>
      <c r="Z796" s="93">
        <v>0</v>
      </c>
      <c r="AA796" s="93">
        <v>0</v>
      </c>
      <c r="AB796" s="93">
        <v>0</v>
      </c>
      <c r="AC796" s="93">
        <v>0</v>
      </c>
      <c r="AD796" s="93">
        <v>0</v>
      </c>
      <c r="AE796" s="93">
        <v>0</v>
      </c>
      <c r="AF796" s="93">
        <v>0</v>
      </c>
      <c r="AG796" s="93">
        <v>0</v>
      </c>
      <c r="AH796" s="9">
        <v>0</v>
      </c>
      <c r="AI796" s="9">
        <v>0</v>
      </c>
      <c r="AJ796" s="9">
        <v>0</v>
      </c>
      <c r="AK796" s="93">
        <v>0</v>
      </c>
      <c r="AL796" s="93">
        <v>0</v>
      </c>
      <c r="AM796" s="93">
        <v>0</v>
      </c>
      <c r="AN796" s="93">
        <v>0</v>
      </c>
      <c r="AO796" s="93">
        <v>0</v>
      </c>
      <c r="AP796" s="93">
        <v>0</v>
      </c>
      <c r="AQ796" s="93">
        <v>0</v>
      </c>
      <c r="AR796" s="93">
        <v>0</v>
      </c>
      <c r="AS796" s="93">
        <v>0</v>
      </c>
      <c r="AT796" s="93">
        <v>0</v>
      </c>
      <c r="AU796" s="9">
        <v>0</v>
      </c>
      <c r="AV796" s="640"/>
    </row>
    <row r="797" spans="1:48" ht="15.75" customHeight="1">
      <c r="A797" s="472"/>
      <c r="B797" s="536"/>
      <c r="C797" s="612"/>
      <c r="D797" s="615"/>
      <c r="E797" s="618"/>
      <c r="F797" s="539"/>
      <c r="G797" s="539"/>
      <c r="H797" s="539"/>
      <c r="I797" s="539"/>
      <c r="J797" s="533"/>
      <c r="K797" s="533"/>
      <c r="L797" s="609"/>
      <c r="M797" s="564"/>
      <c r="N797" s="85">
        <v>0</v>
      </c>
      <c r="O797" s="85">
        <v>0</v>
      </c>
      <c r="P797" s="85">
        <v>0</v>
      </c>
      <c r="Q797" s="85">
        <v>0</v>
      </c>
      <c r="R797" s="85">
        <v>0</v>
      </c>
      <c r="S797" s="85">
        <v>0</v>
      </c>
      <c r="T797" s="85">
        <v>0</v>
      </c>
      <c r="U797" s="9">
        <f t="shared" si="462"/>
        <v>0</v>
      </c>
      <c r="V797" s="204" t="s">
        <v>52</v>
      </c>
      <c r="W797" s="191">
        <v>0</v>
      </c>
      <c r="X797" s="191">
        <v>0</v>
      </c>
      <c r="Y797" s="191">
        <v>0</v>
      </c>
      <c r="Z797" s="191">
        <v>0</v>
      </c>
      <c r="AA797" s="191">
        <v>0</v>
      </c>
      <c r="AB797" s="191">
        <v>0</v>
      </c>
      <c r="AC797" s="191">
        <v>0</v>
      </c>
      <c r="AD797" s="191">
        <v>0</v>
      </c>
      <c r="AE797" s="191">
        <v>0</v>
      </c>
      <c r="AF797" s="191">
        <v>0</v>
      </c>
      <c r="AG797" s="191">
        <v>0</v>
      </c>
      <c r="AH797" s="85">
        <v>0</v>
      </c>
      <c r="AI797" s="85">
        <v>0</v>
      </c>
      <c r="AJ797" s="85">
        <v>0</v>
      </c>
      <c r="AK797" s="191">
        <v>0</v>
      </c>
      <c r="AL797" s="191">
        <v>0</v>
      </c>
      <c r="AM797" s="191">
        <v>0</v>
      </c>
      <c r="AN797" s="191">
        <v>0</v>
      </c>
      <c r="AO797" s="191">
        <v>0</v>
      </c>
      <c r="AP797" s="191">
        <v>0</v>
      </c>
      <c r="AQ797" s="191">
        <v>0</v>
      </c>
      <c r="AR797" s="191">
        <v>0</v>
      </c>
      <c r="AS797" s="191">
        <v>0</v>
      </c>
      <c r="AT797" s="191">
        <v>0</v>
      </c>
      <c r="AU797" s="85">
        <v>0</v>
      </c>
      <c r="AV797" s="639"/>
    </row>
    <row r="798" spans="1:48">
      <c r="A798" s="472"/>
      <c r="B798" s="537"/>
      <c r="C798" s="613"/>
      <c r="D798" s="616"/>
      <c r="E798" s="619"/>
      <c r="F798" s="540"/>
      <c r="G798" s="540"/>
      <c r="H798" s="540"/>
      <c r="I798" s="540"/>
      <c r="J798" s="534"/>
      <c r="K798" s="534"/>
      <c r="L798" s="610"/>
      <c r="M798" s="565"/>
      <c r="N798" s="87">
        <f>SUM(N792:N797)</f>
        <v>3.3479000000000002E-2</v>
      </c>
      <c r="O798" s="87">
        <f t="shared" ref="O798:T798" si="463">SUM(O792:O797)</f>
        <v>7.0444399999999998</v>
      </c>
      <c r="P798" s="87">
        <f t="shared" si="463"/>
        <v>0</v>
      </c>
      <c r="Q798" s="185">
        <f t="shared" si="463"/>
        <v>40.219919999999995</v>
      </c>
      <c r="R798" s="185">
        <f t="shared" si="463"/>
        <v>0</v>
      </c>
      <c r="S798" s="185">
        <f t="shared" si="463"/>
        <v>0</v>
      </c>
      <c r="T798" s="185">
        <f t="shared" si="463"/>
        <v>0</v>
      </c>
      <c r="U798" s="185">
        <f t="shared" si="462"/>
        <v>47.297838999999996</v>
      </c>
      <c r="V798" s="177" t="s">
        <v>11</v>
      </c>
      <c r="W798" s="200">
        <f t="shared" ref="W798" si="464">SUM(W792:W797)</f>
        <v>40219.919999999998</v>
      </c>
      <c r="X798" s="200">
        <f>X792</f>
        <v>169.93</v>
      </c>
      <c r="Y798" s="200">
        <f t="shared" ref="Y798:AS798" si="465">Y792</f>
        <v>0</v>
      </c>
      <c r="Z798" s="200">
        <f t="shared" si="465"/>
        <v>0</v>
      </c>
      <c r="AA798" s="200">
        <f t="shared" si="465"/>
        <v>0</v>
      </c>
      <c r="AB798" s="200">
        <f t="shared" si="465"/>
        <v>0</v>
      </c>
      <c r="AC798" s="200">
        <f t="shared" si="465"/>
        <v>0</v>
      </c>
      <c r="AD798" s="200">
        <f t="shared" si="465"/>
        <v>0</v>
      </c>
      <c r="AE798" s="200">
        <f t="shared" si="465"/>
        <v>0</v>
      </c>
      <c r="AF798" s="200">
        <f t="shared" si="465"/>
        <v>169.93</v>
      </c>
      <c r="AG798" s="200">
        <f t="shared" si="465"/>
        <v>169.93</v>
      </c>
      <c r="AH798" s="200">
        <f t="shared" si="465"/>
        <v>0</v>
      </c>
      <c r="AI798" s="200">
        <f t="shared" si="465"/>
        <v>0</v>
      </c>
      <c r="AJ798" s="200">
        <f t="shared" si="465"/>
        <v>0</v>
      </c>
      <c r="AK798" s="200">
        <f t="shared" si="465"/>
        <v>169.93</v>
      </c>
      <c r="AL798" s="200">
        <f t="shared" si="465"/>
        <v>0</v>
      </c>
      <c r="AM798" s="200">
        <f t="shared" si="465"/>
        <v>0</v>
      </c>
      <c r="AN798" s="200">
        <f t="shared" si="465"/>
        <v>0</v>
      </c>
      <c r="AO798" s="200">
        <f t="shared" si="465"/>
        <v>0</v>
      </c>
      <c r="AP798" s="200">
        <f t="shared" si="465"/>
        <v>0</v>
      </c>
      <c r="AQ798" s="200">
        <f t="shared" si="465"/>
        <v>0</v>
      </c>
      <c r="AR798" s="200">
        <f t="shared" si="465"/>
        <v>0</v>
      </c>
      <c r="AS798" s="200">
        <f t="shared" si="465"/>
        <v>0</v>
      </c>
      <c r="AT798" s="200">
        <f t="shared" ref="AT798:AU798" si="466">SUM(AT792:AT797)</f>
        <v>0</v>
      </c>
      <c r="AU798" s="201">
        <f t="shared" si="466"/>
        <v>0</v>
      </c>
      <c r="AV798" s="332"/>
    </row>
    <row r="799" spans="1:48" ht="15.75" customHeight="1">
      <c r="A799" s="472"/>
      <c r="B799" s="535" t="s">
        <v>787</v>
      </c>
      <c r="C799" s="611" t="s">
        <v>788</v>
      </c>
      <c r="D799" s="614" t="s">
        <v>789</v>
      </c>
      <c r="E799" s="617" t="s">
        <v>790</v>
      </c>
      <c r="F799" s="6" t="s">
        <v>18</v>
      </c>
      <c r="G799" s="6" t="s">
        <v>20</v>
      </c>
      <c r="H799" s="6" t="s">
        <v>297</v>
      </c>
      <c r="I799" s="6" t="s">
        <v>297</v>
      </c>
      <c r="J799" s="532">
        <v>2019</v>
      </c>
      <c r="K799" s="532">
        <v>2023</v>
      </c>
      <c r="L799" s="541">
        <v>47.436999999999998</v>
      </c>
      <c r="M799" s="563">
        <f>Q804+R804+S804+T804</f>
        <v>32.440660000000001</v>
      </c>
      <c r="N799" s="9">
        <v>2.7614399999999999</v>
      </c>
      <c r="O799" s="9">
        <v>9.6296700000000008</v>
      </c>
      <c r="P799" s="9">
        <v>2.6059899999999998</v>
      </c>
      <c r="Q799" s="9">
        <v>3.9070200000000002</v>
      </c>
      <c r="R799" s="9">
        <v>28.533639999999998</v>
      </c>
      <c r="S799" s="9">
        <v>0</v>
      </c>
      <c r="T799" s="9">
        <v>0</v>
      </c>
      <c r="U799" s="9">
        <f>SUM(N799:T799)</f>
        <v>47.437759999999997</v>
      </c>
      <c r="V799" s="204" t="s">
        <v>3</v>
      </c>
      <c r="W799" s="93">
        <v>3907.02</v>
      </c>
      <c r="X799" s="93">
        <v>0</v>
      </c>
      <c r="Y799" s="93">
        <v>0</v>
      </c>
      <c r="Z799" s="93">
        <v>0</v>
      </c>
      <c r="AA799" s="93">
        <v>0</v>
      </c>
      <c r="AB799" s="93">
        <v>0</v>
      </c>
      <c r="AC799" s="93">
        <v>0</v>
      </c>
      <c r="AD799" s="93">
        <v>0</v>
      </c>
      <c r="AE799" s="93">
        <v>0</v>
      </c>
      <c r="AF799" s="93">
        <v>0</v>
      </c>
      <c r="AG799" s="93">
        <v>0</v>
      </c>
      <c r="AH799" s="9">
        <v>0</v>
      </c>
      <c r="AI799" s="9">
        <v>0</v>
      </c>
      <c r="AJ799" s="9">
        <v>0</v>
      </c>
      <c r="AK799" s="93">
        <v>0</v>
      </c>
      <c r="AL799" s="93">
        <v>0</v>
      </c>
      <c r="AM799" s="93">
        <v>0</v>
      </c>
      <c r="AN799" s="93">
        <v>0</v>
      </c>
      <c r="AO799" s="93">
        <v>0</v>
      </c>
      <c r="AP799" s="93">
        <v>0</v>
      </c>
      <c r="AQ799" s="93">
        <v>0</v>
      </c>
      <c r="AR799" s="93">
        <v>0</v>
      </c>
      <c r="AS799" s="93">
        <v>0</v>
      </c>
      <c r="AT799" s="93">
        <v>0</v>
      </c>
      <c r="AU799" s="9">
        <v>0</v>
      </c>
      <c r="AV799" s="302"/>
    </row>
    <row r="800" spans="1:48" ht="31.5">
      <c r="A800" s="472"/>
      <c r="B800" s="536"/>
      <c r="C800" s="612"/>
      <c r="D800" s="615"/>
      <c r="E800" s="618"/>
      <c r="F800" s="6" t="s">
        <v>19</v>
      </c>
      <c r="G800" s="6" t="s">
        <v>22</v>
      </c>
      <c r="H800" s="6" t="s">
        <v>297</v>
      </c>
      <c r="I800" s="6" t="s">
        <v>297</v>
      </c>
      <c r="J800" s="533"/>
      <c r="K800" s="533"/>
      <c r="L800" s="609"/>
      <c r="M800" s="564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467">SUM(N800:T800)</f>
        <v>0</v>
      </c>
      <c r="V800" s="172" t="s">
        <v>8</v>
      </c>
      <c r="W800" s="93">
        <v>0</v>
      </c>
      <c r="X800" s="93">
        <v>0</v>
      </c>
      <c r="Y800" s="93">
        <v>0</v>
      </c>
      <c r="Z800" s="93">
        <v>0</v>
      </c>
      <c r="AA800" s="93">
        <v>0</v>
      </c>
      <c r="AB800" s="93">
        <v>0</v>
      </c>
      <c r="AC800" s="93">
        <v>0</v>
      </c>
      <c r="AD800" s="93">
        <v>0</v>
      </c>
      <c r="AE800" s="93">
        <v>0</v>
      </c>
      <c r="AF800" s="93">
        <v>0</v>
      </c>
      <c r="AG800" s="93">
        <v>0</v>
      </c>
      <c r="AH800" s="9">
        <v>0</v>
      </c>
      <c r="AI800" s="9">
        <v>0</v>
      </c>
      <c r="AJ800" s="9">
        <v>0</v>
      </c>
      <c r="AK800" s="93">
        <v>0</v>
      </c>
      <c r="AL800" s="93">
        <v>0</v>
      </c>
      <c r="AM800" s="93">
        <v>0</v>
      </c>
      <c r="AN800" s="93">
        <v>0</v>
      </c>
      <c r="AO800" s="93">
        <v>0</v>
      </c>
      <c r="AP800" s="93">
        <v>0</v>
      </c>
      <c r="AQ800" s="93">
        <v>0</v>
      </c>
      <c r="AR800" s="93">
        <v>0</v>
      </c>
      <c r="AS800" s="93">
        <v>0</v>
      </c>
      <c r="AT800" s="93">
        <v>0</v>
      </c>
      <c r="AU800" s="9">
        <v>0</v>
      </c>
      <c r="AV800" s="302"/>
    </row>
    <row r="801" spans="1:48" ht="47.25">
      <c r="A801" s="472"/>
      <c r="B801" s="536"/>
      <c r="C801" s="612"/>
      <c r="D801" s="615"/>
      <c r="E801" s="618"/>
      <c r="F801" s="538" t="s">
        <v>39</v>
      </c>
      <c r="G801" s="538" t="s">
        <v>21</v>
      </c>
      <c r="H801" s="538" t="s">
        <v>297</v>
      </c>
      <c r="I801" s="538" t="s">
        <v>297</v>
      </c>
      <c r="J801" s="533"/>
      <c r="K801" s="533"/>
      <c r="L801" s="609"/>
      <c r="M801" s="564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204" t="s">
        <v>50</v>
      </c>
      <c r="W801" s="93">
        <v>0</v>
      </c>
      <c r="X801" s="93">
        <v>0</v>
      </c>
      <c r="Y801" s="93">
        <v>0</v>
      </c>
      <c r="Z801" s="93">
        <v>0</v>
      </c>
      <c r="AA801" s="93">
        <v>0</v>
      </c>
      <c r="AB801" s="93">
        <v>0</v>
      </c>
      <c r="AC801" s="93">
        <v>0</v>
      </c>
      <c r="AD801" s="93">
        <v>0</v>
      </c>
      <c r="AE801" s="93">
        <v>0</v>
      </c>
      <c r="AF801" s="93">
        <v>0</v>
      </c>
      <c r="AG801" s="93">
        <v>0</v>
      </c>
      <c r="AH801" s="9">
        <v>0</v>
      </c>
      <c r="AI801" s="9">
        <v>0</v>
      </c>
      <c r="AJ801" s="9">
        <v>0</v>
      </c>
      <c r="AK801" s="93">
        <v>0</v>
      </c>
      <c r="AL801" s="93">
        <v>0</v>
      </c>
      <c r="AM801" s="93">
        <v>0</v>
      </c>
      <c r="AN801" s="93">
        <v>0</v>
      </c>
      <c r="AO801" s="93">
        <v>0</v>
      </c>
      <c r="AP801" s="93">
        <v>0</v>
      </c>
      <c r="AQ801" s="93">
        <v>0</v>
      </c>
      <c r="AR801" s="93">
        <v>0</v>
      </c>
      <c r="AS801" s="93">
        <v>0</v>
      </c>
      <c r="AT801" s="93">
        <v>0</v>
      </c>
      <c r="AU801" s="9">
        <v>0</v>
      </c>
      <c r="AV801" s="302"/>
    </row>
    <row r="802" spans="1:48">
      <c r="A802" s="472"/>
      <c r="B802" s="536"/>
      <c r="C802" s="612"/>
      <c r="D802" s="615"/>
      <c r="E802" s="618"/>
      <c r="F802" s="539"/>
      <c r="G802" s="539"/>
      <c r="H802" s="539"/>
      <c r="I802" s="539"/>
      <c r="J802" s="533"/>
      <c r="K802" s="533"/>
      <c r="L802" s="609"/>
      <c r="M802" s="564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467"/>
        <v>0</v>
      </c>
      <c r="V802" s="204" t="s">
        <v>51</v>
      </c>
      <c r="W802" s="93">
        <v>0</v>
      </c>
      <c r="X802" s="93">
        <v>0</v>
      </c>
      <c r="Y802" s="93">
        <v>0</v>
      </c>
      <c r="Z802" s="93">
        <v>0</v>
      </c>
      <c r="AA802" s="93">
        <v>0</v>
      </c>
      <c r="AB802" s="93">
        <v>0</v>
      </c>
      <c r="AC802" s="93">
        <v>0</v>
      </c>
      <c r="AD802" s="93">
        <v>0</v>
      </c>
      <c r="AE802" s="93">
        <v>0</v>
      </c>
      <c r="AF802" s="93">
        <v>0</v>
      </c>
      <c r="AG802" s="93">
        <v>0</v>
      </c>
      <c r="AH802" s="9">
        <v>0</v>
      </c>
      <c r="AI802" s="9">
        <v>0</v>
      </c>
      <c r="AJ802" s="9">
        <v>0</v>
      </c>
      <c r="AK802" s="93">
        <v>0</v>
      </c>
      <c r="AL802" s="93">
        <v>0</v>
      </c>
      <c r="AM802" s="93">
        <v>0</v>
      </c>
      <c r="AN802" s="93">
        <v>0</v>
      </c>
      <c r="AO802" s="93">
        <v>0</v>
      </c>
      <c r="AP802" s="93">
        <v>0</v>
      </c>
      <c r="AQ802" s="93">
        <v>0</v>
      </c>
      <c r="AR802" s="93">
        <v>0</v>
      </c>
      <c r="AS802" s="93">
        <v>0</v>
      </c>
      <c r="AT802" s="93">
        <v>0</v>
      </c>
      <c r="AU802" s="9">
        <v>0</v>
      </c>
      <c r="AV802" s="302"/>
    </row>
    <row r="803" spans="1:48" ht="15.75" customHeight="1">
      <c r="A803" s="472"/>
      <c r="B803" s="536"/>
      <c r="C803" s="612"/>
      <c r="D803" s="615"/>
      <c r="E803" s="618"/>
      <c r="F803" s="539"/>
      <c r="G803" s="539"/>
      <c r="H803" s="539"/>
      <c r="I803" s="539"/>
      <c r="J803" s="533"/>
      <c r="K803" s="533"/>
      <c r="L803" s="609"/>
      <c r="M803" s="564"/>
      <c r="N803" s="85">
        <v>0</v>
      </c>
      <c r="O803" s="85">
        <v>0</v>
      </c>
      <c r="P803" s="85">
        <v>0</v>
      </c>
      <c r="Q803" s="85">
        <v>0</v>
      </c>
      <c r="R803" s="85">
        <v>0</v>
      </c>
      <c r="S803" s="85">
        <v>0</v>
      </c>
      <c r="T803" s="85">
        <v>0</v>
      </c>
      <c r="U803" s="9">
        <f t="shared" si="467"/>
        <v>0</v>
      </c>
      <c r="V803" s="204" t="s">
        <v>52</v>
      </c>
      <c r="W803" s="191">
        <v>0</v>
      </c>
      <c r="X803" s="191">
        <v>0</v>
      </c>
      <c r="Y803" s="191">
        <v>0</v>
      </c>
      <c r="Z803" s="191">
        <v>0</v>
      </c>
      <c r="AA803" s="191">
        <v>0</v>
      </c>
      <c r="AB803" s="191">
        <v>0</v>
      </c>
      <c r="AC803" s="191">
        <v>0</v>
      </c>
      <c r="AD803" s="191">
        <v>0</v>
      </c>
      <c r="AE803" s="191">
        <v>0</v>
      </c>
      <c r="AF803" s="191">
        <v>0</v>
      </c>
      <c r="AG803" s="191">
        <v>0</v>
      </c>
      <c r="AH803" s="85">
        <v>0</v>
      </c>
      <c r="AI803" s="85">
        <v>0</v>
      </c>
      <c r="AJ803" s="85">
        <v>0</v>
      </c>
      <c r="AK803" s="191">
        <v>0</v>
      </c>
      <c r="AL803" s="191">
        <v>0</v>
      </c>
      <c r="AM803" s="191">
        <v>0</v>
      </c>
      <c r="AN803" s="191">
        <v>0</v>
      </c>
      <c r="AO803" s="191">
        <v>0</v>
      </c>
      <c r="AP803" s="191">
        <v>0</v>
      </c>
      <c r="AQ803" s="191">
        <v>0</v>
      </c>
      <c r="AR803" s="191">
        <v>0</v>
      </c>
      <c r="AS803" s="191">
        <v>0</v>
      </c>
      <c r="AT803" s="191">
        <v>0</v>
      </c>
      <c r="AU803" s="85">
        <v>0</v>
      </c>
      <c r="AV803" s="302"/>
    </row>
    <row r="804" spans="1:48">
      <c r="A804" s="472"/>
      <c r="B804" s="537"/>
      <c r="C804" s="613"/>
      <c r="D804" s="616"/>
      <c r="E804" s="619"/>
      <c r="F804" s="540"/>
      <c r="G804" s="540"/>
      <c r="H804" s="540"/>
      <c r="I804" s="540"/>
      <c r="J804" s="534"/>
      <c r="K804" s="534"/>
      <c r="L804" s="610"/>
      <c r="M804" s="565"/>
      <c r="N804" s="87">
        <f>SUM(N799:N803)</f>
        <v>2.7614399999999999</v>
      </c>
      <c r="O804" s="87">
        <f t="shared" ref="O804:T804" si="468">SUM(O799:O803)</f>
        <v>9.6296700000000008</v>
      </c>
      <c r="P804" s="87">
        <f t="shared" si="468"/>
        <v>2.6059899999999998</v>
      </c>
      <c r="Q804" s="185">
        <f t="shared" si="468"/>
        <v>3.9070200000000002</v>
      </c>
      <c r="R804" s="185">
        <f t="shared" si="468"/>
        <v>28.533639999999998</v>
      </c>
      <c r="S804" s="185">
        <f t="shared" si="468"/>
        <v>0</v>
      </c>
      <c r="T804" s="185">
        <f t="shared" si="468"/>
        <v>0</v>
      </c>
      <c r="U804" s="185">
        <f t="shared" si="467"/>
        <v>47.437759999999997</v>
      </c>
      <c r="V804" s="177" t="s">
        <v>11</v>
      </c>
      <c r="W804" s="200">
        <f t="shared" ref="W804:X804" si="469">SUM(W799:W803)</f>
        <v>3907.02</v>
      </c>
      <c r="X804" s="200">
        <f t="shared" si="469"/>
        <v>0</v>
      </c>
      <c r="Y804" s="200">
        <f t="shared" ref="Y804:AU804" si="470">SUM(Y799:Y803)</f>
        <v>0</v>
      </c>
      <c r="Z804" s="200">
        <f t="shared" si="470"/>
        <v>0</v>
      </c>
      <c r="AA804" s="200">
        <f t="shared" si="470"/>
        <v>0</v>
      </c>
      <c r="AB804" s="200">
        <f t="shared" si="470"/>
        <v>0</v>
      </c>
      <c r="AC804" s="200">
        <f t="shared" si="470"/>
        <v>0</v>
      </c>
      <c r="AD804" s="200">
        <f t="shared" si="470"/>
        <v>0</v>
      </c>
      <c r="AE804" s="200">
        <f t="shared" si="470"/>
        <v>0</v>
      </c>
      <c r="AF804" s="200">
        <f t="shared" si="470"/>
        <v>0</v>
      </c>
      <c r="AG804" s="200">
        <f t="shared" si="470"/>
        <v>0</v>
      </c>
      <c r="AH804" s="201">
        <f t="shared" si="470"/>
        <v>0</v>
      </c>
      <c r="AI804" s="201">
        <f t="shared" si="470"/>
        <v>0</v>
      </c>
      <c r="AJ804" s="201">
        <f t="shared" si="470"/>
        <v>0</v>
      </c>
      <c r="AK804" s="200">
        <f t="shared" si="470"/>
        <v>0</v>
      </c>
      <c r="AL804" s="200">
        <f t="shared" si="470"/>
        <v>0</v>
      </c>
      <c r="AM804" s="200">
        <f t="shared" si="470"/>
        <v>0</v>
      </c>
      <c r="AN804" s="200">
        <f t="shared" si="470"/>
        <v>0</v>
      </c>
      <c r="AO804" s="200">
        <f t="shared" si="470"/>
        <v>0</v>
      </c>
      <c r="AP804" s="200">
        <f t="shared" si="470"/>
        <v>0</v>
      </c>
      <c r="AQ804" s="200">
        <f t="shared" si="470"/>
        <v>0</v>
      </c>
      <c r="AR804" s="200">
        <f t="shared" si="470"/>
        <v>0</v>
      </c>
      <c r="AS804" s="200">
        <f t="shared" si="470"/>
        <v>0</v>
      </c>
      <c r="AT804" s="200">
        <f t="shared" si="470"/>
        <v>0</v>
      </c>
      <c r="AU804" s="201">
        <f t="shared" si="470"/>
        <v>0</v>
      </c>
      <c r="AV804" s="332"/>
    </row>
    <row r="805" spans="1:48" ht="15.75" customHeight="1">
      <c r="A805" s="472"/>
      <c r="B805" s="535" t="s">
        <v>791</v>
      </c>
      <c r="C805" s="611" t="s">
        <v>792</v>
      </c>
      <c r="D805" s="614" t="s">
        <v>789</v>
      </c>
      <c r="E805" s="617" t="s">
        <v>631</v>
      </c>
      <c r="F805" s="6" t="s">
        <v>18</v>
      </c>
      <c r="G805" s="6" t="s">
        <v>20</v>
      </c>
      <c r="H805" s="6" t="s">
        <v>297</v>
      </c>
      <c r="I805" s="6" t="s">
        <v>297</v>
      </c>
      <c r="J805" s="532">
        <v>2019</v>
      </c>
      <c r="K805" s="532">
        <v>2020</v>
      </c>
      <c r="L805" s="541">
        <v>2.7559999999999998</v>
      </c>
      <c r="M805" s="563">
        <f>Q810+R810+S810+T810</f>
        <v>0</v>
      </c>
      <c r="N805" s="9">
        <v>0.29718</v>
      </c>
      <c r="O805" s="9">
        <v>1.6398499999999998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f>SUM(N805:T805)</f>
        <v>1.9370299999999998</v>
      </c>
      <c r="V805" s="204" t="s">
        <v>3</v>
      </c>
      <c r="W805" s="93">
        <v>0</v>
      </c>
      <c r="X805" s="93">
        <v>0</v>
      </c>
      <c r="Y805" s="93">
        <v>0</v>
      </c>
      <c r="Z805" s="93">
        <v>0</v>
      </c>
      <c r="AA805" s="93">
        <v>0</v>
      </c>
      <c r="AB805" s="93">
        <v>0</v>
      </c>
      <c r="AC805" s="93">
        <v>0</v>
      </c>
      <c r="AD805" s="93">
        <v>0</v>
      </c>
      <c r="AE805" s="93">
        <v>0</v>
      </c>
      <c r="AF805" s="93">
        <v>0</v>
      </c>
      <c r="AG805" s="93">
        <v>0</v>
      </c>
      <c r="AH805" s="9">
        <v>0</v>
      </c>
      <c r="AI805" s="9">
        <v>0</v>
      </c>
      <c r="AJ805" s="9">
        <v>0</v>
      </c>
      <c r="AK805" s="93">
        <v>0</v>
      </c>
      <c r="AL805" s="93">
        <v>0</v>
      </c>
      <c r="AM805" s="93">
        <v>0</v>
      </c>
      <c r="AN805" s="93">
        <v>0</v>
      </c>
      <c r="AO805" s="93">
        <v>0</v>
      </c>
      <c r="AP805" s="93">
        <v>0</v>
      </c>
      <c r="AQ805" s="93">
        <v>0</v>
      </c>
      <c r="AR805" s="93">
        <v>0</v>
      </c>
      <c r="AS805" s="93">
        <v>0</v>
      </c>
      <c r="AT805" s="93">
        <v>0</v>
      </c>
      <c r="AU805" s="9">
        <v>0</v>
      </c>
      <c r="AV805" s="302"/>
    </row>
    <row r="806" spans="1:48" ht="31.5">
      <c r="A806" s="472"/>
      <c r="B806" s="536"/>
      <c r="C806" s="612"/>
      <c r="D806" s="615"/>
      <c r="E806" s="618"/>
      <c r="F806" s="6" t="s">
        <v>19</v>
      </c>
      <c r="G806" s="6" t="s">
        <v>22</v>
      </c>
      <c r="H806" s="6" t="s">
        <v>297</v>
      </c>
      <c r="I806" s="6" t="s">
        <v>297</v>
      </c>
      <c r="J806" s="533"/>
      <c r="K806" s="533"/>
      <c r="L806" s="609"/>
      <c r="M806" s="564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471">SUM(N806:T806)</f>
        <v>0</v>
      </c>
      <c r="V806" s="172" t="s">
        <v>8</v>
      </c>
      <c r="W806" s="93">
        <v>0</v>
      </c>
      <c r="X806" s="93">
        <v>0</v>
      </c>
      <c r="Y806" s="93">
        <v>0</v>
      </c>
      <c r="Z806" s="93">
        <v>0</v>
      </c>
      <c r="AA806" s="93">
        <v>0</v>
      </c>
      <c r="AB806" s="93">
        <v>0</v>
      </c>
      <c r="AC806" s="93">
        <v>0</v>
      </c>
      <c r="AD806" s="93">
        <v>0</v>
      </c>
      <c r="AE806" s="93">
        <v>0</v>
      </c>
      <c r="AF806" s="93">
        <v>0</v>
      </c>
      <c r="AG806" s="93">
        <v>0</v>
      </c>
      <c r="AH806" s="9">
        <v>0</v>
      </c>
      <c r="AI806" s="9">
        <v>0</v>
      </c>
      <c r="AJ806" s="9">
        <v>0</v>
      </c>
      <c r="AK806" s="93">
        <v>0</v>
      </c>
      <c r="AL806" s="93">
        <v>0</v>
      </c>
      <c r="AM806" s="93">
        <v>0</v>
      </c>
      <c r="AN806" s="93">
        <v>0</v>
      </c>
      <c r="AO806" s="93">
        <v>0</v>
      </c>
      <c r="AP806" s="93">
        <v>0</v>
      </c>
      <c r="AQ806" s="93">
        <v>0</v>
      </c>
      <c r="AR806" s="93">
        <v>0</v>
      </c>
      <c r="AS806" s="93">
        <v>0</v>
      </c>
      <c r="AT806" s="93">
        <v>0</v>
      </c>
      <c r="AU806" s="9">
        <v>0</v>
      </c>
      <c r="AV806" s="302"/>
    </row>
    <row r="807" spans="1:48" ht="47.25">
      <c r="A807" s="472"/>
      <c r="B807" s="536"/>
      <c r="C807" s="612"/>
      <c r="D807" s="615"/>
      <c r="E807" s="618"/>
      <c r="F807" s="538" t="s">
        <v>39</v>
      </c>
      <c r="G807" s="538" t="s">
        <v>21</v>
      </c>
      <c r="H807" s="538" t="s">
        <v>297</v>
      </c>
      <c r="I807" s="538" t="s">
        <v>297</v>
      </c>
      <c r="J807" s="533"/>
      <c r="K807" s="533"/>
      <c r="L807" s="609"/>
      <c r="M807" s="564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204" t="s">
        <v>50</v>
      </c>
      <c r="W807" s="93">
        <v>0</v>
      </c>
      <c r="X807" s="93">
        <v>0</v>
      </c>
      <c r="Y807" s="93">
        <v>0</v>
      </c>
      <c r="Z807" s="93">
        <v>0</v>
      </c>
      <c r="AA807" s="93">
        <v>0</v>
      </c>
      <c r="AB807" s="93">
        <v>0</v>
      </c>
      <c r="AC807" s="93">
        <v>0</v>
      </c>
      <c r="AD807" s="93">
        <v>0</v>
      </c>
      <c r="AE807" s="93">
        <v>0</v>
      </c>
      <c r="AF807" s="93">
        <v>0</v>
      </c>
      <c r="AG807" s="93">
        <v>0</v>
      </c>
      <c r="AH807" s="9">
        <v>0</v>
      </c>
      <c r="AI807" s="9">
        <v>0</v>
      </c>
      <c r="AJ807" s="9">
        <v>0</v>
      </c>
      <c r="AK807" s="93">
        <v>0</v>
      </c>
      <c r="AL807" s="93">
        <v>0</v>
      </c>
      <c r="AM807" s="93">
        <v>0</v>
      </c>
      <c r="AN807" s="93">
        <v>0</v>
      </c>
      <c r="AO807" s="93">
        <v>0</v>
      </c>
      <c r="AP807" s="93">
        <v>0</v>
      </c>
      <c r="AQ807" s="93">
        <v>0</v>
      </c>
      <c r="AR807" s="93">
        <v>0</v>
      </c>
      <c r="AS807" s="93">
        <v>0</v>
      </c>
      <c r="AT807" s="93">
        <v>0</v>
      </c>
      <c r="AU807" s="9">
        <v>0</v>
      </c>
      <c r="AV807" s="302"/>
    </row>
    <row r="808" spans="1:48">
      <c r="A808" s="472"/>
      <c r="B808" s="536"/>
      <c r="C808" s="612"/>
      <c r="D808" s="615"/>
      <c r="E808" s="618"/>
      <c r="F808" s="539"/>
      <c r="G808" s="539"/>
      <c r="H808" s="539"/>
      <c r="I808" s="539"/>
      <c r="J808" s="533"/>
      <c r="K808" s="533"/>
      <c r="L808" s="609"/>
      <c r="M808" s="564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471"/>
        <v>0</v>
      </c>
      <c r="V808" s="204" t="s">
        <v>51</v>
      </c>
      <c r="W808" s="93">
        <v>0</v>
      </c>
      <c r="X808" s="93">
        <v>0</v>
      </c>
      <c r="Y808" s="93">
        <v>0</v>
      </c>
      <c r="Z808" s="93">
        <v>0</v>
      </c>
      <c r="AA808" s="93">
        <v>0</v>
      </c>
      <c r="AB808" s="93">
        <v>0</v>
      </c>
      <c r="AC808" s="93">
        <v>0</v>
      </c>
      <c r="AD808" s="93">
        <v>0</v>
      </c>
      <c r="AE808" s="93">
        <v>0</v>
      </c>
      <c r="AF808" s="93">
        <v>0</v>
      </c>
      <c r="AG808" s="93">
        <v>0</v>
      </c>
      <c r="AH808" s="9">
        <v>0</v>
      </c>
      <c r="AI808" s="9">
        <v>0</v>
      </c>
      <c r="AJ808" s="9">
        <v>0</v>
      </c>
      <c r="AK808" s="93">
        <v>0</v>
      </c>
      <c r="AL808" s="93">
        <v>0</v>
      </c>
      <c r="AM808" s="93">
        <v>0</v>
      </c>
      <c r="AN808" s="93">
        <v>0</v>
      </c>
      <c r="AO808" s="93">
        <v>0</v>
      </c>
      <c r="AP808" s="93">
        <v>0</v>
      </c>
      <c r="AQ808" s="93">
        <v>0</v>
      </c>
      <c r="AR808" s="93">
        <v>0</v>
      </c>
      <c r="AS808" s="93">
        <v>0</v>
      </c>
      <c r="AT808" s="93">
        <v>0</v>
      </c>
      <c r="AU808" s="9">
        <v>0</v>
      </c>
      <c r="AV808" s="302"/>
    </row>
    <row r="809" spans="1:48" ht="15.75" customHeight="1">
      <c r="A809" s="472"/>
      <c r="B809" s="536"/>
      <c r="C809" s="612"/>
      <c r="D809" s="615"/>
      <c r="E809" s="618"/>
      <c r="F809" s="539"/>
      <c r="G809" s="539"/>
      <c r="H809" s="539"/>
      <c r="I809" s="539"/>
      <c r="J809" s="533"/>
      <c r="K809" s="533"/>
      <c r="L809" s="609"/>
      <c r="M809" s="564"/>
      <c r="N809" s="85">
        <v>0</v>
      </c>
      <c r="O809" s="85">
        <v>0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9">
        <f t="shared" si="471"/>
        <v>0</v>
      </c>
      <c r="V809" s="204" t="s">
        <v>52</v>
      </c>
      <c r="W809" s="191">
        <v>0</v>
      </c>
      <c r="X809" s="191">
        <v>0</v>
      </c>
      <c r="Y809" s="191">
        <v>0</v>
      </c>
      <c r="Z809" s="191">
        <v>0</v>
      </c>
      <c r="AA809" s="191">
        <v>0</v>
      </c>
      <c r="AB809" s="191">
        <v>0</v>
      </c>
      <c r="AC809" s="191">
        <v>0</v>
      </c>
      <c r="AD809" s="191">
        <v>0</v>
      </c>
      <c r="AE809" s="191">
        <v>0</v>
      </c>
      <c r="AF809" s="191">
        <v>0</v>
      </c>
      <c r="AG809" s="191">
        <v>0</v>
      </c>
      <c r="AH809" s="85">
        <v>0</v>
      </c>
      <c r="AI809" s="85">
        <v>0</v>
      </c>
      <c r="AJ809" s="85">
        <v>0</v>
      </c>
      <c r="AK809" s="191">
        <v>0</v>
      </c>
      <c r="AL809" s="191">
        <v>0</v>
      </c>
      <c r="AM809" s="191">
        <v>0</v>
      </c>
      <c r="AN809" s="191">
        <v>0</v>
      </c>
      <c r="AO809" s="191">
        <v>0</v>
      </c>
      <c r="AP809" s="191">
        <v>0</v>
      </c>
      <c r="AQ809" s="191">
        <v>0</v>
      </c>
      <c r="AR809" s="191">
        <v>0</v>
      </c>
      <c r="AS809" s="191">
        <v>0</v>
      </c>
      <c r="AT809" s="191">
        <v>0</v>
      </c>
      <c r="AU809" s="85">
        <v>0</v>
      </c>
      <c r="AV809" s="302"/>
    </row>
    <row r="810" spans="1:48">
      <c r="A810" s="472"/>
      <c r="B810" s="537"/>
      <c r="C810" s="613"/>
      <c r="D810" s="616"/>
      <c r="E810" s="619"/>
      <c r="F810" s="540"/>
      <c r="G810" s="540"/>
      <c r="H810" s="540"/>
      <c r="I810" s="540"/>
      <c r="J810" s="534"/>
      <c r="K810" s="534"/>
      <c r="L810" s="610"/>
      <c r="M810" s="565"/>
      <c r="N810" s="87">
        <f>SUM(N805:N809)</f>
        <v>0.29718</v>
      </c>
      <c r="O810" s="87">
        <f t="shared" ref="O810:T810" si="472">SUM(O805:O809)</f>
        <v>1.6398499999999998</v>
      </c>
      <c r="P810" s="87">
        <f t="shared" si="472"/>
        <v>0</v>
      </c>
      <c r="Q810" s="185">
        <f t="shared" si="472"/>
        <v>0</v>
      </c>
      <c r="R810" s="185">
        <f t="shared" si="472"/>
        <v>0</v>
      </c>
      <c r="S810" s="185">
        <f t="shared" si="472"/>
        <v>0</v>
      </c>
      <c r="T810" s="185">
        <f t="shared" si="472"/>
        <v>0</v>
      </c>
      <c r="U810" s="185">
        <f t="shared" si="471"/>
        <v>1.9370299999999998</v>
      </c>
      <c r="V810" s="177" t="s">
        <v>11</v>
      </c>
      <c r="W810" s="200">
        <f t="shared" ref="W810:AU810" si="473">SUM(W805:W809)</f>
        <v>0</v>
      </c>
      <c r="X810" s="200">
        <f t="shared" si="473"/>
        <v>0</v>
      </c>
      <c r="Y810" s="200">
        <f t="shared" si="473"/>
        <v>0</v>
      </c>
      <c r="Z810" s="200">
        <f t="shared" si="473"/>
        <v>0</v>
      </c>
      <c r="AA810" s="200">
        <f t="shared" si="473"/>
        <v>0</v>
      </c>
      <c r="AB810" s="200">
        <f t="shared" si="473"/>
        <v>0</v>
      </c>
      <c r="AC810" s="200">
        <f t="shared" si="473"/>
        <v>0</v>
      </c>
      <c r="AD810" s="200">
        <f t="shared" si="473"/>
        <v>0</v>
      </c>
      <c r="AE810" s="200">
        <f t="shared" si="473"/>
        <v>0</v>
      </c>
      <c r="AF810" s="200">
        <f t="shared" si="473"/>
        <v>0</v>
      </c>
      <c r="AG810" s="200">
        <f t="shared" si="473"/>
        <v>0</v>
      </c>
      <c r="AH810" s="201">
        <f t="shared" si="473"/>
        <v>0</v>
      </c>
      <c r="AI810" s="201">
        <f t="shared" si="473"/>
        <v>0</v>
      </c>
      <c r="AJ810" s="201">
        <f t="shared" si="473"/>
        <v>0</v>
      </c>
      <c r="AK810" s="200">
        <f t="shared" si="473"/>
        <v>0</v>
      </c>
      <c r="AL810" s="200">
        <f t="shared" si="473"/>
        <v>0</v>
      </c>
      <c r="AM810" s="200">
        <f t="shared" si="473"/>
        <v>0</v>
      </c>
      <c r="AN810" s="200">
        <f t="shared" si="473"/>
        <v>0</v>
      </c>
      <c r="AO810" s="200">
        <f t="shared" si="473"/>
        <v>0</v>
      </c>
      <c r="AP810" s="200">
        <f t="shared" si="473"/>
        <v>0</v>
      </c>
      <c r="AQ810" s="200">
        <f t="shared" si="473"/>
        <v>0</v>
      </c>
      <c r="AR810" s="200">
        <f t="shared" si="473"/>
        <v>0</v>
      </c>
      <c r="AS810" s="200">
        <f t="shared" si="473"/>
        <v>0</v>
      </c>
      <c r="AT810" s="200">
        <f t="shared" si="473"/>
        <v>0</v>
      </c>
      <c r="AU810" s="201">
        <f t="shared" si="473"/>
        <v>0</v>
      </c>
      <c r="AV810" s="332"/>
    </row>
    <row r="811" spans="1:48" ht="15.75" customHeight="1">
      <c r="A811" s="472"/>
      <c r="B811" s="535" t="s">
        <v>793</v>
      </c>
      <c r="C811" s="611" t="s">
        <v>794</v>
      </c>
      <c r="D811" s="614" t="s">
        <v>630</v>
      </c>
      <c r="E811" s="617" t="s">
        <v>657</v>
      </c>
      <c r="F811" s="6" t="s">
        <v>18</v>
      </c>
      <c r="G811" s="6" t="s">
        <v>20</v>
      </c>
      <c r="H811" s="6" t="s">
        <v>297</v>
      </c>
      <c r="I811" s="6" t="s">
        <v>297</v>
      </c>
      <c r="J811" s="532">
        <v>2021</v>
      </c>
      <c r="K811" s="532">
        <v>2021</v>
      </c>
      <c r="L811" s="541">
        <v>12.298999999999999</v>
      </c>
      <c r="M811" s="563">
        <f>Q816+R816+S816+T816</f>
        <v>0</v>
      </c>
      <c r="N811" s="9">
        <v>0</v>
      </c>
      <c r="O811" s="9">
        <v>0</v>
      </c>
      <c r="P811" s="9">
        <v>2.7846599999999997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2.7846599999999997</v>
      </c>
      <c r="V811" s="204" t="s">
        <v>3</v>
      </c>
      <c r="W811" s="93">
        <v>0</v>
      </c>
      <c r="X811" s="93">
        <v>0</v>
      </c>
      <c r="Y811" s="93">
        <v>0</v>
      </c>
      <c r="Z811" s="93">
        <v>0</v>
      </c>
      <c r="AA811" s="93">
        <v>0</v>
      </c>
      <c r="AB811" s="93">
        <v>0</v>
      </c>
      <c r="AC811" s="93">
        <v>0</v>
      </c>
      <c r="AD811" s="93">
        <v>0</v>
      </c>
      <c r="AE811" s="93">
        <v>0</v>
      </c>
      <c r="AF811" s="93">
        <v>0</v>
      </c>
      <c r="AG811" s="93">
        <v>0</v>
      </c>
      <c r="AH811" s="9">
        <v>0</v>
      </c>
      <c r="AI811" s="9">
        <v>0</v>
      </c>
      <c r="AJ811" s="9">
        <v>0</v>
      </c>
      <c r="AK811" s="93">
        <v>0</v>
      </c>
      <c r="AL811" s="93">
        <v>0</v>
      </c>
      <c r="AM811" s="93">
        <v>0</v>
      </c>
      <c r="AN811" s="93">
        <v>0</v>
      </c>
      <c r="AO811" s="93">
        <v>0</v>
      </c>
      <c r="AP811" s="93">
        <v>0</v>
      </c>
      <c r="AQ811" s="93">
        <v>0</v>
      </c>
      <c r="AR811" s="93">
        <v>0</v>
      </c>
      <c r="AS811" s="93">
        <v>0</v>
      </c>
      <c r="AT811" s="93">
        <v>0</v>
      </c>
      <c r="AU811" s="9">
        <v>0</v>
      </c>
      <c r="AV811" s="302"/>
    </row>
    <row r="812" spans="1:48" ht="31.5">
      <c r="A812" s="472"/>
      <c r="B812" s="536"/>
      <c r="C812" s="612"/>
      <c r="D812" s="615"/>
      <c r="E812" s="618"/>
      <c r="F812" s="24" t="s">
        <v>19</v>
      </c>
      <c r="G812" s="24" t="s">
        <v>22</v>
      </c>
      <c r="H812" s="6" t="s">
        <v>297</v>
      </c>
      <c r="I812" s="6" t="s">
        <v>297</v>
      </c>
      <c r="J812" s="533"/>
      <c r="K812" s="533"/>
      <c r="L812" s="609"/>
      <c r="M812" s="564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5" si="474">SUM(N812:T812)</f>
        <v>0</v>
      </c>
      <c r="V812" s="172" t="s">
        <v>8</v>
      </c>
      <c r="W812" s="93">
        <v>0</v>
      </c>
      <c r="X812" s="93">
        <v>0</v>
      </c>
      <c r="Y812" s="93">
        <v>0</v>
      </c>
      <c r="Z812" s="93">
        <v>0</v>
      </c>
      <c r="AA812" s="93">
        <v>0</v>
      </c>
      <c r="AB812" s="93">
        <v>0</v>
      </c>
      <c r="AC812" s="93">
        <v>0</v>
      </c>
      <c r="AD812" s="93">
        <v>0</v>
      </c>
      <c r="AE812" s="93">
        <v>0</v>
      </c>
      <c r="AF812" s="93">
        <v>0</v>
      </c>
      <c r="AG812" s="93">
        <v>0</v>
      </c>
      <c r="AH812" s="9">
        <v>0</v>
      </c>
      <c r="AI812" s="9">
        <v>0</v>
      </c>
      <c r="AJ812" s="9">
        <v>0</v>
      </c>
      <c r="AK812" s="93">
        <v>0</v>
      </c>
      <c r="AL812" s="93">
        <v>0</v>
      </c>
      <c r="AM812" s="93">
        <v>0</v>
      </c>
      <c r="AN812" s="93">
        <v>0</v>
      </c>
      <c r="AO812" s="93">
        <v>0</v>
      </c>
      <c r="AP812" s="93">
        <v>0</v>
      </c>
      <c r="AQ812" s="93">
        <v>0</v>
      </c>
      <c r="AR812" s="93">
        <v>0</v>
      </c>
      <c r="AS812" s="93">
        <v>0</v>
      </c>
      <c r="AT812" s="93">
        <v>0</v>
      </c>
      <c r="AU812" s="9">
        <v>0</v>
      </c>
      <c r="AV812" s="302"/>
    </row>
    <row r="813" spans="1:48" ht="47.25">
      <c r="A813" s="472"/>
      <c r="B813" s="536"/>
      <c r="C813" s="612"/>
      <c r="D813" s="615"/>
      <c r="E813" s="618"/>
      <c r="F813" s="538" t="s">
        <v>39</v>
      </c>
      <c r="G813" s="538" t="s">
        <v>21</v>
      </c>
      <c r="H813" s="538" t="s">
        <v>658</v>
      </c>
      <c r="I813" s="538" t="s">
        <v>795</v>
      </c>
      <c r="J813" s="533"/>
      <c r="K813" s="533"/>
      <c r="L813" s="609"/>
      <c r="M813" s="564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204" t="s">
        <v>50</v>
      </c>
      <c r="W813" s="93">
        <v>0</v>
      </c>
      <c r="X813" s="93">
        <v>0</v>
      </c>
      <c r="Y813" s="93">
        <v>0</v>
      </c>
      <c r="Z813" s="93">
        <v>0</v>
      </c>
      <c r="AA813" s="93">
        <v>0</v>
      </c>
      <c r="AB813" s="93">
        <v>0</v>
      </c>
      <c r="AC813" s="93">
        <v>0</v>
      </c>
      <c r="AD813" s="93">
        <v>0</v>
      </c>
      <c r="AE813" s="93">
        <v>0</v>
      </c>
      <c r="AF813" s="93">
        <v>0</v>
      </c>
      <c r="AG813" s="93">
        <v>0</v>
      </c>
      <c r="AH813" s="9">
        <v>0</v>
      </c>
      <c r="AI813" s="9">
        <v>0</v>
      </c>
      <c r="AJ813" s="9">
        <v>0</v>
      </c>
      <c r="AK813" s="93">
        <v>0</v>
      </c>
      <c r="AL813" s="93">
        <v>0</v>
      </c>
      <c r="AM813" s="93">
        <v>0</v>
      </c>
      <c r="AN813" s="93">
        <v>0</v>
      </c>
      <c r="AO813" s="93">
        <v>0</v>
      </c>
      <c r="AP813" s="93">
        <v>0</v>
      </c>
      <c r="AQ813" s="93">
        <v>0</v>
      </c>
      <c r="AR813" s="93">
        <v>0</v>
      </c>
      <c r="AS813" s="93">
        <v>0</v>
      </c>
      <c r="AT813" s="93">
        <v>0</v>
      </c>
      <c r="AU813" s="9">
        <v>0</v>
      </c>
      <c r="AV813" s="302"/>
    </row>
    <row r="814" spans="1:48">
      <c r="A814" s="472"/>
      <c r="B814" s="536"/>
      <c r="C814" s="612"/>
      <c r="D814" s="615"/>
      <c r="E814" s="618"/>
      <c r="F814" s="539"/>
      <c r="G814" s="539"/>
      <c r="H814" s="539"/>
      <c r="I814" s="539"/>
      <c r="J814" s="533"/>
      <c r="K814" s="533"/>
      <c r="L814" s="609"/>
      <c r="M814" s="564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474"/>
        <v>0</v>
      </c>
      <c r="V814" s="204" t="s">
        <v>51</v>
      </c>
      <c r="W814" s="93">
        <v>0</v>
      </c>
      <c r="X814" s="93">
        <v>0</v>
      </c>
      <c r="Y814" s="93">
        <v>0</v>
      </c>
      <c r="Z814" s="93">
        <v>0</v>
      </c>
      <c r="AA814" s="93">
        <v>0</v>
      </c>
      <c r="AB814" s="93">
        <v>0</v>
      </c>
      <c r="AC814" s="93">
        <v>0</v>
      </c>
      <c r="AD814" s="93">
        <v>0</v>
      </c>
      <c r="AE814" s="93">
        <v>0</v>
      </c>
      <c r="AF814" s="93">
        <v>0</v>
      </c>
      <c r="AG814" s="93">
        <v>0</v>
      </c>
      <c r="AH814" s="9">
        <v>0</v>
      </c>
      <c r="AI814" s="9">
        <v>0</v>
      </c>
      <c r="AJ814" s="9">
        <v>0</v>
      </c>
      <c r="AK814" s="93">
        <v>0</v>
      </c>
      <c r="AL814" s="93">
        <v>0</v>
      </c>
      <c r="AM814" s="93">
        <v>0</v>
      </c>
      <c r="AN814" s="93">
        <v>0</v>
      </c>
      <c r="AO814" s="93">
        <v>0</v>
      </c>
      <c r="AP814" s="93">
        <v>0</v>
      </c>
      <c r="AQ814" s="93">
        <v>0</v>
      </c>
      <c r="AR814" s="93">
        <v>0</v>
      </c>
      <c r="AS814" s="93">
        <v>0</v>
      </c>
      <c r="AT814" s="93">
        <v>0</v>
      </c>
      <c r="AU814" s="9">
        <v>0</v>
      </c>
      <c r="AV814" s="302"/>
    </row>
    <row r="815" spans="1:48" ht="15.75" customHeight="1">
      <c r="A815" s="472"/>
      <c r="B815" s="536"/>
      <c r="C815" s="612"/>
      <c r="D815" s="615"/>
      <c r="E815" s="618"/>
      <c r="F815" s="539"/>
      <c r="G815" s="539"/>
      <c r="H815" s="539"/>
      <c r="I815" s="539"/>
      <c r="J815" s="533"/>
      <c r="K815" s="533"/>
      <c r="L815" s="609"/>
      <c r="M815" s="564"/>
      <c r="N815" s="85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9">
        <f t="shared" si="474"/>
        <v>0</v>
      </c>
      <c r="V815" s="204" t="s">
        <v>52</v>
      </c>
      <c r="W815" s="191">
        <v>0</v>
      </c>
      <c r="X815" s="191">
        <v>0</v>
      </c>
      <c r="Y815" s="191">
        <v>0</v>
      </c>
      <c r="Z815" s="191">
        <v>0</v>
      </c>
      <c r="AA815" s="191">
        <v>0</v>
      </c>
      <c r="AB815" s="191">
        <v>0</v>
      </c>
      <c r="AC815" s="191">
        <v>0</v>
      </c>
      <c r="AD815" s="191">
        <v>0</v>
      </c>
      <c r="AE815" s="191">
        <v>0</v>
      </c>
      <c r="AF815" s="191">
        <v>0</v>
      </c>
      <c r="AG815" s="191">
        <v>0</v>
      </c>
      <c r="AH815" s="85">
        <v>0</v>
      </c>
      <c r="AI815" s="85">
        <v>0</v>
      </c>
      <c r="AJ815" s="85">
        <v>0</v>
      </c>
      <c r="AK815" s="191">
        <v>0</v>
      </c>
      <c r="AL815" s="191">
        <v>0</v>
      </c>
      <c r="AM815" s="191">
        <v>0</v>
      </c>
      <c r="AN815" s="191">
        <v>0</v>
      </c>
      <c r="AO815" s="191">
        <v>0</v>
      </c>
      <c r="AP815" s="191">
        <v>0</v>
      </c>
      <c r="AQ815" s="191">
        <v>0</v>
      </c>
      <c r="AR815" s="191">
        <v>0</v>
      </c>
      <c r="AS815" s="191">
        <v>0</v>
      </c>
      <c r="AT815" s="191">
        <v>0</v>
      </c>
      <c r="AU815" s="85">
        <v>0</v>
      </c>
      <c r="AV815" s="302"/>
    </row>
    <row r="816" spans="1:48">
      <c r="A816" s="472"/>
      <c r="B816" s="537"/>
      <c r="C816" s="613"/>
      <c r="D816" s="616"/>
      <c r="E816" s="619"/>
      <c r="F816" s="540"/>
      <c r="G816" s="540"/>
      <c r="H816" s="540"/>
      <c r="I816" s="540"/>
      <c r="J816" s="534"/>
      <c r="K816" s="534"/>
      <c r="L816" s="610"/>
      <c r="M816" s="565"/>
      <c r="N816" s="87">
        <f>SUM(N811:N815)</f>
        <v>0</v>
      </c>
      <c r="O816" s="87">
        <f t="shared" ref="O816:T816" si="475">SUM(O811:O815)</f>
        <v>0</v>
      </c>
      <c r="P816" s="87">
        <f t="shared" si="475"/>
        <v>2.7846599999999997</v>
      </c>
      <c r="Q816" s="185">
        <f t="shared" si="475"/>
        <v>0</v>
      </c>
      <c r="R816" s="185">
        <f t="shared" si="475"/>
        <v>0</v>
      </c>
      <c r="S816" s="185">
        <f t="shared" si="475"/>
        <v>0</v>
      </c>
      <c r="T816" s="185">
        <f t="shared" si="475"/>
        <v>0</v>
      </c>
      <c r="U816" s="185">
        <f>SUM(N816:T816)</f>
        <v>2.7846599999999997</v>
      </c>
      <c r="V816" s="177" t="s">
        <v>11</v>
      </c>
      <c r="W816" s="200">
        <f t="shared" ref="W816:AU816" si="476">SUM(W811:W815)</f>
        <v>0</v>
      </c>
      <c r="X816" s="200">
        <f t="shared" si="476"/>
        <v>0</v>
      </c>
      <c r="Y816" s="200">
        <f t="shared" si="476"/>
        <v>0</v>
      </c>
      <c r="Z816" s="200">
        <f t="shared" si="476"/>
        <v>0</v>
      </c>
      <c r="AA816" s="200">
        <f t="shared" si="476"/>
        <v>0</v>
      </c>
      <c r="AB816" s="200">
        <f t="shared" si="476"/>
        <v>0</v>
      </c>
      <c r="AC816" s="200">
        <f t="shared" si="476"/>
        <v>0</v>
      </c>
      <c r="AD816" s="200">
        <f t="shared" si="476"/>
        <v>0</v>
      </c>
      <c r="AE816" s="200">
        <f t="shared" si="476"/>
        <v>0</v>
      </c>
      <c r="AF816" s="200">
        <f t="shared" si="476"/>
        <v>0</v>
      </c>
      <c r="AG816" s="200">
        <f t="shared" si="476"/>
        <v>0</v>
      </c>
      <c r="AH816" s="201">
        <f t="shared" si="476"/>
        <v>0</v>
      </c>
      <c r="AI816" s="201">
        <f t="shared" si="476"/>
        <v>0</v>
      </c>
      <c r="AJ816" s="201">
        <f t="shared" si="476"/>
        <v>0</v>
      </c>
      <c r="AK816" s="200">
        <f t="shared" si="476"/>
        <v>0</v>
      </c>
      <c r="AL816" s="200">
        <f t="shared" si="476"/>
        <v>0</v>
      </c>
      <c r="AM816" s="200">
        <f t="shared" si="476"/>
        <v>0</v>
      </c>
      <c r="AN816" s="200">
        <f t="shared" si="476"/>
        <v>0</v>
      </c>
      <c r="AO816" s="200">
        <f t="shared" si="476"/>
        <v>0</v>
      </c>
      <c r="AP816" s="200">
        <f t="shared" si="476"/>
        <v>0</v>
      </c>
      <c r="AQ816" s="200">
        <f t="shared" si="476"/>
        <v>0</v>
      </c>
      <c r="AR816" s="200">
        <f t="shared" si="476"/>
        <v>0</v>
      </c>
      <c r="AS816" s="200">
        <f t="shared" si="476"/>
        <v>0</v>
      </c>
      <c r="AT816" s="200">
        <f t="shared" si="476"/>
        <v>0</v>
      </c>
      <c r="AU816" s="201">
        <f t="shared" si="476"/>
        <v>0</v>
      </c>
      <c r="AV816" s="332"/>
    </row>
    <row r="817" spans="1:48" ht="15.75" customHeight="1">
      <c r="A817" s="472"/>
      <c r="B817" s="535" t="s">
        <v>796</v>
      </c>
      <c r="C817" s="611" t="s">
        <v>797</v>
      </c>
      <c r="D817" s="614" t="s">
        <v>630</v>
      </c>
      <c r="E817" s="617" t="s">
        <v>798</v>
      </c>
      <c r="F817" s="6" t="s">
        <v>18</v>
      </c>
      <c r="G817" s="6" t="s">
        <v>20</v>
      </c>
      <c r="H817" s="6" t="s">
        <v>59</v>
      </c>
      <c r="I817" s="6" t="s">
        <v>317</v>
      </c>
      <c r="J817" s="532">
        <v>2023</v>
      </c>
      <c r="K817" s="532">
        <v>2023</v>
      </c>
      <c r="L817" s="541">
        <v>6.7750000000000004</v>
      </c>
      <c r="M817" s="563">
        <f>Q822+R822+S822+T822</f>
        <v>6.7750672499999993</v>
      </c>
      <c r="N817" s="9">
        <v>0</v>
      </c>
      <c r="O817" s="9">
        <v>0</v>
      </c>
      <c r="P817" s="9">
        <v>0</v>
      </c>
      <c r="Q817" s="9">
        <v>0</v>
      </c>
      <c r="R817" s="9">
        <v>6.7750672499999993</v>
      </c>
      <c r="S817" s="9">
        <v>0</v>
      </c>
      <c r="T817" s="9">
        <v>0</v>
      </c>
      <c r="U817" s="9">
        <f>SUM(N817:T817)</f>
        <v>6.7750672499999993</v>
      </c>
      <c r="V817" s="204" t="s">
        <v>3</v>
      </c>
      <c r="W817" s="93">
        <v>0</v>
      </c>
      <c r="X817" s="93">
        <v>0</v>
      </c>
      <c r="Y817" s="93">
        <v>0</v>
      </c>
      <c r="Z817" s="93">
        <v>0</v>
      </c>
      <c r="AA817" s="93">
        <v>0</v>
      </c>
      <c r="AB817" s="93">
        <v>0</v>
      </c>
      <c r="AC817" s="93">
        <v>0</v>
      </c>
      <c r="AD817" s="93">
        <v>0</v>
      </c>
      <c r="AE817" s="93">
        <v>0</v>
      </c>
      <c r="AF817" s="93">
        <v>0</v>
      </c>
      <c r="AG817" s="93">
        <v>0</v>
      </c>
      <c r="AH817" s="9">
        <v>0</v>
      </c>
      <c r="AI817" s="9">
        <v>0</v>
      </c>
      <c r="AJ817" s="9">
        <v>0</v>
      </c>
      <c r="AK817" s="93">
        <v>0</v>
      </c>
      <c r="AL817" s="93">
        <v>0</v>
      </c>
      <c r="AM817" s="93">
        <v>0</v>
      </c>
      <c r="AN817" s="93">
        <v>0</v>
      </c>
      <c r="AO817" s="93">
        <v>0</v>
      </c>
      <c r="AP817" s="93">
        <v>0</v>
      </c>
      <c r="AQ817" s="93">
        <v>0</v>
      </c>
      <c r="AR817" s="93">
        <v>0</v>
      </c>
      <c r="AS817" s="93">
        <v>0</v>
      </c>
      <c r="AT817" s="93">
        <v>0</v>
      </c>
      <c r="AU817" s="9">
        <v>0</v>
      </c>
      <c r="AV817" s="302"/>
    </row>
    <row r="818" spans="1:48" ht="31.5">
      <c r="A818" s="472"/>
      <c r="B818" s="536"/>
      <c r="C818" s="612"/>
      <c r="D818" s="615"/>
      <c r="E818" s="618"/>
      <c r="F818" s="24" t="s">
        <v>19</v>
      </c>
      <c r="G818" s="24" t="s">
        <v>22</v>
      </c>
      <c r="H818" s="24" t="s">
        <v>59</v>
      </c>
      <c r="I818" s="24" t="s">
        <v>799</v>
      </c>
      <c r="J818" s="533"/>
      <c r="K818" s="533"/>
      <c r="L818" s="609"/>
      <c r="M818" s="564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2" si="477">SUM(N818:T818)</f>
        <v>0</v>
      </c>
      <c r="V818" s="172" t="s">
        <v>8</v>
      </c>
      <c r="W818" s="93">
        <v>0</v>
      </c>
      <c r="X818" s="93">
        <v>0</v>
      </c>
      <c r="Y818" s="93">
        <v>0</v>
      </c>
      <c r="Z818" s="93">
        <v>0</v>
      </c>
      <c r="AA818" s="93">
        <v>0</v>
      </c>
      <c r="AB818" s="93">
        <v>0</v>
      </c>
      <c r="AC818" s="93">
        <v>0</v>
      </c>
      <c r="AD818" s="93">
        <v>0</v>
      </c>
      <c r="AE818" s="93">
        <v>0</v>
      </c>
      <c r="AF818" s="93">
        <v>0</v>
      </c>
      <c r="AG818" s="93">
        <v>0</v>
      </c>
      <c r="AH818" s="9">
        <v>0</v>
      </c>
      <c r="AI818" s="9">
        <v>0</v>
      </c>
      <c r="AJ818" s="9">
        <v>0</v>
      </c>
      <c r="AK818" s="93">
        <v>0</v>
      </c>
      <c r="AL818" s="93">
        <v>0</v>
      </c>
      <c r="AM818" s="93">
        <v>0</v>
      </c>
      <c r="AN818" s="93">
        <v>0</v>
      </c>
      <c r="AO818" s="93">
        <v>0</v>
      </c>
      <c r="AP818" s="93">
        <v>0</v>
      </c>
      <c r="AQ818" s="93">
        <v>0</v>
      </c>
      <c r="AR818" s="93">
        <v>0</v>
      </c>
      <c r="AS818" s="93">
        <v>0</v>
      </c>
      <c r="AT818" s="93">
        <v>0</v>
      </c>
      <c r="AU818" s="9">
        <v>0</v>
      </c>
      <c r="AV818" s="302"/>
    </row>
    <row r="819" spans="1:48" ht="47.25">
      <c r="A819" s="472"/>
      <c r="B819" s="536"/>
      <c r="C819" s="612"/>
      <c r="D819" s="615"/>
      <c r="E819" s="618"/>
      <c r="F819" s="538" t="s">
        <v>39</v>
      </c>
      <c r="G819" s="538" t="s">
        <v>21</v>
      </c>
      <c r="H819" s="538" t="s">
        <v>59</v>
      </c>
      <c r="I819" s="538" t="s">
        <v>367</v>
      </c>
      <c r="J819" s="533"/>
      <c r="K819" s="533"/>
      <c r="L819" s="609"/>
      <c r="M819" s="564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204" t="s">
        <v>50</v>
      </c>
      <c r="W819" s="93">
        <v>0</v>
      </c>
      <c r="X819" s="93">
        <v>0</v>
      </c>
      <c r="Y819" s="93">
        <v>0</v>
      </c>
      <c r="Z819" s="93">
        <v>0</v>
      </c>
      <c r="AA819" s="93">
        <v>0</v>
      </c>
      <c r="AB819" s="93">
        <v>0</v>
      </c>
      <c r="AC819" s="93">
        <v>0</v>
      </c>
      <c r="AD819" s="93">
        <v>0</v>
      </c>
      <c r="AE819" s="93">
        <v>0</v>
      </c>
      <c r="AF819" s="93">
        <v>0</v>
      </c>
      <c r="AG819" s="93">
        <v>0</v>
      </c>
      <c r="AH819" s="9">
        <v>0</v>
      </c>
      <c r="AI819" s="9">
        <v>0</v>
      </c>
      <c r="AJ819" s="9">
        <v>0</v>
      </c>
      <c r="AK819" s="93">
        <v>0</v>
      </c>
      <c r="AL819" s="93">
        <v>0</v>
      </c>
      <c r="AM819" s="93">
        <v>0</v>
      </c>
      <c r="AN819" s="93">
        <v>0</v>
      </c>
      <c r="AO819" s="93">
        <v>0</v>
      </c>
      <c r="AP819" s="93">
        <v>0</v>
      </c>
      <c r="AQ819" s="93">
        <v>0</v>
      </c>
      <c r="AR819" s="93">
        <v>0</v>
      </c>
      <c r="AS819" s="93">
        <v>0</v>
      </c>
      <c r="AT819" s="93">
        <v>0</v>
      </c>
      <c r="AU819" s="9">
        <v>0</v>
      </c>
      <c r="AV819" s="302"/>
    </row>
    <row r="820" spans="1:48">
      <c r="A820" s="472"/>
      <c r="B820" s="536"/>
      <c r="C820" s="612"/>
      <c r="D820" s="615"/>
      <c r="E820" s="618"/>
      <c r="F820" s="539"/>
      <c r="G820" s="539"/>
      <c r="H820" s="539"/>
      <c r="I820" s="539"/>
      <c r="J820" s="533"/>
      <c r="K820" s="533"/>
      <c r="L820" s="609"/>
      <c r="M820" s="564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477"/>
        <v>0</v>
      </c>
      <c r="V820" s="204" t="s">
        <v>51</v>
      </c>
      <c r="W820" s="93">
        <v>0</v>
      </c>
      <c r="X820" s="93">
        <v>0</v>
      </c>
      <c r="Y820" s="93">
        <v>0</v>
      </c>
      <c r="Z820" s="93">
        <v>0</v>
      </c>
      <c r="AA820" s="93">
        <v>0</v>
      </c>
      <c r="AB820" s="93">
        <v>0</v>
      </c>
      <c r="AC820" s="93">
        <v>0</v>
      </c>
      <c r="AD820" s="93">
        <v>0</v>
      </c>
      <c r="AE820" s="93">
        <v>0</v>
      </c>
      <c r="AF820" s="93">
        <v>0</v>
      </c>
      <c r="AG820" s="93">
        <v>0</v>
      </c>
      <c r="AH820" s="9">
        <v>0</v>
      </c>
      <c r="AI820" s="9">
        <v>0</v>
      </c>
      <c r="AJ820" s="9">
        <v>0</v>
      </c>
      <c r="AK820" s="93">
        <v>0</v>
      </c>
      <c r="AL820" s="93">
        <v>0</v>
      </c>
      <c r="AM820" s="93">
        <v>0</v>
      </c>
      <c r="AN820" s="93">
        <v>0</v>
      </c>
      <c r="AO820" s="93">
        <v>0</v>
      </c>
      <c r="AP820" s="93">
        <v>0</v>
      </c>
      <c r="AQ820" s="93">
        <v>0</v>
      </c>
      <c r="AR820" s="93">
        <v>0</v>
      </c>
      <c r="AS820" s="93">
        <v>0</v>
      </c>
      <c r="AT820" s="93">
        <v>0</v>
      </c>
      <c r="AU820" s="9">
        <v>0</v>
      </c>
      <c r="AV820" s="302"/>
    </row>
    <row r="821" spans="1:48" ht="15.75" customHeight="1">
      <c r="A821" s="472"/>
      <c r="B821" s="536"/>
      <c r="C821" s="612"/>
      <c r="D821" s="615"/>
      <c r="E821" s="618"/>
      <c r="F821" s="539"/>
      <c r="G821" s="539"/>
      <c r="H821" s="539"/>
      <c r="I821" s="539"/>
      <c r="J821" s="533"/>
      <c r="K821" s="533"/>
      <c r="L821" s="609"/>
      <c r="M821" s="564"/>
      <c r="N821" s="85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9">
        <f t="shared" si="477"/>
        <v>0</v>
      </c>
      <c r="V821" s="204" t="s">
        <v>52</v>
      </c>
      <c r="W821" s="191">
        <v>0</v>
      </c>
      <c r="X821" s="191">
        <v>0</v>
      </c>
      <c r="Y821" s="191">
        <v>0</v>
      </c>
      <c r="Z821" s="191">
        <v>0</v>
      </c>
      <c r="AA821" s="191">
        <v>0</v>
      </c>
      <c r="AB821" s="191">
        <v>0</v>
      </c>
      <c r="AC821" s="191">
        <v>0</v>
      </c>
      <c r="AD821" s="191">
        <v>0</v>
      </c>
      <c r="AE821" s="191">
        <v>0</v>
      </c>
      <c r="AF821" s="191">
        <v>0</v>
      </c>
      <c r="AG821" s="191">
        <v>0</v>
      </c>
      <c r="AH821" s="85">
        <v>0</v>
      </c>
      <c r="AI821" s="85">
        <v>0</v>
      </c>
      <c r="AJ821" s="85">
        <v>0</v>
      </c>
      <c r="AK821" s="191">
        <v>0</v>
      </c>
      <c r="AL821" s="191">
        <v>0</v>
      </c>
      <c r="AM821" s="191">
        <v>0</v>
      </c>
      <c r="AN821" s="191">
        <v>0</v>
      </c>
      <c r="AO821" s="191">
        <v>0</v>
      </c>
      <c r="AP821" s="191">
        <v>0</v>
      </c>
      <c r="AQ821" s="191">
        <v>0</v>
      </c>
      <c r="AR821" s="191">
        <v>0</v>
      </c>
      <c r="AS821" s="191">
        <v>0</v>
      </c>
      <c r="AT821" s="191">
        <v>0</v>
      </c>
      <c r="AU821" s="85">
        <v>0</v>
      </c>
      <c r="AV821" s="302"/>
    </row>
    <row r="822" spans="1:48">
      <c r="A822" s="472"/>
      <c r="B822" s="537"/>
      <c r="C822" s="613"/>
      <c r="D822" s="616"/>
      <c r="E822" s="619"/>
      <c r="F822" s="540"/>
      <c r="G822" s="540"/>
      <c r="H822" s="540"/>
      <c r="I822" s="540"/>
      <c r="J822" s="534"/>
      <c r="K822" s="534"/>
      <c r="L822" s="610"/>
      <c r="M822" s="565"/>
      <c r="N822" s="87">
        <f>SUM(N817:N821)</f>
        <v>0</v>
      </c>
      <c r="O822" s="87">
        <f t="shared" ref="O822:T822" si="478">SUM(O817:O821)</f>
        <v>0</v>
      </c>
      <c r="P822" s="87">
        <f t="shared" si="478"/>
        <v>0</v>
      </c>
      <c r="Q822" s="185">
        <f t="shared" si="478"/>
        <v>0</v>
      </c>
      <c r="R822" s="185">
        <f t="shared" si="478"/>
        <v>6.7750672499999993</v>
      </c>
      <c r="S822" s="185">
        <f t="shared" si="478"/>
        <v>0</v>
      </c>
      <c r="T822" s="185">
        <f t="shared" si="478"/>
        <v>0</v>
      </c>
      <c r="U822" s="185">
        <f t="shared" si="477"/>
        <v>6.7750672499999993</v>
      </c>
      <c r="V822" s="177" t="s">
        <v>11</v>
      </c>
      <c r="W822" s="200">
        <f t="shared" ref="W822:AU822" si="479">SUM(W817:W821)</f>
        <v>0</v>
      </c>
      <c r="X822" s="200">
        <f t="shared" si="479"/>
        <v>0</v>
      </c>
      <c r="Y822" s="200">
        <f t="shared" si="479"/>
        <v>0</v>
      </c>
      <c r="Z822" s="200">
        <f t="shared" si="479"/>
        <v>0</v>
      </c>
      <c r="AA822" s="200">
        <f t="shared" si="479"/>
        <v>0</v>
      </c>
      <c r="AB822" s="200">
        <f t="shared" si="479"/>
        <v>0</v>
      </c>
      <c r="AC822" s="200">
        <f t="shared" si="479"/>
        <v>0</v>
      </c>
      <c r="AD822" s="200">
        <f t="shared" si="479"/>
        <v>0</v>
      </c>
      <c r="AE822" s="200">
        <f t="shared" si="479"/>
        <v>0</v>
      </c>
      <c r="AF822" s="200">
        <f t="shared" si="479"/>
        <v>0</v>
      </c>
      <c r="AG822" s="200">
        <f t="shared" si="479"/>
        <v>0</v>
      </c>
      <c r="AH822" s="201">
        <f t="shared" si="479"/>
        <v>0</v>
      </c>
      <c r="AI822" s="201">
        <f t="shared" si="479"/>
        <v>0</v>
      </c>
      <c r="AJ822" s="201">
        <f t="shared" si="479"/>
        <v>0</v>
      </c>
      <c r="AK822" s="200">
        <f t="shared" si="479"/>
        <v>0</v>
      </c>
      <c r="AL822" s="200">
        <f t="shared" si="479"/>
        <v>0</v>
      </c>
      <c r="AM822" s="200">
        <f t="shared" si="479"/>
        <v>0</v>
      </c>
      <c r="AN822" s="200">
        <f t="shared" si="479"/>
        <v>0</v>
      </c>
      <c r="AO822" s="200">
        <f t="shared" si="479"/>
        <v>0</v>
      </c>
      <c r="AP822" s="200">
        <f t="shared" si="479"/>
        <v>0</v>
      </c>
      <c r="AQ822" s="200">
        <f t="shared" si="479"/>
        <v>0</v>
      </c>
      <c r="AR822" s="200">
        <f t="shared" si="479"/>
        <v>0</v>
      </c>
      <c r="AS822" s="200">
        <f t="shared" si="479"/>
        <v>0</v>
      </c>
      <c r="AT822" s="200">
        <f t="shared" si="479"/>
        <v>0</v>
      </c>
      <c r="AU822" s="201">
        <f t="shared" si="479"/>
        <v>0</v>
      </c>
      <c r="AV822" s="332"/>
    </row>
    <row r="823" spans="1:48" ht="15.75" customHeight="1">
      <c r="A823" s="472"/>
      <c r="B823" s="535" t="s">
        <v>800</v>
      </c>
      <c r="C823" s="611" t="s">
        <v>801</v>
      </c>
      <c r="D823" s="614" t="s">
        <v>630</v>
      </c>
      <c r="E823" s="617" t="s">
        <v>802</v>
      </c>
      <c r="F823" s="6" t="s">
        <v>18</v>
      </c>
      <c r="G823" s="6" t="s">
        <v>20</v>
      </c>
      <c r="H823" s="6" t="s">
        <v>297</v>
      </c>
      <c r="I823" s="6" t="s">
        <v>297</v>
      </c>
      <c r="J823" s="532">
        <v>2020</v>
      </c>
      <c r="K823" s="532">
        <v>2022</v>
      </c>
      <c r="L823" s="541">
        <v>263.85000000000002</v>
      </c>
      <c r="M823" s="563">
        <f>Q834+R834+S834+T834</f>
        <v>3.3999999999999998E-3</v>
      </c>
      <c r="N823" s="9">
        <v>0</v>
      </c>
      <c r="O823" s="9">
        <v>0</v>
      </c>
      <c r="P823" s="9">
        <v>0.30079</v>
      </c>
      <c r="Q823" s="9">
        <v>3.3999999999999998E-3</v>
      </c>
      <c r="R823" s="9">
        <v>0</v>
      </c>
      <c r="S823" s="9">
        <v>0</v>
      </c>
      <c r="T823" s="9">
        <v>0</v>
      </c>
      <c r="U823" s="9">
        <f>SUM(N823:T823)</f>
        <v>0.30419000000000002</v>
      </c>
      <c r="V823" s="204" t="s">
        <v>3</v>
      </c>
      <c r="W823" s="93">
        <v>3.4</v>
      </c>
      <c r="X823" s="93">
        <f t="shared" ref="X823:AS823" si="480">SUM(X824:X826)</f>
        <v>133.19</v>
      </c>
      <c r="Y823" s="93">
        <f t="shared" si="480"/>
        <v>0</v>
      </c>
      <c r="Z823" s="93">
        <f t="shared" si="480"/>
        <v>0</v>
      </c>
      <c r="AA823" s="93">
        <f t="shared" si="480"/>
        <v>0</v>
      </c>
      <c r="AB823" s="93">
        <f t="shared" si="480"/>
        <v>0</v>
      </c>
      <c r="AC823" s="93">
        <f t="shared" si="480"/>
        <v>0</v>
      </c>
      <c r="AD823" s="93">
        <f t="shared" si="480"/>
        <v>0</v>
      </c>
      <c r="AE823" s="93">
        <f t="shared" si="480"/>
        <v>0</v>
      </c>
      <c r="AF823" s="93">
        <f t="shared" si="480"/>
        <v>0</v>
      </c>
      <c r="AG823" s="93">
        <f t="shared" si="480"/>
        <v>133.19</v>
      </c>
      <c r="AH823" s="93">
        <f t="shared" si="480"/>
        <v>0</v>
      </c>
      <c r="AI823" s="93">
        <f t="shared" si="480"/>
        <v>0</v>
      </c>
      <c r="AJ823" s="93">
        <f t="shared" si="480"/>
        <v>0</v>
      </c>
      <c r="AK823" s="93">
        <f t="shared" si="480"/>
        <v>0</v>
      </c>
      <c r="AL823" s="93">
        <f t="shared" si="480"/>
        <v>0</v>
      </c>
      <c r="AM823" s="93">
        <f t="shared" si="480"/>
        <v>0</v>
      </c>
      <c r="AN823" s="93">
        <f t="shared" si="480"/>
        <v>0</v>
      </c>
      <c r="AO823" s="93">
        <f t="shared" si="480"/>
        <v>0</v>
      </c>
      <c r="AP823" s="93">
        <f t="shared" si="480"/>
        <v>0</v>
      </c>
      <c r="AQ823" s="93">
        <f t="shared" si="480"/>
        <v>0</v>
      </c>
      <c r="AR823" s="93">
        <f t="shared" si="480"/>
        <v>0</v>
      </c>
      <c r="AS823" s="93">
        <f t="shared" si="480"/>
        <v>0</v>
      </c>
      <c r="AT823" s="93">
        <v>0</v>
      </c>
      <c r="AU823" s="9">
        <v>0</v>
      </c>
      <c r="AV823" s="302"/>
    </row>
    <row r="824" spans="1:48" s="275" customFormat="1" ht="15.75" hidden="1" customHeight="1">
      <c r="A824" s="472"/>
      <c r="B824" s="536"/>
      <c r="C824" s="612"/>
      <c r="D824" s="615"/>
      <c r="E824" s="618"/>
      <c r="F824" s="286"/>
      <c r="G824" s="286"/>
      <c r="H824" s="272"/>
      <c r="I824" s="272"/>
      <c r="J824" s="533"/>
      <c r="K824" s="533"/>
      <c r="L824" s="609"/>
      <c r="M824" s="564"/>
      <c r="N824" s="277"/>
      <c r="O824" s="277"/>
      <c r="P824" s="277"/>
      <c r="Q824" s="277"/>
      <c r="R824" s="277"/>
      <c r="S824" s="277"/>
      <c r="T824" s="277"/>
      <c r="U824" s="277"/>
      <c r="V824" s="287" t="s">
        <v>975</v>
      </c>
      <c r="W824" s="274"/>
      <c r="X824" s="274">
        <v>10.39</v>
      </c>
      <c r="Y824" s="274"/>
      <c r="Z824" s="274"/>
      <c r="AA824" s="274"/>
      <c r="AB824" s="274"/>
      <c r="AC824" s="274"/>
      <c r="AD824" s="274"/>
      <c r="AE824" s="274"/>
      <c r="AF824" s="274"/>
      <c r="AG824" s="274">
        <v>10.39</v>
      </c>
      <c r="AH824" s="277"/>
      <c r="AI824" s="277"/>
      <c r="AJ824" s="277"/>
      <c r="AK824" s="274"/>
      <c r="AL824" s="274"/>
      <c r="AM824" s="274"/>
      <c r="AN824" s="274"/>
      <c r="AO824" s="274"/>
      <c r="AP824" s="274"/>
      <c r="AQ824" s="274"/>
      <c r="AR824" s="274"/>
      <c r="AS824" s="274"/>
      <c r="AT824" s="274"/>
      <c r="AU824" s="277"/>
      <c r="AV824" s="330"/>
    </row>
    <row r="825" spans="1:48" s="275" customFormat="1" ht="39" hidden="1" customHeight="1">
      <c r="A825" s="472"/>
      <c r="B825" s="536"/>
      <c r="C825" s="612"/>
      <c r="D825" s="615"/>
      <c r="E825" s="618"/>
      <c r="F825" s="286"/>
      <c r="G825" s="286"/>
      <c r="H825" s="272"/>
      <c r="I825" s="272"/>
      <c r="J825" s="533"/>
      <c r="K825" s="533"/>
      <c r="L825" s="609"/>
      <c r="M825" s="564"/>
      <c r="N825" s="277"/>
      <c r="O825" s="277"/>
      <c r="P825" s="277"/>
      <c r="Q825" s="277"/>
      <c r="R825" s="277"/>
      <c r="S825" s="277"/>
      <c r="T825" s="277"/>
      <c r="U825" s="277"/>
      <c r="V825" s="287" t="s">
        <v>976</v>
      </c>
      <c r="W825" s="274"/>
      <c r="X825" s="274">
        <v>62.8</v>
      </c>
      <c r="Y825" s="274"/>
      <c r="Z825" s="274"/>
      <c r="AA825" s="274"/>
      <c r="AB825" s="274"/>
      <c r="AC825" s="274"/>
      <c r="AD825" s="274"/>
      <c r="AE825" s="274"/>
      <c r="AF825" s="274"/>
      <c r="AG825" s="274">
        <v>62.8</v>
      </c>
      <c r="AH825" s="277"/>
      <c r="AI825" s="277"/>
      <c r="AJ825" s="277"/>
      <c r="AK825" s="274"/>
      <c r="AL825" s="274"/>
      <c r="AM825" s="274"/>
      <c r="AN825" s="274"/>
      <c r="AO825" s="274"/>
      <c r="AP825" s="274"/>
      <c r="AQ825" s="274"/>
      <c r="AR825" s="274"/>
      <c r="AS825" s="274"/>
      <c r="AT825" s="274"/>
      <c r="AU825" s="277"/>
      <c r="AV825" s="330"/>
    </row>
    <row r="826" spans="1:48" s="275" customFormat="1" ht="39" hidden="1" customHeight="1">
      <c r="A826" s="472"/>
      <c r="B826" s="536"/>
      <c r="C826" s="612"/>
      <c r="D826" s="615"/>
      <c r="E826" s="618"/>
      <c r="F826" s="286"/>
      <c r="G826" s="286"/>
      <c r="H826" s="272"/>
      <c r="I826" s="272"/>
      <c r="J826" s="533"/>
      <c r="K826" s="533"/>
      <c r="L826" s="609"/>
      <c r="M826" s="564"/>
      <c r="N826" s="277"/>
      <c r="O826" s="277"/>
      <c r="P826" s="277"/>
      <c r="Q826" s="277"/>
      <c r="R826" s="277"/>
      <c r="S826" s="277"/>
      <c r="T826" s="277"/>
      <c r="U826" s="277"/>
      <c r="V826" s="287" t="s">
        <v>977</v>
      </c>
      <c r="W826" s="274"/>
      <c r="X826" s="274">
        <v>60</v>
      </c>
      <c r="Y826" s="274"/>
      <c r="Z826" s="274"/>
      <c r="AA826" s="274"/>
      <c r="AB826" s="274"/>
      <c r="AC826" s="274"/>
      <c r="AD826" s="274"/>
      <c r="AE826" s="274"/>
      <c r="AF826" s="274"/>
      <c r="AG826" s="274">
        <v>60</v>
      </c>
      <c r="AH826" s="277"/>
      <c r="AI826" s="277"/>
      <c r="AJ826" s="277"/>
      <c r="AK826" s="274"/>
      <c r="AL826" s="274"/>
      <c r="AM826" s="274"/>
      <c r="AN826" s="274"/>
      <c r="AO826" s="274"/>
      <c r="AP826" s="274"/>
      <c r="AQ826" s="274"/>
      <c r="AR826" s="274"/>
      <c r="AS826" s="274"/>
      <c r="AT826" s="274"/>
      <c r="AU826" s="277"/>
      <c r="AV826" s="330"/>
    </row>
    <row r="827" spans="1:48" ht="31.5">
      <c r="A827" s="472"/>
      <c r="B827" s="536"/>
      <c r="C827" s="612"/>
      <c r="D827" s="615"/>
      <c r="E827" s="618"/>
      <c r="F827" s="24" t="s">
        <v>19</v>
      </c>
      <c r="G827" s="24" t="s">
        <v>22</v>
      </c>
      <c r="H827" s="6" t="s">
        <v>297</v>
      </c>
      <c r="I827" s="6" t="s">
        <v>297</v>
      </c>
      <c r="J827" s="533"/>
      <c r="K827" s="533"/>
      <c r="L827" s="609"/>
      <c r="M827" s="564"/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f>SUM(N827:T827)</f>
        <v>0</v>
      </c>
      <c r="V827" s="172" t="s">
        <v>8</v>
      </c>
      <c r="W827" s="93">
        <v>0</v>
      </c>
      <c r="X827" s="93">
        <v>0</v>
      </c>
      <c r="Y827" s="93">
        <v>0</v>
      </c>
      <c r="Z827" s="93">
        <v>0</v>
      </c>
      <c r="AA827" s="93">
        <v>0</v>
      </c>
      <c r="AB827" s="93">
        <v>0</v>
      </c>
      <c r="AC827" s="93">
        <v>0</v>
      </c>
      <c r="AD827" s="93">
        <v>0</v>
      </c>
      <c r="AE827" s="93">
        <v>0</v>
      </c>
      <c r="AF827" s="93">
        <v>0</v>
      </c>
      <c r="AG827" s="93">
        <v>0</v>
      </c>
      <c r="AH827" s="9">
        <v>0</v>
      </c>
      <c r="AI827" s="9">
        <v>0</v>
      </c>
      <c r="AJ827" s="9">
        <v>0</v>
      </c>
      <c r="AK827" s="93">
        <v>0</v>
      </c>
      <c r="AL827" s="93">
        <v>0</v>
      </c>
      <c r="AM827" s="93">
        <v>0</v>
      </c>
      <c r="AN827" s="93">
        <v>0</v>
      </c>
      <c r="AO827" s="93">
        <v>0</v>
      </c>
      <c r="AP827" s="93">
        <v>0</v>
      </c>
      <c r="AQ827" s="93">
        <v>0</v>
      </c>
      <c r="AR827" s="93">
        <v>0</v>
      </c>
      <c r="AS827" s="93">
        <v>0</v>
      </c>
      <c r="AT827" s="93">
        <v>0</v>
      </c>
      <c r="AU827" s="9">
        <v>0</v>
      </c>
      <c r="AV827" s="302"/>
    </row>
    <row r="828" spans="1:48" ht="47.25">
      <c r="A828" s="472"/>
      <c r="B828" s="536"/>
      <c r="C828" s="612"/>
      <c r="D828" s="615"/>
      <c r="E828" s="618"/>
      <c r="F828" s="538" t="s">
        <v>39</v>
      </c>
      <c r="G828" s="538" t="s">
        <v>21</v>
      </c>
      <c r="H828" s="538" t="s">
        <v>680</v>
      </c>
      <c r="I828" s="538" t="s">
        <v>803</v>
      </c>
      <c r="J828" s="533"/>
      <c r="K828" s="533"/>
      <c r="L828" s="609"/>
      <c r="M828" s="564"/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f>SUM(N828:T828)</f>
        <v>0</v>
      </c>
      <c r="V828" s="204" t="s">
        <v>50</v>
      </c>
      <c r="W828" s="93">
        <v>0</v>
      </c>
      <c r="X828" s="93">
        <v>0</v>
      </c>
      <c r="Y828" s="93">
        <v>0</v>
      </c>
      <c r="Z828" s="93">
        <v>0</v>
      </c>
      <c r="AA828" s="93">
        <v>0</v>
      </c>
      <c r="AB828" s="93">
        <v>0</v>
      </c>
      <c r="AC828" s="93">
        <v>0</v>
      </c>
      <c r="AD828" s="93">
        <v>0</v>
      </c>
      <c r="AE828" s="93">
        <v>0</v>
      </c>
      <c r="AF828" s="93">
        <v>0</v>
      </c>
      <c r="AG828" s="93">
        <v>0</v>
      </c>
      <c r="AH828" s="9">
        <v>0</v>
      </c>
      <c r="AI828" s="9">
        <v>0</v>
      </c>
      <c r="AJ828" s="9">
        <v>0</v>
      </c>
      <c r="AK828" s="93">
        <v>0</v>
      </c>
      <c r="AL828" s="93">
        <v>0</v>
      </c>
      <c r="AM828" s="93">
        <v>0</v>
      </c>
      <c r="AN828" s="93">
        <v>0</v>
      </c>
      <c r="AO828" s="93">
        <v>0</v>
      </c>
      <c r="AP828" s="93">
        <v>0</v>
      </c>
      <c r="AQ828" s="93">
        <v>0</v>
      </c>
      <c r="AR828" s="93">
        <v>0</v>
      </c>
      <c r="AS828" s="93">
        <v>0</v>
      </c>
      <c r="AT828" s="93">
        <v>0</v>
      </c>
      <c r="AU828" s="9">
        <v>0</v>
      </c>
      <c r="AV828" s="302"/>
    </row>
    <row r="829" spans="1:48">
      <c r="A829" s="472"/>
      <c r="B829" s="536"/>
      <c r="C829" s="612"/>
      <c r="D829" s="615"/>
      <c r="E829" s="618"/>
      <c r="F829" s="539"/>
      <c r="G829" s="539"/>
      <c r="H829" s="539"/>
      <c r="I829" s="539"/>
      <c r="J829" s="533"/>
      <c r="K829" s="533"/>
      <c r="L829" s="609"/>
      <c r="M829" s="564"/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f>SUM(N829:T829)</f>
        <v>0</v>
      </c>
      <c r="V829" s="204" t="s">
        <v>51</v>
      </c>
      <c r="W829" s="93">
        <v>0</v>
      </c>
      <c r="X829" s="93">
        <v>0</v>
      </c>
      <c r="Y829" s="93">
        <v>0</v>
      </c>
      <c r="Z829" s="93">
        <v>0</v>
      </c>
      <c r="AA829" s="93">
        <v>0</v>
      </c>
      <c r="AB829" s="93">
        <v>0</v>
      </c>
      <c r="AC829" s="93">
        <v>0</v>
      </c>
      <c r="AD829" s="93">
        <v>0</v>
      </c>
      <c r="AE829" s="93">
        <v>0</v>
      </c>
      <c r="AF829" s="93">
        <v>0</v>
      </c>
      <c r="AG829" s="93">
        <v>0</v>
      </c>
      <c r="AH829" s="9">
        <v>0</v>
      </c>
      <c r="AI829" s="9">
        <v>0</v>
      </c>
      <c r="AJ829" s="9">
        <v>0</v>
      </c>
      <c r="AK829" s="93">
        <v>0</v>
      </c>
      <c r="AL829" s="93">
        <v>0</v>
      </c>
      <c r="AM829" s="93">
        <v>0</v>
      </c>
      <c r="AN829" s="93">
        <v>0</v>
      </c>
      <c r="AO829" s="93">
        <v>0</v>
      </c>
      <c r="AP829" s="93">
        <v>0</v>
      </c>
      <c r="AQ829" s="93">
        <v>0</v>
      </c>
      <c r="AR829" s="93">
        <v>0</v>
      </c>
      <c r="AS829" s="93">
        <v>0</v>
      </c>
      <c r="AT829" s="93">
        <v>0</v>
      </c>
      <c r="AU829" s="9">
        <v>0</v>
      </c>
      <c r="AV829" s="302"/>
    </row>
    <row r="830" spans="1:48" ht="15.75" customHeight="1">
      <c r="A830" s="472"/>
      <c r="B830" s="536"/>
      <c r="C830" s="612"/>
      <c r="D830" s="615"/>
      <c r="E830" s="618"/>
      <c r="F830" s="539"/>
      <c r="G830" s="539"/>
      <c r="H830" s="539"/>
      <c r="I830" s="539"/>
      <c r="J830" s="533"/>
      <c r="K830" s="533"/>
      <c r="L830" s="609"/>
      <c r="M830" s="564"/>
      <c r="N830" s="85">
        <v>0</v>
      </c>
      <c r="O830" s="85">
        <v>263.85007000000002</v>
      </c>
      <c r="P830" s="85">
        <v>0</v>
      </c>
      <c r="Q830" s="85">
        <v>0</v>
      </c>
      <c r="R830" s="85">
        <v>0</v>
      </c>
      <c r="S830" s="85">
        <v>0</v>
      </c>
      <c r="T830" s="85">
        <v>0</v>
      </c>
      <c r="U830" s="9">
        <f>SUM(N830:T830)</f>
        <v>263.85007000000002</v>
      </c>
      <c r="V830" s="204" t="s">
        <v>52</v>
      </c>
      <c r="W830" s="191">
        <v>0</v>
      </c>
      <c r="X830" s="191">
        <f>SUM(X831:X833)</f>
        <v>99408.51</v>
      </c>
      <c r="Y830" s="191">
        <f t="shared" ref="Y830:AU830" si="481">SUM(Y831:Y833)</f>
        <v>0</v>
      </c>
      <c r="Z830" s="191">
        <f t="shared" si="481"/>
        <v>0</v>
      </c>
      <c r="AA830" s="191">
        <f t="shared" si="481"/>
        <v>0</v>
      </c>
      <c r="AB830" s="191">
        <f t="shared" si="481"/>
        <v>0</v>
      </c>
      <c r="AC830" s="191">
        <f t="shared" si="481"/>
        <v>0</v>
      </c>
      <c r="AD830" s="191">
        <f t="shared" si="481"/>
        <v>0</v>
      </c>
      <c r="AE830" s="191">
        <f t="shared" si="481"/>
        <v>0</v>
      </c>
      <c r="AF830" s="191">
        <f t="shared" si="481"/>
        <v>0</v>
      </c>
      <c r="AG830" s="191">
        <f t="shared" si="481"/>
        <v>114181.2</v>
      </c>
      <c r="AH830" s="191">
        <f t="shared" si="481"/>
        <v>0</v>
      </c>
      <c r="AI830" s="191">
        <f t="shared" si="481"/>
        <v>0</v>
      </c>
      <c r="AJ830" s="191">
        <f t="shared" si="481"/>
        <v>0</v>
      </c>
      <c r="AK830" s="191">
        <f t="shared" si="481"/>
        <v>0</v>
      </c>
      <c r="AL830" s="191">
        <f t="shared" si="481"/>
        <v>0</v>
      </c>
      <c r="AM830" s="191">
        <f t="shared" si="481"/>
        <v>0</v>
      </c>
      <c r="AN830" s="191">
        <f t="shared" si="481"/>
        <v>0</v>
      </c>
      <c r="AO830" s="191">
        <f t="shared" si="481"/>
        <v>0</v>
      </c>
      <c r="AP830" s="191">
        <f t="shared" si="481"/>
        <v>0</v>
      </c>
      <c r="AQ830" s="191">
        <f t="shared" si="481"/>
        <v>0</v>
      </c>
      <c r="AR830" s="191">
        <f t="shared" si="481"/>
        <v>0</v>
      </c>
      <c r="AS830" s="191">
        <f t="shared" si="481"/>
        <v>0</v>
      </c>
      <c r="AT830" s="191">
        <f t="shared" si="481"/>
        <v>0</v>
      </c>
      <c r="AU830" s="191">
        <f t="shared" si="481"/>
        <v>0</v>
      </c>
      <c r="AV830" s="302"/>
    </row>
    <row r="831" spans="1:48" s="275" customFormat="1" ht="15.75" hidden="1" customHeight="1">
      <c r="A831" s="472"/>
      <c r="B831" s="536"/>
      <c r="C831" s="612"/>
      <c r="D831" s="615"/>
      <c r="E831" s="618"/>
      <c r="F831" s="539"/>
      <c r="G831" s="539"/>
      <c r="H831" s="539"/>
      <c r="I831" s="539"/>
      <c r="J831" s="533"/>
      <c r="K831" s="533"/>
      <c r="L831" s="609"/>
      <c r="M831" s="564"/>
      <c r="N831" s="288"/>
      <c r="O831" s="288"/>
      <c r="P831" s="288"/>
      <c r="Q831" s="288"/>
      <c r="R831" s="288"/>
      <c r="S831" s="288"/>
      <c r="T831" s="288"/>
      <c r="U831" s="277"/>
      <c r="V831" s="287" t="s">
        <v>978</v>
      </c>
      <c r="W831" s="289"/>
      <c r="X831" s="289">
        <v>89381.4</v>
      </c>
      <c r="Y831" s="289"/>
      <c r="Z831" s="289"/>
      <c r="AA831" s="289"/>
      <c r="AB831" s="289"/>
      <c r="AC831" s="289"/>
      <c r="AD831" s="289"/>
      <c r="AE831" s="289"/>
      <c r="AF831" s="289"/>
      <c r="AG831" s="289">
        <v>89381.4</v>
      </c>
      <c r="AH831" s="288"/>
      <c r="AI831" s="288"/>
      <c r="AJ831" s="288"/>
      <c r="AK831" s="289"/>
      <c r="AL831" s="289"/>
      <c r="AM831" s="289"/>
      <c r="AN831" s="289"/>
      <c r="AO831" s="289"/>
      <c r="AP831" s="289"/>
      <c r="AQ831" s="289"/>
      <c r="AR831" s="289"/>
      <c r="AS831" s="289"/>
      <c r="AT831" s="289"/>
      <c r="AU831" s="288"/>
      <c r="AV831" s="330"/>
    </row>
    <row r="832" spans="1:48" s="275" customFormat="1" ht="27.75" hidden="1" customHeight="1">
      <c r="A832" s="472"/>
      <c r="B832" s="536"/>
      <c r="C832" s="612"/>
      <c r="D832" s="615"/>
      <c r="E832" s="618"/>
      <c r="F832" s="539"/>
      <c r="G832" s="539"/>
      <c r="H832" s="539"/>
      <c r="I832" s="539"/>
      <c r="J832" s="533"/>
      <c r="K832" s="533"/>
      <c r="L832" s="609"/>
      <c r="M832" s="564"/>
      <c r="N832" s="288"/>
      <c r="O832" s="288"/>
      <c r="P832" s="288"/>
      <c r="Q832" s="288"/>
      <c r="R832" s="288"/>
      <c r="S832" s="288"/>
      <c r="T832" s="288"/>
      <c r="U832" s="277"/>
      <c r="V832" s="287" t="s">
        <v>979</v>
      </c>
      <c r="W832" s="289"/>
      <c r="X832" s="289">
        <v>178.66</v>
      </c>
      <c r="Y832" s="289"/>
      <c r="Z832" s="289"/>
      <c r="AA832" s="289"/>
      <c r="AB832" s="289"/>
      <c r="AC832" s="289"/>
      <c r="AD832" s="289"/>
      <c r="AE832" s="289"/>
      <c r="AF832" s="289"/>
      <c r="AG832" s="289">
        <v>178.66</v>
      </c>
      <c r="AH832" s="288"/>
      <c r="AI832" s="288"/>
      <c r="AJ832" s="288"/>
      <c r="AK832" s="289"/>
      <c r="AL832" s="289"/>
      <c r="AM832" s="289"/>
      <c r="AN832" s="289"/>
      <c r="AO832" s="289"/>
      <c r="AP832" s="289"/>
      <c r="AQ832" s="289"/>
      <c r="AR832" s="289"/>
      <c r="AS832" s="289"/>
      <c r="AT832" s="289"/>
      <c r="AU832" s="288"/>
      <c r="AV832" s="330"/>
    </row>
    <row r="833" spans="1:48" s="275" customFormat="1" ht="28.5" hidden="1" customHeight="1">
      <c r="A833" s="472"/>
      <c r="B833" s="536"/>
      <c r="C833" s="612"/>
      <c r="D833" s="615"/>
      <c r="E833" s="618"/>
      <c r="F833" s="539"/>
      <c r="G833" s="539"/>
      <c r="H833" s="539"/>
      <c r="I833" s="539"/>
      <c r="J833" s="533"/>
      <c r="K833" s="533"/>
      <c r="L833" s="609"/>
      <c r="M833" s="564"/>
      <c r="N833" s="288"/>
      <c r="O833" s="288"/>
      <c r="P833" s="288"/>
      <c r="Q833" s="288"/>
      <c r="R833" s="288"/>
      <c r="S833" s="288"/>
      <c r="T833" s="288"/>
      <c r="U833" s="277"/>
      <c r="V833" s="287" t="s">
        <v>980</v>
      </c>
      <c r="W833" s="289"/>
      <c r="X833" s="289">
        <v>9848.4500000000007</v>
      </c>
      <c r="Y833" s="289"/>
      <c r="Z833" s="289"/>
      <c r="AA833" s="289"/>
      <c r="AB833" s="289"/>
      <c r="AC833" s="289"/>
      <c r="AD833" s="289"/>
      <c r="AE833" s="289"/>
      <c r="AF833" s="289"/>
      <c r="AG833" s="289">
        <v>24621.14</v>
      </c>
      <c r="AH833" s="288"/>
      <c r="AI833" s="288"/>
      <c r="AJ833" s="288"/>
      <c r="AK833" s="289"/>
      <c r="AL833" s="289"/>
      <c r="AM833" s="289"/>
      <c r="AN833" s="289"/>
      <c r="AO833" s="289"/>
      <c r="AP833" s="289"/>
      <c r="AQ833" s="289"/>
      <c r="AR833" s="289"/>
      <c r="AS833" s="289"/>
      <c r="AT833" s="289"/>
      <c r="AU833" s="288"/>
      <c r="AV833" s="330"/>
    </row>
    <row r="834" spans="1:48">
      <c r="A834" s="473"/>
      <c r="B834" s="537"/>
      <c r="C834" s="613"/>
      <c r="D834" s="616"/>
      <c r="E834" s="619"/>
      <c r="F834" s="540"/>
      <c r="G834" s="540"/>
      <c r="H834" s="540"/>
      <c r="I834" s="540"/>
      <c r="J834" s="534"/>
      <c r="K834" s="534"/>
      <c r="L834" s="610"/>
      <c r="M834" s="565"/>
      <c r="N834" s="87">
        <f t="shared" ref="N834:T834" si="482">SUM(N823:N830)</f>
        <v>0</v>
      </c>
      <c r="O834" s="87">
        <f t="shared" si="482"/>
        <v>263.85007000000002</v>
      </c>
      <c r="P834" s="87">
        <f t="shared" si="482"/>
        <v>0.30079</v>
      </c>
      <c r="Q834" s="185">
        <f t="shared" si="482"/>
        <v>3.3999999999999998E-3</v>
      </c>
      <c r="R834" s="185">
        <f t="shared" si="482"/>
        <v>0</v>
      </c>
      <c r="S834" s="185">
        <f t="shared" si="482"/>
        <v>0</v>
      </c>
      <c r="T834" s="185">
        <f t="shared" si="482"/>
        <v>0</v>
      </c>
      <c r="U834" s="185">
        <f t="shared" ref="U834" si="483">SUM(N834:T834)</f>
        <v>264.15426000000002</v>
      </c>
      <c r="V834" s="177" t="s">
        <v>11</v>
      </c>
      <c r="W834" s="200">
        <f>SUM(W823:W830)</f>
        <v>3.4</v>
      </c>
      <c r="X834" s="200">
        <f t="shared" ref="X834:AS834" si="484">X823+X827+X828+X829+X830</f>
        <v>99541.7</v>
      </c>
      <c r="Y834" s="200">
        <f t="shared" si="484"/>
        <v>0</v>
      </c>
      <c r="Z834" s="200">
        <f t="shared" si="484"/>
        <v>0</v>
      </c>
      <c r="AA834" s="200">
        <f t="shared" si="484"/>
        <v>0</v>
      </c>
      <c r="AB834" s="200">
        <f t="shared" si="484"/>
        <v>0</v>
      </c>
      <c r="AC834" s="200">
        <f t="shared" si="484"/>
        <v>0</v>
      </c>
      <c r="AD834" s="200">
        <f t="shared" si="484"/>
        <v>0</v>
      </c>
      <c r="AE834" s="200">
        <f t="shared" si="484"/>
        <v>0</v>
      </c>
      <c r="AF834" s="200">
        <f t="shared" si="484"/>
        <v>0</v>
      </c>
      <c r="AG834" s="200">
        <f t="shared" si="484"/>
        <v>114314.39</v>
      </c>
      <c r="AH834" s="200">
        <f t="shared" si="484"/>
        <v>0</v>
      </c>
      <c r="AI834" s="200">
        <f t="shared" si="484"/>
        <v>0</v>
      </c>
      <c r="AJ834" s="200">
        <f t="shared" si="484"/>
        <v>0</v>
      </c>
      <c r="AK834" s="200">
        <f t="shared" si="484"/>
        <v>0</v>
      </c>
      <c r="AL834" s="200">
        <v>251949.81492</v>
      </c>
      <c r="AM834" s="200">
        <f t="shared" si="484"/>
        <v>0</v>
      </c>
      <c r="AN834" s="200">
        <f t="shared" si="484"/>
        <v>0</v>
      </c>
      <c r="AO834" s="200">
        <f t="shared" si="484"/>
        <v>0</v>
      </c>
      <c r="AP834" s="200">
        <f t="shared" si="484"/>
        <v>0</v>
      </c>
      <c r="AQ834" s="200">
        <f t="shared" si="484"/>
        <v>0</v>
      </c>
      <c r="AR834" s="200">
        <f t="shared" si="484"/>
        <v>0</v>
      </c>
      <c r="AS834" s="200">
        <f t="shared" si="484"/>
        <v>0</v>
      </c>
      <c r="AT834" s="200">
        <f>SUM(AT823:AT830)</f>
        <v>0</v>
      </c>
      <c r="AU834" s="201">
        <f>SUM(AU823:AU830)</f>
        <v>0</v>
      </c>
      <c r="AV834" s="332"/>
    </row>
    <row r="835" spans="1:48" ht="19.5" customHeight="1">
      <c r="A835" s="556" t="s">
        <v>643</v>
      </c>
      <c r="B835" s="557"/>
      <c r="C835" s="557"/>
      <c r="D835" s="557"/>
      <c r="E835" s="557"/>
      <c r="F835" s="557"/>
      <c r="G835" s="557"/>
      <c r="H835" s="557"/>
      <c r="I835" s="557"/>
      <c r="J835" s="557"/>
      <c r="K835" s="557"/>
      <c r="L835" s="557"/>
      <c r="M835" s="557"/>
      <c r="N835" s="557"/>
      <c r="O835" s="557"/>
      <c r="P835" s="557"/>
      <c r="Q835" s="557"/>
      <c r="R835" s="557"/>
      <c r="S835" s="557"/>
      <c r="T835" s="557"/>
      <c r="U835" s="557"/>
      <c r="V835" s="557"/>
      <c r="W835" s="558"/>
      <c r="X835" s="558"/>
      <c r="Y835" s="558"/>
      <c r="Z835" s="558"/>
      <c r="AA835" s="558"/>
      <c r="AB835" s="558"/>
      <c r="AC835" s="558"/>
      <c r="AD835" s="558"/>
      <c r="AE835" s="558"/>
      <c r="AF835" s="558"/>
      <c r="AG835" s="558"/>
      <c r="AH835" s="558"/>
      <c r="AI835" s="558"/>
      <c r="AJ835" s="558"/>
      <c r="AK835" s="558"/>
      <c r="AL835" s="558"/>
      <c r="AM835" s="558"/>
      <c r="AN835" s="558"/>
      <c r="AO835" s="558"/>
      <c r="AP835" s="558"/>
      <c r="AQ835" s="558"/>
      <c r="AR835" s="558"/>
      <c r="AS835" s="558"/>
      <c r="AT835" s="558"/>
      <c r="AU835" s="558"/>
      <c r="AV835" s="559"/>
    </row>
    <row r="836" spans="1:48">
      <c r="A836" s="580" t="s">
        <v>644</v>
      </c>
      <c r="B836" s="620"/>
      <c r="C836" s="620"/>
      <c r="D836" s="620"/>
      <c r="E836" s="620"/>
      <c r="F836" s="620"/>
      <c r="G836" s="620"/>
      <c r="H836" s="620"/>
      <c r="I836" s="620"/>
      <c r="J836" s="620"/>
      <c r="K836" s="620"/>
      <c r="L836" s="620"/>
      <c r="M836" s="620"/>
      <c r="N836" s="620"/>
      <c r="O836" s="620"/>
      <c r="P836" s="620"/>
      <c r="Q836" s="620"/>
      <c r="R836" s="620"/>
      <c r="S836" s="620"/>
      <c r="T836" s="620"/>
      <c r="U836" s="620"/>
      <c r="V836" s="621"/>
      <c r="W836" s="190"/>
      <c r="X836" s="190"/>
      <c r="Y836" s="190"/>
      <c r="Z836" s="190"/>
      <c r="AA836" s="190"/>
      <c r="AB836" s="190"/>
      <c r="AC836" s="190"/>
      <c r="AD836" s="190"/>
      <c r="AE836" s="190"/>
      <c r="AF836" s="190"/>
      <c r="AG836" s="190"/>
      <c r="AH836" s="188"/>
      <c r="AI836" s="188"/>
      <c r="AJ836" s="188"/>
      <c r="AK836" s="190"/>
      <c r="AL836" s="190"/>
      <c r="AM836" s="190"/>
      <c r="AN836" s="190"/>
      <c r="AO836" s="190"/>
      <c r="AP836" s="190"/>
      <c r="AQ836" s="190"/>
      <c r="AR836" s="190"/>
      <c r="AS836" s="190"/>
      <c r="AT836" s="190"/>
      <c r="AU836" s="188"/>
      <c r="AV836" s="302"/>
    </row>
    <row r="837" spans="1:48" ht="15.75" customHeight="1">
      <c r="A837" s="8"/>
      <c r="B837" s="544" t="s">
        <v>46</v>
      </c>
      <c r="C837" s="545"/>
      <c r="D837" s="545"/>
      <c r="E837" s="545"/>
      <c r="F837" s="545"/>
      <c r="G837" s="545"/>
      <c r="H837" s="545"/>
      <c r="I837" s="545"/>
      <c r="J837" s="545"/>
      <c r="K837" s="545"/>
      <c r="L837" s="545"/>
      <c r="M837" s="546"/>
      <c r="N837" s="85"/>
      <c r="O837" s="85"/>
      <c r="P837" s="85"/>
      <c r="Q837" s="85"/>
      <c r="R837" s="85"/>
      <c r="S837" s="85"/>
      <c r="T837" s="85"/>
      <c r="U837" s="9"/>
      <c r="V837" s="172"/>
      <c r="W837" s="190"/>
      <c r="X837" s="190"/>
      <c r="Y837" s="190"/>
      <c r="Z837" s="190"/>
      <c r="AA837" s="190"/>
      <c r="AB837" s="190"/>
      <c r="AC837" s="190"/>
      <c r="AD837" s="190"/>
      <c r="AE837" s="190"/>
      <c r="AF837" s="190"/>
      <c r="AG837" s="190"/>
      <c r="AH837" s="188"/>
      <c r="AI837" s="188"/>
      <c r="AJ837" s="188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  <c r="AU837" s="188"/>
      <c r="AV837" s="302"/>
    </row>
    <row r="838" spans="1:48">
      <c r="A838" s="600"/>
      <c r="B838" s="601"/>
      <c r="C838" s="601"/>
      <c r="D838" s="601"/>
      <c r="E838" s="602"/>
      <c r="F838" s="47"/>
      <c r="G838" s="47"/>
      <c r="H838" s="47"/>
      <c r="I838" s="47"/>
      <c r="J838" s="47"/>
      <c r="K838" s="47"/>
      <c r="L838" s="47"/>
      <c r="M838" s="47"/>
      <c r="N838" s="85">
        <f>N823+N817+N811+N805+N799+N792+N786+N780+N774+N768+N762+N755+N748+N742+N736</f>
        <v>31.936589000000001</v>
      </c>
      <c r="O838" s="85">
        <f t="shared" ref="O838:U838" si="485">O823+O817+O811+O805+O799+O792+O786+O780+O774+O768+O762+O755+O748+O742+O736</f>
        <v>80.827600000000018</v>
      </c>
      <c r="P838" s="85">
        <f t="shared" si="485"/>
        <v>45.117234889999999</v>
      </c>
      <c r="Q838" s="85">
        <f>Q823+Q817+Q811+Q805+Q799+Q792+Q786+W780+W774+Q768+Q762+Q755+Q748+Q742+Q736</f>
        <v>63.617600000000003</v>
      </c>
      <c r="R838" s="85">
        <f t="shared" si="485"/>
        <v>54.162794749999996</v>
      </c>
      <c r="S838" s="85">
        <f t="shared" si="485"/>
        <v>8.0007374999999996</v>
      </c>
      <c r="T838" s="85">
        <f t="shared" si="485"/>
        <v>8.0007374999999996</v>
      </c>
      <c r="U838" s="85">
        <f t="shared" si="485"/>
        <v>291.66329364000001</v>
      </c>
      <c r="V838" s="172" t="s">
        <v>3</v>
      </c>
      <c r="W838" s="191">
        <f>W823+W817+W811+W805+W799+W792+W786+AC780+AC774+W768+W762+W755+W748+W742+W736</f>
        <v>63617.599999999999</v>
      </c>
      <c r="X838" s="191">
        <f t="shared" ref="X838:AU838" si="486">X823+X817+X811+X805+X799+X792+X786+AD780+AD774+X768+X762+X755+X748+X742+X736</f>
        <v>303.12</v>
      </c>
      <c r="Y838" s="191">
        <f t="shared" si="486"/>
        <v>0</v>
      </c>
      <c r="Z838" s="191">
        <f t="shared" si="486"/>
        <v>0</v>
      </c>
      <c r="AA838" s="191">
        <f t="shared" si="486"/>
        <v>0</v>
      </c>
      <c r="AB838" s="191">
        <f t="shared" si="486"/>
        <v>0</v>
      </c>
      <c r="AC838" s="191">
        <f t="shared" si="486"/>
        <v>0</v>
      </c>
      <c r="AD838" s="191">
        <f t="shared" si="486"/>
        <v>0</v>
      </c>
      <c r="AE838" s="191">
        <f t="shared" si="486"/>
        <v>0</v>
      </c>
      <c r="AF838" s="191">
        <f t="shared" si="486"/>
        <v>169.93</v>
      </c>
      <c r="AG838" s="191">
        <f t="shared" si="486"/>
        <v>303.12</v>
      </c>
      <c r="AH838" s="85">
        <f t="shared" si="486"/>
        <v>0</v>
      </c>
      <c r="AI838" s="85">
        <f t="shared" si="486"/>
        <v>0</v>
      </c>
      <c r="AJ838" s="85">
        <f t="shared" si="486"/>
        <v>0</v>
      </c>
      <c r="AK838" s="191">
        <f t="shared" si="486"/>
        <v>169.93</v>
      </c>
      <c r="AL838" s="191">
        <f t="shared" si="486"/>
        <v>0</v>
      </c>
      <c r="AM838" s="191">
        <f t="shared" si="486"/>
        <v>0</v>
      </c>
      <c r="AN838" s="191">
        <f t="shared" si="486"/>
        <v>0</v>
      </c>
      <c r="AO838" s="191">
        <f t="shared" si="486"/>
        <v>0</v>
      </c>
      <c r="AP838" s="191">
        <f t="shared" si="486"/>
        <v>0</v>
      </c>
      <c r="AQ838" s="191">
        <f t="shared" si="486"/>
        <v>0</v>
      </c>
      <c r="AR838" s="191">
        <f t="shared" si="486"/>
        <v>0</v>
      </c>
      <c r="AS838" s="191">
        <f t="shared" si="486"/>
        <v>0</v>
      </c>
      <c r="AT838" s="191">
        <f t="shared" si="486"/>
        <v>0</v>
      </c>
      <c r="AU838" s="85">
        <f t="shared" si="486"/>
        <v>0</v>
      </c>
      <c r="AV838" s="302"/>
    </row>
    <row r="839" spans="1:48" ht="15.75" customHeight="1">
      <c r="A839" s="603"/>
      <c r="B839" s="604"/>
      <c r="C839" s="604"/>
      <c r="D839" s="604"/>
      <c r="E839" s="605"/>
      <c r="F839" s="47"/>
      <c r="G839" s="47"/>
      <c r="H839" s="47"/>
      <c r="I839" s="47"/>
      <c r="J839" s="47"/>
      <c r="K839" s="47"/>
      <c r="L839" s="47"/>
      <c r="M839" s="47"/>
      <c r="N839" s="85">
        <f t="shared" ref="N839:P842" si="487">N827+N818+N812+N806+N800+N794+N787+N781+N775+N769+N763+N756+N749+N743+N737</f>
        <v>0</v>
      </c>
      <c r="O839" s="85">
        <f t="shared" si="487"/>
        <v>0</v>
      </c>
      <c r="P839" s="85">
        <f t="shared" si="487"/>
        <v>0</v>
      </c>
      <c r="Q839" s="85">
        <f>Q827+Q818+Q812+Q806+Q800+Q794+Q787+W781+W775+Q769+Q763+Q756+Q749+Q743+Q737</f>
        <v>0</v>
      </c>
      <c r="R839" s="85">
        <f t="shared" ref="R839:U842" si="488">R827+R818+R812+R806+R800+R794+R787+R781+R775+R769+R763+R756+R749+R743+R737</f>
        <v>0</v>
      </c>
      <c r="S839" s="85">
        <f t="shared" si="488"/>
        <v>0</v>
      </c>
      <c r="T839" s="85">
        <f t="shared" si="488"/>
        <v>0</v>
      </c>
      <c r="U839" s="85">
        <f t="shared" si="488"/>
        <v>0</v>
      </c>
      <c r="V839" s="172" t="s">
        <v>8</v>
      </c>
      <c r="W839" s="191">
        <f t="shared" ref="W839:AF842" si="489">W827+W818+W812+W806+W800+W794+W787+AC781+AC775+W769+W763+W756+W749+W743+W737</f>
        <v>0</v>
      </c>
      <c r="X839" s="191">
        <f t="shared" si="489"/>
        <v>0</v>
      </c>
      <c r="Y839" s="191">
        <f t="shared" si="489"/>
        <v>0</v>
      </c>
      <c r="Z839" s="191">
        <f t="shared" si="489"/>
        <v>0</v>
      </c>
      <c r="AA839" s="191">
        <f t="shared" si="489"/>
        <v>0</v>
      </c>
      <c r="AB839" s="191">
        <f t="shared" si="489"/>
        <v>0</v>
      </c>
      <c r="AC839" s="191">
        <f t="shared" si="489"/>
        <v>0</v>
      </c>
      <c r="AD839" s="191">
        <f t="shared" si="489"/>
        <v>0</v>
      </c>
      <c r="AE839" s="191">
        <f t="shared" si="489"/>
        <v>0</v>
      </c>
      <c r="AF839" s="191">
        <f t="shared" si="489"/>
        <v>0</v>
      </c>
      <c r="AG839" s="191">
        <f t="shared" ref="AG839:AP842" si="490">AG827+AG818+AG812+AG806+AG800+AG794+AG787+AM781+AM775+AG769+AG763+AG756+AG749+AG743+AG737</f>
        <v>0</v>
      </c>
      <c r="AH839" s="85">
        <f t="shared" si="490"/>
        <v>0</v>
      </c>
      <c r="AI839" s="85">
        <f t="shared" si="490"/>
        <v>0</v>
      </c>
      <c r="AJ839" s="85">
        <f t="shared" si="490"/>
        <v>0</v>
      </c>
      <c r="AK839" s="191">
        <f t="shared" si="490"/>
        <v>0</v>
      </c>
      <c r="AL839" s="191">
        <f t="shared" si="490"/>
        <v>0</v>
      </c>
      <c r="AM839" s="191">
        <f t="shared" si="490"/>
        <v>0</v>
      </c>
      <c r="AN839" s="191">
        <f t="shared" si="490"/>
        <v>0</v>
      </c>
      <c r="AO839" s="191">
        <f t="shared" si="490"/>
        <v>0</v>
      </c>
      <c r="AP839" s="191">
        <f t="shared" si="490"/>
        <v>0</v>
      </c>
      <c r="AQ839" s="191">
        <f t="shared" ref="AQ839:AU842" si="491">AQ827+AQ818+AQ812+AQ806+AQ800+AQ794+AQ787+AW781+AW775+AQ769+AQ763+AQ756+AQ749+AQ743+AQ737</f>
        <v>0</v>
      </c>
      <c r="AR839" s="191">
        <f t="shared" si="491"/>
        <v>0</v>
      </c>
      <c r="AS839" s="191">
        <f t="shared" si="491"/>
        <v>0</v>
      </c>
      <c r="AT839" s="191">
        <f t="shared" si="491"/>
        <v>0</v>
      </c>
      <c r="AU839" s="85">
        <f t="shared" si="491"/>
        <v>0</v>
      </c>
      <c r="AV839" s="302"/>
    </row>
    <row r="840" spans="1:48" ht="47.25">
      <c r="A840" s="603"/>
      <c r="B840" s="604"/>
      <c r="C840" s="604"/>
      <c r="D840" s="604"/>
      <c r="E840" s="605"/>
      <c r="F840" s="47"/>
      <c r="G840" s="47"/>
      <c r="H840" s="47"/>
      <c r="I840" s="47"/>
      <c r="J840" s="47"/>
      <c r="K840" s="47"/>
      <c r="L840" s="47"/>
      <c r="M840" s="47"/>
      <c r="N840" s="85">
        <f t="shared" si="487"/>
        <v>0</v>
      </c>
      <c r="O840" s="85">
        <f t="shared" si="487"/>
        <v>0</v>
      </c>
      <c r="P840" s="85">
        <f t="shared" si="487"/>
        <v>0</v>
      </c>
      <c r="Q840" s="85">
        <f>Q828+Q819+Q813+Q807+Q801+Q795+Q788+W782+W776+Q770+Q764+Q757+Q750+Q744+Q738</f>
        <v>0</v>
      </c>
      <c r="R840" s="85">
        <f t="shared" si="488"/>
        <v>0</v>
      </c>
      <c r="S840" s="85">
        <f t="shared" si="488"/>
        <v>0</v>
      </c>
      <c r="T840" s="85">
        <f t="shared" si="488"/>
        <v>0</v>
      </c>
      <c r="U840" s="85">
        <f t="shared" si="488"/>
        <v>0</v>
      </c>
      <c r="V840" s="172" t="s">
        <v>50</v>
      </c>
      <c r="W840" s="191">
        <f t="shared" si="489"/>
        <v>0</v>
      </c>
      <c r="X840" s="191">
        <f t="shared" si="489"/>
        <v>0</v>
      </c>
      <c r="Y840" s="191">
        <f t="shared" si="489"/>
        <v>0</v>
      </c>
      <c r="Z840" s="191">
        <f t="shared" si="489"/>
        <v>0</v>
      </c>
      <c r="AA840" s="191">
        <f t="shared" si="489"/>
        <v>0</v>
      </c>
      <c r="AB840" s="191">
        <f t="shared" si="489"/>
        <v>0</v>
      </c>
      <c r="AC840" s="191">
        <f t="shared" si="489"/>
        <v>0</v>
      </c>
      <c r="AD840" s="191">
        <f t="shared" si="489"/>
        <v>0</v>
      </c>
      <c r="AE840" s="191">
        <f t="shared" si="489"/>
        <v>0</v>
      </c>
      <c r="AF840" s="191">
        <f t="shared" si="489"/>
        <v>0</v>
      </c>
      <c r="AG840" s="191">
        <f t="shared" si="490"/>
        <v>0</v>
      </c>
      <c r="AH840" s="85">
        <f t="shared" si="490"/>
        <v>0</v>
      </c>
      <c r="AI840" s="85">
        <f t="shared" si="490"/>
        <v>0</v>
      </c>
      <c r="AJ840" s="85">
        <f t="shared" si="490"/>
        <v>0</v>
      </c>
      <c r="AK840" s="191">
        <f t="shared" si="490"/>
        <v>0</v>
      </c>
      <c r="AL840" s="191">
        <f t="shared" si="490"/>
        <v>0</v>
      </c>
      <c r="AM840" s="191">
        <f t="shared" si="490"/>
        <v>0</v>
      </c>
      <c r="AN840" s="191">
        <f t="shared" si="490"/>
        <v>0</v>
      </c>
      <c r="AO840" s="191">
        <f t="shared" si="490"/>
        <v>0</v>
      </c>
      <c r="AP840" s="191">
        <f t="shared" si="490"/>
        <v>0</v>
      </c>
      <c r="AQ840" s="191">
        <f t="shared" si="491"/>
        <v>0</v>
      </c>
      <c r="AR840" s="191">
        <f t="shared" si="491"/>
        <v>0</v>
      </c>
      <c r="AS840" s="191">
        <f t="shared" si="491"/>
        <v>0</v>
      </c>
      <c r="AT840" s="191">
        <f t="shared" si="491"/>
        <v>0</v>
      </c>
      <c r="AU840" s="85">
        <f t="shared" si="491"/>
        <v>0</v>
      </c>
      <c r="AV840" s="302"/>
    </row>
    <row r="841" spans="1:48">
      <c r="A841" s="603"/>
      <c r="B841" s="604"/>
      <c r="C841" s="604"/>
      <c r="D841" s="604"/>
      <c r="E841" s="605"/>
      <c r="F841" s="47"/>
      <c r="G841" s="47"/>
      <c r="H841" s="47"/>
      <c r="I841" s="47"/>
      <c r="J841" s="47"/>
      <c r="K841" s="47"/>
      <c r="L841" s="47"/>
      <c r="M841" s="47"/>
      <c r="N841" s="85">
        <f t="shared" si="487"/>
        <v>0</v>
      </c>
      <c r="O841" s="85">
        <f t="shared" si="487"/>
        <v>0</v>
      </c>
      <c r="P841" s="85">
        <f t="shared" si="487"/>
        <v>0</v>
      </c>
      <c r="Q841" s="85">
        <f>Q829+Q820+Q814+Q808+Q802+Q796+Q789+W783+W777+Q771+Q765+Q758+Q751+Q745+Q739</f>
        <v>0</v>
      </c>
      <c r="R841" s="85">
        <f t="shared" si="488"/>
        <v>0</v>
      </c>
      <c r="S841" s="85">
        <f t="shared" si="488"/>
        <v>0</v>
      </c>
      <c r="T841" s="85">
        <f t="shared" si="488"/>
        <v>0</v>
      </c>
      <c r="U841" s="85">
        <f t="shared" si="488"/>
        <v>0</v>
      </c>
      <c r="V841" s="172" t="s">
        <v>51</v>
      </c>
      <c r="W841" s="191">
        <f t="shared" si="489"/>
        <v>0</v>
      </c>
      <c r="X841" s="191">
        <f t="shared" si="489"/>
        <v>0</v>
      </c>
      <c r="Y841" s="191">
        <f t="shared" si="489"/>
        <v>0</v>
      </c>
      <c r="Z841" s="191">
        <f t="shared" si="489"/>
        <v>0</v>
      </c>
      <c r="AA841" s="191">
        <f t="shared" si="489"/>
        <v>0</v>
      </c>
      <c r="AB841" s="191">
        <f t="shared" si="489"/>
        <v>0</v>
      </c>
      <c r="AC841" s="191">
        <f t="shared" si="489"/>
        <v>0</v>
      </c>
      <c r="AD841" s="191">
        <f t="shared" si="489"/>
        <v>0</v>
      </c>
      <c r="AE841" s="191">
        <f t="shared" si="489"/>
        <v>0</v>
      </c>
      <c r="AF841" s="191">
        <f t="shared" si="489"/>
        <v>0</v>
      </c>
      <c r="AG841" s="191">
        <f t="shared" si="490"/>
        <v>0</v>
      </c>
      <c r="AH841" s="85">
        <f t="shared" si="490"/>
        <v>0</v>
      </c>
      <c r="AI841" s="85">
        <f t="shared" si="490"/>
        <v>0</v>
      </c>
      <c r="AJ841" s="85">
        <f t="shared" si="490"/>
        <v>0</v>
      </c>
      <c r="AK841" s="191">
        <f t="shared" si="490"/>
        <v>0</v>
      </c>
      <c r="AL841" s="191">
        <f t="shared" si="490"/>
        <v>0</v>
      </c>
      <c r="AM841" s="191">
        <f t="shared" si="490"/>
        <v>0</v>
      </c>
      <c r="AN841" s="191">
        <f t="shared" si="490"/>
        <v>0</v>
      </c>
      <c r="AO841" s="191">
        <f t="shared" si="490"/>
        <v>0</v>
      </c>
      <c r="AP841" s="191">
        <f t="shared" si="490"/>
        <v>0</v>
      </c>
      <c r="AQ841" s="191">
        <f t="shared" si="491"/>
        <v>0</v>
      </c>
      <c r="AR841" s="191">
        <f t="shared" si="491"/>
        <v>0</v>
      </c>
      <c r="AS841" s="191">
        <f t="shared" si="491"/>
        <v>0</v>
      </c>
      <c r="AT841" s="191">
        <f t="shared" si="491"/>
        <v>0</v>
      </c>
      <c r="AU841" s="85">
        <f t="shared" si="491"/>
        <v>0</v>
      </c>
      <c r="AV841" s="302"/>
    </row>
    <row r="842" spans="1:48">
      <c r="A842" s="603"/>
      <c r="B842" s="604"/>
      <c r="C842" s="604"/>
      <c r="D842" s="604"/>
      <c r="E842" s="605"/>
      <c r="F842" s="47"/>
      <c r="G842" s="47"/>
      <c r="H842" s="47"/>
      <c r="I842" s="47"/>
      <c r="J842" s="47"/>
      <c r="K842" s="47"/>
      <c r="L842" s="47"/>
      <c r="M842" s="47"/>
      <c r="N842" s="85">
        <f t="shared" si="487"/>
        <v>0</v>
      </c>
      <c r="O842" s="85">
        <f t="shared" si="487"/>
        <v>297.74207000000001</v>
      </c>
      <c r="P842" s="85">
        <f t="shared" si="487"/>
        <v>0</v>
      </c>
      <c r="Q842" s="85">
        <f>Q830+Q821+Q815+Q809+Q803+Q797+Q790+W784+W778+Q772+Q766+Q759+Q752+Q746+Q740</f>
        <v>0</v>
      </c>
      <c r="R842" s="85">
        <f t="shared" si="488"/>
        <v>4.9589999999999996</v>
      </c>
      <c r="S842" s="85">
        <f t="shared" si="488"/>
        <v>0</v>
      </c>
      <c r="T842" s="85">
        <f t="shared" si="488"/>
        <v>0</v>
      </c>
      <c r="U842" s="85">
        <f t="shared" si="488"/>
        <v>302.70107000000002</v>
      </c>
      <c r="V842" s="172" t="s">
        <v>52</v>
      </c>
      <c r="W842" s="191">
        <f t="shared" si="489"/>
        <v>0</v>
      </c>
      <c r="X842" s="191">
        <f t="shared" si="489"/>
        <v>99408.51</v>
      </c>
      <c r="Y842" s="191">
        <f t="shared" si="489"/>
        <v>0</v>
      </c>
      <c r="Z842" s="191">
        <f t="shared" si="489"/>
        <v>0</v>
      </c>
      <c r="AA842" s="191">
        <f t="shared" si="489"/>
        <v>0</v>
      </c>
      <c r="AB842" s="191">
        <f t="shared" si="489"/>
        <v>0</v>
      </c>
      <c r="AC842" s="191">
        <f t="shared" si="489"/>
        <v>0</v>
      </c>
      <c r="AD842" s="191">
        <f t="shared" si="489"/>
        <v>0</v>
      </c>
      <c r="AE842" s="191">
        <f t="shared" si="489"/>
        <v>0</v>
      </c>
      <c r="AF842" s="191">
        <f t="shared" si="489"/>
        <v>0</v>
      </c>
      <c r="AG842" s="191">
        <f t="shared" si="490"/>
        <v>114181.2</v>
      </c>
      <c r="AH842" s="85">
        <f t="shared" si="490"/>
        <v>0</v>
      </c>
      <c r="AI842" s="85">
        <f t="shared" si="490"/>
        <v>0</v>
      </c>
      <c r="AJ842" s="85">
        <f t="shared" si="490"/>
        <v>0</v>
      </c>
      <c r="AK842" s="191">
        <f t="shared" si="490"/>
        <v>0</v>
      </c>
      <c r="AL842" s="191">
        <f t="shared" si="490"/>
        <v>0</v>
      </c>
      <c r="AM842" s="191">
        <f t="shared" si="490"/>
        <v>0</v>
      </c>
      <c r="AN842" s="191">
        <f t="shared" si="490"/>
        <v>0</v>
      </c>
      <c r="AO842" s="191">
        <f t="shared" si="490"/>
        <v>0</v>
      </c>
      <c r="AP842" s="191">
        <f t="shared" si="490"/>
        <v>0</v>
      </c>
      <c r="AQ842" s="191">
        <f t="shared" si="491"/>
        <v>0</v>
      </c>
      <c r="AR842" s="191">
        <f t="shared" si="491"/>
        <v>0</v>
      </c>
      <c r="AS842" s="191">
        <f t="shared" si="491"/>
        <v>0</v>
      </c>
      <c r="AT842" s="191">
        <f t="shared" si="491"/>
        <v>0</v>
      </c>
      <c r="AU842" s="85">
        <f t="shared" si="491"/>
        <v>0</v>
      </c>
      <c r="AV842" s="302"/>
    </row>
    <row r="843" spans="1:48">
      <c r="A843" s="606"/>
      <c r="B843" s="607"/>
      <c r="C843" s="607"/>
      <c r="D843" s="607"/>
      <c r="E843" s="608"/>
      <c r="F843" s="47"/>
      <c r="G843" s="47"/>
      <c r="H843" s="47"/>
      <c r="I843" s="47"/>
      <c r="J843" s="47"/>
      <c r="K843" s="47"/>
      <c r="L843" s="85">
        <f>L823+L817+L811+L805+L799+L792+L786+L780+L774+L768+L762+L755+L748+L742+L736</f>
        <v>637.69399999999996</v>
      </c>
      <c r="M843" s="85">
        <f>M823+M817+M811+M805+M799+M792+M786+M780+M774+M768+M762+M755+M748+M742+M736</f>
        <v>138.74086975</v>
      </c>
      <c r="N843" s="85">
        <f>N834+N822+N816+N810+N804+N798+N791+N785+N779+N773+N767+N760+N753+N747+N741</f>
        <v>31.936589000000001</v>
      </c>
      <c r="O843" s="85">
        <f>O834+O822+O816+O810+O804+O798+O791+O785+O779+O773+O767+O760+O753+O747+O741</f>
        <v>378.56967000000003</v>
      </c>
      <c r="P843" s="85">
        <f>P834+P822+P816+P810+P804+P798+P791+P785+P779+P773+P767+P760+P753+P747+P741</f>
        <v>45.117234889999999</v>
      </c>
      <c r="Q843" s="185">
        <f>Q834+Q822+Q816+Q810+Q804+Q798+Q791+W785+W779+Q773+Q767+Q760+Q753+Q747+Q741</f>
        <v>63.617600000000003</v>
      </c>
      <c r="R843" s="185">
        <f>R834+R822+R816+R810+R804+R798+R791+R785+R779+R773+R767+R760+R753+R747+R741</f>
        <v>59.121794749999992</v>
      </c>
      <c r="S843" s="185">
        <f>S834+S822+S816+S810+S804+S798+S791+S785+S779+S773+S767+S760+S753+S747+S741</f>
        <v>8.0007374999999996</v>
      </c>
      <c r="T843" s="185">
        <f>T834+T822+T816+T810+T804+T798+T791+T785+T779+T773+T767+T760+T753+T747+T741</f>
        <v>8.0007374999999996</v>
      </c>
      <c r="U843" s="185">
        <f>U834+U822+U816+U810+U804+U798+U791+U785+U779+U773+U767+U760+U753+U747+U741</f>
        <v>594.36436364000008</v>
      </c>
      <c r="V843" s="177" t="s">
        <v>11</v>
      </c>
      <c r="W843" s="200">
        <f t="shared" ref="W843:AU843" si="492">W834+W822+W816+W810+W804+W798+W791+AC785+AC779+W773+W767+W760+W753+W747+W741</f>
        <v>63617.599999999999</v>
      </c>
      <c r="X843" s="200">
        <f t="shared" si="492"/>
        <v>99711.62999999999</v>
      </c>
      <c r="Y843" s="200">
        <f t="shared" si="492"/>
        <v>0</v>
      </c>
      <c r="Z843" s="200">
        <f t="shared" si="492"/>
        <v>0</v>
      </c>
      <c r="AA843" s="200">
        <f t="shared" si="492"/>
        <v>0</v>
      </c>
      <c r="AB843" s="200">
        <f t="shared" si="492"/>
        <v>0</v>
      </c>
      <c r="AC843" s="200">
        <f t="shared" si="492"/>
        <v>0</v>
      </c>
      <c r="AD843" s="200">
        <f t="shared" si="492"/>
        <v>0</v>
      </c>
      <c r="AE843" s="200">
        <f t="shared" si="492"/>
        <v>0</v>
      </c>
      <c r="AF843" s="200">
        <f t="shared" si="492"/>
        <v>169.93</v>
      </c>
      <c r="AG843" s="200">
        <f t="shared" si="492"/>
        <v>114484.31999999999</v>
      </c>
      <c r="AH843" s="201">
        <f t="shared" si="492"/>
        <v>0</v>
      </c>
      <c r="AI843" s="201">
        <f t="shared" si="492"/>
        <v>0</v>
      </c>
      <c r="AJ843" s="201">
        <f t="shared" si="492"/>
        <v>0</v>
      </c>
      <c r="AK843" s="200">
        <f t="shared" si="492"/>
        <v>169.93</v>
      </c>
      <c r="AL843" s="200">
        <f t="shared" si="492"/>
        <v>251949.81492</v>
      </c>
      <c r="AM843" s="200">
        <f t="shared" si="492"/>
        <v>0</v>
      </c>
      <c r="AN843" s="200">
        <f t="shared" si="492"/>
        <v>0</v>
      </c>
      <c r="AO843" s="200">
        <f t="shared" si="492"/>
        <v>0</v>
      </c>
      <c r="AP843" s="200">
        <f t="shared" si="492"/>
        <v>0</v>
      </c>
      <c r="AQ843" s="200">
        <f t="shared" si="492"/>
        <v>0</v>
      </c>
      <c r="AR843" s="200">
        <f t="shared" si="492"/>
        <v>0</v>
      </c>
      <c r="AS843" s="200">
        <f t="shared" si="492"/>
        <v>0</v>
      </c>
      <c r="AT843" s="200">
        <f t="shared" si="492"/>
        <v>0</v>
      </c>
      <c r="AU843" s="201">
        <f t="shared" si="492"/>
        <v>0</v>
      </c>
      <c r="AV843" s="332"/>
    </row>
    <row r="844" spans="1:48" ht="15.75" customHeight="1">
      <c r="A844" s="647" t="s">
        <v>926</v>
      </c>
      <c r="B844" s="500"/>
      <c r="C844" s="500"/>
      <c r="D844" s="500"/>
      <c r="E844" s="500"/>
      <c r="F844" s="500"/>
      <c r="G844" s="500"/>
      <c r="H844" s="500"/>
      <c r="I844" s="500"/>
      <c r="J844" s="500"/>
      <c r="K844" s="500"/>
      <c r="L844" s="500"/>
      <c r="M844" s="500"/>
      <c r="N844" s="500"/>
      <c r="O844" s="500"/>
      <c r="P844" s="500"/>
      <c r="Q844" s="500"/>
      <c r="R844" s="500"/>
      <c r="S844" s="500"/>
      <c r="T844" s="500"/>
      <c r="U844" s="500"/>
      <c r="V844" s="500"/>
      <c r="W844" s="500"/>
      <c r="X844" s="500"/>
      <c r="Y844" s="500"/>
      <c r="Z844" s="500"/>
      <c r="AA844" s="500"/>
      <c r="AB844" s="500"/>
      <c r="AC844" s="500"/>
      <c r="AD844" s="500"/>
      <c r="AE844" s="500"/>
      <c r="AF844" s="500"/>
      <c r="AG844" s="500"/>
      <c r="AH844" s="500"/>
      <c r="AI844" s="500"/>
      <c r="AJ844" s="500"/>
      <c r="AK844" s="500"/>
      <c r="AL844" s="500"/>
      <c r="AM844" s="500"/>
      <c r="AN844" s="500"/>
      <c r="AO844" s="500"/>
      <c r="AP844" s="500"/>
      <c r="AQ844" s="500"/>
      <c r="AR844" s="500"/>
      <c r="AS844" s="500"/>
      <c r="AT844" s="500"/>
      <c r="AU844" s="500"/>
      <c r="AV844" s="501"/>
    </row>
    <row r="845" spans="1:48" ht="15.75" customHeight="1">
      <c r="A845" s="646" t="s">
        <v>927</v>
      </c>
      <c r="B845" s="503"/>
      <c r="C845" s="503"/>
      <c r="D845" s="503"/>
      <c r="E845" s="503"/>
      <c r="F845" s="503"/>
      <c r="G845" s="503"/>
      <c r="H845" s="503"/>
      <c r="I845" s="503"/>
      <c r="J845" s="503"/>
      <c r="K845" s="503"/>
      <c r="L845" s="503"/>
      <c r="M845" s="503"/>
      <c r="N845" s="503"/>
      <c r="O845" s="503"/>
      <c r="P845" s="503"/>
      <c r="Q845" s="503"/>
      <c r="R845" s="503"/>
      <c r="S845" s="503"/>
      <c r="T845" s="503"/>
      <c r="U845" s="503"/>
      <c r="V845" s="503"/>
      <c r="W845" s="503"/>
      <c r="X845" s="503"/>
      <c r="Y845" s="503"/>
      <c r="Z845" s="503"/>
      <c r="AA845" s="503"/>
      <c r="AB845" s="503"/>
      <c r="AC845" s="503"/>
      <c r="AD845" s="503"/>
      <c r="AE845" s="503"/>
      <c r="AF845" s="503"/>
      <c r="AG845" s="503"/>
      <c r="AH845" s="503"/>
      <c r="AI845" s="503"/>
      <c r="AJ845" s="503"/>
      <c r="AK845" s="503"/>
      <c r="AL845" s="503"/>
      <c r="AM845" s="503"/>
      <c r="AN845" s="503"/>
      <c r="AO845" s="503"/>
      <c r="AP845" s="503"/>
      <c r="AQ845" s="503"/>
      <c r="AR845" s="503"/>
      <c r="AS845" s="503"/>
      <c r="AT845" s="503"/>
      <c r="AU845" s="503"/>
      <c r="AV845" s="504"/>
    </row>
    <row r="846" spans="1:48" ht="19.5" customHeight="1">
      <c r="A846" s="556" t="s">
        <v>628</v>
      </c>
      <c r="B846" s="557"/>
      <c r="C846" s="557"/>
      <c r="D846" s="557"/>
      <c r="E846" s="557"/>
      <c r="F846" s="557"/>
      <c r="G846" s="557"/>
      <c r="H846" s="557"/>
      <c r="I846" s="557"/>
      <c r="J846" s="557"/>
      <c r="K846" s="557"/>
      <c r="L846" s="557"/>
      <c r="M846" s="557"/>
      <c r="N846" s="557"/>
      <c r="O846" s="557"/>
      <c r="P846" s="557"/>
      <c r="Q846" s="557"/>
      <c r="R846" s="557"/>
      <c r="S846" s="557"/>
      <c r="T846" s="557"/>
      <c r="U846" s="557"/>
      <c r="V846" s="557"/>
      <c r="W846" s="558"/>
      <c r="X846" s="558"/>
      <c r="Y846" s="558"/>
      <c r="Z846" s="558"/>
      <c r="AA846" s="558"/>
      <c r="AB846" s="558"/>
      <c r="AC846" s="558"/>
      <c r="AD846" s="558"/>
      <c r="AE846" s="558"/>
      <c r="AF846" s="558"/>
      <c r="AG846" s="558"/>
      <c r="AH846" s="558"/>
      <c r="AI846" s="558"/>
      <c r="AJ846" s="558"/>
      <c r="AK846" s="558"/>
      <c r="AL846" s="558"/>
      <c r="AM846" s="558"/>
      <c r="AN846" s="558"/>
      <c r="AO846" s="558"/>
      <c r="AP846" s="558"/>
      <c r="AQ846" s="558"/>
      <c r="AR846" s="558"/>
      <c r="AS846" s="558"/>
      <c r="AT846" s="558"/>
      <c r="AU846" s="558"/>
      <c r="AV846" s="559"/>
    </row>
    <row r="847" spans="1:48">
      <c r="A847" s="580" t="s">
        <v>644</v>
      </c>
      <c r="B847" s="620"/>
      <c r="C847" s="620"/>
      <c r="D847" s="620"/>
      <c r="E847" s="620"/>
      <c r="F847" s="620"/>
      <c r="G847" s="620"/>
      <c r="H847" s="620"/>
      <c r="I847" s="620"/>
      <c r="J847" s="620"/>
      <c r="K847" s="620"/>
      <c r="L847" s="620"/>
      <c r="M847" s="620"/>
      <c r="N847" s="620"/>
      <c r="O847" s="620"/>
      <c r="P847" s="620"/>
      <c r="Q847" s="620"/>
      <c r="R847" s="620"/>
      <c r="S847" s="620"/>
      <c r="T847" s="620"/>
      <c r="U847" s="620"/>
      <c r="V847" s="621"/>
      <c r="W847" s="190"/>
      <c r="X847" s="190"/>
      <c r="Y847" s="190"/>
      <c r="Z847" s="190"/>
      <c r="AA847" s="190"/>
      <c r="AB847" s="190"/>
      <c r="AC847" s="190"/>
      <c r="AD847" s="190"/>
      <c r="AE847" s="190"/>
      <c r="AF847" s="190"/>
      <c r="AG847" s="190"/>
      <c r="AH847" s="188"/>
      <c r="AI847" s="188"/>
      <c r="AJ847" s="188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88"/>
      <c r="AV847" s="302"/>
    </row>
    <row r="848" spans="1:48" ht="19.5" customHeight="1">
      <c r="A848" s="556" t="s">
        <v>643</v>
      </c>
      <c r="B848" s="557"/>
      <c r="C848" s="557"/>
      <c r="D848" s="557"/>
      <c r="E848" s="557"/>
      <c r="F848" s="557"/>
      <c r="G848" s="557"/>
      <c r="H848" s="557"/>
      <c r="I848" s="557"/>
      <c r="J848" s="557"/>
      <c r="K848" s="557"/>
      <c r="L848" s="557"/>
      <c r="M848" s="557"/>
      <c r="N848" s="557"/>
      <c r="O848" s="557"/>
      <c r="P848" s="557"/>
      <c r="Q848" s="557"/>
      <c r="R848" s="557"/>
      <c r="S848" s="557"/>
      <c r="T848" s="557"/>
      <c r="U848" s="557"/>
      <c r="V848" s="557"/>
      <c r="W848" s="558"/>
      <c r="X848" s="558"/>
      <c r="Y848" s="558"/>
      <c r="Z848" s="558"/>
      <c r="AA848" s="558"/>
      <c r="AB848" s="558"/>
      <c r="AC848" s="558"/>
      <c r="AD848" s="558"/>
      <c r="AE848" s="558"/>
      <c r="AF848" s="558"/>
      <c r="AG848" s="558"/>
      <c r="AH848" s="558"/>
      <c r="AI848" s="558"/>
      <c r="AJ848" s="558"/>
      <c r="AK848" s="558"/>
      <c r="AL848" s="558"/>
      <c r="AM848" s="558"/>
      <c r="AN848" s="558"/>
      <c r="AO848" s="558"/>
      <c r="AP848" s="558"/>
      <c r="AQ848" s="558"/>
      <c r="AR848" s="558"/>
      <c r="AS848" s="558"/>
      <c r="AT848" s="558"/>
      <c r="AU848" s="558"/>
      <c r="AV848" s="559"/>
    </row>
    <row r="849" spans="1:48">
      <c r="A849" s="580" t="s">
        <v>644</v>
      </c>
      <c r="B849" s="620"/>
      <c r="C849" s="620"/>
      <c r="D849" s="620"/>
      <c r="E849" s="620"/>
      <c r="F849" s="620"/>
      <c r="G849" s="620"/>
      <c r="H849" s="620"/>
      <c r="I849" s="620"/>
      <c r="J849" s="620"/>
      <c r="K849" s="620"/>
      <c r="L849" s="620"/>
      <c r="M849" s="620"/>
      <c r="N849" s="620"/>
      <c r="O849" s="620"/>
      <c r="P849" s="620"/>
      <c r="Q849" s="620"/>
      <c r="R849" s="620"/>
      <c r="S849" s="620"/>
      <c r="T849" s="620"/>
      <c r="U849" s="620"/>
      <c r="V849" s="621"/>
      <c r="W849" s="190"/>
      <c r="X849" s="190"/>
      <c r="Y849" s="190"/>
      <c r="Z849" s="190"/>
      <c r="AA849" s="190"/>
      <c r="AB849" s="190"/>
      <c r="AC849" s="190"/>
      <c r="AD849" s="190"/>
      <c r="AE849" s="190"/>
      <c r="AF849" s="190"/>
      <c r="AG849" s="190"/>
      <c r="AH849" s="188"/>
      <c r="AI849" s="188"/>
      <c r="AJ849" s="188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  <c r="AU849" s="188"/>
      <c r="AV849" s="302"/>
    </row>
    <row r="850" spans="1:48" ht="15.75" customHeight="1">
      <c r="A850" s="8"/>
      <c r="B850" s="544" t="s">
        <v>47</v>
      </c>
      <c r="C850" s="545"/>
      <c r="D850" s="545"/>
      <c r="E850" s="545"/>
      <c r="F850" s="545"/>
      <c r="G850" s="545"/>
      <c r="H850" s="545"/>
      <c r="I850" s="545"/>
      <c r="J850" s="545"/>
      <c r="K850" s="545"/>
      <c r="L850" s="545"/>
      <c r="M850" s="546"/>
      <c r="N850" s="85"/>
      <c r="O850" s="85"/>
      <c r="P850" s="85"/>
      <c r="Q850" s="85"/>
      <c r="R850" s="85"/>
      <c r="S850" s="85"/>
      <c r="T850" s="85"/>
      <c r="U850" s="9"/>
      <c r="V850" s="172"/>
      <c r="W850" s="190"/>
      <c r="X850" s="190"/>
      <c r="Y850" s="190"/>
      <c r="Z850" s="190"/>
      <c r="AA850" s="190"/>
      <c r="AB850" s="190"/>
      <c r="AC850" s="190"/>
      <c r="AD850" s="190"/>
      <c r="AE850" s="190"/>
      <c r="AF850" s="190"/>
      <c r="AG850" s="190"/>
      <c r="AH850" s="188"/>
      <c r="AI850" s="188"/>
      <c r="AJ850" s="188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88"/>
      <c r="AV850" s="302"/>
    </row>
    <row r="851" spans="1:48">
      <c r="A851" s="600"/>
      <c r="B851" s="601"/>
      <c r="C851" s="601"/>
      <c r="D851" s="601"/>
      <c r="E851" s="602"/>
      <c r="F851" s="47"/>
      <c r="G851" s="47"/>
      <c r="H851" s="47"/>
      <c r="I851" s="47"/>
      <c r="J851" s="47"/>
      <c r="K851" s="47"/>
      <c r="L851" s="47"/>
      <c r="M851" s="47"/>
      <c r="N851" s="85">
        <v>0</v>
      </c>
      <c r="O851" s="85">
        <v>0</v>
      </c>
      <c r="P851" s="85">
        <v>0</v>
      </c>
      <c r="Q851" s="85">
        <v>0</v>
      </c>
      <c r="R851" s="85">
        <v>0</v>
      </c>
      <c r="S851" s="85">
        <v>0</v>
      </c>
      <c r="T851" s="85">
        <v>0</v>
      </c>
      <c r="U851" s="85">
        <v>0</v>
      </c>
      <c r="V851" s="172" t="s">
        <v>3</v>
      </c>
      <c r="W851" s="191">
        <v>0</v>
      </c>
      <c r="X851" s="191">
        <v>0</v>
      </c>
      <c r="Y851" s="191">
        <v>0</v>
      </c>
      <c r="Z851" s="191">
        <v>0</v>
      </c>
      <c r="AA851" s="191">
        <v>0</v>
      </c>
      <c r="AB851" s="191">
        <v>0</v>
      </c>
      <c r="AC851" s="191">
        <v>0</v>
      </c>
      <c r="AD851" s="191">
        <v>0</v>
      </c>
      <c r="AE851" s="191">
        <v>0</v>
      </c>
      <c r="AF851" s="191">
        <v>0</v>
      </c>
      <c r="AG851" s="191">
        <v>0</v>
      </c>
      <c r="AH851" s="85">
        <v>0</v>
      </c>
      <c r="AI851" s="85">
        <v>0</v>
      </c>
      <c r="AJ851" s="85">
        <v>0</v>
      </c>
      <c r="AK851" s="191">
        <v>0</v>
      </c>
      <c r="AL851" s="191">
        <v>0</v>
      </c>
      <c r="AM851" s="191">
        <v>0</v>
      </c>
      <c r="AN851" s="191">
        <v>0</v>
      </c>
      <c r="AO851" s="191">
        <v>0</v>
      </c>
      <c r="AP851" s="191">
        <v>0</v>
      </c>
      <c r="AQ851" s="191">
        <v>0</v>
      </c>
      <c r="AR851" s="191">
        <v>0</v>
      </c>
      <c r="AS851" s="191">
        <v>0</v>
      </c>
      <c r="AT851" s="191">
        <v>0</v>
      </c>
      <c r="AU851" s="85">
        <v>0</v>
      </c>
      <c r="AV851" s="302"/>
    </row>
    <row r="852" spans="1:48" ht="15.75" customHeight="1">
      <c r="A852" s="603"/>
      <c r="B852" s="604"/>
      <c r="C852" s="604"/>
      <c r="D852" s="604"/>
      <c r="E852" s="605"/>
      <c r="F852" s="47"/>
      <c r="G852" s="47"/>
      <c r="H852" s="47"/>
      <c r="I852" s="47"/>
      <c r="J852" s="47"/>
      <c r="K852" s="47"/>
      <c r="L852" s="47"/>
      <c r="M852" s="47"/>
      <c r="N852" s="85">
        <v>0</v>
      </c>
      <c r="O852" s="85">
        <v>0</v>
      </c>
      <c r="P852" s="85">
        <v>0</v>
      </c>
      <c r="Q852" s="85">
        <v>0</v>
      </c>
      <c r="R852" s="85">
        <v>0</v>
      </c>
      <c r="S852" s="85">
        <v>0</v>
      </c>
      <c r="T852" s="85">
        <v>0</v>
      </c>
      <c r="U852" s="85">
        <v>0</v>
      </c>
      <c r="V852" s="172" t="s">
        <v>8</v>
      </c>
      <c r="W852" s="191">
        <v>0</v>
      </c>
      <c r="X852" s="191">
        <v>0</v>
      </c>
      <c r="Y852" s="191">
        <v>0</v>
      </c>
      <c r="Z852" s="191">
        <v>0</v>
      </c>
      <c r="AA852" s="191">
        <v>0</v>
      </c>
      <c r="AB852" s="191">
        <v>0</v>
      </c>
      <c r="AC852" s="191">
        <v>0</v>
      </c>
      <c r="AD852" s="191">
        <v>0</v>
      </c>
      <c r="AE852" s="191">
        <v>0</v>
      </c>
      <c r="AF852" s="191">
        <v>0</v>
      </c>
      <c r="AG852" s="191">
        <v>0</v>
      </c>
      <c r="AH852" s="85">
        <v>0</v>
      </c>
      <c r="AI852" s="85">
        <v>0</v>
      </c>
      <c r="AJ852" s="85">
        <v>0</v>
      </c>
      <c r="AK852" s="191">
        <v>0</v>
      </c>
      <c r="AL852" s="191">
        <v>0</v>
      </c>
      <c r="AM852" s="191">
        <v>0</v>
      </c>
      <c r="AN852" s="191">
        <v>0</v>
      </c>
      <c r="AO852" s="191">
        <v>0</v>
      </c>
      <c r="AP852" s="191">
        <v>0</v>
      </c>
      <c r="AQ852" s="191">
        <v>0</v>
      </c>
      <c r="AR852" s="191">
        <v>0</v>
      </c>
      <c r="AS852" s="191">
        <v>0</v>
      </c>
      <c r="AT852" s="191">
        <v>0</v>
      </c>
      <c r="AU852" s="85">
        <v>0</v>
      </c>
      <c r="AV852" s="302"/>
    </row>
    <row r="853" spans="1:48" ht="47.25">
      <c r="A853" s="603"/>
      <c r="B853" s="604"/>
      <c r="C853" s="604"/>
      <c r="D853" s="604"/>
      <c r="E853" s="605"/>
      <c r="F853" s="47"/>
      <c r="G853" s="47"/>
      <c r="H853" s="47"/>
      <c r="I853" s="47"/>
      <c r="J853" s="47"/>
      <c r="K853" s="47"/>
      <c r="L853" s="47"/>
      <c r="M853" s="47"/>
      <c r="N853" s="85">
        <v>0</v>
      </c>
      <c r="O853" s="85">
        <v>0</v>
      </c>
      <c r="P853" s="85">
        <v>0</v>
      </c>
      <c r="Q853" s="85">
        <v>0</v>
      </c>
      <c r="R853" s="85">
        <v>0</v>
      </c>
      <c r="S853" s="85">
        <v>0</v>
      </c>
      <c r="T853" s="85">
        <v>0</v>
      </c>
      <c r="U853" s="85">
        <v>0</v>
      </c>
      <c r="V853" s="172" t="s">
        <v>50</v>
      </c>
      <c r="W853" s="191">
        <v>0</v>
      </c>
      <c r="X853" s="191">
        <v>0</v>
      </c>
      <c r="Y853" s="191">
        <v>0</v>
      </c>
      <c r="Z853" s="191">
        <v>0</v>
      </c>
      <c r="AA853" s="191">
        <v>0</v>
      </c>
      <c r="AB853" s="191">
        <v>0</v>
      </c>
      <c r="AC853" s="191">
        <v>0</v>
      </c>
      <c r="AD853" s="191">
        <v>0</v>
      </c>
      <c r="AE853" s="191">
        <v>0</v>
      </c>
      <c r="AF853" s="191">
        <v>0</v>
      </c>
      <c r="AG853" s="191">
        <v>0</v>
      </c>
      <c r="AH853" s="85">
        <v>0</v>
      </c>
      <c r="AI853" s="85">
        <v>0</v>
      </c>
      <c r="AJ853" s="85">
        <v>0</v>
      </c>
      <c r="AK853" s="191">
        <v>0</v>
      </c>
      <c r="AL853" s="191">
        <v>0</v>
      </c>
      <c r="AM853" s="191">
        <v>0</v>
      </c>
      <c r="AN853" s="191">
        <v>0</v>
      </c>
      <c r="AO853" s="191">
        <v>0</v>
      </c>
      <c r="AP853" s="191">
        <v>0</v>
      </c>
      <c r="AQ853" s="191">
        <v>0</v>
      </c>
      <c r="AR853" s="191">
        <v>0</v>
      </c>
      <c r="AS853" s="191">
        <v>0</v>
      </c>
      <c r="AT853" s="191">
        <v>0</v>
      </c>
      <c r="AU853" s="85">
        <v>0</v>
      </c>
      <c r="AV853" s="302"/>
    </row>
    <row r="854" spans="1:48">
      <c r="A854" s="603"/>
      <c r="B854" s="604"/>
      <c r="C854" s="604"/>
      <c r="D854" s="604"/>
      <c r="E854" s="605"/>
      <c r="F854" s="47"/>
      <c r="G854" s="47"/>
      <c r="H854" s="47"/>
      <c r="I854" s="47"/>
      <c r="J854" s="47"/>
      <c r="K854" s="47"/>
      <c r="L854" s="47"/>
      <c r="M854" s="47"/>
      <c r="N854" s="85">
        <v>0</v>
      </c>
      <c r="O854" s="85">
        <v>0</v>
      </c>
      <c r="P854" s="85">
        <v>0</v>
      </c>
      <c r="Q854" s="85">
        <v>0</v>
      </c>
      <c r="R854" s="85">
        <v>0</v>
      </c>
      <c r="S854" s="85">
        <v>0</v>
      </c>
      <c r="T854" s="85">
        <v>0</v>
      </c>
      <c r="U854" s="85">
        <v>0</v>
      </c>
      <c r="V854" s="172" t="s">
        <v>51</v>
      </c>
      <c r="W854" s="191">
        <v>0</v>
      </c>
      <c r="X854" s="191">
        <v>0</v>
      </c>
      <c r="Y854" s="191">
        <v>0</v>
      </c>
      <c r="Z854" s="191">
        <v>0</v>
      </c>
      <c r="AA854" s="191">
        <v>0</v>
      </c>
      <c r="AB854" s="191">
        <v>0</v>
      </c>
      <c r="AC854" s="191">
        <v>0</v>
      </c>
      <c r="AD854" s="191">
        <v>0</v>
      </c>
      <c r="AE854" s="191">
        <v>0</v>
      </c>
      <c r="AF854" s="191">
        <v>0</v>
      </c>
      <c r="AG854" s="191">
        <v>0</v>
      </c>
      <c r="AH854" s="85">
        <v>0</v>
      </c>
      <c r="AI854" s="85">
        <v>0</v>
      </c>
      <c r="AJ854" s="85">
        <v>0</v>
      </c>
      <c r="AK854" s="191">
        <v>0</v>
      </c>
      <c r="AL854" s="191">
        <v>0</v>
      </c>
      <c r="AM854" s="191">
        <v>0</v>
      </c>
      <c r="AN854" s="191">
        <v>0</v>
      </c>
      <c r="AO854" s="191">
        <v>0</v>
      </c>
      <c r="AP854" s="191">
        <v>0</v>
      </c>
      <c r="AQ854" s="191">
        <v>0</v>
      </c>
      <c r="AR854" s="191">
        <v>0</v>
      </c>
      <c r="AS854" s="191">
        <v>0</v>
      </c>
      <c r="AT854" s="191">
        <v>0</v>
      </c>
      <c r="AU854" s="85">
        <v>0</v>
      </c>
      <c r="AV854" s="302"/>
    </row>
    <row r="855" spans="1:48">
      <c r="A855" s="603"/>
      <c r="B855" s="604"/>
      <c r="C855" s="604"/>
      <c r="D855" s="604"/>
      <c r="E855" s="605"/>
      <c r="F855" s="47"/>
      <c r="G855" s="47"/>
      <c r="H855" s="47"/>
      <c r="I855" s="47"/>
      <c r="J855" s="47"/>
      <c r="K855" s="47"/>
      <c r="L855" s="47"/>
      <c r="M855" s="47"/>
      <c r="N855" s="85">
        <v>0</v>
      </c>
      <c r="O855" s="85">
        <v>0</v>
      </c>
      <c r="P855" s="85">
        <v>0</v>
      </c>
      <c r="Q855" s="85">
        <v>0</v>
      </c>
      <c r="R855" s="85">
        <v>0</v>
      </c>
      <c r="S855" s="85">
        <v>0</v>
      </c>
      <c r="T855" s="85">
        <v>0</v>
      </c>
      <c r="U855" s="85">
        <v>0</v>
      </c>
      <c r="V855" s="172" t="s">
        <v>52</v>
      </c>
      <c r="W855" s="191">
        <v>0</v>
      </c>
      <c r="X855" s="191">
        <v>0</v>
      </c>
      <c r="Y855" s="191">
        <v>0</v>
      </c>
      <c r="Z855" s="191">
        <v>0</v>
      </c>
      <c r="AA855" s="191">
        <v>0</v>
      </c>
      <c r="AB855" s="191">
        <v>0</v>
      </c>
      <c r="AC855" s="191">
        <v>0</v>
      </c>
      <c r="AD855" s="191">
        <v>0</v>
      </c>
      <c r="AE855" s="191">
        <v>0</v>
      </c>
      <c r="AF855" s="191">
        <v>0</v>
      </c>
      <c r="AG855" s="191">
        <v>0</v>
      </c>
      <c r="AH855" s="85">
        <v>0</v>
      </c>
      <c r="AI855" s="85">
        <v>0</v>
      </c>
      <c r="AJ855" s="85">
        <v>0</v>
      </c>
      <c r="AK855" s="191">
        <v>0</v>
      </c>
      <c r="AL855" s="191">
        <v>0</v>
      </c>
      <c r="AM855" s="191">
        <v>0</v>
      </c>
      <c r="AN855" s="191">
        <v>0</v>
      </c>
      <c r="AO855" s="191">
        <v>0</v>
      </c>
      <c r="AP855" s="191">
        <v>0</v>
      </c>
      <c r="AQ855" s="191">
        <v>0</v>
      </c>
      <c r="AR855" s="191">
        <v>0</v>
      </c>
      <c r="AS855" s="191">
        <v>0</v>
      </c>
      <c r="AT855" s="191">
        <v>0</v>
      </c>
      <c r="AU855" s="85">
        <v>0</v>
      </c>
      <c r="AV855" s="302"/>
    </row>
    <row r="856" spans="1:48">
      <c r="A856" s="606"/>
      <c r="B856" s="607"/>
      <c r="C856" s="607"/>
      <c r="D856" s="607"/>
      <c r="E856" s="608"/>
      <c r="F856" s="47"/>
      <c r="G856" s="47"/>
      <c r="H856" s="47"/>
      <c r="I856" s="47"/>
      <c r="J856" s="47"/>
      <c r="K856" s="47"/>
      <c r="L856" s="85">
        <v>0</v>
      </c>
      <c r="M856" s="85" t="s">
        <v>805</v>
      </c>
      <c r="N856" s="85">
        <v>0</v>
      </c>
      <c r="O856" s="85">
        <v>0</v>
      </c>
      <c r="P856" s="85">
        <v>0</v>
      </c>
      <c r="Q856" s="185">
        <v>0</v>
      </c>
      <c r="R856" s="185">
        <v>0</v>
      </c>
      <c r="S856" s="185">
        <v>0</v>
      </c>
      <c r="T856" s="185">
        <v>0</v>
      </c>
      <c r="U856" s="185">
        <v>0</v>
      </c>
      <c r="V856" s="177" t="s">
        <v>11</v>
      </c>
      <c r="W856" s="200">
        <v>0</v>
      </c>
      <c r="X856" s="200">
        <v>0</v>
      </c>
      <c r="Y856" s="200">
        <v>0</v>
      </c>
      <c r="Z856" s="200">
        <v>0</v>
      </c>
      <c r="AA856" s="200">
        <v>0</v>
      </c>
      <c r="AB856" s="200">
        <v>0</v>
      </c>
      <c r="AC856" s="200">
        <v>0</v>
      </c>
      <c r="AD856" s="200">
        <v>0</v>
      </c>
      <c r="AE856" s="200">
        <v>0</v>
      </c>
      <c r="AF856" s="200">
        <v>0</v>
      </c>
      <c r="AG856" s="200">
        <v>0</v>
      </c>
      <c r="AH856" s="201">
        <v>0</v>
      </c>
      <c r="AI856" s="201">
        <v>0</v>
      </c>
      <c r="AJ856" s="201">
        <v>0</v>
      </c>
      <c r="AK856" s="200">
        <v>0</v>
      </c>
      <c r="AL856" s="200">
        <v>0</v>
      </c>
      <c r="AM856" s="200">
        <v>0</v>
      </c>
      <c r="AN856" s="200">
        <v>0</v>
      </c>
      <c r="AO856" s="200">
        <v>0</v>
      </c>
      <c r="AP856" s="200">
        <v>0</v>
      </c>
      <c r="AQ856" s="200">
        <v>0</v>
      </c>
      <c r="AR856" s="200">
        <v>0</v>
      </c>
      <c r="AS856" s="200">
        <v>0</v>
      </c>
      <c r="AT856" s="200">
        <v>0</v>
      </c>
      <c r="AU856" s="201">
        <v>0</v>
      </c>
      <c r="AV856" s="332"/>
    </row>
    <row r="857" spans="1:48" ht="15.75" customHeight="1">
      <c r="A857" s="178"/>
      <c r="B857" s="625" t="s">
        <v>806</v>
      </c>
      <c r="C857" s="626"/>
      <c r="D857" s="626"/>
      <c r="E857" s="626"/>
      <c r="F857" s="626"/>
      <c r="G857" s="626"/>
      <c r="H857" s="626"/>
      <c r="I857" s="626"/>
      <c r="J857" s="626"/>
      <c r="K857" s="626"/>
      <c r="L857" s="626"/>
      <c r="M857" s="626"/>
      <c r="N857" s="626"/>
      <c r="O857" s="626"/>
      <c r="P857" s="626"/>
      <c r="Q857" s="626"/>
      <c r="R857" s="626"/>
      <c r="S857" s="626"/>
      <c r="T857" s="626"/>
      <c r="U857" s="626"/>
      <c r="V857" s="626"/>
      <c r="W857" s="461"/>
      <c r="X857" s="461"/>
      <c r="Y857" s="461"/>
      <c r="Z857" s="461"/>
      <c r="AA857" s="461"/>
      <c r="AB857" s="461"/>
      <c r="AC857" s="461"/>
      <c r="AD857" s="461"/>
      <c r="AE857" s="461"/>
      <c r="AF857" s="461"/>
      <c r="AG857" s="461"/>
      <c r="AH857" s="461"/>
      <c r="AI857" s="461"/>
      <c r="AJ857" s="461"/>
      <c r="AK857" s="461"/>
      <c r="AL857" s="461"/>
      <c r="AM857" s="461"/>
      <c r="AN857" s="461"/>
      <c r="AO857" s="461"/>
      <c r="AP857" s="461"/>
      <c r="AQ857" s="461"/>
      <c r="AR857" s="461"/>
      <c r="AS857" s="461"/>
      <c r="AT857" s="461"/>
      <c r="AU857" s="461"/>
      <c r="AV857" s="462"/>
    </row>
    <row r="858" spans="1:48" ht="19.5" customHeight="1">
      <c r="A858" s="556" t="s">
        <v>628</v>
      </c>
      <c r="B858" s="557"/>
      <c r="C858" s="557"/>
      <c r="D858" s="557"/>
      <c r="E858" s="557"/>
      <c r="F858" s="557"/>
      <c r="G858" s="557"/>
      <c r="H858" s="557"/>
      <c r="I858" s="557"/>
      <c r="J858" s="557"/>
      <c r="K858" s="557"/>
      <c r="L858" s="557"/>
      <c r="M858" s="557"/>
      <c r="N858" s="557"/>
      <c r="O858" s="557"/>
      <c r="P858" s="557"/>
      <c r="Q858" s="557"/>
      <c r="R858" s="557"/>
      <c r="S858" s="557"/>
      <c r="T858" s="557"/>
      <c r="U858" s="557"/>
      <c r="V858" s="557"/>
      <c r="W858" s="558"/>
      <c r="X858" s="558"/>
      <c r="Y858" s="558"/>
      <c r="Z858" s="558"/>
      <c r="AA858" s="558"/>
      <c r="AB858" s="558"/>
      <c r="AC858" s="558"/>
      <c r="AD858" s="558"/>
      <c r="AE858" s="558"/>
      <c r="AF858" s="558"/>
      <c r="AG858" s="558"/>
      <c r="AH858" s="558"/>
      <c r="AI858" s="558"/>
      <c r="AJ858" s="558"/>
      <c r="AK858" s="558"/>
      <c r="AL858" s="558"/>
      <c r="AM858" s="558"/>
      <c r="AN858" s="558"/>
      <c r="AO858" s="558"/>
      <c r="AP858" s="558"/>
      <c r="AQ858" s="558"/>
      <c r="AR858" s="558"/>
      <c r="AS858" s="558"/>
      <c r="AT858" s="558"/>
      <c r="AU858" s="558"/>
      <c r="AV858" s="559"/>
    </row>
    <row r="859" spans="1:48">
      <c r="A859" s="580" t="s">
        <v>644</v>
      </c>
      <c r="B859" s="620"/>
      <c r="C859" s="620"/>
      <c r="D859" s="620"/>
      <c r="E859" s="620"/>
      <c r="F859" s="620"/>
      <c r="G859" s="620"/>
      <c r="H859" s="620"/>
      <c r="I859" s="620"/>
      <c r="J859" s="620"/>
      <c r="K859" s="620"/>
      <c r="L859" s="620"/>
      <c r="M859" s="620"/>
      <c r="N859" s="620"/>
      <c r="O859" s="620"/>
      <c r="P859" s="620"/>
      <c r="Q859" s="620"/>
      <c r="R859" s="620"/>
      <c r="S859" s="620"/>
      <c r="T859" s="620"/>
      <c r="U859" s="620"/>
      <c r="V859" s="621"/>
      <c r="W859" s="190"/>
      <c r="X859" s="190"/>
      <c r="Y859" s="190"/>
      <c r="Z859" s="190"/>
      <c r="AA859" s="190"/>
      <c r="AB859" s="190"/>
      <c r="AC859" s="190"/>
      <c r="AD859" s="190"/>
      <c r="AE859" s="190"/>
      <c r="AF859" s="190"/>
      <c r="AG859" s="190"/>
      <c r="AH859" s="188"/>
      <c r="AI859" s="188"/>
      <c r="AJ859" s="188"/>
      <c r="AK859" s="190"/>
      <c r="AL859" s="190"/>
      <c r="AM859" s="190"/>
      <c r="AN859" s="190"/>
      <c r="AO859" s="190"/>
      <c r="AP859" s="190"/>
      <c r="AQ859" s="190"/>
      <c r="AR859" s="190"/>
      <c r="AS859" s="190"/>
      <c r="AT859" s="190"/>
      <c r="AU859" s="188"/>
      <c r="AV859" s="302"/>
    </row>
    <row r="860" spans="1:48" ht="19.5" customHeight="1">
      <c r="A860" s="556" t="s">
        <v>643</v>
      </c>
      <c r="B860" s="557"/>
      <c r="C860" s="557"/>
      <c r="D860" s="557"/>
      <c r="E860" s="557"/>
      <c r="F860" s="557"/>
      <c r="G860" s="557"/>
      <c r="H860" s="557"/>
      <c r="I860" s="557"/>
      <c r="J860" s="557"/>
      <c r="K860" s="557"/>
      <c r="L860" s="557"/>
      <c r="M860" s="557"/>
      <c r="N860" s="557"/>
      <c r="O860" s="557"/>
      <c r="P860" s="557"/>
      <c r="Q860" s="557"/>
      <c r="R860" s="557"/>
      <c r="S860" s="557"/>
      <c r="T860" s="557"/>
      <c r="U860" s="557"/>
      <c r="V860" s="557"/>
      <c r="W860" s="558"/>
      <c r="X860" s="558"/>
      <c r="Y860" s="558"/>
      <c r="Z860" s="558"/>
      <c r="AA860" s="558"/>
      <c r="AB860" s="558"/>
      <c r="AC860" s="558"/>
      <c r="AD860" s="558"/>
      <c r="AE860" s="558"/>
      <c r="AF860" s="558"/>
      <c r="AG860" s="558"/>
      <c r="AH860" s="558"/>
      <c r="AI860" s="558"/>
      <c r="AJ860" s="558"/>
      <c r="AK860" s="558"/>
      <c r="AL860" s="558"/>
      <c r="AM860" s="558"/>
      <c r="AN860" s="558"/>
      <c r="AO860" s="558"/>
      <c r="AP860" s="558"/>
      <c r="AQ860" s="558"/>
      <c r="AR860" s="558"/>
      <c r="AS860" s="558"/>
      <c r="AT860" s="558"/>
      <c r="AU860" s="558"/>
      <c r="AV860" s="559"/>
    </row>
    <row r="861" spans="1:48">
      <c r="A861" s="580" t="s">
        <v>644</v>
      </c>
      <c r="B861" s="620"/>
      <c r="C861" s="620"/>
      <c r="D861" s="620"/>
      <c r="E861" s="620"/>
      <c r="F861" s="620"/>
      <c r="G861" s="620"/>
      <c r="H861" s="620"/>
      <c r="I861" s="620"/>
      <c r="J861" s="620"/>
      <c r="K861" s="620"/>
      <c r="L861" s="620"/>
      <c r="M861" s="620"/>
      <c r="N861" s="620"/>
      <c r="O861" s="620"/>
      <c r="P861" s="620"/>
      <c r="Q861" s="620"/>
      <c r="R861" s="620"/>
      <c r="S861" s="620"/>
      <c r="T861" s="620"/>
      <c r="U861" s="620"/>
      <c r="V861" s="621"/>
      <c r="W861" s="190"/>
      <c r="X861" s="190"/>
      <c r="Y861" s="190"/>
      <c r="Z861" s="190"/>
      <c r="AA861" s="190"/>
      <c r="AB861" s="190"/>
      <c r="AC861" s="190"/>
      <c r="AD861" s="190"/>
      <c r="AE861" s="190"/>
      <c r="AF861" s="190"/>
      <c r="AG861" s="190"/>
      <c r="AH861" s="188"/>
      <c r="AI861" s="188"/>
      <c r="AJ861" s="188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88"/>
      <c r="AV861" s="302"/>
    </row>
    <row r="862" spans="1:48" ht="15.75" customHeight="1">
      <c r="A862" s="178"/>
      <c r="B862" s="625" t="s">
        <v>807</v>
      </c>
      <c r="C862" s="626"/>
      <c r="D862" s="626"/>
      <c r="E862" s="626"/>
      <c r="F862" s="626"/>
      <c r="G862" s="626"/>
      <c r="H862" s="626"/>
      <c r="I862" s="626"/>
      <c r="J862" s="626"/>
      <c r="K862" s="626"/>
      <c r="L862" s="626"/>
      <c r="M862" s="626"/>
      <c r="N862" s="626"/>
      <c r="O862" s="626"/>
      <c r="P862" s="626"/>
      <c r="Q862" s="626"/>
      <c r="R862" s="626"/>
      <c r="S862" s="626"/>
      <c r="T862" s="626"/>
      <c r="U862" s="626"/>
      <c r="V862" s="626"/>
      <c r="W862" s="461"/>
      <c r="X862" s="461"/>
      <c r="Y862" s="461"/>
      <c r="Z862" s="461"/>
      <c r="AA862" s="461"/>
      <c r="AB862" s="461"/>
      <c r="AC862" s="461"/>
      <c r="AD862" s="461"/>
      <c r="AE862" s="461"/>
      <c r="AF862" s="461"/>
      <c r="AG862" s="461"/>
      <c r="AH862" s="461"/>
      <c r="AI862" s="461"/>
      <c r="AJ862" s="461"/>
      <c r="AK862" s="461"/>
      <c r="AL862" s="461"/>
      <c r="AM862" s="461"/>
      <c r="AN862" s="461"/>
      <c r="AO862" s="461"/>
      <c r="AP862" s="461"/>
      <c r="AQ862" s="461"/>
      <c r="AR862" s="461"/>
      <c r="AS862" s="461"/>
      <c r="AT862" s="461"/>
      <c r="AU862" s="461"/>
      <c r="AV862" s="462"/>
    </row>
    <row r="863" spans="1:48" ht="15.75" customHeight="1">
      <c r="A863" s="584" t="s">
        <v>53</v>
      </c>
      <c r="B863" s="535" t="s">
        <v>808</v>
      </c>
      <c r="C863" s="611" t="s">
        <v>809</v>
      </c>
      <c r="D863" s="576" t="s">
        <v>810</v>
      </c>
      <c r="E863" s="569" t="s">
        <v>811</v>
      </c>
      <c r="F863" s="6" t="s">
        <v>18</v>
      </c>
      <c r="G863" s="6" t="s">
        <v>20</v>
      </c>
      <c r="H863" s="6" t="s">
        <v>297</v>
      </c>
      <c r="I863" s="6" t="s">
        <v>297</v>
      </c>
      <c r="J863" s="532">
        <v>2022</v>
      </c>
      <c r="K863" s="532">
        <v>2023</v>
      </c>
      <c r="L863" s="541">
        <v>1.2809999999999999</v>
      </c>
      <c r="M863" s="563">
        <f>Q868+R868+S868+T868</f>
        <v>1.281253</v>
      </c>
      <c r="N863" s="9">
        <v>0</v>
      </c>
      <c r="O863" s="9">
        <v>0</v>
      </c>
      <c r="P863" s="9">
        <v>0</v>
      </c>
      <c r="Q863" s="9">
        <v>0.37791699999999995</v>
      </c>
      <c r="R863" s="9">
        <v>0.90333600000000003</v>
      </c>
      <c r="S863" s="9">
        <v>0</v>
      </c>
      <c r="T863" s="9">
        <v>0</v>
      </c>
      <c r="U863" s="9">
        <f>SUM(N863:T863)</f>
        <v>1.281253</v>
      </c>
      <c r="V863" s="204" t="s">
        <v>3</v>
      </c>
      <c r="W863" s="93">
        <v>377.91699999999997</v>
      </c>
      <c r="X863" s="93">
        <v>0</v>
      </c>
      <c r="Y863" s="93">
        <v>0</v>
      </c>
      <c r="Z863" s="93">
        <v>0</v>
      </c>
      <c r="AA863" s="93">
        <v>0</v>
      </c>
      <c r="AB863" s="93">
        <v>0</v>
      </c>
      <c r="AC863" s="93">
        <v>0</v>
      </c>
      <c r="AD863" s="93">
        <v>0</v>
      </c>
      <c r="AE863" s="93">
        <v>0</v>
      </c>
      <c r="AF863" s="93">
        <v>0</v>
      </c>
      <c r="AG863" s="93">
        <v>0</v>
      </c>
      <c r="AH863" s="9">
        <v>0</v>
      </c>
      <c r="AI863" s="9">
        <v>0</v>
      </c>
      <c r="AJ863" s="9">
        <v>0</v>
      </c>
      <c r="AK863" s="93">
        <v>0</v>
      </c>
      <c r="AL863" s="93">
        <v>0</v>
      </c>
      <c r="AM863" s="93">
        <v>0</v>
      </c>
      <c r="AN863" s="93">
        <v>0</v>
      </c>
      <c r="AO863" s="93">
        <v>0</v>
      </c>
      <c r="AP863" s="93">
        <v>0</v>
      </c>
      <c r="AQ863" s="93">
        <v>0</v>
      </c>
      <c r="AR863" s="93">
        <v>0</v>
      </c>
      <c r="AS863" s="93">
        <v>0</v>
      </c>
      <c r="AT863" s="93">
        <v>0</v>
      </c>
      <c r="AU863" s="9">
        <v>0</v>
      </c>
      <c r="AV863" s="636" t="s">
        <v>1004</v>
      </c>
    </row>
    <row r="864" spans="1:48" ht="31.5">
      <c r="A864" s="585"/>
      <c r="B864" s="536"/>
      <c r="C864" s="612"/>
      <c r="D864" s="577"/>
      <c r="E864" s="570"/>
      <c r="F864" s="24" t="s">
        <v>19</v>
      </c>
      <c r="G864" s="24" t="s">
        <v>22</v>
      </c>
      <c r="H864" s="6" t="s">
        <v>297</v>
      </c>
      <c r="I864" s="6" t="s">
        <v>297</v>
      </c>
      <c r="J864" s="533"/>
      <c r="K864" s="533"/>
      <c r="L864" s="609"/>
      <c r="M864" s="564"/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0</v>
      </c>
      <c r="U864" s="83">
        <f>SUM(N864:T864)</f>
        <v>0</v>
      </c>
      <c r="V864" s="172" t="s">
        <v>8</v>
      </c>
      <c r="W864" s="93">
        <v>0</v>
      </c>
      <c r="X864" s="93">
        <v>0</v>
      </c>
      <c r="Y864" s="93">
        <v>0</v>
      </c>
      <c r="Z864" s="93">
        <v>0</v>
      </c>
      <c r="AA864" s="93">
        <v>0</v>
      </c>
      <c r="AB864" s="93">
        <v>0</v>
      </c>
      <c r="AC864" s="93">
        <v>0</v>
      </c>
      <c r="AD864" s="93">
        <v>0</v>
      </c>
      <c r="AE864" s="93">
        <v>0</v>
      </c>
      <c r="AF864" s="93">
        <v>0</v>
      </c>
      <c r="AG864" s="93">
        <v>0</v>
      </c>
      <c r="AH864" s="9">
        <v>0</v>
      </c>
      <c r="AI864" s="9">
        <v>0</v>
      </c>
      <c r="AJ864" s="9">
        <v>0</v>
      </c>
      <c r="AK864" s="93">
        <v>0</v>
      </c>
      <c r="AL864" s="93">
        <v>0</v>
      </c>
      <c r="AM864" s="93">
        <v>0</v>
      </c>
      <c r="AN864" s="93">
        <v>0</v>
      </c>
      <c r="AO864" s="93">
        <v>0</v>
      </c>
      <c r="AP864" s="93">
        <v>0</v>
      </c>
      <c r="AQ864" s="93">
        <v>0</v>
      </c>
      <c r="AR864" s="93">
        <v>0</v>
      </c>
      <c r="AS864" s="93">
        <v>0</v>
      </c>
      <c r="AT864" s="93">
        <v>0</v>
      </c>
      <c r="AU864" s="9">
        <v>0</v>
      </c>
      <c r="AV864" s="637"/>
    </row>
    <row r="865" spans="1:48" ht="47.25">
      <c r="A865" s="585"/>
      <c r="B865" s="536"/>
      <c r="C865" s="612"/>
      <c r="D865" s="577"/>
      <c r="E865" s="570"/>
      <c r="F865" s="538" t="s">
        <v>39</v>
      </c>
      <c r="G865" s="538" t="s">
        <v>21</v>
      </c>
      <c r="H865" s="538" t="s">
        <v>297</v>
      </c>
      <c r="I865" s="566" t="s">
        <v>297</v>
      </c>
      <c r="J865" s="533"/>
      <c r="K865" s="533"/>
      <c r="L865" s="609"/>
      <c r="M865" s="564"/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83">
        <f>SUM(N865:T865)</f>
        <v>0</v>
      </c>
      <c r="V865" s="204" t="s">
        <v>50</v>
      </c>
      <c r="W865" s="93">
        <v>0</v>
      </c>
      <c r="X865" s="93">
        <v>0</v>
      </c>
      <c r="Y865" s="93">
        <v>0</v>
      </c>
      <c r="Z865" s="93">
        <v>0</v>
      </c>
      <c r="AA865" s="93">
        <v>0</v>
      </c>
      <c r="AB865" s="93">
        <v>0</v>
      </c>
      <c r="AC865" s="93">
        <v>0</v>
      </c>
      <c r="AD865" s="93">
        <v>0</v>
      </c>
      <c r="AE865" s="93">
        <v>0</v>
      </c>
      <c r="AF865" s="93">
        <v>0</v>
      </c>
      <c r="AG865" s="93">
        <v>0</v>
      </c>
      <c r="AH865" s="9">
        <v>0</v>
      </c>
      <c r="AI865" s="9">
        <v>0</v>
      </c>
      <c r="AJ865" s="9">
        <v>0</v>
      </c>
      <c r="AK865" s="93">
        <v>0</v>
      </c>
      <c r="AL865" s="93">
        <v>0</v>
      </c>
      <c r="AM865" s="93">
        <v>0</v>
      </c>
      <c r="AN865" s="93">
        <v>0</v>
      </c>
      <c r="AO865" s="93">
        <v>0</v>
      </c>
      <c r="AP865" s="93">
        <v>0</v>
      </c>
      <c r="AQ865" s="93">
        <v>0</v>
      </c>
      <c r="AR865" s="93">
        <v>0</v>
      </c>
      <c r="AS865" s="93">
        <v>0</v>
      </c>
      <c r="AT865" s="93">
        <v>0</v>
      </c>
      <c r="AU865" s="9">
        <v>0</v>
      </c>
      <c r="AV865" s="637"/>
    </row>
    <row r="866" spans="1:48">
      <c r="A866" s="585"/>
      <c r="B866" s="536"/>
      <c r="C866" s="612"/>
      <c r="D866" s="577"/>
      <c r="E866" s="570"/>
      <c r="F866" s="539"/>
      <c r="G866" s="539"/>
      <c r="H866" s="539"/>
      <c r="I866" s="567"/>
      <c r="J866" s="533"/>
      <c r="K866" s="533"/>
      <c r="L866" s="609"/>
      <c r="M866" s="564"/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83">
        <f>SUM(N866:T866)</f>
        <v>0</v>
      </c>
      <c r="V866" s="204" t="s">
        <v>51</v>
      </c>
      <c r="W866" s="93">
        <v>0</v>
      </c>
      <c r="X866" s="93">
        <v>0</v>
      </c>
      <c r="Y866" s="93">
        <v>0</v>
      </c>
      <c r="Z866" s="93">
        <v>0</v>
      </c>
      <c r="AA866" s="93">
        <v>0</v>
      </c>
      <c r="AB866" s="93">
        <v>0</v>
      </c>
      <c r="AC866" s="93">
        <v>0</v>
      </c>
      <c r="AD866" s="93">
        <v>0</v>
      </c>
      <c r="AE866" s="93">
        <v>0</v>
      </c>
      <c r="AF866" s="93">
        <v>0</v>
      </c>
      <c r="AG866" s="93">
        <v>0</v>
      </c>
      <c r="AH866" s="9">
        <v>0</v>
      </c>
      <c r="AI866" s="9">
        <v>0</v>
      </c>
      <c r="AJ866" s="9">
        <v>0</v>
      </c>
      <c r="AK866" s="93">
        <v>0</v>
      </c>
      <c r="AL866" s="93">
        <v>0</v>
      </c>
      <c r="AM866" s="93">
        <v>0</v>
      </c>
      <c r="AN866" s="93">
        <v>0</v>
      </c>
      <c r="AO866" s="93">
        <v>0</v>
      </c>
      <c r="AP866" s="93">
        <v>0</v>
      </c>
      <c r="AQ866" s="93">
        <v>0</v>
      </c>
      <c r="AR866" s="93">
        <v>0</v>
      </c>
      <c r="AS866" s="93">
        <v>0</v>
      </c>
      <c r="AT866" s="93">
        <v>0</v>
      </c>
      <c r="AU866" s="9">
        <v>0</v>
      </c>
      <c r="AV866" s="637"/>
    </row>
    <row r="867" spans="1:48">
      <c r="A867" s="585"/>
      <c r="B867" s="536"/>
      <c r="C867" s="612"/>
      <c r="D867" s="577"/>
      <c r="E867" s="570"/>
      <c r="F867" s="539"/>
      <c r="G867" s="539"/>
      <c r="H867" s="539"/>
      <c r="I867" s="567"/>
      <c r="J867" s="533"/>
      <c r="K867" s="533"/>
      <c r="L867" s="609"/>
      <c r="M867" s="564"/>
      <c r="N867" s="85">
        <v>0</v>
      </c>
      <c r="O867" s="85">
        <v>0</v>
      </c>
      <c r="P867" s="85">
        <v>0</v>
      </c>
      <c r="Q867" s="85">
        <v>0</v>
      </c>
      <c r="R867" s="85">
        <v>0</v>
      </c>
      <c r="S867" s="85">
        <v>0</v>
      </c>
      <c r="T867" s="85">
        <v>0</v>
      </c>
      <c r="U867" s="83">
        <f>SUM(N867:T867)</f>
        <v>0</v>
      </c>
      <c r="V867" s="204" t="s">
        <v>52</v>
      </c>
      <c r="W867" s="191">
        <v>0</v>
      </c>
      <c r="X867" s="191">
        <v>0</v>
      </c>
      <c r="Y867" s="191">
        <v>0</v>
      </c>
      <c r="Z867" s="191">
        <v>0</v>
      </c>
      <c r="AA867" s="191">
        <v>0</v>
      </c>
      <c r="AB867" s="191">
        <v>0</v>
      </c>
      <c r="AC867" s="191">
        <v>0</v>
      </c>
      <c r="AD867" s="191">
        <v>0</v>
      </c>
      <c r="AE867" s="191">
        <v>0</v>
      </c>
      <c r="AF867" s="191">
        <v>0</v>
      </c>
      <c r="AG867" s="191">
        <v>0</v>
      </c>
      <c r="AH867" s="85">
        <v>0</v>
      </c>
      <c r="AI867" s="85">
        <v>0</v>
      </c>
      <c r="AJ867" s="85">
        <v>0</v>
      </c>
      <c r="AK867" s="191">
        <v>0</v>
      </c>
      <c r="AL867" s="191">
        <v>0</v>
      </c>
      <c r="AM867" s="191">
        <v>0</v>
      </c>
      <c r="AN867" s="191">
        <v>0</v>
      </c>
      <c r="AO867" s="191">
        <v>0</v>
      </c>
      <c r="AP867" s="191">
        <v>0</v>
      </c>
      <c r="AQ867" s="191">
        <v>0</v>
      </c>
      <c r="AR867" s="191">
        <v>0</v>
      </c>
      <c r="AS867" s="191">
        <v>0</v>
      </c>
      <c r="AT867" s="191">
        <v>0</v>
      </c>
      <c r="AU867" s="85">
        <v>0</v>
      </c>
      <c r="AV867" s="638"/>
    </row>
    <row r="868" spans="1:48" ht="15.75" customHeight="1">
      <c r="A868" s="586"/>
      <c r="B868" s="537"/>
      <c r="C868" s="613"/>
      <c r="D868" s="578"/>
      <c r="E868" s="571"/>
      <c r="F868" s="540"/>
      <c r="G868" s="540"/>
      <c r="H868" s="540"/>
      <c r="I868" s="568"/>
      <c r="J868" s="534"/>
      <c r="K868" s="534"/>
      <c r="L868" s="610"/>
      <c r="M868" s="565"/>
      <c r="N868" s="88">
        <f t="shared" ref="N868:T868" si="493">SUM(N863:N867)</f>
        <v>0</v>
      </c>
      <c r="O868" s="88">
        <f t="shared" si="493"/>
        <v>0</v>
      </c>
      <c r="P868" s="88">
        <f t="shared" si="493"/>
        <v>0</v>
      </c>
      <c r="Q868" s="186">
        <f>SUM(Q863:Q867)</f>
        <v>0.37791699999999995</v>
      </c>
      <c r="R868" s="185">
        <f t="shared" si="493"/>
        <v>0.90333600000000003</v>
      </c>
      <c r="S868" s="185">
        <f t="shared" si="493"/>
        <v>0</v>
      </c>
      <c r="T868" s="185">
        <f t="shared" si="493"/>
        <v>0</v>
      </c>
      <c r="U868" s="185">
        <f t="shared" ref="U868" si="494">SUM(N868:T868)</f>
        <v>1.281253</v>
      </c>
      <c r="V868" s="177" t="s">
        <v>11</v>
      </c>
      <c r="W868" s="200">
        <f>SUM(W863:W867)</f>
        <v>377.91699999999997</v>
      </c>
      <c r="X868" s="200">
        <f t="shared" ref="X868" si="495">SUM(X863:X867)</f>
        <v>0</v>
      </c>
      <c r="Y868" s="200">
        <f t="shared" ref="Y868:AU868" si="496">SUM(Y863:Y867)</f>
        <v>0</v>
      </c>
      <c r="Z868" s="200">
        <f t="shared" si="496"/>
        <v>0</v>
      </c>
      <c r="AA868" s="200">
        <f t="shared" si="496"/>
        <v>0</v>
      </c>
      <c r="AB868" s="200">
        <f t="shared" si="496"/>
        <v>0</v>
      </c>
      <c r="AC868" s="200">
        <f t="shared" si="496"/>
        <v>0</v>
      </c>
      <c r="AD868" s="200">
        <f t="shared" si="496"/>
        <v>0</v>
      </c>
      <c r="AE868" s="200">
        <f t="shared" si="496"/>
        <v>0</v>
      </c>
      <c r="AF868" s="200">
        <f t="shared" si="496"/>
        <v>0</v>
      </c>
      <c r="AG868" s="200">
        <f t="shared" si="496"/>
        <v>0</v>
      </c>
      <c r="AH868" s="201">
        <f t="shared" si="496"/>
        <v>0</v>
      </c>
      <c r="AI868" s="201">
        <f t="shared" si="496"/>
        <v>0</v>
      </c>
      <c r="AJ868" s="201">
        <f t="shared" si="496"/>
        <v>0</v>
      </c>
      <c r="AK868" s="200">
        <f t="shared" si="496"/>
        <v>0</v>
      </c>
      <c r="AL868" s="200">
        <f t="shared" si="496"/>
        <v>0</v>
      </c>
      <c r="AM868" s="200">
        <f t="shared" si="496"/>
        <v>0</v>
      </c>
      <c r="AN868" s="200">
        <f t="shared" si="496"/>
        <v>0</v>
      </c>
      <c r="AO868" s="200">
        <f t="shared" si="496"/>
        <v>0</v>
      </c>
      <c r="AP868" s="200">
        <f t="shared" si="496"/>
        <v>0</v>
      </c>
      <c r="AQ868" s="200">
        <f t="shared" si="496"/>
        <v>0</v>
      </c>
      <c r="AR868" s="200">
        <f t="shared" si="496"/>
        <v>0</v>
      </c>
      <c r="AS868" s="200">
        <f t="shared" si="496"/>
        <v>0</v>
      </c>
      <c r="AT868" s="200">
        <f t="shared" si="496"/>
        <v>0</v>
      </c>
      <c r="AU868" s="201">
        <f t="shared" si="496"/>
        <v>0</v>
      </c>
      <c r="AV868" s="332"/>
    </row>
    <row r="869" spans="1:48" ht="19.5" customHeight="1">
      <c r="A869" s="556" t="s">
        <v>643</v>
      </c>
      <c r="B869" s="557"/>
      <c r="C869" s="557"/>
      <c r="D869" s="557"/>
      <c r="E869" s="557"/>
      <c r="F869" s="557"/>
      <c r="G869" s="557"/>
      <c r="H869" s="557"/>
      <c r="I869" s="557"/>
      <c r="J869" s="557"/>
      <c r="K869" s="557"/>
      <c r="L869" s="557"/>
      <c r="M869" s="557"/>
      <c r="N869" s="557"/>
      <c r="O869" s="557"/>
      <c r="P869" s="557"/>
      <c r="Q869" s="557"/>
      <c r="R869" s="557"/>
      <c r="S869" s="557"/>
      <c r="T869" s="557"/>
      <c r="U869" s="557"/>
      <c r="V869" s="557"/>
      <c r="W869" s="558"/>
      <c r="X869" s="558"/>
      <c r="Y869" s="558"/>
      <c r="Z869" s="558"/>
      <c r="AA869" s="558"/>
      <c r="AB869" s="558"/>
      <c r="AC869" s="558"/>
      <c r="AD869" s="558"/>
      <c r="AE869" s="558"/>
      <c r="AF869" s="558"/>
      <c r="AG869" s="558"/>
      <c r="AH869" s="558"/>
      <c r="AI869" s="558"/>
      <c r="AJ869" s="558"/>
      <c r="AK869" s="558"/>
      <c r="AL869" s="558"/>
      <c r="AM869" s="558"/>
      <c r="AN869" s="558"/>
      <c r="AO869" s="558"/>
      <c r="AP869" s="558"/>
      <c r="AQ869" s="558"/>
      <c r="AR869" s="558"/>
      <c r="AS869" s="558"/>
      <c r="AT869" s="558"/>
      <c r="AU869" s="558"/>
      <c r="AV869" s="559"/>
    </row>
    <row r="870" spans="1:48" ht="15.75" customHeight="1">
      <c r="A870" s="580" t="s">
        <v>644</v>
      </c>
      <c r="B870" s="620"/>
      <c r="C870" s="620"/>
      <c r="D870" s="620"/>
      <c r="E870" s="620"/>
      <c r="F870" s="620"/>
      <c r="G870" s="620"/>
      <c r="H870" s="620"/>
      <c r="I870" s="620"/>
      <c r="J870" s="620"/>
      <c r="K870" s="620"/>
      <c r="L870" s="620"/>
      <c r="M870" s="620"/>
      <c r="N870" s="620"/>
      <c r="O870" s="620"/>
      <c r="P870" s="620"/>
      <c r="Q870" s="620"/>
      <c r="R870" s="620"/>
      <c r="S870" s="620"/>
      <c r="T870" s="620"/>
      <c r="U870" s="620"/>
      <c r="V870" s="621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88"/>
      <c r="AI870" s="188"/>
      <c r="AJ870" s="188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88"/>
      <c r="AV870" s="302"/>
    </row>
    <row r="871" spans="1:48" ht="15.75" customHeight="1">
      <c r="A871" s="8"/>
      <c r="B871" s="544" t="s">
        <v>48</v>
      </c>
      <c r="C871" s="545"/>
      <c r="D871" s="545"/>
      <c r="E871" s="545"/>
      <c r="F871" s="545"/>
      <c r="G871" s="545"/>
      <c r="H871" s="545"/>
      <c r="I871" s="545"/>
      <c r="J871" s="545"/>
      <c r="K871" s="545"/>
      <c r="L871" s="545"/>
      <c r="M871" s="546"/>
      <c r="N871" s="85"/>
      <c r="O871" s="85"/>
      <c r="P871" s="85"/>
      <c r="Q871" s="85"/>
      <c r="R871" s="85"/>
      <c r="S871" s="85"/>
      <c r="T871" s="85"/>
      <c r="U871" s="85"/>
      <c r="V871" s="172"/>
      <c r="W871" s="190"/>
      <c r="X871" s="190"/>
      <c r="Y871" s="190"/>
      <c r="Z871" s="190"/>
      <c r="AA871" s="190"/>
      <c r="AB871" s="190"/>
      <c r="AC871" s="190"/>
      <c r="AD871" s="190"/>
      <c r="AE871" s="190"/>
      <c r="AF871" s="190"/>
      <c r="AG871" s="190"/>
      <c r="AH871" s="188"/>
      <c r="AI871" s="188"/>
      <c r="AJ871" s="188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88"/>
      <c r="AV871" s="302"/>
    </row>
    <row r="872" spans="1:48" ht="15.75" customHeight="1">
      <c r="A872" s="600"/>
      <c r="B872" s="601"/>
      <c r="C872" s="601"/>
      <c r="D872" s="601"/>
      <c r="E872" s="602"/>
      <c r="F872" s="47"/>
      <c r="G872" s="47"/>
      <c r="H872" s="47"/>
      <c r="I872" s="47"/>
      <c r="J872" s="47"/>
      <c r="K872" s="47"/>
      <c r="L872" s="47"/>
      <c r="M872" s="47"/>
      <c r="N872" s="85">
        <f>N863</f>
        <v>0</v>
      </c>
      <c r="O872" s="85">
        <f t="shared" ref="O872:U872" si="497">O863</f>
        <v>0</v>
      </c>
      <c r="P872" s="85">
        <f t="shared" si="497"/>
        <v>0</v>
      </c>
      <c r="Q872" s="85">
        <f t="shared" si="497"/>
        <v>0.37791699999999995</v>
      </c>
      <c r="R872" s="85">
        <f t="shared" si="497"/>
        <v>0.90333600000000003</v>
      </c>
      <c r="S872" s="85">
        <f t="shared" si="497"/>
        <v>0</v>
      </c>
      <c r="T872" s="85">
        <f t="shared" si="497"/>
        <v>0</v>
      </c>
      <c r="U872" s="85">
        <f t="shared" si="497"/>
        <v>1.281253</v>
      </c>
      <c r="V872" s="172" t="s">
        <v>3</v>
      </c>
      <c r="W872" s="191">
        <f t="shared" ref="W872:AU872" si="498">W863</f>
        <v>377.91699999999997</v>
      </c>
      <c r="X872" s="191">
        <f t="shared" si="498"/>
        <v>0</v>
      </c>
      <c r="Y872" s="191">
        <f t="shared" si="498"/>
        <v>0</v>
      </c>
      <c r="Z872" s="191">
        <f t="shared" si="498"/>
        <v>0</v>
      </c>
      <c r="AA872" s="191">
        <f t="shared" si="498"/>
        <v>0</v>
      </c>
      <c r="AB872" s="191">
        <f t="shared" si="498"/>
        <v>0</v>
      </c>
      <c r="AC872" s="191">
        <f t="shared" si="498"/>
        <v>0</v>
      </c>
      <c r="AD872" s="191">
        <f t="shared" si="498"/>
        <v>0</v>
      </c>
      <c r="AE872" s="191">
        <f t="shared" si="498"/>
        <v>0</v>
      </c>
      <c r="AF872" s="191">
        <f t="shared" si="498"/>
        <v>0</v>
      </c>
      <c r="AG872" s="191">
        <f t="shared" si="498"/>
        <v>0</v>
      </c>
      <c r="AH872" s="85">
        <f t="shared" si="498"/>
        <v>0</v>
      </c>
      <c r="AI872" s="85">
        <f t="shared" si="498"/>
        <v>0</v>
      </c>
      <c r="AJ872" s="85">
        <f t="shared" si="498"/>
        <v>0</v>
      </c>
      <c r="AK872" s="191">
        <f t="shared" si="498"/>
        <v>0</v>
      </c>
      <c r="AL872" s="191">
        <f t="shared" si="498"/>
        <v>0</v>
      </c>
      <c r="AM872" s="191">
        <f t="shared" si="498"/>
        <v>0</v>
      </c>
      <c r="AN872" s="191">
        <f t="shared" si="498"/>
        <v>0</v>
      </c>
      <c r="AO872" s="191">
        <f t="shared" si="498"/>
        <v>0</v>
      </c>
      <c r="AP872" s="191">
        <f t="shared" si="498"/>
        <v>0</v>
      </c>
      <c r="AQ872" s="191">
        <f t="shared" si="498"/>
        <v>0</v>
      </c>
      <c r="AR872" s="191">
        <f t="shared" si="498"/>
        <v>0</v>
      </c>
      <c r="AS872" s="191">
        <f t="shared" si="498"/>
        <v>0</v>
      </c>
      <c r="AT872" s="191">
        <f t="shared" si="498"/>
        <v>0</v>
      </c>
      <c r="AU872" s="85">
        <f t="shared" si="498"/>
        <v>0</v>
      </c>
      <c r="AV872" s="302"/>
    </row>
    <row r="873" spans="1:48" ht="31.5">
      <c r="A873" s="603"/>
      <c r="B873" s="604"/>
      <c r="C873" s="604"/>
      <c r="D873" s="604"/>
      <c r="E873" s="605"/>
      <c r="F873" s="47"/>
      <c r="G873" s="47"/>
      <c r="H873" s="47"/>
      <c r="I873" s="47"/>
      <c r="J873" s="47"/>
      <c r="K873" s="47"/>
      <c r="L873" s="47"/>
      <c r="M873" s="47"/>
      <c r="N873" s="85">
        <f t="shared" ref="N873:U877" si="499">N864</f>
        <v>0</v>
      </c>
      <c r="O873" s="85">
        <f t="shared" si="499"/>
        <v>0</v>
      </c>
      <c r="P873" s="85">
        <f t="shared" si="499"/>
        <v>0</v>
      </c>
      <c r="Q873" s="85">
        <f t="shared" si="499"/>
        <v>0</v>
      </c>
      <c r="R873" s="85">
        <f t="shared" si="499"/>
        <v>0</v>
      </c>
      <c r="S873" s="85">
        <f t="shared" si="499"/>
        <v>0</v>
      </c>
      <c r="T873" s="85">
        <f t="shared" si="499"/>
        <v>0</v>
      </c>
      <c r="U873" s="85">
        <f t="shared" si="499"/>
        <v>0</v>
      </c>
      <c r="V873" s="172" t="s">
        <v>8</v>
      </c>
      <c r="W873" s="191">
        <f t="shared" ref="W873:AU873" si="500">W864</f>
        <v>0</v>
      </c>
      <c r="X873" s="191">
        <f t="shared" si="500"/>
        <v>0</v>
      </c>
      <c r="Y873" s="191">
        <f t="shared" si="500"/>
        <v>0</v>
      </c>
      <c r="Z873" s="191">
        <f t="shared" si="500"/>
        <v>0</v>
      </c>
      <c r="AA873" s="191">
        <f t="shared" si="500"/>
        <v>0</v>
      </c>
      <c r="AB873" s="191">
        <f t="shared" si="500"/>
        <v>0</v>
      </c>
      <c r="AC873" s="191">
        <f t="shared" si="500"/>
        <v>0</v>
      </c>
      <c r="AD873" s="191">
        <f t="shared" si="500"/>
        <v>0</v>
      </c>
      <c r="AE873" s="191">
        <f t="shared" si="500"/>
        <v>0</v>
      </c>
      <c r="AF873" s="191">
        <f t="shared" si="500"/>
        <v>0</v>
      </c>
      <c r="AG873" s="191">
        <f t="shared" si="500"/>
        <v>0</v>
      </c>
      <c r="AH873" s="85">
        <f t="shared" si="500"/>
        <v>0</v>
      </c>
      <c r="AI873" s="85">
        <f t="shared" si="500"/>
        <v>0</v>
      </c>
      <c r="AJ873" s="85">
        <f t="shared" si="500"/>
        <v>0</v>
      </c>
      <c r="AK873" s="191">
        <f t="shared" si="500"/>
        <v>0</v>
      </c>
      <c r="AL873" s="191">
        <f t="shared" si="500"/>
        <v>0</v>
      </c>
      <c r="AM873" s="191">
        <f t="shared" si="500"/>
        <v>0</v>
      </c>
      <c r="AN873" s="191">
        <f t="shared" si="500"/>
        <v>0</v>
      </c>
      <c r="AO873" s="191">
        <f t="shared" si="500"/>
        <v>0</v>
      </c>
      <c r="AP873" s="191">
        <f t="shared" si="500"/>
        <v>0</v>
      </c>
      <c r="AQ873" s="191">
        <f t="shared" si="500"/>
        <v>0</v>
      </c>
      <c r="AR873" s="191">
        <f t="shared" si="500"/>
        <v>0</v>
      </c>
      <c r="AS873" s="191">
        <f t="shared" si="500"/>
        <v>0</v>
      </c>
      <c r="AT873" s="191">
        <f t="shared" si="500"/>
        <v>0</v>
      </c>
      <c r="AU873" s="85">
        <f t="shared" si="500"/>
        <v>0</v>
      </c>
      <c r="AV873" s="302"/>
    </row>
    <row r="874" spans="1:48" ht="47.25">
      <c r="A874" s="603"/>
      <c r="B874" s="604"/>
      <c r="C874" s="604"/>
      <c r="D874" s="604"/>
      <c r="E874" s="605"/>
      <c r="F874" s="47"/>
      <c r="G874" s="47"/>
      <c r="H874" s="47"/>
      <c r="I874" s="47"/>
      <c r="J874" s="47"/>
      <c r="K874" s="47"/>
      <c r="L874" s="47"/>
      <c r="M874" s="47"/>
      <c r="N874" s="85">
        <f t="shared" si="499"/>
        <v>0</v>
      </c>
      <c r="O874" s="85">
        <f t="shared" si="499"/>
        <v>0</v>
      </c>
      <c r="P874" s="85">
        <f t="shared" si="499"/>
        <v>0</v>
      </c>
      <c r="Q874" s="85">
        <f t="shared" si="499"/>
        <v>0</v>
      </c>
      <c r="R874" s="85">
        <f t="shared" si="499"/>
        <v>0</v>
      </c>
      <c r="S874" s="85">
        <f t="shared" si="499"/>
        <v>0</v>
      </c>
      <c r="T874" s="85">
        <f t="shared" si="499"/>
        <v>0</v>
      </c>
      <c r="U874" s="85">
        <f t="shared" si="499"/>
        <v>0</v>
      </c>
      <c r="V874" s="172" t="s">
        <v>50</v>
      </c>
      <c r="W874" s="191">
        <f t="shared" ref="W874:AU874" si="501">W865</f>
        <v>0</v>
      </c>
      <c r="X874" s="191">
        <f t="shared" si="501"/>
        <v>0</v>
      </c>
      <c r="Y874" s="191">
        <f t="shared" si="501"/>
        <v>0</v>
      </c>
      <c r="Z874" s="191">
        <f t="shared" si="501"/>
        <v>0</v>
      </c>
      <c r="AA874" s="191">
        <f t="shared" si="501"/>
        <v>0</v>
      </c>
      <c r="AB874" s="191">
        <f t="shared" si="501"/>
        <v>0</v>
      </c>
      <c r="AC874" s="191">
        <f t="shared" si="501"/>
        <v>0</v>
      </c>
      <c r="AD874" s="191">
        <f t="shared" si="501"/>
        <v>0</v>
      </c>
      <c r="AE874" s="191">
        <f t="shared" si="501"/>
        <v>0</v>
      </c>
      <c r="AF874" s="191">
        <f t="shared" si="501"/>
        <v>0</v>
      </c>
      <c r="AG874" s="191">
        <f t="shared" si="501"/>
        <v>0</v>
      </c>
      <c r="AH874" s="85">
        <f t="shared" si="501"/>
        <v>0</v>
      </c>
      <c r="AI874" s="85">
        <f t="shared" si="501"/>
        <v>0</v>
      </c>
      <c r="AJ874" s="85">
        <f t="shared" si="501"/>
        <v>0</v>
      </c>
      <c r="AK874" s="191">
        <f t="shared" si="501"/>
        <v>0</v>
      </c>
      <c r="AL874" s="191">
        <f t="shared" si="501"/>
        <v>0</v>
      </c>
      <c r="AM874" s="191">
        <f t="shared" si="501"/>
        <v>0</v>
      </c>
      <c r="AN874" s="191">
        <f t="shared" si="501"/>
        <v>0</v>
      </c>
      <c r="AO874" s="191">
        <f t="shared" si="501"/>
        <v>0</v>
      </c>
      <c r="AP874" s="191">
        <f t="shared" si="501"/>
        <v>0</v>
      </c>
      <c r="AQ874" s="191">
        <f t="shared" si="501"/>
        <v>0</v>
      </c>
      <c r="AR874" s="191">
        <f t="shared" si="501"/>
        <v>0</v>
      </c>
      <c r="AS874" s="191">
        <f t="shared" si="501"/>
        <v>0</v>
      </c>
      <c r="AT874" s="191">
        <f t="shared" si="501"/>
        <v>0</v>
      </c>
      <c r="AU874" s="85">
        <f t="shared" si="501"/>
        <v>0</v>
      </c>
      <c r="AV874" s="302"/>
    </row>
    <row r="875" spans="1:48">
      <c r="A875" s="603"/>
      <c r="B875" s="604"/>
      <c r="C875" s="604"/>
      <c r="D875" s="604"/>
      <c r="E875" s="605"/>
      <c r="F875" s="47"/>
      <c r="G875" s="47"/>
      <c r="H875" s="47"/>
      <c r="I875" s="47"/>
      <c r="J875" s="47"/>
      <c r="K875" s="47"/>
      <c r="L875" s="47"/>
      <c r="M875" s="47"/>
      <c r="N875" s="85">
        <f t="shared" si="499"/>
        <v>0</v>
      </c>
      <c r="O875" s="85">
        <f t="shared" si="499"/>
        <v>0</v>
      </c>
      <c r="P875" s="85">
        <f t="shared" si="499"/>
        <v>0</v>
      </c>
      <c r="Q875" s="85">
        <f t="shared" si="499"/>
        <v>0</v>
      </c>
      <c r="R875" s="85">
        <f t="shared" si="499"/>
        <v>0</v>
      </c>
      <c r="S875" s="85">
        <f t="shared" si="499"/>
        <v>0</v>
      </c>
      <c r="T875" s="85">
        <f t="shared" si="499"/>
        <v>0</v>
      </c>
      <c r="U875" s="85">
        <f t="shared" si="499"/>
        <v>0</v>
      </c>
      <c r="V875" s="172" t="s">
        <v>51</v>
      </c>
      <c r="W875" s="191">
        <f t="shared" ref="W875:AU875" si="502">W866</f>
        <v>0</v>
      </c>
      <c r="X875" s="191">
        <f t="shared" si="502"/>
        <v>0</v>
      </c>
      <c r="Y875" s="191">
        <f t="shared" si="502"/>
        <v>0</v>
      </c>
      <c r="Z875" s="191">
        <f t="shared" si="502"/>
        <v>0</v>
      </c>
      <c r="AA875" s="191">
        <f t="shared" si="502"/>
        <v>0</v>
      </c>
      <c r="AB875" s="191">
        <f t="shared" si="502"/>
        <v>0</v>
      </c>
      <c r="AC875" s="191">
        <f t="shared" si="502"/>
        <v>0</v>
      </c>
      <c r="AD875" s="191">
        <f t="shared" si="502"/>
        <v>0</v>
      </c>
      <c r="AE875" s="191">
        <f t="shared" si="502"/>
        <v>0</v>
      </c>
      <c r="AF875" s="191">
        <f t="shared" si="502"/>
        <v>0</v>
      </c>
      <c r="AG875" s="191">
        <f t="shared" si="502"/>
        <v>0</v>
      </c>
      <c r="AH875" s="85">
        <f t="shared" si="502"/>
        <v>0</v>
      </c>
      <c r="AI875" s="85">
        <f t="shared" si="502"/>
        <v>0</v>
      </c>
      <c r="AJ875" s="85">
        <f t="shared" si="502"/>
        <v>0</v>
      </c>
      <c r="AK875" s="191">
        <f t="shared" si="502"/>
        <v>0</v>
      </c>
      <c r="AL875" s="191">
        <f t="shared" si="502"/>
        <v>0</v>
      </c>
      <c r="AM875" s="191">
        <f t="shared" si="502"/>
        <v>0</v>
      </c>
      <c r="AN875" s="191">
        <f t="shared" si="502"/>
        <v>0</v>
      </c>
      <c r="AO875" s="191">
        <f t="shared" si="502"/>
        <v>0</v>
      </c>
      <c r="AP875" s="191">
        <f t="shared" si="502"/>
        <v>0</v>
      </c>
      <c r="AQ875" s="191">
        <f t="shared" si="502"/>
        <v>0</v>
      </c>
      <c r="AR875" s="191">
        <f t="shared" si="502"/>
        <v>0</v>
      </c>
      <c r="AS875" s="191">
        <f t="shared" si="502"/>
        <v>0</v>
      </c>
      <c r="AT875" s="191">
        <f t="shared" si="502"/>
        <v>0</v>
      </c>
      <c r="AU875" s="85">
        <f t="shared" si="502"/>
        <v>0</v>
      </c>
      <c r="AV875" s="302"/>
    </row>
    <row r="876" spans="1:48">
      <c r="A876" s="603"/>
      <c r="B876" s="604"/>
      <c r="C876" s="604"/>
      <c r="D876" s="604"/>
      <c r="E876" s="605"/>
      <c r="F876" s="47"/>
      <c r="G876" s="47"/>
      <c r="H876" s="47"/>
      <c r="I876" s="47"/>
      <c r="J876" s="47"/>
      <c r="K876" s="47"/>
      <c r="L876" s="47"/>
      <c r="M876" s="47"/>
      <c r="N876" s="85">
        <f t="shared" si="499"/>
        <v>0</v>
      </c>
      <c r="O876" s="85">
        <f t="shared" si="499"/>
        <v>0</v>
      </c>
      <c r="P876" s="85">
        <f t="shared" si="499"/>
        <v>0</v>
      </c>
      <c r="Q876" s="85">
        <f t="shared" si="499"/>
        <v>0</v>
      </c>
      <c r="R876" s="85">
        <f t="shared" si="499"/>
        <v>0</v>
      </c>
      <c r="S876" s="85">
        <f t="shared" si="499"/>
        <v>0</v>
      </c>
      <c r="T876" s="85">
        <f t="shared" si="499"/>
        <v>0</v>
      </c>
      <c r="U876" s="85">
        <f t="shared" si="499"/>
        <v>0</v>
      </c>
      <c r="V876" s="172" t="s">
        <v>52</v>
      </c>
      <c r="W876" s="191">
        <f t="shared" ref="W876:AU876" si="503">W867</f>
        <v>0</v>
      </c>
      <c r="X876" s="191">
        <f t="shared" si="503"/>
        <v>0</v>
      </c>
      <c r="Y876" s="191">
        <f t="shared" si="503"/>
        <v>0</v>
      </c>
      <c r="Z876" s="191">
        <f t="shared" si="503"/>
        <v>0</v>
      </c>
      <c r="AA876" s="191">
        <f t="shared" si="503"/>
        <v>0</v>
      </c>
      <c r="AB876" s="191">
        <f t="shared" si="503"/>
        <v>0</v>
      </c>
      <c r="AC876" s="191">
        <f t="shared" si="503"/>
        <v>0</v>
      </c>
      <c r="AD876" s="191">
        <f t="shared" si="503"/>
        <v>0</v>
      </c>
      <c r="AE876" s="191">
        <f t="shared" si="503"/>
        <v>0</v>
      </c>
      <c r="AF876" s="191">
        <f t="shared" si="503"/>
        <v>0</v>
      </c>
      <c r="AG876" s="191">
        <f t="shared" si="503"/>
        <v>0</v>
      </c>
      <c r="AH876" s="85">
        <f t="shared" si="503"/>
        <v>0</v>
      </c>
      <c r="AI876" s="85">
        <f t="shared" si="503"/>
        <v>0</v>
      </c>
      <c r="AJ876" s="85">
        <f t="shared" si="503"/>
        <v>0</v>
      </c>
      <c r="AK876" s="191">
        <f t="shared" si="503"/>
        <v>0</v>
      </c>
      <c r="AL876" s="191">
        <f t="shared" si="503"/>
        <v>0</v>
      </c>
      <c r="AM876" s="191">
        <f t="shared" si="503"/>
        <v>0</v>
      </c>
      <c r="AN876" s="191">
        <f t="shared" si="503"/>
        <v>0</v>
      </c>
      <c r="AO876" s="191">
        <f t="shared" si="503"/>
        <v>0</v>
      </c>
      <c r="AP876" s="191">
        <f t="shared" si="503"/>
        <v>0</v>
      </c>
      <c r="AQ876" s="191">
        <f t="shared" si="503"/>
        <v>0</v>
      </c>
      <c r="AR876" s="191">
        <f t="shared" si="503"/>
        <v>0</v>
      </c>
      <c r="AS876" s="191">
        <f t="shared" si="503"/>
        <v>0</v>
      </c>
      <c r="AT876" s="191">
        <f t="shared" si="503"/>
        <v>0</v>
      </c>
      <c r="AU876" s="85">
        <f t="shared" si="503"/>
        <v>0</v>
      </c>
      <c r="AV876" s="302"/>
    </row>
    <row r="877" spans="1:48">
      <c r="A877" s="606"/>
      <c r="B877" s="607"/>
      <c r="C877" s="607"/>
      <c r="D877" s="607"/>
      <c r="E877" s="608"/>
      <c r="F877" s="47"/>
      <c r="G877" s="47"/>
      <c r="H877" s="47"/>
      <c r="I877" s="47"/>
      <c r="J877" s="47"/>
      <c r="K877" s="47"/>
      <c r="L877" s="97">
        <f>L863</f>
        <v>1.2809999999999999</v>
      </c>
      <c r="M877" s="97">
        <f>M863</f>
        <v>1.281253</v>
      </c>
      <c r="N877" s="85">
        <f t="shared" si="499"/>
        <v>0</v>
      </c>
      <c r="O877" s="85">
        <f t="shared" si="499"/>
        <v>0</v>
      </c>
      <c r="P877" s="85">
        <f t="shared" si="499"/>
        <v>0</v>
      </c>
      <c r="Q877" s="186">
        <f>SUM(Q872:Q876)</f>
        <v>0.37791699999999995</v>
      </c>
      <c r="R877" s="185">
        <f t="shared" si="499"/>
        <v>0.90333600000000003</v>
      </c>
      <c r="S877" s="185">
        <f t="shared" si="499"/>
        <v>0</v>
      </c>
      <c r="T877" s="185">
        <f t="shared" si="499"/>
        <v>0</v>
      </c>
      <c r="U877" s="185">
        <f t="shared" si="499"/>
        <v>1.281253</v>
      </c>
      <c r="V877" s="177" t="s">
        <v>11</v>
      </c>
      <c r="W877" s="200">
        <f>SUM(W872:W876)</f>
        <v>377.91699999999997</v>
      </c>
      <c r="X877" s="200">
        <f t="shared" ref="X877:AU877" si="504">SUM(X872:X876)</f>
        <v>0</v>
      </c>
      <c r="Y877" s="200">
        <f t="shared" si="504"/>
        <v>0</v>
      </c>
      <c r="Z877" s="200">
        <f t="shared" si="504"/>
        <v>0</v>
      </c>
      <c r="AA877" s="200">
        <f t="shared" si="504"/>
        <v>0</v>
      </c>
      <c r="AB877" s="200">
        <f t="shared" si="504"/>
        <v>0</v>
      </c>
      <c r="AC877" s="200">
        <f t="shared" si="504"/>
        <v>0</v>
      </c>
      <c r="AD877" s="200">
        <f t="shared" si="504"/>
        <v>0</v>
      </c>
      <c r="AE877" s="200">
        <f t="shared" si="504"/>
        <v>0</v>
      </c>
      <c r="AF877" s="200">
        <f t="shared" si="504"/>
        <v>0</v>
      </c>
      <c r="AG877" s="200">
        <f t="shared" si="504"/>
        <v>0</v>
      </c>
      <c r="AH877" s="201">
        <f t="shared" si="504"/>
        <v>0</v>
      </c>
      <c r="AI877" s="201">
        <f t="shared" si="504"/>
        <v>0</v>
      </c>
      <c r="AJ877" s="201">
        <f t="shared" si="504"/>
        <v>0</v>
      </c>
      <c r="AK877" s="200">
        <f t="shared" si="504"/>
        <v>0</v>
      </c>
      <c r="AL877" s="200">
        <f t="shared" si="504"/>
        <v>0</v>
      </c>
      <c r="AM877" s="200">
        <f t="shared" si="504"/>
        <v>0</v>
      </c>
      <c r="AN877" s="200">
        <f t="shared" si="504"/>
        <v>0</v>
      </c>
      <c r="AO877" s="200">
        <f t="shared" si="504"/>
        <v>0</v>
      </c>
      <c r="AP877" s="200">
        <f t="shared" si="504"/>
        <v>0</v>
      </c>
      <c r="AQ877" s="200">
        <f t="shared" si="504"/>
        <v>0</v>
      </c>
      <c r="AR877" s="200">
        <f t="shared" si="504"/>
        <v>0</v>
      </c>
      <c r="AS877" s="200">
        <f t="shared" si="504"/>
        <v>0</v>
      </c>
      <c r="AT877" s="200">
        <f t="shared" si="504"/>
        <v>0</v>
      </c>
      <c r="AU877" s="201">
        <f t="shared" si="504"/>
        <v>0</v>
      </c>
      <c r="AV877" s="332"/>
    </row>
    <row r="878" spans="1:48">
      <c r="A878" s="647" t="s">
        <v>923</v>
      </c>
      <c r="B878" s="500"/>
      <c r="C878" s="500"/>
      <c r="D878" s="500"/>
      <c r="E878" s="500"/>
      <c r="F878" s="500"/>
      <c r="G878" s="500"/>
      <c r="H878" s="500"/>
      <c r="I878" s="500"/>
      <c r="J878" s="500"/>
      <c r="K878" s="500"/>
      <c r="L878" s="500"/>
      <c r="M878" s="500"/>
      <c r="N878" s="500"/>
      <c r="O878" s="500"/>
      <c r="P878" s="500"/>
      <c r="Q878" s="500"/>
      <c r="R878" s="500"/>
      <c r="S878" s="500"/>
      <c r="T878" s="500"/>
      <c r="U878" s="500"/>
      <c r="V878" s="500"/>
      <c r="W878" s="500"/>
      <c r="X878" s="500"/>
      <c r="Y878" s="500"/>
      <c r="Z878" s="500"/>
      <c r="AA878" s="500"/>
      <c r="AB878" s="500"/>
      <c r="AC878" s="500"/>
      <c r="AD878" s="500"/>
      <c r="AE878" s="500"/>
      <c r="AF878" s="500"/>
      <c r="AG878" s="500"/>
      <c r="AH878" s="500"/>
      <c r="AI878" s="500"/>
      <c r="AJ878" s="500"/>
      <c r="AK878" s="500"/>
      <c r="AL878" s="500"/>
      <c r="AM878" s="500"/>
      <c r="AN878" s="500"/>
      <c r="AO878" s="500"/>
      <c r="AP878" s="500"/>
      <c r="AQ878" s="500"/>
      <c r="AR878" s="500"/>
      <c r="AS878" s="500"/>
      <c r="AT878" s="500"/>
      <c r="AU878" s="500"/>
      <c r="AV878" s="501"/>
    </row>
    <row r="879" spans="1:48">
      <c r="A879" s="644" t="s">
        <v>924</v>
      </c>
      <c r="B879" s="452"/>
      <c r="C879" s="452"/>
      <c r="D879" s="452"/>
      <c r="E879" s="452"/>
      <c r="F879" s="452"/>
      <c r="G879" s="452"/>
      <c r="H879" s="452"/>
      <c r="I879" s="452"/>
      <c r="J879" s="452"/>
      <c r="K879" s="452"/>
      <c r="L879" s="452"/>
      <c r="M879" s="452"/>
      <c r="N879" s="452"/>
      <c r="O879" s="452"/>
      <c r="P879" s="452"/>
      <c r="Q879" s="452"/>
      <c r="R879" s="452"/>
      <c r="S879" s="452"/>
      <c r="T879" s="452"/>
      <c r="U879" s="452"/>
      <c r="V879" s="452"/>
      <c r="W879" s="452"/>
      <c r="X879" s="452"/>
      <c r="Y879" s="452"/>
      <c r="Z879" s="452"/>
      <c r="AA879" s="452"/>
      <c r="AB879" s="452"/>
      <c r="AC879" s="452"/>
      <c r="AD879" s="452"/>
      <c r="AE879" s="452"/>
      <c r="AF879" s="452"/>
      <c r="AG879" s="452"/>
      <c r="AH879" s="452"/>
      <c r="AI879" s="452"/>
      <c r="AJ879" s="452"/>
      <c r="AK879" s="452"/>
      <c r="AL879" s="452"/>
      <c r="AM879" s="452"/>
      <c r="AN879" s="452"/>
      <c r="AO879" s="452"/>
      <c r="AP879" s="452"/>
      <c r="AQ879" s="452"/>
      <c r="AR879" s="452"/>
      <c r="AS879" s="452"/>
      <c r="AT879" s="452"/>
      <c r="AU879" s="452"/>
      <c r="AV879" s="645"/>
    </row>
    <row r="880" spans="1:48">
      <c r="A880" s="646" t="s">
        <v>925</v>
      </c>
      <c r="B880" s="503"/>
      <c r="C880" s="503"/>
      <c r="D880" s="503"/>
      <c r="E880" s="503"/>
      <c r="F880" s="503"/>
      <c r="G880" s="503"/>
      <c r="H880" s="503"/>
      <c r="I880" s="503"/>
      <c r="J880" s="503"/>
      <c r="K880" s="503"/>
      <c r="L880" s="503"/>
      <c r="M880" s="503"/>
      <c r="N880" s="503"/>
      <c r="O880" s="503"/>
      <c r="P880" s="503"/>
      <c r="Q880" s="503"/>
      <c r="R880" s="503"/>
      <c r="S880" s="503"/>
      <c r="T880" s="503"/>
      <c r="U880" s="503"/>
      <c r="V880" s="503"/>
      <c r="W880" s="503"/>
      <c r="X880" s="503"/>
      <c r="Y880" s="503"/>
      <c r="Z880" s="503"/>
      <c r="AA880" s="503"/>
      <c r="AB880" s="503"/>
      <c r="AC880" s="503"/>
      <c r="AD880" s="503"/>
      <c r="AE880" s="503"/>
      <c r="AF880" s="503"/>
      <c r="AG880" s="503"/>
      <c r="AH880" s="503"/>
      <c r="AI880" s="503"/>
      <c r="AJ880" s="503"/>
      <c r="AK880" s="503"/>
      <c r="AL880" s="503"/>
      <c r="AM880" s="503"/>
      <c r="AN880" s="503"/>
      <c r="AO880" s="503"/>
      <c r="AP880" s="503"/>
      <c r="AQ880" s="503"/>
      <c r="AR880" s="503"/>
      <c r="AS880" s="503"/>
      <c r="AT880" s="503"/>
      <c r="AU880" s="503"/>
      <c r="AV880" s="504"/>
    </row>
    <row r="881" spans="1:48" ht="19.5" customHeight="1">
      <c r="A881" s="556" t="s">
        <v>628</v>
      </c>
      <c r="B881" s="557"/>
      <c r="C881" s="557"/>
      <c r="D881" s="557"/>
      <c r="E881" s="557"/>
      <c r="F881" s="557"/>
      <c r="G881" s="557"/>
      <c r="H881" s="557"/>
      <c r="I881" s="557"/>
      <c r="J881" s="557"/>
      <c r="K881" s="557"/>
      <c r="L881" s="557"/>
      <c r="M881" s="557"/>
      <c r="N881" s="557"/>
      <c r="O881" s="557"/>
      <c r="P881" s="557"/>
      <c r="Q881" s="557"/>
      <c r="R881" s="557"/>
      <c r="S881" s="557"/>
      <c r="T881" s="557"/>
      <c r="U881" s="557"/>
      <c r="V881" s="557"/>
      <c r="W881" s="558"/>
      <c r="X881" s="558"/>
      <c r="Y881" s="558"/>
      <c r="Z881" s="558"/>
      <c r="AA881" s="558"/>
      <c r="AB881" s="558"/>
      <c r="AC881" s="558"/>
      <c r="AD881" s="558"/>
      <c r="AE881" s="558"/>
      <c r="AF881" s="558"/>
      <c r="AG881" s="558"/>
      <c r="AH881" s="558"/>
      <c r="AI881" s="558"/>
      <c r="AJ881" s="558"/>
      <c r="AK881" s="558"/>
      <c r="AL881" s="558"/>
      <c r="AM881" s="558"/>
      <c r="AN881" s="558"/>
      <c r="AO881" s="558"/>
      <c r="AP881" s="558"/>
      <c r="AQ881" s="558"/>
      <c r="AR881" s="558"/>
      <c r="AS881" s="558"/>
      <c r="AT881" s="558"/>
      <c r="AU881" s="558"/>
      <c r="AV881" s="559"/>
    </row>
    <row r="882" spans="1:48" ht="15.75" customHeight="1">
      <c r="A882" s="580" t="s">
        <v>644</v>
      </c>
      <c r="B882" s="620"/>
      <c r="C882" s="620"/>
      <c r="D882" s="620"/>
      <c r="E882" s="620"/>
      <c r="F882" s="620"/>
      <c r="G882" s="620"/>
      <c r="H882" s="620"/>
      <c r="I882" s="620"/>
      <c r="J882" s="620"/>
      <c r="K882" s="620"/>
      <c r="L882" s="620"/>
      <c r="M882" s="620"/>
      <c r="N882" s="620"/>
      <c r="O882" s="620"/>
      <c r="P882" s="620"/>
      <c r="Q882" s="620"/>
      <c r="R882" s="620"/>
      <c r="S882" s="620"/>
      <c r="T882" s="620"/>
      <c r="U882" s="620"/>
      <c r="V882" s="621"/>
      <c r="W882" s="190"/>
      <c r="X882" s="190"/>
      <c r="Y882" s="190"/>
      <c r="Z882" s="190"/>
      <c r="AA882" s="190"/>
      <c r="AB882" s="190"/>
      <c r="AC882" s="190"/>
      <c r="AD882" s="190"/>
      <c r="AE882" s="190"/>
      <c r="AF882" s="190"/>
      <c r="AG882" s="190"/>
      <c r="AH882" s="188"/>
      <c r="AI882" s="188"/>
      <c r="AJ882" s="188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88"/>
      <c r="AV882" s="302"/>
    </row>
    <row r="883" spans="1:48" ht="19.5" customHeight="1">
      <c r="A883" s="556" t="s">
        <v>643</v>
      </c>
      <c r="B883" s="557"/>
      <c r="C883" s="557"/>
      <c r="D883" s="557"/>
      <c r="E883" s="557"/>
      <c r="F883" s="557"/>
      <c r="G883" s="557"/>
      <c r="H883" s="557"/>
      <c r="I883" s="557"/>
      <c r="J883" s="557"/>
      <c r="K883" s="557"/>
      <c r="L883" s="557"/>
      <c r="M883" s="557"/>
      <c r="N883" s="557"/>
      <c r="O883" s="557"/>
      <c r="P883" s="557"/>
      <c r="Q883" s="557"/>
      <c r="R883" s="557"/>
      <c r="S883" s="557"/>
      <c r="T883" s="557"/>
      <c r="U883" s="557"/>
      <c r="V883" s="557"/>
      <c r="W883" s="558"/>
      <c r="X883" s="558"/>
      <c r="Y883" s="558"/>
      <c r="Z883" s="558"/>
      <c r="AA883" s="558"/>
      <c r="AB883" s="558"/>
      <c r="AC883" s="558"/>
      <c r="AD883" s="558"/>
      <c r="AE883" s="558"/>
      <c r="AF883" s="558"/>
      <c r="AG883" s="558"/>
      <c r="AH883" s="558"/>
      <c r="AI883" s="558"/>
      <c r="AJ883" s="558"/>
      <c r="AK883" s="558"/>
      <c r="AL883" s="558"/>
      <c r="AM883" s="558"/>
      <c r="AN883" s="558"/>
      <c r="AO883" s="558"/>
      <c r="AP883" s="558"/>
      <c r="AQ883" s="558"/>
      <c r="AR883" s="558"/>
      <c r="AS883" s="558"/>
      <c r="AT883" s="558"/>
      <c r="AU883" s="558"/>
      <c r="AV883" s="559"/>
    </row>
    <row r="884" spans="1:48" ht="15.75" customHeight="1">
      <c r="A884" s="580" t="s">
        <v>644</v>
      </c>
      <c r="B884" s="620"/>
      <c r="C884" s="620"/>
      <c r="D884" s="620"/>
      <c r="E884" s="620"/>
      <c r="F884" s="620"/>
      <c r="G884" s="620"/>
      <c r="H884" s="620"/>
      <c r="I884" s="620"/>
      <c r="J884" s="620"/>
      <c r="K884" s="620"/>
      <c r="L884" s="620"/>
      <c r="M884" s="620"/>
      <c r="N884" s="620"/>
      <c r="O884" s="620"/>
      <c r="P884" s="620"/>
      <c r="Q884" s="620"/>
      <c r="R884" s="620"/>
      <c r="S884" s="620"/>
      <c r="T884" s="620"/>
      <c r="U884" s="620"/>
      <c r="V884" s="621"/>
      <c r="W884" s="190"/>
      <c r="X884" s="190"/>
      <c r="Y884" s="190"/>
      <c r="Z884" s="190"/>
      <c r="AA884" s="190"/>
      <c r="AB884" s="190"/>
      <c r="AC884" s="190"/>
      <c r="AD884" s="190"/>
      <c r="AE884" s="190"/>
      <c r="AF884" s="190"/>
      <c r="AG884" s="190"/>
      <c r="AH884" s="188"/>
      <c r="AI884" s="188"/>
      <c r="AJ884" s="188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  <c r="AU884" s="188"/>
      <c r="AV884" s="302"/>
    </row>
    <row r="885" spans="1:48" ht="15.75" customHeight="1">
      <c r="A885" s="8"/>
      <c r="B885" s="544" t="s">
        <v>49</v>
      </c>
      <c r="C885" s="545"/>
      <c r="D885" s="545"/>
      <c r="E885" s="545"/>
      <c r="F885" s="545"/>
      <c r="G885" s="545"/>
      <c r="H885" s="545"/>
      <c r="I885" s="545"/>
      <c r="J885" s="545"/>
      <c r="K885" s="545"/>
      <c r="L885" s="545"/>
      <c r="M885" s="546"/>
      <c r="N885" s="85">
        <v>0</v>
      </c>
      <c r="O885" s="85">
        <v>0</v>
      </c>
      <c r="P885" s="85">
        <v>0</v>
      </c>
      <c r="Q885" s="85"/>
      <c r="R885" s="85">
        <v>0</v>
      </c>
      <c r="S885" s="85">
        <v>0</v>
      </c>
      <c r="T885" s="85">
        <v>0</v>
      </c>
      <c r="U885" s="85">
        <v>0</v>
      </c>
      <c r="V885" s="172"/>
      <c r="W885" s="190"/>
      <c r="X885" s="190"/>
      <c r="Y885" s="190"/>
      <c r="Z885" s="190"/>
      <c r="AA885" s="190"/>
      <c r="AB885" s="190"/>
      <c r="AC885" s="190"/>
      <c r="AD885" s="190"/>
      <c r="AE885" s="190"/>
      <c r="AF885" s="190"/>
      <c r="AG885" s="190"/>
      <c r="AH885" s="188"/>
      <c r="AI885" s="188"/>
      <c r="AJ885" s="188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  <c r="AU885" s="188"/>
      <c r="AV885" s="302"/>
    </row>
    <row r="886" spans="1:48" ht="15.75" customHeight="1">
      <c r="A886" s="600"/>
      <c r="B886" s="601"/>
      <c r="C886" s="601"/>
      <c r="D886" s="601"/>
      <c r="E886" s="602"/>
      <c r="F886" s="47"/>
      <c r="G886" s="47"/>
      <c r="H886" s="47"/>
      <c r="I886" s="47"/>
      <c r="J886" s="47"/>
      <c r="K886" s="47"/>
      <c r="L886" s="47"/>
      <c r="M886" s="47"/>
      <c r="N886" s="85">
        <v>0</v>
      </c>
      <c r="O886" s="85">
        <v>0</v>
      </c>
      <c r="P886" s="85">
        <v>0</v>
      </c>
      <c r="Q886" s="85">
        <v>0</v>
      </c>
      <c r="R886" s="85">
        <v>0</v>
      </c>
      <c r="S886" s="85">
        <v>0</v>
      </c>
      <c r="T886" s="85">
        <v>0</v>
      </c>
      <c r="U886" s="85">
        <v>0</v>
      </c>
      <c r="V886" s="172" t="s">
        <v>3</v>
      </c>
      <c r="W886" s="191">
        <v>0</v>
      </c>
      <c r="X886" s="191">
        <v>0</v>
      </c>
      <c r="Y886" s="191">
        <v>0</v>
      </c>
      <c r="Z886" s="191">
        <v>0</v>
      </c>
      <c r="AA886" s="191">
        <v>0</v>
      </c>
      <c r="AB886" s="191">
        <v>0</v>
      </c>
      <c r="AC886" s="191">
        <v>0</v>
      </c>
      <c r="AD886" s="191">
        <v>0</v>
      </c>
      <c r="AE886" s="191">
        <v>0</v>
      </c>
      <c r="AF886" s="191">
        <v>0</v>
      </c>
      <c r="AG886" s="191">
        <v>0</v>
      </c>
      <c r="AH886" s="85">
        <v>0</v>
      </c>
      <c r="AI886" s="85">
        <v>0</v>
      </c>
      <c r="AJ886" s="85">
        <v>0</v>
      </c>
      <c r="AK886" s="191">
        <v>0</v>
      </c>
      <c r="AL886" s="191">
        <v>0</v>
      </c>
      <c r="AM886" s="191">
        <v>0</v>
      </c>
      <c r="AN886" s="191">
        <v>0</v>
      </c>
      <c r="AO886" s="191">
        <v>0</v>
      </c>
      <c r="AP886" s="191">
        <v>0</v>
      </c>
      <c r="AQ886" s="191">
        <v>0</v>
      </c>
      <c r="AR886" s="191">
        <v>0</v>
      </c>
      <c r="AS886" s="191">
        <v>0</v>
      </c>
      <c r="AT886" s="191">
        <v>0</v>
      </c>
      <c r="AU886" s="85">
        <v>0</v>
      </c>
      <c r="AV886" s="302"/>
    </row>
    <row r="887" spans="1:48" ht="15.75" customHeight="1">
      <c r="A887" s="603"/>
      <c r="B887" s="604"/>
      <c r="C887" s="604"/>
      <c r="D887" s="604"/>
      <c r="E887" s="605"/>
      <c r="F887" s="47"/>
      <c r="G887" s="47"/>
      <c r="H887" s="47"/>
      <c r="I887" s="47"/>
      <c r="J887" s="47"/>
      <c r="K887" s="47"/>
      <c r="L887" s="47"/>
      <c r="M887" s="47"/>
      <c r="N887" s="85">
        <v>0</v>
      </c>
      <c r="O887" s="85">
        <v>0</v>
      </c>
      <c r="P887" s="85">
        <v>0</v>
      </c>
      <c r="Q887" s="85">
        <v>0</v>
      </c>
      <c r="R887" s="85">
        <v>0</v>
      </c>
      <c r="S887" s="85">
        <v>0</v>
      </c>
      <c r="T887" s="85">
        <v>0</v>
      </c>
      <c r="U887" s="85">
        <v>0</v>
      </c>
      <c r="V887" s="172" t="s">
        <v>8</v>
      </c>
      <c r="W887" s="191">
        <v>0</v>
      </c>
      <c r="X887" s="191">
        <v>0</v>
      </c>
      <c r="Y887" s="191">
        <v>0</v>
      </c>
      <c r="Z887" s="191">
        <v>0</v>
      </c>
      <c r="AA887" s="191">
        <v>0</v>
      </c>
      <c r="AB887" s="191">
        <v>0</v>
      </c>
      <c r="AC887" s="191">
        <v>0</v>
      </c>
      <c r="AD887" s="191">
        <v>0</v>
      </c>
      <c r="AE887" s="191">
        <v>0</v>
      </c>
      <c r="AF887" s="191">
        <v>0</v>
      </c>
      <c r="AG887" s="191">
        <v>0</v>
      </c>
      <c r="AH887" s="85">
        <v>0</v>
      </c>
      <c r="AI887" s="85">
        <v>0</v>
      </c>
      <c r="AJ887" s="85">
        <v>0</v>
      </c>
      <c r="AK887" s="191">
        <v>0</v>
      </c>
      <c r="AL887" s="191">
        <v>0</v>
      </c>
      <c r="AM887" s="191">
        <v>0</v>
      </c>
      <c r="AN887" s="191">
        <v>0</v>
      </c>
      <c r="AO887" s="191">
        <v>0</v>
      </c>
      <c r="AP887" s="191">
        <v>0</v>
      </c>
      <c r="AQ887" s="191">
        <v>0</v>
      </c>
      <c r="AR887" s="191">
        <v>0</v>
      </c>
      <c r="AS887" s="191">
        <v>0</v>
      </c>
      <c r="AT887" s="191">
        <v>0</v>
      </c>
      <c r="AU887" s="85">
        <v>0</v>
      </c>
      <c r="AV887" s="302"/>
    </row>
    <row r="888" spans="1:48" ht="47.25">
      <c r="A888" s="603"/>
      <c r="B888" s="604"/>
      <c r="C888" s="604"/>
      <c r="D888" s="604"/>
      <c r="E888" s="605"/>
      <c r="F888" s="47"/>
      <c r="G888" s="47"/>
      <c r="H888" s="47"/>
      <c r="I888" s="47"/>
      <c r="J888" s="47"/>
      <c r="K888" s="47"/>
      <c r="L888" s="47"/>
      <c r="M888" s="47"/>
      <c r="N888" s="85">
        <v>0</v>
      </c>
      <c r="O888" s="85">
        <v>0</v>
      </c>
      <c r="P888" s="85">
        <v>0</v>
      </c>
      <c r="Q888" s="85">
        <v>0</v>
      </c>
      <c r="R888" s="85">
        <v>0</v>
      </c>
      <c r="S888" s="85">
        <v>0</v>
      </c>
      <c r="T888" s="85">
        <v>0</v>
      </c>
      <c r="U888" s="85">
        <v>0</v>
      </c>
      <c r="V888" s="172" t="s">
        <v>50</v>
      </c>
      <c r="W888" s="191">
        <v>0</v>
      </c>
      <c r="X888" s="191">
        <v>0</v>
      </c>
      <c r="Y888" s="191">
        <v>0</v>
      </c>
      <c r="Z888" s="191">
        <v>0</v>
      </c>
      <c r="AA888" s="191">
        <v>0</v>
      </c>
      <c r="AB888" s="191">
        <v>0</v>
      </c>
      <c r="AC888" s="191">
        <v>0</v>
      </c>
      <c r="AD888" s="191">
        <v>0</v>
      </c>
      <c r="AE888" s="191">
        <v>0</v>
      </c>
      <c r="AF888" s="191">
        <v>0</v>
      </c>
      <c r="AG888" s="191">
        <v>0</v>
      </c>
      <c r="AH888" s="85">
        <v>0</v>
      </c>
      <c r="AI888" s="85">
        <v>0</v>
      </c>
      <c r="AJ888" s="85">
        <v>0</v>
      </c>
      <c r="AK888" s="191">
        <v>0</v>
      </c>
      <c r="AL888" s="191">
        <v>0</v>
      </c>
      <c r="AM888" s="191">
        <v>0</v>
      </c>
      <c r="AN888" s="191">
        <v>0</v>
      </c>
      <c r="AO888" s="191">
        <v>0</v>
      </c>
      <c r="AP888" s="191">
        <v>0</v>
      </c>
      <c r="AQ888" s="191">
        <v>0</v>
      </c>
      <c r="AR888" s="191">
        <v>0</v>
      </c>
      <c r="AS888" s="191">
        <v>0</v>
      </c>
      <c r="AT888" s="191">
        <v>0</v>
      </c>
      <c r="AU888" s="85">
        <v>0</v>
      </c>
      <c r="AV888" s="302"/>
    </row>
    <row r="889" spans="1:48">
      <c r="A889" s="603"/>
      <c r="B889" s="604"/>
      <c r="C889" s="604"/>
      <c r="D889" s="604"/>
      <c r="E889" s="605"/>
      <c r="F889" s="47"/>
      <c r="G889" s="47"/>
      <c r="H889" s="47"/>
      <c r="I889" s="47"/>
      <c r="J889" s="47"/>
      <c r="K889" s="47"/>
      <c r="L889" s="47"/>
      <c r="M889" s="47"/>
      <c r="N889" s="85">
        <v>0</v>
      </c>
      <c r="O889" s="85">
        <v>0</v>
      </c>
      <c r="P889" s="85">
        <v>0</v>
      </c>
      <c r="Q889" s="85">
        <v>0</v>
      </c>
      <c r="R889" s="85">
        <v>0</v>
      </c>
      <c r="S889" s="85">
        <v>0</v>
      </c>
      <c r="T889" s="85">
        <v>0</v>
      </c>
      <c r="U889" s="85">
        <v>0</v>
      </c>
      <c r="V889" s="172" t="s">
        <v>51</v>
      </c>
      <c r="W889" s="191">
        <v>0</v>
      </c>
      <c r="X889" s="191">
        <v>0</v>
      </c>
      <c r="Y889" s="191">
        <v>0</v>
      </c>
      <c r="Z889" s="191">
        <v>0</v>
      </c>
      <c r="AA889" s="191">
        <v>0</v>
      </c>
      <c r="AB889" s="191">
        <v>0</v>
      </c>
      <c r="AC889" s="191">
        <v>0</v>
      </c>
      <c r="AD889" s="191">
        <v>0</v>
      </c>
      <c r="AE889" s="191">
        <v>0</v>
      </c>
      <c r="AF889" s="191">
        <v>0</v>
      </c>
      <c r="AG889" s="191">
        <v>0</v>
      </c>
      <c r="AH889" s="85">
        <v>0</v>
      </c>
      <c r="AI889" s="85">
        <v>0</v>
      </c>
      <c r="AJ889" s="85">
        <v>0</v>
      </c>
      <c r="AK889" s="191">
        <v>0</v>
      </c>
      <c r="AL889" s="191">
        <v>0</v>
      </c>
      <c r="AM889" s="191">
        <v>0</v>
      </c>
      <c r="AN889" s="191">
        <v>0</v>
      </c>
      <c r="AO889" s="191">
        <v>0</v>
      </c>
      <c r="AP889" s="191">
        <v>0</v>
      </c>
      <c r="AQ889" s="191">
        <v>0</v>
      </c>
      <c r="AR889" s="191">
        <v>0</v>
      </c>
      <c r="AS889" s="191">
        <v>0</v>
      </c>
      <c r="AT889" s="191">
        <v>0</v>
      </c>
      <c r="AU889" s="85">
        <v>0</v>
      </c>
      <c r="AV889" s="302"/>
    </row>
    <row r="890" spans="1:48">
      <c r="A890" s="603"/>
      <c r="B890" s="604"/>
      <c r="C890" s="604"/>
      <c r="D890" s="604"/>
      <c r="E890" s="605"/>
      <c r="F890" s="47"/>
      <c r="G890" s="47"/>
      <c r="H890" s="47"/>
      <c r="I890" s="47"/>
      <c r="J890" s="47"/>
      <c r="K890" s="47"/>
      <c r="L890" s="47"/>
      <c r="M890" s="47"/>
      <c r="N890" s="85">
        <v>0</v>
      </c>
      <c r="O890" s="85">
        <v>0</v>
      </c>
      <c r="P890" s="85">
        <v>0</v>
      </c>
      <c r="Q890" s="85">
        <v>0</v>
      </c>
      <c r="R890" s="85">
        <v>0</v>
      </c>
      <c r="S890" s="85">
        <v>0</v>
      </c>
      <c r="T890" s="85">
        <v>0</v>
      </c>
      <c r="U890" s="85">
        <v>0</v>
      </c>
      <c r="V890" s="172" t="s">
        <v>52</v>
      </c>
      <c r="W890" s="191">
        <v>0</v>
      </c>
      <c r="X890" s="191">
        <v>0</v>
      </c>
      <c r="Y890" s="191">
        <v>0</v>
      </c>
      <c r="Z890" s="191">
        <v>0</v>
      </c>
      <c r="AA890" s="191">
        <v>0</v>
      </c>
      <c r="AB890" s="191">
        <v>0</v>
      </c>
      <c r="AC890" s="191">
        <v>0</v>
      </c>
      <c r="AD890" s="191">
        <v>0</v>
      </c>
      <c r="AE890" s="191">
        <v>0</v>
      </c>
      <c r="AF890" s="191">
        <v>0</v>
      </c>
      <c r="AG890" s="191">
        <v>0</v>
      </c>
      <c r="AH890" s="85">
        <v>0</v>
      </c>
      <c r="AI890" s="85">
        <v>0</v>
      </c>
      <c r="AJ890" s="85">
        <v>0</v>
      </c>
      <c r="AK890" s="191">
        <v>0</v>
      </c>
      <c r="AL890" s="191">
        <v>0</v>
      </c>
      <c r="AM890" s="191">
        <v>0</v>
      </c>
      <c r="AN890" s="191">
        <v>0</v>
      </c>
      <c r="AO890" s="191">
        <v>0</v>
      </c>
      <c r="AP890" s="191">
        <v>0</v>
      </c>
      <c r="AQ890" s="191">
        <v>0</v>
      </c>
      <c r="AR890" s="191">
        <v>0</v>
      </c>
      <c r="AS890" s="191">
        <v>0</v>
      </c>
      <c r="AT890" s="191">
        <v>0</v>
      </c>
      <c r="AU890" s="85">
        <v>0</v>
      </c>
      <c r="AV890" s="302"/>
    </row>
    <row r="891" spans="1:48">
      <c r="A891" s="606"/>
      <c r="B891" s="607"/>
      <c r="C891" s="607"/>
      <c r="D891" s="607"/>
      <c r="E891" s="608"/>
      <c r="F891" s="47"/>
      <c r="G891" s="47"/>
      <c r="H891" s="47"/>
      <c r="I891" s="47"/>
      <c r="J891" s="47"/>
      <c r="K891" s="47"/>
      <c r="L891" s="85">
        <v>0</v>
      </c>
      <c r="M891" s="85" t="s">
        <v>59</v>
      </c>
      <c r="N891" s="85">
        <v>0</v>
      </c>
      <c r="O891" s="85">
        <v>0</v>
      </c>
      <c r="P891" s="85">
        <v>0</v>
      </c>
      <c r="Q891" s="186">
        <f>SUM(Q886:Q890)</f>
        <v>0</v>
      </c>
      <c r="R891" s="185">
        <v>0</v>
      </c>
      <c r="S891" s="185">
        <v>0</v>
      </c>
      <c r="T891" s="185">
        <v>0</v>
      </c>
      <c r="U891" s="185">
        <v>0</v>
      </c>
      <c r="V891" s="177" t="s">
        <v>11</v>
      </c>
      <c r="W891" s="200">
        <v>0</v>
      </c>
      <c r="X891" s="200">
        <v>0</v>
      </c>
      <c r="Y891" s="200">
        <v>0</v>
      </c>
      <c r="Z891" s="200">
        <v>0</v>
      </c>
      <c r="AA891" s="200">
        <v>0</v>
      </c>
      <c r="AB891" s="200">
        <v>0</v>
      </c>
      <c r="AC891" s="200">
        <v>0</v>
      </c>
      <c r="AD891" s="200">
        <v>0</v>
      </c>
      <c r="AE891" s="200">
        <v>0</v>
      </c>
      <c r="AF891" s="200">
        <v>0</v>
      </c>
      <c r="AG891" s="200">
        <v>0</v>
      </c>
      <c r="AH891" s="201">
        <v>0</v>
      </c>
      <c r="AI891" s="201">
        <v>0</v>
      </c>
      <c r="AJ891" s="201">
        <v>0</v>
      </c>
      <c r="AK891" s="200">
        <v>0</v>
      </c>
      <c r="AL891" s="200">
        <v>0</v>
      </c>
      <c r="AM891" s="200">
        <v>0</v>
      </c>
      <c r="AN891" s="200">
        <v>0</v>
      </c>
      <c r="AO891" s="200">
        <v>0</v>
      </c>
      <c r="AP891" s="200">
        <v>0</v>
      </c>
      <c r="AQ891" s="200">
        <v>0</v>
      </c>
      <c r="AR891" s="200">
        <v>0</v>
      </c>
      <c r="AS891" s="200">
        <v>0</v>
      </c>
      <c r="AT891" s="200">
        <v>0</v>
      </c>
      <c r="AU891" s="201">
        <v>0</v>
      </c>
      <c r="AV891" s="332"/>
    </row>
    <row r="892" spans="1:48" ht="15.75" customHeight="1">
      <c r="B892" s="622" t="s">
        <v>920</v>
      </c>
      <c r="C892" s="623"/>
      <c r="D892" s="623"/>
      <c r="E892" s="623"/>
      <c r="F892" s="623"/>
      <c r="G892" s="623"/>
      <c r="H892" s="623"/>
      <c r="I892" s="623"/>
      <c r="J892" s="623"/>
      <c r="K892" s="623"/>
      <c r="L892" s="623"/>
      <c r="M892" s="624"/>
      <c r="N892" s="98"/>
      <c r="O892" s="98"/>
      <c r="P892" s="98"/>
      <c r="Q892" s="98"/>
      <c r="R892" s="98"/>
      <c r="S892" s="98"/>
      <c r="T892" s="98"/>
      <c r="U892" s="99"/>
      <c r="V892" s="173"/>
      <c r="W892" s="190"/>
      <c r="X892" s="190"/>
      <c r="Y892" s="190"/>
      <c r="Z892" s="190"/>
      <c r="AA892" s="190"/>
      <c r="AB892" s="190"/>
      <c r="AC892" s="190"/>
      <c r="AD892" s="190"/>
      <c r="AE892" s="190"/>
      <c r="AF892" s="190"/>
      <c r="AG892" s="190"/>
      <c r="AH892" s="188"/>
      <c r="AI892" s="188"/>
      <c r="AJ892" s="188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  <c r="AU892" s="188"/>
      <c r="AV892" s="302"/>
    </row>
    <row r="893" spans="1:48" ht="15.75" customHeight="1">
      <c r="A893" s="627"/>
      <c r="B893" s="628"/>
      <c r="C893" s="628"/>
      <c r="D893" s="628"/>
      <c r="E893" s="629"/>
      <c r="F893" s="8"/>
      <c r="G893" s="8"/>
      <c r="H893" s="8"/>
      <c r="I893" s="8"/>
      <c r="J893" s="8"/>
      <c r="K893" s="8"/>
      <c r="L893" s="8"/>
      <c r="M893" s="8"/>
      <c r="N893" s="101">
        <f t="shared" ref="N893:U897" si="505">N872+N851+N838+N727+N636</f>
        <v>36.205611000000005</v>
      </c>
      <c r="O893" s="101">
        <f t="shared" si="505"/>
        <v>88.280370000000019</v>
      </c>
      <c r="P893" s="101">
        <f t="shared" si="505"/>
        <v>49.925634889999998</v>
      </c>
      <c r="Q893" s="101">
        <f t="shared" si="505"/>
        <v>145.432939</v>
      </c>
      <c r="R893" s="101">
        <f t="shared" si="505"/>
        <v>100.37478525</v>
      </c>
      <c r="S893" s="101">
        <f t="shared" si="505"/>
        <v>8.0014749999999992</v>
      </c>
      <c r="T893" s="101">
        <f t="shared" si="505"/>
        <v>8.0014749999999992</v>
      </c>
      <c r="U893" s="101">
        <f t="shared" si="505"/>
        <v>436.22229014000004</v>
      </c>
      <c r="V893" s="172" t="s">
        <v>3</v>
      </c>
      <c r="W893" s="190">
        <f t="shared" ref="W893:AU893" si="506">W872+W851+W838+W727+W636</f>
        <v>145433.23699999999</v>
      </c>
      <c r="X893" s="190">
        <f t="shared" si="506"/>
        <v>1202.6199999999999</v>
      </c>
      <c r="Y893" s="190">
        <f t="shared" si="506"/>
        <v>0</v>
      </c>
      <c r="Z893" s="190">
        <f t="shared" si="506"/>
        <v>0</v>
      </c>
      <c r="AA893" s="190">
        <f t="shared" si="506"/>
        <v>0</v>
      </c>
      <c r="AB893" s="190">
        <f t="shared" si="506"/>
        <v>0</v>
      </c>
      <c r="AC893" s="190">
        <f t="shared" si="506"/>
        <v>0</v>
      </c>
      <c r="AD893" s="190">
        <f t="shared" si="506"/>
        <v>0</v>
      </c>
      <c r="AE893" s="190">
        <f t="shared" si="506"/>
        <v>0</v>
      </c>
      <c r="AF893" s="190">
        <f t="shared" si="506"/>
        <v>201.43</v>
      </c>
      <c r="AG893" s="190">
        <f t="shared" si="506"/>
        <v>1171.1199999999999</v>
      </c>
      <c r="AH893" s="202">
        <f t="shared" si="506"/>
        <v>0</v>
      </c>
      <c r="AI893" s="202">
        <f t="shared" si="506"/>
        <v>0</v>
      </c>
      <c r="AJ893" s="202">
        <f t="shared" si="506"/>
        <v>0</v>
      </c>
      <c r="AK893" s="190">
        <f t="shared" si="506"/>
        <v>169.93</v>
      </c>
      <c r="AL893" s="190">
        <f t="shared" si="506"/>
        <v>0</v>
      </c>
      <c r="AM893" s="190">
        <f t="shared" si="506"/>
        <v>0</v>
      </c>
      <c r="AN893" s="190">
        <f t="shared" si="506"/>
        <v>0</v>
      </c>
      <c r="AO893" s="190">
        <f t="shared" si="506"/>
        <v>0</v>
      </c>
      <c r="AP893" s="190">
        <f t="shared" si="506"/>
        <v>0</v>
      </c>
      <c r="AQ893" s="190">
        <f t="shared" si="506"/>
        <v>0</v>
      </c>
      <c r="AR893" s="190">
        <f t="shared" si="506"/>
        <v>0</v>
      </c>
      <c r="AS893" s="190">
        <f t="shared" si="506"/>
        <v>0</v>
      </c>
      <c r="AT893" s="190">
        <f t="shared" si="506"/>
        <v>0</v>
      </c>
      <c r="AU893" s="202">
        <f t="shared" si="506"/>
        <v>0</v>
      </c>
      <c r="AV893" s="302"/>
    </row>
    <row r="894" spans="1:48" ht="31.5">
      <c r="A894" s="630"/>
      <c r="B894" s="631"/>
      <c r="C894" s="631"/>
      <c r="D894" s="631"/>
      <c r="E894" s="632"/>
      <c r="F894" s="8"/>
      <c r="G894" s="8"/>
      <c r="H894" s="8"/>
      <c r="I894" s="8"/>
      <c r="J894" s="8"/>
      <c r="K894" s="8"/>
      <c r="L894" s="8"/>
      <c r="M894" s="8"/>
      <c r="N894" s="101">
        <f t="shared" si="505"/>
        <v>24.18074</v>
      </c>
      <c r="O894" s="101">
        <f t="shared" si="505"/>
        <v>32.372579999999999</v>
      </c>
      <c r="P894" s="101">
        <f t="shared" si="505"/>
        <v>30.313510000000001</v>
      </c>
      <c r="Q894" s="101">
        <f t="shared" si="505"/>
        <v>147.40925999999999</v>
      </c>
      <c r="R894" s="101">
        <f t="shared" si="505"/>
        <v>180.87530999999998</v>
      </c>
      <c r="S894" s="101">
        <f t="shared" si="505"/>
        <v>110.313715</v>
      </c>
      <c r="T894" s="101">
        <f t="shared" si="505"/>
        <v>85.125534999999999</v>
      </c>
      <c r="U894" s="101">
        <f t="shared" si="505"/>
        <v>610.59064999999987</v>
      </c>
      <c r="V894" s="172" t="s">
        <v>8</v>
      </c>
      <c r="W894" s="190">
        <f t="shared" ref="W894:AU894" si="507">W873+W852+W839+W728+W637</f>
        <v>147409.25999999998</v>
      </c>
      <c r="X894" s="190">
        <f t="shared" si="507"/>
        <v>4491.8900000000003</v>
      </c>
      <c r="Y894" s="190">
        <f t="shared" si="507"/>
        <v>0</v>
      </c>
      <c r="Z894" s="190">
        <f t="shared" si="507"/>
        <v>0</v>
      </c>
      <c r="AA894" s="190">
        <f t="shared" si="507"/>
        <v>0</v>
      </c>
      <c r="AB894" s="190">
        <f t="shared" si="507"/>
        <v>0</v>
      </c>
      <c r="AC894" s="190">
        <f t="shared" si="507"/>
        <v>0</v>
      </c>
      <c r="AD894" s="190">
        <f t="shared" si="507"/>
        <v>0</v>
      </c>
      <c r="AE894" s="190">
        <f t="shared" si="507"/>
        <v>0</v>
      </c>
      <c r="AF894" s="190">
        <f t="shared" si="507"/>
        <v>2573.73</v>
      </c>
      <c r="AG894" s="190">
        <f t="shared" si="507"/>
        <v>3108.63</v>
      </c>
      <c r="AH894" s="202">
        <f t="shared" si="507"/>
        <v>0</v>
      </c>
      <c r="AI894" s="202">
        <f t="shared" si="507"/>
        <v>0</v>
      </c>
      <c r="AJ894" s="202">
        <f t="shared" si="507"/>
        <v>0</v>
      </c>
      <c r="AK894" s="190">
        <f t="shared" si="507"/>
        <v>1138.73</v>
      </c>
      <c r="AL894" s="190">
        <f t="shared" si="507"/>
        <v>0</v>
      </c>
      <c r="AM894" s="190">
        <f t="shared" si="507"/>
        <v>0</v>
      </c>
      <c r="AN894" s="190">
        <f t="shared" si="507"/>
        <v>0</v>
      </c>
      <c r="AO894" s="190">
        <f t="shared" si="507"/>
        <v>0</v>
      </c>
      <c r="AP894" s="190">
        <f t="shared" si="507"/>
        <v>0</v>
      </c>
      <c r="AQ894" s="190">
        <f t="shared" si="507"/>
        <v>0</v>
      </c>
      <c r="AR894" s="190">
        <f t="shared" si="507"/>
        <v>0</v>
      </c>
      <c r="AS894" s="190">
        <f t="shared" si="507"/>
        <v>0</v>
      </c>
      <c r="AT894" s="190">
        <f t="shared" si="507"/>
        <v>0</v>
      </c>
      <c r="AU894" s="202">
        <f t="shared" si="507"/>
        <v>0</v>
      </c>
      <c r="AV894" s="302"/>
    </row>
    <row r="895" spans="1:48" ht="15.75" customHeight="1">
      <c r="A895" s="630"/>
      <c r="B895" s="631"/>
      <c r="C895" s="631"/>
      <c r="D895" s="631"/>
      <c r="E895" s="632"/>
      <c r="F895" s="8"/>
      <c r="G895" s="8"/>
      <c r="H895" s="8"/>
      <c r="I895" s="8"/>
      <c r="J895" s="8"/>
      <c r="K895" s="8"/>
      <c r="L895" s="8"/>
      <c r="M895" s="8"/>
      <c r="N895" s="101">
        <f t="shared" si="505"/>
        <v>0</v>
      </c>
      <c r="O895" s="101">
        <f t="shared" si="505"/>
        <v>0</v>
      </c>
      <c r="P895" s="101">
        <f t="shared" si="505"/>
        <v>0</v>
      </c>
      <c r="Q895" s="101">
        <f t="shared" si="505"/>
        <v>0</v>
      </c>
      <c r="R895" s="101">
        <f t="shared" si="505"/>
        <v>19.252040000000001</v>
      </c>
      <c r="S895" s="101">
        <f t="shared" si="505"/>
        <v>33.78904</v>
      </c>
      <c r="T895" s="101">
        <f t="shared" si="505"/>
        <v>69.198890000000006</v>
      </c>
      <c r="U895" s="101">
        <f t="shared" si="505"/>
        <v>122.23997</v>
      </c>
      <c r="V895" s="172" t="s">
        <v>50</v>
      </c>
      <c r="W895" s="190">
        <f t="shared" ref="W895:AU895" si="508">W874+W853+W840+W729+W638</f>
        <v>0</v>
      </c>
      <c r="X895" s="190">
        <f t="shared" si="508"/>
        <v>0</v>
      </c>
      <c r="Y895" s="190">
        <f t="shared" si="508"/>
        <v>0</v>
      </c>
      <c r="Z895" s="190">
        <f t="shared" si="508"/>
        <v>0</v>
      </c>
      <c r="AA895" s="190">
        <f t="shared" si="508"/>
        <v>0</v>
      </c>
      <c r="AB895" s="190">
        <f t="shared" si="508"/>
        <v>0</v>
      </c>
      <c r="AC895" s="190">
        <f t="shared" si="508"/>
        <v>0</v>
      </c>
      <c r="AD895" s="190">
        <f t="shared" si="508"/>
        <v>0</v>
      </c>
      <c r="AE895" s="190">
        <f t="shared" si="508"/>
        <v>0</v>
      </c>
      <c r="AF895" s="190">
        <f t="shared" si="508"/>
        <v>0</v>
      </c>
      <c r="AG895" s="190">
        <f t="shared" si="508"/>
        <v>0</v>
      </c>
      <c r="AH895" s="202">
        <f t="shared" si="508"/>
        <v>0</v>
      </c>
      <c r="AI895" s="202">
        <f t="shared" si="508"/>
        <v>0</v>
      </c>
      <c r="AJ895" s="202">
        <f t="shared" si="508"/>
        <v>0</v>
      </c>
      <c r="AK895" s="190">
        <f t="shared" si="508"/>
        <v>0</v>
      </c>
      <c r="AL895" s="190">
        <f t="shared" si="508"/>
        <v>0</v>
      </c>
      <c r="AM895" s="190">
        <f t="shared" si="508"/>
        <v>0</v>
      </c>
      <c r="AN895" s="190">
        <f t="shared" si="508"/>
        <v>0</v>
      </c>
      <c r="AO895" s="190">
        <f t="shared" si="508"/>
        <v>0</v>
      </c>
      <c r="AP895" s="190">
        <f t="shared" si="508"/>
        <v>0</v>
      </c>
      <c r="AQ895" s="190">
        <f t="shared" si="508"/>
        <v>0</v>
      </c>
      <c r="AR895" s="190">
        <f t="shared" si="508"/>
        <v>0</v>
      </c>
      <c r="AS895" s="190">
        <f t="shared" si="508"/>
        <v>0</v>
      </c>
      <c r="AT895" s="190">
        <f t="shared" si="508"/>
        <v>0</v>
      </c>
      <c r="AU895" s="202">
        <f t="shared" si="508"/>
        <v>0</v>
      </c>
      <c r="AV895" s="302"/>
    </row>
    <row r="896" spans="1:48">
      <c r="A896" s="630"/>
      <c r="B896" s="631"/>
      <c r="C896" s="631"/>
      <c r="D896" s="631"/>
      <c r="E896" s="632"/>
      <c r="F896" s="8"/>
      <c r="G896" s="8"/>
      <c r="H896" s="8"/>
      <c r="I896" s="8"/>
      <c r="J896" s="8"/>
      <c r="K896" s="8"/>
      <c r="L896" s="8"/>
      <c r="M896" s="8"/>
      <c r="N896" s="101">
        <f t="shared" si="505"/>
        <v>0</v>
      </c>
      <c r="O896" s="101">
        <f t="shared" si="505"/>
        <v>0</v>
      </c>
      <c r="P896" s="101">
        <f t="shared" si="505"/>
        <v>0</v>
      </c>
      <c r="Q896" s="101">
        <f t="shared" si="505"/>
        <v>0</v>
      </c>
      <c r="R896" s="101">
        <f t="shared" si="505"/>
        <v>0</v>
      </c>
      <c r="S896" s="101">
        <f t="shared" si="505"/>
        <v>0</v>
      </c>
      <c r="T896" s="101">
        <f t="shared" si="505"/>
        <v>0</v>
      </c>
      <c r="U896" s="101">
        <f t="shared" si="505"/>
        <v>0</v>
      </c>
      <c r="V896" s="172" t="s">
        <v>51</v>
      </c>
      <c r="W896" s="190">
        <f t="shared" ref="W896:AU896" si="509">W875+W854+W841+W730+W639</f>
        <v>0</v>
      </c>
      <c r="X896" s="190">
        <f t="shared" si="509"/>
        <v>0</v>
      </c>
      <c r="Y896" s="190">
        <f t="shared" si="509"/>
        <v>0</v>
      </c>
      <c r="Z896" s="190">
        <f t="shared" si="509"/>
        <v>0</v>
      </c>
      <c r="AA896" s="190">
        <f t="shared" si="509"/>
        <v>0</v>
      </c>
      <c r="AB896" s="190">
        <f t="shared" si="509"/>
        <v>0</v>
      </c>
      <c r="AC896" s="190">
        <f t="shared" si="509"/>
        <v>0</v>
      </c>
      <c r="AD896" s="190">
        <f t="shared" si="509"/>
        <v>0</v>
      </c>
      <c r="AE896" s="190">
        <f t="shared" si="509"/>
        <v>0</v>
      </c>
      <c r="AF896" s="190">
        <f t="shared" si="509"/>
        <v>0</v>
      </c>
      <c r="AG896" s="190">
        <f t="shared" si="509"/>
        <v>0</v>
      </c>
      <c r="AH896" s="202">
        <f t="shared" si="509"/>
        <v>0</v>
      </c>
      <c r="AI896" s="202">
        <f t="shared" si="509"/>
        <v>0</v>
      </c>
      <c r="AJ896" s="202">
        <f t="shared" si="509"/>
        <v>0</v>
      </c>
      <c r="AK896" s="190">
        <f t="shared" si="509"/>
        <v>0</v>
      </c>
      <c r="AL896" s="190">
        <f t="shared" si="509"/>
        <v>0</v>
      </c>
      <c r="AM896" s="190">
        <f t="shared" si="509"/>
        <v>0</v>
      </c>
      <c r="AN896" s="190">
        <f t="shared" si="509"/>
        <v>0</v>
      </c>
      <c r="AO896" s="190">
        <f t="shared" si="509"/>
        <v>0</v>
      </c>
      <c r="AP896" s="190">
        <f t="shared" si="509"/>
        <v>0</v>
      </c>
      <c r="AQ896" s="190">
        <f t="shared" si="509"/>
        <v>0</v>
      </c>
      <c r="AR896" s="190">
        <f t="shared" si="509"/>
        <v>0</v>
      </c>
      <c r="AS896" s="190">
        <f t="shared" si="509"/>
        <v>0</v>
      </c>
      <c r="AT896" s="190">
        <f t="shared" si="509"/>
        <v>0</v>
      </c>
      <c r="AU896" s="202">
        <f t="shared" si="509"/>
        <v>0</v>
      </c>
      <c r="AV896" s="302"/>
    </row>
    <row r="897" spans="1:48">
      <c r="A897" s="630"/>
      <c r="B897" s="631"/>
      <c r="C897" s="631"/>
      <c r="D897" s="631"/>
      <c r="E897" s="632"/>
      <c r="F897" s="8"/>
      <c r="G897" s="8"/>
      <c r="H897" s="8"/>
      <c r="I897" s="8"/>
      <c r="J897" s="8"/>
      <c r="K897" s="8"/>
      <c r="L897" s="8"/>
      <c r="M897" s="8"/>
      <c r="N897" s="101">
        <f t="shared" si="505"/>
        <v>1.6500999999999999</v>
      </c>
      <c r="O897" s="101">
        <f t="shared" si="505"/>
        <v>493.22707000000003</v>
      </c>
      <c r="P897" s="101">
        <f t="shared" si="505"/>
        <v>0</v>
      </c>
      <c r="Q897" s="101">
        <f t="shared" si="505"/>
        <v>0</v>
      </c>
      <c r="R897" s="101">
        <f t="shared" si="505"/>
        <v>4.9589999999999996</v>
      </c>
      <c r="S897" s="101">
        <f t="shared" si="505"/>
        <v>0</v>
      </c>
      <c r="T897" s="101">
        <f t="shared" si="505"/>
        <v>0</v>
      </c>
      <c r="U897" s="101">
        <f t="shared" si="505"/>
        <v>499.83617000000004</v>
      </c>
      <c r="V897" s="172" t="s">
        <v>52</v>
      </c>
      <c r="W897" s="190">
        <f t="shared" ref="W897:AU897" si="510">W876+W855+W842+W731+W640</f>
        <v>0</v>
      </c>
      <c r="X897" s="190">
        <f t="shared" si="510"/>
        <v>99408.51</v>
      </c>
      <c r="Y897" s="190">
        <f t="shared" si="510"/>
        <v>0</v>
      </c>
      <c r="Z897" s="190">
        <f t="shared" si="510"/>
        <v>0</v>
      </c>
      <c r="AA897" s="190">
        <f t="shared" si="510"/>
        <v>0</v>
      </c>
      <c r="AB897" s="190">
        <f t="shared" si="510"/>
        <v>0</v>
      </c>
      <c r="AC897" s="190">
        <f t="shared" si="510"/>
        <v>0</v>
      </c>
      <c r="AD897" s="190">
        <f t="shared" si="510"/>
        <v>0</v>
      </c>
      <c r="AE897" s="190">
        <f t="shared" si="510"/>
        <v>0</v>
      </c>
      <c r="AF897" s="190">
        <f t="shared" si="510"/>
        <v>0</v>
      </c>
      <c r="AG897" s="190">
        <f t="shared" si="510"/>
        <v>114181.2</v>
      </c>
      <c r="AH897" s="202">
        <f t="shared" si="510"/>
        <v>0</v>
      </c>
      <c r="AI897" s="202">
        <f t="shared" si="510"/>
        <v>0</v>
      </c>
      <c r="AJ897" s="202">
        <f t="shared" si="510"/>
        <v>0</v>
      </c>
      <c r="AK897" s="190">
        <f t="shared" si="510"/>
        <v>0</v>
      </c>
      <c r="AL897" s="190">
        <f t="shared" si="510"/>
        <v>0</v>
      </c>
      <c r="AM897" s="190">
        <f t="shared" si="510"/>
        <v>0</v>
      </c>
      <c r="AN897" s="190">
        <f t="shared" si="510"/>
        <v>0</v>
      </c>
      <c r="AO897" s="190">
        <f t="shared" si="510"/>
        <v>0</v>
      </c>
      <c r="AP897" s="190">
        <f t="shared" si="510"/>
        <v>0</v>
      </c>
      <c r="AQ897" s="190">
        <f t="shared" si="510"/>
        <v>0</v>
      </c>
      <c r="AR897" s="190">
        <f t="shared" si="510"/>
        <v>0</v>
      </c>
      <c r="AS897" s="190">
        <f t="shared" si="510"/>
        <v>0</v>
      </c>
      <c r="AT897" s="190">
        <f t="shared" si="510"/>
        <v>0</v>
      </c>
      <c r="AU897" s="202">
        <f t="shared" si="510"/>
        <v>0</v>
      </c>
      <c r="AV897" s="302"/>
    </row>
    <row r="898" spans="1:48" s="95" customFormat="1">
      <c r="A898" s="633"/>
      <c r="B898" s="634"/>
      <c r="C898" s="634"/>
      <c r="D898" s="634"/>
      <c r="E898" s="635"/>
      <c r="F898" s="183"/>
      <c r="G898" s="183"/>
      <c r="H898" s="183"/>
      <c r="I898" s="183"/>
      <c r="J898" s="183"/>
      <c r="K898" s="183"/>
      <c r="L898" s="184">
        <f>L891+L877+L856+L843+L732+L641</f>
        <v>1810.1509999999998</v>
      </c>
      <c r="M898" s="184">
        <f>M891+M877+M856+M843+M732+M641</f>
        <v>266.76967424999998</v>
      </c>
      <c r="N898" s="184">
        <f>N877+N856+N843+N732+N641</f>
        <v>62.036451</v>
      </c>
      <c r="O898" s="184">
        <f>O877+O856+O843+O732+O641</f>
        <v>613.88002000000006</v>
      </c>
      <c r="P898" s="184">
        <f>P877+P856+P843+P732+P641</f>
        <v>80.239144890000006</v>
      </c>
      <c r="Q898" s="186">
        <f>SUM(Q893:Q897)</f>
        <v>292.84219899999999</v>
      </c>
      <c r="R898" s="185">
        <f>R877+R856+R843+R732+R641</f>
        <v>305.46113524999998</v>
      </c>
      <c r="S898" s="185">
        <f>S877+S856+S843+S732+S641</f>
        <v>152.10423</v>
      </c>
      <c r="T898" s="185">
        <f>T877+T856+T843+T732+T641</f>
        <v>162.32590000000002</v>
      </c>
      <c r="U898" s="185">
        <f>U877+U856+U843+U732+U641</f>
        <v>1668.8890801400003</v>
      </c>
      <c r="V898" s="177" t="s">
        <v>11</v>
      </c>
      <c r="W898" s="200">
        <f>SUM(W893:W897)</f>
        <v>292842.49699999997</v>
      </c>
      <c r="X898" s="200">
        <f t="shared" ref="X898:AU898" si="511">SUM(X893:X897)</f>
        <v>105103.01999999999</v>
      </c>
      <c r="Y898" s="200">
        <f t="shared" si="511"/>
        <v>0</v>
      </c>
      <c r="Z898" s="200">
        <f t="shared" si="511"/>
        <v>0</v>
      </c>
      <c r="AA898" s="200">
        <f t="shared" si="511"/>
        <v>0</v>
      </c>
      <c r="AB898" s="200">
        <f t="shared" si="511"/>
        <v>0</v>
      </c>
      <c r="AC898" s="200">
        <f t="shared" si="511"/>
        <v>0</v>
      </c>
      <c r="AD898" s="200">
        <f t="shared" si="511"/>
        <v>0</v>
      </c>
      <c r="AE898" s="200">
        <f t="shared" si="511"/>
        <v>0</v>
      </c>
      <c r="AF898" s="200">
        <f t="shared" si="511"/>
        <v>2775.16</v>
      </c>
      <c r="AG898" s="200">
        <f t="shared" si="511"/>
        <v>118460.95</v>
      </c>
      <c r="AH898" s="201">
        <f t="shared" si="511"/>
        <v>0</v>
      </c>
      <c r="AI898" s="201">
        <f t="shared" si="511"/>
        <v>0</v>
      </c>
      <c r="AJ898" s="201">
        <f t="shared" si="511"/>
        <v>0</v>
      </c>
      <c r="AK898" s="200">
        <f t="shared" si="511"/>
        <v>1308.6600000000001</v>
      </c>
      <c r="AL898" s="200">
        <f>AL834</f>
        <v>251949.81492</v>
      </c>
      <c r="AM898" s="200">
        <f t="shared" si="511"/>
        <v>0</v>
      </c>
      <c r="AN898" s="200">
        <f t="shared" si="511"/>
        <v>0</v>
      </c>
      <c r="AO898" s="200">
        <f t="shared" si="511"/>
        <v>0</v>
      </c>
      <c r="AP898" s="200">
        <f t="shared" si="511"/>
        <v>0</v>
      </c>
      <c r="AQ898" s="200">
        <f t="shared" si="511"/>
        <v>0</v>
      </c>
      <c r="AR898" s="200">
        <f t="shared" si="511"/>
        <v>0</v>
      </c>
      <c r="AS898" s="200">
        <f t="shared" si="511"/>
        <v>0</v>
      </c>
      <c r="AT898" s="200">
        <f t="shared" si="511"/>
        <v>0</v>
      </c>
      <c r="AU898" s="201">
        <f t="shared" si="511"/>
        <v>0</v>
      </c>
      <c r="AV898" s="332"/>
    </row>
    <row r="899" spans="1:48" ht="15.75" customHeight="1">
      <c r="B899" s="641" t="s">
        <v>922</v>
      </c>
      <c r="C899" s="642"/>
      <c r="D899" s="642"/>
      <c r="E899" s="642"/>
      <c r="F899" s="642"/>
      <c r="G899" s="642"/>
      <c r="H899" s="642"/>
      <c r="I899" s="642"/>
      <c r="J899" s="642"/>
      <c r="K899" s="642"/>
      <c r="L899" s="642"/>
      <c r="M899" s="643"/>
      <c r="N899" s="98"/>
      <c r="O899" s="98"/>
      <c r="P899" s="98"/>
      <c r="Q899" s="98"/>
      <c r="R899" s="98"/>
      <c r="S899" s="98"/>
      <c r="T899" s="98"/>
      <c r="U899" s="99"/>
      <c r="V899" s="173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0"/>
      <c r="AG899" s="190"/>
      <c r="AH899" s="188"/>
      <c r="AI899" s="188"/>
      <c r="AJ899" s="188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88"/>
      <c r="AV899" s="302"/>
    </row>
    <row r="900" spans="1:48" ht="15.75" customHeight="1">
      <c r="A900" s="627"/>
      <c r="B900" s="628"/>
      <c r="C900" s="628"/>
      <c r="D900" s="628"/>
      <c r="E900" s="629"/>
      <c r="F900" s="8"/>
      <c r="G900" s="8"/>
      <c r="H900" s="8"/>
      <c r="I900" s="8"/>
      <c r="J900" s="8"/>
      <c r="K900" s="8"/>
      <c r="L900" s="8"/>
      <c r="M900" s="8"/>
      <c r="N900" s="101">
        <f t="shared" ref="N900:P905" si="512">N881+N858+N846+N734+N643</f>
        <v>0</v>
      </c>
      <c r="O900" s="101">
        <f t="shared" si="512"/>
        <v>0</v>
      </c>
      <c r="P900" s="101">
        <f t="shared" si="512"/>
        <v>0</v>
      </c>
      <c r="Q900" s="101">
        <f>Q893+Q516</f>
        <v>197.727419</v>
      </c>
      <c r="R900" s="101">
        <f t="shared" ref="R900:U905" si="513">R881+R858+R846+R734+R643</f>
        <v>0</v>
      </c>
      <c r="S900" s="101">
        <f t="shared" si="513"/>
        <v>0</v>
      </c>
      <c r="T900" s="101">
        <f t="shared" si="513"/>
        <v>0</v>
      </c>
      <c r="U900" s="101">
        <f t="shared" si="513"/>
        <v>0</v>
      </c>
      <c r="V900" s="172" t="s">
        <v>3</v>
      </c>
      <c r="W900" s="190">
        <f t="shared" ref="W900:AU900" si="514">W893+W516</f>
        <v>197727.717</v>
      </c>
      <c r="X900" s="190">
        <f t="shared" si="514"/>
        <v>10324.977999999999</v>
      </c>
      <c r="Y900" s="190">
        <f t="shared" si="514"/>
        <v>0</v>
      </c>
      <c r="Z900" s="190">
        <f t="shared" si="514"/>
        <v>0</v>
      </c>
      <c r="AA900" s="190">
        <f t="shared" si="514"/>
        <v>0</v>
      </c>
      <c r="AB900" s="190">
        <f t="shared" si="514"/>
        <v>0</v>
      </c>
      <c r="AC900" s="190">
        <f t="shared" si="514"/>
        <v>0</v>
      </c>
      <c r="AD900" s="190">
        <f t="shared" si="514"/>
        <v>0</v>
      </c>
      <c r="AE900" s="190">
        <f t="shared" si="514"/>
        <v>24.7</v>
      </c>
      <c r="AF900" s="190">
        <f t="shared" si="514"/>
        <v>8751.228000000001</v>
      </c>
      <c r="AG900" s="190">
        <f t="shared" si="514"/>
        <v>10268.777999999998</v>
      </c>
      <c r="AH900" s="202">
        <f t="shared" si="514"/>
        <v>870.53</v>
      </c>
      <c r="AI900" s="202">
        <f t="shared" si="514"/>
        <v>870.53</v>
      </c>
      <c r="AJ900" s="202">
        <f t="shared" si="514"/>
        <v>870.53</v>
      </c>
      <c r="AK900" s="190">
        <f t="shared" si="514"/>
        <v>7542.9965499999998</v>
      </c>
      <c r="AL900" s="190">
        <f t="shared" si="514"/>
        <v>0</v>
      </c>
      <c r="AM900" s="190">
        <f t="shared" si="514"/>
        <v>0</v>
      </c>
      <c r="AN900" s="190">
        <f t="shared" si="514"/>
        <v>0</v>
      </c>
      <c r="AO900" s="190">
        <f t="shared" si="514"/>
        <v>0</v>
      </c>
      <c r="AP900" s="190">
        <f t="shared" si="514"/>
        <v>0</v>
      </c>
      <c r="AQ900" s="190">
        <f t="shared" si="514"/>
        <v>0</v>
      </c>
      <c r="AR900" s="190">
        <f t="shared" si="514"/>
        <v>0</v>
      </c>
      <c r="AS900" s="190">
        <f t="shared" si="514"/>
        <v>0</v>
      </c>
      <c r="AT900" s="190">
        <f t="shared" si="514"/>
        <v>0</v>
      </c>
      <c r="AU900" s="202">
        <f t="shared" si="514"/>
        <v>0</v>
      </c>
      <c r="AV900" s="302"/>
    </row>
    <row r="901" spans="1:48" ht="31.5">
      <c r="A901" s="630"/>
      <c r="B901" s="631"/>
      <c r="C901" s="631"/>
      <c r="D901" s="631"/>
      <c r="E901" s="632"/>
      <c r="F901" s="8"/>
      <c r="G901" s="8"/>
      <c r="H901" s="8"/>
      <c r="I901" s="8"/>
      <c r="J901" s="8"/>
      <c r="K901" s="8"/>
      <c r="L901" s="8"/>
      <c r="M901" s="8"/>
      <c r="N901" s="101">
        <f t="shared" si="512"/>
        <v>0</v>
      </c>
      <c r="O901" s="101">
        <f t="shared" si="512"/>
        <v>0</v>
      </c>
      <c r="P901" s="101">
        <f t="shared" si="512"/>
        <v>0</v>
      </c>
      <c r="Q901" s="101">
        <f>Q894+Q517</f>
        <v>319.62515999999999</v>
      </c>
      <c r="R901" s="101">
        <f t="shared" si="513"/>
        <v>0</v>
      </c>
      <c r="S901" s="101">
        <f t="shared" si="513"/>
        <v>0</v>
      </c>
      <c r="T901" s="101">
        <f t="shared" si="513"/>
        <v>0</v>
      </c>
      <c r="U901" s="101">
        <f t="shared" si="513"/>
        <v>0</v>
      </c>
      <c r="V901" s="172" t="s">
        <v>8</v>
      </c>
      <c r="W901" s="190">
        <f t="shared" ref="W901:AU901" si="515">W894+W517</f>
        <v>319725.15999999997</v>
      </c>
      <c r="X901" s="190">
        <f t="shared" si="515"/>
        <v>4953.3577700000005</v>
      </c>
      <c r="Y901" s="190">
        <f t="shared" si="515"/>
        <v>0</v>
      </c>
      <c r="Z901" s="190">
        <f t="shared" si="515"/>
        <v>0</v>
      </c>
      <c r="AA901" s="190">
        <f t="shared" si="515"/>
        <v>0</v>
      </c>
      <c r="AB901" s="190">
        <f t="shared" si="515"/>
        <v>0</v>
      </c>
      <c r="AC901" s="190">
        <f t="shared" si="515"/>
        <v>0</v>
      </c>
      <c r="AD901" s="190">
        <f t="shared" si="515"/>
        <v>0</v>
      </c>
      <c r="AE901" s="190">
        <f t="shared" si="515"/>
        <v>0</v>
      </c>
      <c r="AF901" s="190">
        <f t="shared" si="515"/>
        <v>3035.1977699999998</v>
      </c>
      <c r="AG901" s="190">
        <f t="shared" si="515"/>
        <v>5825.1577699999998</v>
      </c>
      <c r="AH901" s="202">
        <f t="shared" si="515"/>
        <v>0</v>
      </c>
      <c r="AI901" s="202">
        <f t="shared" si="515"/>
        <v>0</v>
      </c>
      <c r="AJ901" s="202">
        <f t="shared" si="515"/>
        <v>0</v>
      </c>
      <c r="AK901" s="190">
        <f t="shared" si="515"/>
        <v>3855.2577699999997</v>
      </c>
      <c r="AL901" s="190">
        <f t="shared" si="515"/>
        <v>0</v>
      </c>
      <c r="AM901" s="190">
        <f t="shared" si="515"/>
        <v>0</v>
      </c>
      <c r="AN901" s="190">
        <f t="shared" si="515"/>
        <v>0</v>
      </c>
      <c r="AO901" s="190">
        <f t="shared" si="515"/>
        <v>0</v>
      </c>
      <c r="AP901" s="190">
        <f t="shared" si="515"/>
        <v>0</v>
      </c>
      <c r="AQ901" s="190">
        <f t="shared" si="515"/>
        <v>0</v>
      </c>
      <c r="AR901" s="190">
        <f t="shared" si="515"/>
        <v>0</v>
      </c>
      <c r="AS901" s="190">
        <f t="shared" si="515"/>
        <v>0</v>
      </c>
      <c r="AT901" s="190">
        <f t="shared" si="515"/>
        <v>0</v>
      </c>
      <c r="AU901" s="202">
        <f t="shared" si="515"/>
        <v>0</v>
      </c>
      <c r="AV901" s="302"/>
    </row>
    <row r="902" spans="1:48" ht="15.75" customHeight="1">
      <c r="A902" s="630"/>
      <c r="B902" s="631"/>
      <c r="C902" s="631"/>
      <c r="D902" s="631"/>
      <c r="E902" s="632"/>
      <c r="F902" s="8"/>
      <c r="G902" s="8"/>
      <c r="H902" s="8"/>
      <c r="I902" s="8"/>
      <c r="J902" s="8"/>
      <c r="K902" s="8"/>
      <c r="L902" s="8"/>
      <c r="M902" s="8"/>
      <c r="N902" s="101">
        <f t="shared" si="512"/>
        <v>0</v>
      </c>
      <c r="O902" s="101">
        <f t="shared" si="512"/>
        <v>5.3708400000000003</v>
      </c>
      <c r="P902" s="101">
        <f t="shared" si="512"/>
        <v>0.19353999999999999</v>
      </c>
      <c r="Q902" s="101">
        <f>Q895+Q518</f>
        <v>0</v>
      </c>
      <c r="R902" s="101">
        <f t="shared" si="513"/>
        <v>0</v>
      </c>
      <c r="S902" s="101">
        <f t="shared" si="513"/>
        <v>0</v>
      </c>
      <c r="T902" s="101">
        <f t="shared" si="513"/>
        <v>0</v>
      </c>
      <c r="U902" s="101">
        <f t="shared" si="513"/>
        <v>84.120950000000008</v>
      </c>
      <c r="V902" s="172" t="s">
        <v>50</v>
      </c>
      <c r="W902" s="190">
        <f t="shared" ref="W902:AU902" si="516">W895+W518</f>
        <v>0</v>
      </c>
      <c r="X902" s="190">
        <f t="shared" si="516"/>
        <v>0</v>
      </c>
      <c r="Y902" s="190">
        <f t="shared" si="516"/>
        <v>0</v>
      </c>
      <c r="Z902" s="190">
        <f t="shared" si="516"/>
        <v>0</v>
      </c>
      <c r="AA902" s="190">
        <f t="shared" si="516"/>
        <v>0</v>
      </c>
      <c r="AB902" s="190">
        <f t="shared" si="516"/>
        <v>0</v>
      </c>
      <c r="AC902" s="190">
        <f t="shared" si="516"/>
        <v>0</v>
      </c>
      <c r="AD902" s="190">
        <f t="shared" si="516"/>
        <v>0</v>
      </c>
      <c r="AE902" s="190">
        <f t="shared" si="516"/>
        <v>0</v>
      </c>
      <c r="AF902" s="190">
        <f t="shared" si="516"/>
        <v>0</v>
      </c>
      <c r="AG902" s="190">
        <f t="shared" si="516"/>
        <v>0</v>
      </c>
      <c r="AH902" s="202">
        <f t="shared" si="516"/>
        <v>0</v>
      </c>
      <c r="AI902" s="202">
        <f t="shared" si="516"/>
        <v>0</v>
      </c>
      <c r="AJ902" s="202">
        <f t="shared" si="516"/>
        <v>0</v>
      </c>
      <c r="AK902" s="190">
        <f t="shared" si="516"/>
        <v>0</v>
      </c>
      <c r="AL902" s="190">
        <f t="shared" si="516"/>
        <v>0</v>
      </c>
      <c r="AM902" s="190">
        <f t="shared" si="516"/>
        <v>0</v>
      </c>
      <c r="AN902" s="190">
        <f t="shared" si="516"/>
        <v>0</v>
      </c>
      <c r="AO902" s="190">
        <f t="shared" si="516"/>
        <v>0</v>
      </c>
      <c r="AP902" s="190">
        <f t="shared" si="516"/>
        <v>0</v>
      </c>
      <c r="AQ902" s="190">
        <f t="shared" si="516"/>
        <v>0</v>
      </c>
      <c r="AR902" s="190">
        <f t="shared" si="516"/>
        <v>0</v>
      </c>
      <c r="AS902" s="190">
        <f t="shared" si="516"/>
        <v>0</v>
      </c>
      <c r="AT902" s="190">
        <f t="shared" si="516"/>
        <v>0</v>
      </c>
      <c r="AU902" s="202">
        <f t="shared" si="516"/>
        <v>0</v>
      </c>
      <c r="AV902" s="302"/>
    </row>
    <row r="903" spans="1:48">
      <c r="A903" s="630"/>
      <c r="B903" s="631"/>
      <c r="C903" s="631"/>
      <c r="D903" s="631"/>
      <c r="E903" s="632"/>
      <c r="F903" s="8"/>
      <c r="G903" s="8"/>
      <c r="H903" s="8"/>
      <c r="I903" s="8"/>
      <c r="J903" s="8"/>
      <c r="K903" s="8"/>
      <c r="L903" s="8"/>
      <c r="M903" s="8"/>
      <c r="N903" s="101">
        <f t="shared" si="512"/>
        <v>0</v>
      </c>
      <c r="O903" s="101">
        <f t="shared" si="512"/>
        <v>0</v>
      </c>
      <c r="P903" s="101">
        <f t="shared" si="512"/>
        <v>0</v>
      </c>
      <c r="Q903" s="101">
        <f>Q896+Q519</f>
        <v>0</v>
      </c>
      <c r="R903" s="101">
        <f t="shared" si="513"/>
        <v>0</v>
      </c>
      <c r="S903" s="101">
        <f t="shared" si="513"/>
        <v>0</v>
      </c>
      <c r="T903" s="101">
        <f t="shared" si="513"/>
        <v>0</v>
      </c>
      <c r="U903" s="101">
        <f t="shared" si="513"/>
        <v>0</v>
      </c>
      <c r="V903" s="172" t="s">
        <v>51</v>
      </c>
      <c r="W903" s="190">
        <f t="shared" ref="W903:AU903" si="517">W896+W519</f>
        <v>0</v>
      </c>
      <c r="X903" s="190">
        <f t="shared" si="517"/>
        <v>0</v>
      </c>
      <c r="Y903" s="190">
        <f t="shared" si="517"/>
        <v>0</v>
      </c>
      <c r="Z903" s="190">
        <f t="shared" si="517"/>
        <v>0</v>
      </c>
      <c r="AA903" s="190">
        <f t="shared" si="517"/>
        <v>0</v>
      </c>
      <c r="AB903" s="190">
        <f t="shared" si="517"/>
        <v>0</v>
      </c>
      <c r="AC903" s="190">
        <f t="shared" si="517"/>
        <v>0</v>
      </c>
      <c r="AD903" s="190">
        <f t="shared" si="517"/>
        <v>0</v>
      </c>
      <c r="AE903" s="190">
        <f t="shared" si="517"/>
        <v>0</v>
      </c>
      <c r="AF903" s="190">
        <f t="shared" si="517"/>
        <v>0</v>
      </c>
      <c r="AG903" s="190">
        <f t="shared" si="517"/>
        <v>0</v>
      </c>
      <c r="AH903" s="202">
        <f t="shared" si="517"/>
        <v>0</v>
      </c>
      <c r="AI903" s="202">
        <f t="shared" si="517"/>
        <v>0</v>
      </c>
      <c r="AJ903" s="202">
        <f t="shared" si="517"/>
        <v>0</v>
      </c>
      <c r="AK903" s="190">
        <f t="shared" si="517"/>
        <v>0</v>
      </c>
      <c r="AL903" s="190">
        <f t="shared" si="517"/>
        <v>0</v>
      </c>
      <c r="AM903" s="190">
        <f t="shared" si="517"/>
        <v>0</v>
      </c>
      <c r="AN903" s="190">
        <f t="shared" si="517"/>
        <v>0</v>
      </c>
      <c r="AO903" s="190">
        <f t="shared" si="517"/>
        <v>0</v>
      </c>
      <c r="AP903" s="190">
        <f t="shared" si="517"/>
        <v>0</v>
      </c>
      <c r="AQ903" s="190">
        <f t="shared" si="517"/>
        <v>0</v>
      </c>
      <c r="AR903" s="190">
        <f t="shared" si="517"/>
        <v>0</v>
      </c>
      <c r="AS903" s="190">
        <f t="shared" si="517"/>
        <v>0</v>
      </c>
      <c r="AT903" s="190">
        <f t="shared" si="517"/>
        <v>0</v>
      </c>
      <c r="AU903" s="202">
        <f t="shared" si="517"/>
        <v>0</v>
      </c>
      <c r="AV903" s="302"/>
    </row>
    <row r="904" spans="1:48">
      <c r="A904" s="630"/>
      <c r="B904" s="631"/>
      <c r="C904" s="631"/>
      <c r="D904" s="631"/>
      <c r="E904" s="632"/>
      <c r="F904" s="8"/>
      <c r="G904" s="8"/>
      <c r="H904" s="8"/>
      <c r="I904" s="8"/>
      <c r="J904" s="8"/>
      <c r="K904" s="8"/>
      <c r="L904" s="8"/>
      <c r="M904" s="8"/>
      <c r="N904" s="101">
        <f t="shared" si="512"/>
        <v>0</v>
      </c>
      <c r="O904" s="101">
        <f t="shared" si="512"/>
        <v>0</v>
      </c>
      <c r="P904" s="101">
        <f t="shared" si="512"/>
        <v>0</v>
      </c>
      <c r="Q904" s="101">
        <f>Q897+Q520</f>
        <v>2.23428</v>
      </c>
      <c r="R904" s="101">
        <f t="shared" si="513"/>
        <v>0</v>
      </c>
      <c r="S904" s="101">
        <f t="shared" si="513"/>
        <v>0</v>
      </c>
      <c r="T904" s="101">
        <f t="shared" si="513"/>
        <v>0</v>
      </c>
      <c r="U904" s="101">
        <f t="shared" si="513"/>
        <v>0</v>
      </c>
      <c r="V904" s="172" t="s">
        <v>52</v>
      </c>
      <c r="W904" s="190">
        <f t="shared" ref="W904:AU904" si="518">W897+W520</f>
        <v>2234.2800000000002</v>
      </c>
      <c r="X904" s="190">
        <f t="shared" si="518"/>
        <v>99408.51</v>
      </c>
      <c r="Y904" s="190">
        <f t="shared" si="518"/>
        <v>0</v>
      </c>
      <c r="Z904" s="190">
        <f t="shared" si="518"/>
        <v>0</v>
      </c>
      <c r="AA904" s="190">
        <f t="shared" si="518"/>
        <v>0</v>
      </c>
      <c r="AB904" s="190">
        <f t="shared" si="518"/>
        <v>0</v>
      </c>
      <c r="AC904" s="190">
        <f t="shared" si="518"/>
        <v>0</v>
      </c>
      <c r="AD904" s="190">
        <f t="shared" si="518"/>
        <v>0</v>
      </c>
      <c r="AE904" s="190">
        <f t="shared" si="518"/>
        <v>0</v>
      </c>
      <c r="AF904" s="190">
        <f t="shared" si="518"/>
        <v>0</v>
      </c>
      <c r="AG904" s="190">
        <f t="shared" si="518"/>
        <v>114192.7</v>
      </c>
      <c r="AH904" s="202">
        <f t="shared" si="518"/>
        <v>0</v>
      </c>
      <c r="AI904" s="202">
        <f t="shared" si="518"/>
        <v>0</v>
      </c>
      <c r="AJ904" s="202">
        <f t="shared" si="518"/>
        <v>0</v>
      </c>
      <c r="AK904" s="190">
        <f t="shared" si="518"/>
        <v>11.5</v>
      </c>
      <c r="AL904" s="190">
        <f t="shared" si="518"/>
        <v>0</v>
      </c>
      <c r="AM904" s="190">
        <f t="shared" si="518"/>
        <v>0</v>
      </c>
      <c r="AN904" s="190">
        <f t="shared" si="518"/>
        <v>0</v>
      </c>
      <c r="AO904" s="190">
        <f t="shared" si="518"/>
        <v>0</v>
      </c>
      <c r="AP904" s="190">
        <f t="shared" si="518"/>
        <v>0</v>
      </c>
      <c r="AQ904" s="190">
        <f t="shared" si="518"/>
        <v>0</v>
      </c>
      <c r="AR904" s="190">
        <f t="shared" si="518"/>
        <v>0</v>
      </c>
      <c r="AS904" s="190">
        <f t="shared" si="518"/>
        <v>0</v>
      </c>
      <c r="AT904" s="190">
        <f t="shared" si="518"/>
        <v>0</v>
      </c>
      <c r="AU904" s="202">
        <f t="shared" si="518"/>
        <v>0</v>
      </c>
      <c r="AV904" s="302"/>
    </row>
    <row r="905" spans="1:48" s="95" customFormat="1">
      <c r="A905" s="633"/>
      <c r="B905" s="634"/>
      <c r="C905" s="634"/>
      <c r="D905" s="634"/>
      <c r="E905" s="635"/>
      <c r="F905" s="183"/>
      <c r="G905" s="183"/>
      <c r="H905" s="183"/>
      <c r="I905" s="183"/>
      <c r="J905" s="183"/>
      <c r="K905" s="183"/>
      <c r="L905" s="184">
        <f>L898+L886+L863+L851+L739+L648</f>
        <v>1811.4319999999998</v>
      </c>
      <c r="M905" s="184">
        <f>M898+M886+M863+M851+M739+M648</f>
        <v>268.05092724999997</v>
      </c>
      <c r="N905" s="184">
        <f t="shared" si="512"/>
        <v>0</v>
      </c>
      <c r="O905" s="184">
        <f t="shared" si="512"/>
        <v>0</v>
      </c>
      <c r="P905" s="184">
        <f t="shared" si="512"/>
        <v>0</v>
      </c>
      <c r="Q905" s="186">
        <f>SUM(Q900:Q904)</f>
        <v>519.586859</v>
      </c>
      <c r="R905" s="185">
        <f t="shared" si="513"/>
        <v>0.90333600000000003</v>
      </c>
      <c r="S905" s="185">
        <f t="shared" si="513"/>
        <v>0</v>
      </c>
      <c r="T905" s="185">
        <f t="shared" si="513"/>
        <v>0</v>
      </c>
      <c r="U905" s="185">
        <f t="shared" si="513"/>
        <v>1.281253</v>
      </c>
      <c r="V905" s="177" t="s">
        <v>11</v>
      </c>
      <c r="W905" s="200">
        <f>SUM(W900:W904)</f>
        <v>519687.15700000001</v>
      </c>
      <c r="X905" s="200">
        <f t="shared" ref="X905:AU905" si="519">SUM(X900:X904)</f>
        <v>114686.84577</v>
      </c>
      <c r="Y905" s="200">
        <f t="shared" si="519"/>
        <v>0</v>
      </c>
      <c r="Z905" s="200">
        <f t="shared" si="519"/>
        <v>0</v>
      </c>
      <c r="AA905" s="200">
        <f t="shared" si="519"/>
        <v>0</v>
      </c>
      <c r="AB905" s="200">
        <f t="shared" si="519"/>
        <v>0</v>
      </c>
      <c r="AC905" s="200">
        <f t="shared" si="519"/>
        <v>0</v>
      </c>
      <c r="AD905" s="200">
        <f t="shared" si="519"/>
        <v>0</v>
      </c>
      <c r="AE905" s="200">
        <f t="shared" si="519"/>
        <v>24.7</v>
      </c>
      <c r="AF905" s="200">
        <f t="shared" si="519"/>
        <v>11786.425770000002</v>
      </c>
      <c r="AG905" s="200">
        <f t="shared" si="519"/>
        <v>130286.63576999999</v>
      </c>
      <c r="AH905" s="201">
        <f t="shared" si="519"/>
        <v>870.53</v>
      </c>
      <c r="AI905" s="201">
        <f t="shared" si="519"/>
        <v>870.53</v>
      </c>
      <c r="AJ905" s="201">
        <f t="shared" si="519"/>
        <v>870.53</v>
      </c>
      <c r="AK905" s="200">
        <f t="shared" si="519"/>
        <v>11409.75432</v>
      </c>
      <c r="AL905" s="200">
        <f>AL898+AL522</f>
        <v>262100.17092</v>
      </c>
      <c r="AM905" s="200">
        <f t="shared" si="519"/>
        <v>0</v>
      </c>
      <c r="AN905" s="200">
        <f t="shared" si="519"/>
        <v>0</v>
      </c>
      <c r="AO905" s="200">
        <f t="shared" si="519"/>
        <v>0</v>
      </c>
      <c r="AP905" s="200">
        <f t="shared" si="519"/>
        <v>0</v>
      </c>
      <c r="AQ905" s="200">
        <f t="shared" si="519"/>
        <v>0</v>
      </c>
      <c r="AR905" s="200">
        <f t="shared" si="519"/>
        <v>0</v>
      </c>
      <c r="AS905" s="200">
        <f t="shared" si="519"/>
        <v>0</v>
      </c>
      <c r="AT905" s="200">
        <f t="shared" si="519"/>
        <v>0</v>
      </c>
      <c r="AU905" s="201">
        <f t="shared" si="519"/>
        <v>0</v>
      </c>
      <c r="AV905" s="332"/>
    </row>
    <row r="909" spans="1:48">
      <c r="C909" s="84" t="s">
        <v>908</v>
      </c>
      <c r="X909" s="209" t="s">
        <v>909</v>
      </c>
    </row>
    <row r="910" spans="1:48">
      <c r="C910" s="84"/>
      <c r="X910" s="210"/>
    </row>
    <row r="911" spans="1:48">
      <c r="C911" s="84" t="s">
        <v>910</v>
      </c>
      <c r="X911" s="209"/>
    </row>
    <row r="912" spans="1:48">
      <c r="C912" s="84" t="s">
        <v>911</v>
      </c>
      <c r="X912" s="209" t="s">
        <v>912</v>
      </c>
    </row>
    <row r="913" spans="3:24">
      <c r="C913" s="84"/>
      <c r="X913" s="210"/>
    </row>
    <row r="914" spans="3:24">
      <c r="C914" s="240"/>
      <c r="X914" s="241"/>
    </row>
    <row r="915" spans="3:24">
      <c r="C915" s="84" t="s">
        <v>913</v>
      </c>
      <c r="X915" s="209" t="s">
        <v>914</v>
      </c>
    </row>
    <row r="916" spans="3:24">
      <c r="C916" s="84"/>
      <c r="X916" s="210"/>
    </row>
    <row r="917" spans="3:24">
      <c r="C917" s="84"/>
      <c r="X917" s="209"/>
    </row>
    <row r="918" spans="3:24">
      <c r="C918" s="84" t="s">
        <v>915</v>
      </c>
      <c r="X918" s="209" t="s">
        <v>916</v>
      </c>
    </row>
  </sheetData>
  <mergeCells count="1497">
    <mergeCell ref="AV748:AV752"/>
    <mergeCell ref="AV762:AV766"/>
    <mergeCell ref="AV768:AV772"/>
    <mergeCell ref="AV792:AV797"/>
    <mergeCell ref="AV863:AV867"/>
    <mergeCell ref="AV361:AV365"/>
    <mergeCell ref="AV397:AV401"/>
    <mergeCell ref="AV403:AV408"/>
    <mergeCell ref="AV410:AV415"/>
    <mergeCell ref="AV432:AV437"/>
    <mergeCell ref="AV551:AV555"/>
    <mergeCell ref="AV557:AV561"/>
    <mergeCell ref="AV563:AV567"/>
    <mergeCell ref="AV569:AV576"/>
    <mergeCell ref="AV593:AV597"/>
    <mergeCell ref="AV615:AV619"/>
    <mergeCell ref="AV621:AV625"/>
    <mergeCell ref="AV627:AV631"/>
    <mergeCell ref="AV645:AV649"/>
    <mergeCell ref="AV669:AV674"/>
    <mergeCell ref="A835:AV835"/>
    <mergeCell ref="A846:AV846"/>
    <mergeCell ref="A848:AV848"/>
    <mergeCell ref="B761:AV761"/>
    <mergeCell ref="B734:AV734"/>
    <mergeCell ref="B733:AV733"/>
    <mergeCell ref="H865:H868"/>
    <mergeCell ref="I865:I868"/>
    <mergeCell ref="A859:V859"/>
    <mergeCell ref="A861:V861"/>
    <mergeCell ref="A863:A868"/>
    <mergeCell ref="C863:C868"/>
    <mergeCell ref="AV22:AV26"/>
    <mergeCell ref="AV78:AV82"/>
    <mergeCell ref="AV163:AV167"/>
    <mergeCell ref="AV169:AV173"/>
    <mergeCell ref="AV175:AV180"/>
    <mergeCell ref="AV269:AV274"/>
    <mergeCell ref="AV276:AV283"/>
    <mergeCell ref="AV299:AV304"/>
    <mergeCell ref="AV306:AV310"/>
    <mergeCell ref="AV312:AV317"/>
    <mergeCell ref="AV319:AV323"/>
    <mergeCell ref="AV325:AV329"/>
    <mergeCell ref="AV347:AV351"/>
    <mergeCell ref="B899:M899"/>
    <mergeCell ref="A900:E905"/>
    <mergeCell ref="A879:AV879"/>
    <mergeCell ref="A880:AV880"/>
    <mergeCell ref="A844:AV844"/>
    <mergeCell ref="A845:AV845"/>
    <mergeCell ref="B643:AV643"/>
    <mergeCell ref="B642:AV642"/>
    <mergeCell ref="B613:AV613"/>
    <mergeCell ref="B591:AV591"/>
    <mergeCell ref="B549:AV549"/>
    <mergeCell ref="A869:AV869"/>
    <mergeCell ref="A881:AV881"/>
    <mergeCell ref="A883:AV883"/>
    <mergeCell ref="A878:AV878"/>
    <mergeCell ref="B862:AV862"/>
    <mergeCell ref="A724:AV724"/>
    <mergeCell ref="A735:AV735"/>
    <mergeCell ref="A754:AV754"/>
    <mergeCell ref="A547:AV547"/>
    <mergeCell ref="A550:AV550"/>
    <mergeCell ref="A578:AV578"/>
    <mergeCell ref="A592:AV592"/>
    <mergeCell ref="A606:AV606"/>
    <mergeCell ref="A614:AV614"/>
    <mergeCell ref="A633:AV633"/>
    <mergeCell ref="A644:AV644"/>
    <mergeCell ref="A858:AV858"/>
    <mergeCell ref="A860:AV860"/>
    <mergeCell ref="B857:AV857"/>
    <mergeCell ref="A684:AV684"/>
    <mergeCell ref="A683:AV683"/>
    <mergeCell ref="A676:AV676"/>
    <mergeCell ref="A893:E898"/>
    <mergeCell ref="C823:C834"/>
    <mergeCell ref="D823:D834"/>
    <mergeCell ref="E823:E834"/>
    <mergeCell ref="J823:J834"/>
    <mergeCell ref="K823:K834"/>
    <mergeCell ref="A762:A834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AV742:AV746"/>
    <mergeCell ref="E817:E822"/>
    <mergeCell ref="A525:AV525"/>
    <mergeCell ref="A882:V882"/>
    <mergeCell ref="A884:V884"/>
    <mergeCell ref="B885:M885"/>
    <mergeCell ref="A886:E891"/>
    <mergeCell ref="B892:M892"/>
    <mergeCell ref="A870:V870"/>
    <mergeCell ref="B871:M871"/>
    <mergeCell ref="A872:E877"/>
    <mergeCell ref="J863:J868"/>
    <mergeCell ref="K863:K868"/>
    <mergeCell ref="L863:L868"/>
    <mergeCell ref="M863:M868"/>
    <mergeCell ref="F865:F868"/>
    <mergeCell ref="G865:G868"/>
    <mergeCell ref="D863:D868"/>
    <mergeCell ref="E863:E868"/>
    <mergeCell ref="A847:V847"/>
    <mergeCell ref="A849:V849"/>
    <mergeCell ref="B850:M850"/>
    <mergeCell ref="A851:E856"/>
    <mergeCell ref="A836:V836"/>
    <mergeCell ref="B837:M837"/>
    <mergeCell ref="A838:E843"/>
    <mergeCell ref="L823:L834"/>
    <mergeCell ref="M823:M834"/>
    <mergeCell ref="F828:F834"/>
    <mergeCell ref="G828:G834"/>
    <mergeCell ref="H828:H834"/>
    <mergeCell ref="I828:I834"/>
    <mergeCell ref="B823:B834"/>
    <mergeCell ref="B863:B868"/>
    <mergeCell ref="J817:J822"/>
    <mergeCell ref="K817:K822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799:L804"/>
    <mergeCell ref="M799:M804"/>
    <mergeCell ref="F801:F804"/>
    <mergeCell ref="G801:G804"/>
    <mergeCell ref="H801:H804"/>
    <mergeCell ref="I801:I804"/>
    <mergeCell ref="B799:B804"/>
    <mergeCell ref="C799:C804"/>
    <mergeCell ref="D799:D804"/>
    <mergeCell ref="E799:E804"/>
    <mergeCell ref="J799:J804"/>
    <mergeCell ref="K799:K804"/>
    <mergeCell ref="D762:D767"/>
    <mergeCell ref="E762:E767"/>
    <mergeCell ref="L792:L798"/>
    <mergeCell ref="M792:M798"/>
    <mergeCell ref="F795:F798"/>
    <mergeCell ref="G795:G798"/>
    <mergeCell ref="H795:H798"/>
    <mergeCell ref="I795:I798"/>
    <mergeCell ref="B792:B798"/>
    <mergeCell ref="C792:C798"/>
    <mergeCell ref="D792:D798"/>
    <mergeCell ref="E792:E798"/>
    <mergeCell ref="J792:J798"/>
    <mergeCell ref="K792:K798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M755:M760"/>
    <mergeCell ref="F757:F760"/>
    <mergeCell ref="G757:G760"/>
    <mergeCell ref="H757:H760"/>
    <mergeCell ref="I757:I760"/>
    <mergeCell ref="I764:I767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74:L779"/>
    <mergeCell ref="M774:M779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B762:B767"/>
    <mergeCell ref="C762:C767"/>
    <mergeCell ref="M742:M747"/>
    <mergeCell ref="F744:F747"/>
    <mergeCell ref="G744:G747"/>
    <mergeCell ref="H744:H747"/>
    <mergeCell ref="I744:I747"/>
    <mergeCell ref="A755:A760"/>
    <mergeCell ref="B755:B760"/>
    <mergeCell ref="C755:C760"/>
    <mergeCell ref="D755:D760"/>
    <mergeCell ref="E755:E760"/>
    <mergeCell ref="J755:J760"/>
    <mergeCell ref="K755:K760"/>
    <mergeCell ref="L755:L760"/>
    <mergeCell ref="L768:L773"/>
    <mergeCell ref="M768:M773"/>
    <mergeCell ref="F770:F773"/>
    <mergeCell ref="G770:G773"/>
    <mergeCell ref="H770:H773"/>
    <mergeCell ref="I770:I773"/>
    <mergeCell ref="B768:B773"/>
    <mergeCell ref="C768:C773"/>
    <mergeCell ref="D768:D773"/>
    <mergeCell ref="E768:E773"/>
    <mergeCell ref="J768:J773"/>
    <mergeCell ref="K768:K773"/>
    <mergeCell ref="J762:J767"/>
    <mergeCell ref="K762:K767"/>
    <mergeCell ref="L762:L767"/>
    <mergeCell ref="M762:M767"/>
    <mergeCell ref="F764:F767"/>
    <mergeCell ref="G764:G767"/>
    <mergeCell ref="H764:H767"/>
    <mergeCell ref="F738:F741"/>
    <mergeCell ref="G738:G741"/>
    <mergeCell ref="H738:H741"/>
    <mergeCell ref="I738:I741"/>
    <mergeCell ref="B742:B747"/>
    <mergeCell ref="C742:C747"/>
    <mergeCell ref="D742:D747"/>
    <mergeCell ref="E742:E747"/>
    <mergeCell ref="A736:A753"/>
    <mergeCell ref="B736:B741"/>
    <mergeCell ref="C736:C741"/>
    <mergeCell ref="D736:D741"/>
    <mergeCell ref="E736:E741"/>
    <mergeCell ref="J736:J741"/>
    <mergeCell ref="K736:K741"/>
    <mergeCell ref="L736:L741"/>
    <mergeCell ref="M736:M741"/>
    <mergeCell ref="L748:L753"/>
    <mergeCell ref="M748:M753"/>
    <mergeCell ref="F750:F753"/>
    <mergeCell ref="G750:G753"/>
    <mergeCell ref="H750:H753"/>
    <mergeCell ref="I750:I753"/>
    <mergeCell ref="B748:B753"/>
    <mergeCell ref="C748:C753"/>
    <mergeCell ref="D748:D753"/>
    <mergeCell ref="B711:B716"/>
    <mergeCell ref="C711:C716"/>
    <mergeCell ref="D711:D716"/>
    <mergeCell ref="E711:E716"/>
    <mergeCell ref="J711:J716"/>
    <mergeCell ref="K711:K716"/>
    <mergeCell ref="C705:C710"/>
    <mergeCell ref="D705:D710"/>
    <mergeCell ref="E705:E710"/>
    <mergeCell ref="J705:J710"/>
    <mergeCell ref="K705:K710"/>
    <mergeCell ref="E748:E753"/>
    <mergeCell ref="J748:J753"/>
    <mergeCell ref="K748:K753"/>
    <mergeCell ref="J742:J747"/>
    <mergeCell ref="K742:K747"/>
    <mergeCell ref="L742:L747"/>
    <mergeCell ref="A725:V725"/>
    <mergeCell ref="B726:M726"/>
    <mergeCell ref="A727:E732"/>
    <mergeCell ref="L717:L723"/>
    <mergeCell ref="M717:M723"/>
    <mergeCell ref="F720:F723"/>
    <mergeCell ref="G720:G723"/>
    <mergeCell ref="H720:H723"/>
    <mergeCell ref="I720:I723"/>
    <mergeCell ref="B717:B723"/>
    <mergeCell ref="C717:C723"/>
    <mergeCell ref="D717:D723"/>
    <mergeCell ref="E717:E723"/>
    <mergeCell ref="J717:J723"/>
    <mergeCell ref="K717:K723"/>
    <mergeCell ref="D699:D704"/>
    <mergeCell ref="E699:E704"/>
    <mergeCell ref="J699:J704"/>
    <mergeCell ref="K699:K704"/>
    <mergeCell ref="J693:J698"/>
    <mergeCell ref="K693:K698"/>
    <mergeCell ref="L693:L698"/>
    <mergeCell ref="M693:M698"/>
    <mergeCell ref="F695:F698"/>
    <mergeCell ref="G695:G698"/>
    <mergeCell ref="H695:H698"/>
    <mergeCell ref="I695:I698"/>
    <mergeCell ref="L711:L716"/>
    <mergeCell ref="M711:M716"/>
    <mergeCell ref="F713:F716"/>
    <mergeCell ref="G713:G716"/>
    <mergeCell ref="H713:H716"/>
    <mergeCell ref="I713:I716"/>
    <mergeCell ref="K685:K692"/>
    <mergeCell ref="L685:L692"/>
    <mergeCell ref="M685:M692"/>
    <mergeCell ref="F689:F692"/>
    <mergeCell ref="G689:G692"/>
    <mergeCell ref="H689:H692"/>
    <mergeCell ref="I689:I692"/>
    <mergeCell ref="A685:A723"/>
    <mergeCell ref="B685:B692"/>
    <mergeCell ref="C685:C692"/>
    <mergeCell ref="D685:D692"/>
    <mergeCell ref="E685:E692"/>
    <mergeCell ref="J685:J692"/>
    <mergeCell ref="B693:B698"/>
    <mergeCell ref="C693:C698"/>
    <mergeCell ref="D693:D698"/>
    <mergeCell ref="E693:E698"/>
    <mergeCell ref="L705:L710"/>
    <mergeCell ref="M705:M710"/>
    <mergeCell ref="F707:F710"/>
    <mergeCell ref="G707:G710"/>
    <mergeCell ref="H707:H710"/>
    <mergeCell ref="I707:I710"/>
    <mergeCell ref="B705:B710"/>
    <mergeCell ref="L699:L704"/>
    <mergeCell ref="M699:M704"/>
    <mergeCell ref="F701:F704"/>
    <mergeCell ref="G701:G704"/>
    <mergeCell ref="H701:H704"/>
    <mergeCell ref="I701:I704"/>
    <mergeCell ref="B699:B704"/>
    <mergeCell ref="C699:C704"/>
    <mergeCell ref="F679:F682"/>
    <mergeCell ref="G679:G682"/>
    <mergeCell ref="H679:H682"/>
    <mergeCell ref="I679:I682"/>
    <mergeCell ref="A677:A682"/>
    <mergeCell ref="B677:B682"/>
    <mergeCell ref="C677:C682"/>
    <mergeCell ref="D677:D682"/>
    <mergeCell ref="E677:E682"/>
    <mergeCell ref="J677:J682"/>
    <mergeCell ref="K677:K682"/>
    <mergeCell ref="L677:L682"/>
    <mergeCell ref="M677:M682"/>
    <mergeCell ref="L669:L675"/>
    <mergeCell ref="M669:M675"/>
    <mergeCell ref="F672:F675"/>
    <mergeCell ref="G672:G675"/>
    <mergeCell ref="H672:H675"/>
    <mergeCell ref="I672:I675"/>
    <mergeCell ref="B669:B675"/>
    <mergeCell ref="C669:C675"/>
    <mergeCell ref="D669:D675"/>
    <mergeCell ref="E669:E675"/>
    <mergeCell ref="J669:J675"/>
    <mergeCell ref="K669:K675"/>
    <mergeCell ref="C663:C668"/>
    <mergeCell ref="D663:D668"/>
    <mergeCell ref="E663:E668"/>
    <mergeCell ref="J663:J668"/>
    <mergeCell ref="K663:K668"/>
    <mergeCell ref="L657:L662"/>
    <mergeCell ref="M657:M662"/>
    <mergeCell ref="F659:F662"/>
    <mergeCell ref="G659:G662"/>
    <mergeCell ref="H659:H662"/>
    <mergeCell ref="I659:I662"/>
    <mergeCell ref="B657:B662"/>
    <mergeCell ref="C657:C662"/>
    <mergeCell ref="D657:D662"/>
    <mergeCell ref="E657:E662"/>
    <mergeCell ref="J657:J662"/>
    <mergeCell ref="K657:K662"/>
    <mergeCell ref="J651:J656"/>
    <mergeCell ref="K651:K656"/>
    <mergeCell ref="L651:L656"/>
    <mergeCell ref="M651:M656"/>
    <mergeCell ref="F653:F656"/>
    <mergeCell ref="G653:G656"/>
    <mergeCell ref="H653:H656"/>
    <mergeCell ref="I653:I656"/>
    <mergeCell ref="F647:F650"/>
    <mergeCell ref="G647:G650"/>
    <mergeCell ref="H647:H650"/>
    <mergeCell ref="I647:I650"/>
    <mergeCell ref="B651:B656"/>
    <mergeCell ref="C651:C656"/>
    <mergeCell ref="D651:D656"/>
    <mergeCell ref="E651:E656"/>
    <mergeCell ref="A645:A675"/>
    <mergeCell ref="B645:B650"/>
    <mergeCell ref="C645:C650"/>
    <mergeCell ref="D645:D650"/>
    <mergeCell ref="E645:E650"/>
    <mergeCell ref="J645:J650"/>
    <mergeCell ref="K645:K650"/>
    <mergeCell ref="L645:L650"/>
    <mergeCell ref="M645:M650"/>
    <mergeCell ref="L663:L668"/>
    <mergeCell ref="M663:M668"/>
    <mergeCell ref="F665:F668"/>
    <mergeCell ref="G665:G668"/>
    <mergeCell ref="H665:H668"/>
    <mergeCell ref="I665:I668"/>
    <mergeCell ref="B663:B668"/>
    <mergeCell ref="A634:V634"/>
    <mergeCell ref="B635:M635"/>
    <mergeCell ref="A636:E641"/>
    <mergeCell ref="L627:L632"/>
    <mergeCell ref="M627:M632"/>
    <mergeCell ref="F629:F632"/>
    <mergeCell ref="G629:G632"/>
    <mergeCell ref="H629:H632"/>
    <mergeCell ref="I629:I632"/>
    <mergeCell ref="B627:B632"/>
    <mergeCell ref="C627:C632"/>
    <mergeCell ref="D627:D632"/>
    <mergeCell ref="E627:E632"/>
    <mergeCell ref="J627:J632"/>
    <mergeCell ref="K627:K632"/>
    <mergeCell ref="K621:K626"/>
    <mergeCell ref="L621:L626"/>
    <mergeCell ref="M621:M626"/>
    <mergeCell ref="F623:F626"/>
    <mergeCell ref="G623:G626"/>
    <mergeCell ref="H623:H626"/>
    <mergeCell ref="I623:I626"/>
    <mergeCell ref="M615:M620"/>
    <mergeCell ref="F617:F620"/>
    <mergeCell ref="G617:G620"/>
    <mergeCell ref="H617:H620"/>
    <mergeCell ref="I617:I620"/>
    <mergeCell ref="B621:B626"/>
    <mergeCell ref="C621:C626"/>
    <mergeCell ref="D621:D626"/>
    <mergeCell ref="E621:E626"/>
    <mergeCell ref="J621:J626"/>
    <mergeCell ref="A615:A632"/>
    <mergeCell ref="B615:B620"/>
    <mergeCell ref="C615:C620"/>
    <mergeCell ref="D615:D620"/>
    <mergeCell ref="E615:E620"/>
    <mergeCell ref="J615:J620"/>
    <mergeCell ref="K615:K620"/>
    <mergeCell ref="L615:L620"/>
    <mergeCell ref="K607:K612"/>
    <mergeCell ref="L607:L612"/>
    <mergeCell ref="M607:M612"/>
    <mergeCell ref="F609:F612"/>
    <mergeCell ref="G609:G612"/>
    <mergeCell ref="H609:H612"/>
    <mergeCell ref="I609:I612"/>
    <mergeCell ref="A607:A612"/>
    <mergeCell ref="B607:B612"/>
    <mergeCell ref="C607:C612"/>
    <mergeCell ref="D607:D612"/>
    <mergeCell ref="E607:E612"/>
    <mergeCell ref="J607:J612"/>
    <mergeCell ref="M599:M605"/>
    <mergeCell ref="F602:F605"/>
    <mergeCell ref="G602:G605"/>
    <mergeCell ref="H602:H605"/>
    <mergeCell ref="I602:I605"/>
    <mergeCell ref="A579:A590"/>
    <mergeCell ref="B579:B584"/>
    <mergeCell ref="C579:C584"/>
    <mergeCell ref="D579:D584"/>
    <mergeCell ref="E579:E584"/>
    <mergeCell ref="J579:J584"/>
    <mergeCell ref="K579:K584"/>
    <mergeCell ref="L579:L584"/>
    <mergeCell ref="M579:M584"/>
    <mergeCell ref="M593:M598"/>
    <mergeCell ref="H595:H598"/>
    <mergeCell ref="I595:I598"/>
    <mergeCell ref="B599:B605"/>
    <mergeCell ref="C599:C605"/>
    <mergeCell ref="D599:D605"/>
    <mergeCell ref="E599:E605"/>
    <mergeCell ref="J599:J605"/>
    <mergeCell ref="K599:K605"/>
    <mergeCell ref="L599:L605"/>
    <mergeCell ref="A593:A605"/>
    <mergeCell ref="B593:B598"/>
    <mergeCell ref="C593:C598"/>
    <mergeCell ref="D593:D598"/>
    <mergeCell ref="E593:E598"/>
    <mergeCell ref="J593:J598"/>
    <mergeCell ref="K593:K598"/>
    <mergeCell ref="L593:L598"/>
    <mergeCell ref="M563:M568"/>
    <mergeCell ref="F565:F568"/>
    <mergeCell ref="G565:G568"/>
    <mergeCell ref="H565:H568"/>
    <mergeCell ref="I565:I568"/>
    <mergeCell ref="B563:B568"/>
    <mergeCell ref="C563:C568"/>
    <mergeCell ref="D563:D568"/>
    <mergeCell ref="E563:E568"/>
    <mergeCell ref="J563:J568"/>
    <mergeCell ref="K563:K568"/>
    <mergeCell ref="J585:J590"/>
    <mergeCell ref="K585:K590"/>
    <mergeCell ref="L585:L590"/>
    <mergeCell ref="M585:M590"/>
    <mergeCell ref="F587:F590"/>
    <mergeCell ref="G587:G590"/>
    <mergeCell ref="H587:H590"/>
    <mergeCell ref="I587:I590"/>
    <mergeCell ref="F581:F584"/>
    <mergeCell ref="G581:G584"/>
    <mergeCell ref="H581:H584"/>
    <mergeCell ref="I581:I584"/>
    <mergeCell ref="B585:B590"/>
    <mergeCell ref="C585:C590"/>
    <mergeCell ref="D585:D590"/>
    <mergeCell ref="E585:E590"/>
    <mergeCell ref="L557:L562"/>
    <mergeCell ref="M557:M562"/>
    <mergeCell ref="F559:F562"/>
    <mergeCell ref="G559:G562"/>
    <mergeCell ref="H559:H562"/>
    <mergeCell ref="I559:I562"/>
    <mergeCell ref="B557:B562"/>
    <mergeCell ref="C557:C562"/>
    <mergeCell ref="D557:D562"/>
    <mergeCell ref="E557:E562"/>
    <mergeCell ref="J557:J562"/>
    <mergeCell ref="K557:K562"/>
    <mergeCell ref="A548:V548"/>
    <mergeCell ref="A551:A577"/>
    <mergeCell ref="B551:B556"/>
    <mergeCell ref="C551:C556"/>
    <mergeCell ref="D551:D556"/>
    <mergeCell ref="E551:E556"/>
    <mergeCell ref="J551:J556"/>
    <mergeCell ref="L569:L577"/>
    <mergeCell ref="M569:M577"/>
    <mergeCell ref="F574:F577"/>
    <mergeCell ref="G574:G577"/>
    <mergeCell ref="H574:H577"/>
    <mergeCell ref="I574:I577"/>
    <mergeCell ref="B569:B577"/>
    <mergeCell ref="C569:C577"/>
    <mergeCell ref="D569:D577"/>
    <mergeCell ref="E569:E577"/>
    <mergeCell ref="J569:J577"/>
    <mergeCell ref="K569:K577"/>
    <mergeCell ref="L563:L568"/>
    <mergeCell ref="K551:K556"/>
    <mergeCell ref="L551:L556"/>
    <mergeCell ref="M551:M556"/>
    <mergeCell ref="F553:F556"/>
    <mergeCell ref="G553:G556"/>
    <mergeCell ref="H553:H556"/>
    <mergeCell ref="I553:I556"/>
    <mergeCell ref="B539:B546"/>
    <mergeCell ref="C539:C546"/>
    <mergeCell ref="D539:D546"/>
    <mergeCell ref="E539:E546"/>
    <mergeCell ref="J527:J532"/>
    <mergeCell ref="K527:K532"/>
    <mergeCell ref="L527:L532"/>
    <mergeCell ref="M527:M532"/>
    <mergeCell ref="J539:J546"/>
    <mergeCell ref="K539:K546"/>
    <mergeCell ref="L539:L546"/>
    <mergeCell ref="M539:M546"/>
    <mergeCell ref="F543:F546"/>
    <mergeCell ref="G543:G546"/>
    <mergeCell ref="H543:H546"/>
    <mergeCell ref="I543:I546"/>
    <mergeCell ref="L533:L538"/>
    <mergeCell ref="M533:M538"/>
    <mergeCell ref="F535:F538"/>
    <mergeCell ref="G535:G538"/>
    <mergeCell ref="H535:H538"/>
    <mergeCell ref="I535:I538"/>
    <mergeCell ref="B533:B538"/>
    <mergeCell ref="C533:C538"/>
    <mergeCell ref="D533:D538"/>
    <mergeCell ref="A522:E522"/>
    <mergeCell ref="F529:F532"/>
    <mergeCell ref="G529:G532"/>
    <mergeCell ref="H529:H532"/>
    <mergeCell ref="I529:I532"/>
    <mergeCell ref="A514:E514"/>
    <mergeCell ref="A516:E516"/>
    <mergeCell ref="A517:E517"/>
    <mergeCell ref="A518:E518"/>
    <mergeCell ref="A519:E519"/>
    <mergeCell ref="A507:V507"/>
    <mergeCell ref="A508:V508"/>
    <mergeCell ref="A509:E509"/>
    <mergeCell ref="A510:E510"/>
    <mergeCell ref="A511:E511"/>
    <mergeCell ref="A512:E512"/>
    <mergeCell ref="A501:V501"/>
    <mergeCell ref="A502:V502"/>
    <mergeCell ref="A503:V503"/>
    <mergeCell ref="A504:V504"/>
    <mergeCell ref="A505:V505"/>
    <mergeCell ref="A506:V506"/>
    <mergeCell ref="A527:A546"/>
    <mergeCell ref="B527:B532"/>
    <mergeCell ref="C527:C532"/>
    <mergeCell ref="D527:D532"/>
    <mergeCell ref="E527:E532"/>
    <mergeCell ref="E533:E538"/>
    <mergeCell ref="J533:J538"/>
    <mergeCell ref="K533:K538"/>
    <mergeCell ref="A526:AV526"/>
    <mergeCell ref="A524:AV524"/>
    <mergeCell ref="K494:K500"/>
    <mergeCell ref="L494:L500"/>
    <mergeCell ref="M494:M500"/>
    <mergeCell ref="F497:F500"/>
    <mergeCell ref="G497:G500"/>
    <mergeCell ref="H497:H500"/>
    <mergeCell ref="I497:I500"/>
    <mergeCell ref="A494:A500"/>
    <mergeCell ref="B494:B500"/>
    <mergeCell ref="C494:C500"/>
    <mergeCell ref="D494:D500"/>
    <mergeCell ref="E494:E500"/>
    <mergeCell ref="J494:J500"/>
    <mergeCell ref="J487:J493"/>
    <mergeCell ref="K487:K493"/>
    <mergeCell ref="L487:L493"/>
    <mergeCell ref="M487:M493"/>
    <mergeCell ref="F490:F493"/>
    <mergeCell ref="G490:G493"/>
    <mergeCell ref="H490:H493"/>
    <mergeCell ref="I490:I493"/>
    <mergeCell ref="M480:M486"/>
    <mergeCell ref="F483:F486"/>
    <mergeCell ref="G483:G486"/>
    <mergeCell ref="H483:H486"/>
    <mergeCell ref="I483:I486"/>
    <mergeCell ref="A487:A493"/>
    <mergeCell ref="B487:B493"/>
    <mergeCell ref="C487:C493"/>
    <mergeCell ref="D487:D493"/>
    <mergeCell ref="E487:E493"/>
    <mergeCell ref="A478:AV478"/>
    <mergeCell ref="A479:AV479"/>
    <mergeCell ref="A480:A486"/>
    <mergeCell ref="B480:B486"/>
    <mergeCell ref="C480:C486"/>
    <mergeCell ref="D480:D486"/>
    <mergeCell ref="E480:E486"/>
    <mergeCell ref="J480:J486"/>
    <mergeCell ref="K480:K486"/>
    <mergeCell ref="L480:L486"/>
    <mergeCell ref="A471:M471"/>
    <mergeCell ref="A472:E472"/>
    <mergeCell ref="A473:E473"/>
    <mergeCell ref="A474:E474"/>
    <mergeCell ref="A475:E475"/>
    <mergeCell ref="A477:E477"/>
    <mergeCell ref="A465:V465"/>
    <mergeCell ref="A466:V466"/>
    <mergeCell ref="A467:V467"/>
    <mergeCell ref="A468:V468"/>
    <mergeCell ref="A469:V469"/>
    <mergeCell ref="A470:V470"/>
    <mergeCell ref="A459:V459"/>
    <mergeCell ref="A460:V460"/>
    <mergeCell ref="A461:V461"/>
    <mergeCell ref="A462:AV462"/>
    <mergeCell ref="A463:AV463"/>
    <mergeCell ref="A464:V464"/>
    <mergeCell ref="A453:AV453"/>
    <mergeCell ref="A454:AV454"/>
    <mergeCell ref="A455:V455"/>
    <mergeCell ref="A456:V456"/>
    <mergeCell ref="A457:V457"/>
    <mergeCell ref="A458:V458"/>
    <mergeCell ref="A446:E446"/>
    <mergeCell ref="A447:E447"/>
    <mergeCell ref="A448:E448"/>
    <mergeCell ref="A449:E449"/>
    <mergeCell ref="A451:E451"/>
    <mergeCell ref="A452:AV452"/>
    <mergeCell ref="A440:V440"/>
    <mergeCell ref="A441:V441"/>
    <mergeCell ref="A442:V442"/>
    <mergeCell ref="A443:V443"/>
    <mergeCell ref="A444:V444"/>
    <mergeCell ref="A445:M445"/>
    <mergeCell ref="M432:M438"/>
    <mergeCell ref="F435:F438"/>
    <mergeCell ref="G435:G438"/>
    <mergeCell ref="H435:H438"/>
    <mergeCell ref="I435:I438"/>
    <mergeCell ref="A439:V439"/>
    <mergeCell ref="A430:AV430"/>
    <mergeCell ref="A431:AV431"/>
    <mergeCell ref="A432:A438"/>
    <mergeCell ref="B432:B438"/>
    <mergeCell ref="C432:C438"/>
    <mergeCell ref="D432:D438"/>
    <mergeCell ref="E432:E438"/>
    <mergeCell ref="J432:J438"/>
    <mergeCell ref="K432:K438"/>
    <mergeCell ref="L432:L438"/>
    <mergeCell ref="A423:V423"/>
    <mergeCell ref="A424:E424"/>
    <mergeCell ref="A425:E425"/>
    <mergeCell ref="A426:E426"/>
    <mergeCell ref="A427:E427"/>
    <mergeCell ref="A429:E429"/>
    <mergeCell ref="A417:V417"/>
    <mergeCell ref="A418:V418"/>
    <mergeCell ref="A419:V419"/>
    <mergeCell ref="A420:V420"/>
    <mergeCell ref="A421:V421"/>
    <mergeCell ref="A422:V422"/>
    <mergeCell ref="L410:L416"/>
    <mergeCell ref="M410:M416"/>
    <mergeCell ref="F413:F416"/>
    <mergeCell ref="G413:G416"/>
    <mergeCell ref="H413:H416"/>
    <mergeCell ref="I413:I416"/>
    <mergeCell ref="B410:B416"/>
    <mergeCell ref="C410:C416"/>
    <mergeCell ref="D410:D416"/>
    <mergeCell ref="E410:E416"/>
    <mergeCell ref="J410:J416"/>
    <mergeCell ref="K410:K416"/>
    <mergeCell ref="L403:L409"/>
    <mergeCell ref="M403:M409"/>
    <mergeCell ref="F406:F409"/>
    <mergeCell ref="G406:G409"/>
    <mergeCell ref="H406:H409"/>
    <mergeCell ref="I406:I409"/>
    <mergeCell ref="B403:B409"/>
    <mergeCell ref="C403:C409"/>
    <mergeCell ref="D403:D409"/>
    <mergeCell ref="E403:E409"/>
    <mergeCell ref="J403:J409"/>
    <mergeCell ref="K403:K409"/>
    <mergeCell ref="L397:L402"/>
    <mergeCell ref="M397:M402"/>
    <mergeCell ref="F399:F402"/>
    <mergeCell ref="G399:G402"/>
    <mergeCell ref="H399:H402"/>
    <mergeCell ref="I399:I402"/>
    <mergeCell ref="B397:B402"/>
    <mergeCell ref="C397:C402"/>
    <mergeCell ref="D397:D402"/>
    <mergeCell ref="E397:E402"/>
    <mergeCell ref="J397:J402"/>
    <mergeCell ref="K397:K402"/>
    <mergeCell ref="L391:L396"/>
    <mergeCell ref="M391:M396"/>
    <mergeCell ref="F393:F396"/>
    <mergeCell ref="G393:G396"/>
    <mergeCell ref="H393:H396"/>
    <mergeCell ref="I393:I396"/>
    <mergeCell ref="B391:B396"/>
    <mergeCell ref="C391:C396"/>
    <mergeCell ref="D391:D396"/>
    <mergeCell ref="E391:E396"/>
    <mergeCell ref="J391:J396"/>
    <mergeCell ref="K391:K396"/>
    <mergeCell ref="L385:L390"/>
    <mergeCell ref="M385:M390"/>
    <mergeCell ref="F387:F390"/>
    <mergeCell ref="G387:G390"/>
    <mergeCell ref="H387:H390"/>
    <mergeCell ref="I387:I390"/>
    <mergeCell ref="B385:B390"/>
    <mergeCell ref="C385:C390"/>
    <mergeCell ref="D385:D390"/>
    <mergeCell ref="E385:E390"/>
    <mergeCell ref="J385:J390"/>
    <mergeCell ref="K385:K390"/>
    <mergeCell ref="H363:H366"/>
    <mergeCell ref="I363:I366"/>
    <mergeCell ref="B367:B372"/>
    <mergeCell ref="C367:C372"/>
    <mergeCell ref="D367:D372"/>
    <mergeCell ref="E367:E372"/>
    <mergeCell ref="J367:J372"/>
    <mergeCell ref="L379:L384"/>
    <mergeCell ref="M379:M384"/>
    <mergeCell ref="F381:F384"/>
    <mergeCell ref="G381:G384"/>
    <mergeCell ref="H381:H384"/>
    <mergeCell ref="I381:I384"/>
    <mergeCell ref="B379:B384"/>
    <mergeCell ref="C379:C384"/>
    <mergeCell ref="D379:D384"/>
    <mergeCell ref="E379:E384"/>
    <mergeCell ref="J379:J384"/>
    <mergeCell ref="K379:K384"/>
    <mergeCell ref="L373:L378"/>
    <mergeCell ref="M373:M378"/>
    <mergeCell ref="F375:F378"/>
    <mergeCell ref="G375:G378"/>
    <mergeCell ref="H375:H378"/>
    <mergeCell ref="I375:I378"/>
    <mergeCell ref="B373:B378"/>
    <mergeCell ref="C373:C378"/>
    <mergeCell ref="D373:D378"/>
    <mergeCell ref="E373:E378"/>
    <mergeCell ref="J373:J378"/>
    <mergeCell ref="K373:K378"/>
    <mergeCell ref="A359:AV359"/>
    <mergeCell ref="A360:AV360"/>
    <mergeCell ref="A361:A416"/>
    <mergeCell ref="B361:B366"/>
    <mergeCell ref="C361:C366"/>
    <mergeCell ref="D361:D366"/>
    <mergeCell ref="E361:E366"/>
    <mergeCell ref="J361:J366"/>
    <mergeCell ref="K361:K366"/>
    <mergeCell ref="L361:L366"/>
    <mergeCell ref="A353:V353"/>
    <mergeCell ref="A354:V354"/>
    <mergeCell ref="A355:V355"/>
    <mergeCell ref="A356:V356"/>
    <mergeCell ref="A357:V357"/>
    <mergeCell ref="A358:V358"/>
    <mergeCell ref="L347:L352"/>
    <mergeCell ref="M347:M352"/>
    <mergeCell ref="F349:F352"/>
    <mergeCell ref="G349:G352"/>
    <mergeCell ref="H349:H352"/>
    <mergeCell ref="I349:I352"/>
    <mergeCell ref="K367:K372"/>
    <mergeCell ref="L367:L372"/>
    <mergeCell ref="M367:M372"/>
    <mergeCell ref="F369:F372"/>
    <mergeCell ref="G369:G372"/>
    <mergeCell ref="H369:H372"/>
    <mergeCell ref="I369:I372"/>
    <mergeCell ref="M361:M366"/>
    <mergeCell ref="F363:F366"/>
    <mergeCell ref="G363:G366"/>
    <mergeCell ref="A344:AV344"/>
    <mergeCell ref="A345:AV345"/>
    <mergeCell ref="A346:AV346"/>
    <mergeCell ref="A347:A352"/>
    <mergeCell ref="B347:B352"/>
    <mergeCell ref="C347:C352"/>
    <mergeCell ref="D347:D352"/>
    <mergeCell ref="E347:E352"/>
    <mergeCell ref="J347:J352"/>
    <mergeCell ref="K347:K352"/>
    <mergeCell ref="A337:V337"/>
    <mergeCell ref="A338:E338"/>
    <mergeCell ref="A339:E339"/>
    <mergeCell ref="A340:E340"/>
    <mergeCell ref="A341:E341"/>
    <mergeCell ref="A343:E343"/>
    <mergeCell ref="A331:V331"/>
    <mergeCell ref="A332:V332"/>
    <mergeCell ref="A333:V333"/>
    <mergeCell ref="A334:V334"/>
    <mergeCell ref="A335:V335"/>
    <mergeCell ref="A336:V336"/>
    <mergeCell ref="K306:K311"/>
    <mergeCell ref="L306:L311"/>
    <mergeCell ref="M306:M311"/>
    <mergeCell ref="F308:F311"/>
    <mergeCell ref="G308:G311"/>
    <mergeCell ref="H308:H311"/>
    <mergeCell ref="I308:I311"/>
    <mergeCell ref="L325:L330"/>
    <mergeCell ref="M325:M330"/>
    <mergeCell ref="F327:F330"/>
    <mergeCell ref="G327:G330"/>
    <mergeCell ref="H327:H330"/>
    <mergeCell ref="I327:I330"/>
    <mergeCell ref="B325:B330"/>
    <mergeCell ref="C325:C330"/>
    <mergeCell ref="D325:D330"/>
    <mergeCell ref="E325:E330"/>
    <mergeCell ref="J325:J330"/>
    <mergeCell ref="K325:K330"/>
    <mergeCell ref="L319:L324"/>
    <mergeCell ref="M319:M324"/>
    <mergeCell ref="F321:F324"/>
    <mergeCell ref="G321:G324"/>
    <mergeCell ref="H321:H324"/>
    <mergeCell ref="I321:I324"/>
    <mergeCell ref="B319:B324"/>
    <mergeCell ref="C319:C324"/>
    <mergeCell ref="D319:D324"/>
    <mergeCell ref="E319:E324"/>
    <mergeCell ref="J319:J324"/>
    <mergeCell ref="K319:K324"/>
    <mergeCell ref="M299:M305"/>
    <mergeCell ref="F302:F305"/>
    <mergeCell ref="G302:G305"/>
    <mergeCell ref="H302:H305"/>
    <mergeCell ref="I302:I305"/>
    <mergeCell ref="B306:B311"/>
    <mergeCell ref="C306:C311"/>
    <mergeCell ref="D306:D311"/>
    <mergeCell ref="E306:E311"/>
    <mergeCell ref="J306:J311"/>
    <mergeCell ref="A297:AV297"/>
    <mergeCell ref="A298:AV298"/>
    <mergeCell ref="A299:A330"/>
    <mergeCell ref="B299:B305"/>
    <mergeCell ref="C299:C305"/>
    <mergeCell ref="D299:D305"/>
    <mergeCell ref="E299:E305"/>
    <mergeCell ref="J299:J305"/>
    <mergeCell ref="K299:K305"/>
    <mergeCell ref="L299:L305"/>
    <mergeCell ref="L312:L318"/>
    <mergeCell ref="M312:M318"/>
    <mergeCell ref="F315:F318"/>
    <mergeCell ref="G315:G318"/>
    <mergeCell ref="H315:H318"/>
    <mergeCell ref="I315:I318"/>
    <mergeCell ref="B312:B318"/>
    <mergeCell ref="C312:C318"/>
    <mergeCell ref="D312:D318"/>
    <mergeCell ref="E312:E318"/>
    <mergeCell ref="J312:J318"/>
    <mergeCell ref="K312:K318"/>
    <mergeCell ref="H272:H275"/>
    <mergeCell ref="I272:I275"/>
    <mergeCell ref="B276:B284"/>
    <mergeCell ref="C276:C284"/>
    <mergeCell ref="D276:D284"/>
    <mergeCell ref="E276:E284"/>
    <mergeCell ref="J276:J284"/>
    <mergeCell ref="A291:V291"/>
    <mergeCell ref="A292:V292"/>
    <mergeCell ref="A293:V293"/>
    <mergeCell ref="A294:V294"/>
    <mergeCell ref="A295:V295"/>
    <mergeCell ref="A296:V29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F254:F257"/>
    <mergeCell ref="G254:G257"/>
    <mergeCell ref="H254:H257"/>
    <mergeCell ref="I254:I257"/>
    <mergeCell ref="A258:E258"/>
    <mergeCell ref="A259:E259"/>
    <mergeCell ref="K276:K284"/>
    <mergeCell ref="L276:L284"/>
    <mergeCell ref="M276:M284"/>
    <mergeCell ref="F281:F284"/>
    <mergeCell ref="G281:G284"/>
    <mergeCell ref="H281:H284"/>
    <mergeCell ref="I281:I284"/>
    <mergeCell ref="M269:M275"/>
    <mergeCell ref="F272:F275"/>
    <mergeCell ref="G272:G275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1:L199"/>
    <mergeCell ref="M191:M199"/>
    <mergeCell ref="F196:F199"/>
    <mergeCell ref="G196:G199"/>
    <mergeCell ref="H196:H199"/>
    <mergeCell ref="I196:I199"/>
    <mergeCell ref="B191:B199"/>
    <mergeCell ref="C191:C199"/>
    <mergeCell ref="D191:D199"/>
    <mergeCell ref="E191:E199"/>
    <mergeCell ref="J191:J199"/>
    <mergeCell ref="K191:K199"/>
    <mergeCell ref="K163:K168"/>
    <mergeCell ref="L163:L168"/>
    <mergeCell ref="M163:M168"/>
    <mergeCell ref="F165:F168"/>
    <mergeCell ref="G165:G168"/>
    <mergeCell ref="H165:H168"/>
    <mergeCell ref="I165:I168"/>
    <mergeCell ref="L182:L190"/>
    <mergeCell ref="M182:M190"/>
    <mergeCell ref="F187:F190"/>
    <mergeCell ref="G187:G190"/>
    <mergeCell ref="H187:H190"/>
    <mergeCell ref="I187:I190"/>
    <mergeCell ref="B182:B190"/>
    <mergeCell ref="C182:C190"/>
    <mergeCell ref="D182:D190"/>
    <mergeCell ref="E182:E190"/>
    <mergeCell ref="J182:J190"/>
    <mergeCell ref="K182:K190"/>
    <mergeCell ref="L175:L181"/>
    <mergeCell ref="M175:M181"/>
    <mergeCell ref="F178:F181"/>
    <mergeCell ref="G178:G181"/>
    <mergeCell ref="H178:H181"/>
    <mergeCell ref="I178:I181"/>
    <mergeCell ref="B175:B181"/>
    <mergeCell ref="C175:C181"/>
    <mergeCell ref="D175:D181"/>
    <mergeCell ref="E175:E181"/>
    <mergeCell ref="J175:J181"/>
    <mergeCell ref="K175:K181"/>
    <mergeCell ref="M156:M162"/>
    <mergeCell ref="F158:F162"/>
    <mergeCell ref="G158:G162"/>
    <mergeCell ref="H158:H162"/>
    <mergeCell ref="I158:I162"/>
    <mergeCell ref="B163:B168"/>
    <mergeCell ref="C163:C168"/>
    <mergeCell ref="D163:D168"/>
    <mergeCell ref="E163:E168"/>
    <mergeCell ref="J163:J168"/>
    <mergeCell ref="A154:AV154"/>
    <mergeCell ref="A155:AV155"/>
    <mergeCell ref="A156:A205"/>
    <mergeCell ref="B156:B162"/>
    <mergeCell ref="C156:C161"/>
    <mergeCell ref="D156:D162"/>
    <mergeCell ref="E156:E162"/>
    <mergeCell ref="J156:J162"/>
    <mergeCell ref="K156:K162"/>
    <mergeCell ref="L156:L162"/>
    <mergeCell ref="L169:L174"/>
    <mergeCell ref="M169:M174"/>
    <mergeCell ref="F171:F174"/>
    <mergeCell ref="G171:G174"/>
    <mergeCell ref="H171:H174"/>
    <mergeCell ref="I171:I174"/>
    <mergeCell ref="B169:B174"/>
    <mergeCell ref="C169:C174"/>
    <mergeCell ref="D169:D174"/>
    <mergeCell ref="E169:E174"/>
    <mergeCell ref="J169:J174"/>
    <mergeCell ref="K169:K174"/>
    <mergeCell ref="J148:J153"/>
    <mergeCell ref="K148:K153"/>
    <mergeCell ref="L148:L153"/>
    <mergeCell ref="M148:M153"/>
    <mergeCell ref="F150:F153"/>
    <mergeCell ref="G150:G153"/>
    <mergeCell ref="H150:H153"/>
    <mergeCell ref="I150:I153"/>
    <mergeCell ref="F144:F147"/>
    <mergeCell ref="G144:G147"/>
    <mergeCell ref="H144:H147"/>
    <mergeCell ref="I144:I147"/>
    <mergeCell ref="B148:B153"/>
    <mergeCell ref="C148:C153"/>
    <mergeCell ref="D148:D153"/>
    <mergeCell ref="E148:E153"/>
    <mergeCell ref="A141:AV141"/>
    <mergeCell ref="A142:A153"/>
    <mergeCell ref="B142:B147"/>
    <mergeCell ref="C142:C147"/>
    <mergeCell ref="D142:D147"/>
    <mergeCell ref="E142:E147"/>
    <mergeCell ref="J142:J147"/>
    <mergeCell ref="K142:K147"/>
    <mergeCell ref="L142:L147"/>
    <mergeCell ref="M142:M147"/>
    <mergeCell ref="L135:L140"/>
    <mergeCell ref="M135:M140"/>
    <mergeCell ref="F137:F140"/>
    <mergeCell ref="G137:G140"/>
    <mergeCell ref="H137:H140"/>
    <mergeCell ref="I137:I140"/>
    <mergeCell ref="B135:B140"/>
    <mergeCell ref="C135:C140"/>
    <mergeCell ref="D135:D140"/>
    <mergeCell ref="E135:E140"/>
    <mergeCell ref="J135:J140"/>
    <mergeCell ref="K135:K140"/>
    <mergeCell ref="L129:L134"/>
    <mergeCell ref="M129:M134"/>
    <mergeCell ref="F131:F134"/>
    <mergeCell ref="G131:G134"/>
    <mergeCell ref="H131:H134"/>
    <mergeCell ref="I131:I134"/>
    <mergeCell ref="B129:B134"/>
    <mergeCell ref="C129:C134"/>
    <mergeCell ref="D129:D134"/>
    <mergeCell ref="E129:E134"/>
    <mergeCell ref="J129:J134"/>
    <mergeCell ref="K129:K134"/>
    <mergeCell ref="B105:B110"/>
    <mergeCell ref="C105:C110"/>
    <mergeCell ref="D105:D110"/>
    <mergeCell ref="E105:E110"/>
    <mergeCell ref="J105:J110"/>
    <mergeCell ref="K105:K110"/>
    <mergeCell ref="L105:L110"/>
    <mergeCell ref="M105:M110"/>
    <mergeCell ref="L123:L128"/>
    <mergeCell ref="M123:M128"/>
    <mergeCell ref="F125:F128"/>
    <mergeCell ref="G125:G128"/>
    <mergeCell ref="H125:H128"/>
    <mergeCell ref="I125:I128"/>
    <mergeCell ref="B123:B128"/>
    <mergeCell ref="C123:C128"/>
    <mergeCell ref="D123:D128"/>
    <mergeCell ref="E123:E128"/>
    <mergeCell ref="J123:J128"/>
    <mergeCell ref="K123:K128"/>
    <mergeCell ref="L117:L122"/>
    <mergeCell ref="M117:M122"/>
    <mergeCell ref="F119:F122"/>
    <mergeCell ref="G119:G122"/>
    <mergeCell ref="H119:H122"/>
    <mergeCell ref="I119:I122"/>
    <mergeCell ref="B117:B122"/>
    <mergeCell ref="C117:C122"/>
    <mergeCell ref="D117:D122"/>
    <mergeCell ref="E117:E122"/>
    <mergeCell ref="J117:J122"/>
    <mergeCell ref="K117:K122"/>
    <mergeCell ref="B98:B103"/>
    <mergeCell ref="C98:C103"/>
    <mergeCell ref="D98:D103"/>
    <mergeCell ref="E98:E103"/>
    <mergeCell ref="A91:AV91"/>
    <mergeCell ref="A92:A103"/>
    <mergeCell ref="B92:B97"/>
    <mergeCell ref="C92:C97"/>
    <mergeCell ref="D92:D97"/>
    <mergeCell ref="E92:E97"/>
    <mergeCell ref="J92:J97"/>
    <mergeCell ref="K92:K97"/>
    <mergeCell ref="L92:L97"/>
    <mergeCell ref="M92:M97"/>
    <mergeCell ref="J111:J116"/>
    <mergeCell ref="K111:K116"/>
    <mergeCell ref="L111:L116"/>
    <mergeCell ref="M111:M116"/>
    <mergeCell ref="F113:F116"/>
    <mergeCell ref="G113:G116"/>
    <mergeCell ref="H113:H116"/>
    <mergeCell ref="I113:I116"/>
    <mergeCell ref="F107:F110"/>
    <mergeCell ref="G107:G110"/>
    <mergeCell ref="H107:H110"/>
    <mergeCell ref="I107:I110"/>
    <mergeCell ref="B111:B116"/>
    <mergeCell ref="C111:C116"/>
    <mergeCell ref="D111:D116"/>
    <mergeCell ref="E111:E116"/>
    <mergeCell ref="A104:AV104"/>
    <mergeCell ref="A105:A140"/>
    <mergeCell ref="M78:M83"/>
    <mergeCell ref="F80:F83"/>
    <mergeCell ref="G80:G83"/>
    <mergeCell ref="H80:H83"/>
    <mergeCell ref="I80:I83"/>
    <mergeCell ref="J98:J103"/>
    <mergeCell ref="K98:K103"/>
    <mergeCell ref="L98:L103"/>
    <mergeCell ref="M98:M103"/>
    <mergeCell ref="F100:F103"/>
    <mergeCell ref="G100:G103"/>
    <mergeCell ref="H100:H103"/>
    <mergeCell ref="I100:I103"/>
    <mergeCell ref="F94:F97"/>
    <mergeCell ref="G94:G97"/>
    <mergeCell ref="H94:H97"/>
    <mergeCell ref="I94:I97"/>
    <mergeCell ref="A74:V74"/>
    <mergeCell ref="A75:V75"/>
    <mergeCell ref="A76:AV76"/>
    <mergeCell ref="A77:AV77"/>
    <mergeCell ref="A78:A90"/>
    <mergeCell ref="B78:B83"/>
    <mergeCell ref="C78:C83"/>
    <mergeCell ref="D78:D83"/>
    <mergeCell ref="E78:E83"/>
    <mergeCell ref="J78:J83"/>
    <mergeCell ref="J68:J73"/>
    <mergeCell ref="K68:K73"/>
    <mergeCell ref="L68:L73"/>
    <mergeCell ref="M68:M73"/>
    <mergeCell ref="F70:F73"/>
    <mergeCell ref="G70:G73"/>
    <mergeCell ref="H70:H73"/>
    <mergeCell ref="I70:I73"/>
    <mergeCell ref="L84:L90"/>
    <mergeCell ref="M84:M90"/>
    <mergeCell ref="F87:F90"/>
    <mergeCell ref="G87:G90"/>
    <mergeCell ref="H87:H90"/>
    <mergeCell ref="I87:I90"/>
    <mergeCell ref="B84:B90"/>
    <mergeCell ref="C84:C90"/>
    <mergeCell ref="D84:D90"/>
    <mergeCell ref="E84:E90"/>
    <mergeCell ref="J84:J90"/>
    <mergeCell ref="K84:K90"/>
    <mergeCell ref="K78:K83"/>
    <mergeCell ref="L78:L83"/>
    <mergeCell ref="K61:K67"/>
    <mergeCell ref="L61:L67"/>
    <mergeCell ref="M61:M67"/>
    <mergeCell ref="F63:F67"/>
    <mergeCell ref="G63:G67"/>
    <mergeCell ref="H63:H67"/>
    <mergeCell ref="I63:I67"/>
    <mergeCell ref="A61:A73"/>
    <mergeCell ref="B61:B67"/>
    <mergeCell ref="C61:C67"/>
    <mergeCell ref="D61:D67"/>
    <mergeCell ref="E61:E67"/>
    <mergeCell ref="J61:J67"/>
    <mergeCell ref="B68:B73"/>
    <mergeCell ref="C68:C73"/>
    <mergeCell ref="D68:D73"/>
    <mergeCell ref="E68:E73"/>
    <mergeCell ref="A55:AV55"/>
    <mergeCell ref="A56:AV56"/>
    <mergeCell ref="A57:V57"/>
    <mergeCell ref="A58:V58"/>
    <mergeCell ref="A59:V59"/>
    <mergeCell ref="A60:V60"/>
    <mergeCell ref="J49:J54"/>
    <mergeCell ref="K49:K54"/>
    <mergeCell ref="L49:L54"/>
    <mergeCell ref="M49:M54"/>
    <mergeCell ref="F51:F54"/>
    <mergeCell ref="G51:G54"/>
    <mergeCell ref="H51:H54"/>
    <mergeCell ref="I51:I54"/>
    <mergeCell ref="F44:F47"/>
    <mergeCell ref="G44:G47"/>
    <mergeCell ref="H44:H47"/>
    <mergeCell ref="I44:I47"/>
    <mergeCell ref="A48:V48"/>
    <mergeCell ref="A49:A54"/>
    <mergeCell ref="B49:B54"/>
    <mergeCell ref="C49:C54"/>
    <mergeCell ref="D49:D54"/>
    <mergeCell ref="E49:E54"/>
    <mergeCell ref="A41:V41"/>
    <mergeCell ref="A42:A47"/>
    <mergeCell ref="B42:B47"/>
    <mergeCell ref="C42:C47"/>
    <mergeCell ref="D42:D47"/>
    <mergeCell ref="E42:E47"/>
    <mergeCell ref="J42:J47"/>
    <mergeCell ref="K42:K47"/>
    <mergeCell ref="L42:L47"/>
    <mergeCell ref="M42:M47"/>
    <mergeCell ref="J35:J40"/>
    <mergeCell ref="K35:K40"/>
    <mergeCell ref="L35:L40"/>
    <mergeCell ref="M35:M40"/>
    <mergeCell ref="F37:F40"/>
    <mergeCell ref="G37:G40"/>
    <mergeCell ref="H37:H40"/>
    <mergeCell ref="I37:I40"/>
    <mergeCell ref="F31:F34"/>
    <mergeCell ref="G31:G34"/>
    <mergeCell ref="H31:H34"/>
    <mergeCell ref="I31:I34"/>
    <mergeCell ref="B35:B40"/>
    <mergeCell ref="C35:C40"/>
    <mergeCell ref="D35:D40"/>
    <mergeCell ref="E35:E40"/>
    <mergeCell ref="A28:V28"/>
    <mergeCell ref="A29:A40"/>
    <mergeCell ref="B29:B34"/>
    <mergeCell ref="C29:C34"/>
    <mergeCell ref="D29:D34"/>
    <mergeCell ref="E29:E34"/>
    <mergeCell ref="J29:J34"/>
    <mergeCell ref="K29:K34"/>
    <mergeCell ref="L29:L34"/>
    <mergeCell ref="M29:M34"/>
    <mergeCell ref="Y8:Z9"/>
    <mergeCell ref="AA8:AB9"/>
    <mergeCell ref="AC8:AD9"/>
    <mergeCell ref="AE8:AF9"/>
    <mergeCell ref="L22:L27"/>
    <mergeCell ref="M22:M27"/>
    <mergeCell ref="F24:F27"/>
    <mergeCell ref="G24:G27"/>
    <mergeCell ref="H24:H27"/>
    <mergeCell ref="I24:I27"/>
    <mergeCell ref="B22:B27"/>
    <mergeCell ref="C22:C27"/>
    <mergeCell ref="D22:D27"/>
    <mergeCell ref="E22:E27"/>
    <mergeCell ref="J22:J27"/>
    <mergeCell ref="K22:K27"/>
    <mergeCell ref="J16:J21"/>
    <mergeCell ref="K16:K21"/>
    <mergeCell ref="L16:L21"/>
    <mergeCell ref="M16:M21"/>
    <mergeCell ref="F18:F21"/>
    <mergeCell ref="G18:G21"/>
    <mergeCell ref="H18:H21"/>
    <mergeCell ref="I18:I21"/>
    <mergeCell ref="B5:AV5"/>
    <mergeCell ref="B6:AV6"/>
    <mergeCell ref="N7:V7"/>
    <mergeCell ref="A8:B10"/>
    <mergeCell ref="C8:C10"/>
    <mergeCell ref="D8:D10"/>
    <mergeCell ref="E8:E10"/>
    <mergeCell ref="F8:I8"/>
    <mergeCell ref="J8:J10"/>
    <mergeCell ref="K8:K10"/>
    <mergeCell ref="AT9:AU9"/>
    <mergeCell ref="A11:B11"/>
    <mergeCell ref="A13:AV13"/>
    <mergeCell ref="A14:AV14"/>
    <mergeCell ref="A15:AV15"/>
    <mergeCell ref="A16:A27"/>
    <mergeCell ref="B16:B21"/>
    <mergeCell ref="C16:C21"/>
    <mergeCell ref="D16:D21"/>
    <mergeCell ref="E16:E21"/>
    <mergeCell ref="AG8:AK9"/>
    <mergeCell ref="AL8:AP9"/>
    <mergeCell ref="AQ8:AQ10"/>
    <mergeCell ref="AR8:AU8"/>
    <mergeCell ref="AV8:AV10"/>
    <mergeCell ref="F9:F10"/>
    <mergeCell ref="G9:G10"/>
    <mergeCell ref="H9:I9"/>
    <mergeCell ref="AR9:AR10"/>
    <mergeCell ref="AS9:AS10"/>
    <mergeCell ref="L8:V9"/>
    <mergeCell ref="W8:X9"/>
  </mergeCells>
  <pageMargins left="0" right="0" top="0.35433070866141736" bottom="0" header="0.31496062992125984" footer="0.31496062992125984"/>
  <pageSetup paperSize="9" scale="67" fitToHeight="44" orientation="landscape" r:id="rId1"/>
  <rowBreaks count="7" manualBreakCount="7">
    <brk id="75" max="47" man="1"/>
    <brk id="140" max="47" man="1"/>
    <brk id="205" max="47" man="1"/>
    <brk id="265" max="47" man="1"/>
    <brk id="402" max="47" man="1"/>
    <brk id="461" max="47" man="1"/>
    <brk id="525" max="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A208"/>
  <sheetViews>
    <sheetView topLeftCell="A6" zoomScaleNormal="100" workbookViewId="0">
      <selection activeCell="U11" sqref="U11"/>
    </sheetView>
  </sheetViews>
  <sheetFormatPr defaultColWidth="9.140625" defaultRowHeight="15.75"/>
  <cols>
    <col min="1" max="1" width="6.28515625" style="27" customWidth="1"/>
    <col min="2" max="2" width="63.140625" style="28" customWidth="1"/>
    <col min="3" max="3" width="19.28515625" style="29" customWidth="1"/>
    <col min="4" max="4" width="18.140625" style="29" customWidth="1"/>
    <col min="5" max="5" width="24.5703125" style="29" customWidth="1"/>
    <col min="6" max="6" width="16.28515625" style="29" hidden="1" customWidth="1"/>
    <col min="7" max="7" width="13.28515625" style="29" hidden="1" customWidth="1"/>
    <col min="8" max="8" width="12.28515625" style="29" hidden="1" customWidth="1"/>
    <col min="9" max="9" width="14.85546875" style="29" hidden="1" customWidth="1"/>
    <col min="10" max="10" width="15.28515625" style="29" hidden="1" customWidth="1"/>
    <col min="11" max="11" width="13.85546875" style="29" hidden="1" customWidth="1"/>
    <col min="12" max="12" width="16.85546875" style="29" hidden="1" customWidth="1"/>
    <col min="13" max="13" width="14.5703125" style="29" hidden="1" customWidth="1"/>
    <col min="14" max="14" width="13.5703125" style="29" hidden="1" customWidth="1"/>
    <col min="15" max="15" width="14" style="29" hidden="1" customWidth="1"/>
    <col min="16" max="16" width="13.140625" style="29" customWidth="1"/>
    <col min="17" max="17" width="13" style="29" hidden="1" customWidth="1"/>
    <col min="18" max="19" width="12.140625" style="29" hidden="1" customWidth="1"/>
    <col min="20" max="20" width="14.28515625" style="29" hidden="1" customWidth="1"/>
    <col min="21" max="21" width="14.28515625" style="303" customWidth="1"/>
    <col min="22" max="22" width="18" style="295" customWidth="1"/>
    <col min="23" max="16384" width="9.140625" style="30"/>
  </cols>
  <sheetData>
    <row r="1" spans="1:27" hidden="1"/>
    <row r="2" spans="1:27" hidden="1">
      <c r="A2" s="271"/>
      <c r="B2" s="294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</row>
    <row r="3" spans="1:27">
      <c r="V3" s="223" t="s">
        <v>905</v>
      </c>
    </row>
    <row r="4" spans="1:27">
      <c r="V4" s="223" t="s">
        <v>906</v>
      </c>
    </row>
    <row r="5" spans="1:27">
      <c r="V5" s="224" t="s">
        <v>996</v>
      </c>
    </row>
    <row r="6" spans="1:27">
      <c r="V6" s="225" t="s">
        <v>907</v>
      </c>
    </row>
    <row r="7" spans="1:27" s="32" customFormat="1" ht="18.75">
      <c r="A7" s="762" t="s">
        <v>1007</v>
      </c>
      <c r="B7" s="762"/>
      <c r="C7" s="762"/>
      <c r="D7" s="762"/>
      <c r="E7" s="762"/>
      <c r="F7" s="762"/>
      <c r="G7" s="762"/>
      <c r="H7" s="762"/>
      <c r="I7" s="762"/>
      <c r="J7" s="762"/>
      <c r="K7" s="762"/>
      <c r="L7" s="762"/>
      <c r="M7" s="762"/>
      <c r="N7" s="762"/>
      <c r="O7" s="762"/>
      <c r="P7" s="762"/>
      <c r="Q7" s="762"/>
      <c r="R7" s="762"/>
      <c r="S7" s="762"/>
      <c r="T7" s="762"/>
      <c r="U7" s="304"/>
      <c r="V7" s="296"/>
    </row>
    <row r="8" spans="1:27" s="32" customFormat="1" ht="18.75">
      <c r="A8" s="763" t="s">
        <v>870</v>
      </c>
      <c r="B8" s="764"/>
      <c r="C8" s="764"/>
      <c r="D8" s="764"/>
      <c r="E8" s="764"/>
      <c r="F8" s="764"/>
      <c r="G8" s="764"/>
      <c r="H8" s="764"/>
      <c r="I8" s="764"/>
      <c r="J8" s="764"/>
      <c r="K8" s="764"/>
      <c r="L8" s="764"/>
      <c r="M8" s="764"/>
      <c r="N8" s="764"/>
      <c r="O8" s="764"/>
      <c r="P8" s="764"/>
      <c r="Q8" s="764"/>
      <c r="R8" s="764"/>
      <c r="S8" s="764"/>
      <c r="T8" s="765"/>
      <c r="U8" s="305"/>
      <c r="V8" s="297"/>
      <c r="W8" s="33"/>
      <c r="X8" s="33"/>
      <c r="Y8" s="33"/>
      <c r="Z8" s="33"/>
      <c r="AA8" s="33"/>
    </row>
    <row r="9" spans="1:27" s="29" customFormat="1" ht="81" customHeight="1">
      <c r="A9" s="766" t="s">
        <v>388</v>
      </c>
      <c r="B9" s="455" t="s">
        <v>389</v>
      </c>
      <c r="C9" s="455" t="s">
        <v>390</v>
      </c>
      <c r="D9" s="455" t="s">
        <v>2</v>
      </c>
      <c r="E9" s="455" t="s">
        <v>391</v>
      </c>
      <c r="F9" s="455" t="s">
        <v>392</v>
      </c>
      <c r="G9" s="455"/>
      <c r="H9" s="455"/>
      <c r="I9" s="455"/>
      <c r="J9" s="455"/>
      <c r="K9" s="455" t="s">
        <v>393</v>
      </c>
      <c r="L9" s="455"/>
      <c r="M9" s="499" t="s">
        <v>993</v>
      </c>
      <c r="N9" s="713"/>
      <c r="O9" s="713"/>
      <c r="P9" s="713"/>
      <c r="Q9" s="713"/>
      <c r="R9" s="713"/>
      <c r="S9" s="713"/>
      <c r="T9" s="713"/>
      <c r="U9" s="700"/>
      <c r="V9" s="298"/>
    </row>
    <row r="10" spans="1:27" s="29" customFormat="1" ht="29.25" customHeight="1">
      <c r="A10" s="766"/>
      <c r="B10" s="455"/>
      <c r="C10" s="455"/>
      <c r="D10" s="455"/>
      <c r="E10" s="455"/>
      <c r="F10" s="455" t="s">
        <v>352</v>
      </c>
      <c r="G10" s="455"/>
      <c r="H10" s="455"/>
      <c r="I10" s="455"/>
      <c r="J10" s="455"/>
      <c r="K10" s="455" t="s">
        <v>394</v>
      </c>
      <c r="L10" s="455"/>
      <c r="M10" s="26" t="s">
        <v>395</v>
      </c>
      <c r="N10" s="26" t="s">
        <v>396</v>
      </c>
      <c r="O10" s="26" t="s">
        <v>354</v>
      </c>
      <c r="P10" s="7" t="s">
        <v>994</v>
      </c>
      <c r="Q10" s="26" t="s">
        <v>397</v>
      </c>
      <c r="R10" s="26" t="s">
        <v>398</v>
      </c>
      <c r="S10" s="26" t="s">
        <v>399</v>
      </c>
      <c r="T10" s="455" t="s">
        <v>0</v>
      </c>
      <c r="U10" s="26" t="s">
        <v>353</v>
      </c>
      <c r="V10" s="299" t="s">
        <v>983</v>
      </c>
    </row>
    <row r="11" spans="1:27" s="29" customFormat="1" ht="48.75" customHeight="1">
      <c r="A11" s="766"/>
      <c r="B11" s="455"/>
      <c r="C11" s="455"/>
      <c r="D11" s="455"/>
      <c r="E11" s="455"/>
      <c r="F11" s="7" t="s">
        <v>400</v>
      </c>
      <c r="G11" s="7" t="s">
        <v>401</v>
      </c>
      <c r="H11" s="7" t="s">
        <v>402</v>
      </c>
      <c r="I11" s="7" t="s">
        <v>403</v>
      </c>
      <c r="J11" s="7" t="s">
        <v>404</v>
      </c>
      <c r="K11" s="7" t="s">
        <v>405</v>
      </c>
      <c r="L11" s="7" t="s">
        <v>406</v>
      </c>
      <c r="M11" s="7" t="s">
        <v>353</v>
      </c>
      <c r="N11" s="7" t="s">
        <v>353</v>
      </c>
      <c r="O11" s="7" t="s">
        <v>353</v>
      </c>
      <c r="P11" s="7" t="s">
        <v>992</v>
      </c>
      <c r="Q11" s="7" t="s">
        <v>351</v>
      </c>
      <c r="R11" s="7" t="s">
        <v>351</v>
      </c>
      <c r="S11" s="7" t="s">
        <v>351</v>
      </c>
      <c r="T11" s="455"/>
      <c r="U11" s="306" t="s">
        <v>985</v>
      </c>
      <c r="V11" s="300"/>
    </row>
    <row r="12" spans="1:27" s="29" customFormat="1" ht="17.25" customHeight="1">
      <c r="A12" s="7">
        <v>1</v>
      </c>
      <c r="B12" s="7">
        <v>2</v>
      </c>
      <c r="C12" s="7">
        <v>3</v>
      </c>
      <c r="D12" s="7">
        <v>4</v>
      </c>
      <c r="E12" s="7">
        <v>5</v>
      </c>
      <c r="F12" s="7">
        <v>6</v>
      </c>
      <c r="G12" s="7">
        <v>7</v>
      </c>
      <c r="H12" s="7">
        <v>8</v>
      </c>
      <c r="I12" s="7">
        <v>9</v>
      </c>
      <c r="J12" s="7">
        <v>10</v>
      </c>
      <c r="K12" s="7">
        <v>11</v>
      </c>
      <c r="L12" s="7">
        <v>12</v>
      </c>
      <c r="M12" s="7">
        <v>13</v>
      </c>
      <c r="N12" s="7">
        <v>14</v>
      </c>
      <c r="O12" s="7">
        <v>15</v>
      </c>
      <c r="P12" s="7">
        <v>16</v>
      </c>
      <c r="Q12" s="7">
        <v>17</v>
      </c>
      <c r="R12" s="7">
        <v>18</v>
      </c>
      <c r="S12" s="7">
        <v>19</v>
      </c>
      <c r="T12" s="7">
        <v>20</v>
      </c>
      <c r="U12" s="307"/>
      <c r="V12" s="301"/>
    </row>
    <row r="13" spans="1:27" s="34" customFormat="1" ht="19.5" customHeight="1">
      <c r="A13" s="757" t="s">
        <v>23</v>
      </c>
      <c r="B13" s="757"/>
      <c r="C13" s="757"/>
      <c r="D13" s="757"/>
      <c r="E13" s="757"/>
      <c r="F13" s="757"/>
      <c r="G13" s="757"/>
      <c r="H13" s="757"/>
      <c r="I13" s="757"/>
      <c r="J13" s="757"/>
      <c r="K13" s="757"/>
      <c r="L13" s="757"/>
      <c r="M13" s="757"/>
      <c r="N13" s="757"/>
      <c r="O13" s="757"/>
      <c r="P13" s="757"/>
      <c r="Q13" s="757"/>
      <c r="R13" s="757"/>
      <c r="S13" s="757"/>
      <c r="T13" s="757"/>
      <c r="U13" s="308"/>
      <c r="V13" s="308"/>
    </row>
    <row r="14" spans="1:27" s="29" customFormat="1" ht="16.5" customHeight="1">
      <c r="A14" s="758" t="s">
        <v>24</v>
      </c>
      <c r="B14" s="758"/>
      <c r="C14" s="758"/>
      <c r="D14" s="758"/>
      <c r="E14" s="758"/>
      <c r="F14" s="758"/>
      <c r="G14" s="758"/>
      <c r="H14" s="758"/>
      <c r="I14" s="758"/>
      <c r="J14" s="758"/>
      <c r="K14" s="758"/>
      <c r="L14" s="758"/>
      <c r="M14" s="758"/>
      <c r="N14" s="758"/>
      <c r="O14" s="758"/>
      <c r="P14" s="758"/>
      <c r="Q14" s="758"/>
      <c r="R14" s="758"/>
      <c r="S14" s="758"/>
      <c r="T14" s="758"/>
      <c r="U14" s="309"/>
      <c r="V14" s="309"/>
    </row>
    <row r="15" spans="1:27" s="1" customFormat="1" ht="15.75" customHeight="1">
      <c r="A15" s="547" t="s">
        <v>150</v>
      </c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547"/>
      <c r="R15" s="547"/>
      <c r="S15" s="547"/>
      <c r="T15" s="547"/>
      <c r="U15" s="310"/>
      <c r="V15" s="302"/>
    </row>
    <row r="16" spans="1:27" s="1" customFormat="1" ht="38.25" customHeight="1">
      <c r="A16" s="761"/>
      <c r="B16" s="22" t="s">
        <v>63</v>
      </c>
      <c r="C16" s="23">
        <v>2021</v>
      </c>
      <c r="D16" s="23">
        <v>2023</v>
      </c>
      <c r="E16" s="5">
        <v>6.8157399999999999</v>
      </c>
      <c r="F16" s="5">
        <f>G16+H16</f>
        <v>6.8157399999999999</v>
      </c>
      <c r="G16" s="5">
        <v>7.1999999999999998E-3</v>
      </c>
      <c r="H16" s="5">
        <v>6.8085399999999998</v>
      </c>
      <c r="I16" s="5" t="s">
        <v>297</v>
      </c>
      <c r="J16" s="5" t="s">
        <v>297</v>
      </c>
      <c r="K16" s="5" t="s">
        <v>297</v>
      </c>
      <c r="L16" s="5">
        <f>P16+Q16+R16+S16</f>
        <v>6.8085399999999998</v>
      </c>
      <c r="M16" s="5">
        <v>0</v>
      </c>
      <c r="N16" s="5">
        <v>0</v>
      </c>
      <c r="O16" s="5">
        <v>7.1999999999999998E-3</v>
      </c>
      <c r="P16" s="5">
        <v>0</v>
      </c>
      <c r="Q16" s="5">
        <v>6.8085399999999998</v>
      </c>
      <c r="R16" s="5">
        <v>0</v>
      </c>
      <c r="S16" s="5">
        <v>0</v>
      </c>
      <c r="T16" s="5">
        <f>SUM(M16:S16)</f>
        <v>6.8157399999999999</v>
      </c>
      <c r="U16" s="9">
        <v>0</v>
      </c>
      <c r="V16" s="302"/>
    </row>
    <row r="17" spans="1:22" s="1" customFormat="1" ht="33" customHeight="1">
      <c r="A17" s="761"/>
      <c r="B17" s="22" t="s">
        <v>64</v>
      </c>
      <c r="C17" s="23">
        <v>2023</v>
      </c>
      <c r="D17" s="23">
        <v>2023</v>
      </c>
      <c r="E17" s="5">
        <v>2.5399099999999999</v>
      </c>
      <c r="F17" s="5">
        <f t="shared" ref="F17:F77" si="0">G17+H17</f>
        <v>2.5399099999999999</v>
      </c>
      <c r="G17" s="5">
        <v>1.0231399999999999</v>
      </c>
      <c r="H17" s="5">
        <v>1.51677</v>
      </c>
      <c r="I17" s="5" t="s">
        <v>297</v>
      </c>
      <c r="J17" s="5" t="s">
        <v>297</v>
      </c>
      <c r="K17" s="5" t="s">
        <v>297</v>
      </c>
      <c r="L17" s="5">
        <f t="shared" ref="L17:L77" si="1">P17+Q17+R17+S17</f>
        <v>2.5399099999999999</v>
      </c>
      <c r="M17" s="4">
        <v>0</v>
      </c>
      <c r="N17" s="4">
        <v>0</v>
      </c>
      <c r="O17" s="4">
        <v>0</v>
      </c>
      <c r="P17" s="4">
        <v>1.0231399999999999</v>
      </c>
      <c r="Q17" s="4">
        <v>1.51677</v>
      </c>
      <c r="R17" s="4">
        <v>0</v>
      </c>
      <c r="S17" s="4">
        <v>0</v>
      </c>
      <c r="T17" s="5">
        <v>2.5399099999999999</v>
      </c>
      <c r="U17" s="9">
        <v>0</v>
      </c>
      <c r="V17" s="302"/>
    </row>
    <row r="18" spans="1:22" s="1" customFormat="1" ht="15.75" customHeight="1">
      <c r="A18" s="547" t="s">
        <v>153</v>
      </c>
      <c r="B18" s="547"/>
      <c r="C18" s="547"/>
      <c r="D18" s="547"/>
      <c r="E18" s="547"/>
      <c r="F18" s="547"/>
      <c r="G18" s="547"/>
      <c r="H18" s="547"/>
      <c r="I18" s="547"/>
      <c r="J18" s="547"/>
      <c r="K18" s="547"/>
      <c r="L18" s="547"/>
      <c r="M18" s="547"/>
      <c r="N18" s="547"/>
      <c r="O18" s="547"/>
      <c r="P18" s="547"/>
      <c r="Q18" s="547"/>
      <c r="R18" s="547"/>
      <c r="S18" s="547"/>
      <c r="T18" s="547"/>
      <c r="U18" s="310"/>
      <c r="V18" s="302"/>
    </row>
    <row r="19" spans="1:22" s="1" customFormat="1" ht="51.75" customHeight="1">
      <c r="A19" s="761"/>
      <c r="B19" s="22" t="s">
        <v>62</v>
      </c>
      <c r="C19" s="23">
        <v>2023</v>
      </c>
      <c r="D19" s="23">
        <v>2025</v>
      </c>
      <c r="E19" s="5">
        <v>17.071010000000001</v>
      </c>
      <c r="F19" s="5">
        <f t="shared" si="0"/>
        <v>3.87</v>
      </c>
      <c r="G19" s="5">
        <v>1.8800399999999999</v>
      </c>
      <c r="H19" s="5">
        <v>1.98996</v>
      </c>
      <c r="I19" s="5" t="s">
        <v>297</v>
      </c>
      <c r="J19" s="5" t="s">
        <v>297</v>
      </c>
      <c r="K19" s="5" t="s">
        <v>297</v>
      </c>
      <c r="L19" s="5">
        <v>17.071000000000002</v>
      </c>
      <c r="M19" s="5">
        <v>0</v>
      </c>
      <c r="N19" s="5">
        <v>0</v>
      </c>
      <c r="O19" s="5">
        <v>0</v>
      </c>
      <c r="P19" s="5">
        <v>0</v>
      </c>
      <c r="Q19" s="5">
        <v>1.29</v>
      </c>
      <c r="R19" s="5">
        <v>1.29</v>
      </c>
      <c r="S19" s="5">
        <v>1.29</v>
      </c>
      <c r="T19" s="5">
        <f>SUM(M19:S19)</f>
        <v>3.87</v>
      </c>
      <c r="U19" s="9">
        <v>0</v>
      </c>
      <c r="V19" s="302"/>
    </row>
    <row r="20" spans="1:22" s="1" customFormat="1" ht="84.75" customHeight="1">
      <c r="A20" s="761"/>
      <c r="B20" s="22" t="s">
        <v>878</v>
      </c>
      <c r="C20" s="23">
        <v>2023</v>
      </c>
      <c r="D20" s="23">
        <v>2025</v>
      </c>
      <c r="E20" s="5">
        <v>22.295649999999998</v>
      </c>
      <c r="F20" s="5">
        <f t="shared" si="0"/>
        <v>3.87</v>
      </c>
      <c r="G20" s="5">
        <v>1.8980999999999999</v>
      </c>
      <c r="H20" s="5">
        <v>1.9719</v>
      </c>
      <c r="I20" s="5" t="s">
        <v>297</v>
      </c>
      <c r="J20" s="5" t="s">
        <v>297</v>
      </c>
      <c r="K20" s="5" t="s">
        <v>297</v>
      </c>
      <c r="L20" s="5">
        <v>22.295999999999999</v>
      </c>
      <c r="M20" s="4">
        <v>0</v>
      </c>
      <c r="N20" s="4">
        <v>0</v>
      </c>
      <c r="O20" s="4">
        <v>0</v>
      </c>
      <c r="P20" s="4">
        <v>0</v>
      </c>
      <c r="Q20" s="4">
        <v>1.29</v>
      </c>
      <c r="R20" s="4">
        <v>1.29</v>
      </c>
      <c r="S20" s="4">
        <v>1.29</v>
      </c>
      <c r="T20" s="5">
        <f>SUM(M20:S20)</f>
        <v>3.87</v>
      </c>
      <c r="U20" s="9">
        <v>0</v>
      </c>
      <c r="V20" s="302"/>
    </row>
    <row r="21" spans="1:22" s="1" customFormat="1" ht="15.75" customHeight="1">
      <c r="A21" s="547" t="s">
        <v>154</v>
      </c>
      <c r="B21" s="547"/>
      <c r="C21" s="547"/>
      <c r="D21" s="547"/>
      <c r="E21" s="547"/>
      <c r="F21" s="547"/>
      <c r="G21" s="547"/>
      <c r="H21" s="547"/>
      <c r="I21" s="547"/>
      <c r="J21" s="547"/>
      <c r="K21" s="547"/>
      <c r="L21" s="547"/>
      <c r="M21" s="547"/>
      <c r="N21" s="547"/>
      <c r="O21" s="547"/>
      <c r="P21" s="547"/>
      <c r="Q21" s="547"/>
      <c r="R21" s="547"/>
      <c r="S21" s="547"/>
      <c r="T21" s="547"/>
      <c r="U21" s="310"/>
      <c r="V21" s="302"/>
    </row>
    <row r="22" spans="1:22" s="1" customFormat="1" ht="15.75" customHeight="1">
      <c r="A22" s="35"/>
      <c r="B22" s="22" t="s">
        <v>60</v>
      </c>
      <c r="C22" s="23">
        <v>2023</v>
      </c>
      <c r="D22" s="23">
        <v>2025</v>
      </c>
      <c r="E22" s="5">
        <v>3.4368099999999999</v>
      </c>
      <c r="F22" s="5">
        <f t="shared" si="0"/>
        <v>3.4368099999999999</v>
      </c>
      <c r="G22" s="5">
        <v>3.4368099999999999</v>
      </c>
      <c r="H22" s="5">
        <v>0</v>
      </c>
      <c r="I22" s="5" t="s">
        <v>297</v>
      </c>
      <c r="J22" s="5" t="s">
        <v>297</v>
      </c>
      <c r="K22" s="5" t="s">
        <v>297</v>
      </c>
      <c r="L22" s="5">
        <f t="shared" si="1"/>
        <v>3.4361999999999999</v>
      </c>
      <c r="M22" s="4">
        <v>0</v>
      </c>
      <c r="N22" s="4">
        <v>0</v>
      </c>
      <c r="O22" s="4">
        <v>0</v>
      </c>
      <c r="P22" s="4">
        <v>0</v>
      </c>
      <c r="Q22" s="4">
        <v>1.1456</v>
      </c>
      <c r="R22" s="4">
        <v>1.1456</v>
      </c>
      <c r="S22" s="4">
        <v>1.145</v>
      </c>
      <c r="T22" s="5">
        <f>SUM(M22:S22)</f>
        <v>3.4361999999999999</v>
      </c>
      <c r="U22" s="9">
        <v>0</v>
      </c>
      <c r="V22" s="302"/>
    </row>
    <row r="23" spans="1:22" s="1" customFormat="1" ht="15.75" customHeight="1">
      <c r="A23" s="547" t="s">
        <v>155</v>
      </c>
      <c r="B23" s="547"/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7"/>
      <c r="N23" s="547"/>
      <c r="O23" s="547"/>
      <c r="P23" s="547"/>
      <c r="Q23" s="547"/>
      <c r="R23" s="547"/>
      <c r="S23" s="547"/>
      <c r="T23" s="547"/>
      <c r="U23" s="310"/>
      <c r="V23" s="302"/>
    </row>
    <row r="24" spans="1:22" s="1" customFormat="1" ht="15.75" customHeight="1">
      <c r="A24" s="35"/>
      <c r="B24" s="22" t="s">
        <v>61</v>
      </c>
      <c r="C24" s="23">
        <v>2022</v>
      </c>
      <c r="D24" s="23">
        <v>2023</v>
      </c>
      <c r="E24" s="5">
        <v>1.18391</v>
      </c>
      <c r="F24" s="5">
        <f t="shared" si="0"/>
        <v>1.18391</v>
      </c>
      <c r="G24" s="5">
        <v>1.18391</v>
      </c>
      <c r="H24" s="5">
        <v>0</v>
      </c>
      <c r="I24" s="5" t="s">
        <v>297</v>
      </c>
      <c r="J24" s="5" t="s">
        <v>297</v>
      </c>
      <c r="K24" s="5" t="s">
        <v>297</v>
      </c>
      <c r="L24" s="5">
        <v>1.1839999999999999</v>
      </c>
      <c r="M24" s="4">
        <v>0</v>
      </c>
      <c r="N24" s="4">
        <v>0</v>
      </c>
      <c r="O24" s="4">
        <v>0</v>
      </c>
      <c r="P24" s="4">
        <v>0</v>
      </c>
      <c r="Q24" s="14">
        <v>1.48E-3</v>
      </c>
      <c r="R24" s="14">
        <v>1.48E-3</v>
      </c>
      <c r="S24" s="14">
        <v>1.48E-3</v>
      </c>
      <c r="T24" s="14">
        <f>SUM(M24:S24)</f>
        <v>4.4399999999999995E-3</v>
      </c>
      <c r="U24" s="85">
        <v>0</v>
      </c>
      <c r="V24" s="302"/>
    </row>
    <row r="25" spans="1:22" s="29" customFormat="1" ht="15.75" customHeight="1">
      <c r="A25" s="758" t="s">
        <v>27</v>
      </c>
      <c r="B25" s="758"/>
      <c r="C25" s="758"/>
      <c r="D25" s="758"/>
      <c r="E25" s="758"/>
      <c r="F25" s="758"/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  <c r="R25" s="758"/>
      <c r="S25" s="758"/>
      <c r="T25" s="758"/>
      <c r="U25" s="309"/>
      <c r="V25" s="309"/>
    </row>
    <row r="26" spans="1:22" s="1" customFormat="1" ht="15.75" customHeight="1">
      <c r="A26" s="547" t="s">
        <v>156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310"/>
      <c r="V26" s="302"/>
    </row>
    <row r="27" spans="1:22" s="1" customFormat="1" ht="23.25" customHeight="1">
      <c r="A27" s="548" t="s">
        <v>65</v>
      </c>
      <c r="B27" s="548"/>
      <c r="C27" s="548"/>
      <c r="D27" s="548"/>
      <c r="E27" s="548"/>
      <c r="F27" s="548"/>
      <c r="G27" s="548"/>
      <c r="H27" s="548"/>
      <c r="I27" s="548"/>
      <c r="J27" s="548"/>
      <c r="K27" s="548"/>
      <c r="L27" s="548"/>
      <c r="M27" s="548"/>
      <c r="N27" s="548"/>
      <c r="O27" s="548"/>
      <c r="P27" s="548"/>
      <c r="Q27" s="548"/>
      <c r="R27" s="548"/>
      <c r="S27" s="548"/>
      <c r="T27" s="548"/>
      <c r="U27" s="311"/>
      <c r="V27" s="302"/>
    </row>
    <row r="28" spans="1:22" s="1" customFormat="1" ht="15.75" customHeight="1">
      <c r="A28" s="547" t="s">
        <v>157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310"/>
      <c r="V28" s="302"/>
    </row>
    <row r="29" spans="1:22" s="1" customFormat="1" ht="23.25" customHeight="1">
      <c r="A29" s="548" t="s">
        <v>65</v>
      </c>
      <c r="B29" s="548"/>
      <c r="C29" s="548"/>
      <c r="D29" s="548"/>
      <c r="E29" s="548"/>
      <c r="F29" s="548"/>
      <c r="G29" s="548"/>
      <c r="H29" s="548"/>
      <c r="I29" s="548"/>
      <c r="J29" s="548"/>
      <c r="K29" s="548"/>
      <c r="L29" s="548"/>
      <c r="M29" s="548"/>
      <c r="N29" s="548"/>
      <c r="O29" s="548"/>
      <c r="P29" s="548"/>
      <c r="Q29" s="548"/>
      <c r="R29" s="548"/>
      <c r="S29" s="548"/>
      <c r="T29" s="548"/>
      <c r="U29" s="311"/>
      <c r="V29" s="302"/>
    </row>
    <row r="30" spans="1:22" s="1" customFormat="1" ht="15.75" customHeight="1">
      <c r="A30" s="547" t="s">
        <v>158</v>
      </c>
      <c r="B30" s="547"/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7"/>
      <c r="U30" s="310"/>
      <c r="V30" s="302"/>
    </row>
    <row r="31" spans="1:22" s="1" customFormat="1" ht="19.5" customHeight="1">
      <c r="A31" s="759"/>
      <c r="B31" s="47" t="s">
        <v>67</v>
      </c>
      <c r="C31" s="23">
        <v>2023</v>
      </c>
      <c r="D31" s="23">
        <v>2023</v>
      </c>
      <c r="E31" s="5">
        <v>981.74878000000001</v>
      </c>
      <c r="F31" s="5">
        <f t="shared" si="0"/>
        <v>981.74878000000001</v>
      </c>
      <c r="G31" s="5">
        <v>0</v>
      </c>
      <c r="H31" s="5">
        <v>981.74878000000001</v>
      </c>
      <c r="I31" s="5" t="s">
        <v>297</v>
      </c>
      <c r="J31" s="5" t="s">
        <v>297</v>
      </c>
      <c r="K31" s="5" t="s">
        <v>297</v>
      </c>
      <c r="L31" s="5">
        <f t="shared" si="1"/>
        <v>981.74878000000001</v>
      </c>
      <c r="M31" s="5">
        <v>0</v>
      </c>
      <c r="N31" s="5">
        <v>0</v>
      </c>
      <c r="O31" s="5">
        <v>0</v>
      </c>
      <c r="P31" s="5">
        <v>0</v>
      </c>
      <c r="Q31" s="5">
        <v>396.73378000000002</v>
      </c>
      <c r="R31" s="5">
        <v>585.01499999999999</v>
      </c>
      <c r="S31" s="5">
        <v>0</v>
      </c>
      <c r="T31" s="5">
        <f>SUM(M31:S31)</f>
        <v>981.74878000000001</v>
      </c>
      <c r="U31" s="9">
        <v>0</v>
      </c>
      <c r="V31" s="302"/>
    </row>
    <row r="32" spans="1:22" s="1" customFormat="1" ht="19.5" customHeight="1">
      <c r="A32" s="759"/>
      <c r="B32" s="47" t="s">
        <v>68</v>
      </c>
      <c r="C32" s="23">
        <v>2023</v>
      </c>
      <c r="D32" s="23">
        <v>2023</v>
      </c>
      <c r="E32" s="5">
        <v>97.070650000000001</v>
      </c>
      <c r="F32" s="5">
        <f t="shared" si="0"/>
        <v>97.070650000000001</v>
      </c>
      <c r="G32" s="5">
        <v>97.070650000000001</v>
      </c>
      <c r="H32" s="5">
        <v>0</v>
      </c>
      <c r="I32" s="5" t="s">
        <v>297</v>
      </c>
      <c r="J32" s="5" t="s">
        <v>297</v>
      </c>
      <c r="K32" s="5" t="s">
        <v>297</v>
      </c>
      <c r="L32" s="5">
        <f t="shared" si="1"/>
        <v>97.070650000000001</v>
      </c>
      <c r="M32" s="5">
        <v>0</v>
      </c>
      <c r="N32" s="5">
        <v>0</v>
      </c>
      <c r="O32" s="5">
        <v>0</v>
      </c>
      <c r="P32" s="5">
        <v>0</v>
      </c>
      <c r="Q32" s="5">
        <v>23.657599999999999</v>
      </c>
      <c r="R32" s="5">
        <v>73.413049999999998</v>
      </c>
      <c r="S32" s="5">
        <v>0</v>
      </c>
      <c r="T32" s="5">
        <f>SUM(M32:S32)</f>
        <v>97.070650000000001</v>
      </c>
      <c r="U32" s="9">
        <v>0</v>
      </c>
      <c r="V32" s="302"/>
    </row>
    <row r="33" spans="1:22" s="1" customFormat="1" ht="15.75" customHeight="1">
      <c r="A33" s="547" t="s">
        <v>159</v>
      </c>
      <c r="B33" s="547"/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  <c r="Q33" s="547"/>
      <c r="R33" s="547"/>
      <c r="S33" s="547"/>
      <c r="T33" s="547"/>
      <c r="U33" s="310"/>
      <c r="V33" s="302"/>
    </row>
    <row r="34" spans="1:22" s="1" customFormat="1" ht="29.25" customHeight="1">
      <c r="A34" s="548" t="s">
        <v>65</v>
      </c>
      <c r="B34" s="548"/>
      <c r="C34" s="548"/>
      <c r="D34" s="548"/>
      <c r="E34" s="548"/>
      <c r="F34" s="548"/>
      <c r="G34" s="548"/>
      <c r="H34" s="548"/>
      <c r="I34" s="548"/>
      <c r="J34" s="548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311"/>
      <c r="V34" s="302"/>
    </row>
    <row r="35" spans="1:22" s="29" customFormat="1" ht="18" customHeight="1">
      <c r="A35" s="758" t="s">
        <v>25</v>
      </c>
      <c r="B35" s="758"/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309"/>
      <c r="V35" s="309"/>
    </row>
    <row r="36" spans="1:22" s="1" customFormat="1" ht="15.75" customHeight="1">
      <c r="A36" s="547" t="s">
        <v>160</v>
      </c>
      <c r="B36" s="547"/>
      <c r="C36" s="547"/>
      <c r="D36" s="547"/>
      <c r="E36" s="547"/>
      <c r="F36" s="547"/>
      <c r="G36" s="547"/>
      <c r="H36" s="547"/>
      <c r="I36" s="547"/>
      <c r="J36" s="547"/>
      <c r="K36" s="547"/>
      <c r="L36" s="547"/>
      <c r="M36" s="547"/>
      <c r="N36" s="547"/>
      <c r="O36" s="547"/>
      <c r="P36" s="547"/>
      <c r="Q36" s="547"/>
      <c r="R36" s="547"/>
      <c r="S36" s="547"/>
      <c r="T36" s="547"/>
      <c r="U36" s="310"/>
      <c r="V36" s="302"/>
    </row>
    <row r="37" spans="1:22" s="1" customFormat="1" ht="51.75" customHeight="1">
      <c r="A37" s="759"/>
      <c r="B37" s="22" t="s">
        <v>203</v>
      </c>
      <c r="C37" s="23">
        <v>2023</v>
      </c>
      <c r="D37" s="23">
        <v>2023</v>
      </c>
      <c r="E37" s="5">
        <v>4.9589999999999996</v>
      </c>
      <c r="F37" s="5">
        <f t="shared" si="0"/>
        <v>4.9589999999999996</v>
      </c>
      <c r="G37" s="5">
        <v>4.9589999999999996</v>
      </c>
      <c r="H37" s="5">
        <v>0</v>
      </c>
      <c r="I37" s="5" t="s">
        <v>297</v>
      </c>
      <c r="J37" s="5" t="s">
        <v>297</v>
      </c>
      <c r="K37" s="5" t="s">
        <v>297</v>
      </c>
      <c r="L37" s="5">
        <f t="shared" si="1"/>
        <v>4.9589999999999996</v>
      </c>
      <c r="M37" s="5">
        <v>0</v>
      </c>
      <c r="N37" s="5">
        <v>0</v>
      </c>
      <c r="O37" s="5">
        <v>0</v>
      </c>
      <c r="P37" s="5">
        <v>2.23428</v>
      </c>
      <c r="Q37" s="5">
        <v>2.72472</v>
      </c>
      <c r="R37" s="5">
        <v>0</v>
      </c>
      <c r="S37" s="5">
        <v>0</v>
      </c>
      <c r="T37" s="5">
        <f>SUM(M37:S37)</f>
        <v>4.9589999999999996</v>
      </c>
      <c r="U37" s="9">
        <v>0</v>
      </c>
      <c r="V37" s="302" t="s">
        <v>984</v>
      </c>
    </row>
    <row r="38" spans="1:22" s="1" customFormat="1" ht="50.25" customHeight="1">
      <c r="A38" s="759"/>
      <c r="B38" s="22" t="s">
        <v>66</v>
      </c>
      <c r="C38" s="23">
        <v>2023</v>
      </c>
      <c r="D38" s="23">
        <v>2023</v>
      </c>
      <c r="E38" s="5">
        <v>6.0289200000000003</v>
      </c>
      <c r="F38" s="5">
        <f t="shared" si="0"/>
        <v>6.0289200000000003</v>
      </c>
      <c r="G38" s="5">
        <v>6.0289200000000003</v>
      </c>
      <c r="H38" s="5">
        <v>0</v>
      </c>
      <c r="I38" s="5" t="s">
        <v>297</v>
      </c>
      <c r="J38" s="5" t="s">
        <v>297</v>
      </c>
      <c r="K38" s="5" t="s">
        <v>297</v>
      </c>
      <c r="L38" s="5">
        <f t="shared" si="1"/>
        <v>6.0289200000000003</v>
      </c>
      <c r="M38" s="5">
        <v>0</v>
      </c>
      <c r="N38" s="5">
        <v>0</v>
      </c>
      <c r="O38" s="5">
        <v>0</v>
      </c>
      <c r="P38" s="5">
        <v>0</v>
      </c>
      <c r="Q38" s="5">
        <v>6.0289200000000003</v>
      </c>
      <c r="R38" s="5">
        <v>0</v>
      </c>
      <c r="S38" s="5">
        <v>0</v>
      </c>
      <c r="T38" s="5">
        <f>SUM(M38:S38)</f>
        <v>6.0289200000000003</v>
      </c>
      <c r="U38" s="9">
        <v>27.45</v>
      </c>
      <c r="V38" s="302"/>
    </row>
    <row r="39" spans="1:22" s="1" customFormat="1" ht="15.75" customHeight="1">
      <c r="A39" s="547" t="s">
        <v>161</v>
      </c>
      <c r="B39" s="547"/>
      <c r="C39" s="547"/>
      <c r="D39" s="547"/>
      <c r="E39" s="547"/>
      <c r="F39" s="547"/>
      <c r="G39" s="547"/>
      <c r="H39" s="547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7"/>
      <c r="T39" s="547"/>
      <c r="U39" s="310"/>
      <c r="V39" s="302"/>
    </row>
    <row r="40" spans="1:22" s="1" customFormat="1" ht="19.5" customHeight="1">
      <c r="A40" s="759"/>
      <c r="B40" s="22" t="s">
        <v>69</v>
      </c>
      <c r="C40" s="23">
        <v>2023</v>
      </c>
      <c r="D40" s="23">
        <v>2025</v>
      </c>
      <c r="E40" s="5">
        <v>17.377500000000001</v>
      </c>
      <c r="F40" s="5">
        <f t="shared" si="0"/>
        <v>17.377500000000001</v>
      </c>
      <c r="G40" s="5">
        <v>2.31027</v>
      </c>
      <c r="H40" s="5">
        <v>15.06723</v>
      </c>
      <c r="I40" s="5" t="s">
        <v>297</v>
      </c>
      <c r="J40" s="5" t="s">
        <v>297</v>
      </c>
      <c r="K40" s="5" t="s">
        <v>297</v>
      </c>
      <c r="L40" s="5">
        <f t="shared" si="1"/>
        <v>17.377510000000001</v>
      </c>
      <c r="M40" s="5">
        <v>0</v>
      </c>
      <c r="N40" s="5">
        <v>0</v>
      </c>
      <c r="O40" s="5">
        <v>0</v>
      </c>
      <c r="P40" s="5">
        <v>0</v>
      </c>
      <c r="Q40" s="5">
        <v>7.31027</v>
      </c>
      <c r="R40" s="5">
        <v>5.03362</v>
      </c>
      <c r="S40" s="5">
        <v>5.03362</v>
      </c>
      <c r="T40" s="5">
        <f>SUM(M40:S40)</f>
        <v>17.377510000000001</v>
      </c>
      <c r="U40" s="9">
        <v>0</v>
      </c>
      <c r="V40" s="302"/>
    </row>
    <row r="41" spans="1:22" s="1" customFormat="1" ht="19.5" customHeight="1">
      <c r="A41" s="759"/>
      <c r="B41" s="22" t="s">
        <v>70</v>
      </c>
      <c r="C41" s="23">
        <v>2023</v>
      </c>
      <c r="D41" s="23">
        <v>2023</v>
      </c>
      <c r="E41" s="5">
        <v>10.231680000000001</v>
      </c>
      <c r="F41" s="5">
        <f t="shared" si="0"/>
        <v>10.231679999999999</v>
      </c>
      <c r="G41" s="5">
        <v>1.77864</v>
      </c>
      <c r="H41" s="5">
        <v>8.4530399999999997</v>
      </c>
      <c r="I41" s="5" t="s">
        <v>297</v>
      </c>
      <c r="J41" s="5" t="s">
        <v>297</v>
      </c>
      <c r="K41" s="5" t="s">
        <v>297</v>
      </c>
      <c r="L41" s="5">
        <f t="shared" si="1"/>
        <v>10.231680000000001</v>
      </c>
      <c r="M41" s="5">
        <v>0</v>
      </c>
      <c r="N41" s="5">
        <v>0</v>
      </c>
      <c r="O41" s="5">
        <v>0</v>
      </c>
      <c r="P41" s="5">
        <v>0</v>
      </c>
      <c r="Q41" s="5">
        <v>4.5963200000000004</v>
      </c>
      <c r="R41" s="5">
        <v>2.8176800000000002</v>
      </c>
      <c r="S41" s="5">
        <v>2.8176800000000002</v>
      </c>
      <c r="T41" s="5">
        <f>SUM(M41:S41)</f>
        <v>10.231680000000001</v>
      </c>
      <c r="U41" s="9">
        <v>0</v>
      </c>
      <c r="V41" s="302"/>
    </row>
    <row r="42" spans="1:22" s="1" customFormat="1" ht="15.75" customHeight="1">
      <c r="A42" s="547" t="s">
        <v>162</v>
      </c>
      <c r="B42" s="547"/>
      <c r="C42" s="547"/>
      <c r="D42" s="547"/>
      <c r="E42" s="547"/>
      <c r="F42" s="547"/>
      <c r="G42" s="547"/>
      <c r="H42" s="547"/>
      <c r="I42" s="547"/>
      <c r="J42" s="547"/>
      <c r="K42" s="547"/>
      <c r="L42" s="547"/>
      <c r="M42" s="547"/>
      <c r="N42" s="547"/>
      <c r="O42" s="547"/>
      <c r="P42" s="547"/>
      <c r="Q42" s="547"/>
      <c r="R42" s="547"/>
      <c r="S42" s="547"/>
      <c r="T42" s="547"/>
      <c r="U42" s="310"/>
      <c r="V42" s="302"/>
    </row>
    <row r="43" spans="1:22" s="1" customFormat="1" ht="19.5" customHeight="1">
      <c r="A43" s="760"/>
      <c r="B43" s="22" t="s">
        <v>71</v>
      </c>
      <c r="C43" s="23">
        <v>2023</v>
      </c>
      <c r="D43" s="23">
        <v>2025</v>
      </c>
      <c r="E43" s="5">
        <v>29.58868</v>
      </c>
      <c r="F43" s="5">
        <f t="shared" si="0"/>
        <v>29.58868</v>
      </c>
      <c r="G43" s="5">
        <v>4.4108499999999999</v>
      </c>
      <c r="H43" s="5">
        <v>25.17783</v>
      </c>
      <c r="I43" s="5" t="s">
        <v>297</v>
      </c>
      <c r="J43" s="5" t="s">
        <v>297</v>
      </c>
      <c r="K43" s="5" t="s">
        <v>297</v>
      </c>
      <c r="L43" s="5">
        <f t="shared" si="1"/>
        <v>29.588679999999997</v>
      </c>
      <c r="M43" s="5">
        <v>0</v>
      </c>
      <c r="N43" s="5">
        <v>0</v>
      </c>
      <c r="O43" s="5">
        <v>0</v>
      </c>
      <c r="P43" s="5">
        <v>0</v>
      </c>
      <c r="Q43" s="5">
        <v>4.4108499999999999</v>
      </c>
      <c r="R43" s="5">
        <v>12.58892</v>
      </c>
      <c r="S43" s="5">
        <v>12.58891</v>
      </c>
      <c r="T43" s="5">
        <f t="shared" ref="T43:T48" si="2">SUM(M43:S43)</f>
        <v>29.588679999999997</v>
      </c>
      <c r="U43" s="9">
        <v>0</v>
      </c>
      <c r="V43" s="302"/>
    </row>
    <row r="44" spans="1:22" s="1" customFormat="1" ht="19.5" customHeight="1">
      <c r="A44" s="760"/>
      <c r="B44" s="22" t="s">
        <v>72</v>
      </c>
      <c r="C44" s="23">
        <v>2023</v>
      </c>
      <c r="D44" s="23">
        <v>2025</v>
      </c>
      <c r="E44" s="5">
        <v>20.32245</v>
      </c>
      <c r="F44" s="5">
        <f t="shared" si="0"/>
        <v>20.32245</v>
      </c>
      <c r="G44" s="5">
        <v>4.7960500000000001</v>
      </c>
      <c r="H44" s="5">
        <v>15.526400000000001</v>
      </c>
      <c r="I44" s="5" t="s">
        <v>297</v>
      </c>
      <c r="J44" s="5" t="s">
        <v>297</v>
      </c>
      <c r="K44" s="5" t="s">
        <v>297</v>
      </c>
      <c r="L44" s="5">
        <f t="shared" si="1"/>
        <v>20.32245</v>
      </c>
      <c r="M44" s="5">
        <v>0</v>
      </c>
      <c r="N44" s="5">
        <v>0</v>
      </c>
      <c r="O44" s="5">
        <v>0</v>
      </c>
      <c r="P44" s="5">
        <v>0</v>
      </c>
      <c r="Q44" s="5">
        <v>4.7960500000000001</v>
      </c>
      <c r="R44" s="5">
        <v>7.7632000000000003</v>
      </c>
      <c r="S44" s="5">
        <v>7.7632000000000003</v>
      </c>
      <c r="T44" s="5">
        <f t="shared" si="2"/>
        <v>20.32245</v>
      </c>
      <c r="U44" s="9">
        <v>0</v>
      </c>
      <c r="V44" s="302"/>
    </row>
    <row r="45" spans="1:22" s="1" customFormat="1" ht="19.5" customHeight="1">
      <c r="A45" s="760"/>
      <c r="B45" s="22" t="s">
        <v>73</v>
      </c>
      <c r="C45" s="23">
        <v>2023</v>
      </c>
      <c r="D45" s="23">
        <v>2023</v>
      </c>
      <c r="E45" s="5">
        <v>3.7021600000000001</v>
      </c>
      <c r="F45" s="5">
        <f t="shared" si="0"/>
        <v>3.7021600000000001</v>
      </c>
      <c r="G45" s="5">
        <v>3.7021600000000001</v>
      </c>
      <c r="H45" s="5">
        <v>0</v>
      </c>
      <c r="I45" s="5" t="s">
        <v>297</v>
      </c>
      <c r="J45" s="5" t="s">
        <v>297</v>
      </c>
      <c r="K45" s="5" t="s">
        <v>297</v>
      </c>
      <c r="L45" s="5">
        <f t="shared" si="1"/>
        <v>3.7021600000000001</v>
      </c>
      <c r="M45" s="5">
        <v>0</v>
      </c>
      <c r="N45" s="5">
        <v>0</v>
      </c>
      <c r="O45" s="5">
        <v>0</v>
      </c>
      <c r="P45" s="5">
        <v>0</v>
      </c>
      <c r="Q45" s="5">
        <v>3.7021600000000001</v>
      </c>
      <c r="R45" s="5">
        <v>0</v>
      </c>
      <c r="S45" s="5">
        <v>0</v>
      </c>
      <c r="T45" s="5">
        <f t="shared" si="2"/>
        <v>3.7021600000000001</v>
      </c>
      <c r="U45" s="9">
        <v>0</v>
      </c>
      <c r="V45" s="302"/>
    </row>
    <row r="46" spans="1:22" s="1" customFormat="1" ht="19.5" customHeight="1">
      <c r="A46" s="760"/>
      <c r="B46" s="22" t="s">
        <v>74</v>
      </c>
      <c r="C46" s="23">
        <v>2023</v>
      </c>
      <c r="D46" s="23">
        <v>2023</v>
      </c>
      <c r="E46" s="5">
        <v>3.8721299999999998</v>
      </c>
      <c r="F46" s="5">
        <f t="shared" si="0"/>
        <v>3.8721299999999998</v>
      </c>
      <c r="G46" s="5">
        <v>3.8721299999999998</v>
      </c>
      <c r="H46" s="5">
        <v>0</v>
      </c>
      <c r="I46" s="5" t="s">
        <v>297</v>
      </c>
      <c r="J46" s="5" t="s">
        <v>297</v>
      </c>
      <c r="K46" s="5" t="s">
        <v>297</v>
      </c>
      <c r="L46" s="5">
        <f t="shared" si="1"/>
        <v>3.8721299999999998</v>
      </c>
      <c r="M46" s="5">
        <v>0</v>
      </c>
      <c r="N46" s="5">
        <v>0</v>
      </c>
      <c r="O46" s="5">
        <v>0</v>
      </c>
      <c r="P46" s="5">
        <v>0</v>
      </c>
      <c r="Q46" s="5">
        <v>3.8721299999999998</v>
      </c>
      <c r="R46" s="5">
        <v>0</v>
      </c>
      <c r="S46" s="5">
        <v>0</v>
      </c>
      <c r="T46" s="5">
        <f t="shared" si="2"/>
        <v>3.8721299999999998</v>
      </c>
      <c r="U46" s="9">
        <v>0</v>
      </c>
      <c r="V46" s="302"/>
    </row>
    <row r="47" spans="1:22" s="1" customFormat="1" ht="19.5" customHeight="1">
      <c r="A47" s="760"/>
      <c r="B47" s="22" t="s">
        <v>75</v>
      </c>
      <c r="C47" s="23">
        <v>2023</v>
      </c>
      <c r="D47" s="23">
        <v>2023</v>
      </c>
      <c r="E47" s="5">
        <v>3.5340400000000001</v>
      </c>
      <c r="F47" s="5">
        <f t="shared" si="0"/>
        <v>3.5340400000000001</v>
      </c>
      <c r="G47" s="5">
        <v>3.5340400000000001</v>
      </c>
      <c r="H47" s="5">
        <v>0</v>
      </c>
      <c r="I47" s="5" t="s">
        <v>297</v>
      </c>
      <c r="J47" s="5" t="s">
        <v>297</v>
      </c>
      <c r="K47" s="5" t="s">
        <v>297</v>
      </c>
      <c r="L47" s="5">
        <f t="shared" si="1"/>
        <v>3.5340400000000001</v>
      </c>
      <c r="M47" s="5">
        <v>0</v>
      </c>
      <c r="N47" s="5">
        <v>0</v>
      </c>
      <c r="O47" s="5">
        <v>0</v>
      </c>
      <c r="P47" s="5">
        <v>0</v>
      </c>
      <c r="Q47" s="5">
        <v>3.5340400000000001</v>
      </c>
      <c r="R47" s="5">
        <v>0</v>
      </c>
      <c r="S47" s="5">
        <v>0</v>
      </c>
      <c r="T47" s="5">
        <f t="shared" si="2"/>
        <v>3.5340400000000001</v>
      </c>
      <c r="U47" s="9">
        <v>0</v>
      </c>
      <c r="V47" s="302"/>
    </row>
    <row r="48" spans="1:22" s="1" customFormat="1" ht="19.5" customHeight="1">
      <c r="A48" s="760"/>
      <c r="B48" s="22" t="s">
        <v>131</v>
      </c>
      <c r="C48" s="23">
        <v>2023</v>
      </c>
      <c r="D48" s="23">
        <v>2023</v>
      </c>
      <c r="E48" s="5">
        <v>5.1384600000000002</v>
      </c>
      <c r="F48" s="5">
        <f t="shared" si="0"/>
        <v>5.1384600000000002</v>
      </c>
      <c r="G48" s="5">
        <v>5.1384600000000002</v>
      </c>
      <c r="H48" s="5">
        <v>0</v>
      </c>
      <c r="I48" s="5" t="s">
        <v>297</v>
      </c>
      <c r="J48" s="5" t="s">
        <v>297</v>
      </c>
      <c r="K48" s="5" t="s">
        <v>297</v>
      </c>
      <c r="L48" s="5">
        <f t="shared" si="1"/>
        <v>5.1384600000000002</v>
      </c>
      <c r="M48" s="5">
        <v>0</v>
      </c>
      <c r="N48" s="5">
        <v>0</v>
      </c>
      <c r="O48" s="5">
        <v>0</v>
      </c>
      <c r="P48" s="5">
        <v>0</v>
      </c>
      <c r="Q48" s="5">
        <v>5.1384600000000002</v>
      </c>
      <c r="R48" s="5">
        <v>0</v>
      </c>
      <c r="S48" s="5">
        <v>0</v>
      </c>
      <c r="T48" s="5">
        <f t="shared" si="2"/>
        <v>5.1384600000000002</v>
      </c>
      <c r="U48" s="9">
        <v>0</v>
      </c>
      <c r="V48" s="302"/>
    </row>
    <row r="49" spans="1:22" s="1" customFormat="1" ht="15.75" customHeight="1">
      <c r="A49" s="547" t="s">
        <v>163</v>
      </c>
      <c r="B49" s="547"/>
      <c r="C49" s="547"/>
      <c r="D49" s="547"/>
      <c r="E49" s="547"/>
      <c r="F49" s="547"/>
      <c r="G49" s="547"/>
      <c r="H49" s="547"/>
      <c r="I49" s="547"/>
      <c r="J49" s="547"/>
      <c r="K49" s="547"/>
      <c r="L49" s="547"/>
      <c r="M49" s="547"/>
      <c r="N49" s="547"/>
      <c r="O49" s="547"/>
      <c r="P49" s="547"/>
      <c r="Q49" s="547"/>
      <c r="R49" s="547"/>
      <c r="S49" s="547"/>
      <c r="T49" s="547"/>
      <c r="U49" s="310"/>
      <c r="V49" s="302"/>
    </row>
    <row r="50" spans="1:22" s="1" customFormat="1" ht="19.5" customHeight="1">
      <c r="A50" s="759"/>
      <c r="B50" s="22" t="s">
        <v>76</v>
      </c>
      <c r="C50" s="23">
        <v>2023</v>
      </c>
      <c r="D50" s="23">
        <v>2023</v>
      </c>
      <c r="E50" s="5">
        <v>5.19611</v>
      </c>
      <c r="F50" s="5">
        <f t="shared" si="0"/>
        <v>5.19611</v>
      </c>
      <c r="G50" s="5">
        <v>5.19611</v>
      </c>
      <c r="H50" s="5">
        <v>0</v>
      </c>
      <c r="I50" s="5" t="s">
        <v>297</v>
      </c>
      <c r="J50" s="5" t="s">
        <v>297</v>
      </c>
      <c r="K50" s="5" t="s">
        <v>297</v>
      </c>
      <c r="L50" s="5">
        <f t="shared" si="1"/>
        <v>5.1961200000000005</v>
      </c>
      <c r="M50" s="5">
        <v>0</v>
      </c>
      <c r="N50" s="5">
        <v>0</v>
      </c>
      <c r="O50" s="5">
        <v>0</v>
      </c>
      <c r="P50" s="5">
        <v>0</v>
      </c>
      <c r="Q50" s="5">
        <v>0.65</v>
      </c>
      <c r="R50" s="5">
        <v>2.2730600000000001</v>
      </c>
      <c r="S50" s="5">
        <v>2.2730600000000001</v>
      </c>
      <c r="T50" s="5">
        <f>SUM(M50:S50)</f>
        <v>5.1961200000000005</v>
      </c>
      <c r="U50" s="9">
        <v>0</v>
      </c>
      <c r="V50" s="302"/>
    </row>
    <row r="51" spans="1:22" s="1" customFormat="1" ht="19.5" customHeight="1">
      <c r="A51" s="759"/>
      <c r="B51" s="22" t="s">
        <v>77</v>
      </c>
      <c r="C51" s="23">
        <v>2023</v>
      </c>
      <c r="D51" s="23">
        <v>2024</v>
      </c>
      <c r="E51" s="5">
        <v>6.3138699999999996</v>
      </c>
      <c r="F51" s="5">
        <f t="shared" si="0"/>
        <v>6.3138699999999996</v>
      </c>
      <c r="G51" s="5">
        <v>6.3138699999999996</v>
      </c>
      <c r="H51" s="5">
        <v>0</v>
      </c>
      <c r="I51" s="5" t="s">
        <v>297</v>
      </c>
      <c r="J51" s="5" t="s">
        <v>297</v>
      </c>
      <c r="K51" s="5" t="s">
        <v>297</v>
      </c>
      <c r="L51" s="5">
        <f t="shared" si="1"/>
        <v>6.3138799999999993</v>
      </c>
      <c r="M51" s="5">
        <v>0</v>
      </c>
      <c r="N51" s="5">
        <v>0</v>
      </c>
      <c r="O51" s="5">
        <v>0</v>
      </c>
      <c r="P51" s="5">
        <v>0</v>
      </c>
      <c r="Q51" s="5">
        <v>0.65</v>
      </c>
      <c r="R51" s="5">
        <v>2.8319399999999999</v>
      </c>
      <c r="S51" s="5">
        <v>2.8319399999999999</v>
      </c>
      <c r="T51" s="5">
        <f>SUM(M51:S51)</f>
        <v>6.3138799999999993</v>
      </c>
      <c r="U51" s="9">
        <v>0</v>
      </c>
      <c r="V51" s="302"/>
    </row>
    <row r="52" spans="1:22" s="29" customFormat="1" ht="18" customHeight="1">
      <c r="A52" s="758" t="s">
        <v>26</v>
      </c>
      <c r="B52" s="758"/>
      <c r="C52" s="758"/>
      <c r="D52" s="758"/>
      <c r="E52" s="758"/>
      <c r="F52" s="758"/>
      <c r="G52" s="758"/>
      <c r="H52" s="758"/>
      <c r="I52" s="758"/>
      <c r="J52" s="758"/>
      <c r="K52" s="758"/>
      <c r="L52" s="758"/>
      <c r="M52" s="758"/>
      <c r="N52" s="758"/>
      <c r="O52" s="758"/>
      <c r="P52" s="758"/>
      <c r="Q52" s="758"/>
      <c r="R52" s="758"/>
      <c r="S52" s="758"/>
      <c r="T52" s="758"/>
      <c r="U52" s="309"/>
      <c r="V52" s="309"/>
    </row>
    <row r="53" spans="1:22" s="1" customFormat="1" ht="15.75" customHeight="1">
      <c r="A53" s="547" t="s">
        <v>164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310"/>
      <c r="V53" s="302"/>
    </row>
    <row r="54" spans="1:22" s="1" customFormat="1" ht="33.75" customHeight="1">
      <c r="A54" s="759"/>
      <c r="B54" s="22" t="s">
        <v>86</v>
      </c>
      <c r="C54" s="21">
        <v>2017</v>
      </c>
      <c r="D54" s="21" t="s">
        <v>78</v>
      </c>
      <c r="E54" s="5">
        <v>1083.165</v>
      </c>
      <c r="F54" s="5">
        <f t="shared" si="0"/>
        <v>793.83299999999997</v>
      </c>
      <c r="G54" s="5">
        <v>0</v>
      </c>
      <c r="H54" s="5">
        <v>793.83299999999997</v>
      </c>
      <c r="I54" s="5" t="s">
        <v>297</v>
      </c>
      <c r="J54" s="5" t="s">
        <v>297</v>
      </c>
      <c r="K54" s="5" t="s">
        <v>297</v>
      </c>
      <c r="L54" s="5">
        <f t="shared" si="1"/>
        <v>0</v>
      </c>
      <c r="M54" s="5">
        <v>560.86031000000003</v>
      </c>
      <c r="N54" s="5">
        <v>232.97290999999998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f t="shared" ref="T54:T60" si="3">SUM(M54:S54)</f>
        <v>793.83321999999998</v>
      </c>
      <c r="U54" s="9">
        <v>0</v>
      </c>
      <c r="V54" s="302" t="s">
        <v>990</v>
      </c>
    </row>
    <row r="55" spans="1:22" s="1" customFormat="1" ht="19.5" customHeight="1">
      <c r="A55" s="759"/>
      <c r="B55" s="22" t="s">
        <v>89</v>
      </c>
      <c r="C55" s="21" t="s">
        <v>78</v>
      </c>
      <c r="D55" s="21" t="s">
        <v>79</v>
      </c>
      <c r="E55" s="5">
        <v>303.57499999999999</v>
      </c>
      <c r="F55" s="5">
        <f t="shared" si="0"/>
        <v>298.35701999999998</v>
      </c>
      <c r="G55" s="5">
        <v>4.9462599999999997</v>
      </c>
      <c r="H55" s="5">
        <v>293.41075999999998</v>
      </c>
      <c r="I55" s="5" t="s">
        <v>297</v>
      </c>
      <c r="J55" s="5" t="s">
        <v>297</v>
      </c>
      <c r="K55" s="5" t="s">
        <v>297</v>
      </c>
      <c r="L55" s="5">
        <v>130.035</v>
      </c>
      <c r="M55" s="5">
        <v>0</v>
      </c>
      <c r="N55" s="5">
        <v>0</v>
      </c>
      <c r="O55" s="5">
        <v>0</v>
      </c>
      <c r="P55" s="5">
        <v>74</v>
      </c>
      <c r="Q55" s="5">
        <v>89.944000000000003</v>
      </c>
      <c r="R55" s="5">
        <v>67.206860000000006</v>
      </c>
      <c r="S55" s="5">
        <v>67.206860000000006</v>
      </c>
      <c r="T55" s="5">
        <f t="shared" si="3"/>
        <v>298.35772000000003</v>
      </c>
      <c r="U55" s="9">
        <v>0</v>
      </c>
      <c r="V55" s="302"/>
    </row>
    <row r="56" spans="1:22" s="1" customFormat="1" ht="19.5" customHeight="1">
      <c r="A56" s="759"/>
      <c r="B56" s="22" t="s">
        <v>87</v>
      </c>
      <c r="C56" s="21" t="s">
        <v>80</v>
      </c>
      <c r="D56" s="21" t="s">
        <v>81</v>
      </c>
      <c r="E56" s="5">
        <v>367.79300000000001</v>
      </c>
      <c r="F56" s="5">
        <f t="shared" si="0"/>
        <v>241.95932000000002</v>
      </c>
      <c r="G56" s="5">
        <v>31.54364</v>
      </c>
      <c r="H56" s="5">
        <v>210.41568000000001</v>
      </c>
      <c r="I56" s="5" t="s">
        <v>297</v>
      </c>
      <c r="J56" s="5" t="s">
        <v>297</v>
      </c>
      <c r="K56" s="5" t="s">
        <v>297</v>
      </c>
      <c r="L56" s="5">
        <v>320.834</v>
      </c>
      <c r="M56" s="5">
        <v>16.268999999999998</v>
      </c>
      <c r="N56" s="5">
        <v>13.77323</v>
      </c>
      <c r="O56" s="5">
        <v>12.942970000000001</v>
      </c>
      <c r="P56" s="5">
        <v>90</v>
      </c>
      <c r="Q56" s="5">
        <v>8.9741099999999996</v>
      </c>
      <c r="R56" s="5">
        <v>50</v>
      </c>
      <c r="S56" s="5">
        <v>50</v>
      </c>
      <c r="T56" s="5">
        <f t="shared" si="3"/>
        <v>241.95930999999999</v>
      </c>
      <c r="U56" s="9">
        <v>0</v>
      </c>
      <c r="V56" s="302"/>
    </row>
    <row r="57" spans="1:22" s="1" customFormat="1" ht="19.5" customHeight="1">
      <c r="A57" s="759"/>
      <c r="B57" s="22" t="s">
        <v>88</v>
      </c>
      <c r="C57" s="21" t="s">
        <v>82</v>
      </c>
      <c r="D57" s="21" t="s">
        <v>82</v>
      </c>
      <c r="E57" s="5">
        <v>8.2159999999999993</v>
      </c>
      <c r="F57" s="5">
        <f t="shared" si="0"/>
        <v>8.2158999999999995</v>
      </c>
      <c r="G57" s="5">
        <v>1.5194300000000001</v>
      </c>
      <c r="H57" s="5">
        <v>6.6964699999999997</v>
      </c>
      <c r="I57" s="5" t="s">
        <v>297</v>
      </c>
      <c r="J57" s="5" t="s">
        <v>297</v>
      </c>
      <c r="K57" s="5" t="s">
        <v>297</v>
      </c>
      <c r="L57" s="5">
        <f t="shared" si="1"/>
        <v>8.2158999999999995</v>
      </c>
      <c r="M57" s="5">
        <v>0</v>
      </c>
      <c r="N57" s="5">
        <v>0</v>
      </c>
      <c r="O57" s="5">
        <v>0</v>
      </c>
      <c r="P57" s="5">
        <v>8.2158999999999995</v>
      </c>
      <c r="Q57" s="5">
        <v>0</v>
      </c>
      <c r="R57" s="5">
        <v>0</v>
      </c>
      <c r="S57" s="5">
        <v>0</v>
      </c>
      <c r="T57" s="5">
        <f t="shared" si="3"/>
        <v>8.2158999999999995</v>
      </c>
      <c r="U57" s="9">
        <v>0</v>
      </c>
      <c r="V57" s="302"/>
    </row>
    <row r="58" spans="1:22" s="1" customFormat="1" ht="51" customHeight="1">
      <c r="A58" s="759"/>
      <c r="B58" s="22" t="s">
        <v>83</v>
      </c>
      <c r="C58" s="21" t="s">
        <v>82</v>
      </c>
      <c r="D58" s="21" t="s">
        <v>82</v>
      </c>
      <c r="E58" s="5">
        <v>40</v>
      </c>
      <c r="F58" s="5">
        <f t="shared" si="0"/>
        <v>40</v>
      </c>
      <c r="G58" s="5">
        <v>40</v>
      </c>
      <c r="H58" s="5">
        <v>0</v>
      </c>
      <c r="I58" s="5" t="s">
        <v>297</v>
      </c>
      <c r="J58" s="5" t="s">
        <v>297</v>
      </c>
      <c r="K58" s="5" t="s">
        <v>297</v>
      </c>
      <c r="L58" s="5">
        <f t="shared" si="1"/>
        <v>40</v>
      </c>
      <c r="M58" s="5">
        <v>0</v>
      </c>
      <c r="N58" s="5">
        <v>0</v>
      </c>
      <c r="O58" s="5">
        <v>0</v>
      </c>
      <c r="P58" s="5">
        <v>0</v>
      </c>
      <c r="Q58" s="5">
        <v>40</v>
      </c>
      <c r="R58" s="5">
        <v>0</v>
      </c>
      <c r="S58" s="5">
        <v>0</v>
      </c>
      <c r="T58" s="5">
        <f t="shared" si="3"/>
        <v>40</v>
      </c>
      <c r="U58" s="9">
        <v>0</v>
      </c>
      <c r="V58" s="302"/>
    </row>
    <row r="59" spans="1:22" s="1" customFormat="1" ht="48" customHeight="1">
      <c r="A59" s="759"/>
      <c r="B59" s="22" t="s">
        <v>85</v>
      </c>
      <c r="C59" s="21" t="s">
        <v>79</v>
      </c>
      <c r="D59" s="21" t="s">
        <v>82</v>
      </c>
      <c r="E59" s="5">
        <v>417.59899999999999</v>
      </c>
      <c r="F59" s="5">
        <f t="shared" si="0"/>
        <v>417.59899999999999</v>
      </c>
      <c r="G59" s="5">
        <v>0</v>
      </c>
      <c r="H59" s="5">
        <v>417.59899999999999</v>
      </c>
      <c r="I59" s="5" t="s">
        <v>297</v>
      </c>
      <c r="J59" s="5" t="s">
        <v>297</v>
      </c>
      <c r="K59" s="5" t="s">
        <v>297</v>
      </c>
      <c r="L59" s="5">
        <v>317.60000000000002</v>
      </c>
      <c r="M59" s="5">
        <v>0</v>
      </c>
      <c r="N59" s="5">
        <v>0</v>
      </c>
      <c r="O59" s="5">
        <v>0</v>
      </c>
      <c r="P59" s="5">
        <v>0.1</v>
      </c>
      <c r="Q59" s="5">
        <v>85.242699999999999</v>
      </c>
      <c r="R59" s="5">
        <v>50</v>
      </c>
      <c r="S59" s="5">
        <v>50</v>
      </c>
      <c r="T59" s="5">
        <f t="shared" si="3"/>
        <v>185.34269999999998</v>
      </c>
      <c r="U59" s="9">
        <v>1476.57</v>
      </c>
      <c r="V59" s="302"/>
    </row>
    <row r="60" spans="1:22" s="1" customFormat="1" ht="19.5" customHeight="1">
      <c r="A60" s="759"/>
      <c r="B60" s="22" t="s">
        <v>84</v>
      </c>
      <c r="C60" s="21" t="s">
        <v>82</v>
      </c>
      <c r="D60" s="21" t="s">
        <v>82</v>
      </c>
      <c r="E60" s="5">
        <v>1.661</v>
      </c>
      <c r="F60" s="5">
        <f t="shared" si="0"/>
        <v>1.661</v>
      </c>
      <c r="G60" s="5">
        <v>1.661</v>
      </c>
      <c r="H60" s="5">
        <v>0</v>
      </c>
      <c r="I60" s="5" t="s">
        <v>297</v>
      </c>
      <c r="J60" s="5" t="s">
        <v>297</v>
      </c>
      <c r="K60" s="5" t="s">
        <v>297</v>
      </c>
      <c r="L60" s="5">
        <f t="shared" si="1"/>
        <v>1.6612899999999999</v>
      </c>
      <c r="M60" s="5">
        <v>0</v>
      </c>
      <c r="N60" s="5">
        <v>0</v>
      </c>
      <c r="O60" s="5">
        <v>0</v>
      </c>
      <c r="P60" s="5">
        <v>0</v>
      </c>
      <c r="Q60" s="5">
        <v>1.6612899999999999</v>
      </c>
      <c r="R60" s="5">
        <v>0</v>
      </c>
      <c r="S60" s="5">
        <v>0</v>
      </c>
      <c r="T60" s="5">
        <f t="shared" si="3"/>
        <v>1.6612899999999999</v>
      </c>
      <c r="U60" s="9">
        <v>0</v>
      </c>
      <c r="V60" s="302"/>
    </row>
    <row r="61" spans="1:22" s="1" customFormat="1" ht="15.75" customHeight="1">
      <c r="A61" s="547" t="s">
        <v>165</v>
      </c>
      <c r="B61" s="547"/>
      <c r="C61" s="547"/>
      <c r="D61" s="547"/>
      <c r="E61" s="547"/>
      <c r="F61" s="547"/>
      <c r="G61" s="547"/>
      <c r="H61" s="547"/>
      <c r="I61" s="547"/>
      <c r="J61" s="547"/>
      <c r="K61" s="547"/>
      <c r="L61" s="547"/>
      <c r="M61" s="547"/>
      <c r="N61" s="547"/>
      <c r="O61" s="547"/>
      <c r="P61" s="547"/>
      <c r="Q61" s="547"/>
      <c r="R61" s="547"/>
      <c r="S61" s="547"/>
      <c r="T61" s="547"/>
      <c r="U61" s="310"/>
      <c r="V61" s="302"/>
    </row>
    <row r="62" spans="1:22" s="1" customFormat="1" ht="19.5" customHeight="1">
      <c r="A62" s="760"/>
      <c r="B62" s="22" t="s">
        <v>90</v>
      </c>
      <c r="C62" s="23">
        <v>2023</v>
      </c>
      <c r="D62" s="23">
        <v>2025</v>
      </c>
      <c r="E62" s="5">
        <v>29.69041</v>
      </c>
      <c r="F62" s="5">
        <f t="shared" si="0"/>
        <v>29.69041</v>
      </c>
      <c r="G62" s="5">
        <v>0</v>
      </c>
      <c r="H62" s="5">
        <v>29.69041</v>
      </c>
      <c r="I62" s="5" t="s">
        <v>297</v>
      </c>
      <c r="J62" s="5" t="s">
        <v>297</v>
      </c>
      <c r="K62" s="5" t="s">
        <v>297</v>
      </c>
      <c r="L62" s="5">
        <f t="shared" si="1"/>
        <v>29.69041</v>
      </c>
      <c r="M62" s="5">
        <v>0</v>
      </c>
      <c r="N62" s="5">
        <v>0</v>
      </c>
      <c r="O62" s="5">
        <v>0</v>
      </c>
      <c r="P62" s="5">
        <v>0</v>
      </c>
      <c r="Q62" s="5">
        <v>9.8968000000000007</v>
      </c>
      <c r="R62" s="5">
        <v>9.8968000000000007</v>
      </c>
      <c r="S62" s="5">
        <v>9.8968100000000003</v>
      </c>
      <c r="T62" s="5">
        <f>SUM(M62:S62)</f>
        <v>29.69041</v>
      </c>
      <c r="U62" s="9">
        <v>0</v>
      </c>
      <c r="V62" s="302"/>
    </row>
    <row r="63" spans="1:22" s="1" customFormat="1" ht="19.5" customHeight="1">
      <c r="A63" s="760"/>
      <c r="B63" s="22" t="s">
        <v>94</v>
      </c>
      <c r="C63" s="23">
        <v>2023</v>
      </c>
      <c r="D63" s="23">
        <v>2025</v>
      </c>
      <c r="E63" s="5">
        <v>19.44285</v>
      </c>
      <c r="F63" s="5">
        <f t="shared" si="0"/>
        <v>19.44285</v>
      </c>
      <c r="G63" s="5">
        <v>4.4184299999999999</v>
      </c>
      <c r="H63" s="5">
        <v>15.024419999999999</v>
      </c>
      <c r="I63" s="5" t="s">
        <v>297</v>
      </c>
      <c r="J63" s="5" t="s">
        <v>297</v>
      </c>
      <c r="K63" s="5" t="s">
        <v>297</v>
      </c>
      <c r="L63" s="5">
        <f t="shared" si="1"/>
        <v>19.44285</v>
      </c>
      <c r="M63" s="5">
        <v>0</v>
      </c>
      <c r="N63" s="5">
        <v>0</v>
      </c>
      <c r="O63" s="5">
        <v>0</v>
      </c>
      <c r="P63" s="5">
        <v>0</v>
      </c>
      <c r="Q63" s="5">
        <v>9.4184300000000007</v>
      </c>
      <c r="R63" s="5">
        <v>5.0122099999999996</v>
      </c>
      <c r="S63" s="5">
        <v>5.0122099999999996</v>
      </c>
      <c r="T63" s="5">
        <f>SUM(M63:S63)</f>
        <v>19.44285</v>
      </c>
      <c r="U63" s="9">
        <v>0</v>
      </c>
      <c r="V63" s="302"/>
    </row>
    <row r="64" spans="1:22" s="1" customFormat="1" ht="19.5" customHeight="1">
      <c r="A64" s="760"/>
      <c r="B64" s="22" t="s">
        <v>92</v>
      </c>
      <c r="C64" s="23">
        <v>2023</v>
      </c>
      <c r="D64" s="23">
        <v>2025</v>
      </c>
      <c r="E64" s="5">
        <v>12.9619</v>
      </c>
      <c r="F64" s="5">
        <f t="shared" si="0"/>
        <v>12.9619</v>
      </c>
      <c r="G64" s="5">
        <v>2.9456199999999999</v>
      </c>
      <c r="H64" s="5">
        <v>10.01628</v>
      </c>
      <c r="I64" s="5" t="s">
        <v>297</v>
      </c>
      <c r="J64" s="5" t="s">
        <v>297</v>
      </c>
      <c r="K64" s="5" t="s">
        <v>297</v>
      </c>
      <c r="L64" s="5">
        <f t="shared" si="1"/>
        <v>12.9619</v>
      </c>
      <c r="M64" s="5">
        <v>0</v>
      </c>
      <c r="N64" s="5">
        <v>0</v>
      </c>
      <c r="O64" s="5">
        <v>0</v>
      </c>
      <c r="P64" s="5">
        <v>0</v>
      </c>
      <c r="Q64" s="5">
        <v>6.3177099999999999</v>
      </c>
      <c r="R64" s="5">
        <v>3.37209</v>
      </c>
      <c r="S64" s="5">
        <v>3.2721</v>
      </c>
      <c r="T64" s="5">
        <f>SUM(M64:S64)</f>
        <v>12.9619</v>
      </c>
      <c r="U64" s="9">
        <v>0</v>
      </c>
      <c r="V64" s="302"/>
    </row>
    <row r="65" spans="1:22" s="1" customFormat="1" ht="19.5" customHeight="1">
      <c r="A65" s="760"/>
      <c r="B65" s="22" t="s">
        <v>93</v>
      </c>
      <c r="C65" s="23">
        <v>2023</v>
      </c>
      <c r="D65" s="23">
        <v>2025</v>
      </c>
      <c r="E65" s="5">
        <v>6.48095</v>
      </c>
      <c r="F65" s="5">
        <f t="shared" si="0"/>
        <v>6.48095</v>
      </c>
      <c r="G65" s="5">
        <v>1.47281</v>
      </c>
      <c r="H65" s="5">
        <v>5.00814</v>
      </c>
      <c r="I65" s="5" t="s">
        <v>297</v>
      </c>
      <c r="J65" s="5" t="s">
        <v>297</v>
      </c>
      <c r="K65" s="5" t="s">
        <v>297</v>
      </c>
      <c r="L65" s="5">
        <f t="shared" si="1"/>
        <v>6.48095</v>
      </c>
      <c r="M65" s="5">
        <v>0</v>
      </c>
      <c r="N65" s="5">
        <v>0</v>
      </c>
      <c r="O65" s="5">
        <v>0</v>
      </c>
      <c r="P65" s="5">
        <v>0</v>
      </c>
      <c r="Q65" s="5">
        <v>3.1421899999999998</v>
      </c>
      <c r="R65" s="5">
        <v>1.6693800000000001</v>
      </c>
      <c r="S65" s="5">
        <v>1.6693800000000001</v>
      </c>
      <c r="T65" s="5">
        <f>SUM(M65:S65)</f>
        <v>6.48095</v>
      </c>
      <c r="U65" s="9">
        <v>0</v>
      </c>
      <c r="V65" s="302"/>
    </row>
    <row r="66" spans="1:22" s="1" customFormat="1" ht="19.5" customHeight="1">
      <c r="A66" s="760"/>
      <c r="B66" s="22" t="s">
        <v>91</v>
      </c>
      <c r="C66" s="23">
        <v>2023</v>
      </c>
      <c r="D66" s="23">
        <v>2025</v>
      </c>
      <c r="E66" s="5">
        <v>19.294509999999999</v>
      </c>
      <c r="F66" s="5">
        <f t="shared" si="0"/>
        <v>19.294509999999999</v>
      </c>
      <c r="G66" s="5">
        <v>0</v>
      </c>
      <c r="H66" s="5">
        <v>19.294509999999999</v>
      </c>
      <c r="I66" s="5" t="s">
        <v>297</v>
      </c>
      <c r="J66" s="5" t="s">
        <v>297</v>
      </c>
      <c r="K66" s="5" t="s">
        <v>297</v>
      </c>
      <c r="L66" s="5">
        <f t="shared" si="1"/>
        <v>19.294509999999999</v>
      </c>
      <c r="M66" s="5">
        <v>0</v>
      </c>
      <c r="N66" s="5">
        <v>0</v>
      </c>
      <c r="O66" s="5">
        <v>0</v>
      </c>
      <c r="P66" s="5">
        <v>0</v>
      </c>
      <c r="Q66" s="5">
        <v>6.4314999999999998</v>
      </c>
      <c r="R66" s="5">
        <v>6.4314999999999998</v>
      </c>
      <c r="S66" s="5">
        <v>6.4315100000000003</v>
      </c>
      <c r="T66" s="5">
        <f>SUM(M66:S66)</f>
        <v>19.294509999999999</v>
      </c>
      <c r="U66" s="9">
        <v>0</v>
      </c>
      <c r="V66" s="302"/>
    </row>
    <row r="67" spans="1:22" s="1" customFormat="1" ht="15.75" customHeight="1">
      <c r="A67" s="547" t="s">
        <v>166</v>
      </c>
      <c r="B67" s="547"/>
      <c r="C67" s="547"/>
      <c r="D67" s="547"/>
      <c r="E67" s="547"/>
      <c r="F67" s="547"/>
      <c r="G67" s="547"/>
      <c r="H67" s="547"/>
      <c r="I67" s="547"/>
      <c r="J67" s="547"/>
      <c r="K67" s="547"/>
      <c r="L67" s="547"/>
      <c r="M67" s="547"/>
      <c r="N67" s="547"/>
      <c r="O67" s="547"/>
      <c r="P67" s="547"/>
      <c r="Q67" s="547"/>
      <c r="R67" s="547"/>
      <c r="S67" s="547"/>
      <c r="T67" s="547"/>
      <c r="U67" s="310"/>
      <c r="V67" s="302"/>
    </row>
    <row r="68" spans="1:22" s="1" customFormat="1" ht="19.5" customHeight="1">
      <c r="A68" s="759"/>
      <c r="B68" s="22" t="s">
        <v>95</v>
      </c>
      <c r="C68" s="23">
        <v>2023</v>
      </c>
      <c r="D68" s="23">
        <v>2023</v>
      </c>
      <c r="E68" s="5">
        <v>31.716370000000001</v>
      </c>
      <c r="F68" s="5">
        <f t="shared" si="0"/>
        <v>31.716369999999998</v>
      </c>
      <c r="G68" s="5">
        <v>1.9350000000000001</v>
      </c>
      <c r="H68" s="5">
        <v>29.781369999999999</v>
      </c>
      <c r="I68" s="5" t="s">
        <v>297</v>
      </c>
      <c r="J68" s="5" t="s">
        <v>297</v>
      </c>
      <c r="K68" s="5" t="s">
        <v>297</v>
      </c>
      <c r="L68" s="5">
        <f t="shared" si="1"/>
        <v>31.716370000000001</v>
      </c>
      <c r="M68" s="5">
        <v>0</v>
      </c>
      <c r="N68" s="5">
        <v>0</v>
      </c>
      <c r="O68" s="5">
        <v>0</v>
      </c>
      <c r="P68" s="5">
        <v>0</v>
      </c>
      <c r="Q68" s="5">
        <v>31.716370000000001</v>
      </c>
      <c r="R68" s="5">
        <v>0</v>
      </c>
      <c r="S68" s="5">
        <v>0</v>
      </c>
      <c r="T68" s="5">
        <f>SUM(M68:S68)</f>
        <v>31.716370000000001</v>
      </c>
      <c r="U68" s="9"/>
      <c r="V68" s="302"/>
    </row>
    <row r="69" spans="1:22" s="1" customFormat="1" ht="57.75" customHeight="1">
      <c r="A69" s="759"/>
      <c r="B69" s="22" t="s">
        <v>96</v>
      </c>
      <c r="C69" s="23">
        <v>2023</v>
      </c>
      <c r="D69" s="23">
        <v>2025</v>
      </c>
      <c r="E69" s="5">
        <v>43.993279999999999</v>
      </c>
      <c r="F69" s="5">
        <f t="shared" si="0"/>
        <v>43.993279999999999</v>
      </c>
      <c r="G69" s="5">
        <v>3.6932800000000001</v>
      </c>
      <c r="H69" s="5">
        <v>40.299999999999997</v>
      </c>
      <c r="I69" s="5" t="s">
        <v>297</v>
      </c>
      <c r="J69" s="5" t="s">
        <v>297</v>
      </c>
      <c r="K69" s="5" t="s">
        <v>297</v>
      </c>
      <c r="L69" s="5">
        <f t="shared" si="1"/>
        <v>43.993279999999999</v>
      </c>
      <c r="M69" s="5">
        <v>0</v>
      </c>
      <c r="N69" s="5">
        <v>0</v>
      </c>
      <c r="O69" s="5">
        <v>0</v>
      </c>
      <c r="P69" s="5">
        <v>0</v>
      </c>
      <c r="Q69" s="5">
        <v>3.6932800000000001</v>
      </c>
      <c r="R69" s="5">
        <v>40.299999999999997</v>
      </c>
      <c r="S69" s="5">
        <v>0</v>
      </c>
      <c r="T69" s="5">
        <f>SUM(M69:S69)</f>
        <v>43.993279999999999</v>
      </c>
      <c r="U69" s="9">
        <v>27.45</v>
      </c>
      <c r="V69" s="302"/>
    </row>
    <row r="70" spans="1:22" s="1" customFormat="1" ht="15.75" customHeight="1">
      <c r="A70" s="547" t="s">
        <v>167</v>
      </c>
      <c r="B70" s="547"/>
      <c r="C70" s="547"/>
      <c r="D70" s="547"/>
      <c r="E70" s="547"/>
      <c r="F70" s="547"/>
      <c r="G70" s="547"/>
      <c r="H70" s="547"/>
      <c r="I70" s="547"/>
      <c r="J70" s="547"/>
      <c r="K70" s="547"/>
      <c r="L70" s="547"/>
      <c r="M70" s="547"/>
      <c r="N70" s="547"/>
      <c r="O70" s="547"/>
      <c r="P70" s="547"/>
      <c r="Q70" s="547"/>
      <c r="R70" s="547"/>
      <c r="S70" s="547"/>
      <c r="T70" s="547"/>
      <c r="U70" s="310"/>
      <c r="V70" s="302"/>
    </row>
    <row r="71" spans="1:22" s="1" customFormat="1" ht="37.5" customHeight="1">
      <c r="A71" s="31"/>
      <c r="B71" s="22" t="s">
        <v>97</v>
      </c>
      <c r="C71" s="23">
        <v>2023</v>
      </c>
      <c r="D71" s="23">
        <v>2024</v>
      </c>
      <c r="E71" s="5">
        <v>1.6612899999999999</v>
      </c>
      <c r="F71" s="5">
        <f t="shared" si="0"/>
        <v>1.6612899999999999</v>
      </c>
      <c r="G71" s="5">
        <v>1.6612899999999999</v>
      </c>
      <c r="H71" s="5">
        <v>0</v>
      </c>
      <c r="I71" s="5" t="s">
        <v>297</v>
      </c>
      <c r="J71" s="5" t="s">
        <v>297</v>
      </c>
      <c r="K71" s="5" t="s">
        <v>297</v>
      </c>
      <c r="L71" s="5">
        <f t="shared" si="1"/>
        <v>1.6613000000000002</v>
      </c>
      <c r="M71" s="5">
        <v>0</v>
      </c>
      <c r="N71" s="5">
        <v>0</v>
      </c>
      <c r="O71" s="5">
        <v>0</v>
      </c>
      <c r="P71" s="5">
        <v>0</v>
      </c>
      <c r="Q71" s="5">
        <v>0.65</v>
      </c>
      <c r="R71" s="5">
        <v>0.50565000000000004</v>
      </c>
      <c r="S71" s="5">
        <v>0.50565000000000004</v>
      </c>
      <c r="T71" s="5">
        <f>SUM(M71:S71)</f>
        <v>1.6613000000000002</v>
      </c>
      <c r="U71" s="9">
        <v>0</v>
      </c>
      <c r="V71" s="302"/>
    </row>
    <row r="72" spans="1:22" s="29" customFormat="1" ht="18" customHeight="1">
      <c r="A72" s="757" t="s">
        <v>28</v>
      </c>
      <c r="B72" s="757"/>
      <c r="C72" s="757"/>
      <c r="D72" s="757"/>
      <c r="E72" s="757"/>
      <c r="F72" s="757"/>
      <c r="G72" s="757"/>
      <c r="H72" s="757"/>
      <c r="I72" s="757"/>
      <c r="J72" s="757"/>
      <c r="K72" s="757"/>
      <c r="L72" s="757"/>
      <c r="M72" s="757"/>
      <c r="N72" s="757"/>
      <c r="O72" s="757"/>
      <c r="P72" s="757"/>
      <c r="Q72" s="757"/>
      <c r="R72" s="757"/>
      <c r="S72" s="757"/>
      <c r="T72" s="757"/>
      <c r="U72" s="308"/>
      <c r="V72" s="308"/>
    </row>
    <row r="73" spans="1:22" s="29" customFormat="1" ht="18" customHeight="1">
      <c r="A73" s="758" t="s">
        <v>29</v>
      </c>
      <c r="B73" s="758"/>
      <c r="C73" s="758"/>
      <c r="D73" s="758"/>
      <c r="E73" s="758"/>
      <c r="F73" s="758"/>
      <c r="G73" s="758"/>
      <c r="H73" s="758"/>
      <c r="I73" s="758"/>
      <c r="J73" s="758"/>
      <c r="K73" s="758"/>
      <c r="L73" s="758"/>
      <c r="M73" s="758"/>
      <c r="N73" s="758"/>
      <c r="O73" s="758"/>
      <c r="P73" s="758"/>
      <c r="Q73" s="758"/>
      <c r="R73" s="758"/>
      <c r="S73" s="758"/>
      <c r="T73" s="758"/>
      <c r="U73" s="309"/>
      <c r="V73" s="309"/>
    </row>
    <row r="74" spans="1:22" s="1" customFormat="1" ht="15.75" customHeight="1">
      <c r="A74" s="547" t="s">
        <v>170</v>
      </c>
      <c r="B74" s="547"/>
      <c r="C74" s="547"/>
      <c r="D74" s="547"/>
      <c r="E74" s="547"/>
      <c r="F74" s="547"/>
      <c r="G74" s="547"/>
      <c r="H74" s="547"/>
      <c r="I74" s="547"/>
      <c r="J74" s="547"/>
      <c r="K74" s="547"/>
      <c r="L74" s="547"/>
      <c r="M74" s="547"/>
      <c r="N74" s="547"/>
      <c r="O74" s="547"/>
      <c r="P74" s="547"/>
      <c r="Q74" s="547"/>
      <c r="R74" s="547"/>
      <c r="S74" s="547"/>
      <c r="T74" s="547"/>
      <c r="U74" s="310"/>
      <c r="V74" s="302"/>
    </row>
    <row r="75" spans="1:22" s="1" customFormat="1" ht="35.25" customHeight="1">
      <c r="A75" s="759"/>
      <c r="B75" s="22" t="s">
        <v>98</v>
      </c>
      <c r="C75" s="21" t="s">
        <v>80</v>
      </c>
      <c r="D75" s="21" t="s">
        <v>79</v>
      </c>
      <c r="E75" s="5">
        <v>5.9029999999999996</v>
      </c>
      <c r="F75" s="5">
        <f t="shared" si="0"/>
        <v>5.9028</v>
      </c>
      <c r="G75" s="5">
        <v>1.9449399999999999</v>
      </c>
      <c r="H75" s="5">
        <v>3.9578600000000002</v>
      </c>
      <c r="I75" s="5" t="s">
        <v>297</v>
      </c>
      <c r="J75" s="5" t="s">
        <v>297</v>
      </c>
      <c r="K75" s="5" t="s">
        <v>297</v>
      </c>
      <c r="L75" s="5">
        <f t="shared" si="1"/>
        <v>0.19206000000000001</v>
      </c>
      <c r="M75" s="5">
        <v>0.89344999999999997</v>
      </c>
      <c r="N75" s="5">
        <v>1.05149</v>
      </c>
      <c r="O75" s="5">
        <v>3.7658</v>
      </c>
      <c r="P75" s="5">
        <v>0.19206000000000001</v>
      </c>
      <c r="Q75" s="5">
        <v>0</v>
      </c>
      <c r="R75" s="5">
        <v>0</v>
      </c>
      <c r="S75" s="5">
        <v>0</v>
      </c>
      <c r="T75" s="5">
        <f>SUM(M75:S75)</f>
        <v>5.9027999999999992</v>
      </c>
      <c r="U75" s="9">
        <v>75</v>
      </c>
      <c r="V75" s="302"/>
    </row>
    <row r="76" spans="1:22" s="1" customFormat="1" ht="50.25" customHeight="1">
      <c r="A76" s="759"/>
      <c r="B76" s="22" t="s">
        <v>99</v>
      </c>
      <c r="C76" s="21" t="s">
        <v>82</v>
      </c>
      <c r="D76" s="21" t="s">
        <v>82</v>
      </c>
      <c r="E76" s="21" t="s">
        <v>102</v>
      </c>
      <c r="F76" s="5">
        <f t="shared" si="0"/>
        <v>1.29094</v>
      </c>
      <c r="G76" s="21" t="s">
        <v>59</v>
      </c>
      <c r="H76" s="21" t="s">
        <v>407</v>
      </c>
      <c r="I76" s="5" t="s">
        <v>297</v>
      </c>
      <c r="J76" s="5" t="s">
        <v>297</v>
      </c>
      <c r="K76" s="5" t="s">
        <v>297</v>
      </c>
      <c r="L76" s="5">
        <f t="shared" si="1"/>
        <v>1.29094</v>
      </c>
      <c r="M76" s="5">
        <v>0</v>
      </c>
      <c r="N76" s="5">
        <v>0</v>
      </c>
      <c r="O76" s="5">
        <v>0</v>
      </c>
      <c r="P76" s="5">
        <v>0</v>
      </c>
      <c r="Q76" s="5">
        <v>1.29094</v>
      </c>
      <c r="R76" s="5">
        <v>0</v>
      </c>
      <c r="S76" s="5">
        <v>0</v>
      </c>
      <c r="T76" s="5">
        <f>SUM(M76:S76)</f>
        <v>1.29094</v>
      </c>
      <c r="U76" s="9">
        <v>906.2</v>
      </c>
      <c r="V76" s="302" t="s">
        <v>987</v>
      </c>
    </row>
    <row r="77" spans="1:22" s="1" customFormat="1" ht="19.5" customHeight="1">
      <c r="A77" s="759"/>
      <c r="B77" s="22" t="s">
        <v>100</v>
      </c>
      <c r="C77" s="21" t="s">
        <v>82</v>
      </c>
      <c r="D77" s="21" t="s">
        <v>82</v>
      </c>
      <c r="E77" s="21" t="s">
        <v>103</v>
      </c>
      <c r="F77" s="5">
        <f t="shared" si="0"/>
        <v>3.5608399999999998</v>
      </c>
      <c r="G77" s="21" t="s">
        <v>59</v>
      </c>
      <c r="H77" s="21" t="s">
        <v>408</v>
      </c>
      <c r="I77" s="5" t="s">
        <v>297</v>
      </c>
      <c r="J77" s="5" t="s">
        <v>297</v>
      </c>
      <c r="K77" s="5" t="s">
        <v>297</v>
      </c>
      <c r="L77" s="5">
        <f t="shared" si="1"/>
        <v>3.5608399999999998</v>
      </c>
      <c r="M77" s="5">
        <v>0</v>
      </c>
      <c r="N77" s="5">
        <v>0</v>
      </c>
      <c r="O77" s="5">
        <v>0</v>
      </c>
      <c r="P77" s="5">
        <v>0</v>
      </c>
      <c r="Q77" s="5">
        <v>3.5608399999999998</v>
      </c>
      <c r="R77" s="5">
        <v>0</v>
      </c>
      <c r="S77" s="5">
        <v>0</v>
      </c>
      <c r="T77" s="5">
        <f>SUM(M77:S77)</f>
        <v>3.5608399999999998</v>
      </c>
      <c r="U77" s="9">
        <v>0</v>
      </c>
      <c r="V77" s="302"/>
    </row>
    <row r="78" spans="1:22" s="1" customFormat="1" ht="15.75" customHeight="1">
      <c r="A78" s="547" t="s">
        <v>169</v>
      </c>
      <c r="B78" s="547"/>
      <c r="C78" s="547"/>
      <c r="D78" s="547"/>
      <c r="E78" s="547"/>
      <c r="F78" s="547"/>
      <c r="G78" s="547"/>
      <c r="H78" s="547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7"/>
      <c r="T78" s="547"/>
      <c r="U78" s="310"/>
      <c r="V78" s="302"/>
    </row>
    <row r="79" spans="1:22" s="1" customFormat="1" ht="29.25" customHeight="1">
      <c r="A79" s="548" t="s">
        <v>65</v>
      </c>
      <c r="B79" s="548"/>
      <c r="C79" s="548"/>
      <c r="D79" s="548"/>
      <c r="E79" s="548"/>
      <c r="F79" s="548"/>
      <c r="G79" s="548"/>
      <c r="H79" s="548"/>
      <c r="I79" s="548"/>
      <c r="J79" s="548"/>
      <c r="K79" s="548"/>
      <c r="L79" s="548"/>
      <c r="M79" s="548"/>
      <c r="N79" s="548"/>
      <c r="O79" s="548"/>
      <c r="P79" s="548"/>
      <c r="Q79" s="548"/>
      <c r="R79" s="548"/>
      <c r="S79" s="548"/>
      <c r="T79" s="548"/>
      <c r="U79" s="311"/>
      <c r="V79" s="302"/>
    </row>
    <row r="80" spans="1:22" s="1" customFormat="1" ht="15.75" customHeight="1">
      <c r="A80" s="547" t="s">
        <v>168</v>
      </c>
      <c r="B80" s="547"/>
      <c r="C80" s="547"/>
      <c r="D80" s="547"/>
      <c r="E80" s="547"/>
      <c r="F80" s="547"/>
      <c r="G80" s="547"/>
      <c r="H80" s="547"/>
      <c r="I80" s="547"/>
      <c r="J80" s="547"/>
      <c r="K80" s="547"/>
      <c r="L80" s="547"/>
      <c r="M80" s="547"/>
      <c r="N80" s="547"/>
      <c r="O80" s="547"/>
      <c r="P80" s="547"/>
      <c r="Q80" s="547"/>
      <c r="R80" s="547"/>
      <c r="S80" s="547"/>
      <c r="T80" s="547"/>
      <c r="U80" s="310"/>
      <c r="V80" s="302"/>
    </row>
    <row r="81" spans="1:22" s="1" customFormat="1" ht="29.25" customHeight="1">
      <c r="A81" s="548" t="s">
        <v>65</v>
      </c>
      <c r="B81" s="548"/>
      <c r="C81" s="548"/>
      <c r="D81" s="548"/>
      <c r="E81" s="548"/>
      <c r="F81" s="548"/>
      <c r="G81" s="548"/>
      <c r="H81" s="548"/>
      <c r="I81" s="548"/>
      <c r="J81" s="548"/>
      <c r="K81" s="548"/>
      <c r="L81" s="548"/>
      <c r="M81" s="548"/>
      <c r="N81" s="548"/>
      <c r="O81" s="548"/>
      <c r="P81" s="548"/>
      <c r="Q81" s="548"/>
      <c r="R81" s="548"/>
      <c r="S81" s="548"/>
      <c r="T81" s="548"/>
      <c r="U81" s="311"/>
      <c r="V81" s="302"/>
    </row>
    <row r="82" spans="1:22" s="1" customFormat="1" ht="15.75" customHeight="1">
      <c r="A82" s="547" t="s">
        <v>171</v>
      </c>
      <c r="B82" s="547"/>
      <c r="C82" s="547"/>
      <c r="D82" s="547"/>
      <c r="E82" s="547"/>
      <c r="F82" s="547"/>
      <c r="G82" s="547"/>
      <c r="H82" s="547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7"/>
      <c r="T82" s="547"/>
      <c r="U82" s="310"/>
      <c r="V82" s="302"/>
    </row>
    <row r="83" spans="1:22" s="1" customFormat="1" ht="29.25" customHeight="1">
      <c r="A83" s="548" t="s">
        <v>65</v>
      </c>
      <c r="B83" s="548"/>
      <c r="C83" s="548"/>
      <c r="D83" s="548"/>
      <c r="E83" s="548"/>
      <c r="F83" s="548"/>
      <c r="G83" s="548"/>
      <c r="H83" s="548"/>
      <c r="I83" s="548"/>
      <c r="J83" s="548"/>
      <c r="K83" s="548"/>
      <c r="L83" s="548"/>
      <c r="M83" s="548"/>
      <c r="N83" s="548"/>
      <c r="O83" s="548"/>
      <c r="P83" s="548"/>
      <c r="Q83" s="548"/>
      <c r="R83" s="548"/>
      <c r="S83" s="548"/>
      <c r="T83" s="548"/>
      <c r="U83" s="311"/>
      <c r="V83" s="302"/>
    </row>
    <row r="84" spans="1:22" s="29" customFormat="1" ht="18.75" customHeight="1">
      <c r="A84" s="758" t="s">
        <v>30</v>
      </c>
      <c r="B84" s="758"/>
      <c r="C84" s="758"/>
      <c r="D84" s="758"/>
      <c r="E84" s="758"/>
      <c r="F84" s="758"/>
      <c r="G84" s="758"/>
      <c r="H84" s="758"/>
      <c r="I84" s="758"/>
      <c r="J84" s="758"/>
      <c r="K84" s="758"/>
      <c r="L84" s="758"/>
      <c r="M84" s="758"/>
      <c r="N84" s="758"/>
      <c r="O84" s="758"/>
      <c r="P84" s="758"/>
      <c r="Q84" s="758"/>
      <c r="R84" s="758"/>
      <c r="S84" s="758"/>
      <c r="T84" s="758"/>
      <c r="U84" s="309"/>
      <c r="V84" s="309"/>
    </row>
    <row r="85" spans="1:22" s="1" customFormat="1" ht="15.75" customHeight="1">
      <c r="A85" s="547" t="s">
        <v>172</v>
      </c>
      <c r="B85" s="547"/>
      <c r="C85" s="547"/>
      <c r="D85" s="547"/>
      <c r="E85" s="547"/>
      <c r="F85" s="547"/>
      <c r="G85" s="547"/>
      <c r="H85" s="547"/>
      <c r="I85" s="547"/>
      <c r="J85" s="547"/>
      <c r="K85" s="547"/>
      <c r="L85" s="547"/>
      <c r="M85" s="547"/>
      <c r="N85" s="547"/>
      <c r="O85" s="547"/>
      <c r="P85" s="547"/>
      <c r="Q85" s="547"/>
      <c r="R85" s="547"/>
      <c r="S85" s="547"/>
      <c r="T85" s="547"/>
      <c r="U85" s="310"/>
      <c r="V85" s="302"/>
    </row>
    <row r="86" spans="1:22" s="1" customFormat="1" ht="53.25" customHeight="1">
      <c r="A86" s="759"/>
      <c r="B86" s="22" t="s">
        <v>104</v>
      </c>
      <c r="C86" s="23">
        <v>2019</v>
      </c>
      <c r="D86" s="23">
        <v>2021</v>
      </c>
      <c r="E86" s="5">
        <v>22.483270000000001</v>
      </c>
      <c r="F86" s="5">
        <f t="shared" ref="F86:F117" si="4">G86+H86</f>
        <v>22.483280000000001</v>
      </c>
      <c r="G86" s="5">
        <v>8.9619199999999992</v>
      </c>
      <c r="H86" s="5">
        <v>13.52136</v>
      </c>
      <c r="I86" s="5" t="s">
        <v>297</v>
      </c>
      <c r="J86" s="5" t="s">
        <v>297</v>
      </c>
      <c r="K86" s="5" t="s">
        <v>297</v>
      </c>
      <c r="L86" s="5">
        <f t="shared" ref="L86:L126" si="5">P86+Q86+R86+S86</f>
        <v>14.312370000000001</v>
      </c>
      <c r="M86" s="5">
        <v>0.61667000000000005</v>
      </c>
      <c r="N86" s="5">
        <v>6.6655499999999996</v>
      </c>
      <c r="O86" s="5">
        <v>0.88868999999999998</v>
      </c>
      <c r="P86" s="5">
        <v>4.8093899999999996</v>
      </c>
      <c r="Q86" s="5">
        <v>9.5029800000000009</v>
      </c>
      <c r="R86" s="5">
        <v>0</v>
      </c>
      <c r="S86" s="5">
        <v>0</v>
      </c>
      <c r="T86" s="5">
        <f>SUM(M86:S86)</f>
        <v>22.483280000000001</v>
      </c>
      <c r="U86" s="9">
        <v>20</v>
      </c>
      <c r="V86" s="302" t="s">
        <v>988</v>
      </c>
    </row>
    <row r="87" spans="1:22" s="1" customFormat="1" ht="19.5" customHeight="1">
      <c r="A87" s="759"/>
      <c r="B87" s="22" t="s">
        <v>981</v>
      </c>
      <c r="C87" s="23">
        <v>2021</v>
      </c>
      <c r="D87" s="23">
        <v>2021</v>
      </c>
      <c r="E87" s="5">
        <v>9.9091000000000005</v>
      </c>
      <c r="F87" s="5">
        <f t="shared" si="4"/>
        <v>9.9091000000000005</v>
      </c>
      <c r="G87" s="5">
        <v>9.9091000000000005</v>
      </c>
      <c r="H87" s="5">
        <v>0</v>
      </c>
      <c r="I87" s="5" t="s">
        <v>297</v>
      </c>
      <c r="J87" s="5" t="s">
        <v>297</v>
      </c>
      <c r="K87" s="5" t="s">
        <v>297</v>
      </c>
      <c r="L87" s="5">
        <f t="shared" si="5"/>
        <v>7.3171400000000002</v>
      </c>
      <c r="M87" s="5">
        <v>0</v>
      </c>
      <c r="N87" s="5">
        <v>0</v>
      </c>
      <c r="O87" s="5">
        <v>2.5919599999999998</v>
      </c>
      <c r="P87" s="5">
        <v>7.3171400000000002</v>
      </c>
      <c r="Q87" s="5">
        <v>0</v>
      </c>
      <c r="R87" s="5">
        <v>0</v>
      </c>
      <c r="S87" s="5">
        <v>0</v>
      </c>
      <c r="T87" s="5">
        <f>SUM(M87:S87)</f>
        <v>9.9091000000000005</v>
      </c>
      <c r="U87" s="9">
        <v>0</v>
      </c>
      <c r="V87" s="302"/>
    </row>
    <row r="88" spans="1:22" s="1" customFormat="1" ht="19.5" customHeight="1">
      <c r="A88" s="759"/>
      <c r="B88" s="22" t="s">
        <v>105</v>
      </c>
      <c r="C88" s="23">
        <v>2020</v>
      </c>
      <c r="D88" s="23">
        <v>2022</v>
      </c>
      <c r="E88" s="5">
        <v>12.912570000000001</v>
      </c>
      <c r="F88" s="5">
        <f t="shared" si="4"/>
        <v>12.912570000000001</v>
      </c>
      <c r="G88" s="5">
        <v>0.98</v>
      </c>
      <c r="H88" s="5">
        <v>11.93257</v>
      </c>
      <c r="I88" s="5" t="s">
        <v>297</v>
      </c>
      <c r="J88" s="5" t="s">
        <v>297</v>
      </c>
      <c r="K88" s="5" t="s">
        <v>297</v>
      </c>
      <c r="L88" s="5">
        <f t="shared" si="5"/>
        <v>11.93257</v>
      </c>
      <c r="M88" s="5">
        <v>0</v>
      </c>
      <c r="N88" s="5">
        <v>0</v>
      </c>
      <c r="O88" s="5">
        <v>0.98</v>
      </c>
      <c r="P88" s="5">
        <v>11.31488</v>
      </c>
      <c r="Q88" s="5">
        <v>0.61768999999999996</v>
      </c>
      <c r="R88" s="5">
        <v>0</v>
      </c>
      <c r="S88" s="5">
        <v>0</v>
      </c>
      <c r="T88" s="5">
        <f>SUM(M88:S88)</f>
        <v>12.912570000000001</v>
      </c>
      <c r="U88" s="9">
        <v>0</v>
      </c>
      <c r="V88" s="302"/>
    </row>
    <row r="89" spans="1:22" s="1" customFormat="1" ht="19.5" customHeight="1">
      <c r="A89" s="759"/>
      <c r="B89" s="22" t="s">
        <v>106</v>
      </c>
      <c r="C89" s="23">
        <v>2021</v>
      </c>
      <c r="D89" s="23">
        <v>2022</v>
      </c>
      <c r="E89" s="5">
        <v>1.68618</v>
      </c>
      <c r="F89" s="5">
        <f t="shared" si="4"/>
        <v>1.68618</v>
      </c>
      <c r="G89" s="5">
        <v>1.68618</v>
      </c>
      <c r="H89" s="5">
        <v>0</v>
      </c>
      <c r="I89" s="5" t="s">
        <v>297</v>
      </c>
      <c r="J89" s="5" t="s">
        <v>297</v>
      </c>
      <c r="K89" s="5" t="s">
        <v>297</v>
      </c>
      <c r="L89" s="5">
        <f t="shared" si="5"/>
        <v>8.6180000000000007E-2</v>
      </c>
      <c r="M89" s="5">
        <v>0</v>
      </c>
      <c r="N89" s="5">
        <v>0</v>
      </c>
      <c r="O89" s="5">
        <v>1.6</v>
      </c>
      <c r="P89" s="5">
        <v>8.6180000000000007E-2</v>
      </c>
      <c r="Q89" s="5">
        <v>0</v>
      </c>
      <c r="R89" s="5">
        <v>0</v>
      </c>
      <c r="S89" s="5">
        <v>0</v>
      </c>
      <c r="T89" s="5">
        <f>SUM(M89:S89)</f>
        <v>1.68618</v>
      </c>
      <c r="U89" s="9">
        <v>0</v>
      </c>
      <c r="V89" s="302"/>
    </row>
    <row r="90" spans="1:22" s="1" customFormat="1" ht="19.5" customHeight="1">
      <c r="A90" s="759"/>
      <c r="B90" s="22" t="s">
        <v>107</v>
      </c>
      <c r="C90" s="23">
        <v>2022</v>
      </c>
      <c r="D90" s="23">
        <v>2023</v>
      </c>
      <c r="E90" s="5">
        <v>17.08165</v>
      </c>
      <c r="F90" s="5">
        <f t="shared" si="4"/>
        <v>17.08165</v>
      </c>
      <c r="G90" s="5">
        <v>4.5393699999999999</v>
      </c>
      <c r="H90" s="5">
        <v>12.54228</v>
      </c>
      <c r="I90" s="5" t="s">
        <v>297</v>
      </c>
      <c r="J90" s="5" t="s">
        <v>297</v>
      </c>
      <c r="K90" s="5" t="s">
        <v>297</v>
      </c>
      <c r="L90" s="5">
        <f t="shared" si="5"/>
        <v>17.08165</v>
      </c>
      <c r="M90" s="5">
        <v>0</v>
      </c>
      <c r="N90" s="5">
        <v>0</v>
      </c>
      <c r="O90" s="5">
        <v>0</v>
      </c>
      <c r="P90" s="5">
        <v>1.5393699999999999</v>
      </c>
      <c r="Q90" s="5">
        <v>15.54228</v>
      </c>
      <c r="R90" s="5">
        <v>0</v>
      </c>
      <c r="S90" s="5">
        <v>0</v>
      </c>
      <c r="T90" s="5">
        <f>SUM(M90:S90)</f>
        <v>17.08165</v>
      </c>
      <c r="U90" s="9">
        <v>0</v>
      </c>
      <c r="V90" s="302"/>
    </row>
    <row r="91" spans="1:22" s="1" customFormat="1" ht="15.75" customHeight="1">
      <c r="A91" s="547" t="s">
        <v>173</v>
      </c>
      <c r="B91" s="547"/>
      <c r="C91" s="547"/>
      <c r="D91" s="547"/>
      <c r="E91" s="547"/>
      <c r="F91" s="547"/>
      <c r="G91" s="547"/>
      <c r="H91" s="547"/>
      <c r="I91" s="547"/>
      <c r="J91" s="547"/>
      <c r="K91" s="547"/>
      <c r="L91" s="547"/>
      <c r="M91" s="547"/>
      <c r="N91" s="547"/>
      <c r="O91" s="547"/>
      <c r="P91" s="547"/>
      <c r="Q91" s="547"/>
      <c r="R91" s="547"/>
      <c r="S91" s="547"/>
      <c r="T91" s="547"/>
      <c r="U91" s="310"/>
      <c r="V91" s="302"/>
    </row>
    <row r="92" spans="1:22" s="1" customFormat="1" ht="29.25" customHeight="1">
      <c r="A92" s="548" t="s">
        <v>65</v>
      </c>
      <c r="B92" s="548"/>
      <c r="C92" s="548"/>
      <c r="D92" s="548"/>
      <c r="E92" s="548"/>
      <c r="F92" s="548"/>
      <c r="G92" s="548"/>
      <c r="H92" s="548"/>
      <c r="I92" s="548"/>
      <c r="J92" s="548"/>
      <c r="K92" s="548"/>
      <c r="L92" s="548"/>
      <c r="M92" s="548"/>
      <c r="N92" s="548"/>
      <c r="O92" s="548"/>
      <c r="P92" s="548"/>
      <c r="Q92" s="548"/>
      <c r="R92" s="548"/>
      <c r="S92" s="548"/>
      <c r="T92" s="548"/>
      <c r="U92" s="311"/>
      <c r="V92" s="302"/>
    </row>
    <row r="93" spans="1:22" s="1" customFormat="1" ht="15.75" customHeight="1">
      <c r="A93" s="547" t="s">
        <v>174</v>
      </c>
      <c r="B93" s="547"/>
      <c r="C93" s="547"/>
      <c r="D93" s="547"/>
      <c r="E93" s="547"/>
      <c r="F93" s="547"/>
      <c r="G93" s="547"/>
      <c r="H93" s="547"/>
      <c r="I93" s="547"/>
      <c r="J93" s="547"/>
      <c r="K93" s="547"/>
      <c r="L93" s="547"/>
      <c r="M93" s="547"/>
      <c r="N93" s="547"/>
      <c r="O93" s="547"/>
      <c r="P93" s="547"/>
      <c r="Q93" s="547"/>
      <c r="R93" s="547"/>
      <c r="S93" s="547"/>
      <c r="T93" s="547"/>
      <c r="U93" s="310"/>
      <c r="V93" s="302"/>
    </row>
    <row r="94" spans="1:22" s="1" customFormat="1" ht="29.25" customHeight="1">
      <c r="A94" s="548" t="s">
        <v>65</v>
      </c>
      <c r="B94" s="548"/>
      <c r="C94" s="548"/>
      <c r="D94" s="548"/>
      <c r="E94" s="548"/>
      <c r="F94" s="548"/>
      <c r="G94" s="548"/>
      <c r="H94" s="548"/>
      <c r="I94" s="548"/>
      <c r="J94" s="548"/>
      <c r="K94" s="548"/>
      <c r="L94" s="548"/>
      <c r="M94" s="548"/>
      <c r="N94" s="548"/>
      <c r="O94" s="548"/>
      <c r="P94" s="548"/>
      <c r="Q94" s="548"/>
      <c r="R94" s="548"/>
      <c r="S94" s="548"/>
      <c r="T94" s="548"/>
      <c r="U94" s="311"/>
      <c r="V94" s="302"/>
    </row>
    <row r="95" spans="1:22" s="1" customFormat="1" ht="15.75" customHeight="1">
      <c r="A95" s="547" t="s">
        <v>175</v>
      </c>
      <c r="B95" s="547"/>
      <c r="C95" s="547"/>
      <c r="D95" s="547"/>
      <c r="E95" s="547"/>
      <c r="F95" s="547"/>
      <c r="G95" s="547"/>
      <c r="H95" s="547"/>
      <c r="I95" s="547"/>
      <c r="J95" s="547"/>
      <c r="K95" s="547"/>
      <c r="L95" s="547"/>
      <c r="M95" s="547"/>
      <c r="N95" s="547"/>
      <c r="O95" s="547"/>
      <c r="P95" s="547"/>
      <c r="Q95" s="547"/>
      <c r="R95" s="547"/>
      <c r="S95" s="547"/>
      <c r="T95" s="547"/>
      <c r="U95" s="310"/>
      <c r="V95" s="302"/>
    </row>
    <row r="96" spans="1:22" s="1" customFormat="1" ht="29.25" customHeight="1">
      <c r="A96" s="548" t="s">
        <v>65</v>
      </c>
      <c r="B96" s="548"/>
      <c r="C96" s="548"/>
      <c r="D96" s="548"/>
      <c r="E96" s="548"/>
      <c r="F96" s="548"/>
      <c r="G96" s="548"/>
      <c r="H96" s="548"/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8"/>
      <c r="T96" s="548"/>
      <c r="U96" s="311"/>
      <c r="V96" s="302"/>
    </row>
    <row r="97" spans="1:22" s="29" customFormat="1" ht="20.25" customHeight="1">
      <c r="A97" s="757" t="s">
        <v>31</v>
      </c>
      <c r="B97" s="757"/>
      <c r="C97" s="757"/>
      <c r="D97" s="757"/>
      <c r="E97" s="757"/>
      <c r="F97" s="757"/>
      <c r="G97" s="757"/>
      <c r="H97" s="757"/>
      <c r="I97" s="757"/>
      <c r="J97" s="757"/>
      <c r="K97" s="757"/>
      <c r="L97" s="757"/>
      <c r="M97" s="757"/>
      <c r="N97" s="757"/>
      <c r="O97" s="757"/>
      <c r="P97" s="757"/>
      <c r="Q97" s="757"/>
      <c r="R97" s="757"/>
      <c r="S97" s="757"/>
      <c r="T97" s="757"/>
      <c r="U97" s="308"/>
      <c r="V97" s="308"/>
    </row>
    <row r="98" spans="1:22" s="29" customFormat="1" ht="21" customHeight="1">
      <c r="A98" s="758" t="s">
        <v>33</v>
      </c>
      <c r="B98" s="758"/>
      <c r="C98" s="758"/>
      <c r="D98" s="758"/>
      <c r="E98" s="758"/>
      <c r="F98" s="758"/>
      <c r="G98" s="758"/>
      <c r="H98" s="758"/>
      <c r="I98" s="758"/>
      <c r="J98" s="758"/>
      <c r="K98" s="758"/>
      <c r="L98" s="758"/>
      <c r="M98" s="758"/>
      <c r="N98" s="758"/>
      <c r="O98" s="758"/>
      <c r="P98" s="758"/>
      <c r="Q98" s="758"/>
      <c r="R98" s="758"/>
      <c r="S98" s="758"/>
      <c r="T98" s="758"/>
      <c r="U98" s="309"/>
      <c r="V98" s="309"/>
    </row>
    <row r="99" spans="1:22" s="1" customFormat="1" ht="15.75" customHeight="1">
      <c r="A99" s="547" t="s">
        <v>176</v>
      </c>
      <c r="B99" s="547"/>
      <c r="C99" s="547"/>
      <c r="D99" s="547"/>
      <c r="E99" s="547"/>
      <c r="F99" s="547"/>
      <c r="G99" s="547"/>
      <c r="H99" s="547"/>
      <c r="I99" s="547"/>
      <c r="J99" s="547"/>
      <c r="K99" s="547"/>
      <c r="L99" s="547"/>
      <c r="M99" s="547"/>
      <c r="N99" s="547"/>
      <c r="O99" s="547"/>
      <c r="P99" s="547"/>
      <c r="Q99" s="547"/>
      <c r="R99" s="547"/>
      <c r="S99" s="547"/>
      <c r="T99" s="547"/>
      <c r="U99" s="310"/>
      <c r="V99" s="302"/>
    </row>
    <row r="100" spans="1:22" s="1" customFormat="1" ht="55.5" customHeight="1">
      <c r="A100" s="31"/>
      <c r="B100" s="22" t="s">
        <v>205</v>
      </c>
      <c r="C100" s="23">
        <v>2022</v>
      </c>
      <c r="D100" s="23">
        <v>2023</v>
      </c>
      <c r="E100" s="5">
        <v>0.97536999999999996</v>
      </c>
      <c r="F100" s="5">
        <f t="shared" si="4"/>
        <v>0.97536999999999996</v>
      </c>
      <c r="G100" s="5">
        <v>0.25</v>
      </c>
      <c r="H100" s="5">
        <v>0.72536999999999996</v>
      </c>
      <c r="I100" s="5" t="s">
        <v>297</v>
      </c>
      <c r="J100" s="5" t="s">
        <v>297</v>
      </c>
      <c r="K100" s="5" t="s">
        <v>297</v>
      </c>
      <c r="L100" s="5">
        <f t="shared" si="5"/>
        <v>0.72536999999999996</v>
      </c>
      <c r="M100" s="5">
        <v>0</v>
      </c>
      <c r="N100" s="5">
        <v>0</v>
      </c>
      <c r="O100" s="5">
        <v>0.25</v>
      </c>
      <c r="P100" s="5">
        <v>0.72536999999999996</v>
      </c>
      <c r="Q100" s="5">
        <v>0</v>
      </c>
      <c r="R100" s="5">
        <v>0</v>
      </c>
      <c r="S100" s="5">
        <v>0</v>
      </c>
      <c r="T100" s="5">
        <f>SUM(M100:S100)</f>
        <v>0.97536999999999996</v>
      </c>
      <c r="U100" s="9">
        <v>0</v>
      </c>
      <c r="V100" s="302" t="s">
        <v>986</v>
      </c>
    </row>
    <row r="101" spans="1:22" s="1" customFormat="1" ht="15.75" customHeight="1">
      <c r="A101" s="547" t="s">
        <v>177</v>
      </c>
      <c r="B101" s="547"/>
      <c r="C101" s="547"/>
      <c r="D101" s="547"/>
      <c r="E101" s="547"/>
      <c r="F101" s="547"/>
      <c r="G101" s="547"/>
      <c r="H101" s="547"/>
      <c r="I101" s="547"/>
      <c r="J101" s="547"/>
      <c r="K101" s="547"/>
      <c r="L101" s="547"/>
      <c r="M101" s="547"/>
      <c r="N101" s="547"/>
      <c r="O101" s="547"/>
      <c r="P101" s="547"/>
      <c r="Q101" s="547"/>
      <c r="R101" s="547"/>
      <c r="S101" s="547"/>
      <c r="T101" s="547"/>
      <c r="U101" s="310"/>
      <c r="V101" s="302"/>
    </row>
    <row r="102" spans="1:22" s="1" customFormat="1" ht="29.25" customHeight="1">
      <c r="A102" s="548" t="s">
        <v>65</v>
      </c>
      <c r="B102" s="548"/>
      <c r="C102" s="548"/>
      <c r="D102" s="548"/>
      <c r="E102" s="548"/>
      <c r="F102" s="548"/>
      <c r="G102" s="548"/>
      <c r="H102" s="548"/>
      <c r="I102" s="548"/>
      <c r="J102" s="548"/>
      <c r="K102" s="548"/>
      <c r="L102" s="548"/>
      <c r="M102" s="548"/>
      <c r="N102" s="548"/>
      <c r="O102" s="548"/>
      <c r="P102" s="548"/>
      <c r="Q102" s="548"/>
      <c r="R102" s="548"/>
      <c r="S102" s="548"/>
      <c r="T102" s="548"/>
      <c r="U102" s="311"/>
      <c r="V102" s="302"/>
    </row>
    <row r="103" spans="1:22" s="1" customFormat="1" ht="15.75" customHeight="1">
      <c r="A103" s="547" t="s">
        <v>178</v>
      </c>
      <c r="B103" s="547"/>
      <c r="C103" s="547"/>
      <c r="D103" s="547"/>
      <c r="E103" s="547"/>
      <c r="F103" s="547"/>
      <c r="G103" s="547"/>
      <c r="H103" s="547"/>
      <c r="I103" s="547"/>
      <c r="J103" s="547"/>
      <c r="K103" s="547"/>
      <c r="L103" s="547"/>
      <c r="M103" s="547"/>
      <c r="N103" s="547"/>
      <c r="O103" s="547"/>
      <c r="P103" s="547"/>
      <c r="Q103" s="547"/>
      <c r="R103" s="547"/>
      <c r="S103" s="547"/>
      <c r="T103" s="547"/>
      <c r="U103" s="310"/>
      <c r="V103" s="302"/>
    </row>
    <row r="104" spans="1:22" s="1" customFormat="1" ht="29.25" customHeight="1">
      <c r="A104" s="548" t="s">
        <v>65</v>
      </c>
      <c r="B104" s="548"/>
      <c r="C104" s="548"/>
      <c r="D104" s="548"/>
      <c r="E104" s="548"/>
      <c r="F104" s="548"/>
      <c r="G104" s="548"/>
      <c r="H104" s="548"/>
      <c r="I104" s="548"/>
      <c r="J104" s="548"/>
      <c r="K104" s="548"/>
      <c r="L104" s="548"/>
      <c r="M104" s="548"/>
      <c r="N104" s="548"/>
      <c r="O104" s="548"/>
      <c r="P104" s="548"/>
      <c r="Q104" s="548"/>
      <c r="R104" s="548"/>
      <c r="S104" s="548"/>
      <c r="T104" s="548"/>
      <c r="U104" s="311"/>
      <c r="V104" s="302"/>
    </row>
    <row r="105" spans="1:22" s="1" customFormat="1" ht="15.75" customHeight="1">
      <c r="A105" s="547" t="s">
        <v>179</v>
      </c>
      <c r="B105" s="547"/>
      <c r="C105" s="547"/>
      <c r="D105" s="547"/>
      <c r="E105" s="547"/>
      <c r="F105" s="547"/>
      <c r="G105" s="547"/>
      <c r="H105" s="547"/>
      <c r="I105" s="547"/>
      <c r="J105" s="547"/>
      <c r="K105" s="547"/>
      <c r="L105" s="547"/>
      <c r="M105" s="547"/>
      <c r="N105" s="547"/>
      <c r="O105" s="547"/>
      <c r="P105" s="547"/>
      <c r="Q105" s="547"/>
      <c r="R105" s="547"/>
      <c r="S105" s="547"/>
      <c r="T105" s="547"/>
      <c r="U105" s="310"/>
      <c r="V105" s="302"/>
    </row>
    <row r="106" spans="1:22" s="1" customFormat="1" ht="29.25" customHeight="1">
      <c r="A106" s="548" t="s">
        <v>65</v>
      </c>
      <c r="B106" s="548"/>
      <c r="C106" s="548"/>
      <c r="D106" s="548"/>
      <c r="E106" s="548"/>
      <c r="F106" s="548"/>
      <c r="G106" s="548"/>
      <c r="H106" s="548"/>
      <c r="I106" s="548"/>
      <c r="J106" s="548"/>
      <c r="K106" s="548"/>
      <c r="L106" s="548"/>
      <c r="M106" s="548"/>
      <c r="N106" s="548"/>
      <c r="O106" s="548"/>
      <c r="P106" s="548"/>
      <c r="Q106" s="548"/>
      <c r="R106" s="548"/>
      <c r="S106" s="548"/>
      <c r="T106" s="548"/>
      <c r="U106" s="311"/>
      <c r="V106" s="302"/>
    </row>
    <row r="107" spans="1:22" s="29" customFormat="1" ht="19.5" customHeight="1">
      <c r="A107" s="758" t="s">
        <v>32</v>
      </c>
      <c r="B107" s="758"/>
      <c r="C107" s="758"/>
      <c r="D107" s="758"/>
      <c r="E107" s="758"/>
      <c r="F107" s="758"/>
      <c r="G107" s="758"/>
      <c r="H107" s="758"/>
      <c r="I107" s="758"/>
      <c r="J107" s="758"/>
      <c r="K107" s="758"/>
      <c r="L107" s="758"/>
      <c r="M107" s="758"/>
      <c r="N107" s="758"/>
      <c r="O107" s="758"/>
      <c r="P107" s="758"/>
      <c r="Q107" s="758"/>
      <c r="R107" s="758"/>
      <c r="S107" s="758"/>
      <c r="T107" s="758"/>
      <c r="U107" s="309"/>
      <c r="V107" s="309"/>
    </row>
    <row r="108" spans="1:22" s="1" customFormat="1" ht="15.75" customHeight="1">
      <c r="A108" s="547" t="s">
        <v>180</v>
      </c>
      <c r="B108" s="547"/>
      <c r="C108" s="547"/>
      <c r="D108" s="547"/>
      <c r="E108" s="547"/>
      <c r="F108" s="547"/>
      <c r="G108" s="547"/>
      <c r="H108" s="547"/>
      <c r="I108" s="547"/>
      <c r="J108" s="547"/>
      <c r="K108" s="547"/>
      <c r="L108" s="547"/>
      <c r="M108" s="547"/>
      <c r="N108" s="547"/>
      <c r="O108" s="547"/>
      <c r="P108" s="547"/>
      <c r="Q108" s="547"/>
      <c r="R108" s="547"/>
      <c r="S108" s="547"/>
      <c r="T108" s="547"/>
      <c r="U108" s="310"/>
      <c r="V108" s="302"/>
    </row>
    <row r="109" spans="1:22" s="1" customFormat="1" ht="49.5" customHeight="1">
      <c r="A109" s="759"/>
      <c r="B109" s="22" t="s">
        <v>108</v>
      </c>
      <c r="C109" s="23">
        <v>2019</v>
      </c>
      <c r="D109" s="23">
        <v>2020</v>
      </c>
      <c r="E109" s="5">
        <v>30.83333</v>
      </c>
      <c r="F109" s="5">
        <f t="shared" si="4"/>
        <v>30.83333</v>
      </c>
      <c r="G109" s="5">
        <v>0</v>
      </c>
      <c r="H109" s="5">
        <v>30.83333</v>
      </c>
      <c r="I109" s="5" t="s">
        <v>297</v>
      </c>
      <c r="J109" s="5" t="s">
        <v>297</v>
      </c>
      <c r="K109" s="5" t="s">
        <v>297</v>
      </c>
      <c r="L109" s="5">
        <f t="shared" si="5"/>
        <v>0</v>
      </c>
      <c r="M109" s="5">
        <v>20</v>
      </c>
      <c r="N109" s="5">
        <v>9.1514100000000003</v>
      </c>
      <c r="O109" s="5">
        <v>1.6819200000000001</v>
      </c>
      <c r="P109" s="5">
        <v>0</v>
      </c>
      <c r="Q109" s="5">
        <v>0</v>
      </c>
      <c r="R109" s="5">
        <v>0</v>
      </c>
      <c r="S109" s="5">
        <v>0</v>
      </c>
      <c r="T109" s="5">
        <f t="shared" ref="T109:T117" si="6">SUM(M109:S109)</f>
        <v>30.83333</v>
      </c>
      <c r="U109" s="9">
        <v>0</v>
      </c>
      <c r="V109" s="302" t="s">
        <v>986</v>
      </c>
    </row>
    <row r="110" spans="1:22" s="1" customFormat="1" ht="19.5" customHeight="1">
      <c r="A110" s="759"/>
      <c r="B110" s="22" t="s">
        <v>109</v>
      </c>
      <c r="C110" s="23">
        <v>2020</v>
      </c>
      <c r="D110" s="23">
        <v>2020</v>
      </c>
      <c r="E110" s="5">
        <v>4.1156300000000003</v>
      </c>
      <c r="F110" s="5">
        <f t="shared" si="4"/>
        <v>4.1158299999999999</v>
      </c>
      <c r="G110" s="5">
        <v>4.1158299999999999</v>
      </c>
      <c r="H110" s="5">
        <v>0</v>
      </c>
      <c r="I110" s="5" t="s">
        <v>297</v>
      </c>
      <c r="J110" s="5" t="s">
        <v>297</v>
      </c>
      <c r="K110" s="5" t="s">
        <v>297</v>
      </c>
      <c r="L110" s="5">
        <f t="shared" si="5"/>
        <v>0</v>
      </c>
      <c r="M110" s="5">
        <v>0</v>
      </c>
      <c r="N110" s="5">
        <v>3.9950700000000001</v>
      </c>
      <c r="O110" s="5">
        <v>0.12076000000000001</v>
      </c>
      <c r="P110" s="5">
        <v>0</v>
      </c>
      <c r="Q110" s="5">
        <v>0</v>
      </c>
      <c r="R110" s="5">
        <v>0</v>
      </c>
      <c r="S110" s="5">
        <v>0</v>
      </c>
      <c r="T110" s="5">
        <f t="shared" si="6"/>
        <v>4.1158299999999999</v>
      </c>
      <c r="U110" s="9">
        <v>0</v>
      </c>
      <c r="V110" s="302"/>
    </row>
    <row r="111" spans="1:22" s="1" customFormat="1" ht="19.5" customHeight="1">
      <c r="A111" s="759"/>
      <c r="B111" s="22" t="s">
        <v>110</v>
      </c>
      <c r="C111" s="23">
        <v>2020</v>
      </c>
      <c r="D111" s="23">
        <v>2020</v>
      </c>
      <c r="E111" s="5">
        <v>3.0526</v>
      </c>
      <c r="F111" s="5">
        <f t="shared" si="4"/>
        <v>3.0526</v>
      </c>
      <c r="G111" s="5">
        <v>3.0526</v>
      </c>
      <c r="H111" s="5">
        <v>0</v>
      </c>
      <c r="I111" s="5" t="s">
        <v>297</v>
      </c>
      <c r="J111" s="5" t="s">
        <v>297</v>
      </c>
      <c r="K111" s="5" t="s">
        <v>297</v>
      </c>
      <c r="L111" s="5">
        <f t="shared" si="5"/>
        <v>0</v>
      </c>
      <c r="M111" s="5">
        <v>0</v>
      </c>
      <c r="N111" s="5">
        <v>2.95668</v>
      </c>
      <c r="O111" s="5">
        <v>9.5920000000000005E-2</v>
      </c>
      <c r="P111" s="5">
        <v>0</v>
      </c>
      <c r="Q111" s="5">
        <v>0</v>
      </c>
      <c r="R111" s="5">
        <v>0</v>
      </c>
      <c r="S111" s="5">
        <v>0</v>
      </c>
      <c r="T111" s="5">
        <f t="shared" si="6"/>
        <v>3.0526</v>
      </c>
      <c r="U111" s="9">
        <v>0</v>
      </c>
      <c r="V111" s="302"/>
    </row>
    <row r="112" spans="1:22" s="1" customFormat="1" ht="19.5" customHeight="1">
      <c r="A112" s="759"/>
      <c r="B112" s="22" t="s">
        <v>111</v>
      </c>
      <c r="C112" s="23">
        <v>2019</v>
      </c>
      <c r="D112" s="23">
        <v>2019</v>
      </c>
      <c r="E112" s="5">
        <v>0.37290000000000001</v>
      </c>
      <c r="F112" s="5">
        <f t="shared" si="4"/>
        <v>0.37290000000000001</v>
      </c>
      <c r="G112" s="5">
        <v>0.37290000000000001</v>
      </c>
      <c r="H112" s="5">
        <v>0</v>
      </c>
      <c r="I112" s="5" t="s">
        <v>297</v>
      </c>
      <c r="J112" s="5" t="s">
        <v>297</v>
      </c>
      <c r="K112" s="5" t="s">
        <v>297</v>
      </c>
      <c r="L112" s="5">
        <f t="shared" si="5"/>
        <v>0</v>
      </c>
      <c r="M112" s="5">
        <v>0</v>
      </c>
      <c r="N112" s="5">
        <v>0.37290000000000001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f t="shared" si="6"/>
        <v>0.37290000000000001</v>
      </c>
      <c r="U112" s="9">
        <v>0</v>
      </c>
      <c r="V112" s="302"/>
    </row>
    <row r="113" spans="1:22" s="1" customFormat="1" ht="19.5" customHeight="1">
      <c r="A113" s="759"/>
      <c r="B113" s="22" t="s">
        <v>112</v>
      </c>
      <c r="C113" s="23">
        <v>2019</v>
      </c>
      <c r="D113" s="23">
        <v>2020</v>
      </c>
      <c r="E113" s="5">
        <v>2.7569499999999998</v>
      </c>
      <c r="F113" s="5">
        <f t="shared" si="4"/>
        <v>1.9376799999999998</v>
      </c>
      <c r="G113" s="5">
        <v>0.29783999999999999</v>
      </c>
      <c r="H113" s="5">
        <v>1.63984</v>
      </c>
      <c r="I113" s="5" t="s">
        <v>297</v>
      </c>
      <c r="J113" s="5" t="s">
        <v>297</v>
      </c>
      <c r="K113" s="5" t="s">
        <v>297</v>
      </c>
      <c r="L113" s="5">
        <f t="shared" si="5"/>
        <v>0</v>
      </c>
      <c r="M113" s="5">
        <v>0.29718</v>
      </c>
      <c r="N113" s="5">
        <v>1.63984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f t="shared" si="6"/>
        <v>1.93702</v>
      </c>
      <c r="U113" s="9">
        <v>0</v>
      </c>
      <c r="V113" s="302"/>
    </row>
    <row r="114" spans="1:22" s="1" customFormat="1" ht="19.5" customHeight="1">
      <c r="A114" s="759"/>
      <c r="B114" s="22" t="s">
        <v>113</v>
      </c>
      <c r="C114" s="23">
        <v>2019</v>
      </c>
      <c r="D114" s="23">
        <v>2023</v>
      </c>
      <c r="E114" s="5">
        <v>47.437759999999997</v>
      </c>
      <c r="F114" s="5">
        <f t="shared" si="4"/>
        <v>47.437759999999997</v>
      </c>
      <c r="G114" s="5">
        <v>2.8674300000000001</v>
      </c>
      <c r="H114" s="5">
        <v>44.570329999999998</v>
      </c>
      <c r="I114" s="5" t="s">
        <v>297</v>
      </c>
      <c r="J114" s="5" t="s">
        <v>297</v>
      </c>
      <c r="K114" s="5" t="s">
        <v>297</v>
      </c>
      <c r="L114" s="5">
        <f t="shared" si="5"/>
        <v>32.440660000000001</v>
      </c>
      <c r="M114" s="5">
        <v>2.7614399999999999</v>
      </c>
      <c r="N114" s="5">
        <v>9.6296700000000008</v>
      </c>
      <c r="O114" s="5">
        <v>2.6059899999999998</v>
      </c>
      <c r="P114" s="5">
        <v>18.62257</v>
      </c>
      <c r="Q114" s="5">
        <v>13.81809</v>
      </c>
      <c r="R114" s="5">
        <v>0</v>
      </c>
      <c r="S114" s="5">
        <v>0</v>
      </c>
      <c r="T114" s="5">
        <f t="shared" si="6"/>
        <v>47.437759999999997</v>
      </c>
      <c r="U114" s="9">
        <v>0</v>
      </c>
      <c r="V114" s="302"/>
    </row>
    <row r="115" spans="1:22" s="1" customFormat="1" ht="46.5" customHeight="1">
      <c r="A115" s="759"/>
      <c r="B115" s="22" t="s">
        <v>114</v>
      </c>
      <c r="C115" s="23">
        <v>2020</v>
      </c>
      <c r="D115" s="23">
        <v>2020</v>
      </c>
      <c r="E115" s="5">
        <v>28.99</v>
      </c>
      <c r="F115" s="5">
        <f t="shared" si="4"/>
        <v>28.99</v>
      </c>
      <c r="G115" s="5">
        <v>28.99</v>
      </c>
      <c r="H115" s="5">
        <v>0</v>
      </c>
      <c r="I115" s="5" t="s">
        <v>297</v>
      </c>
      <c r="J115" s="5" t="s">
        <v>297</v>
      </c>
      <c r="K115" s="5" t="s">
        <v>297</v>
      </c>
      <c r="L115" s="5">
        <f t="shared" si="5"/>
        <v>0</v>
      </c>
      <c r="M115" s="5">
        <v>0</v>
      </c>
      <c r="N115" s="5">
        <v>10.15</v>
      </c>
      <c r="O115" s="5">
        <v>18.84</v>
      </c>
      <c r="P115" s="5">
        <v>0</v>
      </c>
      <c r="Q115" s="5">
        <v>0</v>
      </c>
      <c r="R115" s="5">
        <v>0</v>
      </c>
      <c r="S115" s="5">
        <v>0</v>
      </c>
      <c r="T115" s="5">
        <f t="shared" si="6"/>
        <v>28.990000000000002</v>
      </c>
      <c r="U115" s="9">
        <v>0</v>
      </c>
      <c r="V115" s="302" t="s">
        <v>989</v>
      </c>
    </row>
    <row r="116" spans="1:22" s="1" customFormat="1" ht="53.25" customHeight="1">
      <c r="A116" s="759"/>
      <c r="B116" s="22" t="s">
        <v>115</v>
      </c>
      <c r="C116" s="23">
        <v>2021</v>
      </c>
      <c r="D116" s="23">
        <v>2022</v>
      </c>
      <c r="E116" s="5">
        <v>2.90638</v>
      </c>
      <c r="F116" s="5">
        <f t="shared" si="4"/>
        <v>2.90638</v>
      </c>
      <c r="G116" s="5">
        <v>0.59394999999999998</v>
      </c>
      <c r="H116" s="5">
        <v>2.31243</v>
      </c>
      <c r="I116" s="5" t="s">
        <v>297</v>
      </c>
      <c r="J116" s="5" t="s">
        <v>297</v>
      </c>
      <c r="K116" s="5" t="s">
        <v>297</v>
      </c>
      <c r="L116" s="5">
        <f t="shared" si="5"/>
        <v>2.82043</v>
      </c>
      <c r="M116" s="5">
        <v>0</v>
      </c>
      <c r="N116" s="5">
        <v>0</v>
      </c>
      <c r="O116" s="5">
        <v>8.5949999999999999E-2</v>
      </c>
      <c r="P116" s="5">
        <v>2.82043</v>
      </c>
      <c r="Q116" s="5">
        <v>0</v>
      </c>
      <c r="R116" s="5">
        <v>0</v>
      </c>
      <c r="S116" s="5">
        <v>0</v>
      </c>
      <c r="T116" s="5">
        <f t="shared" si="6"/>
        <v>2.90638</v>
      </c>
      <c r="U116" s="9">
        <v>4695.95</v>
      </c>
      <c r="V116" s="302" t="s">
        <v>987</v>
      </c>
    </row>
    <row r="117" spans="1:22" s="1" customFormat="1" ht="51" customHeight="1">
      <c r="A117" s="759"/>
      <c r="B117" s="22" t="s">
        <v>116</v>
      </c>
      <c r="C117" s="23">
        <v>2021</v>
      </c>
      <c r="D117" s="23">
        <v>2022</v>
      </c>
      <c r="E117" s="5">
        <v>3.5025499999999998</v>
      </c>
      <c r="F117" s="5">
        <f t="shared" si="4"/>
        <v>3.5025500000000003</v>
      </c>
      <c r="G117" s="5">
        <v>0.56808000000000003</v>
      </c>
      <c r="H117" s="5">
        <v>2.9344700000000001</v>
      </c>
      <c r="I117" s="5" t="s">
        <v>297</v>
      </c>
      <c r="J117" s="5" t="s">
        <v>297</v>
      </c>
      <c r="K117" s="5" t="s">
        <v>297</v>
      </c>
      <c r="L117" s="5">
        <f t="shared" si="5"/>
        <v>3.42347</v>
      </c>
      <c r="M117" s="5">
        <v>0</v>
      </c>
      <c r="N117" s="5">
        <v>0</v>
      </c>
      <c r="O117" s="5">
        <v>7.9079999999999998E-2</v>
      </c>
      <c r="P117" s="5">
        <v>3.42347</v>
      </c>
      <c r="Q117" s="5">
        <v>0</v>
      </c>
      <c r="R117" s="5">
        <v>0</v>
      </c>
      <c r="S117" s="5">
        <v>0</v>
      </c>
      <c r="T117" s="5">
        <f t="shared" si="6"/>
        <v>3.5025499999999998</v>
      </c>
      <c r="U117" s="9">
        <v>3400.51</v>
      </c>
      <c r="V117" s="302" t="s">
        <v>987</v>
      </c>
    </row>
    <row r="118" spans="1:22" s="1" customFormat="1" ht="15.75" customHeight="1">
      <c r="A118" s="547" t="s">
        <v>181</v>
      </c>
      <c r="B118" s="547"/>
      <c r="C118" s="547"/>
      <c r="D118" s="547"/>
      <c r="E118" s="547"/>
      <c r="F118" s="547"/>
      <c r="G118" s="547"/>
      <c r="H118" s="547"/>
      <c r="I118" s="547"/>
      <c r="J118" s="547"/>
      <c r="K118" s="547"/>
      <c r="L118" s="547"/>
      <c r="M118" s="547"/>
      <c r="N118" s="547"/>
      <c r="O118" s="547"/>
      <c r="P118" s="547"/>
      <c r="Q118" s="547"/>
      <c r="R118" s="547"/>
      <c r="S118" s="547"/>
      <c r="T118" s="547"/>
      <c r="U118" s="310"/>
      <c r="V118" s="302"/>
    </row>
    <row r="119" spans="1:22" s="1" customFormat="1" ht="29.25" customHeight="1">
      <c r="A119" s="548" t="s">
        <v>65</v>
      </c>
      <c r="B119" s="548"/>
      <c r="C119" s="548"/>
      <c r="D119" s="548"/>
      <c r="E119" s="548"/>
      <c r="F119" s="548"/>
      <c r="G119" s="548"/>
      <c r="H119" s="548"/>
      <c r="I119" s="548"/>
      <c r="J119" s="548"/>
      <c r="K119" s="548"/>
      <c r="L119" s="548"/>
      <c r="M119" s="548"/>
      <c r="N119" s="548"/>
      <c r="O119" s="548"/>
      <c r="P119" s="548"/>
      <c r="Q119" s="548"/>
      <c r="R119" s="548"/>
      <c r="S119" s="548"/>
      <c r="T119" s="548"/>
      <c r="U119" s="311"/>
      <c r="V119" s="302"/>
    </row>
    <row r="120" spans="1:22" s="1" customFormat="1" ht="15.75" customHeight="1">
      <c r="A120" s="547" t="s">
        <v>182</v>
      </c>
      <c r="B120" s="547"/>
      <c r="C120" s="547"/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7"/>
      <c r="O120" s="547"/>
      <c r="P120" s="547"/>
      <c r="Q120" s="547"/>
      <c r="R120" s="547"/>
      <c r="S120" s="547"/>
      <c r="T120" s="547"/>
      <c r="U120" s="310"/>
      <c r="V120" s="302"/>
    </row>
    <row r="121" spans="1:22" s="1" customFormat="1" ht="29.25" customHeight="1">
      <c r="A121" s="548" t="s">
        <v>65</v>
      </c>
      <c r="B121" s="548"/>
      <c r="C121" s="548"/>
      <c r="D121" s="548"/>
      <c r="E121" s="548"/>
      <c r="F121" s="548"/>
      <c r="G121" s="548"/>
      <c r="H121" s="548"/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311"/>
      <c r="V121" s="302"/>
    </row>
    <row r="122" spans="1:22" s="1" customFormat="1" ht="15.75" customHeight="1">
      <c r="A122" s="547" t="s">
        <v>183</v>
      </c>
      <c r="B122" s="547"/>
      <c r="C122" s="547"/>
      <c r="D122" s="547"/>
      <c r="E122" s="547"/>
      <c r="F122" s="547"/>
      <c r="G122" s="547"/>
      <c r="H122" s="547"/>
      <c r="I122" s="547"/>
      <c r="J122" s="547"/>
      <c r="K122" s="547"/>
      <c r="L122" s="547"/>
      <c r="M122" s="547"/>
      <c r="N122" s="547"/>
      <c r="O122" s="547"/>
      <c r="P122" s="547"/>
      <c r="Q122" s="547"/>
      <c r="R122" s="547"/>
      <c r="S122" s="547"/>
      <c r="T122" s="547"/>
      <c r="U122" s="310"/>
      <c r="V122" s="302"/>
    </row>
    <row r="123" spans="1:22" s="1" customFormat="1" ht="29.25" customHeight="1">
      <c r="A123" s="548" t="s">
        <v>65</v>
      </c>
      <c r="B123" s="548"/>
      <c r="C123" s="548"/>
      <c r="D123" s="548"/>
      <c r="E123" s="548"/>
      <c r="F123" s="548"/>
      <c r="G123" s="548"/>
      <c r="H123" s="548"/>
      <c r="I123" s="548"/>
      <c r="J123" s="548"/>
      <c r="K123" s="548"/>
      <c r="L123" s="548"/>
      <c r="M123" s="548"/>
      <c r="N123" s="548"/>
      <c r="O123" s="548"/>
      <c r="P123" s="548"/>
      <c r="Q123" s="548"/>
      <c r="R123" s="548"/>
      <c r="S123" s="548"/>
      <c r="T123" s="548"/>
      <c r="U123" s="311"/>
      <c r="V123" s="302"/>
    </row>
    <row r="124" spans="1:22" s="29" customFormat="1" ht="19.5" customHeight="1">
      <c r="A124" s="757" t="s">
        <v>34</v>
      </c>
      <c r="B124" s="757"/>
      <c r="C124" s="757"/>
      <c r="D124" s="757"/>
      <c r="E124" s="757"/>
      <c r="F124" s="757"/>
      <c r="G124" s="757"/>
      <c r="H124" s="757"/>
      <c r="I124" s="757"/>
      <c r="J124" s="757"/>
      <c r="K124" s="757"/>
      <c r="L124" s="757"/>
      <c r="M124" s="757"/>
      <c r="N124" s="757"/>
      <c r="O124" s="757"/>
      <c r="P124" s="757"/>
      <c r="Q124" s="757"/>
      <c r="R124" s="757"/>
      <c r="S124" s="757"/>
      <c r="T124" s="757"/>
      <c r="U124" s="308"/>
      <c r="V124" s="308"/>
    </row>
    <row r="125" spans="1:22" s="1" customFormat="1" ht="15.75" customHeight="1">
      <c r="A125" s="547" t="s">
        <v>184</v>
      </c>
      <c r="B125" s="547"/>
      <c r="C125" s="547"/>
      <c r="D125" s="547"/>
      <c r="E125" s="547"/>
      <c r="F125" s="547"/>
      <c r="G125" s="547"/>
      <c r="H125" s="547"/>
      <c r="I125" s="547"/>
      <c r="J125" s="547"/>
      <c r="K125" s="547"/>
      <c r="L125" s="547"/>
      <c r="M125" s="547"/>
      <c r="N125" s="547"/>
      <c r="O125" s="547"/>
      <c r="P125" s="547"/>
      <c r="Q125" s="547"/>
      <c r="R125" s="547"/>
      <c r="S125" s="547"/>
      <c r="T125" s="547"/>
      <c r="U125" s="310"/>
      <c r="V125" s="302"/>
    </row>
    <row r="126" spans="1:22" s="1" customFormat="1" ht="48.75" customHeight="1">
      <c r="A126" s="31"/>
      <c r="B126" s="22" t="s">
        <v>356</v>
      </c>
      <c r="C126" s="23">
        <v>2020</v>
      </c>
      <c r="D126" s="23">
        <v>2023</v>
      </c>
      <c r="E126" s="5">
        <v>7.6969310000000002</v>
      </c>
      <c r="F126" s="5">
        <v>7.6970000000000001</v>
      </c>
      <c r="G126" s="5">
        <v>1</v>
      </c>
      <c r="H126" s="5">
        <v>7.6969304999999997</v>
      </c>
      <c r="I126" s="5" t="s">
        <v>297</v>
      </c>
      <c r="J126" s="5" t="s">
        <v>297</v>
      </c>
      <c r="K126" s="5" t="s">
        <v>297</v>
      </c>
      <c r="L126" s="5">
        <f t="shared" si="5"/>
        <v>0.42048000000000002</v>
      </c>
      <c r="M126" s="5">
        <v>0</v>
      </c>
      <c r="N126" s="5">
        <v>0.98</v>
      </c>
      <c r="O126" s="5">
        <v>4.6224800000000004</v>
      </c>
      <c r="P126" s="5">
        <v>0.42048000000000002</v>
      </c>
      <c r="Q126" s="5">
        <v>0</v>
      </c>
      <c r="R126" s="5">
        <v>0</v>
      </c>
      <c r="S126" s="5">
        <v>0</v>
      </c>
      <c r="T126" s="5">
        <f>SUM(M126:S126)</f>
        <v>6.0229600000000003</v>
      </c>
      <c r="U126" s="9">
        <v>24.7</v>
      </c>
      <c r="V126" s="302" t="s">
        <v>988</v>
      </c>
    </row>
    <row r="127" spans="1:22" s="1" customFormat="1" ht="15.75" hidden="1" customHeight="1">
      <c r="A127" s="547" t="s">
        <v>185</v>
      </c>
      <c r="B127" s="547"/>
      <c r="C127" s="547"/>
      <c r="D127" s="547"/>
      <c r="E127" s="547"/>
      <c r="F127" s="547"/>
      <c r="G127" s="547"/>
      <c r="H127" s="547"/>
      <c r="I127" s="547"/>
      <c r="J127" s="547"/>
      <c r="K127" s="547"/>
      <c r="L127" s="547"/>
      <c r="M127" s="547"/>
      <c r="N127" s="547"/>
      <c r="O127" s="547"/>
      <c r="P127" s="547"/>
      <c r="Q127" s="547"/>
      <c r="R127" s="547"/>
      <c r="S127" s="547"/>
      <c r="T127" s="547"/>
      <c r="U127" s="310"/>
      <c r="V127" s="302"/>
    </row>
    <row r="128" spans="1:22" s="1" customFormat="1" ht="29.25" hidden="1" customHeight="1">
      <c r="A128" s="548" t="s">
        <v>65</v>
      </c>
      <c r="B128" s="548"/>
      <c r="C128" s="548"/>
      <c r="D128" s="548"/>
      <c r="E128" s="548"/>
      <c r="F128" s="548"/>
      <c r="G128" s="548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311"/>
      <c r="V128" s="302"/>
    </row>
    <row r="129" spans="1:22" s="1" customFormat="1" ht="15.75" hidden="1" customHeight="1">
      <c r="A129" s="547" t="s">
        <v>186</v>
      </c>
      <c r="B129" s="547"/>
      <c r="C129" s="547"/>
      <c r="D129" s="547"/>
      <c r="E129" s="547"/>
      <c r="F129" s="547"/>
      <c r="G129" s="547"/>
      <c r="H129" s="547"/>
      <c r="I129" s="547"/>
      <c r="J129" s="547"/>
      <c r="K129" s="547"/>
      <c r="L129" s="547"/>
      <c r="M129" s="547"/>
      <c r="N129" s="547"/>
      <c r="O129" s="547"/>
      <c r="P129" s="547"/>
      <c r="Q129" s="547"/>
      <c r="R129" s="547"/>
      <c r="S129" s="547"/>
      <c r="T129" s="547"/>
      <c r="U129" s="310"/>
      <c r="V129" s="302"/>
    </row>
    <row r="130" spans="1:22" s="1" customFormat="1" ht="29.25" hidden="1" customHeight="1">
      <c r="A130" s="548" t="s">
        <v>65</v>
      </c>
      <c r="B130" s="548"/>
      <c r="C130" s="548"/>
      <c r="D130" s="548"/>
      <c r="E130" s="548"/>
      <c r="F130" s="548"/>
      <c r="G130" s="548"/>
      <c r="H130" s="548"/>
      <c r="I130" s="548"/>
      <c r="J130" s="548"/>
      <c r="K130" s="548"/>
      <c r="L130" s="548"/>
      <c r="M130" s="548"/>
      <c r="N130" s="548"/>
      <c r="O130" s="548"/>
      <c r="P130" s="548"/>
      <c r="Q130" s="548"/>
      <c r="R130" s="548"/>
      <c r="S130" s="548"/>
      <c r="T130" s="548"/>
      <c r="U130" s="311"/>
      <c r="V130" s="302"/>
    </row>
    <row r="131" spans="1:22" s="1" customFormat="1" ht="15.75" hidden="1" customHeight="1">
      <c r="A131" s="547" t="s">
        <v>187</v>
      </c>
      <c r="B131" s="547"/>
      <c r="C131" s="547"/>
      <c r="D131" s="547"/>
      <c r="E131" s="547"/>
      <c r="F131" s="547"/>
      <c r="G131" s="547"/>
      <c r="H131" s="547"/>
      <c r="I131" s="547"/>
      <c r="J131" s="547"/>
      <c r="K131" s="547"/>
      <c r="L131" s="547"/>
      <c r="M131" s="547"/>
      <c r="N131" s="547"/>
      <c r="O131" s="547"/>
      <c r="P131" s="547"/>
      <c r="Q131" s="547"/>
      <c r="R131" s="547"/>
      <c r="S131" s="547"/>
      <c r="T131" s="547"/>
      <c r="U131" s="310"/>
      <c r="V131" s="302"/>
    </row>
    <row r="132" spans="1:22" s="1" customFormat="1" ht="29.25" hidden="1" customHeight="1">
      <c r="A132" s="548" t="s">
        <v>65</v>
      </c>
      <c r="B132" s="548"/>
      <c r="C132" s="548"/>
      <c r="D132" s="548"/>
      <c r="E132" s="548"/>
      <c r="F132" s="548"/>
      <c r="G132" s="548"/>
      <c r="H132" s="548"/>
      <c r="I132" s="548"/>
      <c r="J132" s="548"/>
      <c r="K132" s="548"/>
      <c r="L132" s="548"/>
      <c r="M132" s="548"/>
      <c r="N132" s="548"/>
      <c r="O132" s="548"/>
      <c r="P132" s="548"/>
      <c r="Q132" s="548"/>
      <c r="R132" s="548"/>
      <c r="S132" s="548"/>
      <c r="T132" s="548"/>
      <c r="U132" s="311"/>
      <c r="V132" s="302"/>
    </row>
    <row r="133" spans="1:22" s="29" customFormat="1" ht="21.75" hidden="1" customHeight="1">
      <c r="A133" s="757" t="s">
        <v>35</v>
      </c>
      <c r="B133" s="757"/>
      <c r="C133" s="757"/>
      <c r="D133" s="757"/>
      <c r="E133" s="757"/>
      <c r="F133" s="757"/>
      <c r="G133" s="757"/>
      <c r="H133" s="757"/>
      <c r="I133" s="757"/>
      <c r="J133" s="757"/>
      <c r="K133" s="757"/>
      <c r="L133" s="757"/>
      <c r="M133" s="757"/>
      <c r="N133" s="757"/>
      <c r="O133" s="757"/>
      <c r="P133" s="757"/>
      <c r="Q133" s="757"/>
      <c r="R133" s="757"/>
      <c r="S133" s="757"/>
      <c r="T133" s="757"/>
      <c r="U133" s="308"/>
      <c r="V133" s="308"/>
    </row>
    <row r="134" spans="1:22" s="29" customFormat="1" ht="19.5" hidden="1" customHeight="1">
      <c r="A134" s="758" t="s">
        <v>36</v>
      </c>
      <c r="B134" s="758"/>
      <c r="C134" s="758"/>
      <c r="D134" s="758"/>
      <c r="E134" s="758"/>
      <c r="F134" s="758"/>
      <c r="G134" s="758"/>
      <c r="H134" s="758"/>
      <c r="I134" s="758"/>
      <c r="J134" s="758"/>
      <c r="K134" s="758"/>
      <c r="L134" s="758"/>
      <c r="M134" s="758"/>
      <c r="N134" s="758"/>
      <c r="O134" s="758"/>
      <c r="P134" s="758"/>
      <c r="Q134" s="758"/>
      <c r="R134" s="758"/>
      <c r="S134" s="758"/>
      <c r="T134" s="758"/>
      <c r="U134" s="309"/>
      <c r="V134" s="309"/>
    </row>
    <row r="135" spans="1:22" s="1" customFormat="1" ht="15.75" hidden="1" customHeight="1">
      <c r="A135" s="547" t="s">
        <v>188</v>
      </c>
      <c r="B135" s="547"/>
      <c r="C135" s="547"/>
      <c r="D135" s="547"/>
      <c r="E135" s="547"/>
      <c r="F135" s="547"/>
      <c r="G135" s="547"/>
      <c r="H135" s="547"/>
      <c r="I135" s="547"/>
      <c r="J135" s="547"/>
      <c r="K135" s="547"/>
      <c r="L135" s="547"/>
      <c r="M135" s="547"/>
      <c r="N135" s="547"/>
      <c r="O135" s="547"/>
      <c r="P135" s="547"/>
      <c r="Q135" s="547"/>
      <c r="R135" s="547"/>
      <c r="S135" s="547"/>
      <c r="T135" s="547"/>
      <c r="U135" s="310"/>
      <c r="V135" s="302"/>
    </row>
    <row r="136" spans="1:22" s="1" customFormat="1" ht="29.25" hidden="1" customHeight="1">
      <c r="A136" s="548" t="s">
        <v>65</v>
      </c>
      <c r="B136" s="548"/>
      <c r="C136" s="548"/>
      <c r="D136" s="548"/>
      <c r="E136" s="548"/>
      <c r="F136" s="548"/>
      <c r="G136" s="548"/>
      <c r="H136" s="548"/>
      <c r="I136" s="548"/>
      <c r="J136" s="548"/>
      <c r="K136" s="548"/>
      <c r="L136" s="548"/>
      <c r="M136" s="548"/>
      <c r="N136" s="548"/>
      <c r="O136" s="548"/>
      <c r="P136" s="548"/>
      <c r="Q136" s="548"/>
      <c r="R136" s="548"/>
      <c r="S136" s="548"/>
      <c r="T136" s="548"/>
      <c r="U136" s="311"/>
      <c r="V136" s="302"/>
    </row>
    <row r="137" spans="1:22" s="1" customFormat="1" ht="15.75" hidden="1" customHeight="1">
      <c r="A137" s="547" t="s">
        <v>189</v>
      </c>
      <c r="B137" s="547"/>
      <c r="C137" s="547"/>
      <c r="D137" s="547"/>
      <c r="E137" s="547"/>
      <c r="F137" s="547"/>
      <c r="G137" s="547"/>
      <c r="H137" s="547"/>
      <c r="I137" s="547"/>
      <c r="J137" s="547"/>
      <c r="K137" s="547"/>
      <c r="L137" s="547"/>
      <c r="M137" s="547"/>
      <c r="N137" s="547"/>
      <c r="O137" s="547"/>
      <c r="P137" s="547"/>
      <c r="Q137" s="547"/>
      <c r="R137" s="547"/>
      <c r="S137" s="547"/>
      <c r="T137" s="547"/>
      <c r="U137" s="310"/>
      <c r="V137" s="302"/>
    </row>
    <row r="138" spans="1:22" s="1" customFormat="1" ht="29.25" hidden="1" customHeight="1">
      <c r="A138" s="548" t="s">
        <v>65</v>
      </c>
      <c r="B138" s="548"/>
      <c r="C138" s="548"/>
      <c r="D138" s="548"/>
      <c r="E138" s="548"/>
      <c r="F138" s="548"/>
      <c r="G138" s="548"/>
      <c r="H138" s="548"/>
      <c r="I138" s="548"/>
      <c r="J138" s="548"/>
      <c r="K138" s="548"/>
      <c r="L138" s="548"/>
      <c r="M138" s="548"/>
      <c r="N138" s="548"/>
      <c r="O138" s="548"/>
      <c r="P138" s="548"/>
      <c r="Q138" s="548"/>
      <c r="R138" s="548"/>
      <c r="S138" s="548"/>
      <c r="T138" s="548"/>
      <c r="U138" s="311"/>
      <c r="V138" s="302"/>
    </row>
    <row r="139" spans="1:22" s="1" customFormat="1" ht="15.75" hidden="1" customHeight="1">
      <c r="A139" s="547" t="s">
        <v>190</v>
      </c>
      <c r="B139" s="547"/>
      <c r="C139" s="547"/>
      <c r="D139" s="547"/>
      <c r="E139" s="547"/>
      <c r="F139" s="547"/>
      <c r="G139" s="547"/>
      <c r="H139" s="547"/>
      <c r="I139" s="547"/>
      <c r="J139" s="547"/>
      <c r="K139" s="547"/>
      <c r="L139" s="547"/>
      <c r="M139" s="547"/>
      <c r="N139" s="547"/>
      <c r="O139" s="547"/>
      <c r="P139" s="547"/>
      <c r="Q139" s="547"/>
      <c r="R139" s="547"/>
      <c r="S139" s="547"/>
      <c r="T139" s="547"/>
      <c r="U139" s="310"/>
      <c r="V139" s="302"/>
    </row>
    <row r="140" spans="1:22" s="1" customFormat="1" ht="29.25" hidden="1" customHeight="1">
      <c r="A140" s="548" t="s">
        <v>65</v>
      </c>
      <c r="B140" s="548"/>
      <c r="C140" s="548"/>
      <c r="D140" s="548"/>
      <c r="E140" s="548"/>
      <c r="F140" s="548"/>
      <c r="G140" s="548"/>
      <c r="H140" s="548"/>
      <c r="I140" s="548"/>
      <c r="J140" s="548"/>
      <c r="K140" s="548"/>
      <c r="L140" s="548"/>
      <c r="M140" s="548"/>
      <c r="N140" s="548"/>
      <c r="O140" s="548"/>
      <c r="P140" s="548"/>
      <c r="Q140" s="548"/>
      <c r="R140" s="548"/>
      <c r="S140" s="548"/>
      <c r="T140" s="548"/>
      <c r="U140" s="311"/>
      <c r="V140" s="302"/>
    </row>
    <row r="141" spans="1:22" s="1" customFormat="1" ht="15.75" hidden="1" customHeight="1">
      <c r="A141" s="547" t="s">
        <v>191</v>
      </c>
      <c r="B141" s="547"/>
      <c r="C141" s="547"/>
      <c r="D141" s="547"/>
      <c r="E141" s="547"/>
      <c r="F141" s="547"/>
      <c r="G141" s="547"/>
      <c r="H141" s="547"/>
      <c r="I141" s="547"/>
      <c r="J141" s="547"/>
      <c r="K141" s="547"/>
      <c r="L141" s="547"/>
      <c r="M141" s="547"/>
      <c r="N141" s="547"/>
      <c r="O141" s="547"/>
      <c r="P141" s="547"/>
      <c r="Q141" s="547"/>
      <c r="R141" s="547"/>
      <c r="S141" s="547"/>
      <c r="T141" s="547"/>
      <c r="U141" s="310"/>
      <c r="V141" s="302"/>
    </row>
    <row r="142" spans="1:22" s="1" customFormat="1" ht="29.25" hidden="1" customHeight="1">
      <c r="A142" s="548" t="s">
        <v>65</v>
      </c>
      <c r="B142" s="548"/>
      <c r="C142" s="548"/>
      <c r="D142" s="548"/>
      <c r="E142" s="548"/>
      <c r="F142" s="548"/>
      <c r="G142" s="548"/>
      <c r="H142" s="548"/>
      <c r="I142" s="548"/>
      <c r="J142" s="548"/>
      <c r="K142" s="548"/>
      <c r="L142" s="548"/>
      <c r="M142" s="548"/>
      <c r="N142" s="548"/>
      <c r="O142" s="548"/>
      <c r="P142" s="548"/>
      <c r="Q142" s="548"/>
      <c r="R142" s="548"/>
      <c r="S142" s="548"/>
      <c r="T142" s="548"/>
      <c r="U142" s="311"/>
      <c r="V142" s="302"/>
    </row>
    <row r="143" spans="1:22" s="29" customFormat="1" ht="23.25" hidden="1" customHeight="1">
      <c r="A143" s="758" t="s">
        <v>37</v>
      </c>
      <c r="B143" s="758"/>
      <c r="C143" s="758"/>
      <c r="D143" s="758"/>
      <c r="E143" s="758"/>
      <c r="F143" s="758"/>
      <c r="G143" s="758"/>
      <c r="H143" s="758"/>
      <c r="I143" s="758"/>
      <c r="J143" s="758"/>
      <c r="K143" s="758"/>
      <c r="L143" s="758"/>
      <c r="M143" s="758"/>
      <c r="N143" s="758"/>
      <c r="O143" s="758"/>
      <c r="P143" s="758"/>
      <c r="Q143" s="758"/>
      <c r="R143" s="758"/>
      <c r="S143" s="758"/>
      <c r="T143" s="758"/>
      <c r="U143" s="309"/>
      <c r="V143" s="309"/>
    </row>
    <row r="144" spans="1:22" s="1" customFormat="1" ht="15.75" hidden="1" customHeight="1">
      <c r="A144" s="547" t="s">
        <v>192</v>
      </c>
      <c r="B144" s="547"/>
      <c r="C144" s="547"/>
      <c r="D144" s="547"/>
      <c r="E144" s="547"/>
      <c r="F144" s="547"/>
      <c r="G144" s="547"/>
      <c r="H144" s="547"/>
      <c r="I144" s="547"/>
      <c r="J144" s="547"/>
      <c r="K144" s="547"/>
      <c r="L144" s="547"/>
      <c r="M144" s="547"/>
      <c r="N144" s="547"/>
      <c r="O144" s="547"/>
      <c r="P144" s="547"/>
      <c r="Q144" s="547"/>
      <c r="R144" s="547"/>
      <c r="S144" s="547"/>
      <c r="T144" s="547"/>
      <c r="U144" s="310"/>
      <c r="V144" s="302"/>
    </row>
    <row r="145" spans="1:22" s="1" customFormat="1" ht="29.25" hidden="1" customHeight="1">
      <c r="A145" s="548" t="s">
        <v>65</v>
      </c>
      <c r="B145" s="548"/>
      <c r="C145" s="548"/>
      <c r="D145" s="548"/>
      <c r="E145" s="548"/>
      <c r="F145" s="548"/>
      <c r="G145" s="548"/>
      <c r="H145" s="548"/>
      <c r="I145" s="548"/>
      <c r="J145" s="548"/>
      <c r="K145" s="548"/>
      <c r="L145" s="548"/>
      <c r="M145" s="548"/>
      <c r="N145" s="548"/>
      <c r="O145" s="548"/>
      <c r="P145" s="548"/>
      <c r="Q145" s="548"/>
      <c r="R145" s="548"/>
      <c r="S145" s="548"/>
      <c r="T145" s="548"/>
      <c r="U145" s="311"/>
      <c r="V145" s="302"/>
    </row>
    <row r="146" spans="1:22" s="1" customFormat="1" ht="15.75" hidden="1" customHeight="1">
      <c r="A146" s="547" t="s">
        <v>193</v>
      </c>
      <c r="B146" s="547"/>
      <c r="C146" s="547"/>
      <c r="D146" s="547"/>
      <c r="E146" s="547"/>
      <c r="F146" s="547"/>
      <c r="G146" s="547"/>
      <c r="H146" s="547"/>
      <c r="I146" s="547"/>
      <c r="J146" s="547"/>
      <c r="K146" s="547"/>
      <c r="L146" s="547"/>
      <c r="M146" s="547"/>
      <c r="N146" s="547"/>
      <c r="O146" s="547"/>
      <c r="P146" s="547"/>
      <c r="Q146" s="547"/>
      <c r="R146" s="547"/>
      <c r="S146" s="547"/>
      <c r="T146" s="547"/>
      <c r="U146" s="310"/>
      <c r="V146" s="302"/>
    </row>
    <row r="147" spans="1:22" s="1" customFormat="1" ht="29.25" hidden="1" customHeight="1">
      <c r="A147" s="548" t="s">
        <v>65</v>
      </c>
      <c r="B147" s="548"/>
      <c r="C147" s="548"/>
      <c r="D147" s="548"/>
      <c r="E147" s="548"/>
      <c r="F147" s="548"/>
      <c r="G147" s="548"/>
      <c r="H147" s="548"/>
      <c r="I147" s="548"/>
      <c r="J147" s="548"/>
      <c r="K147" s="548"/>
      <c r="L147" s="548"/>
      <c r="M147" s="548"/>
      <c r="N147" s="548"/>
      <c r="O147" s="548"/>
      <c r="P147" s="548"/>
      <c r="Q147" s="548"/>
      <c r="R147" s="548"/>
      <c r="S147" s="548"/>
      <c r="T147" s="548"/>
      <c r="U147" s="311"/>
      <c r="V147" s="302"/>
    </row>
    <row r="148" spans="1:22" s="1" customFormat="1" ht="15.75" hidden="1" customHeight="1">
      <c r="A148" s="547" t="s">
        <v>194</v>
      </c>
      <c r="B148" s="547"/>
      <c r="C148" s="547"/>
      <c r="D148" s="547"/>
      <c r="E148" s="547"/>
      <c r="F148" s="547"/>
      <c r="G148" s="547"/>
      <c r="H148" s="547"/>
      <c r="I148" s="547"/>
      <c r="J148" s="547"/>
      <c r="K148" s="547"/>
      <c r="L148" s="547"/>
      <c r="M148" s="547"/>
      <c r="N148" s="547"/>
      <c r="O148" s="547"/>
      <c r="P148" s="547"/>
      <c r="Q148" s="547"/>
      <c r="R148" s="547"/>
      <c r="S148" s="547"/>
      <c r="T148" s="547"/>
      <c r="U148" s="310"/>
      <c r="V148" s="302"/>
    </row>
    <row r="149" spans="1:22" s="1" customFormat="1" ht="29.25" hidden="1" customHeight="1">
      <c r="A149" s="548" t="s">
        <v>65</v>
      </c>
      <c r="B149" s="548"/>
      <c r="C149" s="548"/>
      <c r="D149" s="548"/>
      <c r="E149" s="548"/>
      <c r="F149" s="548"/>
      <c r="G149" s="548"/>
      <c r="H149" s="548"/>
      <c r="I149" s="548"/>
      <c r="J149" s="548"/>
      <c r="K149" s="548"/>
      <c r="L149" s="548"/>
      <c r="M149" s="548"/>
      <c r="N149" s="548"/>
      <c r="O149" s="548"/>
      <c r="P149" s="548"/>
      <c r="Q149" s="548"/>
      <c r="R149" s="548"/>
      <c r="S149" s="548"/>
      <c r="T149" s="548"/>
      <c r="U149" s="311"/>
      <c r="V149" s="302"/>
    </row>
    <row r="150" spans="1:22" s="1" customFormat="1" ht="15.75" hidden="1" customHeight="1">
      <c r="A150" s="547" t="s">
        <v>195</v>
      </c>
      <c r="B150" s="547"/>
      <c r="C150" s="547"/>
      <c r="D150" s="547"/>
      <c r="E150" s="547"/>
      <c r="F150" s="547"/>
      <c r="G150" s="547"/>
      <c r="H150" s="547"/>
      <c r="I150" s="547"/>
      <c r="J150" s="547"/>
      <c r="K150" s="547"/>
      <c r="L150" s="547"/>
      <c r="M150" s="547"/>
      <c r="N150" s="547"/>
      <c r="O150" s="547"/>
      <c r="P150" s="547"/>
      <c r="Q150" s="547"/>
      <c r="R150" s="547"/>
      <c r="S150" s="547"/>
      <c r="T150" s="547"/>
      <c r="U150" s="310"/>
      <c r="V150" s="302"/>
    </row>
    <row r="151" spans="1:22" s="1" customFormat="1" ht="29.25" hidden="1" customHeight="1">
      <c r="A151" s="548" t="s">
        <v>65</v>
      </c>
      <c r="B151" s="548"/>
      <c r="C151" s="548"/>
      <c r="D151" s="548"/>
      <c r="E151" s="548"/>
      <c r="F151" s="548"/>
      <c r="G151" s="548"/>
      <c r="H151" s="548"/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311"/>
      <c r="V151" s="302"/>
    </row>
    <row r="152" spans="1:22" ht="85.5" hidden="1" customHeight="1">
      <c r="A152" s="757" t="s">
        <v>38</v>
      </c>
      <c r="B152" s="757"/>
      <c r="C152" s="757"/>
      <c r="D152" s="757"/>
      <c r="E152" s="757"/>
      <c r="F152" s="757"/>
      <c r="G152" s="757"/>
      <c r="H152" s="757"/>
      <c r="I152" s="757"/>
      <c r="J152" s="757"/>
      <c r="K152" s="757"/>
      <c r="L152" s="757"/>
      <c r="M152" s="757"/>
      <c r="N152" s="757"/>
      <c r="O152" s="757"/>
      <c r="P152" s="757"/>
      <c r="Q152" s="757"/>
      <c r="R152" s="757"/>
      <c r="S152" s="757"/>
      <c r="T152" s="757"/>
      <c r="U152" s="308"/>
      <c r="V152" s="308"/>
    </row>
    <row r="153" spans="1:22" s="1" customFormat="1" ht="15.75" hidden="1" customHeight="1">
      <c r="A153" s="547" t="s">
        <v>196</v>
      </c>
      <c r="B153" s="547"/>
      <c r="C153" s="547"/>
      <c r="D153" s="547"/>
      <c r="E153" s="547"/>
      <c r="F153" s="547"/>
      <c r="G153" s="547"/>
      <c r="H153" s="547"/>
      <c r="I153" s="547"/>
      <c r="J153" s="547"/>
      <c r="K153" s="547"/>
      <c r="L153" s="547"/>
      <c r="M153" s="547"/>
      <c r="N153" s="547"/>
      <c r="O153" s="547"/>
      <c r="P153" s="547"/>
      <c r="Q153" s="547"/>
      <c r="R153" s="547"/>
      <c r="S153" s="547"/>
      <c r="T153" s="547"/>
      <c r="U153" s="310"/>
      <c r="V153" s="302"/>
    </row>
    <row r="154" spans="1:22" s="1" customFormat="1" ht="29.25" hidden="1" customHeight="1">
      <c r="A154" s="548" t="s">
        <v>65</v>
      </c>
      <c r="B154" s="548"/>
      <c r="C154" s="548"/>
      <c r="D154" s="548"/>
      <c r="E154" s="548"/>
      <c r="F154" s="548"/>
      <c r="G154" s="548"/>
      <c r="H154" s="548"/>
      <c r="I154" s="548"/>
      <c r="J154" s="548"/>
      <c r="K154" s="548"/>
      <c r="L154" s="548"/>
      <c r="M154" s="548"/>
      <c r="N154" s="548"/>
      <c r="O154" s="548"/>
      <c r="P154" s="548"/>
      <c r="Q154" s="548"/>
      <c r="R154" s="548"/>
      <c r="S154" s="548"/>
      <c r="T154" s="548"/>
      <c r="U154" s="311"/>
      <c r="V154" s="302"/>
    </row>
    <row r="155" spans="1:22" s="1" customFormat="1" ht="15.75" hidden="1" customHeight="1">
      <c r="A155" s="547" t="s">
        <v>197</v>
      </c>
      <c r="B155" s="547"/>
      <c r="C155" s="547"/>
      <c r="D155" s="547"/>
      <c r="E155" s="547"/>
      <c r="F155" s="547"/>
      <c r="G155" s="547"/>
      <c r="H155" s="547"/>
      <c r="I155" s="547"/>
      <c r="J155" s="547"/>
      <c r="K155" s="547"/>
      <c r="L155" s="547"/>
      <c r="M155" s="547"/>
      <c r="N155" s="547"/>
      <c r="O155" s="547"/>
      <c r="P155" s="547"/>
      <c r="Q155" s="547"/>
      <c r="R155" s="547"/>
      <c r="S155" s="547"/>
      <c r="T155" s="547"/>
      <c r="U155" s="310"/>
      <c r="V155" s="302"/>
    </row>
    <row r="156" spans="1:22" s="1" customFormat="1" ht="29.25" hidden="1" customHeight="1">
      <c r="A156" s="548" t="s">
        <v>65</v>
      </c>
      <c r="B156" s="548"/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  <c r="P156" s="548"/>
      <c r="Q156" s="548"/>
      <c r="R156" s="548"/>
      <c r="S156" s="548"/>
      <c r="T156" s="548"/>
      <c r="U156" s="311"/>
      <c r="V156" s="302"/>
    </row>
    <row r="157" spans="1:22" s="1" customFormat="1" ht="15.75" hidden="1" customHeight="1">
      <c r="A157" s="547" t="s">
        <v>198</v>
      </c>
      <c r="B157" s="547"/>
      <c r="C157" s="547"/>
      <c r="D157" s="547"/>
      <c r="E157" s="547"/>
      <c r="F157" s="547"/>
      <c r="G157" s="547"/>
      <c r="H157" s="547"/>
      <c r="I157" s="547"/>
      <c r="J157" s="547"/>
      <c r="K157" s="547"/>
      <c r="L157" s="547"/>
      <c r="M157" s="547"/>
      <c r="N157" s="547"/>
      <c r="O157" s="547"/>
      <c r="P157" s="547"/>
      <c r="Q157" s="547"/>
      <c r="R157" s="547"/>
      <c r="S157" s="547"/>
      <c r="T157" s="547"/>
      <c r="U157" s="310"/>
      <c r="V157" s="302"/>
    </row>
    <row r="158" spans="1:22" s="1" customFormat="1" ht="29.25" hidden="1" customHeight="1">
      <c r="A158" s="548" t="s">
        <v>65</v>
      </c>
      <c r="B158" s="548"/>
      <c r="C158" s="548"/>
      <c r="D158" s="548"/>
      <c r="E158" s="548"/>
      <c r="F158" s="548"/>
      <c r="G158" s="548"/>
      <c r="H158" s="548"/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311"/>
      <c r="V158" s="302"/>
    </row>
    <row r="159" spans="1:22" s="1" customFormat="1" ht="15.75" hidden="1" customHeight="1">
      <c r="A159" s="547" t="s">
        <v>199</v>
      </c>
      <c r="B159" s="547"/>
      <c r="C159" s="547"/>
      <c r="D159" s="547"/>
      <c r="E159" s="547"/>
      <c r="F159" s="547"/>
      <c r="G159" s="547"/>
      <c r="H159" s="547"/>
      <c r="I159" s="547"/>
      <c r="J159" s="547"/>
      <c r="K159" s="547"/>
      <c r="L159" s="547"/>
      <c r="M159" s="547"/>
      <c r="N159" s="547"/>
      <c r="O159" s="547"/>
      <c r="P159" s="547"/>
      <c r="Q159" s="547"/>
      <c r="R159" s="547"/>
      <c r="S159" s="547"/>
      <c r="T159" s="547"/>
      <c r="U159" s="310"/>
      <c r="V159" s="302"/>
    </row>
    <row r="160" spans="1:22" s="1" customFormat="1" ht="29.25" hidden="1" customHeight="1">
      <c r="A160" s="548" t="s">
        <v>65</v>
      </c>
      <c r="B160" s="548"/>
      <c r="C160" s="548"/>
      <c r="D160" s="548"/>
      <c r="E160" s="548"/>
      <c r="F160" s="548"/>
      <c r="G160" s="548"/>
      <c r="H160" s="548"/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311"/>
      <c r="V160" s="302"/>
    </row>
    <row r="161" spans="1:20">
      <c r="A161" s="36"/>
      <c r="B161" s="37"/>
      <c r="C161" s="38"/>
      <c r="D161" s="38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40"/>
      <c r="Q161" s="40"/>
      <c r="R161" s="40"/>
      <c r="S161" s="40"/>
      <c r="T161" s="39"/>
    </row>
    <row r="162" spans="1:20">
      <c r="A162" s="36"/>
      <c r="B162" s="37"/>
      <c r="C162" s="38"/>
      <c r="D162" s="38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40"/>
      <c r="Q162" s="40"/>
      <c r="R162" s="40"/>
      <c r="S162" s="40"/>
      <c r="T162" s="39"/>
    </row>
    <row r="163" spans="1:20">
      <c r="A163" s="36"/>
      <c r="B163" s="37" t="s">
        <v>947</v>
      </c>
      <c r="C163" s="38"/>
      <c r="D163" s="38"/>
      <c r="E163" s="39" t="s">
        <v>912</v>
      </c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40"/>
      <c r="Q163" s="40"/>
      <c r="R163" s="40"/>
      <c r="S163" s="40"/>
      <c r="T163" s="39"/>
    </row>
    <row r="164" spans="1:20">
      <c r="A164" s="36"/>
      <c r="B164" s="37"/>
      <c r="C164" s="38"/>
      <c r="D164" s="38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40"/>
      <c r="Q164" s="40"/>
      <c r="R164" s="40"/>
      <c r="S164" s="40"/>
      <c r="T164" s="39"/>
    </row>
    <row r="165" spans="1:20">
      <c r="A165" s="36"/>
      <c r="B165" s="37"/>
      <c r="C165" s="38"/>
      <c r="D165" s="38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40"/>
      <c r="Q165" s="40"/>
      <c r="R165" s="40"/>
      <c r="S165" s="40"/>
      <c r="T165" s="39"/>
    </row>
    <row r="166" spans="1:20">
      <c r="A166" s="36"/>
      <c r="B166" s="37" t="s">
        <v>915</v>
      </c>
      <c r="C166" s="38"/>
      <c r="D166" s="38"/>
      <c r="E166" s="39" t="s">
        <v>916</v>
      </c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40"/>
      <c r="Q166" s="40"/>
      <c r="R166" s="40"/>
      <c r="S166" s="40"/>
      <c r="T166" s="39"/>
    </row>
    <row r="167" spans="1:20">
      <c r="A167" s="36"/>
      <c r="B167" s="37"/>
      <c r="C167" s="38"/>
      <c r="D167" s="38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40"/>
      <c r="Q167" s="40"/>
      <c r="R167" s="40"/>
      <c r="S167" s="40"/>
      <c r="T167" s="39"/>
    </row>
    <row r="168" spans="1:20">
      <c r="A168" s="36"/>
      <c r="B168" s="37"/>
      <c r="C168" s="38"/>
      <c r="D168" s="38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40"/>
      <c r="Q168" s="40"/>
      <c r="R168" s="40"/>
      <c r="S168" s="40"/>
      <c r="T168" s="39"/>
    </row>
    <row r="169" spans="1:20">
      <c r="A169" s="36"/>
      <c r="B169" s="37"/>
      <c r="C169" s="38"/>
      <c r="D169" s="38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40"/>
      <c r="Q169" s="40"/>
      <c r="R169" s="40"/>
      <c r="S169" s="40"/>
      <c r="T169" s="39"/>
    </row>
    <row r="170" spans="1:20">
      <c r="A170" s="36"/>
      <c r="B170" s="37"/>
      <c r="C170" s="38"/>
      <c r="D170" s="38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40"/>
      <c r="Q170" s="40"/>
      <c r="R170" s="40"/>
      <c r="S170" s="40"/>
      <c r="T170" s="39"/>
    </row>
    <row r="171" spans="1:20">
      <c r="C171" s="38"/>
      <c r="D171" s="38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40"/>
      <c r="Q171" s="40"/>
      <c r="R171" s="40"/>
      <c r="S171" s="40"/>
      <c r="T171" s="39"/>
    </row>
    <row r="172" spans="1:20">
      <c r="C172" s="38"/>
      <c r="D172" s="38"/>
      <c r="E172" s="40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40"/>
      <c r="Q172" s="40"/>
      <c r="R172" s="40"/>
      <c r="S172" s="40"/>
      <c r="T172" s="39"/>
    </row>
    <row r="173" spans="1:20">
      <c r="C173" s="38"/>
      <c r="D173" s="38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40"/>
      <c r="Q173" s="40"/>
      <c r="R173" s="40"/>
      <c r="S173" s="40"/>
      <c r="T173" s="39"/>
    </row>
    <row r="174" spans="1:20">
      <c r="A174" s="36"/>
      <c r="B174" s="37"/>
      <c r="C174" s="38"/>
      <c r="D174" s="38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40"/>
      <c r="Q174" s="40"/>
      <c r="R174" s="40"/>
      <c r="S174" s="40"/>
      <c r="T174" s="39"/>
    </row>
    <row r="175" spans="1:20">
      <c r="A175" s="36"/>
      <c r="B175" s="37"/>
      <c r="C175" s="38"/>
      <c r="D175" s="38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40"/>
      <c r="Q175" s="40"/>
      <c r="R175" s="40"/>
      <c r="S175" s="40"/>
      <c r="T175" s="39"/>
    </row>
    <row r="176" spans="1:20">
      <c r="A176" s="36"/>
      <c r="B176" s="37"/>
      <c r="C176" s="38"/>
      <c r="D176" s="38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40"/>
      <c r="Q176" s="40"/>
      <c r="R176" s="40"/>
      <c r="S176" s="40"/>
      <c r="T176" s="39"/>
    </row>
    <row r="177" spans="1:20">
      <c r="C177" s="38"/>
      <c r="D177" s="38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40"/>
      <c r="Q177" s="40"/>
      <c r="R177" s="40"/>
      <c r="S177" s="40"/>
      <c r="T177" s="39"/>
    </row>
    <row r="178" spans="1:20">
      <c r="A178" s="36"/>
      <c r="B178" s="41"/>
      <c r="C178" s="38"/>
      <c r="D178" s="38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40"/>
      <c r="Q178" s="40"/>
      <c r="R178" s="40"/>
      <c r="S178" s="40"/>
      <c r="T178" s="39"/>
    </row>
    <row r="179" spans="1:20">
      <c r="A179" s="36"/>
      <c r="B179" s="37"/>
      <c r="C179" s="38"/>
      <c r="D179" s="38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40"/>
      <c r="Q179" s="40"/>
      <c r="R179" s="40"/>
      <c r="S179" s="40"/>
      <c r="T179" s="39"/>
    </row>
    <row r="180" spans="1:20">
      <c r="A180" s="36"/>
      <c r="B180" s="37"/>
      <c r="C180" s="38"/>
      <c r="D180" s="38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40"/>
      <c r="Q180" s="40"/>
      <c r="R180" s="40"/>
      <c r="S180" s="40"/>
      <c r="T180" s="39"/>
    </row>
    <row r="181" spans="1:20">
      <c r="A181" s="36"/>
      <c r="B181" s="37"/>
      <c r="C181" s="38"/>
      <c r="D181" s="38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40"/>
      <c r="Q181" s="40"/>
      <c r="R181" s="40"/>
      <c r="S181" s="40"/>
      <c r="T181" s="39"/>
    </row>
    <row r="182" spans="1:20">
      <c r="A182" s="36"/>
      <c r="B182" s="37"/>
      <c r="C182" s="38"/>
      <c r="D182" s="38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40"/>
      <c r="Q182" s="40"/>
      <c r="R182" s="40"/>
      <c r="S182" s="40"/>
      <c r="T182" s="39"/>
    </row>
    <row r="183" spans="1:20">
      <c r="A183" s="36"/>
      <c r="B183" s="37"/>
      <c r="C183" s="38"/>
      <c r="D183" s="38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40"/>
      <c r="Q183" s="40"/>
      <c r="R183" s="40"/>
      <c r="S183" s="40"/>
      <c r="T183" s="39"/>
    </row>
    <row r="184" spans="1:20">
      <c r="C184" s="38"/>
      <c r="D184" s="38"/>
      <c r="E184" s="40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40"/>
      <c r="Q184" s="40"/>
      <c r="R184" s="40"/>
      <c r="S184" s="40"/>
      <c r="T184" s="39"/>
    </row>
    <row r="185" spans="1:20">
      <c r="C185" s="38"/>
      <c r="D185" s="38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40"/>
      <c r="Q185" s="40"/>
      <c r="R185" s="40"/>
      <c r="S185" s="40"/>
      <c r="T185" s="39"/>
    </row>
    <row r="186" spans="1:20">
      <c r="A186" s="36"/>
      <c r="B186" s="41"/>
      <c r="C186" s="38"/>
      <c r="D186" s="38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40"/>
      <c r="Q186" s="40"/>
      <c r="R186" s="40"/>
      <c r="S186" s="40"/>
      <c r="T186" s="39"/>
    </row>
    <row r="187" spans="1:20">
      <c r="A187" s="36"/>
      <c r="B187" s="37"/>
      <c r="C187" s="38"/>
      <c r="D187" s="38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40"/>
      <c r="Q187" s="40"/>
      <c r="R187" s="40"/>
      <c r="S187" s="40"/>
      <c r="T187" s="39"/>
    </row>
    <row r="188" spans="1:20">
      <c r="A188" s="36"/>
      <c r="B188" s="37"/>
      <c r="C188" s="38"/>
      <c r="D188" s="38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40"/>
      <c r="Q188" s="40"/>
      <c r="R188" s="40"/>
      <c r="S188" s="40"/>
      <c r="T188" s="39"/>
    </row>
    <row r="189" spans="1:20">
      <c r="A189" s="36"/>
      <c r="B189" s="37"/>
      <c r="C189" s="38"/>
      <c r="D189" s="38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40"/>
      <c r="Q189" s="40"/>
      <c r="R189" s="40"/>
      <c r="S189" s="40"/>
      <c r="T189" s="39"/>
    </row>
    <row r="190" spans="1:20">
      <c r="A190" s="36"/>
      <c r="B190" s="37"/>
      <c r="C190" s="38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40"/>
      <c r="Q190" s="40"/>
      <c r="R190" s="40"/>
      <c r="S190" s="40"/>
      <c r="T190" s="39"/>
    </row>
    <row r="191" spans="1:20">
      <c r="A191" s="36"/>
      <c r="B191" s="37"/>
      <c r="C191" s="38"/>
      <c r="D191" s="38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40"/>
      <c r="Q191" s="40"/>
      <c r="R191" s="40"/>
      <c r="S191" s="40"/>
      <c r="T191" s="39"/>
    </row>
    <row r="192" spans="1:20">
      <c r="A192" s="36"/>
      <c r="B192" s="37"/>
      <c r="C192" s="38"/>
      <c r="D192" s="38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40"/>
      <c r="Q192" s="40"/>
      <c r="R192" s="40"/>
      <c r="S192" s="40"/>
      <c r="T192" s="39"/>
    </row>
    <row r="193" spans="1:20">
      <c r="A193" s="36"/>
      <c r="B193" s="37"/>
      <c r="C193" s="38"/>
      <c r="D193" s="38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40"/>
      <c r="Q193" s="40"/>
      <c r="R193" s="40"/>
      <c r="S193" s="40"/>
      <c r="T193" s="39"/>
    </row>
    <row r="194" spans="1:20">
      <c r="A194" s="36"/>
      <c r="B194" s="37"/>
      <c r="C194" s="38"/>
      <c r="D194" s="38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40"/>
      <c r="Q194" s="40"/>
      <c r="R194" s="40"/>
      <c r="S194" s="40"/>
      <c r="T194" s="39"/>
    </row>
    <row r="195" spans="1:20">
      <c r="A195" s="36"/>
      <c r="B195" s="37"/>
      <c r="C195" s="38"/>
      <c r="D195" s="38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40"/>
      <c r="Q195" s="40"/>
      <c r="R195" s="40"/>
      <c r="S195" s="40"/>
      <c r="T195" s="39"/>
    </row>
    <row r="196" spans="1:20">
      <c r="A196" s="36"/>
      <c r="B196" s="41"/>
      <c r="C196" s="38"/>
      <c r="D196" s="38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40"/>
      <c r="Q196" s="40"/>
      <c r="R196" s="40"/>
      <c r="S196" s="40"/>
      <c r="T196" s="39"/>
    </row>
    <row r="197" spans="1:20">
      <c r="A197" s="36"/>
      <c r="B197" s="41"/>
      <c r="C197" s="38"/>
      <c r="D197" s="38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40"/>
      <c r="Q197" s="40"/>
      <c r="R197" s="40"/>
      <c r="S197" s="40"/>
      <c r="T197" s="39"/>
    </row>
    <row r="198" spans="1:20">
      <c r="A198" s="36"/>
      <c r="B198" s="41"/>
      <c r="C198" s="38"/>
      <c r="D198" s="38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40"/>
      <c r="Q198" s="40"/>
      <c r="R198" s="40"/>
      <c r="S198" s="40"/>
      <c r="T198" s="39"/>
    </row>
    <row r="199" spans="1:20">
      <c r="A199" s="36"/>
      <c r="B199" s="41"/>
      <c r="C199" s="38"/>
      <c r="D199" s="38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40"/>
      <c r="Q199" s="40"/>
      <c r="R199" s="40"/>
      <c r="S199" s="40"/>
      <c r="T199" s="39"/>
    </row>
    <row r="200" spans="1:20">
      <c r="A200" s="36"/>
      <c r="B200" s="41"/>
      <c r="C200" s="38"/>
      <c r="D200" s="38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40"/>
      <c r="Q200" s="40"/>
      <c r="R200" s="40"/>
      <c r="S200" s="40"/>
      <c r="T200" s="39"/>
    </row>
    <row r="201" spans="1:20">
      <c r="A201" s="36"/>
      <c r="B201" s="41"/>
      <c r="C201" s="38"/>
      <c r="D201" s="38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40"/>
      <c r="Q201" s="40"/>
      <c r="R201" s="40"/>
      <c r="S201" s="40"/>
      <c r="T201" s="39"/>
    </row>
    <row r="202" spans="1:20">
      <c r="A202" s="36"/>
      <c r="B202" s="41"/>
      <c r="C202" s="38"/>
      <c r="D202" s="38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40"/>
      <c r="Q202" s="40"/>
      <c r="R202" s="40"/>
      <c r="S202" s="40"/>
      <c r="T202" s="39"/>
    </row>
    <row r="203" spans="1:20">
      <c r="A203" s="36"/>
      <c r="B203" s="41"/>
      <c r="C203" s="38"/>
      <c r="D203" s="38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40"/>
      <c r="Q203" s="40"/>
      <c r="R203" s="40"/>
      <c r="S203" s="40"/>
      <c r="T203" s="39"/>
    </row>
    <row r="204" spans="1:20">
      <c r="A204" s="36"/>
      <c r="B204" s="41"/>
      <c r="C204" s="38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40"/>
      <c r="Q204" s="40"/>
      <c r="R204" s="40"/>
      <c r="S204" s="40"/>
      <c r="T204" s="39"/>
    </row>
    <row r="205" spans="1:20">
      <c r="A205" s="36"/>
      <c r="B205" s="41"/>
      <c r="C205" s="38"/>
      <c r="D205" s="38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40"/>
      <c r="Q205" s="40"/>
      <c r="R205" s="40"/>
      <c r="S205" s="40"/>
      <c r="T205" s="39"/>
    </row>
    <row r="206" spans="1:20">
      <c r="A206" s="36"/>
      <c r="B206" s="41"/>
      <c r="C206" s="38"/>
      <c r="D206" s="38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40"/>
      <c r="Q206" s="40"/>
      <c r="R206" s="40"/>
      <c r="S206" s="40"/>
      <c r="T206" s="39"/>
    </row>
    <row r="207" spans="1:20">
      <c r="A207" s="36"/>
      <c r="B207" s="41"/>
      <c r="C207" s="38"/>
      <c r="D207" s="38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40"/>
      <c r="Q207" s="40"/>
      <c r="R207" s="40"/>
      <c r="S207" s="40"/>
      <c r="T207" s="39"/>
    </row>
    <row r="208" spans="1:20">
      <c r="A208" s="36"/>
      <c r="B208" s="41"/>
      <c r="C208" s="38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40"/>
      <c r="Q208" s="40"/>
      <c r="R208" s="40"/>
      <c r="S208" s="40"/>
      <c r="T208" s="39"/>
    </row>
  </sheetData>
  <mergeCells count="120">
    <mergeCell ref="F9:J9"/>
    <mergeCell ref="K9:L9"/>
    <mergeCell ref="F10:J10"/>
    <mergeCell ref="K10:L10"/>
    <mergeCell ref="T10:T11"/>
    <mergeCell ref="A7:T7"/>
    <mergeCell ref="A8:T8"/>
    <mergeCell ref="A9:A11"/>
    <mergeCell ref="B9:B11"/>
    <mergeCell ref="C9:C11"/>
    <mergeCell ref="D9:D11"/>
    <mergeCell ref="E9:E11"/>
    <mergeCell ref="M9:U9"/>
    <mergeCell ref="A21:T21"/>
    <mergeCell ref="A23:T23"/>
    <mergeCell ref="A25:T25"/>
    <mergeCell ref="A26:T26"/>
    <mergeCell ref="A27:T27"/>
    <mergeCell ref="A28:T28"/>
    <mergeCell ref="A13:T13"/>
    <mergeCell ref="A14:T14"/>
    <mergeCell ref="A15:T15"/>
    <mergeCell ref="A16:A17"/>
    <mergeCell ref="A18:T18"/>
    <mergeCell ref="A19:A20"/>
    <mergeCell ref="A36:T36"/>
    <mergeCell ref="A37:A38"/>
    <mergeCell ref="A39:T39"/>
    <mergeCell ref="A40:A41"/>
    <mergeCell ref="A42:T42"/>
    <mergeCell ref="A43:A48"/>
    <mergeCell ref="A29:T29"/>
    <mergeCell ref="A30:T30"/>
    <mergeCell ref="A31:A32"/>
    <mergeCell ref="A33:T33"/>
    <mergeCell ref="A34:T34"/>
    <mergeCell ref="A35:T35"/>
    <mergeCell ref="A62:A66"/>
    <mergeCell ref="A67:T67"/>
    <mergeCell ref="A68:A69"/>
    <mergeCell ref="A70:T70"/>
    <mergeCell ref="A72:T72"/>
    <mergeCell ref="A73:T73"/>
    <mergeCell ref="A49:T49"/>
    <mergeCell ref="A50:A51"/>
    <mergeCell ref="A52:T52"/>
    <mergeCell ref="A53:T53"/>
    <mergeCell ref="A54:A60"/>
    <mergeCell ref="A61:T61"/>
    <mergeCell ref="A82:T82"/>
    <mergeCell ref="A83:T83"/>
    <mergeCell ref="A84:T84"/>
    <mergeCell ref="A85:T85"/>
    <mergeCell ref="A86:A90"/>
    <mergeCell ref="A91:T91"/>
    <mergeCell ref="A74:T74"/>
    <mergeCell ref="A75:A77"/>
    <mergeCell ref="A78:T78"/>
    <mergeCell ref="A79:T79"/>
    <mergeCell ref="A80:T80"/>
    <mergeCell ref="A81:T81"/>
    <mergeCell ref="A98:T98"/>
    <mergeCell ref="A99:T99"/>
    <mergeCell ref="A101:T101"/>
    <mergeCell ref="A102:T102"/>
    <mergeCell ref="A103:T103"/>
    <mergeCell ref="A104:T104"/>
    <mergeCell ref="A92:T92"/>
    <mergeCell ref="A93:T93"/>
    <mergeCell ref="A94:T94"/>
    <mergeCell ref="A95:T95"/>
    <mergeCell ref="A96:T96"/>
    <mergeCell ref="A97:T97"/>
    <mergeCell ref="A119:T119"/>
    <mergeCell ref="A120:T120"/>
    <mergeCell ref="A121:T121"/>
    <mergeCell ref="A122:T122"/>
    <mergeCell ref="A123:T123"/>
    <mergeCell ref="A124:T124"/>
    <mergeCell ref="A105:T105"/>
    <mergeCell ref="A106:T106"/>
    <mergeCell ref="A107:T107"/>
    <mergeCell ref="A108:T108"/>
    <mergeCell ref="A109:A117"/>
    <mergeCell ref="A118:T118"/>
    <mergeCell ref="A132:T132"/>
    <mergeCell ref="A133:T133"/>
    <mergeCell ref="A134:T134"/>
    <mergeCell ref="A135:T135"/>
    <mergeCell ref="A136:T136"/>
    <mergeCell ref="A137:T137"/>
    <mergeCell ref="A125:T125"/>
    <mergeCell ref="A127:T127"/>
    <mergeCell ref="A128:T128"/>
    <mergeCell ref="A129:T129"/>
    <mergeCell ref="A130:T130"/>
    <mergeCell ref="A131:T131"/>
    <mergeCell ref="A144:T144"/>
    <mergeCell ref="A145:T145"/>
    <mergeCell ref="A146:T146"/>
    <mergeCell ref="A147:T147"/>
    <mergeCell ref="A148:T148"/>
    <mergeCell ref="A149:T149"/>
    <mergeCell ref="A138:T138"/>
    <mergeCell ref="A139:T139"/>
    <mergeCell ref="A140:T140"/>
    <mergeCell ref="A141:T141"/>
    <mergeCell ref="A142:T142"/>
    <mergeCell ref="A143:T143"/>
    <mergeCell ref="A156:T156"/>
    <mergeCell ref="A157:T157"/>
    <mergeCell ref="A158:T158"/>
    <mergeCell ref="A159:T159"/>
    <mergeCell ref="A160:T160"/>
    <mergeCell ref="A150:T150"/>
    <mergeCell ref="A151:T151"/>
    <mergeCell ref="A152:T152"/>
    <mergeCell ref="A153:T153"/>
    <mergeCell ref="A154:T154"/>
    <mergeCell ref="A155:T155"/>
  </mergeCells>
  <pageMargins left="0" right="0" top="0.74803149606299213" bottom="0" header="0.31496062992125984" footer="0.31496062992125984"/>
  <pageSetup paperSize="9" scale="8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L66"/>
  <sheetViews>
    <sheetView zoomScale="90" zoomScaleNormal="90" workbookViewId="0">
      <selection activeCell="K12" sqref="K12"/>
    </sheetView>
  </sheetViews>
  <sheetFormatPr defaultRowHeight="15"/>
  <cols>
    <col min="2" max="2" width="61.5703125" customWidth="1"/>
    <col min="3" max="3" width="16.42578125" customWidth="1"/>
    <col min="4" max="4" width="15.42578125" customWidth="1"/>
    <col min="5" max="5" width="14.42578125" hidden="1" customWidth="1"/>
    <col min="6" max="6" width="19.28515625" customWidth="1"/>
    <col min="7" max="7" width="17.42578125" hidden="1" customWidth="1"/>
    <col min="8" max="8" width="17.42578125" customWidth="1"/>
    <col min="9" max="9" width="25.85546875" style="57" customWidth="1"/>
  </cols>
  <sheetData>
    <row r="1" spans="1:12" ht="56.25" customHeight="1">
      <c r="A1" s="771" t="s">
        <v>526</v>
      </c>
      <c r="B1" s="771"/>
      <c r="C1" s="771"/>
      <c r="D1" s="771"/>
      <c r="E1" s="771"/>
      <c r="F1" s="771"/>
      <c r="G1" s="771"/>
      <c r="H1" s="771"/>
      <c r="I1" s="771"/>
      <c r="J1" s="64"/>
      <c r="K1" s="64"/>
      <c r="L1" s="64"/>
    </row>
    <row r="2" spans="1:12" ht="25.5" customHeight="1">
      <c r="A2" s="132"/>
      <c r="B2" s="132"/>
      <c r="C2" s="132"/>
      <c r="D2" s="132"/>
      <c r="E2" s="132"/>
      <c r="F2" s="132"/>
      <c r="G2" s="132"/>
      <c r="H2" s="132"/>
      <c r="I2" s="142" t="s">
        <v>872</v>
      </c>
      <c r="J2" s="64"/>
      <c r="K2" s="64"/>
      <c r="L2" s="64"/>
    </row>
    <row r="3" spans="1:12" ht="49.5">
      <c r="A3" s="50"/>
      <c r="B3" s="50" t="s">
        <v>13</v>
      </c>
      <c r="C3" s="50"/>
      <c r="D3" s="50" t="s">
        <v>472</v>
      </c>
      <c r="E3" s="51" t="s">
        <v>473</v>
      </c>
      <c r="F3" s="51" t="s">
        <v>474</v>
      </c>
      <c r="G3" s="51" t="s">
        <v>475</v>
      </c>
      <c r="H3" s="51" t="s">
        <v>353</v>
      </c>
      <c r="I3" s="51" t="s">
        <v>476</v>
      </c>
    </row>
    <row r="4" spans="1:12" ht="16.5">
      <c r="A4" s="52">
        <v>1</v>
      </c>
      <c r="B4" s="70" t="s">
        <v>477</v>
      </c>
      <c r="C4" s="50"/>
      <c r="D4" s="50"/>
      <c r="E4" s="51"/>
      <c r="F4" s="51"/>
      <c r="G4" s="53"/>
      <c r="H4" s="53"/>
      <c r="I4" s="71"/>
    </row>
    <row r="5" spans="1:12" ht="134.25" customHeight="1">
      <c r="A5" s="50" t="s">
        <v>523</v>
      </c>
      <c r="B5" s="71" t="s">
        <v>478</v>
      </c>
      <c r="C5" s="50" t="s">
        <v>479</v>
      </c>
      <c r="D5" s="50" t="s">
        <v>480</v>
      </c>
      <c r="E5" s="55">
        <v>0</v>
      </c>
      <c r="F5" s="55">
        <v>0</v>
      </c>
      <c r="G5" s="55">
        <v>0</v>
      </c>
      <c r="H5" s="55"/>
      <c r="I5" s="71"/>
    </row>
    <row r="6" spans="1:12" ht="64.5" customHeight="1">
      <c r="A6" s="50"/>
      <c r="B6" s="71" t="s">
        <v>481</v>
      </c>
      <c r="C6" s="50" t="s">
        <v>482</v>
      </c>
      <c r="D6" s="50" t="s">
        <v>483</v>
      </c>
      <c r="E6" s="55">
        <v>0</v>
      </c>
      <c r="F6" s="55">
        <v>0</v>
      </c>
      <c r="G6" s="55">
        <v>0</v>
      </c>
      <c r="H6" s="55"/>
      <c r="I6" s="71"/>
    </row>
    <row r="7" spans="1:12" ht="27" customHeight="1">
      <c r="A7" s="50"/>
      <c r="B7" s="71" t="s">
        <v>484</v>
      </c>
      <c r="C7" s="50" t="s">
        <v>485</v>
      </c>
      <c r="D7" s="50" t="s">
        <v>483</v>
      </c>
      <c r="E7" s="55">
        <v>1968</v>
      </c>
      <c r="F7" s="55">
        <v>1968</v>
      </c>
      <c r="G7" s="55">
        <v>1968</v>
      </c>
      <c r="H7" s="55"/>
      <c r="I7" s="71"/>
    </row>
    <row r="8" spans="1:12" ht="93" customHeight="1">
      <c r="A8" s="50" t="s">
        <v>524</v>
      </c>
      <c r="B8" s="71" t="s">
        <v>486</v>
      </c>
      <c r="C8" s="50" t="s">
        <v>487</v>
      </c>
      <c r="D8" s="50" t="s">
        <v>480</v>
      </c>
      <c r="E8" s="55">
        <v>0.72</v>
      </c>
      <c r="F8" s="55">
        <v>0.72</v>
      </c>
      <c r="G8" s="55">
        <v>0.72</v>
      </c>
      <c r="H8" s="55"/>
      <c r="I8" s="71"/>
    </row>
    <row r="9" spans="1:12" ht="80.25" customHeight="1">
      <c r="A9" s="50"/>
      <c r="B9" s="71" t="s">
        <v>488</v>
      </c>
      <c r="C9" s="50" t="s">
        <v>489</v>
      </c>
      <c r="D9" s="50" t="s">
        <v>483</v>
      </c>
      <c r="E9" s="55">
        <v>19</v>
      </c>
      <c r="F9" s="55">
        <v>19</v>
      </c>
      <c r="G9" s="55">
        <v>19</v>
      </c>
      <c r="H9" s="55"/>
      <c r="I9" s="71"/>
    </row>
    <row r="10" spans="1:12" ht="25.5" customHeight="1">
      <c r="A10" s="50"/>
      <c r="B10" s="71" t="s">
        <v>484</v>
      </c>
      <c r="C10" s="50" t="s">
        <v>485</v>
      </c>
      <c r="D10" s="50" t="s">
        <v>483</v>
      </c>
      <c r="E10" s="55">
        <v>2640</v>
      </c>
      <c r="F10" s="55">
        <v>2640</v>
      </c>
      <c r="G10" s="55">
        <v>2640</v>
      </c>
      <c r="H10" s="55"/>
      <c r="I10" s="71"/>
    </row>
    <row r="11" spans="1:12" ht="39" customHeight="1">
      <c r="A11" s="50">
        <v>2</v>
      </c>
      <c r="B11" s="72" t="s">
        <v>490</v>
      </c>
      <c r="C11" s="53"/>
      <c r="D11" s="53"/>
      <c r="E11" s="56"/>
      <c r="F11" s="56"/>
      <c r="G11" s="56"/>
      <c r="H11" s="56"/>
      <c r="I11" s="71"/>
    </row>
    <row r="12" spans="1:12" ht="63" customHeight="1">
      <c r="A12" s="50" t="s">
        <v>525</v>
      </c>
      <c r="B12" s="71" t="s">
        <v>491</v>
      </c>
      <c r="C12" s="50" t="s">
        <v>492</v>
      </c>
      <c r="D12" s="50" t="s">
        <v>493</v>
      </c>
      <c r="E12" s="55">
        <v>0.44400000000000001</v>
      </c>
      <c r="F12" s="55">
        <v>0.441</v>
      </c>
      <c r="G12" s="55">
        <v>0.438</v>
      </c>
      <c r="H12" s="55"/>
      <c r="I12" s="71"/>
    </row>
    <row r="13" spans="1:12" ht="210" customHeight="1">
      <c r="A13" s="50"/>
      <c r="B13" s="772" t="s">
        <v>494</v>
      </c>
      <c r="C13" s="773" t="s">
        <v>495</v>
      </c>
      <c r="D13" s="773" t="s">
        <v>483</v>
      </c>
      <c r="E13" s="774">
        <v>481</v>
      </c>
      <c r="F13" s="774">
        <v>478</v>
      </c>
      <c r="G13" s="774">
        <v>475</v>
      </c>
      <c r="H13" s="55"/>
      <c r="I13" s="71" t="s">
        <v>496</v>
      </c>
    </row>
    <row r="14" spans="1:12" ht="111" customHeight="1">
      <c r="A14" s="50"/>
      <c r="B14" s="772"/>
      <c r="C14" s="773"/>
      <c r="D14" s="773"/>
      <c r="E14" s="774"/>
      <c r="F14" s="774"/>
      <c r="G14" s="774"/>
      <c r="H14" s="55"/>
      <c r="I14" s="71" t="s">
        <v>497</v>
      </c>
    </row>
    <row r="15" spans="1:12" ht="162" customHeight="1">
      <c r="A15" s="50"/>
      <c r="B15" s="772"/>
      <c r="C15" s="773"/>
      <c r="D15" s="773"/>
      <c r="E15" s="774"/>
      <c r="F15" s="774"/>
      <c r="G15" s="774"/>
      <c r="H15" s="55"/>
      <c r="I15" s="71" t="s">
        <v>498</v>
      </c>
    </row>
    <row r="16" spans="1:12" ht="30" customHeight="1">
      <c r="A16" s="50"/>
      <c r="B16" s="71" t="s">
        <v>499</v>
      </c>
      <c r="C16" s="50" t="s">
        <v>500</v>
      </c>
      <c r="D16" s="50" t="s">
        <v>501</v>
      </c>
      <c r="E16" s="56"/>
      <c r="F16" s="56"/>
      <c r="G16" s="56"/>
      <c r="H16" s="56"/>
      <c r="I16" s="71"/>
    </row>
    <row r="17" spans="1:9" ht="30" customHeight="1">
      <c r="A17" s="50">
        <v>3</v>
      </c>
      <c r="B17" s="72" t="s">
        <v>502</v>
      </c>
      <c r="C17" s="53"/>
      <c r="D17" s="53"/>
      <c r="E17" s="56"/>
      <c r="F17" s="56"/>
      <c r="G17" s="56"/>
      <c r="H17" s="56"/>
      <c r="I17" s="71"/>
    </row>
    <row r="18" spans="1:9" ht="56.25" customHeight="1">
      <c r="A18" s="50" t="s">
        <v>350</v>
      </c>
      <c r="B18" s="71" t="s">
        <v>503</v>
      </c>
      <c r="C18" s="50" t="s">
        <v>504</v>
      </c>
      <c r="D18" s="50" t="s">
        <v>480</v>
      </c>
      <c r="E18" s="55">
        <v>1083.5</v>
      </c>
      <c r="F18" s="55">
        <v>1083.5</v>
      </c>
      <c r="G18" s="55">
        <v>1083.5</v>
      </c>
      <c r="H18" s="55"/>
      <c r="I18" s="71"/>
    </row>
    <row r="19" spans="1:9" ht="45" customHeight="1">
      <c r="A19" s="50"/>
      <c r="B19" s="71" t="s">
        <v>505</v>
      </c>
      <c r="C19" s="50" t="s">
        <v>506</v>
      </c>
      <c r="D19" s="50" t="s">
        <v>507</v>
      </c>
      <c r="E19" s="56"/>
      <c r="F19" s="56"/>
      <c r="G19" s="56"/>
      <c r="H19" s="56"/>
      <c r="I19" s="71"/>
    </row>
    <row r="20" spans="1:9" ht="31.5" customHeight="1">
      <c r="A20" s="50"/>
      <c r="B20" s="53" t="s">
        <v>508</v>
      </c>
      <c r="C20" s="50" t="s">
        <v>509</v>
      </c>
      <c r="D20" s="50" t="s">
        <v>507</v>
      </c>
      <c r="E20" s="55">
        <v>21.57</v>
      </c>
      <c r="F20" s="55">
        <v>25</v>
      </c>
      <c r="G20" s="55">
        <v>25</v>
      </c>
      <c r="H20" s="55"/>
      <c r="I20" s="71" t="s">
        <v>510</v>
      </c>
    </row>
    <row r="21" spans="1:9" ht="52.5" customHeight="1">
      <c r="A21" s="50" t="s">
        <v>349</v>
      </c>
      <c r="B21" s="71" t="s">
        <v>511</v>
      </c>
      <c r="C21" s="50" t="s">
        <v>512</v>
      </c>
      <c r="D21" s="50" t="s">
        <v>513</v>
      </c>
      <c r="E21" s="55">
        <v>10363481</v>
      </c>
      <c r="F21" s="55">
        <v>12203043</v>
      </c>
      <c r="G21" s="55">
        <v>12203043</v>
      </c>
      <c r="H21" s="55"/>
      <c r="I21" s="71"/>
    </row>
    <row r="22" spans="1:9" ht="60" customHeight="1">
      <c r="A22" s="50"/>
      <c r="B22" s="71" t="s">
        <v>514</v>
      </c>
      <c r="C22" s="50" t="s">
        <v>515</v>
      </c>
      <c r="D22" s="50" t="s">
        <v>516</v>
      </c>
      <c r="E22" s="55">
        <v>48045808</v>
      </c>
      <c r="F22" s="55">
        <v>48812170</v>
      </c>
      <c r="G22" s="55">
        <v>48812170</v>
      </c>
      <c r="H22" s="55"/>
      <c r="I22" s="71"/>
    </row>
    <row r="23" spans="1:9" ht="36" customHeight="1">
      <c r="A23" s="50"/>
      <c r="B23" s="71" t="s">
        <v>517</v>
      </c>
      <c r="C23" s="50" t="s">
        <v>509</v>
      </c>
      <c r="D23" s="50" t="s">
        <v>507</v>
      </c>
      <c r="E23" s="55">
        <v>0.23899999999999999</v>
      </c>
      <c r="F23" s="55">
        <v>0.24</v>
      </c>
      <c r="G23" s="55">
        <v>0.24099999999999999</v>
      </c>
      <c r="H23" s="55"/>
      <c r="I23" s="71" t="s">
        <v>518</v>
      </c>
    </row>
    <row r="24" spans="1:9" ht="74.25" customHeight="1">
      <c r="A24" s="50" t="s">
        <v>348</v>
      </c>
      <c r="B24" s="71" t="s">
        <v>519</v>
      </c>
      <c r="C24" s="50" t="s">
        <v>520</v>
      </c>
      <c r="D24" s="50" t="s">
        <v>513</v>
      </c>
      <c r="E24" s="55">
        <v>112579.33</v>
      </c>
      <c r="F24" s="55">
        <v>112707.35</v>
      </c>
      <c r="G24" s="55">
        <v>112852.36</v>
      </c>
      <c r="H24" s="55"/>
      <c r="I24" s="71"/>
    </row>
    <row r="25" spans="1:9" ht="50.1" customHeight="1">
      <c r="A25" s="50"/>
      <c r="B25" s="71" t="s">
        <v>521</v>
      </c>
      <c r="C25" s="50" t="s">
        <v>515</v>
      </c>
      <c r="D25" s="50" t="s">
        <v>516</v>
      </c>
      <c r="E25" s="55">
        <v>47104321</v>
      </c>
      <c r="F25" s="55">
        <v>46961397</v>
      </c>
      <c r="G25" s="55">
        <v>46826706</v>
      </c>
      <c r="H25" s="55"/>
      <c r="I25" s="71"/>
    </row>
    <row r="26" spans="1:9" ht="50.1" customHeight="1">
      <c r="A26" s="50"/>
      <c r="B26" s="73" t="s">
        <v>522</v>
      </c>
      <c r="C26" s="50" t="s">
        <v>509</v>
      </c>
      <c r="D26" s="50" t="s">
        <v>507</v>
      </c>
      <c r="E26" s="55">
        <v>0.314</v>
      </c>
      <c r="F26" s="55">
        <v>0.315</v>
      </c>
      <c r="G26" s="55">
        <v>0.316</v>
      </c>
      <c r="H26" s="55"/>
      <c r="I26" s="71" t="s">
        <v>510</v>
      </c>
    </row>
    <row r="28" spans="1:9" ht="52.5" customHeight="1">
      <c r="A28" s="749" t="s">
        <v>527</v>
      </c>
      <c r="B28" s="750"/>
      <c r="C28" s="750"/>
      <c r="D28" s="750"/>
      <c r="E28" s="750"/>
      <c r="F28" s="750"/>
      <c r="G28" s="750"/>
      <c r="H28" s="750"/>
      <c r="I28" s="750"/>
    </row>
    <row r="29" spans="1:9" ht="25.5">
      <c r="A29" s="769" t="s">
        <v>355</v>
      </c>
      <c r="B29" s="769" t="s">
        <v>13</v>
      </c>
      <c r="C29" s="770" t="s">
        <v>528</v>
      </c>
      <c r="D29" s="769" t="s">
        <v>529</v>
      </c>
      <c r="E29" s="769"/>
      <c r="F29" s="65" t="s">
        <v>529</v>
      </c>
      <c r="G29" s="65" t="s">
        <v>529</v>
      </c>
      <c r="H29" s="65"/>
      <c r="I29" s="74"/>
    </row>
    <row r="30" spans="1:9">
      <c r="A30" s="769"/>
      <c r="B30" s="769"/>
      <c r="C30" s="770"/>
      <c r="D30" s="769">
        <v>2023</v>
      </c>
      <c r="E30" s="769"/>
      <c r="F30" s="65">
        <v>2024</v>
      </c>
      <c r="G30" s="65">
        <v>2025</v>
      </c>
      <c r="H30" s="65"/>
      <c r="I30" s="74"/>
    </row>
    <row r="31" spans="1:9" ht="25.5">
      <c r="A31" s="769"/>
      <c r="B31" s="769"/>
      <c r="C31" s="770"/>
      <c r="D31" s="769" t="s">
        <v>530</v>
      </c>
      <c r="E31" s="769"/>
      <c r="F31" s="65" t="s">
        <v>531</v>
      </c>
      <c r="G31" s="65" t="s">
        <v>531</v>
      </c>
      <c r="H31" s="65"/>
      <c r="I31" s="74"/>
    </row>
    <row r="32" spans="1:9">
      <c r="A32" s="66">
        <v>1</v>
      </c>
      <c r="B32" s="66">
        <v>2</v>
      </c>
      <c r="C32" s="66">
        <v>3</v>
      </c>
      <c r="D32" s="769">
        <v>5</v>
      </c>
      <c r="E32" s="769"/>
      <c r="F32" s="65">
        <v>6</v>
      </c>
      <c r="G32" s="65">
        <v>7</v>
      </c>
      <c r="H32" s="65"/>
      <c r="I32" s="74"/>
    </row>
    <row r="33" spans="1:10" ht="15.75">
      <c r="A33" s="75" t="s">
        <v>540</v>
      </c>
      <c r="B33" s="767" t="s">
        <v>532</v>
      </c>
      <c r="C33" s="767"/>
      <c r="D33" s="767"/>
      <c r="E33" s="767"/>
      <c r="F33" s="767"/>
      <c r="G33" s="767"/>
      <c r="H33" s="767"/>
      <c r="I33" s="767"/>
      <c r="J33" s="49"/>
    </row>
    <row r="34" spans="1:10" ht="110.25">
      <c r="A34" s="67" t="s">
        <v>523</v>
      </c>
      <c r="B34" s="68" t="s">
        <v>533</v>
      </c>
      <c r="C34" s="69" t="s">
        <v>480</v>
      </c>
      <c r="D34" s="768">
        <v>0</v>
      </c>
      <c r="E34" s="768"/>
      <c r="F34" s="69">
        <v>0</v>
      </c>
      <c r="G34" s="69">
        <v>0</v>
      </c>
      <c r="H34" s="69"/>
      <c r="I34" s="74"/>
    </row>
    <row r="35" spans="1:10" ht="15.75">
      <c r="A35" s="75" t="s">
        <v>541</v>
      </c>
      <c r="B35" s="767" t="s">
        <v>534</v>
      </c>
      <c r="C35" s="767"/>
      <c r="D35" s="767"/>
      <c r="E35" s="767"/>
      <c r="F35" s="767"/>
      <c r="G35" s="767"/>
      <c r="H35" s="767"/>
      <c r="I35" s="767"/>
      <c r="J35" s="49"/>
    </row>
    <row r="36" spans="1:10" ht="157.5">
      <c r="A36" s="67" t="s">
        <v>525</v>
      </c>
      <c r="B36" s="68" t="s">
        <v>535</v>
      </c>
      <c r="C36" s="69" t="s">
        <v>493</v>
      </c>
      <c r="D36" s="768">
        <v>0</v>
      </c>
      <c r="E36" s="768"/>
      <c r="F36" s="69">
        <v>0</v>
      </c>
      <c r="G36" s="69">
        <v>0</v>
      </c>
      <c r="H36" s="69"/>
      <c r="I36" s="74"/>
    </row>
    <row r="37" spans="1:10" ht="15.75">
      <c r="A37" s="75" t="s">
        <v>542</v>
      </c>
      <c r="B37" s="767" t="s">
        <v>536</v>
      </c>
      <c r="C37" s="767"/>
      <c r="D37" s="767"/>
      <c r="E37" s="767"/>
      <c r="F37" s="767"/>
      <c r="G37" s="767"/>
      <c r="H37" s="767"/>
      <c r="I37" s="767"/>
      <c r="J37" s="49"/>
    </row>
    <row r="38" spans="1:10" ht="47.25">
      <c r="A38" s="69" t="s">
        <v>350</v>
      </c>
      <c r="B38" s="68" t="s">
        <v>537</v>
      </c>
      <c r="C38" s="69" t="s">
        <v>480</v>
      </c>
      <c r="D38" s="768">
        <v>5.04</v>
      </c>
      <c r="E38" s="768"/>
      <c r="F38" s="69">
        <v>5.04</v>
      </c>
      <c r="G38" s="69">
        <v>5.04</v>
      </c>
      <c r="H38" s="69"/>
      <c r="I38" s="74"/>
    </row>
    <row r="39" spans="1:10" ht="47.25">
      <c r="A39" s="69" t="s">
        <v>349</v>
      </c>
      <c r="B39" s="68" t="s">
        <v>538</v>
      </c>
      <c r="C39" s="69" t="s">
        <v>539</v>
      </c>
      <c r="D39" s="768">
        <v>0.55600000000000005</v>
      </c>
      <c r="E39" s="768"/>
      <c r="F39" s="69">
        <v>0.55600000000000005</v>
      </c>
      <c r="G39" s="69">
        <v>0.55600000000000005</v>
      </c>
      <c r="H39" s="69"/>
      <c r="I39" s="74"/>
    </row>
    <row r="42" spans="1:10" ht="45.75" customHeight="1">
      <c r="A42" s="749" t="s">
        <v>543</v>
      </c>
      <c r="B42" s="750"/>
      <c r="C42" s="750"/>
      <c r="D42" s="750"/>
      <c r="E42" s="750"/>
      <c r="F42" s="750"/>
      <c r="G42" s="750"/>
      <c r="H42" s="750"/>
      <c r="I42" s="750"/>
    </row>
    <row r="43" spans="1:10" ht="25.5">
      <c r="A43" s="769" t="s">
        <v>355</v>
      </c>
      <c r="B43" s="769" t="s">
        <v>13</v>
      </c>
      <c r="C43" s="770" t="s">
        <v>528</v>
      </c>
      <c r="D43" s="769" t="s">
        <v>529</v>
      </c>
      <c r="E43" s="769"/>
      <c r="F43" s="65" t="s">
        <v>529</v>
      </c>
      <c r="G43" s="65" t="s">
        <v>529</v>
      </c>
      <c r="H43" s="65"/>
      <c r="I43" s="74"/>
    </row>
    <row r="44" spans="1:10">
      <c r="A44" s="769"/>
      <c r="B44" s="769"/>
      <c r="C44" s="770"/>
      <c r="D44" s="769">
        <v>2023</v>
      </c>
      <c r="E44" s="769"/>
      <c r="F44" s="65">
        <v>2024</v>
      </c>
      <c r="G44" s="65">
        <v>2025</v>
      </c>
      <c r="H44" s="65"/>
      <c r="I44" s="74"/>
    </row>
    <row r="45" spans="1:10" ht="25.5">
      <c r="A45" s="769"/>
      <c r="B45" s="769"/>
      <c r="C45" s="770"/>
      <c r="D45" s="769" t="s">
        <v>530</v>
      </c>
      <c r="E45" s="769"/>
      <c r="F45" s="65" t="s">
        <v>531</v>
      </c>
      <c r="G45" s="65" t="s">
        <v>531</v>
      </c>
      <c r="H45" s="65"/>
      <c r="I45" s="74"/>
    </row>
    <row r="46" spans="1:10">
      <c r="A46" s="66">
        <v>1</v>
      </c>
      <c r="B46" s="66">
        <v>2</v>
      </c>
      <c r="C46" s="66">
        <v>3</v>
      </c>
      <c r="D46" s="769">
        <v>5</v>
      </c>
      <c r="E46" s="769"/>
      <c r="F46" s="65">
        <v>6</v>
      </c>
      <c r="G46" s="65">
        <v>7</v>
      </c>
      <c r="H46" s="65"/>
      <c r="I46" s="74"/>
    </row>
    <row r="47" spans="1:10" ht="15.75">
      <c r="A47" s="75" t="s">
        <v>540</v>
      </c>
      <c r="B47" s="767" t="s">
        <v>532</v>
      </c>
      <c r="C47" s="767"/>
      <c r="D47" s="767"/>
      <c r="E47" s="767"/>
      <c r="F47" s="767"/>
      <c r="G47" s="767"/>
      <c r="H47" s="767"/>
      <c r="I47" s="767"/>
      <c r="J47" s="49"/>
    </row>
    <row r="48" spans="1:10" ht="110.25">
      <c r="A48" s="67" t="s">
        <v>523</v>
      </c>
      <c r="B48" s="68" t="s">
        <v>533</v>
      </c>
      <c r="C48" s="69" t="s">
        <v>480</v>
      </c>
      <c r="D48" s="768">
        <v>0</v>
      </c>
      <c r="E48" s="768"/>
      <c r="F48" s="69">
        <v>0</v>
      </c>
      <c r="G48" s="69">
        <v>0</v>
      </c>
      <c r="H48" s="69"/>
      <c r="I48" s="74"/>
    </row>
    <row r="49" spans="1:10" ht="15.75">
      <c r="A49" s="75" t="s">
        <v>541</v>
      </c>
      <c r="B49" s="767" t="s">
        <v>534</v>
      </c>
      <c r="C49" s="767"/>
      <c r="D49" s="767"/>
      <c r="E49" s="767"/>
      <c r="F49" s="767"/>
      <c r="G49" s="767"/>
      <c r="H49" s="767"/>
      <c r="I49" s="767"/>
      <c r="J49" s="49"/>
    </row>
    <row r="50" spans="1:10" ht="157.5">
      <c r="A50" s="67" t="s">
        <v>525</v>
      </c>
      <c r="B50" s="68" t="s">
        <v>535</v>
      </c>
      <c r="C50" s="69" t="s">
        <v>493</v>
      </c>
      <c r="D50" s="768">
        <v>0</v>
      </c>
      <c r="E50" s="768"/>
      <c r="F50" s="69">
        <v>0</v>
      </c>
      <c r="G50" s="69">
        <v>0</v>
      </c>
      <c r="H50" s="69"/>
      <c r="I50" s="74"/>
    </row>
    <row r="51" spans="1:10" ht="15.75">
      <c r="A51" s="75" t="s">
        <v>542</v>
      </c>
      <c r="B51" s="767" t="s">
        <v>536</v>
      </c>
      <c r="C51" s="767"/>
      <c r="D51" s="767"/>
      <c r="E51" s="767"/>
      <c r="F51" s="767"/>
      <c r="G51" s="767"/>
      <c r="H51" s="767"/>
      <c r="I51" s="767"/>
      <c r="J51" s="49"/>
    </row>
    <row r="52" spans="1:10" ht="47.25">
      <c r="A52" s="69" t="s">
        <v>350</v>
      </c>
      <c r="B52" s="68" t="s">
        <v>537</v>
      </c>
      <c r="C52" s="69" t="s">
        <v>480</v>
      </c>
      <c r="D52" s="768">
        <v>10.7</v>
      </c>
      <c r="E52" s="768"/>
      <c r="F52" s="69">
        <v>10.7</v>
      </c>
      <c r="G52" s="69">
        <v>10.7</v>
      </c>
      <c r="H52" s="69"/>
      <c r="I52" s="74"/>
    </row>
    <row r="53" spans="1:10" ht="47.25">
      <c r="A53" s="69" t="s">
        <v>349</v>
      </c>
      <c r="B53" s="68" t="s">
        <v>538</v>
      </c>
      <c r="C53" s="69" t="s">
        <v>539</v>
      </c>
      <c r="D53" s="768">
        <v>0.92700000000000005</v>
      </c>
      <c r="E53" s="768"/>
      <c r="F53" s="69">
        <v>0.92700000000000005</v>
      </c>
      <c r="G53" s="69">
        <v>0.92700000000000005</v>
      </c>
      <c r="H53" s="69"/>
      <c r="I53" s="74"/>
    </row>
    <row r="55" spans="1:10" ht="45.75" customHeight="1">
      <c r="A55" s="749" t="s">
        <v>544</v>
      </c>
      <c r="B55" s="750"/>
      <c r="C55" s="750"/>
      <c r="D55" s="750"/>
      <c r="E55" s="750"/>
      <c r="F55" s="750"/>
      <c r="G55" s="750"/>
      <c r="H55" s="750"/>
      <c r="I55" s="750"/>
    </row>
    <row r="56" spans="1:10" ht="25.5">
      <c r="A56" s="769" t="s">
        <v>355</v>
      </c>
      <c r="B56" s="769" t="s">
        <v>13</v>
      </c>
      <c r="C56" s="770" t="s">
        <v>528</v>
      </c>
      <c r="D56" s="769" t="s">
        <v>529</v>
      </c>
      <c r="E56" s="769"/>
      <c r="F56" s="65" t="s">
        <v>529</v>
      </c>
      <c r="G56" s="65" t="s">
        <v>529</v>
      </c>
      <c r="H56" s="65"/>
      <c r="I56" s="74"/>
    </row>
    <row r="57" spans="1:10">
      <c r="A57" s="769"/>
      <c r="B57" s="769"/>
      <c r="C57" s="770"/>
      <c r="D57" s="769">
        <v>2023</v>
      </c>
      <c r="E57" s="769"/>
      <c r="F57" s="65">
        <v>2024</v>
      </c>
      <c r="G57" s="65">
        <v>2025</v>
      </c>
      <c r="H57" s="65"/>
      <c r="I57" s="74"/>
    </row>
    <row r="58" spans="1:10" ht="25.5">
      <c r="A58" s="769"/>
      <c r="B58" s="769"/>
      <c r="C58" s="770"/>
      <c r="D58" s="769" t="s">
        <v>530</v>
      </c>
      <c r="E58" s="769"/>
      <c r="F58" s="65" t="s">
        <v>531</v>
      </c>
      <c r="G58" s="65" t="s">
        <v>531</v>
      </c>
      <c r="H58" s="65"/>
      <c r="I58" s="74"/>
    </row>
    <row r="59" spans="1:10">
      <c r="A59" s="66">
        <v>1</v>
      </c>
      <c r="B59" s="66">
        <v>2</v>
      </c>
      <c r="C59" s="66">
        <v>3</v>
      </c>
      <c r="D59" s="769">
        <v>5</v>
      </c>
      <c r="E59" s="769"/>
      <c r="F59" s="65">
        <v>6</v>
      </c>
      <c r="G59" s="65">
        <v>7</v>
      </c>
      <c r="H59" s="65"/>
      <c r="I59" s="74"/>
    </row>
    <row r="60" spans="1:10" ht="15.75">
      <c r="A60" s="75" t="s">
        <v>540</v>
      </c>
      <c r="B60" s="767" t="s">
        <v>532</v>
      </c>
      <c r="C60" s="767"/>
      <c r="D60" s="767"/>
      <c r="E60" s="767"/>
      <c r="F60" s="767"/>
      <c r="G60" s="767"/>
      <c r="H60" s="767"/>
      <c r="I60" s="767"/>
      <c r="J60" s="49"/>
    </row>
    <row r="61" spans="1:10" ht="110.25">
      <c r="A61" s="67" t="s">
        <v>523</v>
      </c>
      <c r="B61" s="68" t="s">
        <v>533</v>
      </c>
      <c r="C61" s="69" t="s">
        <v>480</v>
      </c>
      <c r="D61" s="768">
        <v>0</v>
      </c>
      <c r="E61" s="768"/>
      <c r="F61" s="69">
        <v>0</v>
      </c>
      <c r="G61" s="69">
        <v>0</v>
      </c>
      <c r="H61" s="69"/>
      <c r="I61" s="74"/>
    </row>
    <row r="62" spans="1:10" ht="15.75">
      <c r="A62" s="75" t="s">
        <v>541</v>
      </c>
      <c r="B62" s="767" t="s">
        <v>534</v>
      </c>
      <c r="C62" s="767"/>
      <c r="D62" s="767"/>
      <c r="E62" s="767"/>
      <c r="F62" s="767"/>
      <c r="G62" s="767"/>
      <c r="H62" s="767"/>
      <c r="I62" s="767"/>
      <c r="J62" s="49"/>
    </row>
    <row r="63" spans="1:10" ht="157.5">
      <c r="A63" s="67" t="s">
        <v>525</v>
      </c>
      <c r="B63" s="68" t="s">
        <v>535</v>
      </c>
      <c r="C63" s="69" t="s">
        <v>493</v>
      </c>
      <c r="D63" s="768">
        <v>0</v>
      </c>
      <c r="E63" s="768"/>
      <c r="F63" s="69">
        <v>0</v>
      </c>
      <c r="G63" s="69">
        <v>0</v>
      </c>
      <c r="H63" s="69"/>
      <c r="I63" s="74"/>
    </row>
    <row r="64" spans="1:10" ht="15.75">
      <c r="A64" s="75" t="s">
        <v>542</v>
      </c>
      <c r="B64" s="767" t="s">
        <v>536</v>
      </c>
      <c r="C64" s="767"/>
      <c r="D64" s="767"/>
      <c r="E64" s="767"/>
      <c r="F64" s="767"/>
      <c r="G64" s="767"/>
      <c r="H64" s="767"/>
      <c r="I64" s="767"/>
      <c r="J64" s="49"/>
    </row>
    <row r="65" spans="1:9" ht="47.25">
      <c r="A65" s="69" t="s">
        <v>350</v>
      </c>
      <c r="B65" s="68" t="s">
        <v>537</v>
      </c>
      <c r="C65" s="69" t="s">
        <v>480</v>
      </c>
      <c r="D65" s="768">
        <v>9.92</v>
      </c>
      <c r="E65" s="768"/>
      <c r="F65" s="69">
        <v>9.92</v>
      </c>
      <c r="G65" s="69">
        <v>9.92</v>
      </c>
      <c r="H65" s="69"/>
      <c r="I65" s="74"/>
    </row>
    <row r="66" spans="1:9" ht="47.25">
      <c r="A66" s="69" t="s">
        <v>349</v>
      </c>
      <c r="B66" s="68" t="s">
        <v>538</v>
      </c>
      <c r="C66" s="69" t="s">
        <v>539</v>
      </c>
      <c r="D66" s="768">
        <v>1.0840000000000001</v>
      </c>
      <c r="E66" s="768"/>
      <c r="F66" s="69">
        <v>1.0840000000000001</v>
      </c>
      <c r="G66" s="69">
        <v>1.0840000000000001</v>
      </c>
      <c r="H66" s="69"/>
      <c r="I66" s="74"/>
    </row>
  </sheetData>
  <mergeCells count="52">
    <mergeCell ref="A1:I1"/>
    <mergeCell ref="D32:E32"/>
    <mergeCell ref="B33:I33"/>
    <mergeCell ref="B35:I35"/>
    <mergeCell ref="A28:I28"/>
    <mergeCell ref="B13:B15"/>
    <mergeCell ref="C13:C15"/>
    <mergeCell ref="D13:D15"/>
    <mergeCell ref="E13:E15"/>
    <mergeCell ref="F13:F15"/>
    <mergeCell ref="G13:G15"/>
    <mergeCell ref="A29:A31"/>
    <mergeCell ref="B29:B31"/>
    <mergeCell ref="C29:C31"/>
    <mergeCell ref="D29:E29"/>
    <mergeCell ref="D30:E30"/>
    <mergeCell ref="D31:E31"/>
    <mergeCell ref="D36:E36"/>
    <mergeCell ref="D38:E38"/>
    <mergeCell ref="D39:E39"/>
    <mergeCell ref="B37:I37"/>
    <mergeCell ref="D34:E34"/>
    <mergeCell ref="A42:I42"/>
    <mergeCell ref="A43:A45"/>
    <mergeCell ref="B43:B45"/>
    <mergeCell ref="C43:C45"/>
    <mergeCell ref="D43:E43"/>
    <mergeCell ref="D44:E44"/>
    <mergeCell ref="D45:E45"/>
    <mergeCell ref="D46:E46"/>
    <mergeCell ref="B47:I47"/>
    <mergeCell ref="D48:E48"/>
    <mergeCell ref="B49:I49"/>
    <mergeCell ref="D50:E50"/>
    <mergeCell ref="B51:I51"/>
    <mergeCell ref="D52:E52"/>
    <mergeCell ref="D53:E53"/>
    <mergeCell ref="A55:I55"/>
    <mergeCell ref="A56:A58"/>
    <mergeCell ref="B56:B58"/>
    <mergeCell ref="C56:C58"/>
    <mergeCell ref="D56:E56"/>
    <mergeCell ref="D57:E57"/>
    <mergeCell ref="D58:E58"/>
    <mergeCell ref="B64:I64"/>
    <mergeCell ref="D65:E65"/>
    <mergeCell ref="D66:E66"/>
    <mergeCell ref="D59:E59"/>
    <mergeCell ref="B60:I60"/>
    <mergeCell ref="D61:E61"/>
    <mergeCell ref="B62:I62"/>
    <mergeCell ref="D63:E6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AV394"/>
  <sheetViews>
    <sheetView topLeftCell="A8" zoomScale="130" zoomScaleNormal="130" zoomScaleSheetLayoutView="70" workbookViewId="0">
      <pane xSplit="22" ySplit="7" topLeftCell="W373" activePane="bottomRight" state="frozen"/>
      <selection activeCell="A8" sqref="A8"/>
      <selection pane="topRight" activeCell="W8" sqref="W8"/>
      <selection pane="bottomLeft" activeCell="A15" sqref="A15"/>
      <selection pane="bottomRight" activeCell="X382" sqref="X382"/>
    </sheetView>
  </sheetViews>
  <sheetFormatPr defaultColWidth="9.140625" defaultRowHeight="15.75"/>
  <cols>
    <col min="1" max="1" width="3.7109375" style="1" customWidth="1"/>
    <col min="2" max="2" width="7.7109375" style="1" customWidth="1"/>
    <col min="3" max="3" width="47.7109375" style="1" customWidth="1"/>
    <col min="4" max="4" width="30.5703125" style="84" hidden="1" customWidth="1"/>
    <col min="5" max="5" width="34" style="102" hidden="1" customWidth="1"/>
    <col min="6" max="6" width="15.85546875" style="1" hidden="1" customWidth="1"/>
    <col min="7" max="7" width="12.140625" style="1" hidden="1" customWidth="1"/>
    <col min="8" max="8" width="21.5703125" style="1" hidden="1" customWidth="1"/>
    <col min="9" max="9" width="14.140625" style="84" hidden="1" customWidth="1"/>
    <col min="10" max="10" width="11.42578125" style="1" hidden="1" customWidth="1"/>
    <col min="11" max="11" width="25.7109375" style="1" hidden="1" customWidth="1"/>
    <col min="12" max="12" width="21.140625" style="1" hidden="1" customWidth="1"/>
    <col min="13" max="13" width="15.7109375" style="1" hidden="1" customWidth="1"/>
    <col min="14" max="14" width="6.42578125" style="103" hidden="1" customWidth="1"/>
    <col min="15" max="15" width="11.5703125" style="103" hidden="1" customWidth="1"/>
    <col min="16" max="16" width="8" style="103" hidden="1" customWidth="1"/>
    <col min="17" max="17" width="17.140625" style="103" hidden="1" customWidth="1"/>
    <col min="18" max="18" width="10.7109375" style="103" customWidth="1"/>
    <col min="19" max="19" width="10.5703125" style="103" hidden="1" customWidth="1"/>
    <col min="20" max="20" width="17.5703125" style="103" hidden="1" customWidth="1"/>
    <col min="21" max="21" width="14" style="103" hidden="1" customWidth="1"/>
    <col min="22" max="22" width="18.7109375" style="1" customWidth="1"/>
    <col min="23" max="24" width="14.7109375" style="1" customWidth="1"/>
    <col min="25" max="25" width="11.5703125" style="1" hidden="1" customWidth="1"/>
    <col min="26" max="26" width="10.7109375" style="1" hidden="1" customWidth="1"/>
    <col min="27" max="27" width="11.42578125" style="409" customWidth="1"/>
    <col min="28" max="28" width="14.7109375" style="1" customWidth="1"/>
    <col min="29" max="32" width="9.140625" style="1" hidden="1" customWidth="1"/>
    <col min="33" max="33" width="13.7109375" style="1" customWidth="1"/>
    <col min="34" max="34" width="13.140625" style="1" hidden="1" customWidth="1"/>
    <col min="35" max="35" width="13.7109375" style="1" customWidth="1"/>
    <col min="36" max="36" width="9.140625" style="1" hidden="1" customWidth="1"/>
    <col min="37" max="37" width="0.42578125" style="1" hidden="1" customWidth="1"/>
    <col min="38" max="38" width="9.7109375" style="1" customWidth="1"/>
    <col min="39" max="39" width="9.140625" style="1" hidden="1" customWidth="1"/>
    <col min="40" max="40" width="9.140625" style="1" customWidth="1"/>
    <col min="41" max="42" width="9.140625" style="1" hidden="1" customWidth="1"/>
    <col min="43" max="48" width="9.140625" style="1" customWidth="1"/>
    <col min="49" max="16384" width="9.140625" style="1"/>
  </cols>
  <sheetData>
    <row r="1" spans="1:48" ht="18.75">
      <c r="AV1" s="161" t="s">
        <v>905</v>
      </c>
    </row>
    <row r="2" spans="1:48" ht="18.75">
      <c r="AV2" s="161" t="s">
        <v>906</v>
      </c>
    </row>
    <row r="3" spans="1:48" ht="18.75">
      <c r="AV3" s="162" t="s">
        <v>996</v>
      </c>
    </row>
    <row r="4" spans="1:48" ht="18.75">
      <c r="AV4" s="163" t="s">
        <v>907</v>
      </c>
    </row>
    <row r="5" spans="1:48" ht="23.25" customHeight="1">
      <c r="B5" s="681" t="s">
        <v>625</v>
      </c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  <c r="Q5" s="681"/>
      <c r="R5" s="681"/>
      <c r="S5" s="681"/>
      <c r="T5" s="681"/>
      <c r="U5" s="681"/>
      <c r="V5" s="681"/>
      <c r="W5" s="682"/>
      <c r="X5" s="682"/>
      <c r="Y5" s="682"/>
      <c r="Z5" s="682"/>
      <c r="AA5" s="682"/>
      <c r="AB5" s="682"/>
      <c r="AC5" s="682"/>
      <c r="AD5" s="682"/>
      <c r="AE5" s="682"/>
      <c r="AF5" s="682"/>
      <c r="AG5" s="682"/>
      <c r="AH5" s="682"/>
      <c r="AI5" s="682"/>
      <c r="AJ5" s="682"/>
      <c r="AK5" s="682"/>
      <c r="AL5" s="682"/>
      <c r="AM5" s="682"/>
      <c r="AN5" s="682"/>
      <c r="AO5" s="682"/>
      <c r="AP5" s="682"/>
      <c r="AQ5" s="682"/>
      <c r="AR5" s="682"/>
      <c r="AS5" s="682"/>
      <c r="AT5" s="682"/>
      <c r="AU5" s="682"/>
      <c r="AV5" s="682"/>
    </row>
    <row r="6" spans="1:48" ht="19.899999999999999" customHeight="1">
      <c r="B6" s="681" t="s">
        <v>1072</v>
      </c>
      <c r="C6" s="681"/>
      <c r="D6" s="681"/>
      <c r="E6" s="681"/>
      <c r="F6" s="681"/>
      <c r="G6" s="681"/>
      <c r="H6" s="681"/>
      <c r="I6" s="681"/>
      <c r="J6" s="681"/>
      <c r="K6" s="681"/>
      <c r="L6" s="681"/>
      <c r="M6" s="681"/>
      <c r="N6" s="681"/>
      <c r="O6" s="681"/>
      <c r="P6" s="681"/>
      <c r="Q6" s="681"/>
      <c r="R6" s="681"/>
      <c r="S6" s="681"/>
      <c r="T6" s="681"/>
      <c r="U6" s="681"/>
      <c r="V6" s="681"/>
      <c r="W6" s="682"/>
      <c r="X6" s="682"/>
      <c r="Y6" s="682"/>
      <c r="Z6" s="682"/>
      <c r="AA6" s="682"/>
      <c r="AB6" s="682"/>
      <c r="AC6" s="682"/>
      <c r="AD6" s="682"/>
      <c r="AE6" s="682"/>
      <c r="AF6" s="682"/>
      <c r="AG6" s="682"/>
      <c r="AH6" s="682"/>
      <c r="AI6" s="682"/>
      <c r="AJ6" s="682"/>
      <c r="AK6" s="682"/>
      <c r="AL6" s="682"/>
      <c r="AM6" s="682"/>
      <c r="AN6" s="682"/>
      <c r="AO6" s="682"/>
      <c r="AP6" s="682"/>
      <c r="AQ6" s="682"/>
      <c r="AR6" s="682"/>
      <c r="AS6" s="682"/>
      <c r="AT6" s="682"/>
      <c r="AU6" s="682"/>
      <c r="AV6" s="682"/>
    </row>
    <row r="7" spans="1:48" s="2" customFormat="1" ht="25.5" customHeight="1">
      <c r="A7" s="775"/>
      <c r="B7" s="775"/>
      <c r="C7" s="775"/>
      <c r="D7" s="775"/>
      <c r="E7" s="775"/>
      <c r="F7" s="775"/>
      <c r="G7" s="775"/>
      <c r="H7" s="775"/>
      <c r="I7" s="775"/>
      <c r="J7" s="775"/>
      <c r="K7" s="775"/>
      <c r="L7" s="775"/>
      <c r="M7" s="775"/>
      <c r="N7" s="775"/>
      <c r="O7" s="775"/>
      <c r="P7" s="775"/>
      <c r="Q7" s="775"/>
      <c r="R7" s="775"/>
      <c r="S7" s="775"/>
      <c r="T7" s="775"/>
      <c r="U7" s="775"/>
      <c r="V7" s="775"/>
      <c r="W7" s="775"/>
      <c r="X7" s="776" t="s">
        <v>873</v>
      </c>
      <c r="Y7" s="776"/>
      <c r="Z7" s="776"/>
      <c r="AA7" s="776"/>
      <c r="AB7" s="776"/>
      <c r="AC7" s="776"/>
      <c r="AD7" s="776"/>
      <c r="AE7" s="776"/>
      <c r="AF7" s="776"/>
      <c r="AG7" s="776"/>
      <c r="AH7" s="776"/>
      <c r="AI7" s="776"/>
      <c r="AJ7" s="776"/>
      <c r="AK7" s="776"/>
      <c r="AL7" s="776"/>
      <c r="AM7" s="776"/>
      <c r="AN7" s="776"/>
      <c r="AO7" s="776"/>
      <c r="AP7" s="776"/>
      <c r="AQ7" s="776"/>
      <c r="AR7" s="776"/>
      <c r="AS7" s="776"/>
      <c r="AT7" s="776"/>
      <c r="AU7" s="776"/>
      <c r="AV7" s="776"/>
    </row>
    <row r="8" spans="1:48" ht="21.75" customHeight="1">
      <c r="A8" s="454" t="s">
        <v>7</v>
      </c>
      <c r="B8" s="454"/>
      <c r="C8" s="455" t="s">
        <v>40</v>
      </c>
      <c r="D8" s="742" t="s">
        <v>41</v>
      </c>
      <c r="E8" s="581" t="s">
        <v>42</v>
      </c>
      <c r="F8" s="455" t="s">
        <v>12</v>
      </c>
      <c r="G8" s="455"/>
      <c r="H8" s="455"/>
      <c r="I8" s="455"/>
      <c r="J8" s="455" t="s">
        <v>1</v>
      </c>
      <c r="K8" s="455" t="s">
        <v>2</v>
      </c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471"/>
      <c r="W8" s="683" t="s">
        <v>1067</v>
      </c>
      <c r="X8" s="684"/>
      <c r="Y8" s="687" t="s">
        <v>880</v>
      </c>
      <c r="Z8" s="688"/>
      <c r="AA8" s="683" t="s">
        <v>1068</v>
      </c>
      <c r="AB8" s="684"/>
      <c r="AC8" s="683" t="s">
        <v>882</v>
      </c>
      <c r="AD8" s="684"/>
      <c r="AE8" s="691" t="s">
        <v>883</v>
      </c>
      <c r="AF8" s="692"/>
      <c r="AG8" s="683" t="s">
        <v>884</v>
      </c>
      <c r="AH8" s="695"/>
      <c r="AI8" s="695"/>
      <c r="AJ8" s="695"/>
      <c r="AK8" s="696"/>
      <c r="AL8" s="683" t="s">
        <v>885</v>
      </c>
      <c r="AM8" s="695"/>
      <c r="AN8" s="695"/>
      <c r="AO8" s="695"/>
      <c r="AP8" s="700"/>
      <c r="AQ8" s="704" t="s">
        <v>886</v>
      </c>
      <c r="AR8" s="707" t="s">
        <v>887</v>
      </c>
      <c r="AS8" s="708"/>
      <c r="AT8" s="708"/>
      <c r="AU8" s="709"/>
      <c r="AV8" s="718" t="s">
        <v>888</v>
      </c>
    </row>
    <row r="9" spans="1:48" ht="60" customHeight="1">
      <c r="A9" s="454"/>
      <c r="B9" s="454"/>
      <c r="C9" s="455"/>
      <c r="D9" s="742"/>
      <c r="E9" s="582"/>
      <c r="F9" s="455" t="s">
        <v>13</v>
      </c>
      <c r="G9" s="455" t="s">
        <v>14</v>
      </c>
      <c r="H9" s="455" t="s">
        <v>15</v>
      </c>
      <c r="I9" s="455"/>
      <c r="J9" s="455"/>
      <c r="K9" s="455"/>
      <c r="L9" s="455" t="s">
        <v>5</v>
      </c>
      <c r="M9" s="455" t="s">
        <v>6</v>
      </c>
      <c r="N9" s="455">
        <v>2019</v>
      </c>
      <c r="O9" s="455">
        <v>2020</v>
      </c>
      <c r="P9" s="455">
        <v>2021</v>
      </c>
      <c r="Q9" s="455">
        <v>2022</v>
      </c>
      <c r="R9" s="455">
        <v>2023</v>
      </c>
      <c r="S9" s="455">
        <v>2024</v>
      </c>
      <c r="T9" s="455">
        <v>2025</v>
      </c>
      <c r="U9" s="455" t="s">
        <v>0</v>
      </c>
      <c r="V9" s="804" t="s">
        <v>4</v>
      </c>
      <c r="W9" s="685"/>
      <c r="X9" s="686"/>
      <c r="Y9" s="689"/>
      <c r="Z9" s="690"/>
      <c r="AA9" s="685"/>
      <c r="AB9" s="686"/>
      <c r="AC9" s="685"/>
      <c r="AD9" s="686"/>
      <c r="AE9" s="693"/>
      <c r="AF9" s="694"/>
      <c r="AG9" s="697"/>
      <c r="AH9" s="698"/>
      <c r="AI9" s="698"/>
      <c r="AJ9" s="698"/>
      <c r="AK9" s="699"/>
      <c r="AL9" s="701"/>
      <c r="AM9" s="702"/>
      <c r="AN9" s="702"/>
      <c r="AO9" s="702"/>
      <c r="AP9" s="703"/>
      <c r="AQ9" s="705"/>
      <c r="AR9" s="721" t="s">
        <v>889</v>
      </c>
      <c r="AS9" s="721" t="s">
        <v>480</v>
      </c>
      <c r="AT9" s="722" t="s">
        <v>890</v>
      </c>
      <c r="AU9" s="722"/>
      <c r="AV9" s="719"/>
    </row>
    <row r="10" spans="1:48" ht="38.25" customHeight="1">
      <c r="A10" s="454"/>
      <c r="B10" s="454"/>
      <c r="C10" s="455"/>
      <c r="D10" s="742"/>
      <c r="E10" s="583"/>
      <c r="F10" s="455"/>
      <c r="G10" s="455"/>
      <c r="H10" s="7" t="s">
        <v>16</v>
      </c>
      <c r="I10" s="45" t="s">
        <v>17</v>
      </c>
      <c r="J10" s="455"/>
      <c r="K10" s="455"/>
      <c r="L10" s="455"/>
      <c r="M10" s="455"/>
      <c r="N10" s="455"/>
      <c r="O10" s="455"/>
      <c r="P10" s="455"/>
      <c r="Q10" s="455"/>
      <c r="R10" s="455"/>
      <c r="S10" s="455"/>
      <c r="T10" s="455"/>
      <c r="U10" s="455"/>
      <c r="V10" s="455"/>
      <c r="W10" s="158" t="s">
        <v>351</v>
      </c>
      <c r="X10" s="158" t="s">
        <v>891</v>
      </c>
      <c r="Y10" s="159" t="s">
        <v>892</v>
      </c>
      <c r="Z10" s="348" t="s">
        <v>893</v>
      </c>
      <c r="AA10" s="157" t="s">
        <v>892</v>
      </c>
      <c r="AB10" s="158" t="s">
        <v>893</v>
      </c>
      <c r="AC10" s="158" t="s">
        <v>894</v>
      </c>
      <c r="AD10" s="158" t="s">
        <v>893</v>
      </c>
      <c r="AE10" s="159" t="s">
        <v>894</v>
      </c>
      <c r="AF10" s="159" t="s">
        <v>893</v>
      </c>
      <c r="AG10" s="157" t="s">
        <v>1013</v>
      </c>
      <c r="AH10" s="349" t="s">
        <v>896</v>
      </c>
      <c r="AI10" s="157" t="s">
        <v>1071</v>
      </c>
      <c r="AJ10" s="158" t="s">
        <v>898</v>
      </c>
      <c r="AK10" s="158" t="s">
        <v>899</v>
      </c>
      <c r="AL10" s="158" t="s">
        <v>1014</v>
      </c>
      <c r="AM10" s="158" t="s">
        <v>901</v>
      </c>
      <c r="AN10" s="158" t="s">
        <v>902</v>
      </c>
      <c r="AO10" s="158" t="s">
        <v>898</v>
      </c>
      <c r="AP10" s="158" t="s">
        <v>899</v>
      </c>
      <c r="AQ10" s="706"/>
      <c r="AR10" s="721"/>
      <c r="AS10" s="721"/>
      <c r="AT10" s="159" t="s">
        <v>903</v>
      </c>
      <c r="AU10" s="159" t="s">
        <v>904</v>
      </c>
      <c r="AV10" s="720"/>
    </row>
    <row r="11" spans="1:48" ht="15" customHeight="1">
      <c r="A11" s="25"/>
      <c r="B11" s="59">
        <v>1</v>
      </c>
      <c r="C11" s="7">
        <v>2</v>
      </c>
      <c r="D11" s="45">
        <v>3</v>
      </c>
      <c r="E11" s="45">
        <v>4</v>
      </c>
      <c r="F11" s="7">
        <v>5</v>
      </c>
      <c r="G11" s="7">
        <v>6</v>
      </c>
      <c r="H11" s="7">
        <v>7</v>
      </c>
      <c r="I11" s="45">
        <v>8</v>
      </c>
      <c r="J11" s="7">
        <v>9</v>
      </c>
      <c r="K11" s="7">
        <v>10</v>
      </c>
      <c r="L11" s="7">
        <v>11</v>
      </c>
      <c r="M11" s="7">
        <v>12</v>
      </c>
      <c r="N11" s="7">
        <v>16</v>
      </c>
      <c r="O11" s="7">
        <v>17</v>
      </c>
      <c r="P11" s="7">
        <v>18</v>
      </c>
      <c r="Q11" s="7">
        <v>19</v>
      </c>
      <c r="R11" s="7">
        <v>20</v>
      </c>
      <c r="S11" s="7">
        <v>21</v>
      </c>
      <c r="T11" s="7">
        <v>22</v>
      </c>
      <c r="U11" s="7">
        <v>23</v>
      </c>
      <c r="V11" s="7">
        <v>4</v>
      </c>
      <c r="W11" s="345">
        <v>5</v>
      </c>
      <c r="X11" s="345">
        <v>6</v>
      </c>
      <c r="Y11" s="345">
        <v>7</v>
      </c>
      <c r="Z11" s="345">
        <v>8</v>
      </c>
      <c r="AA11" s="345">
        <v>7</v>
      </c>
      <c r="AB11" s="345">
        <v>8</v>
      </c>
      <c r="AC11" s="345"/>
      <c r="AD11" s="345"/>
      <c r="AE11" s="345"/>
      <c r="AF11" s="345"/>
      <c r="AG11" s="345">
        <v>9</v>
      </c>
      <c r="AH11" s="345">
        <v>10</v>
      </c>
      <c r="AI11" s="345">
        <v>10</v>
      </c>
      <c r="AJ11" s="345"/>
      <c r="AK11" s="345"/>
      <c r="AL11" s="345">
        <v>11</v>
      </c>
      <c r="AM11" s="345">
        <v>12</v>
      </c>
      <c r="AN11" s="345">
        <v>12</v>
      </c>
      <c r="AO11" s="345"/>
      <c r="AP11" s="345"/>
      <c r="AQ11" s="345">
        <v>13</v>
      </c>
      <c r="AR11" s="345">
        <v>14</v>
      </c>
      <c r="AS11" s="345">
        <v>15</v>
      </c>
      <c r="AT11" s="345">
        <v>16</v>
      </c>
      <c r="AU11" s="345">
        <v>17</v>
      </c>
      <c r="AV11" s="345">
        <v>18</v>
      </c>
    </row>
    <row r="12" spans="1:48" s="84" customFormat="1" ht="15.75" customHeight="1">
      <c r="A12" s="459" t="s">
        <v>626</v>
      </c>
      <c r="B12" s="460"/>
      <c r="C12" s="460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0"/>
      <c r="R12" s="460"/>
      <c r="S12" s="460"/>
      <c r="T12" s="460"/>
      <c r="U12" s="460"/>
      <c r="V12" s="460"/>
      <c r="W12" s="675"/>
      <c r="X12" s="675"/>
      <c r="Y12" s="675"/>
      <c r="Z12" s="675"/>
      <c r="AA12" s="675"/>
      <c r="AB12" s="675"/>
      <c r="AC12" s="675"/>
      <c r="AD12" s="675"/>
      <c r="AE12" s="675"/>
      <c r="AF12" s="675"/>
      <c r="AG12" s="675"/>
      <c r="AH12" s="675"/>
      <c r="AI12" s="675"/>
      <c r="AJ12" s="675"/>
      <c r="AK12" s="675"/>
      <c r="AL12" s="675"/>
      <c r="AM12" s="675"/>
      <c r="AN12" s="675"/>
      <c r="AO12" s="675"/>
      <c r="AP12" s="675"/>
      <c r="AQ12" s="675"/>
      <c r="AR12" s="675"/>
      <c r="AS12" s="675"/>
      <c r="AT12" s="675"/>
      <c r="AU12" s="675"/>
      <c r="AV12" s="676"/>
    </row>
    <row r="13" spans="1:48" s="84" customFormat="1" ht="15.75" customHeight="1">
      <c r="A13" s="459" t="s">
        <v>627</v>
      </c>
      <c r="B13" s="460"/>
      <c r="C13" s="460"/>
      <c r="D13" s="460"/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675"/>
      <c r="X13" s="675"/>
      <c r="Y13" s="675"/>
      <c r="Z13" s="675"/>
      <c r="AA13" s="675"/>
      <c r="AB13" s="675"/>
      <c r="AC13" s="675"/>
      <c r="AD13" s="675"/>
      <c r="AE13" s="675"/>
      <c r="AF13" s="675"/>
      <c r="AG13" s="675"/>
      <c r="AH13" s="675"/>
      <c r="AI13" s="675"/>
      <c r="AJ13" s="675"/>
      <c r="AK13" s="675"/>
      <c r="AL13" s="675"/>
      <c r="AM13" s="675"/>
      <c r="AN13" s="675"/>
      <c r="AO13" s="675"/>
      <c r="AP13" s="675"/>
      <c r="AQ13" s="675"/>
      <c r="AR13" s="675"/>
      <c r="AS13" s="675"/>
      <c r="AT13" s="675"/>
      <c r="AU13" s="675"/>
      <c r="AV13" s="676"/>
    </row>
    <row r="14" spans="1:48" s="84" customFormat="1" ht="15.75" customHeight="1">
      <c r="A14" s="777" t="s">
        <v>628</v>
      </c>
      <c r="B14" s="778"/>
      <c r="C14" s="778"/>
      <c r="D14" s="778"/>
      <c r="E14" s="778"/>
      <c r="F14" s="778"/>
      <c r="G14" s="778"/>
      <c r="H14" s="778"/>
      <c r="I14" s="778"/>
      <c r="J14" s="778"/>
      <c r="K14" s="778"/>
      <c r="L14" s="778"/>
      <c r="M14" s="778"/>
      <c r="N14" s="778"/>
      <c r="O14" s="778"/>
      <c r="P14" s="778"/>
      <c r="Q14" s="778"/>
      <c r="R14" s="778"/>
      <c r="S14" s="778"/>
      <c r="T14" s="778"/>
      <c r="U14" s="778"/>
      <c r="V14" s="778"/>
      <c r="W14" s="675"/>
      <c r="X14" s="675"/>
      <c r="Y14" s="675"/>
      <c r="Z14" s="675"/>
      <c r="AA14" s="675"/>
      <c r="AB14" s="675"/>
      <c r="AC14" s="675"/>
      <c r="AD14" s="675"/>
      <c r="AE14" s="675"/>
      <c r="AF14" s="675"/>
      <c r="AG14" s="675"/>
      <c r="AH14" s="675"/>
      <c r="AI14" s="675"/>
      <c r="AJ14" s="675"/>
      <c r="AK14" s="675"/>
      <c r="AL14" s="675"/>
      <c r="AM14" s="675"/>
      <c r="AN14" s="675"/>
      <c r="AO14" s="675"/>
      <c r="AP14" s="675"/>
      <c r="AQ14" s="675"/>
      <c r="AR14" s="675"/>
      <c r="AS14" s="675"/>
      <c r="AT14" s="675"/>
      <c r="AU14" s="675"/>
      <c r="AV14" s="676"/>
    </row>
    <row r="15" spans="1:48" s="84" customFormat="1" ht="19.5" customHeight="1">
      <c r="A15" s="551" t="s">
        <v>53</v>
      </c>
      <c r="B15" s="552" t="s">
        <v>346</v>
      </c>
      <c r="C15" s="475" t="s">
        <v>629</v>
      </c>
      <c r="D15" s="553" t="s">
        <v>630</v>
      </c>
      <c r="E15" s="554" t="s">
        <v>631</v>
      </c>
      <c r="F15" s="82" t="s">
        <v>18</v>
      </c>
      <c r="G15" s="82" t="s">
        <v>20</v>
      </c>
      <c r="H15" s="82" t="s">
        <v>59</v>
      </c>
      <c r="I15" s="82" t="s">
        <v>632</v>
      </c>
      <c r="J15" s="555">
        <v>2019</v>
      </c>
      <c r="K15" s="555">
        <v>2021</v>
      </c>
      <c r="L15" s="572">
        <v>74.498999999999995</v>
      </c>
      <c r="M15" s="572">
        <f>Q20+R20+S20+T20</f>
        <v>0</v>
      </c>
      <c r="N15" s="83">
        <v>0</v>
      </c>
      <c r="O15" s="83">
        <v>0</v>
      </c>
      <c r="P15" s="83">
        <v>0</v>
      </c>
      <c r="Q15" s="83">
        <v>0</v>
      </c>
      <c r="R15" s="83">
        <v>0</v>
      </c>
      <c r="S15" s="83">
        <v>0</v>
      </c>
      <c r="T15" s="83">
        <v>0</v>
      </c>
      <c r="U15" s="83">
        <f>SUM(N15:T15)</f>
        <v>0</v>
      </c>
      <c r="V15" s="170" t="s">
        <v>3</v>
      </c>
      <c r="W15" s="83">
        <v>0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83">
        <v>0</v>
      </c>
      <c r="AD15" s="83">
        <v>0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83">
        <v>0</v>
      </c>
      <c r="AK15" s="83">
        <v>0</v>
      </c>
      <c r="AL15" s="83">
        <v>0</v>
      </c>
      <c r="AM15" s="83">
        <v>0</v>
      </c>
      <c r="AN15" s="83">
        <v>0</v>
      </c>
      <c r="AO15" s="83">
        <v>0</v>
      </c>
      <c r="AP15" s="83">
        <v>0</v>
      </c>
      <c r="AQ15" s="83">
        <v>0</v>
      </c>
      <c r="AR15" s="83">
        <v>0</v>
      </c>
      <c r="AS15" s="83">
        <v>0</v>
      </c>
      <c r="AT15" s="83">
        <v>0</v>
      </c>
      <c r="AU15" s="83">
        <v>0</v>
      </c>
      <c r="AV15" s="350"/>
    </row>
    <row r="16" spans="1:48" s="84" customFormat="1" ht="19.5" customHeight="1">
      <c r="A16" s="551"/>
      <c r="B16" s="552"/>
      <c r="C16" s="475"/>
      <c r="D16" s="553"/>
      <c r="E16" s="554"/>
      <c r="F16" s="82" t="s">
        <v>19</v>
      </c>
      <c r="G16" s="82" t="s">
        <v>22</v>
      </c>
      <c r="H16" s="82" t="s">
        <v>59</v>
      </c>
      <c r="I16" s="82" t="s">
        <v>633</v>
      </c>
      <c r="J16" s="555"/>
      <c r="K16" s="555"/>
      <c r="L16" s="572"/>
      <c r="M16" s="572"/>
      <c r="N16" s="9">
        <v>24.18074</v>
      </c>
      <c r="O16" s="9">
        <v>24.18074</v>
      </c>
      <c r="P16" s="9">
        <v>26.137560000000001</v>
      </c>
      <c r="Q16" s="83">
        <v>0</v>
      </c>
      <c r="R16" s="83">
        <v>0</v>
      </c>
      <c r="S16" s="83">
        <v>0</v>
      </c>
      <c r="T16" s="83">
        <v>0</v>
      </c>
      <c r="U16" s="83">
        <f t="shared" ref="U16:U32" si="0">SUM(N16:T16)</f>
        <v>74.499040000000008</v>
      </c>
      <c r="V16" s="171" t="s">
        <v>8</v>
      </c>
      <c r="W16" s="83">
        <v>0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83">
        <v>0</v>
      </c>
      <c r="AD16" s="83">
        <v>0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83">
        <v>0</v>
      </c>
      <c r="AK16" s="83">
        <v>0</v>
      </c>
      <c r="AL16" s="83">
        <v>0</v>
      </c>
      <c r="AM16" s="83">
        <v>0</v>
      </c>
      <c r="AN16" s="83">
        <v>0</v>
      </c>
      <c r="AO16" s="83">
        <v>0</v>
      </c>
      <c r="AP16" s="83">
        <v>0</v>
      </c>
      <c r="AQ16" s="83">
        <v>0</v>
      </c>
      <c r="AR16" s="83">
        <v>0</v>
      </c>
      <c r="AS16" s="83">
        <v>0</v>
      </c>
      <c r="AT16" s="83">
        <v>0</v>
      </c>
      <c r="AU16" s="83">
        <v>0</v>
      </c>
      <c r="AV16" s="350"/>
    </row>
    <row r="17" spans="1:48" s="84" customFormat="1" ht="19.5" customHeight="1">
      <c r="A17" s="551"/>
      <c r="B17" s="552"/>
      <c r="C17" s="475"/>
      <c r="D17" s="553"/>
      <c r="E17" s="554"/>
      <c r="F17" s="550" t="s">
        <v>39</v>
      </c>
      <c r="G17" s="550" t="s">
        <v>634</v>
      </c>
      <c r="H17" s="550" t="s">
        <v>59</v>
      </c>
      <c r="I17" s="550" t="s">
        <v>635</v>
      </c>
      <c r="J17" s="555"/>
      <c r="K17" s="555"/>
      <c r="L17" s="572"/>
      <c r="M17" s="572"/>
      <c r="N17" s="9">
        <v>0</v>
      </c>
      <c r="O17" s="9">
        <v>0</v>
      </c>
      <c r="P17" s="9">
        <v>0</v>
      </c>
      <c r="Q17" s="83">
        <v>0</v>
      </c>
      <c r="R17" s="83">
        <v>0</v>
      </c>
      <c r="S17" s="83">
        <v>0</v>
      </c>
      <c r="T17" s="83">
        <v>0</v>
      </c>
      <c r="U17" s="83">
        <f t="shared" si="0"/>
        <v>0</v>
      </c>
      <c r="V17" s="413" t="s">
        <v>50</v>
      </c>
      <c r="W17" s="83">
        <v>0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83">
        <v>0</v>
      </c>
      <c r="AD17" s="83">
        <v>0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83">
        <v>0</v>
      </c>
      <c r="AK17" s="83">
        <v>0</v>
      </c>
      <c r="AL17" s="83">
        <v>0</v>
      </c>
      <c r="AM17" s="83">
        <v>0</v>
      </c>
      <c r="AN17" s="83">
        <v>0</v>
      </c>
      <c r="AO17" s="83">
        <v>0</v>
      </c>
      <c r="AP17" s="83">
        <v>0</v>
      </c>
      <c r="AQ17" s="83">
        <v>0</v>
      </c>
      <c r="AR17" s="83">
        <v>0</v>
      </c>
      <c r="AS17" s="83">
        <v>0</v>
      </c>
      <c r="AT17" s="83">
        <v>0</v>
      </c>
      <c r="AU17" s="83">
        <v>0</v>
      </c>
      <c r="AV17" s="350"/>
    </row>
    <row r="18" spans="1:48" s="84" customFormat="1" ht="19.5" customHeight="1">
      <c r="A18" s="551"/>
      <c r="B18" s="552"/>
      <c r="C18" s="475"/>
      <c r="D18" s="553"/>
      <c r="E18" s="554"/>
      <c r="F18" s="550"/>
      <c r="G18" s="550"/>
      <c r="H18" s="550"/>
      <c r="I18" s="550"/>
      <c r="J18" s="555"/>
      <c r="K18" s="555"/>
      <c r="L18" s="572"/>
      <c r="M18" s="572"/>
      <c r="N18" s="9">
        <v>0</v>
      </c>
      <c r="O18" s="9">
        <v>0</v>
      </c>
      <c r="P18" s="9">
        <v>0</v>
      </c>
      <c r="Q18" s="83">
        <v>0</v>
      </c>
      <c r="R18" s="83">
        <v>0</v>
      </c>
      <c r="S18" s="83">
        <v>0</v>
      </c>
      <c r="T18" s="83">
        <v>0</v>
      </c>
      <c r="U18" s="83">
        <f t="shared" si="0"/>
        <v>0</v>
      </c>
      <c r="V18" s="170" t="s">
        <v>51</v>
      </c>
      <c r="W18" s="83">
        <v>0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83">
        <v>0</v>
      </c>
      <c r="AD18" s="83">
        <v>0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83">
        <v>0</v>
      </c>
      <c r="AK18" s="83">
        <v>0</v>
      </c>
      <c r="AL18" s="83">
        <v>0</v>
      </c>
      <c r="AM18" s="83">
        <v>0</v>
      </c>
      <c r="AN18" s="83">
        <v>0</v>
      </c>
      <c r="AO18" s="83">
        <v>0</v>
      </c>
      <c r="AP18" s="83">
        <v>0</v>
      </c>
      <c r="AQ18" s="83">
        <v>0</v>
      </c>
      <c r="AR18" s="83">
        <v>0</v>
      </c>
      <c r="AS18" s="83">
        <v>0</v>
      </c>
      <c r="AT18" s="83">
        <v>0</v>
      </c>
      <c r="AU18" s="83">
        <v>0</v>
      </c>
      <c r="AV18" s="350"/>
    </row>
    <row r="19" spans="1:48" s="84" customFormat="1" ht="18" customHeight="1">
      <c r="A19" s="551"/>
      <c r="B19" s="552"/>
      <c r="C19" s="475"/>
      <c r="D19" s="553"/>
      <c r="E19" s="554"/>
      <c r="F19" s="550"/>
      <c r="G19" s="550"/>
      <c r="H19" s="550"/>
      <c r="I19" s="550"/>
      <c r="J19" s="555"/>
      <c r="K19" s="555"/>
      <c r="L19" s="572"/>
      <c r="M19" s="572"/>
      <c r="N19" s="85">
        <v>0</v>
      </c>
      <c r="O19" s="85">
        <v>0</v>
      </c>
      <c r="P19" s="85">
        <v>0</v>
      </c>
      <c r="Q19" s="86">
        <v>0</v>
      </c>
      <c r="R19" s="86">
        <v>0</v>
      </c>
      <c r="S19" s="86">
        <v>0</v>
      </c>
      <c r="T19" s="86">
        <v>0</v>
      </c>
      <c r="U19" s="83">
        <f t="shared" si="0"/>
        <v>0</v>
      </c>
      <c r="V19" s="170" t="s">
        <v>52</v>
      </c>
      <c r="W19" s="86">
        <v>0</v>
      </c>
      <c r="X19" s="86">
        <v>0</v>
      </c>
      <c r="Y19" s="86">
        <v>0</v>
      </c>
      <c r="Z19" s="86">
        <v>0</v>
      </c>
      <c r="AA19" s="86">
        <v>0</v>
      </c>
      <c r="AB19" s="86">
        <v>0</v>
      </c>
      <c r="AC19" s="86">
        <v>0</v>
      </c>
      <c r="AD19" s="86">
        <v>0</v>
      </c>
      <c r="AE19" s="86">
        <v>0</v>
      </c>
      <c r="AF19" s="86">
        <v>0</v>
      </c>
      <c r="AG19" s="86">
        <v>0</v>
      </c>
      <c r="AH19" s="86">
        <v>0</v>
      </c>
      <c r="AI19" s="86">
        <v>0</v>
      </c>
      <c r="AJ19" s="86">
        <v>0</v>
      </c>
      <c r="AK19" s="86">
        <v>0</v>
      </c>
      <c r="AL19" s="86">
        <v>0</v>
      </c>
      <c r="AM19" s="86">
        <v>0</v>
      </c>
      <c r="AN19" s="86">
        <v>0</v>
      </c>
      <c r="AO19" s="86">
        <v>0</v>
      </c>
      <c r="AP19" s="86">
        <v>0</v>
      </c>
      <c r="AQ19" s="86">
        <v>0</v>
      </c>
      <c r="AR19" s="86">
        <v>0</v>
      </c>
      <c r="AS19" s="86">
        <v>0</v>
      </c>
      <c r="AT19" s="86">
        <v>0</v>
      </c>
      <c r="AU19" s="86">
        <v>0</v>
      </c>
      <c r="AV19" s="350"/>
    </row>
    <row r="20" spans="1:48" s="90" customFormat="1" ht="17.25" customHeight="1">
      <c r="A20" s="551"/>
      <c r="B20" s="552"/>
      <c r="C20" s="475"/>
      <c r="D20" s="553"/>
      <c r="E20" s="554"/>
      <c r="F20" s="550"/>
      <c r="G20" s="550"/>
      <c r="H20" s="550"/>
      <c r="I20" s="550"/>
      <c r="J20" s="555"/>
      <c r="K20" s="555"/>
      <c r="L20" s="572"/>
      <c r="M20" s="572"/>
      <c r="N20" s="87">
        <f>SUM(N15:N19)</f>
        <v>24.18074</v>
      </c>
      <c r="O20" s="87">
        <f t="shared" ref="O20:T20" si="1">SUM(O15:O19)</f>
        <v>24.18074</v>
      </c>
      <c r="P20" s="87">
        <f t="shared" si="1"/>
        <v>26.137560000000001</v>
      </c>
      <c r="Q20" s="88">
        <f t="shared" si="1"/>
        <v>0</v>
      </c>
      <c r="R20" s="175">
        <f t="shared" si="1"/>
        <v>0</v>
      </c>
      <c r="S20" s="175">
        <f t="shared" si="1"/>
        <v>0</v>
      </c>
      <c r="T20" s="175">
        <f t="shared" si="1"/>
        <v>0</v>
      </c>
      <c r="U20" s="176">
        <f t="shared" si="0"/>
        <v>74.499040000000008</v>
      </c>
      <c r="V20" s="177" t="s">
        <v>11</v>
      </c>
      <c r="W20" s="175">
        <f t="shared" ref="W20:AU20" si="2">SUM(W15:W19)</f>
        <v>0</v>
      </c>
      <c r="X20" s="175">
        <f t="shared" si="2"/>
        <v>0</v>
      </c>
      <c r="Y20" s="175">
        <f t="shared" si="2"/>
        <v>0</v>
      </c>
      <c r="Z20" s="175">
        <f t="shared" si="2"/>
        <v>0</v>
      </c>
      <c r="AA20" s="175">
        <f t="shared" si="2"/>
        <v>0</v>
      </c>
      <c r="AB20" s="175">
        <f t="shared" si="2"/>
        <v>0</v>
      </c>
      <c r="AC20" s="175">
        <f t="shared" si="2"/>
        <v>0</v>
      </c>
      <c r="AD20" s="175">
        <f t="shared" si="2"/>
        <v>0</v>
      </c>
      <c r="AE20" s="175">
        <f t="shared" si="2"/>
        <v>0</v>
      </c>
      <c r="AF20" s="175">
        <f t="shared" si="2"/>
        <v>0</v>
      </c>
      <c r="AG20" s="175">
        <f t="shared" si="2"/>
        <v>0</v>
      </c>
      <c r="AH20" s="175">
        <f t="shared" si="2"/>
        <v>0</v>
      </c>
      <c r="AI20" s="175">
        <f t="shared" si="2"/>
        <v>0</v>
      </c>
      <c r="AJ20" s="175">
        <f t="shared" si="2"/>
        <v>0</v>
      </c>
      <c r="AK20" s="175">
        <f t="shared" si="2"/>
        <v>0</v>
      </c>
      <c r="AL20" s="175">
        <f t="shared" si="2"/>
        <v>0</v>
      </c>
      <c r="AM20" s="175">
        <f t="shared" si="2"/>
        <v>0</v>
      </c>
      <c r="AN20" s="175">
        <f t="shared" si="2"/>
        <v>0</v>
      </c>
      <c r="AO20" s="175">
        <f t="shared" si="2"/>
        <v>0</v>
      </c>
      <c r="AP20" s="175">
        <f t="shared" si="2"/>
        <v>0</v>
      </c>
      <c r="AQ20" s="175">
        <f t="shared" si="2"/>
        <v>0</v>
      </c>
      <c r="AR20" s="175">
        <f t="shared" si="2"/>
        <v>0</v>
      </c>
      <c r="AS20" s="175">
        <f t="shared" si="2"/>
        <v>0</v>
      </c>
      <c r="AT20" s="175">
        <f t="shared" si="2"/>
        <v>0</v>
      </c>
      <c r="AU20" s="175">
        <f t="shared" si="2"/>
        <v>0</v>
      </c>
      <c r="AV20" s="352"/>
    </row>
    <row r="21" spans="1:48" s="84" customFormat="1" ht="15.75" customHeight="1">
      <c r="A21" s="551"/>
      <c r="B21" s="552" t="s">
        <v>345</v>
      </c>
      <c r="C21" s="475" t="s">
        <v>636</v>
      </c>
      <c r="D21" s="553" t="s">
        <v>637</v>
      </c>
      <c r="E21" s="554" t="s">
        <v>638</v>
      </c>
      <c r="F21" s="82" t="s">
        <v>18</v>
      </c>
      <c r="G21" s="82" t="s">
        <v>20</v>
      </c>
      <c r="H21" s="82" t="s">
        <v>297</v>
      </c>
      <c r="I21" s="82" t="s">
        <v>297</v>
      </c>
      <c r="J21" s="555">
        <v>2020</v>
      </c>
      <c r="K21" s="555">
        <v>2021</v>
      </c>
      <c r="L21" s="572">
        <v>204.84899999999999</v>
      </c>
      <c r="M21" s="572">
        <f>Q26+R26+S26+T26</f>
        <v>0</v>
      </c>
      <c r="N21" s="85">
        <v>0</v>
      </c>
      <c r="O21" s="85">
        <v>0</v>
      </c>
      <c r="P21" s="85">
        <v>0</v>
      </c>
      <c r="Q21" s="86">
        <v>0</v>
      </c>
      <c r="R21" s="86">
        <v>0</v>
      </c>
      <c r="S21" s="86">
        <v>0</v>
      </c>
      <c r="T21" s="86">
        <v>0</v>
      </c>
      <c r="U21" s="83">
        <f>SUM(N21:T21)</f>
        <v>0</v>
      </c>
      <c r="V21" s="170" t="s">
        <v>3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  <c r="AC21" s="86">
        <v>0</v>
      </c>
      <c r="AD21" s="86">
        <v>0</v>
      </c>
      <c r="AE21" s="86">
        <v>0</v>
      </c>
      <c r="AF21" s="86">
        <v>0</v>
      </c>
      <c r="AG21" s="86">
        <v>0</v>
      </c>
      <c r="AH21" s="86">
        <v>0</v>
      </c>
      <c r="AI21" s="86">
        <v>0</v>
      </c>
      <c r="AJ21" s="86">
        <v>0</v>
      </c>
      <c r="AK21" s="86">
        <v>0</v>
      </c>
      <c r="AL21" s="86">
        <v>0</v>
      </c>
      <c r="AM21" s="86">
        <v>0</v>
      </c>
      <c r="AN21" s="86">
        <v>0</v>
      </c>
      <c r="AO21" s="86">
        <v>0</v>
      </c>
      <c r="AP21" s="86">
        <v>0</v>
      </c>
      <c r="AQ21" s="86">
        <v>0</v>
      </c>
      <c r="AR21" s="86">
        <v>0</v>
      </c>
      <c r="AS21" s="86">
        <v>0</v>
      </c>
      <c r="AT21" s="86">
        <v>0</v>
      </c>
      <c r="AU21" s="86">
        <v>0</v>
      </c>
      <c r="AV21" s="350"/>
    </row>
    <row r="22" spans="1:48" s="84" customFormat="1" ht="15.75" customHeight="1">
      <c r="A22" s="551"/>
      <c r="B22" s="552"/>
      <c r="C22" s="475"/>
      <c r="D22" s="553"/>
      <c r="E22" s="554"/>
      <c r="F22" s="82" t="s">
        <v>19</v>
      </c>
      <c r="G22" s="82" t="s">
        <v>22</v>
      </c>
      <c r="H22" s="82" t="s">
        <v>297</v>
      </c>
      <c r="I22" s="82" t="s">
        <v>297</v>
      </c>
      <c r="J22" s="555"/>
      <c r="K22" s="555"/>
      <c r="L22" s="572"/>
      <c r="M22" s="572"/>
      <c r="N22" s="85">
        <v>0</v>
      </c>
      <c r="O22" s="85">
        <v>8.1918400000000009</v>
      </c>
      <c r="P22" s="85">
        <v>1.17269</v>
      </c>
      <c r="Q22" s="86">
        <v>0</v>
      </c>
      <c r="R22" s="86">
        <v>0</v>
      </c>
      <c r="S22" s="86">
        <v>0</v>
      </c>
      <c r="T22" s="86">
        <v>0</v>
      </c>
      <c r="U22" s="83">
        <f>SUM(N22:T22)</f>
        <v>9.3645300000000002</v>
      </c>
      <c r="V22" s="171" t="s">
        <v>8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  <c r="AC22" s="86">
        <v>0</v>
      </c>
      <c r="AD22" s="86">
        <v>0</v>
      </c>
      <c r="AE22" s="86">
        <v>0</v>
      </c>
      <c r="AF22" s="86">
        <v>0</v>
      </c>
      <c r="AG22" s="86">
        <v>0</v>
      </c>
      <c r="AH22" s="86">
        <v>0</v>
      </c>
      <c r="AI22" s="86">
        <v>0</v>
      </c>
      <c r="AJ22" s="86">
        <v>0</v>
      </c>
      <c r="AK22" s="86">
        <v>0</v>
      </c>
      <c r="AL22" s="86">
        <v>0</v>
      </c>
      <c r="AM22" s="86">
        <v>0</v>
      </c>
      <c r="AN22" s="86">
        <v>0</v>
      </c>
      <c r="AO22" s="86">
        <v>0</v>
      </c>
      <c r="AP22" s="86">
        <v>0</v>
      </c>
      <c r="AQ22" s="86">
        <v>0</v>
      </c>
      <c r="AR22" s="86">
        <v>0</v>
      </c>
      <c r="AS22" s="86">
        <v>0</v>
      </c>
      <c r="AT22" s="86">
        <v>0</v>
      </c>
      <c r="AU22" s="86">
        <v>0</v>
      </c>
      <c r="AV22" s="350"/>
    </row>
    <row r="23" spans="1:48" s="84" customFormat="1" ht="15.75" customHeight="1">
      <c r="A23" s="551"/>
      <c r="B23" s="552"/>
      <c r="C23" s="475"/>
      <c r="D23" s="553"/>
      <c r="E23" s="554"/>
      <c r="F23" s="550" t="s">
        <v>39</v>
      </c>
      <c r="G23" s="550" t="s">
        <v>21</v>
      </c>
      <c r="H23" s="550" t="s">
        <v>59</v>
      </c>
      <c r="I23" s="550" t="s">
        <v>306</v>
      </c>
      <c r="J23" s="555"/>
      <c r="K23" s="555"/>
      <c r="L23" s="572"/>
      <c r="M23" s="572"/>
      <c r="N23" s="85">
        <v>0</v>
      </c>
      <c r="O23" s="85">
        <v>0</v>
      </c>
      <c r="P23" s="85">
        <v>0</v>
      </c>
      <c r="Q23" s="86">
        <v>0</v>
      </c>
      <c r="R23" s="86">
        <v>0</v>
      </c>
      <c r="S23" s="86">
        <v>0</v>
      </c>
      <c r="T23" s="86">
        <v>0</v>
      </c>
      <c r="U23" s="83">
        <f>SUM(N23:T23)</f>
        <v>0</v>
      </c>
      <c r="V23" s="413" t="s">
        <v>50</v>
      </c>
      <c r="W23" s="86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  <c r="AC23" s="86">
        <v>0</v>
      </c>
      <c r="AD23" s="86">
        <v>0</v>
      </c>
      <c r="AE23" s="86">
        <v>0</v>
      </c>
      <c r="AF23" s="86">
        <v>0</v>
      </c>
      <c r="AG23" s="86">
        <v>0</v>
      </c>
      <c r="AH23" s="86">
        <v>0</v>
      </c>
      <c r="AI23" s="86">
        <v>0</v>
      </c>
      <c r="AJ23" s="86">
        <v>0</v>
      </c>
      <c r="AK23" s="86">
        <v>0</v>
      </c>
      <c r="AL23" s="86">
        <v>0</v>
      </c>
      <c r="AM23" s="86">
        <v>0</v>
      </c>
      <c r="AN23" s="86">
        <v>0</v>
      </c>
      <c r="AO23" s="86">
        <v>0</v>
      </c>
      <c r="AP23" s="86">
        <v>0</v>
      </c>
      <c r="AQ23" s="86">
        <v>0</v>
      </c>
      <c r="AR23" s="86">
        <v>0</v>
      </c>
      <c r="AS23" s="86">
        <v>0</v>
      </c>
      <c r="AT23" s="86">
        <v>0</v>
      </c>
      <c r="AU23" s="86">
        <v>0</v>
      </c>
      <c r="AV23" s="350"/>
    </row>
    <row r="24" spans="1:48" s="84" customFormat="1" ht="15.75" customHeight="1">
      <c r="A24" s="551"/>
      <c r="B24" s="552"/>
      <c r="C24" s="475"/>
      <c r="D24" s="553"/>
      <c r="E24" s="554"/>
      <c r="F24" s="550"/>
      <c r="G24" s="550"/>
      <c r="H24" s="550"/>
      <c r="I24" s="550"/>
      <c r="J24" s="555"/>
      <c r="K24" s="555"/>
      <c r="L24" s="572"/>
      <c r="M24" s="572"/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3">
        <f>SUM(N24:T24)</f>
        <v>0</v>
      </c>
      <c r="V24" s="170" t="s">
        <v>51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  <c r="AC24" s="86">
        <v>0</v>
      </c>
      <c r="AD24" s="86">
        <v>0</v>
      </c>
      <c r="AE24" s="86">
        <v>0</v>
      </c>
      <c r="AF24" s="86">
        <v>0</v>
      </c>
      <c r="AG24" s="86">
        <v>0</v>
      </c>
      <c r="AH24" s="86">
        <v>0</v>
      </c>
      <c r="AI24" s="86">
        <v>0</v>
      </c>
      <c r="AJ24" s="86">
        <v>0</v>
      </c>
      <c r="AK24" s="86">
        <v>0</v>
      </c>
      <c r="AL24" s="86">
        <v>0</v>
      </c>
      <c r="AM24" s="86">
        <v>0</v>
      </c>
      <c r="AN24" s="86">
        <v>0</v>
      </c>
      <c r="AO24" s="86">
        <v>0</v>
      </c>
      <c r="AP24" s="86">
        <v>0</v>
      </c>
      <c r="AQ24" s="86">
        <v>0</v>
      </c>
      <c r="AR24" s="86">
        <v>0</v>
      </c>
      <c r="AS24" s="86">
        <v>0</v>
      </c>
      <c r="AT24" s="86">
        <v>0</v>
      </c>
      <c r="AU24" s="86">
        <v>0</v>
      </c>
      <c r="AV24" s="350"/>
    </row>
    <row r="25" spans="1:48" s="84" customFormat="1" ht="20.25" customHeight="1">
      <c r="A25" s="551"/>
      <c r="B25" s="552"/>
      <c r="C25" s="475"/>
      <c r="D25" s="553"/>
      <c r="E25" s="554"/>
      <c r="F25" s="550"/>
      <c r="G25" s="550"/>
      <c r="H25" s="550"/>
      <c r="I25" s="550"/>
      <c r="J25" s="555"/>
      <c r="K25" s="555"/>
      <c r="L25" s="572"/>
      <c r="M25" s="572"/>
      <c r="N25" s="86">
        <v>0</v>
      </c>
      <c r="O25" s="86">
        <v>195.48500000000001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3">
        <f>SUM(N25:T25)</f>
        <v>195.48500000000001</v>
      </c>
      <c r="V25" s="170" t="s">
        <v>52</v>
      </c>
      <c r="W25" s="86">
        <v>0</v>
      </c>
      <c r="X25" s="86">
        <v>0</v>
      </c>
      <c r="Y25" s="86">
        <v>0</v>
      </c>
      <c r="Z25" s="86">
        <v>0</v>
      </c>
      <c r="AA25" s="86">
        <v>0</v>
      </c>
      <c r="AB25" s="86">
        <v>0</v>
      </c>
      <c r="AC25" s="86">
        <v>0</v>
      </c>
      <c r="AD25" s="86">
        <v>0</v>
      </c>
      <c r="AE25" s="86">
        <v>0</v>
      </c>
      <c r="AF25" s="86">
        <v>0</v>
      </c>
      <c r="AG25" s="86">
        <v>0</v>
      </c>
      <c r="AH25" s="86">
        <v>0</v>
      </c>
      <c r="AI25" s="86">
        <v>0</v>
      </c>
      <c r="AJ25" s="86">
        <v>0</v>
      </c>
      <c r="AK25" s="86">
        <v>0</v>
      </c>
      <c r="AL25" s="86">
        <v>0</v>
      </c>
      <c r="AM25" s="86">
        <v>0</v>
      </c>
      <c r="AN25" s="86">
        <v>0</v>
      </c>
      <c r="AO25" s="86">
        <v>0</v>
      </c>
      <c r="AP25" s="86">
        <v>0</v>
      </c>
      <c r="AQ25" s="86">
        <v>0</v>
      </c>
      <c r="AR25" s="86">
        <v>0</v>
      </c>
      <c r="AS25" s="86">
        <v>0</v>
      </c>
      <c r="AT25" s="86">
        <v>0</v>
      </c>
      <c r="AU25" s="86">
        <v>0</v>
      </c>
      <c r="AV25" s="350"/>
    </row>
    <row r="26" spans="1:48" s="90" customFormat="1" ht="19.5" customHeight="1">
      <c r="A26" s="551"/>
      <c r="B26" s="552"/>
      <c r="C26" s="475"/>
      <c r="D26" s="553"/>
      <c r="E26" s="554"/>
      <c r="F26" s="550"/>
      <c r="G26" s="550"/>
      <c r="H26" s="550"/>
      <c r="I26" s="550"/>
      <c r="J26" s="555"/>
      <c r="K26" s="555"/>
      <c r="L26" s="572"/>
      <c r="M26" s="572"/>
      <c r="N26" s="88">
        <f t="shared" ref="N26:T26" si="3">SUM(N21:N25)</f>
        <v>0</v>
      </c>
      <c r="O26" s="88">
        <f t="shared" si="3"/>
        <v>203.67684000000003</v>
      </c>
      <c r="P26" s="88">
        <f t="shared" si="3"/>
        <v>1.17269</v>
      </c>
      <c r="Q26" s="88">
        <f t="shared" si="3"/>
        <v>0</v>
      </c>
      <c r="R26" s="175">
        <f t="shared" si="3"/>
        <v>0</v>
      </c>
      <c r="S26" s="175">
        <f t="shared" si="3"/>
        <v>0</v>
      </c>
      <c r="T26" s="175">
        <f t="shared" si="3"/>
        <v>0</v>
      </c>
      <c r="U26" s="176">
        <f t="shared" si="0"/>
        <v>204.84953000000002</v>
      </c>
      <c r="V26" s="177" t="s">
        <v>11</v>
      </c>
      <c r="W26" s="175">
        <f t="shared" ref="W26:AU26" si="4">SUM(W21:W25)</f>
        <v>0</v>
      </c>
      <c r="X26" s="175">
        <f t="shared" si="4"/>
        <v>0</v>
      </c>
      <c r="Y26" s="175">
        <f t="shared" si="4"/>
        <v>0</v>
      </c>
      <c r="Z26" s="175">
        <f t="shared" si="4"/>
        <v>0</v>
      </c>
      <c r="AA26" s="175">
        <f t="shared" si="4"/>
        <v>0</v>
      </c>
      <c r="AB26" s="175">
        <f t="shared" si="4"/>
        <v>0</v>
      </c>
      <c r="AC26" s="175">
        <f t="shared" si="4"/>
        <v>0</v>
      </c>
      <c r="AD26" s="175">
        <f t="shared" si="4"/>
        <v>0</v>
      </c>
      <c r="AE26" s="175">
        <f t="shared" si="4"/>
        <v>0</v>
      </c>
      <c r="AF26" s="175">
        <f t="shared" si="4"/>
        <v>0</v>
      </c>
      <c r="AG26" s="175">
        <f t="shared" si="4"/>
        <v>0</v>
      </c>
      <c r="AH26" s="175">
        <f t="shared" si="4"/>
        <v>0</v>
      </c>
      <c r="AI26" s="175">
        <f t="shared" si="4"/>
        <v>0</v>
      </c>
      <c r="AJ26" s="175">
        <f t="shared" si="4"/>
        <v>0</v>
      </c>
      <c r="AK26" s="175">
        <f t="shared" si="4"/>
        <v>0</v>
      </c>
      <c r="AL26" s="175">
        <f t="shared" si="4"/>
        <v>0</v>
      </c>
      <c r="AM26" s="175">
        <f t="shared" si="4"/>
        <v>0</v>
      </c>
      <c r="AN26" s="175">
        <f t="shared" si="4"/>
        <v>0</v>
      </c>
      <c r="AO26" s="175">
        <f t="shared" si="4"/>
        <v>0</v>
      </c>
      <c r="AP26" s="175">
        <f t="shared" si="4"/>
        <v>0</v>
      </c>
      <c r="AQ26" s="175">
        <f t="shared" si="4"/>
        <v>0</v>
      </c>
      <c r="AR26" s="175">
        <f t="shared" si="4"/>
        <v>0</v>
      </c>
      <c r="AS26" s="175">
        <f t="shared" si="4"/>
        <v>0</v>
      </c>
      <c r="AT26" s="175">
        <f t="shared" si="4"/>
        <v>0</v>
      </c>
      <c r="AU26" s="175">
        <f t="shared" si="4"/>
        <v>0</v>
      </c>
      <c r="AV26" s="352"/>
    </row>
    <row r="27" spans="1:48" s="84" customFormat="1" ht="19.5" customHeight="1">
      <c r="A27" s="551"/>
      <c r="B27" s="552" t="s">
        <v>344</v>
      </c>
      <c r="C27" s="475" t="s">
        <v>639</v>
      </c>
      <c r="D27" s="553" t="s">
        <v>637</v>
      </c>
      <c r="E27" s="569" t="s">
        <v>640</v>
      </c>
      <c r="F27" s="82" t="s">
        <v>18</v>
      </c>
      <c r="G27" s="82" t="s">
        <v>20</v>
      </c>
      <c r="H27" s="82" t="s">
        <v>59</v>
      </c>
      <c r="I27" s="82" t="s">
        <v>641</v>
      </c>
      <c r="J27" s="555">
        <v>2015</v>
      </c>
      <c r="K27" s="555">
        <v>2019</v>
      </c>
      <c r="L27" s="572">
        <v>7.5549999999999997</v>
      </c>
      <c r="M27" s="572">
        <f>Q32+R32+S32+T32</f>
        <v>6.5925900000000004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3">
        <f t="shared" si="0"/>
        <v>0</v>
      </c>
      <c r="V27" s="170" t="s">
        <v>3</v>
      </c>
      <c r="W27" s="86">
        <v>0</v>
      </c>
      <c r="X27" s="86">
        <v>0</v>
      </c>
      <c r="Y27" s="86">
        <v>0</v>
      </c>
      <c r="Z27" s="86">
        <v>0</v>
      </c>
      <c r="AA27" s="86">
        <v>0</v>
      </c>
      <c r="AB27" s="86">
        <v>0</v>
      </c>
      <c r="AC27" s="86">
        <v>0</v>
      </c>
      <c r="AD27" s="86">
        <v>0</v>
      </c>
      <c r="AE27" s="86">
        <v>0</v>
      </c>
      <c r="AF27" s="86">
        <v>0</v>
      </c>
      <c r="AG27" s="86">
        <v>0</v>
      </c>
      <c r="AH27" s="86">
        <v>0</v>
      </c>
      <c r="AI27" s="86">
        <v>0</v>
      </c>
      <c r="AJ27" s="86">
        <v>0</v>
      </c>
      <c r="AK27" s="86">
        <v>0</v>
      </c>
      <c r="AL27" s="86">
        <v>0</v>
      </c>
      <c r="AM27" s="86">
        <v>0</v>
      </c>
      <c r="AN27" s="86">
        <v>0</v>
      </c>
      <c r="AO27" s="86">
        <v>0</v>
      </c>
      <c r="AP27" s="86">
        <v>0</v>
      </c>
      <c r="AQ27" s="86">
        <v>0</v>
      </c>
      <c r="AR27" s="86">
        <v>0</v>
      </c>
      <c r="AS27" s="86">
        <v>0</v>
      </c>
      <c r="AT27" s="86">
        <v>0</v>
      </c>
      <c r="AU27" s="86">
        <v>0</v>
      </c>
      <c r="AV27" s="350"/>
    </row>
    <row r="28" spans="1:48" s="84" customFormat="1" ht="19.5" customHeight="1">
      <c r="A28" s="551"/>
      <c r="B28" s="552"/>
      <c r="C28" s="475"/>
      <c r="D28" s="553"/>
      <c r="E28" s="570"/>
      <c r="F28" s="82" t="s">
        <v>19</v>
      </c>
      <c r="G28" s="82" t="s">
        <v>22</v>
      </c>
      <c r="H28" s="82" t="s">
        <v>59</v>
      </c>
      <c r="I28" s="82" t="s">
        <v>642</v>
      </c>
      <c r="J28" s="555"/>
      <c r="K28" s="555"/>
      <c r="L28" s="572"/>
      <c r="M28" s="572"/>
      <c r="N28" s="86">
        <v>0</v>
      </c>
      <c r="O28" s="86">
        <v>0</v>
      </c>
      <c r="P28" s="86">
        <v>0</v>
      </c>
      <c r="Q28" s="86">
        <v>0</v>
      </c>
      <c r="R28" s="86">
        <v>6.5925900000000004</v>
      </c>
      <c r="S28" s="86">
        <v>0</v>
      </c>
      <c r="T28" s="86">
        <v>0</v>
      </c>
      <c r="U28" s="83">
        <f t="shared" si="0"/>
        <v>6.5925900000000004</v>
      </c>
      <c r="V28" s="171" t="s">
        <v>8</v>
      </c>
      <c r="W28" s="86">
        <v>6592.59</v>
      </c>
      <c r="X28" s="86">
        <v>0</v>
      </c>
      <c r="Y28" s="86">
        <v>0</v>
      </c>
      <c r="Z28" s="86">
        <v>0</v>
      </c>
      <c r="AA28" s="86">
        <v>0</v>
      </c>
      <c r="AB28" s="86">
        <v>0</v>
      </c>
      <c r="AC28" s="86">
        <v>0</v>
      </c>
      <c r="AD28" s="86">
        <v>0</v>
      </c>
      <c r="AE28" s="86">
        <v>0</v>
      </c>
      <c r="AF28" s="86">
        <v>0</v>
      </c>
      <c r="AG28" s="86">
        <v>0</v>
      </c>
      <c r="AH28" s="86">
        <v>0</v>
      </c>
      <c r="AI28" s="86">
        <v>0</v>
      </c>
      <c r="AJ28" s="86">
        <v>0</v>
      </c>
      <c r="AK28" s="86">
        <v>0</v>
      </c>
      <c r="AL28" s="86">
        <v>0</v>
      </c>
      <c r="AM28" s="86">
        <v>0</v>
      </c>
      <c r="AN28" s="86">
        <v>0</v>
      </c>
      <c r="AO28" s="86">
        <v>0</v>
      </c>
      <c r="AP28" s="86">
        <v>0</v>
      </c>
      <c r="AQ28" s="86">
        <v>0</v>
      </c>
      <c r="AR28" s="86">
        <v>0</v>
      </c>
      <c r="AS28" s="86">
        <v>0</v>
      </c>
      <c r="AT28" s="86">
        <v>0</v>
      </c>
      <c r="AU28" s="86">
        <v>0</v>
      </c>
      <c r="AV28" s="350"/>
    </row>
    <row r="29" spans="1:48" s="84" customFormat="1" ht="19.5" customHeight="1">
      <c r="A29" s="551"/>
      <c r="B29" s="552"/>
      <c r="C29" s="475"/>
      <c r="D29" s="553"/>
      <c r="E29" s="570"/>
      <c r="F29" s="550" t="s">
        <v>39</v>
      </c>
      <c r="G29" s="550" t="s">
        <v>21</v>
      </c>
      <c r="H29" s="550" t="s">
        <v>59</v>
      </c>
      <c r="I29" s="550" t="s">
        <v>377</v>
      </c>
      <c r="J29" s="555"/>
      <c r="K29" s="555"/>
      <c r="L29" s="572"/>
      <c r="M29" s="572"/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3">
        <f t="shared" si="0"/>
        <v>0</v>
      </c>
      <c r="V29" s="413" t="s">
        <v>50</v>
      </c>
      <c r="W29" s="86">
        <v>0</v>
      </c>
      <c r="X29" s="86">
        <v>0</v>
      </c>
      <c r="Y29" s="86">
        <v>0</v>
      </c>
      <c r="Z29" s="86">
        <v>0</v>
      </c>
      <c r="AA29" s="86">
        <v>0</v>
      </c>
      <c r="AB29" s="86">
        <v>0</v>
      </c>
      <c r="AC29" s="86">
        <v>0</v>
      </c>
      <c r="AD29" s="86">
        <v>0</v>
      </c>
      <c r="AE29" s="86">
        <v>0</v>
      </c>
      <c r="AF29" s="86">
        <v>0</v>
      </c>
      <c r="AG29" s="86">
        <v>0</v>
      </c>
      <c r="AH29" s="86">
        <v>0</v>
      </c>
      <c r="AI29" s="86">
        <v>0</v>
      </c>
      <c r="AJ29" s="86">
        <v>0</v>
      </c>
      <c r="AK29" s="86">
        <v>0</v>
      </c>
      <c r="AL29" s="86">
        <v>0</v>
      </c>
      <c r="AM29" s="86">
        <v>0</v>
      </c>
      <c r="AN29" s="86">
        <v>0</v>
      </c>
      <c r="AO29" s="86">
        <v>0</v>
      </c>
      <c r="AP29" s="86">
        <v>0</v>
      </c>
      <c r="AQ29" s="86">
        <v>0</v>
      </c>
      <c r="AR29" s="86">
        <v>0</v>
      </c>
      <c r="AS29" s="86">
        <v>0</v>
      </c>
      <c r="AT29" s="86">
        <v>0</v>
      </c>
      <c r="AU29" s="86">
        <v>0</v>
      </c>
      <c r="AV29" s="350"/>
    </row>
    <row r="30" spans="1:48" s="84" customFormat="1" ht="19.5" customHeight="1">
      <c r="A30" s="551"/>
      <c r="B30" s="552"/>
      <c r="C30" s="475"/>
      <c r="D30" s="553"/>
      <c r="E30" s="570"/>
      <c r="F30" s="550"/>
      <c r="G30" s="550"/>
      <c r="H30" s="550"/>
      <c r="I30" s="550"/>
      <c r="J30" s="555"/>
      <c r="K30" s="555"/>
      <c r="L30" s="572"/>
      <c r="M30" s="572"/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3">
        <f t="shared" si="0"/>
        <v>0</v>
      </c>
      <c r="V30" s="170" t="s">
        <v>51</v>
      </c>
      <c r="W30" s="86">
        <v>0</v>
      </c>
      <c r="X30" s="86">
        <v>0</v>
      </c>
      <c r="Y30" s="86">
        <v>0</v>
      </c>
      <c r="Z30" s="86">
        <v>0</v>
      </c>
      <c r="AA30" s="86">
        <v>0</v>
      </c>
      <c r="AB30" s="86">
        <v>0</v>
      </c>
      <c r="AC30" s="86">
        <v>0</v>
      </c>
      <c r="AD30" s="86">
        <v>0</v>
      </c>
      <c r="AE30" s="86">
        <v>0</v>
      </c>
      <c r="AF30" s="86">
        <v>0</v>
      </c>
      <c r="AG30" s="86">
        <v>0</v>
      </c>
      <c r="AH30" s="86">
        <v>0</v>
      </c>
      <c r="AI30" s="86">
        <v>0</v>
      </c>
      <c r="AJ30" s="86">
        <v>0</v>
      </c>
      <c r="AK30" s="86">
        <v>0</v>
      </c>
      <c r="AL30" s="86">
        <v>0</v>
      </c>
      <c r="AM30" s="86">
        <v>0</v>
      </c>
      <c r="AN30" s="86">
        <v>0</v>
      </c>
      <c r="AO30" s="86">
        <v>0</v>
      </c>
      <c r="AP30" s="86">
        <v>0</v>
      </c>
      <c r="AQ30" s="86">
        <v>0</v>
      </c>
      <c r="AR30" s="86">
        <v>0</v>
      </c>
      <c r="AS30" s="86">
        <v>0</v>
      </c>
      <c r="AT30" s="86">
        <v>0</v>
      </c>
      <c r="AU30" s="86">
        <v>0</v>
      </c>
      <c r="AV30" s="350"/>
    </row>
    <row r="31" spans="1:48" s="84" customFormat="1" ht="19.5" customHeight="1">
      <c r="A31" s="551"/>
      <c r="B31" s="552"/>
      <c r="C31" s="475"/>
      <c r="D31" s="553"/>
      <c r="E31" s="570"/>
      <c r="F31" s="550"/>
      <c r="G31" s="550"/>
      <c r="H31" s="550"/>
      <c r="I31" s="550"/>
      <c r="J31" s="555"/>
      <c r="K31" s="555"/>
      <c r="L31" s="572"/>
      <c r="M31" s="572"/>
      <c r="N31" s="86">
        <v>0.40332999999999997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3">
        <f t="shared" si="0"/>
        <v>0.40332999999999997</v>
      </c>
      <c r="V31" s="170" t="s">
        <v>52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  <c r="AC31" s="86">
        <v>0</v>
      </c>
      <c r="AD31" s="86">
        <v>0</v>
      </c>
      <c r="AE31" s="86">
        <v>0</v>
      </c>
      <c r="AF31" s="86">
        <v>0</v>
      </c>
      <c r="AG31" s="86">
        <v>0</v>
      </c>
      <c r="AH31" s="86">
        <v>0</v>
      </c>
      <c r="AI31" s="86">
        <v>0</v>
      </c>
      <c r="AJ31" s="86">
        <v>0</v>
      </c>
      <c r="AK31" s="86">
        <v>0</v>
      </c>
      <c r="AL31" s="86">
        <v>0</v>
      </c>
      <c r="AM31" s="86">
        <v>0</v>
      </c>
      <c r="AN31" s="86">
        <v>0</v>
      </c>
      <c r="AO31" s="86">
        <v>0</v>
      </c>
      <c r="AP31" s="86">
        <v>0</v>
      </c>
      <c r="AQ31" s="86">
        <v>0</v>
      </c>
      <c r="AR31" s="86">
        <v>0</v>
      </c>
      <c r="AS31" s="86">
        <v>0</v>
      </c>
      <c r="AT31" s="86">
        <v>0</v>
      </c>
      <c r="AU31" s="86">
        <v>0</v>
      </c>
      <c r="AV31" s="350"/>
    </row>
    <row r="32" spans="1:48" s="90" customFormat="1" ht="19.5" customHeight="1">
      <c r="A32" s="551"/>
      <c r="B32" s="552"/>
      <c r="C32" s="475"/>
      <c r="D32" s="553"/>
      <c r="E32" s="571"/>
      <c r="F32" s="550"/>
      <c r="G32" s="550"/>
      <c r="H32" s="550"/>
      <c r="I32" s="550"/>
      <c r="J32" s="555"/>
      <c r="K32" s="555"/>
      <c r="L32" s="572"/>
      <c r="M32" s="572"/>
      <c r="N32" s="88">
        <f>SUM(N27:N31)</f>
        <v>0.40332999999999997</v>
      </c>
      <c r="O32" s="88">
        <f t="shared" ref="O32:T32" si="5">SUM(O27:O31)</f>
        <v>0</v>
      </c>
      <c r="P32" s="88">
        <f t="shared" si="5"/>
        <v>0</v>
      </c>
      <c r="Q32" s="88">
        <f t="shared" si="5"/>
        <v>0</v>
      </c>
      <c r="R32" s="175">
        <f t="shared" si="5"/>
        <v>6.5925900000000004</v>
      </c>
      <c r="S32" s="175">
        <f t="shared" si="5"/>
        <v>0</v>
      </c>
      <c r="T32" s="175">
        <f t="shared" si="5"/>
        <v>0</v>
      </c>
      <c r="U32" s="176">
        <f t="shared" si="0"/>
        <v>6.9959199999999999</v>
      </c>
      <c r="V32" s="177" t="s">
        <v>11</v>
      </c>
      <c r="W32" s="175">
        <f>SUM(W27:W31)</f>
        <v>6592.59</v>
      </c>
      <c r="X32" s="175">
        <f>SUM(X27:X31)</f>
        <v>0</v>
      </c>
      <c r="Y32" s="175">
        <f t="shared" ref="Y32:AU32" si="6">SUM(Y27:Y31)</f>
        <v>0</v>
      </c>
      <c r="Z32" s="175">
        <f t="shared" si="6"/>
        <v>0</v>
      </c>
      <c r="AA32" s="175">
        <f t="shared" si="6"/>
        <v>0</v>
      </c>
      <c r="AB32" s="175">
        <f t="shared" si="6"/>
        <v>0</v>
      </c>
      <c r="AC32" s="175">
        <f t="shared" si="6"/>
        <v>0</v>
      </c>
      <c r="AD32" s="175">
        <f t="shared" si="6"/>
        <v>0</v>
      </c>
      <c r="AE32" s="175">
        <f t="shared" si="6"/>
        <v>0</v>
      </c>
      <c r="AF32" s="175">
        <f t="shared" si="6"/>
        <v>0</v>
      </c>
      <c r="AG32" s="175">
        <f t="shared" si="6"/>
        <v>0</v>
      </c>
      <c r="AH32" s="175">
        <f t="shared" si="6"/>
        <v>0</v>
      </c>
      <c r="AI32" s="175">
        <f t="shared" si="6"/>
        <v>0</v>
      </c>
      <c r="AJ32" s="175">
        <f t="shared" si="6"/>
        <v>0</v>
      </c>
      <c r="AK32" s="175">
        <f t="shared" si="6"/>
        <v>0</v>
      </c>
      <c r="AL32" s="175">
        <f t="shared" si="6"/>
        <v>0</v>
      </c>
      <c r="AM32" s="175">
        <f t="shared" si="6"/>
        <v>0</v>
      </c>
      <c r="AN32" s="175">
        <f t="shared" si="6"/>
        <v>0</v>
      </c>
      <c r="AO32" s="175">
        <f t="shared" si="6"/>
        <v>0</v>
      </c>
      <c r="AP32" s="175">
        <f t="shared" si="6"/>
        <v>0</v>
      </c>
      <c r="AQ32" s="175">
        <f t="shared" si="6"/>
        <v>0</v>
      </c>
      <c r="AR32" s="175">
        <f t="shared" si="6"/>
        <v>0</v>
      </c>
      <c r="AS32" s="175">
        <f t="shared" si="6"/>
        <v>0</v>
      </c>
      <c r="AT32" s="175">
        <f t="shared" si="6"/>
        <v>0</v>
      </c>
      <c r="AU32" s="175">
        <f t="shared" si="6"/>
        <v>0</v>
      </c>
      <c r="AV32" s="352"/>
    </row>
    <row r="33" spans="1:48" s="84" customFormat="1" ht="15.75" customHeight="1">
      <c r="A33" s="777" t="s">
        <v>643</v>
      </c>
      <c r="B33" s="778"/>
      <c r="C33" s="778"/>
      <c r="D33" s="778"/>
      <c r="E33" s="778"/>
      <c r="F33" s="778"/>
      <c r="G33" s="778"/>
      <c r="H33" s="778"/>
      <c r="I33" s="778"/>
      <c r="J33" s="778"/>
      <c r="K33" s="778"/>
      <c r="L33" s="778"/>
      <c r="M33" s="778"/>
      <c r="N33" s="778"/>
      <c r="O33" s="778"/>
      <c r="P33" s="778"/>
      <c r="Q33" s="778"/>
      <c r="R33" s="778"/>
      <c r="S33" s="778"/>
      <c r="T33" s="778"/>
      <c r="U33" s="778"/>
      <c r="V33" s="778"/>
      <c r="W33" s="675"/>
      <c r="X33" s="675"/>
      <c r="Y33" s="675"/>
      <c r="Z33" s="675"/>
      <c r="AA33" s="675"/>
      <c r="AB33" s="675"/>
      <c r="AC33" s="675"/>
      <c r="AD33" s="675"/>
      <c r="AE33" s="675"/>
      <c r="AF33" s="675"/>
      <c r="AG33" s="675"/>
      <c r="AH33" s="675"/>
      <c r="AI33" s="675"/>
      <c r="AJ33" s="675"/>
      <c r="AK33" s="675"/>
      <c r="AL33" s="675"/>
      <c r="AM33" s="675"/>
      <c r="AN33" s="675"/>
      <c r="AO33" s="675"/>
      <c r="AP33" s="675"/>
      <c r="AQ33" s="675"/>
      <c r="AR33" s="675"/>
      <c r="AS33" s="675"/>
      <c r="AT33" s="675"/>
      <c r="AU33" s="675"/>
      <c r="AV33" s="676"/>
    </row>
    <row r="34" spans="1:48" ht="18.75" customHeight="1">
      <c r="A34" s="579" t="s">
        <v>644</v>
      </c>
      <c r="B34" s="579"/>
      <c r="C34" s="579"/>
      <c r="D34" s="579"/>
      <c r="E34" s="579"/>
      <c r="F34" s="579"/>
      <c r="G34" s="579"/>
      <c r="H34" s="579"/>
      <c r="I34" s="579"/>
      <c r="J34" s="579"/>
      <c r="K34" s="579"/>
      <c r="L34" s="579"/>
      <c r="M34" s="579"/>
      <c r="N34" s="579"/>
      <c r="O34" s="579"/>
      <c r="P34" s="579"/>
      <c r="Q34" s="579"/>
      <c r="R34" s="579"/>
      <c r="S34" s="579"/>
      <c r="T34" s="579"/>
      <c r="U34" s="579"/>
      <c r="V34" s="580"/>
      <c r="W34" s="8"/>
      <c r="X34" s="8"/>
      <c r="Y34" s="8"/>
      <c r="Z34" s="8"/>
      <c r="AA34" s="410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</row>
    <row r="35" spans="1:48" s="84" customFormat="1" ht="18.75" customHeight="1">
      <c r="A35" s="179"/>
      <c r="B35" s="648" t="s">
        <v>645</v>
      </c>
      <c r="C35" s="649"/>
      <c r="D35" s="649"/>
      <c r="E35" s="649"/>
      <c r="F35" s="649"/>
      <c r="G35" s="649"/>
      <c r="H35" s="649"/>
      <c r="I35" s="649"/>
      <c r="J35" s="649"/>
      <c r="K35" s="649"/>
      <c r="L35" s="649"/>
      <c r="M35" s="649"/>
      <c r="N35" s="649"/>
      <c r="O35" s="649"/>
      <c r="P35" s="649"/>
      <c r="Q35" s="649"/>
      <c r="R35" s="649"/>
      <c r="S35" s="649"/>
      <c r="T35" s="649"/>
      <c r="U35" s="649"/>
      <c r="V35" s="649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675"/>
      <c r="AJ35" s="675"/>
      <c r="AK35" s="675"/>
      <c r="AL35" s="675"/>
      <c r="AM35" s="675"/>
      <c r="AN35" s="675"/>
      <c r="AO35" s="675"/>
      <c r="AP35" s="675"/>
      <c r="AQ35" s="675"/>
      <c r="AR35" s="675"/>
      <c r="AS35" s="675"/>
      <c r="AT35" s="675"/>
      <c r="AU35" s="675"/>
      <c r="AV35" s="676"/>
    </row>
    <row r="36" spans="1:48" s="84" customFormat="1" ht="15.75" customHeight="1">
      <c r="A36" s="777" t="s">
        <v>628</v>
      </c>
      <c r="B36" s="778"/>
      <c r="C36" s="778"/>
      <c r="D36" s="778"/>
      <c r="E36" s="778"/>
      <c r="F36" s="778"/>
      <c r="G36" s="778"/>
      <c r="H36" s="778"/>
      <c r="I36" s="778"/>
      <c r="J36" s="778"/>
      <c r="K36" s="778"/>
      <c r="L36" s="778"/>
      <c r="M36" s="778"/>
      <c r="N36" s="778"/>
      <c r="O36" s="778"/>
      <c r="P36" s="778"/>
      <c r="Q36" s="778"/>
      <c r="R36" s="778"/>
      <c r="S36" s="778"/>
      <c r="T36" s="778"/>
      <c r="U36" s="778"/>
      <c r="V36" s="778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675"/>
      <c r="AJ36" s="675"/>
      <c r="AK36" s="675"/>
      <c r="AL36" s="675"/>
      <c r="AM36" s="675"/>
      <c r="AN36" s="675"/>
      <c r="AO36" s="675"/>
      <c r="AP36" s="675"/>
      <c r="AQ36" s="675"/>
      <c r="AR36" s="675"/>
      <c r="AS36" s="675"/>
      <c r="AT36" s="675"/>
      <c r="AU36" s="675"/>
      <c r="AV36" s="676"/>
    </row>
    <row r="37" spans="1:48" s="84" customFormat="1" ht="14.25" customHeight="1">
      <c r="A37" s="581" t="s">
        <v>53</v>
      </c>
      <c r="B37" s="803" t="s">
        <v>646</v>
      </c>
      <c r="C37" s="475" t="s">
        <v>647</v>
      </c>
      <c r="D37" s="553" t="s">
        <v>630</v>
      </c>
      <c r="E37" s="554" t="s">
        <v>648</v>
      </c>
      <c r="F37" s="82" t="s">
        <v>18</v>
      </c>
      <c r="G37" s="82" t="s">
        <v>20</v>
      </c>
      <c r="H37" s="82" t="s">
        <v>297</v>
      </c>
      <c r="I37" s="82" t="s">
        <v>297</v>
      </c>
      <c r="J37" s="555">
        <v>2022</v>
      </c>
      <c r="K37" s="555">
        <v>2022</v>
      </c>
      <c r="L37" s="572">
        <v>21.626999999999999</v>
      </c>
      <c r="M37" s="572">
        <f>Q42+R42+S42+T42</f>
        <v>21.62771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3">
        <f>SUM(N37:T37)</f>
        <v>0</v>
      </c>
      <c r="V37" s="170" t="s">
        <v>3</v>
      </c>
      <c r="W37" s="86">
        <v>0</v>
      </c>
      <c r="X37" s="86">
        <v>0</v>
      </c>
      <c r="Y37" s="86">
        <v>0</v>
      </c>
      <c r="Z37" s="86">
        <v>0</v>
      </c>
      <c r="AA37" s="86">
        <v>0</v>
      </c>
      <c r="AB37" s="86">
        <v>0</v>
      </c>
      <c r="AC37" s="86">
        <v>0</v>
      </c>
      <c r="AD37" s="86">
        <v>0</v>
      </c>
      <c r="AE37" s="86">
        <v>0</v>
      </c>
      <c r="AF37" s="86">
        <v>0</v>
      </c>
      <c r="AG37" s="86">
        <v>0</v>
      </c>
      <c r="AH37" s="86">
        <v>0</v>
      </c>
      <c r="AI37" s="86">
        <v>0</v>
      </c>
      <c r="AJ37" s="86">
        <v>0</v>
      </c>
      <c r="AK37" s="86">
        <v>0</v>
      </c>
      <c r="AL37" s="86">
        <v>0</v>
      </c>
      <c r="AM37" s="86">
        <v>0</v>
      </c>
      <c r="AN37" s="86">
        <v>0</v>
      </c>
      <c r="AO37" s="86">
        <v>0</v>
      </c>
      <c r="AP37" s="86">
        <v>0</v>
      </c>
      <c r="AQ37" s="86">
        <v>0</v>
      </c>
      <c r="AR37" s="86">
        <v>0</v>
      </c>
      <c r="AS37" s="86">
        <v>0</v>
      </c>
      <c r="AT37" s="86">
        <v>0</v>
      </c>
      <c r="AU37" s="86">
        <v>0</v>
      </c>
      <c r="AV37" s="350"/>
    </row>
    <row r="38" spans="1:48" s="84" customFormat="1" ht="16.5" customHeight="1">
      <c r="A38" s="582"/>
      <c r="B38" s="803"/>
      <c r="C38" s="475"/>
      <c r="D38" s="553"/>
      <c r="E38" s="554"/>
      <c r="F38" s="82" t="s">
        <v>19</v>
      </c>
      <c r="G38" s="82" t="s">
        <v>22</v>
      </c>
      <c r="H38" s="82" t="s">
        <v>297</v>
      </c>
      <c r="I38" s="82" t="s">
        <v>297</v>
      </c>
      <c r="J38" s="555"/>
      <c r="K38" s="555"/>
      <c r="L38" s="572"/>
      <c r="M38" s="572"/>
      <c r="N38" s="86">
        <v>0</v>
      </c>
      <c r="O38" s="86">
        <v>0</v>
      </c>
      <c r="P38" s="86">
        <v>0</v>
      </c>
      <c r="Q38" s="86">
        <v>21.62771</v>
      </c>
      <c r="R38" s="86">
        <v>0</v>
      </c>
      <c r="S38" s="86">
        <v>0</v>
      </c>
      <c r="T38" s="86">
        <v>0</v>
      </c>
      <c r="U38" s="83">
        <f t="shared" ref="U38:U42" si="7">SUM(N38:T38)</f>
        <v>21.62771</v>
      </c>
      <c r="V38" s="171" t="s">
        <v>8</v>
      </c>
      <c r="W38" s="86">
        <v>0</v>
      </c>
      <c r="X38" s="86">
        <v>0</v>
      </c>
      <c r="Y38" s="86">
        <v>0</v>
      </c>
      <c r="Z38" s="86">
        <v>0</v>
      </c>
      <c r="AA38" s="86">
        <v>0</v>
      </c>
      <c r="AB38" s="86">
        <v>0</v>
      </c>
      <c r="AC38" s="86">
        <v>0</v>
      </c>
      <c r="AD38" s="86">
        <v>0</v>
      </c>
      <c r="AE38" s="86">
        <v>0</v>
      </c>
      <c r="AF38" s="86">
        <v>0</v>
      </c>
      <c r="AG38" s="86">
        <v>0</v>
      </c>
      <c r="AH38" s="86">
        <v>0</v>
      </c>
      <c r="AI38" s="86">
        <v>0</v>
      </c>
      <c r="AJ38" s="86">
        <v>0</v>
      </c>
      <c r="AK38" s="86">
        <v>0</v>
      </c>
      <c r="AL38" s="86">
        <v>0</v>
      </c>
      <c r="AM38" s="86">
        <v>0</v>
      </c>
      <c r="AN38" s="86">
        <v>0</v>
      </c>
      <c r="AO38" s="86">
        <v>0</v>
      </c>
      <c r="AP38" s="86">
        <v>0</v>
      </c>
      <c r="AQ38" s="86">
        <v>0</v>
      </c>
      <c r="AR38" s="86">
        <v>0</v>
      </c>
      <c r="AS38" s="86">
        <v>0</v>
      </c>
      <c r="AT38" s="86">
        <v>0</v>
      </c>
      <c r="AU38" s="86">
        <v>0</v>
      </c>
      <c r="AV38" s="350"/>
    </row>
    <row r="39" spans="1:48" s="84" customFormat="1" ht="14.25" customHeight="1">
      <c r="A39" s="582"/>
      <c r="B39" s="803"/>
      <c r="C39" s="475"/>
      <c r="D39" s="553"/>
      <c r="E39" s="554"/>
      <c r="F39" s="550" t="s">
        <v>39</v>
      </c>
      <c r="G39" s="550" t="s">
        <v>21</v>
      </c>
      <c r="H39" s="550" t="s">
        <v>59</v>
      </c>
      <c r="I39" s="550" t="s">
        <v>372</v>
      </c>
      <c r="J39" s="555"/>
      <c r="K39" s="555"/>
      <c r="L39" s="572"/>
      <c r="M39" s="572"/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3">
        <f t="shared" si="7"/>
        <v>0</v>
      </c>
      <c r="V39" s="170" t="s">
        <v>50</v>
      </c>
      <c r="W39" s="86">
        <v>0</v>
      </c>
      <c r="X39" s="86">
        <v>0</v>
      </c>
      <c r="Y39" s="86">
        <v>0</v>
      </c>
      <c r="Z39" s="86">
        <v>0</v>
      </c>
      <c r="AA39" s="86">
        <v>0</v>
      </c>
      <c r="AB39" s="86">
        <v>0</v>
      </c>
      <c r="AC39" s="86">
        <v>0</v>
      </c>
      <c r="AD39" s="86">
        <v>0</v>
      </c>
      <c r="AE39" s="86">
        <v>0</v>
      </c>
      <c r="AF39" s="86">
        <v>0</v>
      </c>
      <c r="AG39" s="86">
        <v>0</v>
      </c>
      <c r="AH39" s="86">
        <v>0</v>
      </c>
      <c r="AI39" s="86">
        <v>0</v>
      </c>
      <c r="AJ39" s="86">
        <v>0</v>
      </c>
      <c r="AK39" s="86">
        <v>0</v>
      </c>
      <c r="AL39" s="86">
        <v>0</v>
      </c>
      <c r="AM39" s="86">
        <v>0</v>
      </c>
      <c r="AN39" s="86">
        <v>0</v>
      </c>
      <c r="AO39" s="86">
        <v>0</v>
      </c>
      <c r="AP39" s="86">
        <v>0</v>
      </c>
      <c r="AQ39" s="86">
        <v>0</v>
      </c>
      <c r="AR39" s="86">
        <v>0</v>
      </c>
      <c r="AS39" s="86">
        <v>0</v>
      </c>
      <c r="AT39" s="86">
        <v>0</v>
      </c>
      <c r="AU39" s="86">
        <v>0</v>
      </c>
      <c r="AV39" s="350"/>
    </row>
    <row r="40" spans="1:48" s="84" customFormat="1" ht="16.5" customHeight="1">
      <c r="A40" s="582"/>
      <c r="B40" s="803"/>
      <c r="C40" s="475"/>
      <c r="D40" s="553"/>
      <c r="E40" s="554"/>
      <c r="F40" s="550"/>
      <c r="G40" s="550"/>
      <c r="H40" s="550"/>
      <c r="I40" s="550"/>
      <c r="J40" s="555"/>
      <c r="K40" s="555"/>
      <c r="L40" s="572"/>
      <c r="M40" s="572"/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3">
        <f t="shared" si="7"/>
        <v>0</v>
      </c>
      <c r="V40" s="170" t="s">
        <v>51</v>
      </c>
      <c r="W40" s="86">
        <v>0</v>
      </c>
      <c r="X40" s="86">
        <v>0</v>
      </c>
      <c r="Y40" s="86">
        <v>0</v>
      </c>
      <c r="Z40" s="86">
        <v>0</v>
      </c>
      <c r="AA40" s="86">
        <v>0</v>
      </c>
      <c r="AB40" s="86">
        <v>0</v>
      </c>
      <c r="AC40" s="86">
        <v>0</v>
      </c>
      <c r="AD40" s="86">
        <v>0</v>
      </c>
      <c r="AE40" s="86">
        <v>0</v>
      </c>
      <c r="AF40" s="86">
        <v>0</v>
      </c>
      <c r="AG40" s="86">
        <v>0</v>
      </c>
      <c r="AH40" s="86">
        <v>0</v>
      </c>
      <c r="AI40" s="86">
        <v>0</v>
      </c>
      <c r="AJ40" s="86">
        <v>0</v>
      </c>
      <c r="AK40" s="86">
        <v>0</v>
      </c>
      <c r="AL40" s="86">
        <v>0</v>
      </c>
      <c r="AM40" s="86">
        <v>0</v>
      </c>
      <c r="AN40" s="86">
        <v>0</v>
      </c>
      <c r="AO40" s="86">
        <v>0</v>
      </c>
      <c r="AP40" s="86">
        <v>0</v>
      </c>
      <c r="AQ40" s="86">
        <v>0</v>
      </c>
      <c r="AR40" s="86">
        <v>0</v>
      </c>
      <c r="AS40" s="86">
        <v>0</v>
      </c>
      <c r="AT40" s="86">
        <v>0</v>
      </c>
      <c r="AU40" s="86">
        <v>0</v>
      </c>
      <c r="AV40" s="350"/>
    </row>
    <row r="41" spans="1:48" s="84" customFormat="1" ht="16.5" customHeight="1">
      <c r="A41" s="582"/>
      <c r="B41" s="803"/>
      <c r="C41" s="475"/>
      <c r="D41" s="553"/>
      <c r="E41" s="554"/>
      <c r="F41" s="550"/>
      <c r="G41" s="550"/>
      <c r="H41" s="550"/>
      <c r="I41" s="550"/>
      <c r="J41" s="555"/>
      <c r="K41" s="555"/>
      <c r="L41" s="572"/>
      <c r="M41" s="572"/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3">
        <f t="shared" si="7"/>
        <v>0</v>
      </c>
      <c r="V41" s="170" t="s">
        <v>52</v>
      </c>
      <c r="W41" s="86">
        <v>0</v>
      </c>
      <c r="X41" s="86">
        <v>0</v>
      </c>
      <c r="Y41" s="86">
        <v>0</v>
      </c>
      <c r="Z41" s="86">
        <v>0</v>
      </c>
      <c r="AA41" s="86">
        <v>0</v>
      </c>
      <c r="AB41" s="86">
        <v>0</v>
      </c>
      <c r="AC41" s="86">
        <v>0</v>
      </c>
      <c r="AD41" s="86">
        <v>0</v>
      </c>
      <c r="AE41" s="86">
        <v>0</v>
      </c>
      <c r="AF41" s="86">
        <v>0</v>
      </c>
      <c r="AG41" s="86">
        <v>0</v>
      </c>
      <c r="AH41" s="86">
        <v>0</v>
      </c>
      <c r="AI41" s="86">
        <v>0</v>
      </c>
      <c r="AJ41" s="86">
        <v>0</v>
      </c>
      <c r="AK41" s="86">
        <v>0</v>
      </c>
      <c r="AL41" s="86">
        <v>0</v>
      </c>
      <c r="AM41" s="86">
        <v>0</v>
      </c>
      <c r="AN41" s="86">
        <v>0</v>
      </c>
      <c r="AO41" s="86">
        <v>0</v>
      </c>
      <c r="AP41" s="86">
        <v>0</v>
      </c>
      <c r="AQ41" s="86">
        <v>0</v>
      </c>
      <c r="AR41" s="86">
        <v>0</v>
      </c>
      <c r="AS41" s="86">
        <v>0</v>
      </c>
      <c r="AT41" s="86">
        <v>0</v>
      </c>
      <c r="AU41" s="86">
        <v>0</v>
      </c>
      <c r="AV41" s="350"/>
    </row>
    <row r="42" spans="1:48" s="90" customFormat="1" ht="16.5" customHeight="1">
      <c r="A42" s="582"/>
      <c r="B42" s="803"/>
      <c r="C42" s="475"/>
      <c r="D42" s="553"/>
      <c r="E42" s="554"/>
      <c r="F42" s="550"/>
      <c r="G42" s="550"/>
      <c r="H42" s="550"/>
      <c r="I42" s="550"/>
      <c r="J42" s="555"/>
      <c r="K42" s="555"/>
      <c r="L42" s="572"/>
      <c r="M42" s="572"/>
      <c r="N42" s="88">
        <f>SUM(N37:N41)</f>
        <v>0</v>
      </c>
      <c r="O42" s="88">
        <f t="shared" ref="O42:T42" si="8">SUM(O37:O41)</f>
        <v>0</v>
      </c>
      <c r="P42" s="88">
        <f t="shared" si="8"/>
        <v>0</v>
      </c>
      <c r="Q42" s="88">
        <f t="shared" si="8"/>
        <v>21.62771</v>
      </c>
      <c r="R42" s="175">
        <f t="shared" si="8"/>
        <v>0</v>
      </c>
      <c r="S42" s="175">
        <f t="shared" si="8"/>
        <v>0</v>
      </c>
      <c r="T42" s="175">
        <f t="shared" si="8"/>
        <v>0</v>
      </c>
      <c r="U42" s="176">
        <f t="shared" si="7"/>
        <v>21.62771</v>
      </c>
      <c r="V42" s="177" t="s">
        <v>11</v>
      </c>
      <c r="W42" s="175">
        <f t="shared" ref="W42:AU42" si="9">SUM(W37:W41)</f>
        <v>0</v>
      </c>
      <c r="X42" s="175">
        <f t="shared" si="9"/>
        <v>0</v>
      </c>
      <c r="Y42" s="175">
        <f t="shared" si="9"/>
        <v>0</v>
      </c>
      <c r="Z42" s="175">
        <f t="shared" si="9"/>
        <v>0</v>
      </c>
      <c r="AA42" s="175">
        <f t="shared" si="9"/>
        <v>0</v>
      </c>
      <c r="AB42" s="175">
        <f t="shared" si="9"/>
        <v>0</v>
      </c>
      <c r="AC42" s="175">
        <f t="shared" si="9"/>
        <v>0</v>
      </c>
      <c r="AD42" s="175">
        <f t="shared" si="9"/>
        <v>0</v>
      </c>
      <c r="AE42" s="175">
        <f t="shared" si="9"/>
        <v>0</v>
      </c>
      <c r="AF42" s="175">
        <f t="shared" si="9"/>
        <v>0</v>
      </c>
      <c r="AG42" s="175">
        <f t="shared" si="9"/>
        <v>0</v>
      </c>
      <c r="AH42" s="175">
        <f t="shared" si="9"/>
        <v>0</v>
      </c>
      <c r="AI42" s="175">
        <f t="shared" si="9"/>
        <v>0</v>
      </c>
      <c r="AJ42" s="175">
        <f t="shared" si="9"/>
        <v>0</v>
      </c>
      <c r="AK42" s="175">
        <f t="shared" si="9"/>
        <v>0</v>
      </c>
      <c r="AL42" s="175">
        <f t="shared" si="9"/>
        <v>0</v>
      </c>
      <c r="AM42" s="175">
        <f t="shared" si="9"/>
        <v>0</v>
      </c>
      <c r="AN42" s="175">
        <f t="shared" si="9"/>
        <v>0</v>
      </c>
      <c r="AO42" s="175">
        <f t="shared" si="9"/>
        <v>0</v>
      </c>
      <c r="AP42" s="175">
        <f t="shared" si="9"/>
        <v>0</v>
      </c>
      <c r="AQ42" s="175">
        <f t="shared" si="9"/>
        <v>0</v>
      </c>
      <c r="AR42" s="175">
        <f t="shared" si="9"/>
        <v>0</v>
      </c>
      <c r="AS42" s="175">
        <f t="shared" si="9"/>
        <v>0</v>
      </c>
      <c r="AT42" s="175">
        <f t="shared" si="9"/>
        <v>0</v>
      </c>
      <c r="AU42" s="175">
        <f t="shared" si="9"/>
        <v>0</v>
      </c>
      <c r="AV42" s="352"/>
    </row>
    <row r="43" spans="1:48" s="84" customFormat="1" ht="16.5" customHeight="1">
      <c r="A43" s="582"/>
      <c r="B43" s="803" t="s">
        <v>649</v>
      </c>
      <c r="C43" s="475" t="s">
        <v>650</v>
      </c>
      <c r="D43" s="576" t="s">
        <v>630</v>
      </c>
      <c r="E43" s="554" t="s">
        <v>651</v>
      </c>
      <c r="F43" s="82" t="s">
        <v>18</v>
      </c>
      <c r="G43" s="82" t="s">
        <v>20</v>
      </c>
      <c r="H43" s="82" t="s">
        <v>297</v>
      </c>
      <c r="I43" s="82" t="s">
        <v>297</v>
      </c>
      <c r="J43" s="555">
        <v>2022</v>
      </c>
      <c r="K43" s="555">
        <v>2022</v>
      </c>
      <c r="L43" s="572">
        <v>12.759</v>
      </c>
      <c r="M43" s="572">
        <f>Q48+R48+S48+T48</f>
        <v>12.759949999999998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3">
        <f>SUM(N43:T43)</f>
        <v>0</v>
      </c>
      <c r="V43" s="170" t="s">
        <v>3</v>
      </c>
      <c r="W43" s="86">
        <v>0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0</v>
      </c>
      <c r="AE43" s="86">
        <v>0</v>
      </c>
      <c r="AF43" s="86">
        <v>0</v>
      </c>
      <c r="AG43" s="86">
        <v>0</v>
      </c>
      <c r="AH43" s="86">
        <v>0</v>
      </c>
      <c r="AI43" s="86">
        <v>0</v>
      </c>
      <c r="AJ43" s="86">
        <v>0</v>
      </c>
      <c r="AK43" s="86">
        <v>0</v>
      </c>
      <c r="AL43" s="86">
        <v>0</v>
      </c>
      <c r="AM43" s="86">
        <v>0</v>
      </c>
      <c r="AN43" s="86">
        <v>0</v>
      </c>
      <c r="AO43" s="86">
        <v>0</v>
      </c>
      <c r="AP43" s="86">
        <v>0</v>
      </c>
      <c r="AQ43" s="86">
        <v>0</v>
      </c>
      <c r="AR43" s="86">
        <v>0</v>
      </c>
      <c r="AS43" s="86">
        <v>0</v>
      </c>
      <c r="AT43" s="86">
        <v>0</v>
      </c>
      <c r="AU43" s="86">
        <v>0</v>
      </c>
      <c r="AV43" s="350"/>
    </row>
    <row r="44" spans="1:48" s="84" customFormat="1" ht="15" customHeight="1">
      <c r="A44" s="582"/>
      <c r="B44" s="803"/>
      <c r="C44" s="475"/>
      <c r="D44" s="577"/>
      <c r="E44" s="554"/>
      <c r="F44" s="82" t="s">
        <v>19</v>
      </c>
      <c r="G44" s="82" t="s">
        <v>22</v>
      </c>
      <c r="H44" s="82" t="s">
        <v>297</v>
      </c>
      <c r="I44" s="82" t="s">
        <v>297</v>
      </c>
      <c r="J44" s="555"/>
      <c r="K44" s="555"/>
      <c r="L44" s="572"/>
      <c r="M44" s="572"/>
      <c r="N44" s="86">
        <v>0</v>
      </c>
      <c r="O44" s="86">
        <v>0</v>
      </c>
      <c r="P44" s="86">
        <v>0</v>
      </c>
      <c r="Q44" s="86">
        <v>12.759949999999998</v>
      </c>
      <c r="R44" s="86">
        <v>0</v>
      </c>
      <c r="S44" s="86">
        <v>0</v>
      </c>
      <c r="T44" s="86">
        <v>0</v>
      </c>
      <c r="U44" s="83">
        <f t="shared" ref="U44:U48" si="10">SUM(N44:T44)</f>
        <v>12.759949999999998</v>
      </c>
      <c r="V44" s="171" t="s">
        <v>8</v>
      </c>
      <c r="W44" s="86">
        <v>0</v>
      </c>
      <c r="X44" s="86">
        <v>0</v>
      </c>
      <c r="Y44" s="86">
        <v>0</v>
      </c>
      <c r="Z44" s="86">
        <v>0</v>
      </c>
      <c r="AA44" s="86">
        <v>0</v>
      </c>
      <c r="AB44" s="86">
        <v>0</v>
      </c>
      <c r="AC44" s="86">
        <v>0</v>
      </c>
      <c r="AD44" s="86">
        <v>0</v>
      </c>
      <c r="AE44" s="86">
        <v>0</v>
      </c>
      <c r="AF44" s="86">
        <v>0</v>
      </c>
      <c r="AG44" s="86">
        <v>0</v>
      </c>
      <c r="AH44" s="86">
        <v>0</v>
      </c>
      <c r="AI44" s="86">
        <v>0</v>
      </c>
      <c r="AJ44" s="86">
        <v>0</v>
      </c>
      <c r="AK44" s="86">
        <v>0</v>
      </c>
      <c r="AL44" s="86">
        <v>0</v>
      </c>
      <c r="AM44" s="86">
        <v>0</v>
      </c>
      <c r="AN44" s="86">
        <v>0</v>
      </c>
      <c r="AO44" s="86">
        <v>0</v>
      </c>
      <c r="AP44" s="86">
        <v>0</v>
      </c>
      <c r="AQ44" s="86">
        <v>0</v>
      </c>
      <c r="AR44" s="86">
        <v>0</v>
      </c>
      <c r="AS44" s="86">
        <v>0</v>
      </c>
      <c r="AT44" s="86">
        <v>0</v>
      </c>
      <c r="AU44" s="86">
        <v>0</v>
      </c>
      <c r="AV44" s="350"/>
    </row>
    <row r="45" spans="1:48" s="84" customFormat="1" ht="16.5" customHeight="1">
      <c r="A45" s="582"/>
      <c r="B45" s="803"/>
      <c r="C45" s="475"/>
      <c r="D45" s="577"/>
      <c r="E45" s="554"/>
      <c r="F45" s="550" t="s">
        <v>39</v>
      </c>
      <c r="G45" s="550" t="s">
        <v>21</v>
      </c>
      <c r="H45" s="550" t="s">
        <v>378</v>
      </c>
      <c r="I45" s="550" t="s">
        <v>366</v>
      </c>
      <c r="J45" s="555"/>
      <c r="K45" s="555"/>
      <c r="L45" s="572"/>
      <c r="M45" s="572"/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0</v>
      </c>
      <c r="T45" s="86">
        <v>0</v>
      </c>
      <c r="U45" s="83">
        <f t="shared" si="10"/>
        <v>0</v>
      </c>
      <c r="V45" s="170" t="s">
        <v>50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  <c r="AC45" s="86">
        <v>0</v>
      </c>
      <c r="AD45" s="86">
        <v>0</v>
      </c>
      <c r="AE45" s="86">
        <v>0</v>
      </c>
      <c r="AF45" s="86">
        <v>0</v>
      </c>
      <c r="AG45" s="86">
        <v>0</v>
      </c>
      <c r="AH45" s="86">
        <v>0</v>
      </c>
      <c r="AI45" s="86">
        <v>0</v>
      </c>
      <c r="AJ45" s="86">
        <v>0</v>
      </c>
      <c r="AK45" s="86">
        <v>0</v>
      </c>
      <c r="AL45" s="86">
        <v>0</v>
      </c>
      <c r="AM45" s="86">
        <v>0</v>
      </c>
      <c r="AN45" s="86">
        <v>0</v>
      </c>
      <c r="AO45" s="86">
        <v>0</v>
      </c>
      <c r="AP45" s="86">
        <v>0</v>
      </c>
      <c r="AQ45" s="86">
        <v>0</v>
      </c>
      <c r="AR45" s="86">
        <v>0</v>
      </c>
      <c r="AS45" s="86">
        <v>0</v>
      </c>
      <c r="AT45" s="86">
        <v>0</v>
      </c>
      <c r="AU45" s="86">
        <v>0</v>
      </c>
      <c r="AV45" s="350"/>
    </row>
    <row r="46" spans="1:48" s="84" customFormat="1" ht="16.5" customHeight="1">
      <c r="A46" s="582"/>
      <c r="B46" s="803"/>
      <c r="C46" s="475"/>
      <c r="D46" s="577"/>
      <c r="E46" s="554"/>
      <c r="F46" s="550"/>
      <c r="G46" s="550"/>
      <c r="H46" s="550"/>
      <c r="I46" s="550"/>
      <c r="J46" s="555"/>
      <c r="K46" s="555"/>
      <c r="L46" s="572"/>
      <c r="M46" s="572"/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3">
        <f t="shared" si="10"/>
        <v>0</v>
      </c>
      <c r="V46" s="170" t="s">
        <v>51</v>
      </c>
      <c r="W46" s="86">
        <v>0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6">
        <v>0</v>
      </c>
      <c r="AI46" s="86">
        <v>0</v>
      </c>
      <c r="AJ46" s="86">
        <v>0</v>
      </c>
      <c r="AK46" s="86">
        <v>0</v>
      </c>
      <c r="AL46" s="86">
        <v>0</v>
      </c>
      <c r="AM46" s="86">
        <v>0</v>
      </c>
      <c r="AN46" s="86">
        <v>0</v>
      </c>
      <c r="AO46" s="86">
        <v>0</v>
      </c>
      <c r="AP46" s="86">
        <v>0</v>
      </c>
      <c r="AQ46" s="86">
        <v>0</v>
      </c>
      <c r="AR46" s="86">
        <v>0</v>
      </c>
      <c r="AS46" s="86">
        <v>0</v>
      </c>
      <c r="AT46" s="86">
        <v>0</v>
      </c>
      <c r="AU46" s="86">
        <v>0</v>
      </c>
      <c r="AV46" s="350"/>
    </row>
    <row r="47" spans="1:48" s="84" customFormat="1" ht="16.5" customHeight="1">
      <c r="A47" s="582"/>
      <c r="B47" s="803"/>
      <c r="C47" s="475"/>
      <c r="D47" s="577"/>
      <c r="E47" s="554"/>
      <c r="F47" s="550"/>
      <c r="G47" s="550"/>
      <c r="H47" s="550"/>
      <c r="I47" s="550"/>
      <c r="J47" s="555"/>
      <c r="K47" s="555"/>
      <c r="L47" s="572"/>
      <c r="M47" s="572"/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3">
        <f t="shared" si="10"/>
        <v>0</v>
      </c>
      <c r="V47" s="170" t="s">
        <v>52</v>
      </c>
      <c r="W47" s="86">
        <v>0</v>
      </c>
      <c r="X47" s="86">
        <v>0</v>
      </c>
      <c r="Y47" s="86">
        <v>0</v>
      </c>
      <c r="Z47" s="86">
        <v>0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0</v>
      </c>
      <c r="AH47" s="86">
        <v>0</v>
      </c>
      <c r="AI47" s="86">
        <v>0</v>
      </c>
      <c r="AJ47" s="86">
        <v>0</v>
      </c>
      <c r="AK47" s="86">
        <v>0</v>
      </c>
      <c r="AL47" s="86">
        <v>0</v>
      </c>
      <c r="AM47" s="86">
        <v>0</v>
      </c>
      <c r="AN47" s="86">
        <v>0</v>
      </c>
      <c r="AO47" s="86">
        <v>0</v>
      </c>
      <c r="AP47" s="86">
        <v>0</v>
      </c>
      <c r="AQ47" s="86">
        <v>0</v>
      </c>
      <c r="AR47" s="86">
        <v>0</v>
      </c>
      <c r="AS47" s="86">
        <v>0</v>
      </c>
      <c r="AT47" s="86">
        <v>0</v>
      </c>
      <c r="AU47" s="86">
        <v>0</v>
      </c>
      <c r="AV47" s="350"/>
    </row>
    <row r="48" spans="1:48" s="90" customFormat="1" ht="16.5" customHeight="1">
      <c r="A48" s="582"/>
      <c r="B48" s="803"/>
      <c r="C48" s="475"/>
      <c r="D48" s="578"/>
      <c r="E48" s="554"/>
      <c r="F48" s="550"/>
      <c r="G48" s="550"/>
      <c r="H48" s="550"/>
      <c r="I48" s="550"/>
      <c r="J48" s="555"/>
      <c r="K48" s="555"/>
      <c r="L48" s="572"/>
      <c r="M48" s="572"/>
      <c r="N48" s="88">
        <f>SUM(N43:N47)</f>
        <v>0</v>
      </c>
      <c r="O48" s="88">
        <f t="shared" ref="O48:T48" si="11">SUM(O43:O47)</f>
        <v>0</v>
      </c>
      <c r="P48" s="88">
        <f t="shared" si="11"/>
        <v>0</v>
      </c>
      <c r="Q48" s="88">
        <f t="shared" si="11"/>
        <v>12.759949999999998</v>
      </c>
      <c r="R48" s="175">
        <f t="shared" si="11"/>
        <v>0</v>
      </c>
      <c r="S48" s="175">
        <f t="shared" si="11"/>
        <v>0</v>
      </c>
      <c r="T48" s="175">
        <f t="shared" si="11"/>
        <v>0</v>
      </c>
      <c r="U48" s="176">
        <f t="shared" si="10"/>
        <v>12.759949999999998</v>
      </c>
      <c r="V48" s="177" t="s">
        <v>11</v>
      </c>
      <c r="W48" s="175">
        <f t="shared" ref="W48:AU48" si="12">SUM(W43:W47)</f>
        <v>0</v>
      </c>
      <c r="X48" s="175">
        <f t="shared" si="12"/>
        <v>0</v>
      </c>
      <c r="Y48" s="175">
        <f t="shared" si="12"/>
        <v>0</v>
      </c>
      <c r="Z48" s="175">
        <f t="shared" si="12"/>
        <v>0</v>
      </c>
      <c r="AA48" s="175">
        <f t="shared" si="12"/>
        <v>0</v>
      </c>
      <c r="AB48" s="175">
        <f t="shared" si="12"/>
        <v>0</v>
      </c>
      <c r="AC48" s="175">
        <f t="shared" si="12"/>
        <v>0</v>
      </c>
      <c r="AD48" s="175">
        <f t="shared" si="12"/>
        <v>0</v>
      </c>
      <c r="AE48" s="175">
        <f t="shared" si="12"/>
        <v>0</v>
      </c>
      <c r="AF48" s="175">
        <f t="shared" si="12"/>
        <v>0</v>
      </c>
      <c r="AG48" s="175">
        <f t="shared" si="12"/>
        <v>0</v>
      </c>
      <c r="AH48" s="175">
        <f t="shared" si="12"/>
        <v>0</v>
      </c>
      <c r="AI48" s="175">
        <f t="shared" si="12"/>
        <v>0</v>
      </c>
      <c r="AJ48" s="175">
        <f t="shared" si="12"/>
        <v>0</v>
      </c>
      <c r="AK48" s="175">
        <f t="shared" si="12"/>
        <v>0</v>
      </c>
      <c r="AL48" s="175">
        <f t="shared" si="12"/>
        <v>0</v>
      </c>
      <c r="AM48" s="175">
        <f t="shared" si="12"/>
        <v>0</v>
      </c>
      <c r="AN48" s="175">
        <f t="shared" si="12"/>
        <v>0</v>
      </c>
      <c r="AO48" s="175">
        <f t="shared" si="12"/>
        <v>0</v>
      </c>
      <c r="AP48" s="175">
        <f t="shared" si="12"/>
        <v>0</v>
      </c>
      <c r="AQ48" s="175">
        <f t="shared" si="12"/>
        <v>0</v>
      </c>
      <c r="AR48" s="175">
        <f t="shared" si="12"/>
        <v>0</v>
      </c>
      <c r="AS48" s="175">
        <f t="shared" si="12"/>
        <v>0</v>
      </c>
      <c r="AT48" s="175">
        <f t="shared" si="12"/>
        <v>0</v>
      </c>
      <c r="AU48" s="175">
        <f t="shared" si="12"/>
        <v>0</v>
      </c>
      <c r="AV48" s="352"/>
    </row>
    <row r="49" spans="1:48" s="84" customFormat="1" ht="16.5" customHeight="1">
      <c r="A49" s="582"/>
      <c r="B49" s="803" t="s">
        <v>652</v>
      </c>
      <c r="C49" s="475" t="s">
        <v>653</v>
      </c>
      <c r="D49" s="576" t="s">
        <v>630</v>
      </c>
      <c r="E49" s="554" t="s">
        <v>654</v>
      </c>
      <c r="F49" s="82" t="s">
        <v>18</v>
      </c>
      <c r="G49" s="82" t="s">
        <v>20</v>
      </c>
      <c r="H49" s="82" t="s">
        <v>297</v>
      </c>
      <c r="I49" s="82" t="s">
        <v>297</v>
      </c>
      <c r="J49" s="555">
        <v>2022</v>
      </c>
      <c r="K49" s="555">
        <v>2022</v>
      </c>
      <c r="L49" s="572">
        <v>12.759</v>
      </c>
      <c r="M49" s="572">
        <f>Q54+R54+S54+T54</f>
        <v>12.759589999999999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3">
        <f>SUM(N49:T49)</f>
        <v>0</v>
      </c>
      <c r="V49" s="170" t="s">
        <v>3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6">
        <v>0</v>
      </c>
      <c r="AD49" s="86">
        <v>0</v>
      </c>
      <c r="AE49" s="86">
        <v>0</v>
      </c>
      <c r="AF49" s="86">
        <v>0</v>
      </c>
      <c r="AG49" s="86">
        <v>0</v>
      </c>
      <c r="AH49" s="86">
        <v>0</v>
      </c>
      <c r="AI49" s="86">
        <v>0</v>
      </c>
      <c r="AJ49" s="86">
        <v>0</v>
      </c>
      <c r="AK49" s="86">
        <v>0</v>
      </c>
      <c r="AL49" s="86">
        <v>0</v>
      </c>
      <c r="AM49" s="86">
        <v>0</v>
      </c>
      <c r="AN49" s="86">
        <v>0</v>
      </c>
      <c r="AO49" s="86">
        <v>0</v>
      </c>
      <c r="AP49" s="86">
        <v>0</v>
      </c>
      <c r="AQ49" s="86">
        <v>0</v>
      </c>
      <c r="AR49" s="86">
        <v>0</v>
      </c>
      <c r="AS49" s="86">
        <v>0</v>
      </c>
      <c r="AT49" s="86">
        <v>0</v>
      </c>
      <c r="AU49" s="86">
        <v>0</v>
      </c>
      <c r="AV49" s="350"/>
    </row>
    <row r="50" spans="1:48" s="84" customFormat="1" ht="16.5" customHeight="1">
      <c r="A50" s="582"/>
      <c r="B50" s="803"/>
      <c r="C50" s="475"/>
      <c r="D50" s="577"/>
      <c r="E50" s="554"/>
      <c r="F50" s="82" t="s">
        <v>19</v>
      </c>
      <c r="G50" s="82" t="s">
        <v>22</v>
      </c>
      <c r="H50" s="82" t="s">
        <v>297</v>
      </c>
      <c r="I50" s="82" t="s">
        <v>297</v>
      </c>
      <c r="J50" s="555"/>
      <c r="K50" s="555"/>
      <c r="L50" s="572"/>
      <c r="M50" s="572"/>
      <c r="N50" s="86">
        <v>0</v>
      </c>
      <c r="O50" s="86">
        <v>0</v>
      </c>
      <c r="P50" s="86">
        <v>0</v>
      </c>
      <c r="Q50" s="86">
        <v>12.759589999999999</v>
      </c>
      <c r="R50" s="86">
        <v>0</v>
      </c>
      <c r="S50" s="86">
        <v>0</v>
      </c>
      <c r="T50" s="86">
        <v>0</v>
      </c>
      <c r="U50" s="83">
        <f t="shared" ref="U50:U54" si="13">SUM(N50:T50)</f>
        <v>12.759589999999999</v>
      </c>
      <c r="V50" s="171" t="s">
        <v>8</v>
      </c>
      <c r="W50" s="86">
        <v>0</v>
      </c>
      <c r="X50" s="86">
        <v>0</v>
      </c>
      <c r="Y50" s="86">
        <v>0</v>
      </c>
      <c r="Z50" s="86">
        <v>0</v>
      </c>
      <c r="AA50" s="86">
        <v>0</v>
      </c>
      <c r="AB50" s="86">
        <v>0</v>
      </c>
      <c r="AC50" s="86">
        <v>0</v>
      </c>
      <c r="AD50" s="86">
        <v>0</v>
      </c>
      <c r="AE50" s="86">
        <v>0</v>
      </c>
      <c r="AF50" s="86">
        <v>0</v>
      </c>
      <c r="AG50" s="86">
        <v>0</v>
      </c>
      <c r="AH50" s="86">
        <v>0</v>
      </c>
      <c r="AI50" s="86">
        <v>0</v>
      </c>
      <c r="AJ50" s="86">
        <v>0</v>
      </c>
      <c r="AK50" s="86">
        <v>0</v>
      </c>
      <c r="AL50" s="86">
        <v>0</v>
      </c>
      <c r="AM50" s="86">
        <v>0</v>
      </c>
      <c r="AN50" s="86">
        <v>0</v>
      </c>
      <c r="AO50" s="86">
        <v>0</v>
      </c>
      <c r="AP50" s="86">
        <v>0</v>
      </c>
      <c r="AQ50" s="86">
        <v>0</v>
      </c>
      <c r="AR50" s="86">
        <v>0</v>
      </c>
      <c r="AS50" s="86">
        <v>0</v>
      </c>
      <c r="AT50" s="86">
        <v>0</v>
      </c>
      <c r="AU50" s="86">
        <v>0</v>
      </c>
      <c r="AV50" s="350"/>
    </row>
    <row r="51" spans="1:48" s="84" customFormat="1" ht="16.5" customHeight="1">
      <c r="A51" s="582"/>
      <c r="B51" s="803"/>
      <c r="C51" s="475"/>
      <c r="D51" s="577"/>
      <c r="E51" s="554"/>
      <c r="F51" s="550" t="s">
        <v>39</v>
      </c>
      <c r="G51" s="550" t="s">
        <v>21</v>
      </c>
      <c r="H51" s="550" t="s">
        <v>378</v>
      </c>
      <c r="I51" s="550" t="s">
        <v>366</v>
      </c>
      <c r="J51" s="555"/>
      <c r="K51" s="555"/>
      <c r="L51" s="572"/>
      <c r="M51" s="572"/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3">
        <f t="shared" si="13"/>
        <v>0</v>
      </c>
      <c r="V51" s="170" t="s">
        <v>50</v>
      </c>
      <c r="W51" s="86">
        <v>0</v>
      </c>
      <c r="X51" s="86">
        <v>0</v>
      </c>
      <c r="Y51" s="86">
        <v>0</v>
      </c>
      <c r="Z51" s="86">
        <v>0</v>
      </c>
      <c r="AA51" s="86">
        <v>0</v>
      </c>
      <c r="AB51" s="86">
        <v>0</v>
      </c>
      <c r="AC51" s="86">
        <v>0</v>
      </c>
      <c r="AD51" s="86">
        <v>0</v>
      </c>
      <c r="AE51" s="86">
        <v>0</v>
      </c>
      <c r="AF51" s="86">
        <v>0</v>
      </c>
      <c r="AG51" s="86">
        <v>0</v>
      </c>
      <c r="AH51" s="86">
        <v>0</v>
      </c>
      <c r="AI51" s="86">
        <v>0</v>
      </c>
      <c r="AJ51" s="86">
        <v>0</v>
      </c>
      <c r="AK51" s="86">
        <v>0</v>
      </c>
      <c r="AL51" s="86">
        <v>0</v>
      </c>
      <c r="AM51" s="86">
        <v>0</v>
      </c>
      <c r="AN51" s="86">
        <v>0</v>
      </c>
      <c r="AO51" s="86">
        <v>0</v>
      </c>
      <c r="AP51" s="86">
        <v>0</v>
      </c>
      <c r="AQ51" s="86">
        <v>0</v>
      </c>
      <c r="AR51" s="86">
        <v>0</v>
      </c>
      <c r="AS51" s="86">
        <v>0</v>
      </c>
      <c r="AT51" s="86">
        <v>0</v>
      </c>
      <c r="AU51" s="86">
        <v>0</v>
      </c>
      <c r="AV51" s="350"/>
    </row>
    <row r="52" spans="1:48" s="84" customFormat="1" ht="16.5" customHeight="1">
      <c r="A52" s="582"/>
      <c r="B52" s="803"/>
      <c r="C52" s="475"/>
      <c r="D52" s="577"/>
      <c r="E52" s="554"/>
      <c r="F52" s="550"/>
      <c r="G52" s="550"/>
      <c r="H52" s="550"/>
      <c r="I52" s="550"/>
      <c r="J52" s="555"/>
      <c r="K52" s="555"/>
      <c r="L52" s="572"/>
      <c r="M52" s="572"/>
      <c r="N52" s="86">
        <v>0</v>
      </c>
      <c r="O52" s="86">
        <v>0</v>
      </c>
      <c r="P52" s="86">
        <v>0</v>
      </c>
      <c r="Q52" s="86">
        <v>0</v>
      </c>
      <c r="R52" s="86">
        <v>0</v>
      </c>
      <c r="S52" s="86">
        <v>0</v>
      </c>
      <c r="T52" s="86">
        <v>0</v>
      </c>
      <c r="U52" s="83">
        <f t="shared" si="13"/>
        <v>0</v>
      </c>
      <c r="V52" s="170" t="s">
        <v>51</v>
      </c>
      <c r="W52" s="86">
        <v>0</v>
      </c>
      <c r="X52" s="86">
        <v>0</v>
      </c>
      <c r="Y52" s="86">
        <v>0</v>
      </c>
      <c r="Z52" s="86">
        <v>0</v>
      </c>
      <c r="AA52" s="86">
        <v>0</v>
      </c>
      <c r="AB52" s="86">
        <v>0</v>
      </c>
      <c r="AC52" s="86">
        <v>0</v>
      </c>
      <c r="AD52" s="86">
        <v>0</v>
      </c>
      <c r="AE52" s="86">
        <v>0</v>
      </c>
      <c r="AF52" s="86">
        <v>0</v>
      </c>
      <c r="AG52" s="86">
        <v>0</v>
      </c>
      <c r="AH52" s="86">
        <v>0</v>
      </c>
      <c r="AI52" s="86">
        <v>0</v>
      </c>
      <c r="AJ52" s="86">
        <v>0</v>
      </c>
      <c r="AK52" s="86">
        <v>0</v>
      </c>
      <c r="AL52" s="86">
        <v>0</v>
      </c>
      <c r="AM52" s="86">
        <v>0</v>
      </c>
      <c r="AN52" s="86">
        <v>0</v>
      </c>
      <c r="AO52" s="86">
        <v>0</v>
      </c>
      <c r="AP52" s="86">
        <v>0</v>
      </c>
      <c r="AQ52" s="86">
        <v>0</v>
      </c>
      <c r="AR52" s="86">
        <v>0</v>
      </c>
      <c r="AS52" s="86">
        <v>0</v>
      </c>
      <c r="AT52" s="86">
        <v>0</v>
      </c>
      <c r="AU52" s="86">
        <v>0</v>
      </c>
      <c r="AV52" s="350"/>
    </row>
    <row r="53" spans="1:48" s="84" customFormat="1" ht="16.5" customHeight="1">
      <c r="A53" s="582"/>
      <c r="B53" s="803"/>
      <c r="C53" s="475"/>
      <c r="D53" s="577"/>
      <c r="E53" s="554"/>
      <c r="F53" s="550"/>
      <c r="G53" s="550"/>
      <c r="H53" s="550"/>
      <c r="I53" s="550"/>
      <c r="J53" s="555"/>
      <c r="K53" s="555"/>
      <c r="L53" s="572"/>
      <c r="M53" s="572"/>
      <c r="N53" s="86">
        <v>0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0</v>
      </c>
      <c r="U53" s="83">
        <f t="shared" si="13"/>
        <v>0</v>
      </c>
      <c r="V53" s="170" t="s">
        <v>52</v>
      </c>
      <c r="W53" s="86">
        <v>0</v>
      </c>
      <c r="X53" s="86">
        <v>0</v>
      </c>
      <c r="Y53" s="86">
        <v>0</v>
      </c>
      <c r="Z53" s="86">
        <v>0</v>
      </c>
      <c r="AA53" s="86">
        <v>0</v>
      </c>
      <c r="AB53" s="86">
        <v>0</v>
      </c>
      <c r="AC53" s="86">
        <v>0</v>
      </c>
      <c r="AD53" s="86">
        <v>0</v>
      </c>
      <c r="AE53" s="86">
        <v>0</v>
      </c>
      <c r="AF53" s="86">
        <v>0</v>
      </c>
      <c r="AG53" s="86">
        <v>0</v>
      </c>
      <c r="AH53" s="86">
        <v>0</v>
      </c>
      <c r="AI53" s="86">
        <v>0</v>
      </c>
      <c r="AJ53" s="86">
        <v>0</v>
      </c>
      <c r="AK53" s="86">
        <v>0</v>
      </c>
      <c r="AL53" s="86">
        <v>0</v>
      </c>
      <c r="AM53" s="86">
        <v>0</v>
      </c>
      <c r="AN53" s="86">
        <v>0</v>
      </c>
      <c r="AO53" s="86">
        <v>0</v>
      </c>
      <c r="AP53" s="86">
        <v>0</v>
      </c>
      <c r="AQ53" s="86">
        <v>0</v>
      </c>
      <c r="AR53" s="86">
        <v>0</v>
      </c>
      <c r="AS53" s="86">
        <v>0</v>
      </c>
      <c r="AT53" s="86">
        <v>0</v>
      </c>
      <c r="AU53" s="86">
        <v>0</v>
      </c>
      <c r="AV53" s="350"/>
    </row>
    <row r="54" spans="1:48" s="90" customFormat="1" ht="16.5" customHeight="1">
      <c r="A54" s="582"/>
      <c r="B54" s="803"/>
      <c r="C54" s="475"/>
      <c r="D54" s="578"/>
      <c r="E54" s="554"/>
      <c r="F54" s="550"/>
      <c r="G54" s="550"/>
      <c r="H54" s="550"/>
      <c r="I54" s="550"/>
      <c r="J54" s="555"/>
      <c r="K54" s="555"/>
      <c r="L54" s="572"/>
      <c r="M54" s="572"/>
      <c r="N54" s="88">
        <f>SUM(N49:N53)</f>
        <v>0</v>
      </c>
      <c r="O54" s="88">
        <f t="shared" ref="O54:T54" si="14">SUM(O49:O53)</f>
        <v>0</v>
      </c>
      <c r="P54" s="88">
        <f t="shared" si="14"/>
        <v>0</v>
      </c>
      <c r="Q54" s="88">
        <f t="shared" si="14"/>
        <v>12.759589999999999</v>
      </c>
      <c r="R54" s="175">
        <f t="shared" si="14"/>
        <v>0</v>
      </c>
      <c r="S54" s="175">
        <f t="shared" si="14"/>
        <v>0</v>
      </c>
      <c r="T54" s="175">
        <f t="shared" si="14"/>
        <v>0</v>
      </c>
      <c r="U54" s="176">
        <f t="shared" si="13"/>
        <v>12.759589999999999</v>
      </c>
      <c r="V54" s="177" t="s">
        <v>11</v>
      </c>
      <c r="W54" s="175">
        <f t="shared" ref="W54:AU54" si="15">SUM(W49:W53)</f>
        <v>0</v>
      </c>
      <c r="X54" s="175">
        <f t="shared" si="15"/>
        <v>0</v>
      </c>
      <c r="Y54" s="175">
        <f t="shared" si="15"/>
        <v>0</v>
      </c>
      <c r="Z54" s="175">
        <f t="shared" si="15"/>
        <v>0</v>
      </c>
      <c r="AA54" s="175">
        <f t="shared" si="15"/>
        <v>0</v>
      </c>
      <c r="AB54" s="175">
        <f t="shared" si="15"/>
        <v>0</v>
      </c>
      <c r="AC54" s="175">
        <f t="shared" si="15"/>
        <v>0</v>
      </c>
      <c r="AD54" s="175">
        <f t="shared" si="15"/>
        <v>0</v>
      </c>
      <c r="AE54" s="175">
        <f t="shared" si="15"/>
        <v>0</v>
      </c>
      <c r="AF54" s="175">
        <f t="shared" si="15"/>
        <v>0</v>
      </c>
      <c r="AG54" s="175">
        <f t="shared" si="15"/>
        <v>0</v>
      </c>
      <c r="AH54" s="175">
        <f t="shared" si="15"/>
        <v>0</v>
      </c>
      <c r="AI54" s="175">
        <f t="shared" si="15"/>
        <v>0</v>
      </c>
      <c r="AJ54" s="175">
        <f t="shared" si="15"/>
        <v>0</v>
      </c>
      <c r="AK54" s="175">
        <f t="shared" si="15"/>
        <v>0</v>
      </c>
      <c r="AL54" s="175">
        <f t="shared" si="15"/>
        <v>0</v>
      </c>
      <c r="AM54" s="175">
        <f t="shared" si="15"/>
        <v>0</v>
      </c>
      <c r="AN54" s="175">
        <f t="shared" si="15"/>
        <v>0</v>
      </c>
      <c r="AO54" s="175">
        <f t="shared" si="15"/>
        <v>0</v>
      </c>
      <c r="AP54" s="175">
        <f t="shared" si="15"/>
        <v>0</v>
      </c>
      <c r="AQ54" s="175">
        <f t="shared" si="15"/>
        <v>0</v>
      </c>
      <c r="AR54" s="175">
        <f t="shared" si="15"/>
        <v>0</v>
      </c>
      <c r="AS54" s="175">
        <f t="shared" si="15"/>
        <v>0</v>
      </c>
      <c r="AT54" s="175">
        <f t="shared" si="15"/>
        <v>0</v>
      </c>
      <c r="AU54" s="175">
        <f t="shared" si="15"/>
        <v>0</v>
      </c>
      <c r="AV54" s="352"/>
    </row>
    <row r="55" spans="1:48" s="84" customFormat="1" ht="16.5" customHeight="1">
      <c r="A55" s="582"/>
      <c r="B55" s="803" t="s">
        <v>655</v>
      </c>
      <c r="C55" s="475" t="s">
        <v>656</v>
      </c>
      <c r="D55" s="576" t="s">
        <v>630</v>
      </c>
      <c r="E55" s="554" t="s">
        <v>657</v>
      </c>
      <c r="F55" s="82" t="s">
        <v>18</v>
      </c>
      <c r="G55" s="82" t="s">
        <v>20</v>
      </c>
      <c r="H55" s="82" t="s">
        <v>297</v>
      </c>
      <c r="I55" s="82" t="s">
        <v>297</v>
      </c>
      <c r="J55" s="555">
        <v>2022</v>
      </c>
      <c r="K55" s="555">
        <v>2023</v>
      </c>
      <c r="L55" s="572">
        <v>199.01900000000001</v>
      </c>
      <c r="M55" s="572">
        <f>Q62+R62+S62+T62</f>
        <v>140.67331000000001</v>
      </c>
      <c r="N55" s="86">
        <v>0</v>
      </c>
      <c r="O55" s="86">
        <v>0</v>
      </c>
      <c r="P55" s="86">
        <v>0</v>
      </c>
      <c r="Q55" s="86">
        <v>0</v>
      </c>
      <c r="R55" s="86">
        <v>0</v>
      </c>
      <c r="S55" s="86">
        <v>0</v>
      </c>
      <c r="T55" s="86">
        <v>0</v>
      </c>
      <c r="U55" s="83">
        <f>SUM(N55:T55)</f>
        <v>0</v>
      </c>
      <c r="V55" s="170" t="s">
        <v>3</v>
      </c>
      <c r="W55" s="86">
        <v>0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>
        <v>0</v>
      </c>
      <c r="AH55" s="86">
        <v>0</v>
      </c>
      <c r="AI55" s="86">
        <v>0</v>
      </c>
      <c r="AJ55" s="86">
        <v>0</v>
      </c>
      <c r="AK55" s="86">
        <v>0</v>
      </c>
      <c r="AL55" s="86">
        <v>0</v>
      </c>
      <c r="AM55" s="86">
        <v>0</v>
      </c>
      <c r="AN55" s="86">
        <v>0</v>
      </c>
      <c r="AO55" s="86">
        <v>0</v>
      </c>
      <c r="AP55" s="86">
        <v>0</v>
      </c>
      <c r="AQ55" s="86">
        <v>0</v>
      </c>
      <c r="AR55" s="86">
        <v>0</v>
      </c>
      <c r="AS55" s="86">
        <v>0</v>
      </c>
      <c r="AT55" s="86">
        <v>0</v>
      </c>
      <c r="AU55" s="86">
        <v>0</v>
      </c>
      <c r="AV55" s="350"/>
    </row>
    <row r="56" spans="1:48" s="84" customFormat="1" ht="16.5" customHeight="1">
      <c r="A56" s="582"/>
      <c r="B56" s="803"/>
      <c r="C56" s="475"/>
      <c r="D56" s="577"/>
      <c r="E56" s="554"/>
      <c r="F56" s="82" t="s">
        <v>19</v>
      </c>
      <c r="G56" s="82" t="s">
        <v>22</v>
      </c>
      <c r="H56" s="82" t="s">
        <v>297</v>
      </c>
      <c r="I56" s="82" t="s">
        <v>297</v>
      </c>
      <c r="J56" s="555"/>
      <c r="K56" s="555"/>
      <c r="L56" s="572"/>
      <c r="M56" s="572"/>
      <c r="N56" s="86">
        <v>0</v>
      </c>
      <c r="O56" s="86">
        <v>0</v>
      </c>
      <c r="P56" s="86">
        <v>0</v>
      </c>
      <c r="Q56" s="86">
        <v>0.1</v>
      </c>
      <c r="R56" s="86">
        <v>40.572489999999995</v>
      </c>
      <c r="S56" s="86">
        <v>24.812000000000001</v>
      </c>
      <c r="T56" s="86">
        <v>24.812000000000001</v>
      </c>
      <c r="U56" s="83">
        <f t="shared" ref="U56:U62" si="16">SUM(N56:T56)</f>
        <v>90.296489999999991</v>
      </c>
      <c r="V56" s="171" t="s">
        <v>8</v>
      </c>
      <c r="W56" s="86">
        <v>40572.49</v>
      </c>
      <c r="X56" s="86">
        <f>SUM(X57:X58)</f>
        <v>197.99299999999999</v>
      </c>
      <c r="Y56" s="86">
        <f t="shared" ref="Y56:AU56" si="17">SUM(Y57:Y58)</f>
        <v>0</v>
      </c>
      <c r="Z56" s="86">
        <f t="shared" si="17"/>
        <v>62.993000000000002</v>
      </c>
      <c r="AA56" s="86">
        <f>AB56</f>
        <v>135</v>
      </c>
      <c r="AB56" s="86">
        <f t="shared" si="17"/>
        <v>135</v>
      </c>
      <c r="AC56" s="86">
        <f t="shared" si="17"/>
        <v>0</v>
      </c>
      <c r="AD56" s="86">
        <f t="shared" si="17"/>
        <v>0</v>
      </c>
      <c r="AE56" s="86">
        <f t="shared" si="17"/>
        <v>0</v>
      </c>
      <c r="AF56" s="86">
        <f t="shared" si="17"/>
        <v>0</v>
      </c>
      <c r="AG56" s="86">
        <f t="shared" si="17"/>
        <v>332.99327</v>
      </c>
      <c r="AH56" s="86">
        <f t="shared" si="17"/>
        <v>0</v>
      </c>
      <c r="AI56" s="86">
        <f t="shared" si="17"/>
        <v>332.99327</v>
      </c>
      <c r="AJ56" s="86">
        <f t="shared" si="17"/>
        <v>0</v>
      </c>
      <c r="AK56" s="86">
        <f t="shared" si="17"/>
        <v>0</v>
      </c>
      <c r="AL56" s="86">
        <f t="shared" si="17"/>
        <v>0</v>
      </c>
      <c r="AM56" s="86">
        <f t="shared" si="17"/>
        <v>0</v>
      </c>
      <c r="AN56" s="86">
        <f t="shared" si="17"/>
        <v>0</v>
      </c>
      <c r="AO56" s="86">
        <f t="shared" si="17"/>
        <v>0</v>
      </c>
      <c r="AP56" s="86">
        <f t="shared" si="17"/>
        <v>0</v>
      </c>
      <c r="AQ56" s="86">
        <f t="shared" si="17"/>
        <v>0</v>
      </c>
      <c r="AR56" s="86">
        <f t="shared" si="17"/>
        <v>0</v>
      </c>
      <c r="AS56" s="86">
        <f t="shared" si="17"/>
        <v>0</v>
      </c>
      <c r="AT56" s="86">
        <f t="shared" si="17"/>
        <v>0</v>
      </c>
      <c r="AU56" s="86">
        <f t="shared" si="17"/>
        <v>0</v>
      </c>
      <c r="AV56" s="350"/>
    </row>
    <row r="57" spans="1:48" s="355" customFormat="1" ht="25.5" hidden="1" customHeight="1">
      <c r="A57" s="582"/>
      <c r="B57" s="803"/>
      <c r="C57" s="475"/>
      <c r="D57" s="577"/>
      <c r="E57" s="554"/>
      <c r="F57" s="280"/>
      <c r="G57" s="280"/>
      <c r="H57" s="280"/>
      <c r="I57" s="280"/>
      <c r="J57" s="555"/>
      <c r="K57" s="555"/>
      <c r="L57" s="572"/>
      <c r="M57" s="572"/>
      <c r="N57" s="281"/>
      <c r="O57" s="281"/>
      <c r="P57" s="281"/>
      <c r="Q57" s="281"/>
      <c r="R57" s="281"/>
      <c r="S57" s="281"/>
      <c r="T57" s="281"/>
      <c r="U57" s="282"/>
      <c r="V57" s="283" t="s">
        <v>1061</v>
      </c>
      <c r="W57" s="281"/>
      <c r="X57" s="281">
        <f>AB57</f>
        <v>135</v>
      </c>
      <c r="Y57" s="281"/>
      <c r="Z57" s="281"/>
      <c r="AA57" s="281"/>
      <c r="AB57" s="281">
        <v>135</v>
      </c>
      <c r="AC57" s="281"/>
      <c r="AD57" s="281"/>
      <c r="AE57" s="281"/>
      <c r="AF57" s="281"/>
      <c r="AG57" s="379">
        <f>AI57</f>
        <v>270</v>
      </c>
      <c r="AH57" s="281"/>
      <c r="AI57" s="281">
        <v>270</v>
      </c>
      <c r="AJ57" s="281"/>
      <c r="AK57" s="281"/>
      <c r="AL57" s="281"/>
      <c r="AM57" s="281"/>
      <c r="AN57" s="281"/>
      <c r="AO57" s="281"/>
      <c r="AP57" s="281"/>
      <c r="AQ57" s="281"/>
      <c r="AR57" s="281"/>
      <c r="AS57" s="281"/>
      <c r="AT57" s="281"/>
      <c r="AU57" s="281"/>
      <c r="AV57" s="354"/>
    </row>
    <row r="58" spans="1:48" s="383" customFormat="1" ht="45" hidden="1" customHeight="1">
      <c r="A58" s="582"/>
      <c r="B58" s="803"/>
      <c r="C58" s="475"/>
      <c r="D58" s="577"/>
      <c r="E58" s="554"/>
      <c r="F58" s="378"/>
      <c r="G58" s="378"/>
      <c r="H58" s="378"/>
      <c r="I58" s="378"/>
      <c r="J58" s="555"/>
      <c r="K58" s="555"/>
      <c r="L58" s="572"/>
      <c r="M58" s="572"/>
      <c r="N58" s="379"/>
      <c r="O58" s="379"/>
      <c r="P58" s="379"/>
      <c r="Q58" s="379"/>
      <c r="R58" s="379"/>
      <c r="S58" s="379"/>
      <c r="T58" s="379"/>
      <c r="U58" s="380"/>
      <c r="V58" s="381" t="s">
        <v>1035</v>
      </c>
      <c r="W58" s="379"/>
      <c r="X58" s="379">
        <f>Z58</f>
        <v>62.993000000000002</v>
      </c>
      <c r="Y58" s="379"/>
      <c r="Z58" s="379">
        <v>62.993000000000002</v>
      </c>
      <c r="AA58" s="379"/>
      <c r="AB58" s="379"/>
      <c r="AC58" s="379"/>
      <c r="AD58" s="379"/>
      <c r="AE58" s="379"/>
      <c r="AF58" s="379"/>
      <c r="AG58" s="379">
        <f>AI58</f>
        <v>62.993270000000003</v>
      </c>
      <c r="AH58" s="379"/>
      <c r="AI58" s="379">
        <v>62.993270000000003</v>
      </c>
      <c r="AJ58" s="379"/>
      <c r="AK58" s="379"/>
      <c r="AL58" s="379"/>
      <c r="AM58" s="379"/>
      <c r="AN58" s="379"/>
      <c r="AO58" s="379"/>
      <c r="AP58" s="379"/>
      <c r="AQ58" s="379"/>
      <c r="AR58" s="379"/>
      <c r="AS58" s="379"/>
      <c r="AT58" s="379"/>
      <c r="AU58" s="379"/>
      <c r="AV58" s="382"/>
    </row>
    <row r="59" spans="1:48" s="84" customFormat="1" ht="16.5" customHeight="1">
      <c r="A59" s="582"/>
      <c r="B59" s="803"/>
      <c r="C59" s="475"/>
      <c r="D59" s="577"/>
      <c r="E59" s="554"/>
      <c r="F59" s="550" t="s">
        <v>39</v>
      </c>
      <c r="G59" s="550" t="s">
        <v>21</v>
      </c>
      <c r="H59" s="550" t="s">
        <v>658</v>
      </c>
      <c r="I59" s="550" t="s">
        <v>659</v>
      </c>
      <c r="J59" s="555"/>
      <c r="K59" s="555"/>
      <c r="L59" s="572"/>
      <c r="M59" s="572"/>
      <c r="N59" s="86">
        <v>0</v>
      </c>
      <c r="O59" s="86">
        <v>0</v>
      </c>
      <c r="P59" s="86">
        <v>0</v>
      </c>
      <c r="Q59" s="86">
        <v>0</v>
      </c>
      <c r="R59" s="86">
        <v>0</v>
      </c>
      <c r="S59" s="86">
        <v>25.188410000000001</v>
      </c>
      <c r="T59" s="86">
        <v>25.188410000000001</v>
      </c>
      <c r="U59" s="83">
        <f t="shared" si="16"/>
        <v>50.376820000000002</v>
      </c>
      <c r="V59" s="170" t="s">
        <v>50</v>
      </c>
      <c r="W59" s="86">
        <v>0</v>
      </c>
      <c r="X59" s="86">
        <v>0</v>
      </c>
      <c r="Y59" s="86">
        <v>0</v>
      </c>
      <c r="Z59" s="86">
        <v>0</v>
      </c>
      <c r="AA59" s="86">
        <v>0</v>
      </c>
      <c r="AB59" s="86">
        <v>0</v>
      </c>
      <c r="AC59" s="86">
        <v>0</v>
      </c>
      <c r="AD59" s="86">
        <v>0</v>
      </c>
      <c r="AE59" s="86">
        <v>0</v>
      </c>
      <c r="AF59" s="86">
        <v>0</v>
      </c>
      <c r="AG59" s="86">
        <v>0</v>
      </c>
      <c r="AH59" s="86">
        <v>0</v>
      </c>
      <c r="AI59" s="86">
        <v>0</v>
      </c>
      <c r="AJ59" s="86">
        <v>0</v>
      </c>
      <c r="AK59" s="86">
        <v>0</v>
      </c>
      <c r="AL59" s="86">
        <v>0</v>
      </c>
      <c r="AM59" s="86">
        <v>0</v>
      </c>
      <c r="AN59" s="86">
        <v>0</v>
      </c>
      <c r="AO59" s="86">
        <v>0</v>
      </c>
      <c r="AP59" s="86">
        <v>0</v>
      </c>
      <c r="AQ59" s="86">
        <v>0</v>
      </c>
      <c r="AR59" s="86">
        <v>0</v>
      </c>
      <c r="AS59" s="86">
        <v>0</v>
      </c>
      <c r="AT59" s="86">
        <v>0</v>
      </c>
      <c r="AU59" s="86">
        <v>0</v>
      </c>
      <c r="AV59" s="350"/>
    </row>
    <row r="60" spans="1:48" s="84" customFormat="1" ht="16.5" customHeight="1">
      <c r="A60" s="582"/>
      <c r="B60" s="803"/>
      <c r="C60" s="475"/>
      <c r="D60" s="577"/>
      <c r="E60" s="554"/>
      <c r="F60" s="550"/>
      <c r="G60" s="550"/>
      <c r="H60" s="550"/>
      <c r="I60" s="550"/>
      <c r="J60" s="555"/>
      <c r="K60" s="555"/>
      <c r="L60" s="572"/>
      <c r="M60" s="572"/>
      <c r="N60" s="86">
        <v>0</v>
      </c>
      <c r="O60" s="86">
        <v>0</v>
      </c>
      <c r="P60" s="86">
        <v>0</v>
      </c>
      <c r="Q60" s="86">
        <v>0</v>
      </c>
      <c r="R60" s="86">
        <v>0</v>
      </c>
      <c r="S60" s="86">
        <v>0</v>
      </c>
      <c r="T60" s="86">
        <v>0</v>
      </c>
      <c r="U60" s="83">
        <f t="shared" si="16"/>
        <v>0</v>
      </c>
      <c r="V60" s="170" t="s">
        <v>51</v>
      </c>
      <c r="W60" s="86">
        <v>0</v>
      </c>
      <c r="X60" s="86">
        <v>0</v>
      </c>
      <c r="Y60" s="86">
        <v>0</v>
      </c>
      <c r="Z60" s="86">
        <v>0</v>
      </c>
      <c r="AA60" s="86">
        <v>0</v>
      </c>
      <c r="AB60" s="86">
        <v>0</v>
      </c>
      <c r="AC60" s="86">
        <v>0</v>
      </c>
      <c r="AD60" s="86">
        <v>0</v>
      </c>
      <c r="AE60" s="86">
        <v>0</v>
      </c>
      <c r="AF60" s="86">
        <v>0</v>
      </c>
      <c r="AG60" s="86">
        <v>0</v>
      </c>
      <c r="AH60" s="86">
        <v>0</v>
      </c>
      <c r="AI60" s="86">
        <v>0</v>
      </c>
      <c r="AJ60" s="86">
        <v>0</v>
      </c>
      <c r="AK60" s="86">
        <v>0</v>
      </c>
      <c r="AL60" s="86">
        <v>0</v>
      </c>
      <c r="AM60" s="86">
        <v>0</v>
      </c>
      <c r="AN60" s="86">
        <v>0</v>
      </c>
      <c r="AO60" s="86">
        <v>0</v>
      </c>
      <c r="AP60" s="86">
        <v>0</v>
      </c>
      <c r="AQ60" s="86">
        <v>0</v>
      </c>
      <c r="AR60" s="86">
        <v>0</v>
      </c>
      <c r="AS60" s="86">
        <v>0</v>
      </c>
      <c r="AT60" s="86">
        <v>0</v>
      </c>
      <c r="AU60" s="86">
        <v>0</v>
      </c>
      <c r="AV60" s="350"/>
    </row>
    <row r="61" spans="1:48" s="84" customFormat="1" ht="16.5" customHeight="1">
      <c r="A61" s="582"/>
      <c r="B61" s="803"/>
      <c r="C61" s="475"/>
      <c r="D61" s="577"/>
      <c r="E61" s="554"/>
      <c r="F61" s="550"/>
      <c r="G61" s="550"/>
      <c r="H61" s="550"/>
      <c r="I61" s="550"/>
      <c r="J61" s="555"/>
      <c r="K61" s="555"/>
      <c r="L61" s="572"/>
      <c r="M61" s="572"/>
      <c r="N61" s="86">
        <v>0</v>
      </c>
      <c r="O61" s="86">
        <v>0</v>
      </c>
      <c r="P61" s="86">
        <v>0</v>
      </c>
      <c r="Q61" s="86">
        <v>0</v>
      </c>
      <c r="R61" s="86">
        <v>0</v>
      </c>
      <c r="S61" s="86">
        <v>0</v>
      </c>
      <c r="T61" s="86">
        <v>0</v>
      </c>
      <c r="U61" s="83">
        <f t="shared" si="16"/>
        <v>0</v>
      </c>
      <c r="V61" s="170" t="s">
        <v>52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6">
        <v>0</v>
      </c>
      <c r="AD61" s="86">
        <v>0</v>
      </c>
      <c r="AE61" s="86">
        <v>0</v>
      </c>
      <c r="AF61" s="86">
        <v>0</v>
      </c>
      <c r="AG61" s="86">
        <v>0</v>
      </c>
      <c r="AH61" s="86">
        <v>0</v>
      </c>
      <c r="AI61" s="86">
        <v>0</v>
      </c>
      <c r="AJ61" s="86">
        <v>0</v>
      </c>
      <c r="AK61" s="86">
        <v>0</v>
      </c>
      <c r="AL61" s="86">
        <v>0</v>
      </c>
      <c r="AM61" s="86">
        <v>0</v>
      </c>
      <c r="AN61" s="86">
        <v>0</v>
      </c>
      <c r="AO61" s="86">
        <v>0</v>
      </c>
      <c r="AP61" s="86">
        <v>0</v>
      </c>
      <c r="AQ61" s="86">
        <v>0</v>
      </c>
      <c r="AR61" s="86">
        <v>0</v>
      </c>
      <c r="AS61" s="86">
        <v>0</v>
      </c>
      <c r="AT61" s="86">
        <v>0</v>
      </c>
      <c r="AU61" s="86">
        <v>0</v>
      </c>
      <c r="AV61" s="350"/>
    </row>
    <row r="62" spans="1:48" s="90" customFormat="1" ht="16.5" customHeight="1">
      <c r="A62" s="583"/>
      <c r="B62" s="803"/>
      <c r="C62" s="475"/>
      <c r="D62" s="578"/>
      <c r="E62" s="554"/>
      <c r="F62" s="550"/>
      <c r="G62" s="550"/>
      <c r="H62" s="550"/>
      <c r="I62" s="550"/>
      <c r="J62" s="555"/>
      <c r="K62" s="555"/>
      <c r="L62" s="572"/>
      <c r="M62" s="572"/>
      <c r="N62" s="88">
        <f>SUM(N55:N61)</f>
        <v>0</v>
      </c>
      <c r="O62" s="88">
        <f t="shared" ref="O62:T62" si="18">SUM(O55:O61)</f>
        <v>0</v>
      </c>
      <c r="P62" s="88">
        <f t="shared" si="18"/>
        <v>0</v>
      </c>
      <c r="Q62" s="88">
        <f t="shared" si="18"/>
        <v>0.1</v>
      </c>
      <c r="R62" s="175">
        <f t="shared" si="18"/>
        <v>40.572489999999995</v>
      </c>
      <c r="S62" s="175">
        <f t="shared" si="18"/>
        <v>50.000410000000002</v>
      </c>
      <c r="T62" s="175">
        <f t="shared" si="18"/>
        <v>50.000410000000002</v>
      </c>
      <c r="U62" s="176">
        <f t="shared" si="16"/>
        <v>140.67331000000001</v>
      </c>
      <c r="V62" s="177" t="s">
        <v>11</v>
      </c>
      <c r="W62" s="175">
        <f t="shared" ref="W62:AU62" si="19">SUM(W55:W61)</f>
        <v>40572.49</v>
      </c>
      <c r="X62" s="175">
        <f>X56</f>
        <v>197.99299999999999</v>
      </c>
      <c r="Y62" s="175">
        <f t="shared" ref="Y62:AQ62" si="20">Y56</f>
        <v>0</v>
      </c>
      <c r="Z62" s="175">
        <f t="shared" si="20"/>
        <v>62.993000000000002</v>
      </c>
      <c r="AA62" s="175">
        <f t="shared" si="20"/>
        <v>135</v>
      </c>
      <c r="AB62" s="175">
        <f t="shared" si="20"/>
        <v>135</v>
      </c>
      <c r="AC62" s="175">
        <f t="shared" si="20"/>
        <v>0</v>
      </c>
      <c r="AD62" s="175">
        <f t="shared" si="20"/>
        <v>0</v>
      </c>
      <c r="AE62" s="175">
        <f t="shared" si="20"/>
        <v>0</v>
      </c>
      <c r="AF62" s="175">
        <f t="shared" si="20"/>
        <v>0</v>
      </c>
      <c r="AG62" s="175">
        <f t="shared" si="20"/>
        <v>332.99327</v>
      </c>
      <c r="AH62" s="175">
        <f t="shared" si="20"/>
        <v>0</v>
      </c>
      <c r="AI62" s="175">
        <f t="shared" si="20"/>
        <v>332.99327</v>
      </c>
      <c r="AJ62" s="175">
        <f t="shared" si="20"/>
        <v>0</v>
      </c>
      <c r="AK62" s="175">
        <f t="shared" si="20"/>
        <v>0</v>
      </c>
      <c r="AL62" s="175">
        <f t="shared" si="20"/>
        <v>0</v>
      </c>
      <c r="AM62" s="175">
        <f t="shared" si="20"/>
        <v>0</v>
      </c>
      <c r="AN62" s="175">
        <f t="shared" si="20"/>
        <v>0</v>
      </c>
      <c r="AO62" s="175">
        <f t="shared" si="20"/>
        <v>0</v>
      </c>
      <c r="AP62" s="175">
        <f t="shared" si="20"/>
        <v>0</v>
      </c>
      <c r="AQ62" s="175">
        <f t="shared" si="20"/>
        <v>0</v>
      </c>
      <c r="AR62" s="175">
        <f t="shared" si="19"/>
        <v>0</v>
      </c>
      <c r="AS62" s="175">
        <f t="shared" si="19"/>
        <v>0</v>
      </c>
      <c r="AT62" s="175">
        <f t="shared" si="19"/>
        <v>0</v>
      </c>
      <c r="AU62" s="175">
        <f t="shared" si="19"/>
        <v>0</v>
      </c>
      <c r="AV62" s="351"/>
    </row>
    <row r="63" spans="1:48" s="84" customFormat="1" ht="15.75" customHeight="1">
      <c r="A63" s="777" t="s">
        <v>643</v>
      </c>
      <c r="B63" s="778"/>
      <c r="C63" s="778"/>
      <c r="D63" s="778"/>
      <c r="E63" s="778"/>
      <c r="F63" s="778"/>
      <c r="G63" s="778"/>
      <c r="H63" s="778"/>
      <c r="I63" s="778"/>
      <c r="J63" s="778"/>
      <c r="K63" s="778"/>
      <c r="L63" s="778"/>
      <c r="M63" s="778"/>
      <c r="N63" s="778"/>
      <c r="O63" s="778"/>
      <c r="P63" s="778"/>
      <c r="Q63" s="778"/>
      <c r="R63" s="778"/>
      <c r="S63" s="778"/>
      <c r="T63" s="778"/>
      <c r="U63" s="778"/>
      <c r="V63" s="778"/>
      <c r="W63" s="675"/>
      <c r="X63" s="675"/>
      <c r="Y63" s="675"/>
      <c r="Z63" s="675"/>
      <c r="AA63" s="675"/>
      <c r="AB63" s="675"/>
      <c r="AC63" s="675"/>
      <c r="AD63" s="675"/>
      <c r="AE63" s="675"/>
      <c r="AF63" s="675"/>
      <c r="AG63" s="675"/>
      <c r="AH63" s="675"/>
      <c r="AI63" s="675"/>
      <c r="AJ63" s="675"/>
      <c r="AK63" s="675"/>
      <c r="AL63" s="675"/>
      <c r="AM63" s="675"/>
      <c r="AN63" s="675"/>
      <c r="AO63" s="675"/>
      <c r="AP63" s="675"/>
      <c r="AQ63" s="675"/>
      <c r="AR63" s="675"/>
      <c r="AS63" s="675"/>
      <c r="AT63" s="675"/>
      <c r="AU63" s="675"/>
      <c r="AV63" s="676"/>
    </row>
    <row r="64" spans="1:48" s="84" customFormat="1" ht="16.5" customHeight="1">
      <c r="A64" s="742" t="s">
        <v>54</v>
      </c>
      <c r="B64" s="803" t="s">
        <v>660</v>
      </c>
      <c r="C64" s="475" t="s">
        <v>661</v>
      </c>
      <c r="D64" s="576" t="s">
        <v>662</v>
      </c>
      <c r="E64" s="554" t="s">
        <v>663</v>
      </c>
      <c r="F64" s="82" t="s">
        <v>18</v>
      </c>
      <c r="G64" s="82" t="s">
        <v>20</v>
      </c>
      <c r="H64" s="82" t="s">
        <v>297</v>
      </c>
      <c r="I64" s="82" t="s">
        <v>297</v>
      </c>
      <c r="J64" s="555">
        <v>2023</v>
      </c>
      <c r="K64" s="555">
        <v>2025</v>
      </c>
      <c r="L64" s="572">
        <v>4.1669999999999998</v>
      </c>
      <c r="M64" s="572">
        <v>0</v>
      </c>
      <c r="N64" s="86">
        <v>0</v>
      </c>
      <c r="O64" s="86">
        <v>0</v>
      </c>
      <c r="P64" s="86">
        <v>0</v>
      </c>
      <c r="Q64" s="86">
        <v>0</v>
      </c>
      <c r="R64" s="86">
        <v>0</v>
      </c>
      <c r="S64" s="86">
        <v>0</v>
      </c>
      <c r="T64" s="86">
        <v>0</v>
      </c>
      <c r="U64" s="83">
        <f>SUM(N64:T64)</f>
        <v>0</v>
      </c>
      <c r="V64" s="170" t="s">
        <v>3</v>
      </c>
      <c r="W64" s="86">
        <v>0</v>
      </c>
      <c r="X64" s="86">
        <v>0</v>
      </c>
      <c r="Y64" s="86">
        <v>0</v>
      </c>
      <c r="Z64" s="86">
        <v>0</v>
      </c>
      <c r="AA64" s="86">
        <v>0</v>
      </c>
      <c r="AB64" s="86">
        <v>0</v>
      </c>
      <c r="AC64" s="86">
        <v>0</v>
      </c>
      <c r="AD64" s="86">
        <v>0</v>
      </c>
      <c r="AE64" s="86">
        <v>0</v>
      </c>
      <c r="AF64" s="86">
        <v>0</v>
      </c>
      <c r="AG64" s="86">
        <v>0</v>
      </c>
      <c r="AH64" s="86">
        <v>0</v>
      </c>
      <c r="AI64" s="86">
        <v>0</v>
      </c>
      <c r="AJ64" s="86">
        <v>0</v>
      </c>
      <c r="AK64" s="86">
        <v>0</v>
      </c>
      <c r="AL64" s="86">
        <v>0</v>
      </c>
      <c r="AM64" s="86">
        <v>0</v>
      </c>
      <c r="AN64" s="86">
        <v>0</v>
      </c>
      <c r="AO64" s="86">
        <v>0</v>
      </c>
      <c r="AP64" s="86">
        <v>0</v>
      </c>
      <c r="AQ64" s="86">
        <v>0</v>
      </c>
      <c r="AR64" s="86">
        <v>0</v>
      </c>
      <c r="AS64" s="86">
        <v>0</v>
      </c>
      <c r="AT64" s="86">
        <v>0</v>
      </c>
      <c r="AU64" s="86">
        <v>0</v>
      </c>
      <c r="AV64" s="350"/>
    </row>
    <row r="65" spans="1:48" s="84" customFormat="1" ht="16.5" customHeight="1">
      <c r="A65" s="742"/>
      <c r="B65" s="803"/>
      <c r="C65" s="475"/>
      <c r="D65" s="577"/>
      <c r="E65" s="554"/>
      <c r="F65" s="82" t="s">
        <v>19</v>
      </c>
      <c r="G65" s="82" t="s">
        <v>22</v>
      </c>
      <c r="H65" s="82" t="s">
        <v>297</v>
      </c>
      <c r="I65" s="82" t="s">
        <v>297</v>
      </c>
      <c r="J65" s="555"/>
      <c r="K65" s="555"/>
      <c r="L65" s="572"/>
      <c r="M65" s="572"/>
      <c r="N65" s="86">
        <v>0</v>
      </c>
      <c r="O65" s="86">
        <v>0</v>
      </c>
      <c r="P65" s="86">
        <v>0</v>
      </c>
      <c r="Q65" s="86">
        <v>0</v>
      </c>
      <c r="R65" s="86">
        <v>0.25</v>
      </c>
      <c r="S65" s="86">
        <v>1.95858</v>
      </c>
      <c r="T65" s="86">
        <v>1.95858</v>
      </c>
      <c r="U65" s="83">
        <f t="shared" ref="U65:U69" si="21">SUM(N65:T65)</f>
        <v>4.16716</v>
      </c>
      <c r="V65" s="171" t="s">
        <v>8</v>
      </c>
      <c r="W65" s="86">
        <v>250</v>
      </c>
      <c r="X65" s="86">
        <v>0</v>
      </c>
      <c r="Y65" s="86">
        <v>0</v>
      </c>
      <c r="Z65" s="86">
        <v>0</v>
      </c>
      <c r="AA65" s="86">
        <v>0</v>
      </c>
      <c r="AB65" s="86">
        <v>0</v>
      </c>
      <c r="AC65" s="86">
        <v>0</v>
      </c>
      <c r="AD65" s="86">
        <v>0</v>
      </c>
      <c r="AE65" s="86">
        <v>0</v>
      </c>
      <c r="AF65" s="86">
        <v>0</v>
      </c>
      <c r="AG65" s="86">
        <v>0</v>
      </c>
      <c r="AH65" s="86">
        <v>0</v>
      </c>
      <c r="AI65" s="86">
        <v>0</v>
      </c>
      <c r="AJ65" s="86">
        <v>0</v>
      </c>
      <c r="AK65" s="86">
        <v>0</v>
      </c>
      <c r="AL65" s="86">
        <v>0</v>
      </c>
      <c r="AM65" s="86">
        <v>0</v>
      </c>
      <c r="AN65" s="86">
        <v>0</v>
      </c>
      <c r="AO65" s="86">
        <v>0</v>
      </c>
      <c r="AP65" s="86">
        <v>0</v>
      </c>
      <c r="AQ65" s="86">
        <v>0</v>
      </c>
      <c r="AR65" s="86">
        <v>0</v>
      </c>
      <c r="AS65" s="86">
        <v>0</v>
      </c>
      <c r="AT65" s="86">
        <v>0</v>
      </c>
      <c r="AU65" s="86">
        <v>0</v>
      </c>
      <c r="AV65" s="350"/>
    </row>
    <row r="66" spans="1:48" s="84" customFormat="1" ht="16.5" customHeight="1">
      <c r="A66" s="742"/>
      <c r="B66" s="803"/>
      <c r="C66" s="475"/>
      <c r="D66" s="577"/>
      <c r="E66" s="554"/>
      <c r="F66" s="550" t="s">
        <v>39</v>
      </c>
      <c r="G66" s="550" t="s">
        <v>21</v>
      </c>
      <c r="H66" s="550" t="s">
        <v>664</v>
      </c>
      <c r="I66" s="550" t="s">
        <v>665</v>
      </c>
      <c r="J66" s="555"/>
      <c r="K66" s="555"/>
      <c r="L66" s="572"/>
      <c r="M66" s="572"/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0</v>
      </c>
      <c r="T66" s="86">
        <v>0</v>
      </c>
      <c r="U66" s="83">
        <f t="shared" si="21"/>
        <v>0</v>
      </c>
      <c r="V66" s="170" t="s">
        <v>50</v>
      </c>
      <c r="W66" s="86">
        <v>0</v>
      </c>
      <c r="X66" s="86">
        <v>0</v>
      </c>
      <c r="Y66" s="86">
        <v>0</v>
      </c>
      <c r="Z66" s="86">
        <v>0</v>
      </c>
      <c r="AA66" s="86">
        <v>0</v>
      </c>
      <c r="AB66" s="86">
        <v>0</v>
      </c>
      <c r="AC66" s="86">
        <v>0</v>
      </c>
      <c r="AD66" s="86">
        <v>0</v>
      </c>
      <c r="AE66" s="86">
        <v>0</v>
      </c>
      <c r="AF66" s="86">
        <v>0</v>
      </c>
      <c r="AG66" s="86">
        <v>0</v>
      </c>
      <c r="AH66" s="86">
        <v>0</v>
      </c>
      <c r="AI66" s="86">
        <v>0</v>
      </c>
      <c r="AJ66" s="86">
        <v>0</v>
      </c>
      <c r="AK66" s="86">
        <v>0</v>
      </c>
      <c r="AL66" s="86">
        <v>0</v>
      </c>
      <c r="AM66" s="86">
        <v>0</v>
      </c>
      <c r="AN66" s="86">
        <v>0</v>
      </c>
      <c r="AO66" s="86">
        <v>0</v>
      </c>
      <c r="AP66" s="86">
        <v>0</v>
      </c>
      <c r="AQ66" s="86">
        <v>0</v>
      </c>
      <c r="AR66" s="86">
        <v>0</v>
      </c>
      <c r="AS66" s="86">
        <v>0</v>
      </c>
      <c r="AT66" s="86">
        <v>0</v>
      </c>
      <c r="AU66" s="86">
        <v>0</v>
      </c>
      <c r="AV66" s="350"/>
    </row>
    <row r="67" spans="1:48" s="84" customFormat="1" ht="16.5" customHeight="1">
      <c r="A67" s="742"/>
      <c r="B67" s="803"/>
      <c r="C67" s="475"/>
      <c r="D67" s="577"/>
      <c r="E67" s="554"/>
      <c r="F67" s="550"/>
      <c r="G67" s="550"/>
      <c r="H67" s="550"/>
      <c r="I67" s="550"/>
      <c r="J67" s="555"/>
      <c r="K67" s="555"/>
      <c r="L67" s="572"/>
      <c r="M67" s="572"/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3">
        <f t="shared" si="21"/>
        <v>0</v>
      </c>
      <c r="V67" s="170" t="s">
        <v>51</v>
      </c>
      <c r="W67" s="86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6">
        <v>0</v>
      </c>
      <c r="AD67" s="86">
        <v>0</v>
      </c>
      <c r="AE67" s="86">
        <v>0</v>
      </c>
      <c r="AF67" s="86">
        <v>0</v>
      </c>
      <c r="AG67" s="86">
        <v>0</v>
      </c>
      <c r="AH67" s="86">
        <v>0</v>
      </c>
      <c r="AI67" s="86">
        <v>0</v>
      </c>
      <c r="AJ67" s="86">
        <v>0</v>
      </c>
      <c r="AK67" s="86">
        <v>0</v>
      </c>
      <c r="AL67" s="86">
        <v>0</v>
      </c>
      <c r="AM67" s="86">
        <v>0</v>
      </c>
      <c r="AN67" s="86">
        <v>0</v>
      </c>
      <c r="AO67" s="86">
        <v>0</v>
      </c>
      <c r="AP67" s="86">
        <v>0</v>
      </c>
      <c r="AQ67" s="86">
        <v>0</v>
      </c>
      <c r="AR67" s="86">
        <v>0</v>
      </c>
      <c r="AS67" s="86">
        <v>0</v>
      </c>
      <c r="AT67" s="86">
        <v>0</v>
      </c>
      <c r="AU67" s="86">
        <v>0</v>
      </c>
      <c r="AV67" s="350"/>
    </row>
    <row r="68" spans="1:48" s="84" customFormat="1" ht="16.5" customHeight="1">
      <c r="A68" s="742"/>
      <c r="B68" s="803"/>
      <c r="C68" s="475"/>
      <c r="D68" s="577"/>
      <c r="E68" s="554"/>
      <c r="F68" s="550"/>
      <c r="G68" s="550"/>
      <c r="H68" s="550"/>
      <c r="I68" s="550"/>
      <c r="J68" s="555"/>
      <c r="K68" s="555"/>
      <c r="L68" s="572"/>
      <c r="M68" s="572"/>
      <c r="N68" s="86">
        <v>0</v>
      </c>
      <c r="O68" s="86">
        <v>0</v>
      </c>
      <c r="P68" s="86">
        <v>0</v>
      </c>
      <c r="Q68" s="86">
        <v>0</v>
      </c>
      <c r="R68" s="86">
        <v>0</v>
      </c>
      <c r="S68" s="86">
        <v>0</v>
      </c>
      <c r="T68" s="86">
        <v>0</v>
      </c>
      <c r="U68" s="83">
        <f t="shared" si="21"/>
        <v>0</v>
      </c>
      <c r="V68" s="170" t="s">
        <v>52</v>
      </c>
      <c r="W68" s="86">
        <v>0</v>
      </c>
      <c r="X68" s="86">
        <v>0</v>
      </c>
      <c r="Y68" s="86">
        <v>0</v>
      </c>
      <c r="Z68" s="86">
        <v>0</v>
      </c>
      <c r="AA68" s="86">
        <v>0</v>
      </c>
      <c r="AB68" s="86">
        <v>0</v>
      </c>
      <c r="AC68" s="86">
        <v>0</v>
      </c>
      <c r="AD68" s="86">
        <v>0</v>
      </c>
      <c r="AE68" s="86">
        <v>0</v>
      </c>
      <c r="AF68" s="86">
        <v>0</v>
      </c>
      <c r="AG68" s="86">
        <v>0</v>
      </c>
      <c r="AH68" s="86">
        <v>0</v>
      </c>
      <c r="AI68" s="86">
        <v>0</v>
      </c>
      <c r="AJ68" s="86">
        <v>0</v>
      </c>
      <c r="AK68" s="86">
        <v>0</v>
      </c>
      <c r="AL68" s="86">
        <v>0</v>
      </c>
      <c r="AM68" s="86">
        <v>0</v>
      </c>
      <c r="AN68" s="86">
        <v>0</v>
      </c>
      <c r="AO68" s="86">
        <v>0</v>
      </c>
      <c r="AP68" s="86">
        <v>0</v>
      </c>
      <c r="AQ68" s="86">
        <v>0</v>
      </c>
      <c r="AR68" s="86">
        <v>0</v>
      </c>
      <c r="AS68" s="86">
        <v>0</v>
      </c>
      <c r="AT68" s="86">
        <v>0</v>
      </c>
      <c r="AU68" s="86">
        <v>0</v>
      </c>
      <c r="AV68" s="350"/>
    </row>
    <row r="69" spans="1:48" s="90" customFormat="1" ht="16.5" customHeight="1">
      <c r="A69" s="742"/>
      <c r="B69" s="803"/>
      <c r="C69" s="475"/>
      <c r="D69" s="578"/>
      <c r="E69" s="554"/>
      <c r="F69" s="550"/>
      <c r="G69" s="550"/>
      <c r="H69" s="550"/>
      <c r="I69" s="550"/>
      <c r="J69" s="555"/>
      <c r="K69" s="555"/>
      <c r="L69" s="572"/>
      <c r="M69" s="572"/>
      <c r="N69" s="88">
        <f>SUM(N64:N68)</f>
        <v>0</v>
      </c>
      <c r="O69" s="88">
        <f t="shared" ref="O69:T69" si="22">SUM(O64:O68)</f>
        <v>0</v>
      </c>
      <c r="P69" s="88">
        <f t="shared" si="22"/>
        <v>0</v>
      </c>
      <c r="Q69" s="88">
        <f t="shared" si="22"/>
        <v>0</v>
      </c>
      <c r="R69" s="175">
        <f t="shared" si="22"/>
        <v>0.25</v>
      </c>
      <c r="S69" s="175">
        <f t="shared" si="22"/>
        <v>1.95858</v>
      </c>
      <c r="T69" s="175">
        <f t="shared" si="22"/>
        <v>1.95858</v>
      </c>
      <c r="U69" s="176">
        <f t="shared" si="21"/>
        <v>4.16716</v>
      </c>
      <c r="V69" s="177" t="s">
        <v>11</v>
      </c>
      <c r="W69" s="175">
        <f t="shared" ref="W69:AU69" si="23">SUM(W64:W68)</f>
        <v>250</v>
      </c>
      <c r="X69" s="175">
        <f t="shared" si="23"/>
        <v>0</v>
      </c>
      <c r="Y69" s="175">
        <f t="shared" si="23"/>
        <v>0</v>
      </c>
      <c r="Z69" s="175">
        <f t="shared" si="23"/>
        <v>0</v>
      </c>
      <c r="AA69" s="175">
        <f t="shared" si="23"/>
        <v>0</v>
      </c>
      <c r="AB69" s="175">
        <f t="shared" si="23"/>
        <v>0</v>
      </c>
      <c r="AC69" s="175">
        <f t="shared" si="23"/>
        <v>0</v>
      </c>
      <c r="AD69" s="175">
        <f t="shared" si="23"/>
        <v>0</v>
      </c>
      <c r="AE69" s="175">
        <f t="shared" si="23"/>
        <v>0</v>
      </c>
      <c r="AF69" s="175">
        <f t="shared" si="23"/>
        <v>0</v>
      </c>
      <c r="AG69" s="175">
        <f t="shared" si="23"/>
        <v>0</v>
      </c>
      <c r="AH69" s="175">
        <f t="shared" si="23"/>
        <v>0</v>
      </c>
      <c r="AI69" s="175">
        <f t="shared" si="23"/>
        <v>0</v>
      </c>
      <c r="AJ69" s="175">
        <f t="shared" si="23"/>
        <v>0</v>
      </c>
      <c r="AK69" s="175">
        <f t="shared" si="23"/>
        <v>0</v>
      </c>
      <c r="AL69" s="175">
        <f t="shared" si="23"/>
        <v>0</v>
      </c>
      <c r="AM69" s="175">
        <f t="shared" si="23"/>
        <v>0</v>
      </c>
      <c r="AN69" s="175">
        <f t="shared" si="23"/>
        <v>0</v>
      </c>
      <c r="AO69" s="175">
        <f t="shared" si="23"/>
        <v>0</v>
      </c>
      <c r="AP69" s="175">
        <f t="shared" si="23"/>
        <v>0</v>
      </c>
      <c r="AQ69" s="175">
        <f t="shared" si="23"/>
        <v>0</v>
      </c>
      <c r="AR69" s="175">
        <f t="shared" si="23"/>
        <v>0</v>
      </c>
      <c r="AS69" s="175">
        <f t="shared" si="23"/>
        <v>0</v>
      </c>
      <c r="AT69" s="175">
        <f t="shared" si="23"/>
        <v>0</v>
      </c>
      <c r="AU69" s="175">
        <f t="shared" si="23"/>
        <v>0</v>
      </c>
      <c r="AV69" s="351"/>
    </row>
    <row r="70" spans="1:48" s="84" customFormat="1" ht="16.5" customHeight="1">
      <c r="A70" s="742"/>
      <c r="B70" s="803" t="s">
        <v>666</v>
      </c>
      <c r="C70" s="475" t="s">
        <v>667</v>
      </c>
      <c r="D70" s="576" t="s">
        <v>662</v>
      </c>
      <c r="E70" s="554" t="s">
        <v>668</v>
      </c>
      <c r="F70" s="82" t="s">
        <v>18</v>
      </c>
      <c r="G70" s="82" t="s">
        <v>20</v>
      </c>
      <c r="H70" s="82" t="s">
        <v>297</v>
      </c>
      <c r="I70" s="82" t="s">
        <v>297</v>
      </c>
      <c r="J70" s="555">
        <v>2023</v>
      </c>
      <c r="K70" s="555">
        <v>2025</v>
      </c>
      <c r="L70" s="572">
        <v>2.0830000000000002</v>
      </c>
      <c r="M70" s="572">
        <v>0</v>
      </c>
      <c r="N70" s="86">
        <v>0</v>
      </c>
      <c r="O70" s="86">
        <v>0</v>
      </c>
      <c r="P70" s="86">
        <v>0</v>
      </c>
      <c r="Q70" s="86">
        <v>0</v>
      </c>
      <c r="R70" s="86">
        <v>0</v>
      </c>
      <c r="S70" s="86">
        <v>0</v>
      </c>
      <c r="T70" s="86">
        <v>0</v>
      </c>
      <c r="U70" s="83">
        <f>SUM(N70:T70)</f>
        <v>0</v>
      </c>
      <c r="V70" s="170" t="s">
        <v>3</v>
      </c>
      <c r="W70" s="86">
        <v>0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  <c r="AC70" s="86">
        <v>0</v>
      </c>
      <c r="AD70" s="86">
        <v>0</v>
      </c>
      <c r="AE70" s="86">
        <v>0</v>
      </c>
      <c r="AF70" s="86">
        <v>0</v>
      </c>
      <c r="AG70" s="86">
        <v>0</v>
      </c>
      <c r="AH70" s="86">
        <v>0</v>
      </c>
      <c r="AI70" s="86">
        <v>0</v>
      </c>
      <c r="AJ70" s="86">
        <v>0</v>
      </c>
      <c r="AK70" s="86">
        <v>0</v>
      </c>
      <c r="AL70" s="86">
        <v>0</v>
      </c>
      <c r="AM70" s="86">
        <v>0</v>
      </c>
      <c r="AN70" s="86">
        <v>0</v>
      </c>
      <c r="AO70" s="86">
        <v>0</v>
      </c>
      <c r="AP70" s="86">
        <v>0</v>
      </c>
      <c r="AQ70" s="86">
        <v>0</v>
      </c>
      <c r="AR70" s="86">
        <v>0</v>
      </c>
      <c r="AS70" s="86">
        <v>0</v>
      </c>
      <c r="AT70" s="86">
        <v>0</v>
      </c>
      <c r="AU70" s="86">
        <v>0</v>
      </c>
      <c r="AV70" s="350"/>
    </row>
    <row r="71" spans="1:48" s="84" customFormat="1" ht="16.5" customHeight="1">
      <c r="A71" s="742"/>
      <c r="B71" s="803"/>
      <c r="C71" s="475"/>
      <c r="D71" s="577"/>
      <c r="E71" s="554"/>
      <c r="F71" s="82" t="s">
        <v>19</v>
      </c>
      <c r="G71" s="82" t="s">
        <v>22</v>
      </c>
      <c r="H71" s="82" t="s">
        <v>297</v>
      </c>
      <c r="I71" s="82" t="s">
        <v>297</v>
      </c>
      <c r="J71" s="555"/>
      <c r="K71" s="555"/>
      <c r="L71" s="572"/>
      <c r="M71" s="572"/>
      <c r="N71" s="86">
        <v>0</v>
      </c>
      <c r="O71" s="86">
        <v>0</v>
      </c>
      <c r="P71" s="86">
        <v>0</v>
      </c>
      <c r="Q71" s="86">
        <v>0</v>
      </c>
      <c r="R71" s="86">
        <v>0.25</v>
      </c>
      <c r="S71" s="86">
        <v>0.91678999999999999</v>
      </c>
      <c r="T71" s="86">
        <v>0.91678999999999999</v>
      </c>
      <c r="U71" s="83">
        <f t="shared" ref="U71:U75" si="24">SUM(N71:T71)</f>
        <v>2.08358</v>
      </c>
      <c r="V71" s="171" t="s">
        <v>8</v>
      </c>
      <c r="W71" s="86">
        <v>250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  <c r="AC71" s="86">
        <v>0</v>
      </c>
      <c r="AD71" s="86">
        <v>0</v>
      </c>
      <c r="AE71" s="86">
        <v>0</v>
      </c>
      <c r="AF71" s="86">
        <v>0</v>
      </c>
      <c r="AG71" s="86">
        <v>0</v>
      </c>
      <c r="AH71" s="86">
        <v>0</v>
      </c>
      <c r="AI71" s="86">
        <v>0</v>
      </c>
      <c r="AJ71" s="86">
        <v>0</v>
      </c>
      <c r="AK71" s="86">
        <v>0</v>
      </c>
      <c r="AL71" s="86">
        <v>0</v>
      </c>
      <c r="AM71" s="86">
        <v>0</v>
      </c>
      <c r="AN71" s="86">
        <v>0</v>
      </c>
      <c r="AO71" s="86">
        <v>0</v>
      </c>
      <c r="AP71" s="86">
        <v>0</v>
      </c>
      <c r="AQ71" s="86">
        <v>0</v>
      </c>
      <c r="AR71" s="86">
        <v>0</v>
      </c>
      <c r="AS71" s="86">
        <v>0</v>
      </c>
      <c r="AT71" s="86">
        <v>0</v>
      </c>
      <c r="AU71" s="86">
        <v>0</v>
      </c>
      <c r="AV71" s="350"/>
    </row>
    <row r="72" spans="1:48" s="84" customFormat="1" ht="16.5" customHeight="1">
      <c r="A72" s="742"/>
      <c r="B72" s="803"/>
      <c r="C72" s="475"/>
      <c r="D72" s="577"/>
      <c r="E72" s="554"/>
      <c r="F72" s="550" t="s">
        <v>39</v>
      </c>
      <c r="G72" s="550" t="s">
        <v>21</v>
      </c>
      <c r="H72" s="550" t="s">
        <v>317</v>
      </c>
      <c r="I72" s="550" t="s">
        <v>366</v>
      </c>
      <c r="J72" s="555"/>
      <c r="K72" s="555"/>
      <c r="L72" s="572"/>
      <c r="M72" s="572"/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3">
        <f>SUM(N72:T72)</f>
        <v>0</v>
      </c>
      <c r="V72" s="170" t="s">
        <v>50</v>
      </c>
      <c r="W72" s="86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86">
        <v>0</v>
      </c>
      <c r="AR72" s="86">
        <v>0</v>
      </c>
      <c r="AS72" s="86">
        <v>0</v>
      </c>
      <c r="AT72" s="86">
        <v>0</v>
      </c>
      <c r="AU72" s="86">
        <v>0</v>
      </c>
      <c r="AV72" s="350"/>
    </row>
    <row r="73" spans="1:48" s="84" customFormat="1" ht="16.5" customHeight="1">
      <c r="A73" s="742"/>
      <c r="B73" s="803"/>
      <c r="C73" s="475"/>
      <c r="D73" s="577"/>
      <c r="E73" s="554"/>
      <c r="F73" s="550"/>
      <c r="G73" s="550"/>
      <c r="H73" s="550"/>
      <c r="I73" s="550"/>
      <c r="J73" s="555"/>
      <c r="K73" s="555"/>
      <c r="L73" s="572"/>
      <c r="M73" s="572"/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3">
        <f t="shared" si="24"/>
        <v>0</v>
      </c>
      <c r="V73" s="170" t="s">
        <v>51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6">
        <v>0</v>
      </c>
      <c r="AD73" s="86">
        <v>0</v>
      </c>
      <c r="AE73" s="86">
        <v>0</v>
      </c>
      <c r="AF73" s="86">
        <v>0</v>
      </c>
      <c r="AG73" s="86">
        <v>0</v>
      </c>
      <c r="AH73" s="86">
        <v>0</v>
      </c>
      <c r="AI73" s="86">
        <v>0</v>
      </c>
      <c r="AJ73" s="86">
        <v>0</v>
      </c>
      <c r="AK73" s="86">
        <v>0</v>
      </c>
      <c r="AL73" s="86">
        <v>0</v>
      </c>
      <c r="AM73" s="86">
        <v>0</v>
      </c>
      <c r="AN73" s="86">
        <v>0</v>
      </c>
      <c r="AO73" s="86">
        <v>0</v>
      </c>
      <c r="AP73" s="86">
        <v>0</v>
      </c>
      <c r="AQ73" s="86">
        <v>0</v>
      </c>
      <c r="AR73" s="86">
        <v>0</v>
      </c>
      <c r="AS73" s="86">
        <v>0</v>
      </c>
      <c r="AT73" s="86">
        <v>0</v>
      </c>
      <c r="AU73" s="86">
        <v>0</v>
      </c>
      <c r="AV73" s="350"/>
    </row>
    <row r="74" spans="1:48" s="84" customFormat="1" ht="16.5" customHeight="1">
      <c r="A74" s="742"/>
      <c r="B74" s="803"/>
      <c r="C74" s="475"/>
      <c r="D74" s="577"/>
      <c r="E74" s="554"/>
      <c r="F74" s="550"/>
      <c r="G74" s="550"/>
      <c r="H74" s="550"/>
      <c r="I74" s="550"/>
      <c r="J74" s="555"/>
      <c r="K74" s="555"/>
      <c r="L74" s="572"/>
      <c r="M74" s="572"/>
      <c r="N74" s="86">
        <v>0</v>
      </c>
      <c r="O74" s="86">
        <v>0</v>
      </c>
      <c r="P74" s="86">
        <v>0</v>
      </c>
      <c r="Q74" s="86">
        <v>0</v>
      </c>
      <c r="R74" s="86">
        <v>0</v>
      </c>
      <c r="S74" s="86">
        <v>0</v>
      </c>
      <c r="T74" s="86">
        <v>0</v>
      </c>
      <c r="U74" s="83">
        <f t="shared" si="24"/>
        <v>0</v>
      </c>
      <c r="V74" s="170" t="s">
        <v>52</v>
      </c>
      <c r="W74" s="86">
        <v>0</v>
      </c>
      <c r="X74" s="86">
        <v>0</v>
      </c>
      <c r="Y74" s="86">
        <v>0</v>
      </c>
      <c r="Z74" s="86">
        <v>0</v>
      </c>
      <c r="AA74" s="86">
        <v>0</v>
      </c>
      <c r="AB74" s="86">
        <v>0</v>
      </c>
      <c r="AC74" s="86">
        <v>0</v>
      </c>
      <c r="AD74" s="86">
        <v>0</v>
      </c>
      <c r="AE74" s="86">
        <v>0</v>
      </c>
      <c r="AF74" s="86">
        <v>0</v>
      </c>
      <c r="AG74" s="86">
        <v>0</v>
      </c>
      <c r="AH74" s="86">
        <v>0</v>
      </c>
      <c r="AI74" s="86">
        <v>0</v>
      </c>
      <c r="AJ74" s="86">
        <v>0</v>
      </c>
      <c r="AK74" s="86">
        <v>0</v>
      </c>
      <c r="AL74" s="86">
        <v>0</v>
      </c>
      <c r="AM74" s="86">
        <v>0</v>
      </c>
      <c r="AN74" s="86">
        <v>0</v>
      </c>
      <c r="AO74" s="86">
        <v>0</v>
      </c>
      <c r="AP74" s="86">
        <v>0</v>
      </c>
      <c r="AQ74" s="86">
        <v>0</v>
      </c>
      <c r="AR74" s="86">
        <v>0</v>
      </c>
      <c r="AS74" s="86">
        <v>0</v>
      </c>
      <c r="AT74" s="86">
        <v>0</v>
      </c>
      <c r="AU74" s="86">
        <v>0</v>
      </c>
      <c r="AV74" s="350"/>
    </row>
    <row r="75" spans="1:48" s="90" customFormat="1" ht="16.5" customHeight="1">
      <c r="A75" s="742"/>
      <c r="B75" s="803"/>
      <c r="C75" s="475"/>
      <c r="D75" s="578"/>
      <c r="E75" s="554"/>
      <c r="F75" s="550"/>
      <c r="G75" s="550"/>
      <c r="H75" s="550"/>
      <c r="I75" s="550"/>
      <c r="J75" s="555"/>
      <c r="K75" s="555"/>
      <c r="L75" s="572"/>
      <c r="M75" s="572"/>
      <c r="N75" s="88">
        <f>SUM(N70:N74)</f>
        <v>0</v>
      </c>
      <c r="O75" s="88">
        <f t="shared" ref="O75:T75" si="25">SUM(O70:O74)</f>
        <v>0</v>
      </c>
      <c r="P75" s="88">
        <f t="shared" si="25"/>
        <v>0</v>
      </c>
      <c r="Q75" s="88">
        <f t="shared" si="25"/>
        <v>0</v>
      </c>
      <c r="R75" s="175">
        <f t="shared" si="25"/>
        <v>0.25</v>
      </c>
      <c r="S75" s="175">
        <f t="shared" si="25"/>
        <v>0.91678999999999999</v>
      </c>
      <c r="T75" s="175">
        <f t="shared" si="25"/>
        <v>0.91678999999999999</v>
      </c>
      <c r="U75" s="176">
        <f t="shared" si="24"/>
        <v>2.08358</v>
      </c>
      <c r="V75" s="177" t="s">
        <v>11</v>
      </c>
      <c r="W75" s="175">
        <f t="shared" ref="W75:AU75" si="26">SUM(W70:W74)</f>
        <v>250</v>
      </c>
      <c r="X75" s="175">
        <f t="shared" si="26"/>
        <v>0</v>
      </c>
      <c r="Y75" s="175">
        <f t="shared" si="26"/>
        <v>0</v>
      </c>
      <c r="Z75" s="175">
        <f t="shared" si="26"/>
        <v>0</v>
      </c>
      <c r="AA75" s="175">
        <f t="shared" si="26"/>
        <v>0</v>
      </c>
      <c r="AB75" s="175">
        <f t="shared" si="26"/>
        <v>0</v>
      </c>
      <c r="AC75" s="175">
        <f t="shared" si="26"/>
        <v>0</v>
      </c>
      <c r="AD75" s="175">
        <f t="shared" si="26"/>
        <v>0</v>
      </c>
      <c r="AE75" s="175">
        <f t="shared" si="26"/>
        <v>0</v>
      </c>
      <c r="AF75" s="175">
        <f t="shared" si="26"/>
        <v>0</v>
      </c>
      <c r="AG75" s="175">
        <f t="shared" si="26"/>
        <v>0</v>
      </c>
      <c r="AH75" s="175">
        <f t="shared" si="26"/>
        <v>0</v>
      </c>
      <c r="AI75" s="175">
        <f t="shared" si="26"/>
        <v>0</v>
      </c>
      <c r="AJ75" s="175">
        <f t="shared" si="26"/>
        <v>0</v>
      </c>
      <c r="AK75" s="175">
        <f t="shared" si="26"/>
        <v>0</v>
      </c>
      <c r="AL75" s="175">
        <f t="shared" si="26"/>
        <v>0</v>
      </c>
      <c r="AM75" s="175">
        <f t="shared" si="26"/>
        <v>0</v>
      </c>
      <c r="AN75" s="175">
        <f t="shared" si="26"/>
        <v>0</v>
      </c>
      <c r="AO75" s="175">
        <f t="shared" si="26"/>
        <v>0</v>
      </c>
      <c r="AP75" s="175">
        <f t="shared" si="26"/>
        <v>0</v>
      </c>
      <c r="AQ75" s="175">
        <f t="shared" si="26"/>
        <v>0</v>
      </c>
      <c r="AR75" s="175">
        <f t="shared" si="26"/>
        <v>0</v>
      </c>
      <c r="AS75" s="175">
        <f t="shared" si="26"/>
        <v>0</v>
      </c>
      <c r="AT75" s="175">
        <f t="shared" si="26"/>
        <v>0</v>
      </c>
      <c r="AU75" s="175">
        <f t="shared" si="26"/>
        <v>0</v>
      </c>
      <c r="AV75" s="351"/>
    </row>
    <row r="76" spans="1:48" s="84" customFormat="1" ht="18.75" customHeight="1">
      <c r="A76" s="179"/>
      <c r="B76" s="648" t="s">
        <v>669</v>
      </c>
      <c r="C76" s="649"/>
      <c r="D76" s="649"/>
      <c r="E76" s="649"/>
      <c r="F76" s="649"/>
      <c r="G76" s="649"/>
      <c r="H76" s="649"/>
      <c r="I76" s="649"/>
      <c r="J76" s="649"/>
      <c r="K76" s="649"/>
      <c r="L76" s="649"/>
      <c r="M76" s="649"/>
      <c r="N76" s="649"/>
      <c r="O76" s="649"/>
      <c r="P76" s="649"/>
      <c r="Q76" s="649"/>
      <c r="R76" s="649"/>
      <c r="S76" s="649"/>
      <c r="T76" s="649"/>
      <c r="U76" s="649"/>
      <c r="V76" s="649"/>
      <c r="W76" s="675"/>
      <c r="X76" s="675"/>
      <c r="Y76" s="675"/>
      <c r="Z76" s="675"/>
      <c r="AA76" s="675"/>
      <c r="AB76" s="675"/>
      <c r="AC76" s="675"/>
      <c r="AD76" s="675"/>
      <c r="AE76" s="675"/>
      <c r="AF76" s="675"/>
      <c r="AG76" s="675"/>
      <c r="AH76" s="675"/>
      <c r="AI76" s="675"/>
      <c r="AJ76" s="675"/>
      <c r="AK76" s="675"/>
      <c r="AL76" s="675"/>
      <c r="AM76" s="675"/>
      <c r="AN76" s="675"/>
      <c r="AO76" s="675"/>
      <c r="AP76" s="675"/>
      <c r="AQ76" s="675"/>
      <c r="AR76" s="675"/>
      <c r="AS76" s="675"/>
      <c r="AT76" s="675"/>
      <c r="AU76" s="675"/>
      <c r="AV76" s="676"/>
    </row>
    <row r="77" spans="1:48" s="84" customFormat="1" ht="15.75" customHeight="1">
      <c r="A77" s="777" t="s">
        <v>628</v>
      </c>
      <c r="B77" s="778"/>
      <c r="C77" s="778"/>
      <c r="D77" s="778"/>
      <c r="E77" s="778"/>
      <c r="F77" s="778"/>
      <c r="G77" s="778"/>
      <c r="H77" s="778"/>
      <c r="I77" s="778"/>
      <c r="J77" s="778"/>
      <c r="K77" s="778"/>
      <c r="L77" s="778"/>
      <c r="M77" s="778"/>
      <c r="N77" s="778"/>
      <c r="O77" s="778"/>
      <c r="P77" s="778"/>
      <c r="Q77" s="778"/>
      <c r="R77" s="778"/>
      <c r="S77" s="778"/>
      <c r="T77" s="778"/>
      <c r="U77" s="778"/>
      <c r="V77" s="778"/>
      <c r="W77" s="675"/>
      <c r="X77" s="675"/>
      <c r="Y77" s="675"/>
      <c r="Z77" s="675"/>
      <c r="AA77" s="675"/>
      <c r="AB77" s="675"/>
      <c r="AC77" s="675"/>
      <c r="AD77" s="675"/>
      <c r="AE77" s="675"/>
      <c r="AF77" s="675"/>
      <c r="AG77" s="675"/>
      <c r="AH77" s="675"/>
      <c r="AI77" s="675"/>
      <c r="AJ77" s="675"/>
      <c r="AK77" s="675"/>
      <c r="AL77" s="675"/>
      <c r="AM77" s="675"/>
      <c r="AN77" s="675"/>
      <c r="AO77" s="675"/>
      <c r="AP77" s="675"/>
      <c r="AQ77" s="675"/>
      <c r="AR77" s="675"/>
      <c r="AS77" s="675"/>
      <c r="AT77" s="675"/>
      <c r="AU77" s="675"/>
      <c r="AV77" s="676"/>
    </row>
    <row r="78" spans="1:48" s="84" customFormat="1" ht="19.5" customHeight="1">
      <c r="A78" s="584" t="s">
        <v>53</v>
      </c>
      <c r="B78" s="552" t="s">
        <v>670</v>
      </c>
      <c r="C78" s="475" t="s">
        <v>671</v>
      </c>
      <c r="D78" s="576" t="s">
        <v>662</v>
      </c>
      <c r="E78" s="554" t="s">
        <v>631</v>
      </c>
      <c r="F78" s="82" t="s">
        <v>18</v>
      </c>
      <c r="G78" s="82" t="s">
        <v>20</v>
      </c>
      <c r="H78" s="82" t="s">
        <v>367</v>
      </c>
      <c r="I78" s="82" t="s">
        <v>672</v>
      </c>
      <c r="J78" s="555">
        <v>2022</v>
      </c>
      <c r="K78" s="555">
        <v>2023</v>
      </c>
      <c r="L78" s="572">
        <v>364.64400000000001</v>
      </c>
      <c r="M78" s="572">
        <f>Q83+R83+S83+T83</f>
        <v>358.03521999999998</v>
      </c>
      <c r="N78" s="83">
        <v>0</v>
      </c>
      <c r="O78" s="83">
        <v>0</v>
      </c>
      <c r="P78" s="83">
        <v>0</v>
      </c>
      <c r="Q78" s="83">
        <v>0</v>
      </c>
      <c r="R78" s="83">
        <v>0</v>
      </c>
      <c r="S78" s="83">
        <v>0</v>
      </c>
      <c r="T78" s="83">
        <v>0</v>
      </c>
      <c r="U78" s="83">
        <f>SUM(N78:T78)</f>
        <v>0</v>
      </c>
      <c r="V78" s="170" t="s">
        <v>3</v>
      </c>
      <c r="W78" s="83">
        <v>0</v>
      </c>
      <c r="X78" s="86">
        <v>0</v>
      </c>
      <c r="Y78" s="86">
        <v>0</v>
      </c>
      <c r="Z78" s="86">
        <v>0</v>
      </c>
      <c r="AA78" s="86">
        <v>0</v>
      </c>
      <c r="AB78" s="86">
        <v>0</v>
      </c>
      <c r="AC78" s="86">
        <v>0</v>
      </c>
      <c r="AD78" s="86">
        <v>0</v>
      </c>
      <c r="AE78" s="86">
        <v>0</v>
      </c>
      <c r="AF78" s="86">
        <v>0</v>
      </c>
      <c r="AG78" s="86">
        <v>0</v>
      </c>
      <c r="AH78" s="86">
        <v>0</v>
      </c>
      <c r="AI78" s="86">
        <v>0</v>
      </c>
      <c r="AJ78" s="86">
        <v>0</v>
      </c>
      <c r="AK78" s="86">
        <v>0</v>
      </c>
      <c r="AL78" s="86">
        <v>0</v>
      </c>
      <c r="AM78" s="86">
        <v>0</v>
      </c>
      <c r="AN78" s="86">
        <v>0</v>
      </c>
      <c r="AO78" s="86">
        <v>0</v>
      </c>
      <c r="AP78" s="86">
        <v>0</v>
      </c>
      <c r="AQ78" s="86">
        <v>0</v>
      </c>
      <c r="AR78" s="86">
        <v>0</v>
      </c>
      <c r="AS78" s="86">
        <v>0</v>
      </c>
      <c r="AT78" s="86">
        <v>0</v>
      </c>
      <c r="AU78" s="86">
        <v>0</v>
      </c>
      <c r="AV78" s="350"/>
    </row>
    <row r="79" spans="1:48" s="84" customFormat="1" ht="19.5" customHeight="1">
      <c r="A79" s="585"/>
      <c r="B79" s="552"/>
      <c r="C79" s="475"/>
      <c r="D79" s="577"/>
      <c r="E79" s="554"/>
      <c r="F79" s="82" t="s">
        <v>19</v>
      </c>
      <c r="G79" s="82" t="s">
        <v>22</v>
      </c>
      <c r="H79" s="82" t="s">
        <v>673</v>
      </c>
      <c r="I79" s="82" t="s">
        <v>673</v>
      </c>
      <c r="J79" s="555"/>
      <c r="K79" s="555"/>
      <c r="L79" s="572"/>
      <c r="M79" s="572"/>
      <c r="N79" s="86">
        <v>0</v>
      </c>
      <c r="O79" s="85">
        <v>0</v>
      </c>
      <c r="P79" s="85">
        <v>2.2950000000000002E-2</v>
      </c>
      <c r="Q79" s="86">
        <v>70</v>
      </c>
      <c r="R79" s="86">
        <v>125</v>
      </c>
      <c r="S79" s="86">
        <v>80.999179999999996</v>
      </c>
      <c r="T79" s="86">
        <v>55.811</v>
      </c>
      <c r="U79" s="83">
        <f t="shared" ref="U79:U83" si="27">SUM(N79:T79)</f>
        <v>331.83312999999993</v>
      </c>
      <c r="V79" s="171" t="s">
        <v>8</v>
      </c>
      <c r="W79" s="86">
        <v>125000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350"/>
    </row>
    <row r="80" spans="1:48" s="84" customFormat="1" ht="19.5" customHeight="1">
      <c r="A80" s="585"/>
      <c r="B80" s="552"/>
      <c r="C80" s="475"/>
      <c r="D80" s="577"/>
      <c r="E80" s="554"/>
      <c r="F80" s="82" t="s">
        <v>39</v>
      </c>
      <c r="G80" s="82" t="s">
        <v>21</v>
      </c>
      <c r="H80" s="550" t="s">
        <v>381</v>
      </c>
      <c r="I80" s="550" t="s">
        <v>674</v>
      </c>
      <c r="J80" s="555"/>
      <c r="K80" s="555"/>
      <c r="L80" s="572"/>
      <c r="M80" s="572"/>
      <c r="N80" s="83">
        <v>0</v>
      </c>
      <c r="O80" s="83">
        <v>0</v>
      </c>
      <c r="P80" s="83">
        <v>0</v>
      </c>
      <c r="Q80" s="83">
        <v>0</v>
      </c>
      <c r="R80" s="83">
        <v>0.37725999999999998</v>
      </c>
      <c r="S80" s="83">
        <v>0.65937000000000001</v>
      </c>
      <c r="T80" s="86">
        <v>25.188410000000001</v>
      </c>
      <c r="U80" s="83">
        <f>SUM(N80:T80)</f>
        <v>26.22504</v>
      </c>
      <c r="V80" s="413" t="s">
        <v>50</v>
      </c>
      <c r="W80" s="83">
        <v>377.26</v>
      </c>
      <c r="X80" s="86">
        <v>0</v>
      </c>
      <c r="Y80" s="86">
        <v>0</v>
      </c>
      <c r="Z80" s="86">
        <v>0</v>
      </c>
      <c r="AA80" s="86">
        <v>0</v>
      </c>
      <c r="AB80" s="86">
        <v>0</v>
      </c>
      <c r="AC80" s="86">
        <v>0</v>
      </c>
      <c r="AD80" s="86">
        <v>0</v>
      </c>
      <c r="AE80" s="86">
        <v>0</v>
      </c>
      <c r="AF80" s="86">
        <v>0</v>
      </c>
      <c r="AG80" s="86">
        <v>0</v>
      </c>
      <c r="AH80" s="86">
        <v>0</v>
      </c>
      <c r="AI80" s="86">
        <v>0</v>
      </c>
      <c r="AJ80" s="86">
        <v>0</v>
      </c>
      <c r="AK80" s="86">
        <v>0</v>
      </c>
      <c r="AL80" s="86">
        <v>0</v>
      </c>
      <c r="AM80" s="86">
        <v>0</v>
      </c>
      <c r="AN80" s="86">
        <v>0</v>
      </c>
      <c r="AO80" s="86">
        <v>0</v>
      </c>
      <c r="AP80" s="86">
        <v>0</v>
      </c>
      <c r="AQ80" s="86">
        <v>0</v>
      </c>
      <c r="AR80" s="86">
        <v>0</v>
      </c>
      <c r="AS80" s="86">
        <v>0</v>
      </c>
      <c r="AT80" s="86">
        <v>0</v>
      </c>
      <c r="AU80" s="86">
        <v>0</v>
      </c>
      <c r="AV80" s="350"/>
    </row>
    <row r="81" spans="1:48" s="84" customFormat="1" ht="19.5" customHeight="1">
      <c r="A81" s="585"/>
      <c r="B81" s="552"/>
      <c r="C81" s="475"/>
      <c r="D81" s="577"/>
      <c r="E81" s="554"/>
      <c r="F81" s="82"/>
      <c r="G81" s="82"/>
      <c r="H81" s="550"/>
      <c r="I81" s="550"/>
      <c r="J81" s="555"/>
      <c r="K81" s="555"/>
      <c r="L81" s="572"/>
      <c r="M81" s="572"/>
      <c r="N81" s="83">
        <v>0</v>
      </c>
      <c r="O81" s="83">
        <v>0</v>
      </c>
      <c r="P81" s="83">
        <v>0</v>
      </c>
      <c r="Q81" s="83">
        <v>0</v>
      </c>
      <c r="R81" s="83">
        <v>0</v>
      </c>
      <c r="S81" s="83">
        <v>0</v>
      </c>
      <c r="T81" s="83">
        <v>0</v>
      </c>
      <c r="U81" s="83">
        <f t="shared" si="27"/>
        <v>0</v>
      </c>
      <c r="V81" s="170" t="s">
        <v>51</v>
      </c>
      <c r="W81" s="83">
        <v>0</v>
      </c>
      <c r="X81" s="86">
        <v>0</v>
      </c>
      <c r="Y81" s="86">
        <v>0</v>
      </c>
      <c r="Z81" s="86">
        <v>0</v>
      </c>
      <c r="AA81" s="86">
        <v>0</v>
      </c>
      <c r="AB81" s="86">
        <v>0</v>
      </c>
      <c r="AC81" s="86">
        <v>0</v>
      </c>
      <c r="AD81" s="86">
        <v>0</v>
      </c>
      <c r="AE81" s="86">
        <v>0</v>
      </c>
      <c r="AF81" s="86">
        <v>0</v>
      </c>
      <c r="AG81" s="86">
        <v>0</v>
      </c>
      <c r="AH81" s="86">
        <v>0</v>
      </c>
      <c r="AI81" s="86">
        <v>0</v>
      </c>
      <c r="AJ81" s="86">
        <v>0</v>
      </c>
      <c r="AK81" s="86">
        <v>0</v>
      </c>
      <c r="AL81" s="86">
        <v>0</v>
      </c>
      <c r="AM81" s="86">
        <v>0</v>
      </c>
      <c r="AN81" s="86">
        <v>0</v>
      </c>
      <c r="AO81" s="86">
        <v>0</v>
      </c>
      <c r="AP81" s="86">
        <v>0</v>
      </c>
      <c r="AQ81" s="86">
        <v>0</v>
      </c>
      <c r="AR81" s="86">
        <v>0</v>
      </c>
      <c r="AS81" s="86">
        <v>0</v>
      </c>
      <c r="AT81" s="86">
        <v>0</v>
      </c>
      <c r="AU81" s="86">
        <v>0</v>
      </c>
      <c r="AV81" s="350"/>
    </row>
    <row r="82" spans="1:48" s="84" customFormat="1" ht="18" customHeight="1">
      <c r="A82" s="585"/>
      <c r="B82" s="552"/>
      <c r="C82" s="475"/>
      <c r="D82" s="577"/>
      <c r="E82" s="554"/>
      <c r="F82" s="82"/>
      <c r="G82" s="82"/>
      <c r="H82" s="550"/>
      <c r="I82" s="550"/>
      <c r="J82" s="555"/>
      <c r="K82" s="555"/>
      <c r="L82" s="572"/>
      <c r="M82" s="572"/>
      <c r="N82" s="86">
        <v>0</v>
      </c>
      <c r="O82" s="86">
        <v>0</v>
      </c>
      <c r="P82" s="86">
        <v>0</v>
      </c>
      <c r="Q82" s="86">
        <v>0</v>
      </c>
      <c r="R82" s="86">
        <v>0</v>
      </c>
      <c r="S82" s="86">
        <v>0</v>
      </c>
      <c r="T82" s="86">
        <v>0</v>
      </c>
      <c r="U82" s="83">
        <f t="shared" si="27"/>
        <v>0</v>
      </c>
      <c r="V82" s="170" t="s">
        <v>52</v>
      </c>
      <c r="W82" s="86">
        <v>0</v>
      </c>
      <c r="X82" s="86">
        <v>0</v>
      </c>
      <c r="Y82" s="86">
        <v>0</v>
      </c>
      <c r="Z82" s="86">
        <v>0</v>
      </c>
      <c r="AA82" s="86">
        <v>0</v>
      </c>
      <c r="AB82" s="86">
        <v>0</v>
      </c>
      <c r="AC82" s="86">
        <v>0</v>
      </c>
      <c r="AD82" s="86">
        <v>0</v>
      </c>
      <c r="AE82" s="86">
        <v>0</v>
      </c>
      <c r="AF82" s="86">
        <v>0</v>
      </c>
      <c r="AG82" s="86">
        <v>0</v>
      </c>
      <c r="AH82" s="86">
        <v>0</v>
      </c>
      <c r="AI82" s="86">
        <v>0</v>
      </c>
      <c r="AJ82" s="86">
        <v>0</v>
      </c>
      <c r="AK82" s="86">
        <v>0</v>
      </c>
      <c r="AL82" s="86">
        <v>0</v>
      </c>
      <c r="AM82" s="86">
        <v>0</v>
      </c>
      <c r="AN82" s="86">
        <v>0</v>
      </c>
      <c r="AO82" s="86">
        <v>0</v>
      </c>
      <c r="AP82" s="86">
        <v>0</v>
      </c>
      <c r="AQ82" s="86">
        <v>0</v>
      </c>
      <c r="AR82" s="86">
        <v>0</v>
      </c>
      <c r="AS82" s="86">
        <v>0</v>
      </c>
      <c r="AT82" s="86">
        <v>0</v>
      </c>
      <c r="AU82" s="86">
        <v>0</v>
      </c>
      <c r="AV82" s="350"/>
    </row>
    <row r="83" spans="1:48" s="90" customFormat="1" ht="17.25" customHeight="1">
      <c r="A83" s="585"/>
      <c r="B83" s="552"/>
      <c r="C83" s="475"/>
      <c r="D83" s="578"/>
      <c r="E83" s="554"/>
      <c r="F83" s="91"/>
      <c r="G83" s="91"/>
      <c r="H83" s="550"/>
      <c r="I83" s="550"/>
      <c r="J83" s="555"/>
      <c r="K83" s="555"/>
      <c r="L83" s="572"/>
      <c r="M83" s="572"/>
      <c r="N83" s="88">
        <f>SUM(N78:N82)</f>
        <v>0</v>
      </c>
      <c r="O83" s="88">
        <f t="shared" ref="O83:T83" si="28">SUM(O78:O82)</f>
        <v>0</v>
      </c>
      <c r="P83" s="88">
        <f t="shared" si="28"/>
        <v>2.2950000000000002E-2</v>
      </c>
      <c r="Q83" s="88">
        <f t="shared" si="28"/>
        <v>70</v>
      </c>
      <c r="R83" s="175">
        <f t="shared" si="28"/>
        <v>125.37726000000001</v>
      </c>
      <c r="S83" s="175">
        <f t="shared" si="28"/>
        <v>81.658549999999991</v>
      </c>
      <c r="T83" s="175">
        <f t="shared" si="28"/>
        <v>80.999409999999997</v>
      </c>
      <c r="U83" s="176">
        <f t="shared" si="27"/>
        <v>358.05817000000002</v>
      </c>
      <c r="V83" s="177" t="s">
        <v>11</v>
      </c>
      <c r="W83" s="175">
        <f t="shared" ref="W83:AU83" si="29">SUM(W78:W82)</f>
        <v>125377.26</v>
      </c>
      <c r="X83" s="175">
        <f t="shared" si="29"/>
        <v>0</v>
      </c>
      <c r="Y83" s="175">
        <f t="shared" si="29"/>
        <v>0</v>
      </c>
      <c r="Z83" s="175">
        <f t="shared" si="29"/>
        <v>0</v>
      </c>
      <c r="AA83" s="175">
        <f t="shared" si="29"/>
        <v>0</v>
      </c>
      <c r="AB83" s="175">
        <f t="shared" si="29"/>
        <v>0</v>
      </c>
      <c r="AC83" s="175">
        <f t="shared" si="29"/>
        <v>0</v>
      </c>
      <c r="AD83" s="175">
        <f t="shared" si="29"/>
        <v>0</v>
      </c>
      <c r="AE83" s="175">
        <f t="shared" si="29"/>
        <v>0</v>
      </c>
      <c r="AF83" s="175">
        <f t="shared" si="29"/>
        <v>0</v>
      </c>
      <c r="AG83" s="175">
        <f t="shared" si="29"/>
        <v>0</v>
      </c>
      <c r="AH83" s="175">
        <f t="shared" si="29"/>
        <v>0</v>
      </c>
      <c r="AI83" s="175">
        <f t="shared" si="29"/>
        <v>0</v>
      </c>
      <c r="AJ83" s="175">
        <f t="shared" si="29"/>
        <v>0</v>
      </c>
      <c r="AK83" s="175">
        <f t="shared" si="29"/>
        <v>0</v>
      </c>
      <c r="AL83" s="175">
        <f t="shared" si="29"/>
        <v>0</v>
      </c>
      <c r="AM83" s="175">
        <f t="shared" si="29"/>
        <v>0</v>
      </c>
      <c r="AN83" s="175">
        <f t="shared" si="29"/>
        <v>0</v>
      </c>
      <c r="AO83" s="175">
        <f t="shared" si="29"/>
        <v>0</v>
      </c>
      <c r="AP83" s="175">
        <f t="shared" si="29"/>
        <v>0</v>
      </c>
      <c r="AQ83" s="175">
        <f t="shared" si="29"/>
        <v>0</v>
      </c>
      <c r="AR83" s="175">
        <f t="shared" si="29"/>
        <v>0</v>
      </c>
      <c r="AS83" s="175">
        <f t="shared" si="29"/>
        <v>0</v>
      </c>
      <c r="AT83" s="175">
        <f t="shared" si="29"/>
        <v>0</v>
      </c>
      <c r="AU83" s="175">
        <f t="shared" si="29"/>
        <v>0</v>
      </c>
      <c r="AV83" s="351"/>
    </row>
    <row r="84" spans="1:48" s="84" customFormat="1" ht="16.5" customHeight="1">
      <c r="A84" s="585"/>
      <c r="B84" s="803" t="s">
        <v>675</v>
      </c>
      <c r="C84" s="475" t="s">
        <v>676</v>
      </c>
      <c r="D84" s="576" t="s">
        <v>662</v>
      </c>
      <c r="E84" s="554" t="s">
        <v>677</v>
      </c>
      <c r="F84" s="82" t="s">
        <v>18</v>
      </c>
      <c r="G84" s="82" t="s">
        <v>20</v>
      </c>
      <c r="H84" s="82" t="s">
        <v>678</v>
      </c>
      <c r="I84" s="82" t="s">
        <v>678</v>
      </c>
      <c r="J84" s="555">
        <v>2023</v>
      </c>
      <c r="K84" s="555">
        <v>2023</v>
      </c>
      <c r="L84" s="572">
        <v>7.96</v>
      </c>
      <c r="M84" s="572">
        <f>Q89+R89+S89+T89</f>
        <v>7.9602299999999993</v>
      </c>
      <c r="N84" s="86">
        <v>0</v>
      </c>
      <c r="O84" s="86">
        <v>0</v>
      </c>
      <c r="P84" s="86">
        <v>0</v>
      </c>
      <c r="Q84" s="86">
        <v>0</v>
      </c>
      <c r="R84" s="86">
        <v>0</v>
      </c>
      <c r="S84" s="86">
        <v>0</v>
      </c>
      <c r="T84" s="86">
        <v>0</v>
      </c>
      <c r="U84" s="83">
        <f>SUM(N84:T84)</f>
        <v>0</v>
      </c>
      <c r="V84" s="170" t="s">
        <v>3</v>
      </c>
      <c r="W84" s="86">
        <v>0</v>
      </c>
      <c r="X84" s="86">
        <v>0</v>
      </c>
      <c r="Y84" s="86">
        <v>0</v>
      </c>
      <c r="Z84" s="86">
        <v>0</v>
      </c>
      <c r="AA84" s="86">
        <v>0</v>
      </c>
      <c r="AB84" s="86">
        <v>0</v>
      </c>
      <c r="AC84" s="86">
        <v>0</v>
      </c>
      <c r="AD84" s="86">
        <v>0</v>
      </c>
      <c r="AE84" s="86">
        <v>0</v>
      </c>
      <c r="AF84" s="86">
        <v>0</v>
      </c>
      <c r="AG84" s="86">
        <v>0</v>
      </c>
      <c r="AH84" s="86">
        <v>0</v>
      </c>
      <c r="AI84" s="86">
        <v>0</v>
      </c>
      <c r="AJ84" s="86">
        <v>0</v>
      </c>
      <c r="AK84" s="86">
        <v>0</v>
      </c>
      <c r="AL84" s="86">
        <v>0</v>
      </c>
      <c r="AM84" s="86">
        <v>0</v>
      </c>
      <c r="AN84" s="86">
        <v>0</v>
      </c>
      <c r="AO84" s="86">
        <v>0</v>
      </c>
      <c r="AP84" s="86">
        <v>0</v>
      </c>
      <c r="AQ84" s="86">
        <v>0</v>
      </c>
      <c r="AR84" s="86">
        <v>0</v>
      </c>
      <c r="AS84" s="86">
        <v>0</v>
      </c>
      <c r="AT84" s="86">
        <v>0</v>
      </c>
      <c r="AU84" s="86">
        <v>0</v>
      </c>
      <c r="AV84" s="350"/>
    </row>
    <row r="85" spans="1:48" s="84" customFormat="1" ht="16.5" customHeight="1">
      <c r="A85" s="585"/>
      <c r="B85" s="803"/>
      <c r="C85" s="475"/>
      <c r="D85" s="577"/>
      <c r="E85" s="554"/>
      <c r="F85" s="82" t="s">
        <v>19</v>
      </c>
      <c r="G85" s="82" t="s">
        <v>22</v>
      </c>
      <c r="H85" s="82" t="s">
        <v>679</v>
      </c>
      <c r="I85" s="82" t="s">
        <v>679</v>
      </c>
      <c r="J85" s="555"/>
      <c r="K85" s="555"/>
      <c r="L85" s="572"/>
      <c r="M85" s="572"/>
      <c r="N85" s="86">
        <v>0</v>
      </c>
      <c r="O85" s="86">
        <v>0</v>
      </c>
      <c r="P85" s="86">
        <v>0</v>
      </c>
      <c r="Q85" s="86">
        <v>0</v>
      </c>
      <c r="R85" s="86">
        <v>7.9602299999999993</v>
      </c>
      <c r="S85" s="86">
        <v>0</v>
      </c>
      <c r="T85" s="86">
        <v>0</v>
      </c>
      <c r="U85" s="83">
        <f>SUM(N85:T85)</f>
        <v>7.9602299999999993</v>
      </c>
      <c r="V85" s="171" t="s">
        <v>8</v>
      </c>
      <c r="W85" s="86">
        <v>7960.23</v>
      </c>
      <c r="X85" s="86">
        <v>0</v>
      </c>
      <c r="Y85" s="86">
        <v>0</v>
      </c>
      <c r="Z85" s="86">
        <v>0</v>
      </c>
      <c r="AA85" s="86">
        <v>0</v>
      </c>
      <c r="AB85" s="86">
        <v>0</v>
      </c>
      <c r="AC85" s="86">
        <v>0</v>
      </c>
      <c r="AD85" s="86">
        <v>0</v>
      </c>
      <c r="AE85" s="86">
        <v>0</v>
      </c>
      <c r="AF85" s="86">
        <v>0</v>
      </c>
      <c r="AG85" s="86">
        <v>0</v>
      </c>
      <c r="AH85" s="86">
        <v>0</v>
      </c>
      <c r="AI85" s="86">
        <v>0</v>
      </c>
      <c r="AJ85" s="86">
        <v>0</v>
      </c>
      <c r="AK85" s="86">
        <v>0</v>
      </c>
      <c r="AL85" s="86">
        <v>0</v>
      </c>
      <c r="AM85" s="86">
        <v>0</v>
      </c>
      <c r="AN85" s="86">
        <v>0</v>
      </c>
      <c r="AO85" s="86">
        <v>0</v>
      </c>
      <c r="AP85" s="86">
        <v>0</v>
      </c>
      <c r="AQ85" s="86">
        <v>0</v>
      </c>
      <c r="AR85" s="86">
        <v>0</v>
      </c>
      <c r="AS85" s="86">
        <v>0</v>
      </c>
      <c r="AT85" s="86">
        <v>0</v>
      </c>
      <c r="AU85" s="86">
        <v>0</v>
      </c>
      <c r="AV85" s="350"/>
    </row>
    <row r="86" spans="1:48" s="84" customFormat="1" ht="16.5" customHeight="1">
      <c r="A86" s="585"/>
      <c r="B86" s="803"/>
      <c r="C86" s="475"/>
      <c r="D86" s="577"/>
      <c r="E86" s="554"/>
      <c r="F86" s="550" t="s">
        <v>39</v>
      </c>
      <c r="G86" s="550" t="s">
        <v>21</v>
      </c>
      <c r="H86" s="550" t="s">
        <v>680</v>
      </c>
      <c r="I86" s="550" t="s">
        <v>659</v>
      </c>
      <c r="J86" s="555"/>
      <c r="K86" s="555"/>
      <c r="L86" s="572"/>
      <c r="M86" s="572"/>
      <c r="N86" s="86">
        <v>0</v>
      </c>
      <c r="O86" s="86">
        <v>0</v>
      </c>
      <c r="P86" s="86">
        <v>0</v>
      </c>
      <c r="Q86" s="86">
        <v>0</v>
      </c>
      <c r="R86" s="86">
        <v>0</v>
      </c>
      <c r="S86" s="86">
        <v>0</v>
      </c>
      <c r="T86" s="86">
        <v>0</v>
      </c>
      <c r="U86" s="83">
        <f>SUM(N86:T86)</f>
        <v>0</v>
      </c>
      <c r="V86" s="170" t="s">
        <v>50</v>
      </c>
      <c r="W86" s="86">
        <v>0</v>
      </c>
      <c r="X86" s="86">
        <v>0</v>
      </c>
      <c r="Y86" s="86">
        <v>0</v>
      </c>
      <c r="Z86" s="86">
        <v>0</v>
      </c>
      <c r="AA86" s="86">
        <v>0</v>
      </c>
      <c r="AB86" s="86">
        <v>0</v>
      </c>
      <c r="AC86" s="86">
        <v>0</v>
      </c>
      <c r="AD86" s="86">
        <v>0</v>
      </c>
      <c r="AE86" s="86">
        <v>0</v>
      </c>
      <c r="AF86" s="86">
        <v>0</v>
      </c>
      <c r="AG86" s="86">
        <v>0</v>
      </c>
      <c r="AH86" s="86">
        <v>0</v>
      </c>
      <c r="AI86" s="86">
        <v>0</v>
      </c>
      <c r="AJ86" s="86">
        <v>0</v>
      </c>
      <c r="AK86" s="86">
        <v>0</v>
      </c>
      <c r="AL86" s="86">
        <v>0</v>
      </c>
      <c r="AM86" s="86">
        <v>0</v>
      </c>
      <c r="AN86" s="86">
        <v>0</v>
      </c>
      <c r="AO86" s="86">
        <v>0</v>
      </c>
      <c r="AP86" s="86">
        <v>0</v>
      </c>
      <c r="AQ86" s="86">
        <v>0</v>
      </c>
      <c r="AR86" s="86">
        <v>0</v>
      </c>
      <c r="AS86" s="86">
        <v>0</v>
      </c>
      <c r="AT86" s="86">
        <v>0</v>
      </c>
      <c r="AU86" s="86">
        <v>0</v>
      </c>
      <c r="AV86" s="350"/>
    </row>
    <row r="87" spans="1:48" s="84" customFormat="1" ht="16.5" customHeight="1">
      <c r="A87" s="585"/>
      <c r="B87" s="803"/>
      <c r="C87" s="475"/>
      <c r="D87" s="577"/>
      <c r="E87" s="554"/>
      <c r="F87" s="550"/>
      <c r="G87" s="550"/>
      <c r="H87" s="550"/>
      <c r="I87" s="550"/>
      <c r="J87" s="555"/>
      <c r="K87" s="555"/>
      <c r="L87" s="572"/>
      <c r="M87" s="572"/>
      <c r="N87" s="86">
        <v>0</v>
      </c>
      <c r="O87" s="86">
        <v>0</v>
      </c>
      <c r="P87" s="86">
        <v>0</v>
      </c>
      <c r="Q87" s="86">
        <v>0</v>
      </c>
      <c r="R87" s="86">
        <v>0</v>
      </c>
      <c r="S87" s="86">
        <v>0</v>
      </c>
      <c r="T87" s="86">
        <v>0</v>
      </c>
      <c r="U87" s="83">
        <f>SUM(N87:T87)</f>
        <v>0</v>
      </c>
      <c r="V87" s="170" t="s">
        <v>51</v>
      </c>
      <c r="W87" s="86">
        <v>0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  <c r="AC87" s="86">
        <v>0</v>
      </c>
      <c r="AD87" s="86">
        <v>0</v>
      </c>
      <c r="AE87" s="86">
        <v>0</v>
      </c>
      <c r="AF87" s="86">
        <v>0</v>
      </c>
      <c r="AG87" s="86">
        <v>0</v>
      </c>
      <c r="AH87" s="86">
        <v>0</v>
      </c>
      <c r="AI87" s="86">
        <v>0</v>
      </c>
      <c r="AJ87" s="86">
        <v>0</v>
      </c>
      <c r="AK87" s="86">
        <v>0</v>
      </c>
      <c r="AL87" s="86">
        <v>0</v>
      </c>
      <c r="AM87" s="86">
        <v>0</v>
      </c>
      <c r="AN87" s="86">
        <v>0</v>
      </c>
      <c r="AO87" s="86">
        <v>0</v>
      </c>
      <c r="AP87" s="86">
        <v>0</v>
      </c>
      <c r="AQ87" s="86">
        <v>0</v>
      </c>
      <c r="AR87" s="86">
        <v>0</v>
      </c>
      <c r="AS87" s="86">
        <v>0</v>
      </c>
      <c r="AT87" s="86">
        <v>0</v>
      </c>
      <c r="AU87" s="86">
        <v>0</v>
      </c>
      <c r="AV87" s="350"/>
    </row>
    <row r="88" spans="1:48" s="84" customFormat="1" ht="16.5" customHeight="1">
      <c r="A88" s="585"/>
      <c r="B88" s="803"/>
      <c r="C88" s="475"/>
      <c r="D88" s="577"/>
      <c r="E88" s="554"/>
      <c r="F88" s="550"/>
      <c r="G88" s="550"/>
      <c r="H88" s="550"/>
      <c r="I88" s="550"/>
      <c r="J88" s="555"/>
      <c r="K88" s="555"/>
      <c r="L88" s="572"/>
      <c r="M88" s="572"/>
      <c r="N88" s="86">
        <v>0</v>
      </c>
      <c r="O88" s="86">
        <v>0</v>
      </c>
      <c r="P88" s="86">
        <v>0</v>
      </c>
      <c r="Q88" s="86">
        <v>0</v>
      </c>
      <c r="R88" s="86">
        <v>0</v>
      </c>
      <c r="S88" s="86">
        <v>0</v>
      </c>
      <c r="T88" s="86">
        <v>0</v>
      </c>
      <c r="U88" s="83">
        <f>SUM(N88:T88)</f>
        <v>0</v>
      </c>
      <c r="V88" s="170" t="s">
        <v>52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  <c r="AC88" s="86">
        <v>0</v>
      </c>
      <c r="AD88" s="86">
        <v>0</v>
      </c>
      <c r="AE88" s="86">
        <v>0</v>
      </c>
      <c r="AF88" s="86">
        <v>0</v>
      </c>
      <c r="AG88" s="86">
        <v>0</v>
      </c>
      <c r="AH88" s="86">
        <v>0</v>
      </c>
      <c r="AI88" s="86">
        <v>0</v>
      </c>
      <c r="AJ88" s="86">
        <v>0</v>
      </c>
      <c r="AK88" s="86">
        <v>0</v>
      </c>
      <c r="AL88" s="86">
        <v>0</v>
      </c>
      <c r="AM88" s="86">
        <v>0</v>
      </c>
      <c r="AN88" s="86">
        <v>0</v>
      </c>
      <c r="AO88" s="86">
        <v>0</v>
      </c>
      <c r="AP88" s="86">
        <v>0</v>
      </c>
      <c r="AQ88" s="86">
        <v>0</v>
      </c>
      <c r="AR88" s="86">
        <v>0</v>
      </c>
      <c r="AS88" s="86">
        <v>0</v>
      </c>
      <c r="AT88" s="86">
        <v>0</v>
      </c>
      <c r="AU88" s="86">
        <v>0</v>
      </c>
      <c r="AV88" s="350"/>
    </row>
    <row r="89" spans="1:48" s="90" customFormat="1" ht="16.5" customHeight="1">
      <c r="A89" s="586"/>
      <c r="B89" s="803"/>
      <c r="C89" s="475"/>
      <c r="D89" s="578"/>
      <c r="E89" s="554"/>
      <c r="F89" s="550"/>
      <c r="G89" s="550"/>
      <c r="H89" s="550"/>
      <c r="I89" s="550"/>
      <c r="J89" s="555"/>
      <c r="K89" s="555"/>
      <c r="L89" s="572"/>
      <c r="M89" s="572"/>
      <c r="N89" s="88">
        <f t="shared" ref="N89:T89" si="30">SUM(N84:N88)</f>
        <v>0</v>
      </c>
      <c r="O89" s="88">
        <f t="shared" si="30"/>
        <v>0</v>
      </c>
      <c r="P89" s="88">
        <f t="shared" si="30"/>
        <v>0</v>
      </c>
      <c r="Q89" s="88">
        <f t="shared" si="30"/>
        <v>0</v>
      </c>
      <c r="R89" s="175">
        <f t="shared" si="30"/>
        <v>7.9602299999999993</v>
      </c>
      <c r="S89" s="175">
        <f t="shared" si="30"/>
        <v>0</v>
      </c>
      <c r="T89" s="175">
        <f t="shared" si="30"/>
        <v>0</v>
      </c>
      <c r="U89" s="176">
        <f t="shared" ref="U89" si="31">SUM(N89:T89)</f>
        <v>7.9602299999999993</v>
      </c>
      <c r="V89" s="177" t="s">
        <v>11</v>
      </c>
      <c r="W89" s="175">
        <f t="shared" ref="W89:AU89" si="32">SUM(W84:W88)</f>
        <v>7960.23</v>
      </c>
      <c r="X89" s="175">
        <f t="shared" si="32"/>
        <v>0</v>
      </c>
      <c r="Y89" s="175">
        <f t="shared" si="32"/>
        <v>0</v>
      </c>
      <c r="Z89" s="175">
        <f t="shared" si="32"/>
        <v>0</v>
      </c>
      <c r="AA89" s="175">
        <f t="shared" si="32"/>
        <v>0</v>
      </c>
      <c r="AB89" s="175">
        <f t="shared" si="32"/>
        <v>0</v>
      </c>
      <c r="AC89" s="175">
        <f t="shared" si="32"/>
        <v>0</v>
      </c>
      <c r="AD89" s="175">
        <f t="shared" si="32"/>
        <v>0</v>
      </c>
      <c r="AE89" s="175">
        <f t="shared" si="32"/>
        <v>0</v>
      </c>
      <c r="AF89" s="175">
        <f t="shared" si="32"/>
        <v>0</v>
      </c>
      <c r="AG89" s="175">
        <f t="shared" si="32"/>
        <v>0</v>
      </c>
      <c r="AH89" s="175">
        <f t="shared" si="32"/>
        <v>0</v>
      </c>
      <c r="AI89" s="175">
        <f t="shared" si="32"/>
        <v>0</v>
      </c>
      <c r="AJ89" s="175">
        <f t="shared" si="32"/>
        <v>0</v>
      </c>
      <c r="AK89" s="175">
        <f t="shared" si="32"/>
        <v>0</v>
      </c>
      <c r="AL89" s="175">
        <f t="shared" si="32"/>
        <v>0</v>
      </c>
      <c r="AM89" s="175">
        <f t="shared" si="32"/>
        <v>0</v>
      </c>
      <c r="AN89" s="175">
        <f t="shared" si="32"/>
        <v>0</v>
      </c>
      <c r="AO89" s="175">
        <f t="shared" si="32"/>
        <v>0</v>
      </c>
      <c r="AP89" s="175">
        <f t="shared" si="32"/>
        <v>0</v>
      </c>
      <c r="AQ89" s="175">
        <f t="shared" si="32"/>
        <v>0</v>
      </c>
      <c r="AR89" s="175">
        <f t="shared" si="32"/>
        <v>0</v>
      </c>
      <c r="AS89" s="175">
        <f t="shared" si="32"/>
        <v>0</v>
      </c>
      <c r="AT89" s="175">
        <f t="shared" si="32"/>
        <v>0</v>
      </c>
      <c r="AU89" s="175">
        <f t="shared" si="32"/>
        <v>0</v>
      </c>
      <c r="AV89" s="351"/>
    </row>
    <row r="90" spans="1:48" s="84" customFormat="1" ht="15.75" customHeight="1">
      <c r="A90" s="777" t="s">
        <v>643</v>
      </c>
      <c r="B90" s="778"/>
      <c r="C90" s="778"/>
      <c r="D90" s="778"/>
      <c r="E90" s="778"/>
      <c r="F90" s="778"/>
      <c r="G90" s="778"/>
      <c r="H90" s="778"/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675"/>
      <c r="X90" s="675"/>
      <c r="Y90" s="675"/>
      <c r="Z90" s="675"/>
      <c r="AA90" s="675"/>
      <c r="AB90" s="675"/>
      <c r="AC90" s="675"/>
      <c r="AD90" s="675"/>
      <c r="AE90" s="675"/>
      <c r="AF90" s="675"/>
      <c r="AG90" s="675"/>
      <c r="AH90" s="675"/>
      <c r="AI90" s="675"/>
      <c r="AJ90" s="675"/>
      <c r="AK90" s="675"/>
      <c r="AL90" s="675"/>
      <c r="AM90" s="675"/>
      <c r="AN90" s="675"/>
      <c r="AO90" s="675"/>
      <c r="AP90" s="675"/>
      <c r="AQ90" s="675"/>
      <c r="AR90" s="675"/>
      <c r="AS90" s="675"/>
      <c r="AT90" s="675"/>
      <c r="AU90" s="675"/>
      <c r="AV90" s="676"/>
    </row>
    <row r="91" spans="1:48" s="84" customFormat="1" ht="15.75" customHeight="1">
      <c r="A91" s="802" t="s">
        <v>54</v>
      </c>
      <c r="B91" s="803" t="s">
        <v>681</v>
      </c>
      <c r="C91" s="475" t="s">
        <v>682</v>
      </c>
      <c r="D91" s="576" t="s">
        <v>662</v>
      </c>
      <c r="E91" s="554" t="s">
        <v>683</v>
      </c>
      <c r="F91" s="82" t="s">
        <v>18</v>
      </c>
      <c r="G91" s="82" t="s">
        <v>20</v>
      </c>
      <c r="H91" s="82" t="s">
        <v>58</v>
      </c>
      <c r="I91" s="82" t="s">
        <v>378</v>
      </c>
      <c r="J91" s="555">
        <v>2023</v>
      </c>
      <c r="K91" s="555">
        <v>2025</v>
      </c>
      <c r="L91" s="572">
        <v>3.504</v>
      </c>
      <c r="M91" s="572">
        <v>0</v>
      </c>
      <c r="N91" s="86">
        <v>0</v>
      </c>
      <c r="O91" s="86">
        <v>0</v>
      </c>
      <c r="P91" s="86">
        <v>0</v>
      </c>
      <c r="Q91" s="86">
        <v>0</v>
      </c>
      <c r="R91" s="86">
        <v>0</v>
      </c>
      <c r="S91" s="86">
        <v>0</v>
      </c>
      <c r="T91" s="86">
        <v>0</v>
      </c>
      <c r="U91" s="83">
        <f>SUM(N91:T91)</f>
        <v>0</v>
      </c>
      <c r="V91" s="170" t="s">
        <v>3</v>
      </c>
      <c r="W91" s="86">
        <v>0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  <c r="AC91" s="86">
        <v>0</v>
      </c>
      <c r="AD91" s="86">
        <v>0</v>
      </c>
      <c r="AE91" s="86">
        <v>0</v>
      </c>
      <c r="AF91" s="86">
        <v>0</v>
      </c>
      <c r="AG91" s="86">
        <v>0</v>
      </c>
      <c r="AH91" s="86">
        <v>0</v>
      </c>
      <c r="AI91" s="86">
        <v>0</v>
      </c>
      <c r="AJ91" s="86">
        <v>0</v>
      </c>
      <c r="AK91" s="86">
        <v>0</v>
      </c>
      <c r="AL91" s="86">
        <v>0</v>
      </c>
      <c r="AM91" s="86">
        <v>0</v>
      </c>
      <c r="AN91" s="86">
        <v>0</v>
      </c>
      <c r="AO91" s="86">
        <v>0</v>
      </c>
      <c r="AP91" s="86">
        <v>0</v>
      </c>
      <c r="AQ91" s="86">
        <v>0</v>
      </c>
      <c r="AR91" s="86">
        <v>0</v>
      </c>
      <c r="AS91" s="86">
        <v>0</v>
      </c>
      <c r="AT91" s="86">
        <v>0</v>
      </c>
      <c r="AU91" s="86">
        <v>0</v>
      </c>
      <c r="AV91" s="350"/>
    </row>
    <row r="92" spans="1:48" s="84" customFormat="1" ht="15.75" customHeight="1">
      <c r="A92" s="802"/>
      <c r="B92" s="803"/>
      <c r="C92" s="475"/>
      <c r="D92" s="577"/>
      <c r="E92" s="554"/>
      <c r="F92" s="82" t="s">
        <v>19</v>
      </c>
      <c r="G92" s="82" t="s">
        <v>22</v>
      </c>
      <c r="H92" s="82" t="s">
        <v>306</v>
      </c>
      <c r="I92" s="82" t="s">
        <v>306</v>
      </c>
      <c r="J92" s="555"/>
      <c r="K92" s="555"/>
      <c r="L92" s="572"/>
      <c r="M92" s="572"/>
      <c r="N92" s="86">
        <v>0</v>
      </c>
      <c r="O92" s="86">
        <v>0</v>
      </c>
      <c r="P92" s="86">
        <v>0</v>
      </c>
      <c r="Q92" s="86">
        <v>0</v>
      </c>
      <c r="R92" s="86">
        <v>0.25</v>
      </c>
      <c r="S92" s="86">
        <v>1.627165</v>
      </c>
      <c r="T92" s="86">
        <v>1.627165</v>
      </c>
      <c r="U92" s="83">
        <f t="shared" ref="U92:U96" si="33">SUM(N92:T92)</f>
        <v>3.5043299999999999</v>
      </c>
      <c r="V92" s="171" t="s">
        <v>8</v>
      </c>
      <c r="W92" s="86">
        <v>250</v>
      </c>
      <c r="X92" s="86">
        <v>0</v>
      </c>
      <c r="Y92" s="86">
        <v>0</v>
      </c>
      <c r="Z92" s="86">
        <v>0</v>
      </c>
      <c r="AA92" s="86">
        <v>0</v>
      </c>
      <c r="AB92" s="86">
        <v>0</v>
      </c>
      <c r="AC92" s="86">
        <v>0</v>
      </c>
      <c r="AD92" s="86">
        <v>0</v>
      </c>
      <c r="AE92" s="86">
        <v>0</v>
      </c>
      <c r="AF92" s="86">
        <v>0</v>
      </c>
      <c r="AG92" s="86">
        <v>0</v>
      </c>
      <c r="AH92" s="86">
        <v>0</v>
      </c>
      <c r="AI92" s="86">
        <v>0</v>
      </c>
      <c r="AJ92" s="86">
        <v>0</v>
      </c>
      <c r="AK92" s="86">
        <v>0</v>
      </c>
      <c r="AL92" s="86">
        <v>0</v>
      </c>
      <c r="AM92" s="86">
        <v>0</v>
      </c>
      <c r="AN92" s="86">
        <v>0</v>
      </c>
      <c r="AO92" s="86">
        <v>0</v>
      </c>
      <c r="AP92" s="86">
        <v>0</v>
      </c>
      <c r="AQ92" s="86">
        <v>0</v>
      </c>
      <c r="AR92" s="86">
        <v>0</v>
      </c>
      <c r="AS92" s="86">
        <v>0</v>
      </c>
      <c r="AT92" s="86">
        <v>0</v>
      </c>
      <c r="AU92" s="86">
        <v>0</v>
      </c>
      <c r="AV92" s="350"/>
    </row>
    <row r="93" spans="1:48" s="84" customFormat="1" ht="15.75" customHeight="1">
      <c r="A93" s="802"/>
      <c r="B93" s="803"/>
      <c r="C93" s="475"/>
      <c r="D93" s="577"/>
      <c r="E93" s="554"/>
      <c r="F93" s="550" t="s">
        <v>39</v>
      </c>
      <c r="G93" s="550" t="s">
        <v>634</v>
      </c>
      <c r="H93" s="550" t="s">
        <v>684</v>
      </c>
      <c r="I93" s="550" t="s">
        <v>58</v>
      </c>
      <c r="J93" s="555"/>
      <c r="K93" s="555"/>
      <c r="L93" s="572"/>
      <c r="M93" s="572"/>
      <c r="N93" s="86">
        <v>0</v>
      </c>
      <c r="O93" s="86">
        <v>0</v>
      </c>
      <c r="P93" s="86">
        <v>0</v>
      </c>
      <c r="Q93" s="86">
        <v>0</v>
      </c>
      <c r="R93" s="86">
        <v>0</v>
      </c>
      <c r="S93" s="86">
        <v>0</v>
      </c>
      <c r="T93" s="86">
        <v>0</v>
      </c>
      <c r="U93" s="83">
        <f>SUM(N93:T93)</f>
        <v>0</v>
      </c>
      <c r="V93" s="170" t="s">
        <v>50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  <c r="AC93" s="86">
        <v>0</v>
      </c>
      <c r="AD93" s="86">
        <v>0</v>
      </c>
      <c r="AE93" s="86">
        <v>0</v>
      </c>
      <c r="AF93" s="86">
        <v>0</v>
      </c>
      <c r="AG93" s="86">
        <v>0</v>
      </c>
      <c r="AH93" s="86">
        <v>0</v>
      </c>
      <c r="AI93" s="86">
        <v>0</v>
      </c>
      <c r="AJ93" s="86">
        <v>0</v>
      </c>
      <c r="AK93" s="86">
        <v>0</v>
      </c>
      <c r="AL93" s="86">
        <v>0</v>
      </c>
      <c r="AM93" s="86">
        <v>0</v>
      </c>
      <c r="AN93" s="86">
        <v>0</v>
      </c>
      <c r="AO93" s="86">
        <v>0</v>
      </c>
      <c r="AP93" s="86">
        <v>0</v>
      </c>
      <c r="AQ93" s="86">
        <v>0</v>
      </c>
      <c r="AR93" s="86">
        <v>0</v>
      </c>
      <c r="AS93" s="86">
        <v>0</v>
      </c>
      <c r="AT93" s="86">
        <v>0</v>
      </c>
      <c r="AU93" s="86">
        <v>0</v>
      </c>
      <c r="AV93" s="350"/>
    </row>
    <row r="94" spans="1:48" s="84" customFormat="1" ht="15.75" customHeight="1">
      <c r="A94" s="802"/>
      <c r="B94" s="803"/>
      <c r="C94" s="475"/>
      <c r="D94" s="577"/>
      <c r="E94" s="554"/>
      <c r="F94" s="550"/>
      <c r="G94" s="550"/>
      <c r="H94" s="550"/>
      <c r="I94" s="550"/>
      <c r="J94" s="555"/>
      <c r="K94" s="555"/>
      <c r="L94" s="572"/>
      <c r="M94" s="572"/>
      <c r="N94" s="86"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86">
        <v>0</v>
      </c>
      <c r="U94" s="83">
        <f t="shared" si="33"/>
        <v>0</v>
      </c>
      <c r="V94" s="170" t="s">
        <v>51</v>
      </c>
      <c r="W94" s="86">
        <v>0</v>
      </c>
      <c r="X94" s="86">
        <v>0</v>
      </c>
      <c r="Y94" s="86">
        <v>0</v>
      </c>
      <c r="Z94" s="86">
        <v>0</v>
      </c>
      <c r="AA94" s="86">
        <v>0</v>
      </c>
      <c r="AB94" s="86">
        <v>0</v>
      </c>
      <c r="AC94" s="86">
        <v>0</v>
      </c>
      <c r="AD94" s="86">
        <v>0</v>
      </c>
      <c r="AE94" s="86">
        <v>0</v>
      </c>
      <c r="AF94" s="86">
        <v>0</v>
      </c>
      <c r="AG94" s="86">
        <v>0</v>
      </c>
      <c r="AH94" s="86">
        <v>0</v>
      </c>
      <c r="AI94" s="86">
        <v>0</v>
      </c>
      <c r="AJ94" s="86">
        <v>0</v>
      </c>
      <c r="AK94" s="86">
        <v>0</v>
      </c>
      <c r="AL94" s="86">
        <v>0</v>
      </c>
      <c r="AM94" s="86">
        <v>0</v>
      </c>
      <c r="AN94" s="86">
        <v>0</v>
      </c>
      <c r="AO94" s="86">
        <v>0</v>
      </c>
      <c r="AP94" s="86">
        <v>0</v>
      </c>
      <c r="AQ94" s="86">
        <v>0</v>
      </c>
      <c r="AR94" s="86">
        <v>0</v>
      </c>
      <c r="AS94" s="86">
        <v>0</v>
      </c>
      <c r="AT94" s="86">
        <v>0</v>
      </c>
      <c r="AU94" s="86">
        <v>0</v>
      </c>
      <c r="AV94" s="350"/>
    </row>
    <row r="95" spans="1:48" s="84" customFormat="1" ht="20.25" customHeight="1">
      <c r="A95" s="802"/>
      <c r="B95" s="803"/>
      <c r="C95" s="475"/>
      <c r="D95" s="577"/>
      <c r="E95" s="554"/>
      <c r="F95" s="550"/>
      <c r="G95" s="550"/>
      <c r="H95" s="550"/>
      <c r="I95" s="550"/>
      <c r="J95" s="555"/>
      <c r="K95" s="555"/>
      <c r="L95" s="572"/>
      <c r="M95" s="572"/>
      <c r="N95" s="86">
        <v>0</v>
      </c>
      <c r="O95" s="86">
        <v>0</v>
      </c>
      <c r="P95" s="86">
        <v>0</v>
      </c>
      <c r="Q95" s="86">
        <v>0</v>
      </c>
      <c r="R95" s="86">
        <v>0</v>
      </c>
      <c r="S95" s="86">
        <v>0</v>
      </c>
      <c r="T95" s="86">
        <v>0</v>
      </c>
      <c r="U95" s="83">
        <f t="shared" si="33"/>
        <v>0</v>
      </c>
      <c r="V95" s="170" t="s">
        <v>52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  <c r="AC95" s="86">
        <v>0</v>
      </c>
      <c r="AD95" s="86">
        <v>0</v>
      </c>
      <c r="AE95" s="86">
        <v>0</v>
      </c>
      <c r="AF95" s="86">
        <v>0</v>
      </c>
      <c r="AG95" s="86">
        <v>0</v>
      </c>
      <c r="AH95" s="86">
        <v>0</v>
      </c>
      <c r="AI95" s="86">
        <v>0</v>
      </c>
      <c r="AJ95" s="86">
        <v>0</v>
      </c>
      <c r="AK95" s="86">
        <v>0</v>
      </c>
      <c r="AL95" s="86">
        <v>0</v>
      </c>
      <c r="AM95" s="86">
        <v>0</v>
      </c>
      <c r="AN95" s="86">
        <v>0</v>
      </c>
      <c r="AO95" s="86">
        <v>0</v>
      </c>
      <c r="AP95" s="86">
        <v>0</v>
      </c>
      <c r="AQ95" s="86">
        <v>0</v>
      </c>
      <c r="AR95" s="86">
        <v>0</v>
      </c>
      <c r="AS95" s="86">
        <v>0</v>
      </c>
      <c r="AT95" s="86">
        <v>0</v>
      </c>
      <c r="AU95" s="86">
        <v>0</v>
      </c>
      <c r="AV95" s="350"/>
    </row>
    <row r="96" spans="1:48" s="90" customFormat="1" ht="19.5" customHeight="1">
      <c r="A96" s="802"/>
      <c r="B96" s="803"/>
      <c r="C96" s="475"/>
      <c r="D96" s="578"/>
      <c r="E96" s="554"/>
      <c r="F96" s="550"/>
      <c r="G96" s="550"/>
      <c r="H96" s="550"/>
      <c r="I96" s="550"/>
      <c r="J96" s="555"/>
      <c r="K96" s="555"/>
      <c r="L96" s="572"/>
      <c r="M96" s="572"/>
      <c r="N96" s="88">
        <f>SUM(N91:N95)</f>
        <v>0</v>
      </c>
      <c r="O96" s="88">
        <f t="shared" ref="O96:T96" si="34">SUM(O91:O95)</f>
        <v>0</v>
      </c>
      <c r="P96" s="88">
        <f t="shared" si="34"/>
        <v>0</v>
      </c>
      <c r="Q96" s="88">
        <f t="shared" si="34"/>
        <v>0</v>
      </c>
      <c r="R96" s="175">
        <f t="shared" si="34"/>
        <v>0.25</v>
      </c>
      <c r="S96" s="175">
        <f t="shared" si="34"/>
        <v>1.627165</v>
      </c>
      <c r="T96" s="175">
        <f t="shared" si="34"/>
        <v>1.627165</v>
      </c>
      <c r="U96" s="176">
        <f t="shared" si="33"/>
        <v>3.5043299999999999</v>
      </c>
      <c r="V96" s="177" t="s">
        <v>11</v>
      </c>
      <c r="W96" s="175">
        <f t="shared" ref="W96:AU96" si="35">SUM(W91:W95)</f>
        <v>250</v>
      </c>
      <c r="X96" s="175">
        <f t="shared" si="35"/>
        <v>0</v>
      </c>
      <c r="Y96" s="175">
        <f t="shared" si="35"/>
        <v>0</v>
      </c>
      <c r="Z96" s="175">
        <f t="shared" si="35"/>
        <v>0</v>
      </c>
      <c r="AA96" s="175">
        <f t="shared" si="35"/>
        <v>0</v>
      </c>
      <c r="AB96" s="175">
        <f t="shared" si="35"/>
        <v>0</v>
      </c>
      <c r="AC96" s="175">
        <f t="shared" si="35"/>
        <v>0</v>
      </c>
      <c r="AD96" s="175">
        <f t="shared" si="35"/>
        <v>0</v>
      </c>
      <c r="AE96" s="175">
        <f t="shared" si="35"/>
        <v>0</v>
      </c>
      <c r="AF96" s="175">
        <f t="shared" si="35"/>
        <v>0</v>
      </c>
      <c r="AG96" s="175">
        <f t="shared" si="35"/>
        <v>0</v>
      </c>
      <c r="AH96" s="175">
        <f t="shared" si="35"/>
        <v>0</v>
      </c>
      <c r="AI96" s="175">
        <f t="shared" si="35"/>
        <v>0</v>
      </c>
      <c r="AJ96" s="175">
        <f t="shared" si="35"/>
        <v>0</v>
      </c>
      <c r="AK96" s="175">
        <f t="shared" si="35"/>
        <v>0</v>
      </c>
      <c r="AL96" s="175">
        <f t="shared" si="35"/>
        <v>0</v>
      </c>
      <c r="AM96" s="175">
        <f t="shared" si="35"/>
        <v>0</v>
      </c>
      <c r="AN96" s="175">
        <f t="shared" si="35"/>
        <v>0</v>
      </c>
      <c r="AO96" s="175">
        <f t="shared" si="35"/>
        <v>0</v>
      </c>
      <c r="AP96" s="175">
        <f t="shared" si="35"/>
        <v>0</v>
      </c>
      <c r="AQ96" s="175">
        <f t="shared" si="35"/>
        <v>0</v>
      </c>
      <c r="AR96" s="175">
        <f t="shared" si="35"/>
        <v>0</v>
      </c>
      <c r="AS96" s="175">
        <f t="shared" si="35"/>
        <v>0</v>
      </c>
      <c r="AT96" s="175">
        <f t="shared" si="35"/>
        <v>0</v>
      </c>
      <c r="AU96" s="175">
        <f t="shared" si="35"/>
        <v>0</v>
      </c>
      <c r="AV96" s="351"/>
    </row>
    <row r="97" spans="1:48" s="84" customFormat="1" ht="18.75" customHeight="1">
      <c r="A97" s="179"/>
      <c r="B97" s="648" t="s">
        <v>685</v>
      </c>
      <c r="C97" s="649"/>
      <c r="D97" s="649"/>
      <c r="E97" s="649"/>
      <c r="F97" s="649"/>
      <c r="G97" s="649"/>
      <c r="H97" s="649"/>
      <c r="I97" s="649"/>
      <c r="J97" s="649"/>
      <c r="K97" s="649"/>
      <c r="L97" s="649"/>
      <c r="M97" s="649"/>
      <c r="N97" s="649"/>
      <c r="O97" s="649"/>
      <c r="P97" s="649"/>
      <c r="Q97" s="649"/>
      <c r="R97" s="649"/>
      <c r="S97" s="649"/>
      <c r="T97" s="649"/>
      <c r="U97" s="649"/>
      <c r="V97" s="649"/>
      <c r="W97" s="675"/>
      <c r="X97" s="675"/>
      <c r="Y97" s="675"/>
      <c r="Z97" s="675"/>
      <c r="AA97" s="675"/>
      <c r="AB97" s="675"/>
      <c r="AC97" s="675"/>
      <c r="AD97" s="675"/>
      <c r="AE97" s="675"/>
      <c r="AF97" s="675"/>
      <c r="AG97" s="675"/>
      <c r="AH97" s="675"/>
      <c r="AI97" s="675"/>
      <c r="AJ97" s="675"/>
      <c r="AK97" s="675"/>
      <c r="AL97" s="675"/>
      <c r="AM97" s="675"/>
      <c r="AN97" s="675"/>
      <c r="AO97" s="675"/>
      <c r="AP97" s="675"/>
      <c r="AQ97" s="675"/>
      <c r="AR97" s="675"/>
      <c r="AS97" s="675"/>
      <c r="AT97" s="675"/>
      <c r="AU97" s="675"/>
      <c r="AV97" s="676"/>
    </row>
    <row r="98" spans="1:48" s="84" customFormat="1" ht="15.75" customHeight="1">
      <c r="A98" s="777" t="s">
        <v>628</v>
      </c>
      <c r="B98" s="778"/>
      <c r="C98" s="778"/>
      <c r="D98" s="778"/>
      <c r="E98" s="778"/>
      <c r="F98" s="778"/>
      <c r="G98" s="778"/>
      <c r="H98" s="778"/>
      <c r="I98" s="778"/>
      <c r="J98" s="778"/>
      <c r="K98" s="778"/>
      <c r="L98" s="778"/>
      <c r="M98" s="778"/>
      <c r="N98" s="778"/>
      <c r="O98" s="778"/>
      <c r="P98" s="778"/>
      <c r="Q98" s="778"/>
      <c r="R98" s="778"/>
      <c r="S98" s="778"/>
      <c r="T98" s="778"/>
      <c r="U98" s="778"/>
      <c r="V98" s="778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</row>
    <row r="99" spans="1:48" s="84" customFormat="1" ht="19.5" customHeight="1">
      <c r="A99" s="584" t="s">
        <v>53</v>
      </c>
      <c r="B99" s="552" t="s">
        <v>686</v>
      </c>
      <c r="C99" s="475" t="s">
        <v>687</v>
      </c>
      <c r="D99" s="553" t="s">
        <v>630</v>
      </c>
      <c r="E99" s="554" t="s">
        <v>688</v>
      </c>
      <c r="F99" s="82" t="s">
        <v>18</v>
      </c>
      <c r="G99" s="82" t="s">
        <v>20</v>
      </c>
      <c r="H99" s="82" t="s">
        <v>297</v>
      </c>
      <c r="I99" s="82" t="s">
        <v>297</v>
      </c>
      <c r="J99" s="555">
        <v>2023</v>
      </c>
      <c r="K99" s="555">
        <v>2023</v>
      </c>
      <c r="L99" s="572">
        <v>26.587</v>
      </c>
      <c r="M99" s="572">
        <f>Q104+R104+S104+T104</f>
        <v>17.035319999999999</v>
      </c>
      <c r="N99" s="83">
        <v>0</v>
      </c>
      <c r="O99" s="83">
        <v>0</v>
      </c>
      <c r="P99" s="83">
        <v>0</v>
      </c>
      <c r="Q99" s="83">
        <v>0</v>
      </c>
      <c r="R99" s="83">
        <v>0</v>
      </c>
      <c r="S99" s="83">
        <v>0</v>
      </c>
      <c r="T99" s="83">
        <v>0</v>
      </c>
      <c r="U99" s="83">
        <f>SUM(N99:T99)</f>
        <v>0</v>
      </c>
      <c r="V99" s="170" t="s">
        <v>3</v>
      </c>
      <c r="W99" s="83">
        <v>0</v>
      </c>
      <c r="X99" s="86">
        <v>0</v>
      </c>
      <c r="Y99" s="86">
        <v>0</v>
      </c>
      <c r="Z99" s="86">
        <v>0</v>
      </c>
      <c r="AA99" s="86">
        <v>0</v>
      </c>
      <c r="AB99" s="86">
        <v>0</v>
      </c>
      <c r="AC99" s="86">
        <v>0</v>
      </c>
      <c r="AD99" s="86">
        <v>0</v>
      </c>
      <c r="AE99" s="86">
        <v>0</v>
      </c>
      <c r="AF99" s="86">
        <v>0</v>
      </c>
      <c r="AG99" s="86">
        <v>0</v>
      </c>
      <c r="AH99" s="86">
        <v>0</v>
      </c>
      <c r="AI99" s="86">
        <v>0</v>
      </c>
      <c r="AJ99" s="86">
        <v>0</v>
      </c>
      <c r="AK99" s="86">
        <v>0</v>
      </c>
      <c r="AL99" s="86">
        <v>0</v>
      </c>
      <c r="AM99" s="86">
        <v>0</v>
      </c>
      <c r="AN99" s="86">
        <v>0</v>
      </c>
      <c r="AO99" s="86">
        <v>0</v>
      </c>
      <c r="AP99" s="86">
        <v>0</v>
      </c>
      <c r="AQ99" s="86">
        <v>0</v>
      </c>
      <c r="AR99" s="86">
        <v>0</v>
      </c>
      <c r="AS99" s="86">
        <v>0</v>
      </c>
      <c r="AT99" s="86">
        <v>0</v>
      </c>
      <c r="AU99" s="86">
        <v>0</v>
      </c>
      <c r="AV99" s="350"/>
    </row>
    <row r="100" spans="1:48" s="84" customFormat="1" ht="19.5" customHeight="1">
      <c r="A100" s="585"/>
      <c r="B100" s="552"/>
      <c r="C100" s="475"/>
      <c r="D100" s="553"/>
      <c r="E100" s="554"/>
      <c r="F100" s="82" t="s">
        <v>19</v>
      </c>
      <c r="G100" s="82" t="s">
        <v>22</v>
      </c>
      <c r="H100" s="82" t="s">
        <v>297</v>
      </c>
      <c r="I100" s="82" t="s">
        <v>297</v>
      </c>
      <c r="J100" s="555"/>
      <c r="K100" s="555"/>
      <c r="L100" s="572"/>
      <c r="M100" s="572"/>
      <c r="N100" s="9">
        <v>0</v>
      </c>
      <c r="O100" s="9">
        <v>0</v>
      </c>
      <c r="P100" s="9">
        <v>0.70747000000000004</v>
      </c>
      <c r="Q100" s="83">
        <v>1.63245</v>
      </c>
      <c r="R100" s="83">
        <v>0</v>
      </c>
      <c r="S100" s="83">
        <v>0</v>
      </c>
      <c r="T100" s="83">
        <v>0</v>
      </c>
      <c r="U100" s="83">
        <f t="shared" ref="U100:U104" si="36">SUM(N100:T100)</f>
        <v>2.3399200000000002</v>
      </c>
      <c r="V100" s="171" t="s">
        <v>8</v>
      </c>
      <c r="W100" s="83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  <c r="AC100" s="86">
        <v>0</v>
      </c>
      <c r="AD100" s="86">
        <v>0</v>
      </c>
      <c r="AE100" s="86">
        <v>0</v>
      </c>
      <c r="AF100" s="86">
        <v>0</v>
      </c>
      <c r="AG100" s="86">
        <v>0</v>
      </c>
      <c r="AH100" s="86">
        <v>0</v>
      </c>
      <c r="AI100" s="86">
        <v>0</v>
      </c>
      <c r="AJ100" s="86">
        <v>0</v>
      </c>
      <c r="AK100" s="86">
        <v>0</v>
      </c>
      <c r="AL100" s="86">
        <v>0</v>
      </c>
      <c r="AM100" s="86">
        <v>0</v>
      </c>
      <c r="AN100" s="86">
        <v>0</v>
      </c>
      <c r="AO100" s="86">
        <v>0</v>
      </c>
      <c r="AP100" s="86">
        <v>0</v>
      </c>
      <c r="AQ100" s="86">
        <v>0</v>
      </c>
      <c r="AR100" s="86">
        <v>0</v>
      </c>
      <c r="AS100" s="86">
        <v>0</v>
      </c>
      <c r="AT100" s="86">
        <v>0</v>
      </c>
      <c r="AU100" s="86">
        <v>0</v>
      </c>
      <c r="AV100" s="350"/>
    </row>
    <row r="101" spans="1:48" s="84" customFormat="1" ht="19.5" customHeight="1">
      <c r="A101" s="585"/>
      <c r="B101" s="552"/>
      <c r="C101" s="475"/>
      <c r="D101" s="553"/>
      <c r="E101" s="554"/>
      <c r="F101" s="550" t="s">
        <v>39</v>
      </c>
      <c r="G101" s="550" t="s">
        <v>21</v>
      </c>
      <c r="H101" s="799">
        <v>1200</v>
      </c>
      <c r="I101" s="799">
        <v>2400</v>
      </c>
      <c r="J101" s="555"/>
      <c r="K101" s="555"/>
      <c r="L101" s="572"/>
      <c r="M101" s="572"/>
      <c r="N101" s="83">
        <v>0</v>
      </c>
      <c r="O101" s="83">
        <v>0</v>
      </c>
      <c r="P101" s="83">
        <v>0</v>
      </c>
      <c r="Q101" s="83">
        <v>0</v>
      </c>
      <c r="R101" s="83">
        <v>1.7533799999999999</v>
      </c>
      <c r="S101" s="83">
        <v>1.16892</v>
      </c>
      <c r="T101" s="83">
        <v>12.48057</v>
      </c>
      <c r="U101" s="83">
        <f>SUM(N101:T101)</f>
        <v>15.40287</v>
      </c>
      <c r="V101" s="413" t="s">
        <v>50</v>
      </c>
      <c r="W101" s="83">
        <v>1753.38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  <c r="AC101" s="86">
        <v>0</v>
      </c>
      <c r="AD101" s="86">
        <v>0</v>
      </c>
      <c r="AE101" s="86">
        <v>0</v>
      </c>
      <c r="AF101" s="86">
        <v>0</v>
      </c>
      <c r="AG101" s="86">
        <v>0</v>
      </c>
      <c r="AH101" s="86">
        <v>0</v>
      </c>
      <c r="AI101" s="86">
        <v>0</v>
      </c>
      <c r="AJ101" s="86">
        <v>0</v>
      </c>
      <c r="AK101" s="86">
        <v>0</v>
      </c>
      <c r="AL101" s="86">
        <v>0</v>
      </c>
      <c r="AM101" s="86">
        <v>0</v>
      </c>
      <c r="AN101" s="86">
        <v>0</v>
      </c>
      <c r="AO101" s="86">
        <v>0</v>
      </c>
      <c r="AP101" s="86">
        <v>0</v>
      </c>
      <c r="AQ101" s="86">
        <v>0</v>
      </c>
      <c r="AR101" s="86">
        <v>0</v>
      </c>
      <c r="AS101" s="86">
        <v>0</v>
      </c>
      <c r="AT101" s="86">
        <v>0</v>
      </c>
      <c r="AU101" s="86">
        <v>0</v>
      </c>
      <c r="AV101" s="350"/>
    </row>
    <row r="102" spans="1:48" s="84" customFormat="1" ht="19.5" customHeight="1">
      <c r="A102" s="585"/>
      <c r="B102" s="552"/>
      <c r="C102" s="475"/>
      <c r="D102" s="553"/>
      <c r="E102" s="554"/>
      <c r="F102" s="550"/>
      <c r="G102" s="550"/>
      <c r="H102" s="799"/>
      <c r="I102" s="799"/>
      <c r="J102" s="555"/>
      <c r="K102" s="555"/>
      <c r="L102" s="572"/>
      <c r="M102" s="572"/>
      <c r="N102" s="83">
        <v>0</v>
      </c>
      <c r="O102" s="83">
        <v>0</v>
      </c>
      <c r="P102" s="83">
        <v>0</v>
      </c>
      <c r="Q102" s="83">
        <v>0</v>
      </c>
      <c r="R102" s="83">
        <v>0</v>
      </c>
      <c r="S102" s="83">
        <v>0</v>
      </c>
      <c r="T102" s="83">
        <v>0</v>
      </c>
      <c r="U102" s="83">
        <f t="shared" si="36"/>
        <v>0</v>
      </c>
      <c r="V102" s="170" t="s">
        <v>51</v>
      </c>
      <c r="W102" s="83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  <c r="AC102" s="86">
        <v>0</v>
      </c>
      <c r="AD102" s="86">
        <v>0</v>
      </c>
      <c r="AE102" s="86">
        <v>0</v>
      </c>
      <c r="AF102" s="86">
        <v>0</v>
      </c>
      <c r="AG102" s="86">
        <v>0</v>
      </c>
      <c r="AH102" s="86">
        <v>0</v>
      </c>
      <c r="AI102" s="86">
        <v>0</v>
      </c>
      <c r="AJ102" s="86">
        <v>0</v>
      </c>
      <c r="AK102" s="86">
        <v>0</v>
      </c>
      <c r="AL102" s="86">
        <v>0</v>
      </c>
      <c r="AM102" s="86">
        <v>0</v>
      </c>
      <c r="AN102" s="86">
        <v>0</v>
      </c>
      <c r="AO102" s="86">
        <v>0</v>
      </c>
      <c r="AP102" s="86">
        <v>0</v>
      </c>
      <c r="AQ102" s="86">
        <v>0</v>
      </c>
      <c r="AR102" s="86">
        <v>0</v>
      </c>
      <c r="AS102" s="86">
        <v>0</v>
      </c>
      <c r="AT102" s="86">
        <v>0</v>
      </c>
      <c r="AU102" s="86">
        <v>0</v>
      </c>
      <c r="AV102" s="350"/>
    </row>
    <row r="103" spans="1:48" s="84" customFormat="1" ht="18" customHeight="1">
      <c r="A103" s="585"/>
      <c r="B103" s="552"/>
      <c r="C103" s="475"/>
      <c r="D103" s="553"/>
      <c r="E103" s="554"/>
      <c r="F103" s="550"/>
      <c r="G103" s="550"/>
      <c r="H103" s="799"/>
      <c r="I103" s="799"/>
      <c r="J103" s="555"/>
      <c r="K103" s="555"/>
      <c r="L103" s="572"/>
      <c r="M103" s="572"/>
      <c r="N103" s="83">
        <v>0</v>
      </c>
      <c r="O103" s="83">
        <v>0</v>
      </c>
      <c r="P103" s="83">
        <v>0</v>
      </c>
      <c r="Q103" s="83">
        <v>0</v>
      </c>
      <c r="R103" s="83">
        <v>0</v>
      </c>
      <c r="S103" s="83">
        <v>0</v>
      </c>
      <c r="T103" s="83">
        <v>0</v>
      </c>
      <c r="U103" s="83">
        <f t="shared" si="36"/>
        <v>0</v>
      </c>
      <c r="V103" s="170" t="s">
        <v>52</v>
      </c>
      <c r="W103" s="83">
        <v>0</v>
      </c>
      <c r="X103" s="86">
        <v>0</v>
      </c>
      <c r="Y103" s="86">
        <v>0</v>
      </c>
      <c r="Z103" s="86">
        <v>0</v>
      </c>
      <c r="AA103" s="86">
        <v>0</v>
      </c>
      <c r="AB103" s="86">
        <v>0</v>
      </c>
      <c r="AC103" s="86">
        <v>0</v>
      </c>
      <c r="AD103" s="86">
        <v>0</v>
      </c>
      <c r="AE103" s="86">
        <v>0</v>
      </c>
      <c r="AF103" s="86">
        <v>0</v>
      </c>
      <c r="AG103" s="86">
        <v>0</v>
      </c>
      <c r="AH103" s="86">
        <v>0</v>
      </c>
      <c r="AI103" s="86">
        <v>0</v>
      </c>
      <c r="AJ103" s="86">
        <v>0</v>
      </c>
      <c r="AK103" s="86">
        <v>0</v>
      </c>
      <c r="AL103" s="86">
        <v>0</v>
      </c>
      <c r="AM103" s="86">
        <v>0</v>
      </c>
      <c r="AN103" s="86">
        <v>0</v>
      </c>
      <c r="AO103" s="86">
        <v>0</v>
      </c>
      <c r="AP103" s="86">
        <v>0</v>
      </c>
      <c r="AQ103" s="86">
        <v>0</v>
      </c>
      <c r="AR103" s="86">
        <v>0</v>
      </c>
      <c r="AS103" s="86">
        <v>0</v>
      </c>
      <c r="AT103" s="86">
        <v>0</v>
      </c>
      <c r="AU103" s="86">
        <v>0</v>
      </c>
      <c r="AV103" s="350"/>
    </row>
    <row r="104" spans="1:48" s="90" customFormat="1" ht="17.25" customHeight="1">
      <c r="A104" s="585"/>
      <c r="B104" s="552"/>
      <c r="C104" s="475"/>
      <c r="D104" s="553"/>
      <c r="E104" s="554"/>
      <c r="F104" s="550"/>
      <c r="G104" s="550"/>
      <c r="H104" s="799"/>
      <c r="I104" s="799"/>
      <c r="J104" s="555"/>
      <c r="K104" s="555"/>
      <c r="L104" s="572"/>
      <c r="M104" s="572"/>
      <c r="N104" s="88">
        <f>SUM(N99:N103)</f>
        <v>0</v>
      </c>
      <c r="O104" s="88">
        <f t="shared" ref="O104:T104" si="37">SUM(O99:O103)</f>
        <v>0</v>
      </c>
      <c r="P104" s="88">
        <f t="shared" si="37"/>
        <v>0.70747000000000004</v>
      </c>
      <c r="Q104" s="88">
        <f t="shared" si="37"/>
        <v>1.63245</v>
      </c>
      <c r="R104" s="175">
        <f t="shared" si="37"/>
        <v>1.7533799999999999</v>
      </c>
      <c r="S104" s="175">
        <f t="shared" si="37"/>
        <v>1.16892</v>
      </c>
      <c r="T104" s="175">
        <f t="shared" si="37"/>
        <v>12.48057</v>
      </c>
      <c r="U104" s="176">
        <f t="shared" si="36"/>
        <v>17.742789999999999</v>
      </c>
      <c r="V104" s="177" t="s">
        <v>11</v>
      </c>
      <c r="W104" s="175">
        <f t="shared" ref="W104:AU104" si="38">SUM(W99:W103)</f>
        <v>1753.38</v>
      </c>
      <c r="X104" s="175">
        <f t="shared" si="38"/>
        <v>0</v>
      </c>
      <c r="Y104" s="175">
        <f t="shared" si="38"/>
        <v>0</v>
      </c>
      <c r="Z104" s="175">
        <f t="shared" si="38"/>
        <v>0</v>
      </c>
      <c r="AA104" s="175">
        <f t="shared" si="38"/>
        <v>0</v>
      </c>
      <c r="AB104" s="175">
        <f t="shared" si="38"/>
        <v>0</v>
      </c>
      <c r="AC104" s="175">
        <f t="shared" si="38"/>
        <v>0</v>
      </c>
      <c r="AD104" s="175">
        <f t="shared" si="38"/>
        <v>0</v>
      </c>
      <c r="AE104" s="175">
        <f t="shared" si="38"/>
        <v>0</v>
      </c>
      <c r="AF104" s="175">
        <f t="shared" si="38"/>
        <v>0</v>
      </c>
      <c r="AG104" s="175">
        <f t="shared" si="38"/>
        <v>0</v>
      </c>
      <c r="AH104" s="175">
        <f t="shared" si="38"/>
        <v>0</v>
      </c>
      <c r="AI104" s="175">
        <f t="shared" si="38"/>
        <v>0</v>
      </c>
      <c r="AJ104" s="175">
        <f t="shared" si="38"/>
        <v>0</v>
      </c>
      <c r="AK104" s="175">
        <f t="shared" si="38"/>
        <v>0</v>
      </c>
      <c r="AL104" s="175">
        <f t="shared" si="38"/>
        <v>0</v>
      </c>
      <c r="AM104" s="175">
        <f t="shared" si="38"/>
        <v>0</v>
      </c>
      <c r="AN104" s="175">
        <f t="shared" si="38"/>
        <v>0</v>
      </c>
      <c r="AO104" s="175">
        <f t="shared" si="38"/>
        <v>0</v>
      </c>
      <c r="AP104" s="175">
        <f t="shared" si="38"/>
        <v>0</v>
      </c>
      <c r="AQ104" s="175">
        <f t="shared" si="38"/>
        <v>0</v>
      </c>
      <c r="AR104" s="175">
        <f t="shared" si="38"/>
        <v>0</v>
      </c>
      <c r="AS104" s="175">
        <f t="shared" si="38"/>
        <v>0</v>
      </c>
      <c r="AT104" s="175">
        <f t="shared" si="38"/>
        <v>0</v>
      </c>
      <c r="AU104" s="175">
        <f t="shared" si="38"/>
        <v>0</v>
      </c>
      <c r="AV104" s="175"/>
    </row>
    <row r="105" spans="1:48" s="84" customFormat="1" ht="19.5" customHeight="1">
      <c r="A105" s="585"/>
      <c r="B105" s="552" t="s">
        <v>689</v>
      </c>
      <c r="C105" s="801" t="s">
        <v>1019</v>
      </c>
      <c r="D105" s="553" t="s">
        <v>630</v>
      </c>
      <c r="E105" s="554" t="s">
        <v>691</v>
      </c>
      <c r="F105" s="82" t="s">
        <v>18</v>
      </c>
      <c r="G105" s="82" t="s">
        <v>20</v>
      </c>
      <c r="H105" s="82" t="s">
        <v>297</v>
      </c>
      <c r="I105" s="82" t="s">
        <v>297</v>
      </c>
      <c r="J105" s="555">
        <v>2020</v>
      </c>
      <c r="K105" s="555">
        <v>2022</v>
      </c>
      <c r="L105" s="572">
        <v>67.540999999999997</v>
      </c>
      <c r="M105" s="572">
        <f>Q111+R111+S111+T111</f>
        <v>50.964799999999997</v>
      </c>
      <c r="N105" s="83">
        <v>0</v>
      </c>
      <c r="O105" s="83">
        <v>0</v>
      </c>
      <c r="P105" s="83">
        <v>0</v>
      </c>
      <c r="Q105" s="83">
        <v>0</v>
      </c>
      <c r="R105" s="83">
        <v>0</v>
      </c>
      <c r="S105" s="83">
        <v>0</v>
      </c>
      <c r="T105" s="83">
        <v>0</v>
      </c>
      <c r="U105" s="83">
        <f>SUM(N105:T105)</f>
        <v>0</v>
      </c>
      <c r="V105" s="170" t="s">
        <v>3</v>
      </c>
      <c r="W105" s="83">
        <v>0</v>
      </c>
      <c r="X105" s="86">
        <v>0</v>
      </c>
      <c r="Y105" s="86">
        <v>0</v>
      </c>
      <c r="Z105" s="86">
        <v>0</v>
      </c>
      <c r="AA105" s="86">
        <v>0</v>
      </c>
      <c r="AB105" s="86">
        <v>0</v>
      </c>
      <c r="AC105" s="86">
        <v>0</v>
      </c>
      <c r="AD105" s="86">
        <v>0</v>
      </c>
      <c r="AE105" s="86">
        <v>0</v>
      </c>
      <c r="AF105" s="86">
        <v>0</v>
      </c>
      <c r="AG105" s="86">
        <v>0</v>
      </c>
      <c r="AH105" s="86">
        <v>0</v>
      </c>
      <c r="AI105" s="86">
        <v>0</v>
      </c>
      <c r="AJ105" s="86">
        <v>0</v>
      </c>
      <c r="AK105" s="86">
        <v>0</v>
      </c>
      <c r="AL105" s="86">
        <v>0</v>
      </c>
      <c r="AM105" s="86">
        <v>0</v>
      </c>
      <c r="AN105" s="86">
        <v>0</v>
      </c>
      <c r="AO105" s="86">
        <v>0</v>
      </c>
      <c r="AP105" s="86">
        <v>0</v>
      </c>
      <c r="AQ105" s="86">
        <v>0</v>
      </c>
      <c r="AR105" s="86">
        <v>0</v>
      </c>
      <c r="AS105" s="86">
        <v>0</v>
      </c>
      <c r="AT105" s="86">
        <v>0</v>
      </c>
      <c r="AU105" s="86">
        <v>0</v>
      </c>
      <c r="AV105" s="350"/>
    </row>
    <row r="106" spans="1:48" s="84" customFormat="1" ht="19.5" customHeight="1">
      <c r="A106" s="585"/>
      <c r="B106" s="552"/>
      <c r="C106" s="801"/>
      <c r="D106" s="553"/>
      <c r="E106" s="554"/>
      <c r="F106" s="82" t="s">
        <v>19</v>
      </c>
      <c r="G106" s="82" t="s">
        <v>22</v>
      </c>
      <c r="H106" s="82" t="s">
        <v>297</v>
      </c>
      <c r="I106" s="82" t="s">
        <v>297</v>
      </c>
      <c r="J106" s="555"/>
      <c r="K106" s="555"/>
      <c r="L106" s="572"/>
      <c r="M106" s="572"/>
      <c r="N106" s="9">
        <v>0</v>
      </c>
      <c r="O106" s="9">
        <v>0</v>
      </c>
      <c r="P106" s="9">
        <v>6.7500000000000004E-2</v>
      </c>
      <c r="Q106" s="83">
        <v>27.314299999999999</v>
      </c>
      <c r="R106" s="83">
        <v>0</v>
      </c>
      <c r="S106" s="83">
        <v>0</v>
      </c>
      <c r="T106" s="83">
        <v>0</v>
      </c>
      <c r="U106" s="83">
        <f t="shared" ref="U106:U110" si="39">SUM(N106:T106)</f>
        <v>27.381799999999998</v>
      </c>
      <c r="V106" s="171" t="s">
        <v>8</v>
      </c>
      <c r="W106" s="83">
        <v>0</v>
      </c>
      <c r="X106" s="86">
        <v>0</v>
      </c>
      <c r="Y106" s="86">
        <v>0</v>
      </c>
      <c r="Z106" s="86">
        <v>0</v>
      </c>
      <c r="AA106" s="86">
        <v>0</v>
      </c>
      <c r="AB106" s="86">
        <v>0</v>
      </c>
      <c r="AC106" s="86">
        <v>0</v>
      </c>
      <c r="AD106" s="86">
        <v>0</v>
      </c>
      <c r="AE106" s="86">
        <v>0</v>
      </c>
      <c r="AF106" s="86">
        <v>0</v>
      </c>
      <c r="AG106" s="86">
        <v>0</v>
      </c>
      <c r="AH106" s="86">
        <v>0</v>
      </c>
      <c r="AI106" s="86">
        <v>0</v>
      </c>
      <c r="AJ106" s="86">
        <v>0</v>
      </c>
      <c r="AK106" s="86">
        <v>0</v>
      </c>
      <c r="AL106" s="86">
        <v>0</v>
      </c>
      <c r="AM106" s="86">
        <v>0</v>
      </c>
      <c r="AN106" s="86">
        <v>0</v>
      </c>
      <c r="AO106" s="86">
        <v>0</v>
      </c>
      <c r="AP106" s="86">
        <v>0</v>
      </c>
      <c r="AQ106" s="86">
        <v>0</v>
      </c>
      <c r="AR106" s="86">
        <v>0</v>
      </c>
      <c r="AS106" s="86">
        <v>0</v>
      </c>
      <c r="AT106" s="86">
        <v>0</v>
      </c>
      <c r="AU106" s="86">
        <v>0</v>
      </c>
      <c r="AV106" s="350"/>
    </row>
    <row r="107" spans="1:48" s="84" customFormat="1" ht="19.5" customHeight="1">
      <c r="A107" s="585"/>
      <c r="B107" s="552"/>
      <c r="C107" s="801"/>
      <c r="D107" s="553"/>
      <c r="E107" s="554"/>
      <c r="F107" s="550" t="s">
        <v>39</v>
      </c>
      <c r="G107" s="550" t="s">
        <v>21</v>
      </c>
      <c r="H107" s="799">
        <v>150000</v>
      </c>
      <c r="I107" s="799">
        <v>250000</v>
      </c>
      <c r="J107" s="555"/>
      <c r="K107" s="555"/>
      <c r="L107" s="572"/>
      <c r="M107" s="572"/>
      <c r="N107" s="83">
        <v>0</v>
      </c>
      <c r="O107" s="83">
        <v>0</v>
      </c>
      <c r="P107" s="83">
        <v>0</v>
      </c>
      <c r="Q107" s="83">
        <v>0</v>
      </c>
      <c r="R107" s="83">
        <v>16.509</v>
      </c>
      <c r="S107" s="83">
        <v>0.8</v>
      </c>
      <c r="T107" s="83">
        <v>6.3414999999999999</v>
      </c>
      <c r="U107" s="83">
        <f>SUM(N107:T107)</f>
        <v>23.650500000000001</v>
      </c>
      <c r="V107" s="413" t="s">
        <v>50</v>
      </c>
      <c r="W107" s="83">
        <v>16509</v>
      </c>
      <c r="X107" s="86">
        <f>X108</f>
        <v>703.1</v>
      </c>
      <c r="Y107" s="86">
        <f t="shared" ref="Y107:AM107" si="40">Y108</f>
        <v>703.1</v>
      </c>
      <c r="Z107" s="86">
        <f t="shared" si="40"/>
        <v>703.1</v>
      </c>
      <c r="AA107" s="86">
        <f t="shared" si="40"/>
        <v>0</v>
      </c>
      <c r="AB107" s="86">
        <f t="shared" si="40"/>
        <v>0</v>
      </c>
      <c r="AC107" s="86">
        <f t="shared" si="40"/>
        <v>0</v>
      </c>
      <c r="AD107" s="86">
        <f t="shared" si="40"/>
        <v>0</v>
      </c>
      <c r="AE107" s="86">
        <f t="shared" si="40"/>
        <v>0</v>
      </c>
      <c r="AF107" s="86">
        <f t="shared" si="40"/>
        <v>0</v>
      </c>
      <c r="AG107" s="86">
        <f t="shared" si="40"/>
        <v>703.1</v>
      </c>
      <c r="AH107" s="86">
        <f t="shared" si="40"/>
        <v>703.1</v>
      </c>
      <c r="AI107" s="86">
        <f t="shared" si="40"/>
        <v>0</v>
      </c>
      <c r="AJ107" s="86">
        <f t="shared" si="40"/>
        <v>0</v>
      </c>
      <c r="AK107" s="86">
        <f t="shared" si="40"/>
        <v>0</v>
      </c>
      <c r="AL107" s="86">
        <f t="shared" si="40"/>
        <v>0</v>
      </c>
      <c r="AM107" s="86">
        <f t="shared" si="40"/>
        <v>0</v>
      </c>
      <c r="AN107" s="86">
        <v>0</v>
      </c>
      <c r="AO107" s="86">
        <v>0</v>
      </c>
      <c r="AP107" s="86">
        <v>0</v>
      </c>
      <c r="AQ107" s="86">
        <v>0</v>
      </c>
      <c r="AR107" s="86">
        <v>0</v>
      </c>
      <c r="AS107" s="86">
        <v>0</v>
      </c>
      <c r="AT107" s="86">
        <v>0</v>
      </c>
      <c r="AU107" s="86">
        <v>0</v>
      </c>
      <c r="AV107" s="350"/>
    </row>
    <row r="108" spans="1:48" s="383" customFormat="1" ht="45" hidden="1" customHeight="1">
      <c r="A108" s="585"/>
      <c r="B108" s="552"/>
      <c r="C108" s="801"/>
      <c r="D108" s="553"/>
      <c r="E108" s="554"/>
      <c r="F108" s="550"/>
      <c r="G108" s="550"/>
      <c r="H108" s="799"/>
      <c r="I108" s="799"/>
      <c r="J108" s="555"/>
      <c r="K108" s="555"/>
      <c r="L108" s="572"/>
      <c r="M108" s="572"/>
      <c r="N108" s="380"/>
      <c r="O108" s="380"/>
      <c r="P108" s="380"/>
      <c r="Q108" s="380"/>
      <c r="R108" s="380"/>
      <c r="S108" s="380"/>
      <c r="T108" s="380"/>
      <c r="U108" s="380"/>
      <c r="V108" s="392" t="s">
        <v>1043</v>
      </c>
      <c r="W108" s="380"/>
      <c r="X108" s="379">
        <f>Z108</f>
        <v>703.1</v>
      </c>
      <c r="Y108" s="379">
        <f>Z108</f>
        <v>703.1</v>
      </c>
      <c r="Z108" s="379">
        <v>703.1</v>
      </c>
      <c r="AA108" s="379"/>
      <c r="AB108" s="379"/>
      <c r="AC108" s="379"/>
      <c r="AD108" s="379"/>
      <c r="AE108" s="379"/>
      <c r="AF108" s="379"/>
      <c r="AG108" s="379">
        <f>AH108</f>
        <v>703.1</v>
      </c>
      <c r="AH108" s="379">
        <v>703.1</v>
      </c>
      <c r="AI108" s="379"/>
      <c r="AJ108" s="379"/>
      <c r="AK108" s="379"/>
      <c r="AL108" s="379"/>
      <c r="AM108" s="379"/>
      <c r="AN108" s="379"/>
      <c r="AO108" s="379"/>
      <c r="AP108" s="379"/>
      <c r="AQ108" s="379"/>
      <c r="AR108" s="379"/>
      <c r="AS108" s="379"/>
      <c r="AT108" s="379"/>
      <c r="AU108" s="379"/>
      <c r="AV108" s="382"/>
    </row>
    <row r="109" spans="1:48" s="84" customFormat="1" ht="19.5" customHeight="1">
      <c r="A109" s="585"/>
      <c r="B109" s="552"/>
      <c r="C109" s="801"/>
      <c r="D109" s="553"/>
      <c r="E109" s="554"/>
      <c r="F109" s="550"/>
      <c r="G109" s="550"/>
      <c r="H109" s="799"/>
      <c r="I109" s="799"/>
      <c r="J109" s="555"/>
      <c r="K109" s="555"/>
      <c r="L109" s="572"/>
      <c r="M109" s="572"/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f t="shared" si="39"/>
        <v>0</v>
      </c>
      <c r="V109" s="170" t="s">
        <v>51</v>
      </c>
      <c r="W109" s="83">
        <v>0</v>
      </c>
      <c r="X109" s="86">
        <v>0</v>
      </c>
      <c r="Y109" s="86">
        <v>0</v>
      </c>
      <c r="Z109" s="86">
        <v>0</v>
      </c>
      <c r="AA109" s="86">
        <v>0</v>
      </c>
      <c r="AB109" s="86">
        <v>0</v>
      </c>
      <c r="AC109" s="86">
        <v>0</v>
      </c>
      <c r="AD109" s="86">
        <v>0</v>
      </c>
      <c r="AE109" s="86">
        <v>0</v>
      </c>
      <c r="AF109" s="86">
        <v>0</v>
      </c>
      <c r="AG109" s="86">
        <v>0</v>
      </c>
      <c r="AH109" s="86">
        <v>0</v>
      </c>
      <c r="AI109" s="86">
        <v>0</v>
      </c>
      <c r="AJ109" s="86">
        <v>0</v>
      </c>
      <c r="AK109" s="86">
        <v>0</v>
      </c>
      <c r="AL109" s="86">
        <v>0</v>
      </c>
      <c r="AM109" s="86">
        <v>0</v>
      </c>
      <c r="AN109" s="86">
        <v>0</v>
      </c>
      <c r="AO109" s="86">
        <v>0</v>
      </c>
      <c r="AP109" s="86">
        <v>0</v>
      </c>
      <c r="AQ109" s="86">
        <v>0</v>
      </c>
      <c r="AR109" s="86">
        <v>0</v>
      </c>
      <c r="AS109" s="86">
        <v>0</v>
      </c>
      <c r="AT109" s="86">
        <v>0</v>
      </c>
      <c r="AU109" s="86">
        <v>0</v>
      </c>
      <c r="AV109" s="350"/>
    </row>
    <row r="110" spans="1:48" s="84" customFormat="1" ht="18" customHeight="1">
      <c r="A110" s="585"/>
      <c r="B110" s="552"/>
      <c r="C110" s="801"/>
      <c r="D110" s="553"/>
      <c r="E110" s="554"/>
      <c r="F110" s="550"/>
      <c r="G110" s="550"/>
      <c r="H110" s="799"/>
      <c r="I110" s="799"/>
      <c r="J110" s="555"/>
      <c r="K110" s="555"/>
      <c r="L110" s="572"/>
      <c r="M110" s="572"/>
      <c r="N110" s="83">
        <v>0</v>
      </c>
      <c r="O110" s="83">
        <v>0</v>
      </c>
      <c r="P110" s="83">
        <v>0</v>
      </c>
      <c r="Q110" s="83">
        <v>0</v>
      </c>
      <c r="R110" s="83">
        <v>0</v>
      </c>
      <c r="S110" s="83">
        <v>0</v>
      </c>
      <c r="T110" s="83">
        <v>0</v>
      </c>
      <c r="U110" s="83">
        <f t="shared" si="39"/>
        <v>0</v>
      </c>
      <c r="V110" s="170" t="s">
        <v>52</v>
      </c>
      <c r="W110" s="83">
        <v>0</v>
      </c>
      <c r="X110" s="86">
        <v>0</v>
      </c>
      <c r="Y110" s="86">
        <v>0</v>
      </c>
      <c r="Z110" s="86">
        <v>0</v>
      </c>
      <c r="AA110" s="86">
        <v>0</v>
      </c>
      <c r="AB110" s="86">
        <v>0</v>
      </c>
      <c r="AC110" s="86">
        <v>0</v>
      </c>
      <c r="AD110" s="86">
        <v>0</v>
      </c>
      <c r="AE110" s="86">
        <v>0</v>
      </c>
      <c r="AF110" s="86">
        <v>0</v>
      </c>
      <c r="AG110" s="86">
        <v>0</v>
      </c>
      <c r="AH110" s="86">
        <v>0</v>
      </c>
      <c r="AI110" s="86">
        <v>0</v>
      </c>
      <c r="AJ110" s="86">
        <v>0</v>
      </c>
      <c r="AK110" s="86">
        <v>0</v>
      </c>
      <c r="AL110" s="86">
        <v>0</v>
      </c>
      <c r="AM110" s="86">
        <v>0</v>
      </c>
      <c r="AN110" s="86">
        <v>0</v>
      </c>
      <c r="AO110" s="86">
        <v>0</v>
      </c>
      <c r="AP110" s="86">
        <v>0</v>
      </c>
      <c r="AQ110" s="86">
        <v>0</v>
      </c>
      <c r="AR110" s="86">
        <v>0</v>
      </c>
      <c r="AS110" s="86">
        <v>0</v>
      </c>
      <c r="AT110" s="86">
        <v>0</v>
      </c>
      <c r="AU110" s="86">
        <v>0</v>
      </c>
      <c r="AV110" s="350"/>
    </row>
    <row r="111" spans="1:48" s="90" customFormat="1" ht="17.25" customHeight="1">
      <c r="A111" s="585"/>
      <c r="B111" s="552"/>
      <c r="C111" s="801"/>
      <c r="D111" s="553"/>
      <c r="E111" s="554"/>
      <c r="F111" s="550"/>
      <c r="G111" s="550"/>
      <c r="H111" s="799"/>
      <c r="I111" s="799"/>
      <c r="J111" s="555"/>
      <c r="K111" s="555"/>
      <c r="L111" s="572"/>
      <c r="M111" s="572"/>
      <c r="N111" s="88">
        <f>SUM(N105:N110)</f>
        <v>0</v>
      </c>
      <c r="O111" s="88">
        <f t="shared" ref="O111:T111" si="41">SUM(O105:O110)</f>
        <v>0</v>
      </c>
      <c r="P111" s="88">
        <f t="shared" si="41"/>
        <v>6.7500000000000004E-2</v>
      </c>
      <c r="Q111" s="88">
        <f t="shared" si="41"/>
        <v>27.314299999999999</v>
      </c>
      <c r="R111" s="175">
        <f t="shared" si="41"/>
        <v>16.509</v>
      </c>
      <c r="S111" s="175">
        <f t="shared" si="41"/>
        <v>0.8</v>
      </c>
      <c r="T111" s="175">
        <f t="shared" si="41"/>
        <v>6.3414999999999999</v>
      </c>
      <c r="U111" s="176">
        <f>SUM(N111:T111)</f>
        <v>51.032299999999992</v>
      </c>
      <c r="V111" s="177" t="s">
        <v>11</v>
      </c>
      <c r="W111" s="175">
        <f t="shared" ref="W111:AU111" si="42">SUM(W105:W110)</f>
        <v>16509</v>
      </c>
      <c r="X111" s="175">
        <f>X107</f>
        <v>703.1</v>
      </c>
      <c r="Y111" s="175">
        <f t="shared" ref="Y111:AK111" si="43">Y107</f>
        <v>703.1</v>
      </c>
      <c r="Z111" s="175">
        <f t="shared" si="43"/>
        <v>703.1</v>
      </c>
      <c r="AA111" s="175">
        <f t="shared" si="43"/>
        <v>0</v>
      </c>
      <c r="AB111" s="175">
        <f t="shared" si="43"/>
        <v>0</v>
      </c>
      <c r="AC111" s="175">
        <f t="shared" si="43"/>
        <v>0</v>
      </c>
      <c r="AD111" s="175">
        <f t="shared" si="43"/>
        <v>0</v>
      </c>
      <c r="AE111" s="175">
        <f t="shared" si="43"/>
        <v>0</v>
      </c>
      <c r="AF111" s="175">
        <f t="shared" si="43"/>
        <v>0</v>
      </c>
      <c r="AG111" s="175">
        <f t="shared" si="43"/>
        <v>703.1</v>
      </c>
      <c r="AH111" s="175">
        <f t="shared" si="43"/>
        <v>703.1</v>
      </c>
      <c r="AI111" s="175">
        <f t="shared" si="43"/>
        <v>0</v>
      </c>
      <c r="AJ111" s="175">
        <f t="shared" si="43"/>
        <v>0</v>
      </c>
      <c r="AK111" s="175">
        <f t="shared" si="43"/>
        <v>0</v>
      </c>
      <c r="AL111" s="175">
        <f t="shared" si="42"/>
        <v>0</v>
      </c>
      <c r="AM111" s="175">
        <f t="shared" si="42"/>
        <v>0</v>
      </c>
      <c r="AN111" s="175">
        <f t="shared" si="42"/>
        <v>0</v>
      </c>
      <c r="AO111" s="175">
        <f t="shared" si="42"/>
        <v>0</v>
      </c>
      <c r="AP111" s="175">
        <f t="shared" si="42"/>
        <v>0</v>
      </c>
      <c r="AQ111" s="175">
        <f t="shared" si="42"/>
        <v>0</v>
      </c>
      <c r="AR111" s="175">
        <f t="shared" si="42"/>
        <v>0</v>
      </c>
      <c r="AS111" s="175">
        <f t="shared" si="42"/>
        <v>0</v>
      </c>
      <c r="AT111" s="175">
        <f t="shared" si="42"/>
        <v>0</v>
      </c>
      <c r="AU111" s="175">
        <f t="shared" si="42"/>
        <v>0</v>
      </c>
      <c r="AV111" s="175"/>
    </row>
    <row r="112" spans="1:48" s="84" customFormat="1" ht="19.5" customHeight="1">
      <c r="A112" s="585"/>
      <c r="B112" s="552" t="s">
        <v>692</v>
      </c>
      <c r="C112" s="475" t="s">
        <v>693</v>
      </c>
      <c r="D112" s="553" t="s">
        <v>630</v>
      </c>
      <c r="E112" s="554" t="s">
        <v>694</v>
      </c>
      <c r="F112" s="82" t="s">
        <v>18</v>
      </c>
      <c r="G112" s="82" t="s">
        <v>20</v>
      </c>
      <c r="H112" s="82" t="s">
        <v>297</v>
      </c>
      <c r="I112" s="82" t="s">
        <v>297</v>
      </c>
      <c r="J112" s="555">
        <v>2020</v>
      </c>
      <c r="K112" s="555">
        <v>2022</v>
      </c>
      <c r="L112" s="572">
        <v>10.005000000000001</v>
      </c>
      <c r="M112" s="572">
        <f>Q119+R119+S119+T119</f>
        <v>7.8</v>
      </c>
      <c r="N112" s="83">
        <v>0</v>
      </c>
      <c r="O112" s="83">
        <v>0</v>
      </c>
      <c r="P112" s="83">
        <v>0</v>
      </c>
      <c r="Q112" s="83">
        <v>0</v>
      </c>
      <c r="R112" s="83">
        <v>0</v>
      </c>
      <c r="S112" s="83">
        <v>0</v>
      </c>
      <c r="T112" s="83">
        <v>0</v>
      </c>
      <c r="U112" s="83">
        <f>SUM(N112:T112)</f>
        <v>0</v>
      </c>
      <c r="V112" s="170" t="s">
        <v>3</v>
      </c>
      <c r="W112" s="83">
        <v>0</v>
      </c>
      <c r="X112" s="86">
        <v>0</v>
      </c>
      <c r="Y112" s="86">
        <v>0</v>
      </c>
      <c r="Z112" s="86">
        <v>0</v>
      </c>
      <c r="AA112" s="86">
        <v>0</v>
      </c>
      <c r="AB112" s="86">
        <v>0</v>
      </c>
      <c r="AC112" s="86">
        <v>0</v>
      </c>
      <c r="AD112" s="86">
        <v>0</v>
      </c>
      <c r="AE112" s="86">
        <v>0</v>
      </c>
      <c r="AF112" s="86">
        <v>0</v>
      </c>
      <c r="AG112" s="86">
        <v>0</v>
      </c>
      <c r="AH112" s="86">
        <v>0</v>
      </c>
      <c r="AI112" s="86">
        <v>0</v>
      </c>
      <c r="AJ112" s="86">
        <v>0</v>
      </c>
      <c r="AK112" s="86">
        <v>0</v>
      </c>
      <c r="AL112" s="86">
        <v>0</v>
      </c>
      <c r="AM112" s="86">
        <v>0</v>
      </c>
      <c r="AN112" s="86">
        <v>0</v>
      </c>
      <c r="AO112" s="86">
        <v>0</v>
      </c>
      <c r="AP112" s="86">
        <v>0</v>
      </c>
      <c r="AQ112" s="86">
        <v>0</v>
      </c>
      <c r="AR112" s="86">
        <v>0</v>
      </c>
      <c r="AS112" s="86">
        <v>0</v>
      </c>
      <c r="AT112" s="86">
        <v>0</v>
      </c>
      <c r="AU112" s="86">
        <v>0</v>
      </c>
      <c r="AV112" s="350"/>
    </row>
    <row r="113" spans="1:48" s="84" customFormat="1" ht="19.5" customHeight="1">
      <c r="A113" s="585"/>
      <c r="B113" s="552"/>
      <c r="C113" s="475"/>
      <c r="D113" s="553"/>
      <c r="E113" s="554"/>
      <c r="F113" s="82" t="s">
        <v>19</v>
      </c>
      <c r="G113" s="82" t="s">
        <v>22</v>
      </c>
      <c r="H113" s="82" t="s">
        <v>297</v>
      </c>
      <c r="I113" s="82" t="s">
        <v>297</v>
      </c>
      <c r="J113" s="555"/>
      <c r="K113" s="555"/>
      <c r="L113" s="572"/>
      <c r="M113" s="572"/>
      <c r="N113" s="9">
        <v>0</v>
      </c>
      <c r="O113" s="9">
        <v>0</v>
      </c>
      <c r="P113" s="9">
        <v>2.2053400000000001</v>
      </c>
      <c r="Q113" s="83">
        <v>1.21526</v>
      </c>
      <c r="R113" s="83">
        <v>0</v>
      </c>
      <c r="S113" s="83">
        <v>0</v>
      </c>
      <c r="T113" s="83">
        <v>0</v>
      </c>
      <c r="U113" s="83">
        <f t="shared" ref="U113:U119" si="44">SUM(N113:T113)</f>
        <v>3.4206000000000003</v>
      </c>
      <c r="V113" s="171" t="s">
        <v>8</v>
      </c>
      <c r="W113" s="83">
        <v>0</v>
      </c>
      <c r="X113" s="86">
        <v>0</v>
      </c>
      <c r="Y113" s="86">
        <v>0</v>
      </c>
      <c r="Z113" s="86">
        <v>0</v>
      </c>
      <c r="AA113" s="86">
        <v>0</v>
      </c>
      <c r="AB113" s="86">
        <v>0</v>
      </c>
      <c r="AC113" s="86">
        <v>0</v>
      </c>
      <c r="AD113" s="86">
        <v>0</v>
      </c>
      <c r="AE113" s="86">
        <v>0</v>
      </c>
      <c r="AF113" s="86">
        <v>0</v>
      </c>
      <c r="AG113" s="86">
        <v>0</v>
      </c>
      <c r="AH113" s="86">
        <v>0</v>
      </c>
      <c r="AI113" s="86">
        <v>0</v>
      </c>
      <c r="AJ113" s="86">
        <v>0</v>
      </c>
      <c r="AK113" s="86">
        <v>0</v>
      </c>
      <c r="AL113" s="86">
        <v>0</v>
      </c>
      <c r="AM113" s="86">
        <v>0</v>
      </c>
      <c r="AN113" s="86">
        <v>0</v>
      </c>
      <c r="AO113" s="86">
        <v>0</v>
      </c>
      <c r="AP113" s="86">
        <v>0</v>
      </c>
      <c r="AQ113" s="86">
        <v>0</v>
      </c>
      <c r="AR113" s="86">
        <v>0</v>
      </c>
      <c r="AS113" s="86">
        <v>0</v>
      </c>
      <c r="AT113" s="86">
        <v>0</v>
      </c>
      <c r="AU113" s="86">
        <v>0</v>
      </c>
      <c r="AV113" s="350"/>
    </row>
    <row r="114" spans="1:48" s="84" customFormat="1" ht="19.5" customHeight="1">
      <c r="A114" s="585"/>
      <c r="B114" s="552"/>
      <c r="C114" s="475"/>
      <c r="D114" s="553"/>
      <c r="E114" s="554"/>
      <c r="F114" s="550" t="s">
        <v>39</v>
      </c>
      <c r="G114" s="550" t="s">
        <v>21</v>
      </c>
      <c r="H114" s="799">
        <v>1500</v>
      </c>
      <c r="I114" s="550" t="s">
        <v>370</v>
      </c>
      <c r="J114" s="555"/>
      <c r="K114" s="555"/>
      <c r="L114" s="572"/>
      <c r="M114" s="572"/>
      <c r="N114" s="83">
        <v>0</v>
      </c>
      <c r="O114" s="83">
        <v>0</v>
      </c>
      <c r="P114" s="83">
        <v>0</v>
      </c>
      <c r="Q114" s="83">
        <v>0</v>
      </c>
      <c r="R114" s="83">
        <v>0.61240000000000006</v>
      </c>
      <c r="S114" s="83">
        <v>5.97234</v>
      </c>
      <c r="T114" s="83">
        <v>0</v>
      </c>
      <c r="U114" s="83">
        <f>SUM(N114:T114)</f>
        <v>6.58474</v>
      </c>
      <c r="V114" s="413" t="s">
        <v>50</v>
      </c>
      <c r="W114" s="83">
        <v>612.4</v>
      </c>
      <c r="X114" s="86">
        <f>SUM(X115:X116)</f>
        <v>87.25</v>
      </c>
      <c r="Y114" s="86">
        <f t="shared" ref="Y114:AP114" si="45">SUM(Y115:Y116)</f>
        <v>87.25</v>
      </c>
      <c r="Z114" s="86">
        <f t="shared" si="45"/>
        <v>87.25</v>
      </c>
      <c r="AA114" s="86">
        <f t="shared" si="45"/>
        <v>0</v>
      </c>
      <c r="AB114" s="86">
        <f t="shared" si="45"/>
        <v>0</v>
      </c>
      <c r="AC114" s="86">
        <f t="shared" si="45"/>
        <v>0</v>
      </c>
      <c r="AD114" s="86">
        <f t="shared" si="45"/>
        <v>0</v>
      </c>
      <c r="AE114" s="86">
        <f t="shared" si="45"/>
        <v>0</v>
      </c>
      <c r="AF114" s="86">
        <f t="shared" si="45"/>
        <v>0</v>
      </c>
      <c r="AG114" s="86">
        <f t="shared" si="45"/>
        <v>87.25</v>
      </c>
      <c r="AH114" s="86">
        <f t="shared" si="45"/>
        <v>0</v>
      </c>
      <c r="AI114" s="86">
        <f t="shared" si="45"/>
        <v>87.25</v>
      </c>
      <c r="AJ114" s="86">
        <f t="shared" si="45"/>
        <v>0</v>
      </c>
      <c r="AK114" s="86">
        <f t="shared" si="45"/>
        <v>0</v>
      </c>
      <c r="AL114" s="86">
        <f t="shared" si="45"/>
        <v>0</v>
      </c>
      <c r="AM114" s="86">
        <f t="shared" si="45"/>
        <v>0</v>
      </c>
      <c r="AN114" s="86">
        <f t="shared" si="45"/>
        <v>0</v>
      </c>
      <c r="AO114" s="86">
        <f t="shared" si="45"/>
        <v>0</v>
      </c>
      <c r="AP114" s="86">
        <f t="shared" si="45"/>
        <v>0</v>
      </c>
      <c r="AQ114" s="86">
        <f t="shared" ref="AQ114:AU114" si="46">AQ115</f>
        <v>0</v>
      </c>
      <c r="AR114" s="86">
        <f t="shared" si="46"/>
        <v>0</v>
      </c>
      <c r="AS114" s="86">
        <f t="shared" si="46"/>
        <v>0</v>
      </c>
      <c r="AT114" s="86">
        <f t="shared" si="46"/>
        <v>0</v>
      </c>
      <c r="AU114" s="86">
        <f t="shared" si="46"/>
        <v>0</v>
      </c>
      <c r="AV114" s="350"/>
    </row>
    <row r="115" spans="1:48" s="355" customFormat="1" ht="38.25" hidden="1" customHeight="1">
      <c r="A115" s="585"/>
      <c r="B115" s="552"/>
      <c r="C115" s="475"/>
      <c r="D115" s="553"/>
      <c r="E115" s="554"/>
      <c r="F115" s="550"/>
      <c r="G115" s="550"/>
      <c r="H115" s="799"/>
      <c r="I115" s="550"/>
      <c r="J115" s="555"/>
      <c r="K115" s="555"/>
      <c r="L115" s="572"/>
      <c r="M115" s="572"/>
      <c r="N115" s="282"/>
      <c r="O115" s="282"/>
      <c r="P115" s="282"/>
      <c r="Q115" s="282"/>
      <c r="R115" s="282"/>
      <c r="S115" s="282"/>
      <c r="T115" s="282"/>
      <c r="U115" s="282"/>
      <c r="V115" s="353" t="s">
        <v>1021</v>
      </c>
      <c r="W115" s="282"/>
      <c r="X115" s="281">
        <f>Z115</f>
        <v>46</v>
      </c>
      <c r="Y115" s="281">
        <f>Z115</f>
        <v>46</v>
      </c>
      <c r="Z115" s="281">
        <v>46</v>
      </c>
      <c r="AA115" s="281"/>
      <c r="AB115" s="281"/>
      <c r="AC115" s="281"/>
      <c r="AD115" s="281"/>
      <c r="AE115" s="281"/>
      <c r="AF115" s="281"/>
      <c r="AG115" s="281">
        <f>AI115</f>
        <v>46</v>
      </c>
      <c r="AH115" s="281"/>
      <c r="AI115" s="281">
        <v>46</v>
      </c>
      <c r="AJ115" s="281"/>
      <c r="AK115" s="281"/>
      <c r="AL115" s="281"/>
      <c r="AM115" s="281"/>
      <c r="AN115" s="281"/>
      <c r="AO115" s="281"/>
      <c r="AP115" s="281"/>
      <c r="AQ115" s="281"/>
      <c r="AR115" s="281"/>
      <c r="AS115" s="281"/>
      <c r="AT115" s="281"/>
      <c r="AU115" s="281"/>
      <c r="AV115" s="354"/>
    </row>
    <row r="116" spans="1:48" s="355" customFormat="1" ht="25.5" hidden="1" customHeight="1">
      <c r="A116" s="585"/>
      <c r="B116" s="552"/>
      <c r="C116" s="475"/>
      <c r="D116" s="553"/>
      <c r="E116" s="554"/>
      <c r="F116" s="550"/>
      <c r="G116" s="550"/>
      <c r="H116" s="799"/>
      <c r="I116" s="550"/>
      <c r="J116" s="555"/>
      <c r="K116" s="555"/>
      <c r="L116" s="572"/>
      <c r="M116" s="572"/>
      <c r="N116" s="282"/>
      <c r="O116" s="282"/>
      <c r="P116" s="282"/>
      <c r="Q116" s="282"/>
      <c r="R116" s="282"/>
      <c r="S116" s="282"/>
      <c r="T116" s="282"/>
      <c r="U116" s="282"/>
      <c r="V116" s="353" t="s">
        <v>1036</v>
      </c>
      <c r="W116" s="282"/>
      <c r="X116" s="281">
        <f>Z116</f>
        <v>41.25</v>
      </c>
      <c r="Y116" s="281">
        <f>Z116</f>
        <v>41.25</v>
      </c>
      <c r="Z116" s="281">
        <v>41.25</v>
      </c>
      <c r="AA116" s="281"/>
      <c r="AB116" s="281"/>
      <c r="AC116" s="281"/>
      <c r="AD116" s="281"/>
      <c r="AE116" s="281"/>
      <c r="AF116" s="281"/>
      <c r="AG116" s="281">
        <f>AI116</f>
        <v>41.25</v>
      </c>
      <c r="AH116" s="281"/>
      <c r="AI116" s="281">
        <v>41.25</v>
      </c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354"/>
    </row>
    <row r="117" spans="1:48" s="84" customFormat="1" ht="19.5" customHeight="1">
      <c r="A117" s="585"/>
      <c r="B117" s="552"/>
      <c r="C117" s="475"/>
      <c r="D117" s="553"/>
      <c r="E117" s="554"/>
      <c r="F117" s="550"/>
      <c r="G117" s="550"/>
      <c r="H117" s="799"/>
      <c r="I117" s="550"/>
      <c r="J117" s="555"/>
      <c r="K117" s="555"/>
      <c r="L117" s="572"/>
      <c r="M117" s="572"/>
      <c r="N117" s="83">
        <v>0</v>
      </c>
      <c r="O117" s="83">
        <v>0</v>
      </c>
      <c r="P117" s="83">
        <v>0</v>
      </c>
      <c r="Q117" s="83">
        <v>0</v>
      </c>
      <c r="R117" s="83">
        <v>0</v>
      </c>
      <c r="S117" s="83">
        <v>0</v>
      </c>
      <c r="T117" s="83">
        <v>0</v>
      </c>
      <c r="U117" s="83">
        <f t="shared" si="44"/>
        <v>0</v>
      </c>
      <c r="V117" s="170" t="s">
        <v>51</v>
      </c>
      <c r="W117" s="83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  <c r="AC117" s="86">
        <v>0</v>
      </c>
      <c r="AD117" s="86">
        <v>0</v>
      </c>
      <c r="AE117" s="86">
        <v>0</v>
      </c>
      <c r="AF117" s="86">
        <v>0</v>
      </c>
      <c r="AG117" s="86">
        <v>0</v>
      </c>
      <c r="AH117" s="86">
        <v>0</v>
      </c>
      <c r="AI117" s="86">
        <v>0</v>
      </c>
      <c r="AJ117" s="86">
        <v>0</v>
      </c>
      <c r="AK117" s="86">
        <v>0</v>
      </c>
      <c r="AL117" s="86">
        <v>0</v>
      </c>
      <c r="AM117" s="86">
        <v>0</v>
      </c>
      <c r="AN117" s="86">
        <v>0</v>
      </c>
      <c r="AO117" s="86">
        <v>0</v>
      </c>
      <c r="AP117" s="86">
        <v>0</v>
      </c>
      <c r="AQ117" s="86">
        <v>0</v>
      </c>
      <c r="AR117" s="86">
        <v>0</v>
      </c>
      <c r="AS117" s="86">
        <v>0</v>
      </c>
      <c r="AT117" s="86">
        <v>0</v>
      </c>
      <c r="AU117" s="86">
        <v>0</v>
      </c>
      <c r="AV117" s="350"/>
    </row>
    <row r="118" spans="1:48" s="84" customFormat="1" ht="18" customHeight="1">
      <c r="A118" s="585"/>
      <c r="B118" s="552"/>
      <c r="C118" s="475"/>
      <c r="D118" s="553"/>
      <c r="E118" s="554"/>
      <c r="F118" s="550"/>
      <c r="G118" s="550"/>
      <c r="H118" s="799"/>
      <c r="I118" s="550"/>
      <c r="J118" s="555"/>
      <c r="K118" s="555"/>
      <c r="L118" s="572"/>
      <c r="M118" s="572"/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3">
        <f t="shared" si="44"/>
        <v>0</v>
      </c>
      <c r="V118" s="170" t="s">
        <v>52</v>
      </c>
      <c r="W118" s="86">
        <v>0</v>
      </c>
      <c r="X118" s="86">
        <v>0</v>
      </c>
      <c r="Y118" s="86">
        <v>0</v>
      </c>
      <c r="Z118" s="86">
        <v>0</v>
      </c>
      <c r="AA118" s="86">
        <v>0</v>
      </c>
      <c r="AB118" s="86">
        <v>0</v>
      </c>
      <c r="AC118" s="86">
        <v>0</v>
      </c>
      <c r="AD118" s="86">
        <v>0</v>
      </c>
      <c r="AE118" s="86">
        <v>0</v>
      </c>
      <c r="AF118" s="86">
        <v>0</v>
      </c>
      <c r="AG118" s="86">
        <v>0</v>
      </c>
      <c r="AH118" s="86">
        <v>0</v>
      </c>
      <c r="AI118" s="86">
        <v>0</v>
      </c>
      <c r="AJ118" s="86">
        <v>0</v>
      </c>
      <c r="AK118" s="86">
        <v>0</v>
      </c>
      <c r="AL118" s="86">
        <v>0</v>
      </c>
      <c r="AM118" s="86">
        <v>0</v>
      </c>
      <c r="AN118" s="86">
        <v>0</v>
      </c>
      <c r="AO118" s="86">
        <v>0</v>
      </c>
      <c r="AP118" s="86">
        <v>0</v>
      </c>
      <c r="AQ118" s="86">
        <v>0</v>
      </c>
      <c r="AR118" s="86">
        <v>0</v>
      </c>
      <c r="AS118" s="86">
        <v>0</v>
      </c>
      <c r="AT118" s="86">
        <v>0</v>
      </c>
      <c r="AU118" s="86">
        <v>0</v>
      </c>
      <c r="AV118" s="350"/>
    </row>
    <row r="119" spans="1:48" s="90" customFormat="1" ht="17.25" customHeight="1">
      <c r="A119" s="586"/>
      <c r="B119" s="552"/>
      <c r="C119" s="475"/>
      <c r="D119" s="553"/>
      <c r="E119" s="554"/>
      <c r="F119" s="550"/>
      <c r="G119" s="550"/>
      <c r="H119" s="799"/>
      <c r="I119" s="550"/>
      <c r="J119" s="555"/>
      <c r="K119" s="555"/>
      <c r="L119" s="572"/>
      <c r="M119" s="572"/>
      <c r="N119" s="88">
        <f>SUM(N112:N118)</f>
        <v>0</v>
      </c>
      <c r="O119" s="88">
        <f t="shared" ref="O119:T119" si="47">SUM(O112:O118)</f>
        <v>0</v>
      </c>
      <c r="P119" s="88">
        <f t="shared" si="47"/>
        <v>2.2053400000000001</v>
      </c>
      <c r="Q119" s="88">
        <f t="shared" si="47"/>
        <v>1.21526</v>
      </c>
      <c r="R119" s="175">
        <f t="shared" si="47"/>
        <v>0.61240000000000006</v>
      </c>
      <c r="S119" s="175">
        <f t="shared" si="47"/>
        <v>5.97234</v>
      </c>
      <c r="T119" s="175">
        <f t="shared" si="47"/>
        <v>0</v>
      </c>
      <c r="U119" s="176">
        <f t="shared" si="44"/>
        <v>10.00534</v>
      </c>
      <c r="V119" s="177" t="s">
        <v>11</v>
      </c>
      <c r="W119" s="175">
        <f t="shared" ref="W119" si="48">SUM(W112:W118)</f>
        <v>612.4</v>
      </c>
      <c r="X119" s="175">
        <f t="shared" ref="X119:AU119" si="49">X112+X113+X114+X117+X118</f>
        <v>87.25</v>
      </c>
      <c r="Y119" s="175">
        <f t="shared" si="49"/>
        <v>87.25</v>
      </c>
      <c r="Z119" s="175">
        <f t="shared" si="49"/>
        <v>87.25</v>
      </c>
      <c r="AA119" s="175">
        <f t="shared" si="49"/>
        <v>0</v>
      </c>
      <c r="AB119" s="175">
        <f t="shared" si="49"/>
        <v>0</v>
      </c>
      <c r="AC119" s="175">
        <f t="shared" si="49"/>
        <v>0</v>
      </c>
      <c r="AD119" s="175">
        <f t="shared" si="49"/>
        <v>0</v>
      </c>
      <c r="AE119" s="175">
        <f t="shared" si="49"/>
        <v>0</v>
      </c>
      <c r="AF119" s="175">
        <f t="shared" si="49"/>
        <v>0</v>
      </c>
      <c r="AG119" s="175">
        <f t="shared" si="49"/>
        <v>87.25</v>
      </c>
      <c r="AH119" s="175">
        <f t="shared" si="49"/>
        <v>0</v>
      </c>
      <c r="AI119" s="175">
        <f t="shared" si="49"/>
        <v>87.25</v>
      </c>
      <c r="AJ119" s="175">
        <f t="shared" si="49"/>
        <v>0</v>
      </c>
      <c r="AK119" s="175">
        <f t="shared" si="49"/>
        <v>0</v>
      </c>
      <c r="AL119" s="175">
        <f t="shared" si="49"/>
        <v>0</v>
      </c>
      <c r="AM119" s="175">
        <f t="shared" si="49"/>
        <v>0</v>
      </c>
      <c r="AN119" s="175">
        <f t="shared" si="49"/>
        <v>0</v>
      </c>
      <c r="AO119" s="175">
        <f t="shared" si="49"/>
        <v>0</v>
      </c>
      <c r="AP119" s="175">
        <f t="shared" si="49"/>
        <v>0</v>
      </c>
      <c r="AQ119" s="175">
        <f t="shared" si="49"/>
        <v>0</v>
      </c>
      <c r="AR119" s="175">
        <f t="shared" si="49"/>
        <v>0</v>
      </c>
      <c r="AS119" s="175">
        <f t="shared" si="49"/>
        <v>0</v>
      </c>
      <c r="AT119" s="175">
        <f t="shared" si="49"/>
        <v>0</v>
      </c>
      <c r="AU119" s="175">
        <f t="shared" si="49"/>
        <v>0</v>
      </c>
      <c r="AV119" s="351"/>
    </row>
    <row r="120" spans="1:48" s="84" customFormat="1" ht="15.75" customHeight="1">
      <c r="A120" s="777" t="s">
        <v>643</v>
      </c>
      <c r="B120" s="778"/>
      <c r="C120" s="778"/>
      <c r="D120" s="778"/>
      <c r="E120" s="778"/>
      <c r="F120" s="778"/>
      <c r="G120" s="778"/>
      <c r="H120" s="778"/>
      <c r="I120" s="778"/>
      <c r="J120" s="778"/>
      <c r="K120" s="778"/>
      <c r="L120" s="778"/>
      <c r="M120" s="778"/>
      <c r="N120" s="778"/>
      <c r="O120" s="778"/>
      <c r="P120" s="778"/>
      <c r="Q120" s="778"/>
      <c r="R120" s="778"/>
      <c r="S120" s="778"/>
      <c r="T120" s="778"/>
      <c r="U120" s="778"/>
      <c r="V120" s="778"/>
      <c r="W120" s="675"/>
      <c r="X120" s="675"/>
      <c r="Y120" s="675"/>
      <c r="Z120" s="675"/>
      <c r="AA120" s="675"/>
      <c r="AB120" s="675"/>
      <c r="AC120" s="675"/>
      <c r="AD120" s="675"/>
      <c r="AE120" s="675"/>
      <c r="AF120" s="675"/>
      <c r="AG120" s="675"/>
      <c r="AH120" s="675"/>
      <c r="AI120" s="675"/>
      <c r="AJ120" s="675"/>
      <c r="AK120" s="675"/>
      <c r="AL120" s="675"/>
      <c r="AM120" s="675"/>
      <c r="AN120" s="675"/>
      <c r="AO120" s="675"/>
      <c r="AP120" s="675"/>
      <c r="AQ120" s="675"/>
      <c r="AR120" s="675"/>
      <c r="AS120" s="675"/>
      <c r="AT120" s="675"/>
      <c r="AU120" s="675"/>
      <c r="AV120" s="676"/>
    </row>
    <row r="121" spans="1:48" s="84" customFormat="1" ht="18.75" customHeight="1">
      <c r="A121" s="798" t="s">
        <v>644</v>
      </c>
      <c r="B121" s="798"/>
      <c r="C121" s="798"/>
      <c r="D121" s="798"/>
      <c r="E121" s="798"/>
      <c r="F121" s="798"/>
      <c r="G121" s="798"/>
      <c r="H121" s="798"/>
      <c r="I121" s="798"/>
      <c r="J121" s="798"/>
      <c r="K121" s="798"/>
      <c r="L121" s="798"/>
      <c r="M121" s="798"/>
      <c r="N121" s="798"/>
      <c r="O121" s="798"/>
      <c r="P121" s="798"/>
      <c r="Q121" s="798"/>
      <c r="R121" s="798"/>
      <c r="S121" s="798"/>
      <c r="T121" s="798"/>
      <c r="U121" s="798"/>
      <c r="V121" s="596"/>
      <c r="W121" s="350"/>
      <c r="X121" s="350"/>
      <c r="Y121" s="350"/>
      <c r="Z121" s="350"/>
      <c r="AA121" s="411"/>
      <c r="AB121" s="350"/>
      <c r="AC121" s="350"/>
      <c r="AD121" s="350"/>
      <c r="AE121" s="350"/>
      <c r="AF121" s="350"/>
      <c r="AG121" s="350"/>
      <c r="AH121" s="350"/>
      <c r="AI121" s="350"/>
      <c r="AJ121" s="350"/>
      <c r="AK121" s="350"/>
      <c r="AL121" s="350"/>
      <c r="AM121" s="350"/>
      <c r="AN121" s="350"/>
      <c r="AO121" s="350"/>
      <c r="AP121" s="350"/>
      <c r="AQ121" s="350"/>
      <c r="AR121" s="350"/>
      <c r="AS121" s="350"/>
      <c r="AT121" s="350"/>
      <c r="AU121" s="350"/>
      <c r="AV121" s="350"/>
    </row>
    <row r="122" spans="1:48" ht="17.25" customHeight="1">
      <c r="A122" s="92"/>
      <c r="B122" s="800" t="s">
        <v>44</v>
      </c>
      <c r="C122" s="800"/>
      <c r="D122" s="800"/>
      <c r="E122" s="800"/>
      <c r="F122" s="800"/>
      <c r="G122" s="800"/>
      <c r="H122" s="800"/>
      <c r="I122" s="800"/>
      <c r="J122" s="800"/>
      <c r="K122" s="800"/>
      <c r="L122" s="800"/>
      <c r="M122" s="800"/>
      <c r="N122" s="85"/>
      <c r="O122" s="85"/>
      <c r="P122" s="85"/>
      <c r="Q122" s="85"/>
      <c r="R122" s="85"/>
      <c r="S122" s="85"/>
      <c r="T122" s="85"/>
      <c r="U122" s="9"/>
      <c r="V122" s="172"/>
      <c r="W122" s="8"/>
      <c r="X122" s="8"/>
      <c r="Y122" s="8"/>
      <c r="Z122" s="8"/>
      <c r="AA122" s="410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</row>
    <row r="123" spans="1:48" ht="17.25" customHeight="1">
      <c r="A123" s="600"/>
      <c r="B123" s="601"/>
      <c r="C123" s="601"/>
      <c r="D123" s="601"/>
      <c r="E123" s="602"/>
      <c r="F123" s="47"/>
      <c r="G123" s="47"/>
      <c r="H123" s="47"/>
      <c r="I123" s="47"/>
      <c r="J123" s="47"/>
      <c r="K123" s="47"/>
      <c r="L123" s="47"/>
      <c r="M123" s="47"/>
      <c r="N123" s="85">
        <f t="shared" ref="N123:U124" si="50">N112+N105+N99+N91+N84+N78+N70+N64+N55+N49+N43+N37+N27+N21+N15</f>
        <v>0</v>
      </c>
      <c r="O123" s="85">
        <f t="shared" si="50"/>
        <v>0</v>
      </c>
      <c r="P123" s="85">
        <f t="shared" si="50"/>
        <v>0</v>
      </c>
      <c r="Q123" s="85">
        <f t="shared" si="50"/>
        <v>0</v>
      </c>
      <c r="R123" s="85">
        <f t="shared" si="50"/>
        <v>0</v>
      </c>
      <c r="S123" s="85">
        <f t="shared" si="50"/>
        <v>0</v>
      </c>
      <c r="T123" s="85">
        <f t="shared" si="50"/>
        <v>0</v>
      </c>
      <c r="U123" s="85">
        <f t="shared" si="50"/>
        <v>0</v>
      </c>
      <c r="V123" s="172" t="s">
        <v>3</v>
      </c>
      <c r="W123" s="85">
        <f t="shared" ref="W123:AU123" si="51">W112+W105+W99+W91+W84+W78+W70+W64+W55+W49+W43+W37+W27+W21+W15</f>
        <v>0</v>
      </c>
      <c r="X123" s="85">
        <f t="shared" si="51"/>
        <v>0</v>
      </c>
      <c r="Y123" s="85">
        <f t="shared" si="51"/>
        <v>0</v>
      </c>
      <c r="Z123" s="85">
        <f t="shared" si="51"/>
        <v>0</v>
      </c>
      <c r="AA123" s="85">
        <f t="shared" si="51"/>
        <v>0</v>
      </c>
      <c r="AB123" s="85">
        <f t="shared" si="51"/>
        <v>0</v>
      </c>
      <c r="AC123" s="85">
        <f t="shared" si="51"/>
        <v>0</v>
      </c>
      <c r="AD123" s="85">
        <f t="shared" si="51"/>
        <v>0</v>
      </c>
      <c r="AE123" s="85">
        <f t="shared" si="51"/>
        <v>0</v>
      </c>
      <c r="AF123" s="85">
        <f t="shared" si="51"/>
        <v>0</v>
      </c>
      <c r="AG123" s="85">
        <f t="shared" si="51"/>
        <v>0</v>
      </c>
      <c r="AH123" s="85">
        <f t="shared" si="51"/>
        <v>0</v>
      </c>
      <c r="AI123" s="85">
        <f t="shared" si="51"/>
        <v>0</v>
      </c>
      <c r="AJ123" s="85">
        <f t="shared" si="51"/>
        <v>0</v>
      </c>
      <c r="AK123" s="85">
        <f t="shared" si="51"/>
        <v>0</v>
      </c>
      <c r="AL123" s="85">
        <f t="shared" si="51"/>
        <v>0</v>
      </c>
      <c r="AM123" s="85">
        <f t="shared" si="51"/>
        <v>0</v>
      </c>
      <c r="AN123" s="85">
        <f t="shared" si="51"/>
        <v>0</v>
      </c>
      <c r="AO123" s="85">
        <f t="shared" si="51"/>
        <v>0</v>
      </c>
      <c r="AP123" s="85">
        <f t="shared" si="51"/>
        <v>0</v>
      </c>
      <c r="AQ123" s="85">
        <f t="shared" si="51"/>
        <v>0</v>
      </c>
      <c r="AR123" s="85">
        <f t="shared" si="51"/>
        <v>0</v>
      </c>
      <c r="AS123" s="85">
        <f t="shared" si="51"/>
        <v>0</v>
      </c>
      <c r="AT123" s="85">
        <f t="shared" si="51"/>
        <v>0</v>
      </c>
      <c r="AU123" s="85">
        <f t="shared" si="51"/>
        <v>0</v>
      </c>
      <c r="AV123" s="8"/>
    </row>
    <row r="124" spans="1:48" ht="17.25" customHeight="1">
      <c r="A124" s="603"/>
      <c r="B124" s="604"/>
      <c r="C124" s="604"/>
      <c r="D124" s="604"/>
      <c r="E124" s="605"/>
      <c r="F124" s="47"/>
      <c r="G124" s="47"/>
      <c r="H124" s="47"/>
      <c r="I124" s="47"/>
      <c r="J124" s="47"/>
      <c r="K124" s="47"/>
      <c r="L124" s="47"/>
      <c r="M124" s="47"/>
      <c r="N124" s="85">
        <f t="shared" si="50"/>
        <v>24.18074</v>
      </c>
      <c r="O124" s="85">
        <f t="shared" si="50"/>
        <v>32.372579999999999</v>
      </c>
      <c r="P124" s="85">
        <f t="shared" si="50"/>
        <v>30.313510000000001</v>
      </c>
      <c r="Q124" s="85">
        <f t="shared" si="50"/>
        <v>147.40925999999999</v>
      </c>
      <c r="R124" s="85">
        <f t="shared" si="50"/>
        <v>180.87530999999998</v>
      </c>
      <c r="S124" s="85">
        <f t="shared" si="50"/>
        <v>110.313715</v>
      </c>
      <c r="T124" s="85">
        <f t="shared" si="50"/>
        <v>85.125534999999999</v>
      </c>
      <c r="U124" s="85">
        <f t="shared" si="50"/>
        <v>610.59064999999987</v>
      </c>
      <c r="V124" s="172" t="s">
        <v>8</v>
      </c>
      <c r="W124" s="85">
        <f t="shared" ref="W124:AU124" si="52">W113+W106+W100+W92+W85+W79+W71+W65+W56+W50+W44+W38+W28+W22+W16</f>
        <v>180875.31</v>
      </c>
      <c r="X124" s="85">
        <f t="shared" si="52"/>
        <v>197.99299999999999</v>
      </c>
      <c r="Y124" s="85">
        <f t="shared" si="52"/>
        <v>0</v>
      </c>
      <c r="Z124" s="85">
        <f t="shared" si="52"/>
        <v>62.993000000000002</v>
      </c>
      <c r="AA124" s="85">
        <f t="shared" si="52"/>
        <v>135</v>
      </c>
      <c r="AB124" s="85">
        <f t="shared" si="52"/>
        <v>135</v>
      </c>
      <c r="AC124" s="85">
        <f t="shared" si="52"/>
        <v>0</v>
      </c>
      <c r="AD124" s="85">
        <f t="shared" si="52"/>
        <v>0</v>
      </c>
      <c r="AE124" s="85">
        <f t="shared" si="52"/>
        <v>0</v>
      </c>
      <c r="AF124" s="85">
        <f t="shared" si="52"/>
        <v>0</v>
      </c>
      <c r="AG124" s="85">
        <f t="shared" si="52"/>
        <v>332.99327</v>
      </c>
      <c r="AH124" s="85">
        <f t="shared" si="52"/>
        <v>0</v>
      </c>
      <c r="AI124" s="85">
        <f t="shared" si="52"/>
        <v>332.99327</v>
      </c>
      <c r="AJ124" s="85">
        <f t="shared" si="52"/>
        <v>0</v>
      </c>
      <c r="AK124" s="85">
        <f t="shared" si="52"/>
        <v>0</v>
      </c>
      <c r="AL124" s="85">
        <f t="shared" si="52"/>
        <v>0</v>
      </c>
      <c r="AM124" s="85">
        <f t="shared" si="52"/>
        <v>0</v>
      </c>
      <c r="AN124" s="85">
        <f t="shared" si="52"/>
        <v>0</v>
      </c>
      <c r="AO124" s="85">
        <f t="shared" si="52"/>
        <v>0</v>
      </c>
      <c r="AP124" s="85">
        <f t="shared" si="52"/>
        <v>0</v>
      </c>
      <c r="AQ124" s="85">
        <f t="shared" si="52"/>
        <v>0</v>
      </c>
      <c r="AR124" s="85">
        <f t="shared" si="52"/>
        <v>0</v>
      </c>
      <c r="AS124" s="85">
        <f t="shared" si="52"/>
        <v>0</v>
      </c>
      <c r="AT124" s="85">
        <f t="shared" si="52"/>
        <v>0</v>
      </c>
      <c r="AU124" s="85">
        <f t="shared" si="52"/>
        <v>0</v>
      </c>
      <c r="AV124" s="8"/>
    </row>
    <row r="125" spans="1:48" ht="17.25" customHeight="1">
      <c r="A125" s="603"/>
      <c r="B125" s="604"/>
      <c r="C125" s="604"/>
      <c r="D125" s="604"/>
      <c r="E125" s="605"/>
      <c r="F125" s="47"/>
      <c r="G125" s="47"/>
      <c r="H125" s="47"/>
      <c r="I125" s="47"/>
      <c r="J125" s="47"/>
      <c r="K125" s="47"/>
      <c r="L125" s="47"/>
      <c r="M125" s="47"/>
      <c r="N125" s="85">
        <f t="shared" ref="N125:U125" si="53">N114+N107+N101+N93+N86+N80+N72+N66+N59+N51+N45+N39+N29+N23+N17</f>
        <v>0</v>
      </c>
      <c r="O125" s="85">
        <f t="shared" si="53"/>
        <v>0</v>
      </c>
      <c r="P125" s="85">
        <f t="shared" si="53"/>
        <v>0</v>
      </c>
      <c r="Q125" s="85">
        <f t="shared" si="53"/>
        <v>0</v>
      </c>
      <c r="R125" s="85">
        <f t="shared" si="53"/>
        <v>19.252040000000001</v>
      </c>
      <c r="S125" s="85">
        <f t="shared" si="53"/>
        <v>33.78904</v>
      </c>
      <c r="T125" s="85">
        <f t="shared" si="53"/>
        <v>69.198890000000006</v>
      </c>
      <c r="U125" s="85">
        <f t="shared" si="53"/>
        <v>122.23997</v>
      </c>
      <c r="V125" s="172" t="s">
        <v>50</v>
      </c>
      <c r="W125" s="85">
        <f t="shared" ref="W125:AU125" si="54">W114+W107+W101+W93+W86+W80+W72+W66+W59+W51+W45+W39+W29+W23+W17</f>
        <v>19252.04</v>
      </c>
      <c r="X125" s="85">
        <f t="shared" si="54"/>
        <v>790.35</v>
      </c>
      <c r="Y125" s="85">
        <f t="shared" si="54"/>
        <v>790.35</v>
      </c>
      <c r="Z125" s="85">
        <f t="shared" si="54"/>
        <v>790.35</v>
      </c>
      <c r="AA125" s="85">
        <f t="shared" si="54"/>
        <v>0</v>
      </c>
      <c r="AB125" s="85">
        <f t="shared" si="54"/>
        <v>0</v>
      </c>
      <c r="AC125" s="85">
        <f t="shared" si="54"/>
        <v>0</v>
      </c>
      <c r="AD125" s="85">
        <f t="shared" si="54"/>
        <v>0</v>
      </c>
      <c r="AE125" s="85">
        <f t="shared" si="54"/>
        <v>0</v>
      </c>
      <c r="AF125" s="85">
        <f t="shared" si="54"/>
        <v>0</v>
      </c>
      <c r="AG125" s="85">
        <f t="shared" si="54"/>
        <v>790.35</v>
      </c>
      <c r="AH125" s="85">
        <f t="shared" si="54"/>
        <v>703.1</v>
      </c>
      <c r="AI125" s="85">
        <f t="shared" si="54"/>
        <v>87.25</v>
      </c>
      <c r="AJ125" s="85">
        <f t="shared" si="54"/>
        <v>0</v>
      </c>
      <c r="AK125" s="85">
        <f t="shared" si="54"/>
        <v>0</v>
      </c>
      <c r="AL125" s="85">
        <f t="shared" si="54"/>
        <v>0</v>
      </c>
      <c r="AM125" s="85">
        <f t="shared" si="54"/>
        <v>0</v>
      </c>
      <c r="AN125" s="85">
        <f t="shared" si="54"/>
        <v>0</v>
      </c>
      <c r="AO125" s="85">
        <f t="shared" si="54"/>
        <v>0</v>
      </c>
      <c r="AP125" s="85">
        <f t="shared" si="54"/>
        <v>0</v>
      </c>
      <c r="AQ125" s="85">
        <f t="shared" si="54"/>
        <v>0</v>
      </c>
      <c r="AR125" s="85">
        <f t="shared" si="54"/>
        <v>0</v>
      </c>
      <c r="AS125" s="85">
        <f t="shared" si="54"/>
        <v>0</v>
      </c>
      <c r="AT125" s="85">
        <f t="shared" si="54"/>
        <v>0</v>
      </c>
      <c r="AU125" s="85">
        <f t="shared" si="54"/>
        <v>0</v>
      </c>
      <c r="AV125" s="8"/>
    </row>
    <row r="126" spans="1:48" ht="17.25" customHeight="1">
      <c r="A126" s="603"/>
      <c r="B126" s="604"/>
      <c r="C126" s="604"/>
      <c r="D126" s="604"/>
      <c r="E126" s="605"/>
      <c r="F126" s="47"/>
      <c r="G126" s="47"/>
      <c r="H126" s="47"/>
      <c r="I126" s="47"/>
      <c r="J126" s="47"/>
      <c r="K126" s="47"/>
      <c r="L126" s="47"/>
      <c r="M126" s="47"/>
      <c r="N126" s="85">
        <f t="shared" ref="N126:U128" si="55">N117+N109+N102+N94+N87+N81+N73+N67+N60+N52+N46+N40+N30+N24+N18</f>
        <v>0</v>
      </c>
      <c r="O126" s="85">
        <f t="shared" si="55"/>
        <v>0</v>
      </c>
      <c r="P126" s="85">
        <f t="shared" si="55"/>
        <v>0</v>
      </c>
      <c r="Q126" s="85">
        <f t="shared" si="55"/>
        <v>0</v>
      </c>
      <c r="R126" s="85">
        <f t="shared" si="55"/>
        <v>0</v>
      </c>
      <c r="S126" s="85">
        <f t="shared" si="55"/>
        <v>0</v>
      </c>
      <c r="T126" s="85">
        <f t="shared" si="55"/>
        <v>0</v>
      </c>
      <c r="U126" s="85">
        <f t="shared" si="55"/>
        <v>0</v>
      </c>
      <c r="V126" s="172" t="s">
        <v>51</v>
      </c>
      <c r="W126" s="85">
        <f t="shared" ref="W126:AU126" si="56">W117+W109+W102+W94+W87+W81+W73+W67+W60+W52+W46+W40+W30+W24+W18</f>
        <v>0</v>
      </c>
      <c r="X126" s="85">
        <f t="shared" si="56"/>
        <v>0</v>
      </c>
      <c r="Y126" s="85">
        <f t="shared" si="56"/>
        <v>0</v>
      </c>
      <c r="Z126" s="85">
        <f t="shared" si="56"/>
        <v>0</v>
      </c>
      <c r="AA126" s="85">
        <f t="shared" si="56"/>
        <v>0</v>
      </c>
      <c r="AB126" s="85">
        <f t="shared" si="56"/>
        <v>0</v>
      </c>
      <c r="AC126" s="85">
        <f t="shared" si="56"/>
        <v>0</v>
      </c>
      <c r="AD126" s="85">
        <f t="shared" si="56"/>
        <v>0</v>
      </c>
      <c r="AE126" s="85">
        <f t="shared" si="56"/>
        <v>0</v>
      </c>
      <c r="AF126" s="85">
        <f t="shared" si="56"/>
        <v>0</v>
      </c>
      <c r="AG126" s="85">
        <f t="shared" si="56"/>
        <v>0</v>
      </c>
      <c r="AH126" s="85">
        <f t="shared" si="56"/>
        <v>0</v>
      </c>
      <c r="AI126" s="85">
        <f t="shared" si="56"/>
        <v>0</v>
      </c>
      <c r="AJ126" s="85">
        <f t="shared" si="56"/>
        <v>0</v>
      </c>
      <c r="AK126" s="85">
        <f t="shared" si="56"/>
        <v>0</v>
      </c>
      <c r="AL126" s="85">
        <f t="shared" si="56"/>
        <v>0</v>
      </c>
      <c r="AM126" s="85">
        <f t="shared" si="56"/>
        <v>0</v>
      </c>
      <c r="AN126" s="85">
        <f t="shared" si="56"/>
        <v>0</v>
      </c>
      <c r="AO126" s="85">
        <f t="shared" si="56"/>
        <v>0</v>
      </c>
      <c r="AP126" s="85">
        <f t="shared" si="56"/>
        <v>0</v>
      </c>
      <c r="AQ126" s="85">
        <f t="shared" si="56"/>
        <v>0</v>
      </c>
      <c r="AR126" s="85">
        <f t="shared" si="56"/>
        <v>0</v>
      </c>
      <c r="AS126" s="85">
        <f t="shared" si="56"/>
        <v>0</v>
      </c>
      <c r="AT126" s="85">
        <f t="shared" si="56"/>
        <v>0</v>
      </c>
      <c r="AU126" s="85">
        <f t="shared" si="56"/>
        <v>0</v>
      </c>
      <c r="AV126" s="8"/>
    </row>
    <row r="127" spans="1:48" ht="17.25" customHeight="1">
      <c r="A127" s="603"/>
      <c r="B127" s="604"/>
      <c r="C127" s="604"/>
      <c r="D127" s="604"/>
      <c r="E127" s="605"/>
      <c r="F127" s="47"/>
      <c r="G127" s="47"/>
      <c r="H127" s="47"/>
      <c r="I127" s="47"/>
      <c r="J127" s="47"/>
      <c r="K127" s="47"/>
      <c r="L127" s="47"/>
      <c r="M127" s="47"/>
      <c r="N127" s="85">
        <f t="shared" si="55"/>
        <v>0.40332999999999997</v>
      </c>
      <c r="O127" s="85">
        <f t="shared" si="55"/>
        <v>195.48500000000001</v>
      </c>
      <c r="P127" s="85">
        <f t="shared" si="55"/>
        <v>0</v>
      </c>
      <c r="Q127" s="85">
        <f t="shared" si="55"/>
        <v>0</v>
      </c>
      <c r="R127" s="85">
        <f t="shared" si="55"/>
        <v>0</v>
      </c>
      <c r="S127" s="85">
        <f t="shared" si="55"/>
        <v>0</v>
      </c>
      <c r="T127" s="85">
        <f t="shared" si="55"/>
        <v>0</v>
      </c>
      <c r="U127" s="85">
        <f t="shared" si="55"/>
        <v>195.88833000000002</v>
      </c>
      <c r="V127" s="172" t="s">
        <v>52</v>
      </c>
      <c r="W127" s="85">
        <f t="shared" ref="W127:AU127" si="57">W118+W110+W103+W95+W88+W82+W74+W68+W61+W53+W47+W41+W31+W25+W19</f>
        <v>0</v>
      </c>
      <c r="X127" s="85">
        <f t="shared" si="57"/>
        <v>0</v>
      </c>
      <c r="Y127" s="85">
        <f t="shared" si="57"/>
        <v>0</v>
      </c>
      <c r="Z127" s="85">
        <f t="shared" si="57"/>
        <v>0</v>
      </c>
      <c r="AA127" s="85">
        <f t="shared" si="57"/>
        <v>0</v>
      </c>
      <c r="AB127" s="85">
        <f t="shared" si="57"/>
        <v>0</v>
      </c>
      <c r="AC127" s="85">
        <f t="shared" si="57"/>
        <v>0</v>
      </c>
      <c r="AD127" s="85">
        <f t="shared" si="57"/>
        <v>0</v>
      </c>
      <c r="AE127" s="85">
        <f t="shared" si="57"/>
        <v>0</v>
      </c>
      <c r="AF127" s="85">
        <f t="shared" si="57"/>
        <v>0</v>
      </c>
      <c r="AG127" s="85">
        <f t="shared" si="57"/>
        <v>0</v>
      </c>
      <c r="AH127" s="85">
        <f t="shared" si="57"/>
        <v>0</v>
      </c>
      <c r="AI127" s="85">
        <f t="shared" si="57"/>
        <v>0</v>
      </c>
      <c r="AJ127" s="85">
        <f t="shared" si="57"/>
        <v>0</v>
      </c>
      <c r="AK127" s="85">
        <f t="shared" si="57"/>
        <v>0</v>
      </c>
      <c r="AL127" s="85">
        <f t="shared" si="57"/>
        <v>0</v>
      </c>
      <c r="AM127" s="85">
        <f t="shared" si="57"/>
        <v>0</v>
      </c>
      <c r="AN127" s="85">
        <f t="shared" si="57"/>
        <v>0</v>
      </c>
      <c r="AO127" s="85">
        <f t="shared" si="57"/>
        <v>0</v>
      </c>
      <c r="AP127" s="85">
        <f t="shared" si="57"/>
        <v>0</v>
      </c>
      <c r="AQ127" s="85">
        <f t="shared" si="57"/>
        <v>0</v>
      </c>
      <c r="AR127" s="85">
        <f t="shared" si="57"/>
        <v>0</v>
      </c>
      <c r="AS127" s="85">
        <f t="shared" si="57"/>
        <v>0</v>
      </c>
      <c r="AT127" s="85">
        <f t="shared" si="57"/>
        <v>0</v>
      </c>
      <c r="AU127" s="85">
        <f t="shared" si="57"/>
        <v>0</v>
      </c>
      <c r="AV127" s="8"/>
    </row>
    <row r="128" spans="1:48" ht="17.25" customHeight="1">
      <c r="A128" s="606"/>
      <c r="B128" s="607"/>
      <c r="C128" s="607"/>
      <c r="D128" s="607"/>
      <c r="E128" s="608"/>
      <c r="F128" s="47"/>
      <c r="G128" s="47"/>
      <c r="H128" s="47"/>
      <c r="I128" s="47"/>
      <c r="J128" s="47"/>
      <c r="K128" s="47"/>
      <c r="L128" s="93">
        <f>L112+L105+L99+L91+L84+L78+L70+L64+L55+L49+L43+L37+L27+L21+L15</f>
        <v>1019.558</v>
      </c>
      <c r="M128" s="47"/>
      <c r="N128" s="85">
        <f t="shared" si="55"/>
        <v>24.584070000000001</v>
      </c>
      <c r="O128" s="85">
        <f t="shared" si="55"/>
        <v>227.85758000000004</v>
      </c>
      <c r="P128" s="85">
        <f t="shared" si="55"/>
        <v>30.313510000000001</v>
      </c>
      <c r="Q128" s="85">
        <f t="shared" si="55"/>
        <v>147.40925999999999</v>
      </c>
      <c r="R128" s="175">
        <f t="shared" si="55"/>
        <v>200.12735000000001</v>
      </c>
      <c r="S128" s="175">
        <f t="shared" si="55"/>
        <v>144.102755</v>
      </c>
      <c r="T128" s="175">
        <f t="shared" si="55"/>
        <v>154.32442500000002</v>
      </c>
      <c r="U128" s="176">
        <f t="shared" si="55"/>
        <v>928.71895000000006</v>
      </c>
      <c r="V128" s="177" t="s">
        <v>11</v>
      </c>
      <c r="W128" s="175">
        <f t="shared" ref="W128:AU128" si="58">W119+W111+W104+W96+W89+W83+W75+W69+W62+W54+W48+W42+W32+W26+W20</f>
        <v>200127.34999999998</v>
      </c>
      <c r="X128" s="175">
        <f t="shared" si="58"/>
        <v>988.34300000000007</v>
      </c>
      <c r="Y128" s="175">
        <f t="shared" si="58"/>
        <v>790.35</v>
      </c>
      <c r="Z128" s="175">
        <f t="shared" si="58"/>
        <v>853.34300000000007</v>
      </c>
      <c r="AA128" s="175">
        <f t="shared" si="58"/>
        <v>135</v>
      </c>
      <c r="AB128" s="175">
        <f t="shared" si="58"/>
        <v>135</v>
      </c>
      <c r="AC128" s="175">
        <f t="shared" si="58"/>
        <v>0</v>
      </c>
      <c r="AD128" s="175">
        <f t="shared" si="58"/>
        <v>0</v>
      </c>
      <c r="AE128" s="175">
        <f t="shared" si="58"/>
        <v>0</v>
      </c>
      <c r="AF128" s="175">
        <f t="shared" si="58"/>
        <v>0</v>
      </c>
      <c r="AG128" s="175">
        <f t="shared" si="58"/>
        <v>1123.3432700000001</v>
      </c>
      <c r="AH128" s="175">
        <f t="shared" si="58"/>
        <v>703.1</v>
      </c>
      <c r="AI128" s="175">
        <f t="shared" si="58"/>
        <v>420.24327</v>
      </c>
      <c r="AJ128" s="175">
        <f t="shared" si="58"/>
        <v>0</v>
      </c>
      <c r="AK128" s="175">
        <f t="shared" si="58"/>
        <v>0</v>
      </c>
      <c r="AL128" s="175">
        <f t="shared" si="58"/>
        <v>0</v>
      </c>
      <c r="AM128" s="175">
        <f t="shared" si="58"/>
        <v>0</v>
      </c>
      <c r="AN128" s="175">
        <f t="shared" si="58"/>
        <v>0</v>
      </c>
      <c r="AO128" s="175">
        <f t="shared" si="58"/>
        <v>0</v>
      </c>
      <c r="AP128" s="175">
        <f t="shared" si="58"/>
        <v>0</v>
      </c>
      <c r="AQ128" s="175">
        <f t="shared" si="58"/>
        <v>0</v>
      </c>
      <c r="AR128" s="175">
        <f t="shared" si="58"/>
        <v>0</v>
      </c>
      <c r="AS128" s="175">
        <f t="shared" si="58"/>
        <v>0</v>
      </c>
      <c r="AT128" s="175">
        <f t="shared" si="58"/>
        <v>0</v>
      </c>
      <c r="AU128" s="175">
        <f t="shared" si="58"/>
        <v>0</v>
      </c>
      <c r="AV128" s="8"/>
    </row>
    <row r="129" spans="1:48" s="84" customFormat="1" ht="18.75" customHeight="1">
      <c r="A129" s="179"/>
      <c r="B129" s="648" t="s">
        <v>695</v>
      </c>
      <c r="C129" s="649"/>
      <c r="D129" s="649"/>
      <c r="E129" s="649"/>
      <c r="F129" s="649"/>
      <c r="G129" s="649"/>
      <c r="H129" s="649"/>
      <c r="I129" s="649"/>
      <c r="J129" s="649"/>
      <c r="K129" s="649"/>
      <c r="L129" s="649"/>
      <c r="M129" s="649"/>
      <c r="N129" s="649"/>
      <c r="O129" s="649"/>
      <c r="P129" s="649"/>
      <c r="Q129" s="649"/>
      <c r="R129" s="649"/>
      <c r="S129" s="649"/>
      <c r="T129" s="649"/>
      <c r="U129" s="649"/>
      <c r="V129" s="649"/>
      <c r="W129" s="675"/>
      <c r="X129" s="675"/>
      <c r="Y129" s="675"/>
      <c r="Z129" s="675"/>
      <c r="AA129" s="675"/>
      <c r="AB129" s="675"/>
      <c r="AC129" s="675"/>
      <c r="AD129" s="675"/>
      <c r="AE129" s="675"/>
      <c r="AF129" s="675"/>
      <c r="AG129" s="675"/>
      <c r="AH129" s="675"/>
      <c r="AI129" s="675"/>
      <c r="AJ129" s="675"/>
      <c r="AK129" s="675"/>
      <c r="AL129" s="675"/>
      <c r="AM129" s="675"/>
      <c r="AN129" s="675"/>
      <c r="AO129" s="675"/>
      <c r="AP129" s="675"/>
      <c r="AQ129" s="675"/>
      <c r="AR129" s="675"/>
      <c r="AS129" s="675"/>
      <c r="AT129" s="675"/>
      <c r="AU129" s="675"/>
      <c r="AV129" s="676"/>
    </row>
    <row r="130" spans="1:48" s="84" customFormat="1" ht="18.75" customHeight="1">
      <c r="A130" s="179"/>
      <c r="B130" s="648" t="s">
        <v>696</v>
      </c>
      <c r="C130" s="649"/>
      <c r="D130" s="649"/>
      <c r="E130" s="649"/>
      <c r="F130" s="649"/>
      <c r="G130" s="649"/>
      <c r="H130" s="649"/>
      <c r="I130" s="649"/>
      <c r="J130" s="649"/>
      <c r="K130" s="649"/>
      <c r="L130" s="649"/>
      <c r="M130" s="649"/>
      <c r="N130" s="649"/>
      <c r="O130" s="649"/>
      <c r="P130" s="649"/>
      <c r="Q130" s="649"/>
      <c r="R130" s="649"/>
      <c r="S130" s="649"/>
      <c r="T130" s="649"/>
      <c r="U130" s="649"/>
      <c r="V130" s="649"/>
      <c r="W130" s="675"/>
      <c r="X130" s="675"/>
      <c r="Y130" s="675"/>
      <c r="Z130" s="675"/>
      <c r="AA130" s="675"/>
      <c r="AB130" s="675"/>
      <c r="AC130" s="675"/>
      <c r="AD130" s="675"/>
      <c r="AE130" s="675"/>
      <c r="AF130" s="675"/>
      <c r="AG130" s="675"/>
      <c r="AH130" s="675"/>
      <c r="AI130" s="675"/>
      <c r="AJ130" s="675"/>
      <c r="AK130" s="675"/>
      <c r="AL130" s="675"/>
      <c r="AM130" s="675"/>
      <c r="AN130" s="675"/>
      <c r="AO130" s="675"/>
      <c r="AP130" s="675"/>
      <c r="AQ130" s="675"/>
      <c r="AR130" s="675"/>
      <c r="AS130" s="675"/>
      <c r="AT130" s="675"/>
      <c r="AU130" s="675"/>
      <c r="AV130" s="676"/>
    </row>
    <row r="131" spans="1:48" s="84" customFormat="1" ht="15.75" customHeight="1">
      <c r="A131" s="777" t="s">
        <v>628</v>
      </c>
      <c r="B131" s="778"/>
      <c r="C131" s="778"/>
      <c r="D131" s="778"/>
      <c r="E131" s="778"/>
      <c r="F131" s="778"/>
      <c r="G131" s="778"/>
      <c r="H131" s="778"/>
      <c r="I131" s="778"/>
      <c r="J131" s="778"/>
      <c r="K131" s="778"/>
      <c r="L131" s="778"/>
      <c r="M131" s="778"/>
      <c r="N131" s="778"/>
      <c r="O131" s="778"/>
      <c r="P131" s="778"/>
      <c r="Q131" s="778"/>
      <c r="R131" s="778"/>
      <c r="S131" s="778"/>
      <c r="T131" s="778"/>
      <c r="U131" s="778"/>
      <c r="V131" s="778"/>
      <c r="W131" s="675"/>
      <c r="X131" s="675"/>
      <c r="Y131" s="675"/>
      <c r="Z131" s="675"/>
      <c r="AA131" s="675"/>
      <c r="AB131" s="675"/>
      <c r="AC131" s="675"/>
      <c r="AD131" s="675"/>
      <c r="AE131" s="675"/>
      <c r="AF131" s="675"/>
      <c r="AG131" s="675"/>
      <c r="AH131" s="675"/>
      <c r="AI131" s="675"/>
      <c r="AJ131" s="675"/>
      <c r="AK131" s="675"/>
      <c r="AL131" s="675"/>
      <c r="AM131" s="675"/>
      <c r="AN131" s="675"/>
      <c r="AO131" s="675"/>
      <c r="AP131" s="675"/>
      <c r="AQ131" s="675"/>
      <c r="AR131" s="675"/>
      <c r="AS131" s="675"/>
      <c r="AT131" s="675"/>
      <c r="AU131" s="675"/>
      <c r="AV131" s="676"/>
    </row>
    <row r="132" spans="1:48" ht="19.5" customHeight="1">
      <c r="A132" s="584" t="s">
        <v>53</v>
      </c>
      <c r="B132" s="474" t="s">
        <v>697</v>
      </c>
      <c r="C132" s="475" t="s">
        <v>698</v>
      </c>
      <c r="D132" s="614" t="s">
        <v>662</v>
      </c>
      <c r="E132" s="789" t="s">
        <v>699</v>
      </c>
      <c r="F132" s="6" t="s">
        <v>18</v>
      </c>
      <c r="G132" s="6" t="s">
        <v>20</v>
      </c>
      <c r="H132" s="6" t="s">
        <v>59</v>
      </c>
      <c r="I132" s="6" t="s">
        <v>700</v>
      </c>
      <c r="J132" s="517">
        <v>2020</v>
      </c>
      <c r="K132" s="517">
        <v>2020</v>
      </c>
      <c r="L132" s="515">
        <v>84.153999999999996</v>
      </c>
      <c r="M132" s="572">
        <f>Q138+R138+S138+T138</f>
        <v>78.556570000000008</v>
      </c>
      <c r="N132" s="9">
        <v>0</v>
      </c>
      <c r="O132" s="9">
        <v>5.3708400000000003</v>
      </c>
      <c r="P132" s="9">
        <v>0.19353999999999999</v>
      </c>
      <c r="Q132" s="9">
        <v>78.556570000000008</v>
      </c>
      <c r="R132" s="9">
        <v>0</v>
      </c>
      <c r="S132" s="9">
        <v>0</v>
      </c>
      <c r="T132" s="9">
        <v>0</v>
      </c>
      <c r="U132" s="9">
        <f>SUM(N132:T132)</f>
        <v>84.120950000000008</v>
      </c>
      <c r="V132" s="204" t="s">
        <v>3</v>
      </c>
      <c r="W132" s="9">
        <v>0</v>
      </c>
      <c r="X132" s="9">
        <f>X133</f>
        <v>40</v>
      </c>
      <c r="Y132" s="9">
        <v>0</v>
      </c>
      <c r="Z132" s="9">
        <v>0</v>
      </c>
      <c r="AA132" s="9">
        <f>AB132</f>
        <v>40</v>
      </c>
      <c r="AB132" s="9">
        <f>AB133</f>
        <v>40</v>
      </c>
      <c r="AC132" s="9">
        <v>0</v>
      </c>
      <c r="AD132" s="9">
        <v>0</v>
      </c>
      <c r="AE132" s="9">
        <v>0</v>
      </c>
      <c r="AF132" s="9">
        <v>0</v>
      </c>
      <c r="AG132" s="9">
        <f>SUM(AG133)</f>
        <v>40</v>
      </c>
      <c r="AH132" s="9">
        <f t="shared" ref="AH132:AU132" si="59">SUM(AH133)</f>
        <v>0</v>
      </c>
      <c r="AI132" s="9">
        <f t="shared" si="59"/>
        <v>40</v>
      </c>
      <c r="AJ132" s="9">
        <f t="shared" si="59"/>
        <v>0</v>
      </c>
      <c r="AK132" s="9">
        <f t="shared" si="59"/>
        <v>0</v>
      </c>
      <c r="AL132" s="9">
        <f t="shared" si="59"/>
        <v>0</v>
      </c>
      <c r="AM132" s="9">
        <f t="shared" si="59"/>
        <v>0</v>
      </c>
      <c r="AN132" s="9">
        <f t="shared" si="59"/>
        <v>0</v>
      </c>
      <c r="AO132" s="9">
        <f t="shared" si="59"/>
        <v>0</v>
      </c>
      <c r="AP132" s="9">
        <f t="shared" si="59"/>
        <v>0</v>
      </c>
      <c r="AQ132" s="9">
        <f t="shared" si="59"/>
        <v>0</v>
      </c>
      <c r="AR132" s="9">
        <f t="shared" si="59"/>
        <v>0</v>
      </c>
      <c r="AS132" s="9">
        <f t="shared" si="59"/>
        <v>0</v>
      </c>
      <c r="AT132" s="9">
        <f t="shared" si="59"/>
        <v>0</v>
      </c>
      <c r="AU132" s="9">
        <f t="shared" si="59"/>
        <v>0</v>
      </c>
      <c r="AV132" s="9"/>
    </row>
    <row r="133" spans="1:48" s="275" customFormat="1" ht="25.5" hidden="1" customHeight="1">
      <c r="A133" s="585"/>
      <c r="B133" s="474"/>
      <c r="C133" s="475"/>
      <c r="D133" s="615"/>
      <c r="E133" s="789"/>
      <c r="F133" s="286"/>
      <c r="G133" s="286"/>
      <c r="H133" s="286"/>
      <c r="I133" s="286"/>
      <c r="J133" s="517"/>
      <c r="K133" s="517"/>
      <c r="L133" s="515"/>
      <c r="M133" s="572"/>
      <c r="N133" s="277"/>
      <c r="O133" s="277"/>
      <c r="P133" s="277"/>
      <c r="Q133" s="277"/>
      <c r="R133" s="277"/>
      <c r="S133" s="277"/>
      <c r="T133" s="277"/>
      <c r="U133" s="277"/>
      <c r="V133" s="287" t="s">
        <v>1064</v>
      </c>
      <c r="W133" s="277"/>
      <c r="X133" s="277">
        <v>40</v>
      </c>
      <c r="Y133" s="277"/>
      <c r="Z133" s="277"/>
      <c r="AA133" s="277"/>
      <c r="AB133" s="277">
        <v>40</v>
      </c>
      <c r="AC133" s="277"/>
      <c r="AD133" s="277"/>
      <c r="AE133" s="277"/>
      <c r="AF133" s="277"/>
      <c r="AG133" s="277">
        <f>AI133</f>
        <v>40</v>
      </c>
      <c r="AH133" s="277"/>
      <c r="AI133" s="277">
        <v>40</v>
      </c>
      <c r="AJ133" s="277"/>
      <c r="AK133" s="277"/>
      <c r="AL133" s="277"/>
      <c r="AM133" s="277"/>
      <c r="AN133" s="277"/>
      <c r="AO133" s="277"/>
      <c r="AP133" s="277"/>
      <c r="AQ133" s="277"/>
      <c r="AR133" s="277"/>
      <c r="AS133" s="277"/>
      <c r="AT133" s="277"/>
      <c r="AU133" s="277"/>
      <c r="AV133" s="277"/>
    </row>
    <row r="134" spans="1:48" ht="19.5" customHeight="1">
      <c r="A134" s="585"/>
      <c r="B134" s="474"/>
      <c r="C134" s="475"/>
      <c r="D134" s="615"/>
      <c r="E134" s="789"/>
      <c r="F134" s="24" t="s">
        <v>19</v>
      </c>
      <c r="G134" s="24" t="s">
        <v>22</v>
      </c>
      <c r="H134" s="24" t="s">
        <v>59</v>
      </c>
      <c r="I134" s="24" t="s">
        <v>701</v>
      </c>
      <c r="J134" s="517"/>
      <c r="K134" s="517"/>
      <c r="L134" s="515"/>
      <c r="M134" s="572"/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f t="shared" ref="U134:U138" si="60">SUM(N134:T134)</f>
        <v>0</v>
      </c>
      <c r="V134" s="172" t="s">
        <v>8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/>
    </row>
    <row r="135" spans="1:48" ht="19.5" customHeight="1">
      <c r="A135" s="585"/>
      <c r="B135" s="474"/>
      <c r="C135" s="475"/>
      <c r="D135" s="615"/>
      <c r="E135" s="789"/>
      <c r="F135" s="476" t="s">
        <v>39</v>
      </c>
      <c r="G135" s="786" t="s">
        <v>21</v>
      </c>
      <c r="H135" s="538" t="s">
        <v>59</v>
      </c>
      <c r="I135" s="538" t="s">
        <v>702</v>
      </c>
      <c r="J135" s="517"/>
      <c r="K135" s="517"/>
      <c r="L135" s="515"/>
      <c r="M135" s="572"/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f>SUM(N135:T135)</f>
        <v>0</v>
      </c>
      <c r="V135" s="407" t="s">
        <v>50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/>
    </row>
    <row r="136" spans="1:48" ht="18" customHeight="1">
      <c r="A136" s="585"/>
      <c r="B136" s="474"/>
      <c r="C136" s="475"/>
      <c r="D136" s="615"/>
      <c r="E136" s="789"/>
      <c r="F136" s="476"/>
      <c r="G136" s="787"/>
      <c r="H136" s="539"/>
      <c r="I136" s="539"/>
      <c r="J136" s="517"/>
      <c r="K136" s="517"/>
      <c r="L136" s="515"/>
      <c r="M136" s="572"/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f t="shared" si="60"/>
        <v>0</v>
      </c>
      <c r="V136" s="204" t="s">
        <v>51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/>
    </row>
    <row r="137" spans="1:48" ht="17.25" customHeight="1">
      <c r="A137" s="585"/>
      <c r="B137" s="474"/>
      <c r="C137" s="475"/>
      <c r="D137" s="615"/>
      <c r="E137" s="789"/>
      <c r="F137" s="476"/>
      <c r="G137" s="787"/>
      <c r="H137" s="539"/>
      <c r="I137" s="539"/>
      <c r="J137" s="517"/>
      <c r="K137" s="517"/>
      <c r="L137" s="515"/>
      <c r="M137" s="572"/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9">
        <f t="shared" si="60"/>
        <v>0</v>
      </c>
      <c r="V137" s="204" t="s">
        <v>52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0</v>
      </c>
      <c r="AC137" s="85">
        <v>0</v>
      </c>
      <c r="AD137" s="85">
        <v>0</v>
      </c>
      <c r="AE137" s="85">
        <v>0</v>
      </c>
      <c r="AF137" s="85">
        <v>0</v>
      </c>
      <c r="AG137" s="85">
        <v>0</v>
      </c>
      <c r="AH137" s="85">
        <v>0</v>
      </c>
      <c r="AI137" s="85">
        <v>0</v>
      </c>
      <c r="AJ137" s="85">
        <v>0</v>
      </c>
      <c r="AK137" s="85">
        <v>0</v>
      </c>
      <c r="AL137" s="85">
        <v>0</v>
      </c>
      <c r="AM137" s="85">
        <v>0</v>
      </c>
      <c r="AN137" s="85">
        <v>0</v>
      </c>
      <c r="AO137" s="85">
        <v>0</v>
      </c>
      <c r="AP137" s="85">
        <v>0</v>
      </c>
      <c r="AQ137" s="85">
        <v>0</v>
      </c>
      <c r="AR137" s="85">
        <v>0</v>
      </c>
      <c r="AS137" s="85">
        <v>0</v>
      </c>
      <c r="AT137" s="85">
        <v>0</v>
      </c>
      <c r="AU137" s="85">
        <v>0</v>
      </c>
      <c r="AV137" s="85"/>
    </row>
    <row r="138" spans="1:48" s="95" customFormat="1" ht="19.5" customHeight="1">
      <c r="A138" s="585"/>
      <c r="B138" s="474"/>
      <c r="C138" s="475"/>
      <c r="D138" s="616"/>
      <c r="E138" s="789"/>
      <c r="F138" s="476"/>
      <c r="G138" s="788"/>
      <c r="H138" s="540"/>
      <c r="I138" s="540"/>
      <c r="J138" s="517"/>
      <c r="K138" s="517"/>
      <c r="L138" s="515"/>
      <c r="M138" s="572"/>
      <c r="N138" s="87">
        <f>SUM(N132:N137)</f>
        <v>0</v>
      </c>
      <c r="O138" s="87">
        <f t="shared" ref="O138:T138" si="61">SUM(O132:O137)</f>
        <v>5.3708400000000003</v>
      </c>
      <c r="P138" s="87">
        <f t="shared" si="61"/>
        <v>0.19353999999999999</v>
      </c>
      <c r="Q138" s="87">
        <f t="shared" si="61"/>
        <v>78.556570000000008</v>
      </c>
      <c r="R138" s="175">
        <f t="shared" si="61"/>
        <v>0</v>
      </c>
      <c r="S138" s="175">
        <f t="shared" si="61"/>
        <v>0</v>
      </c>
      <c r="T138" s="175">
        <f t="shared" si="61"/>
        <v>0</v>
      </c>
      <c r="U138" s="176">
        <f t="shared" si="60"/>
        <v>84.120950000000008</v>
      </c>
      <c r="V138" s="177" t="s">
        <v>11</v>
      </c>
      <c r="W138" s="175">
        <f t="shared" ref="W138:AF138" si="62">W132</f>
        <v>0</v>
      </c>
      <c r="X138" s="175">
        <f t="shared" si="62"/>
        <v>40</v>
      </c>
      <c r="Y138" s="175">
        <f t="shared" si="62"/>
        <v>0</v>
      </c>
      <c r="Z138" s="175">
        <f t="shared" si="62"/>
        <v>0</v>
      </c>
      <c r="AA138" s="175">
        <f t="shared" si="62"/>
        <v>40</v>
      </c>
      <c r="AB138" s="175">
        <f t="shared" si="62"/>
        <v>40</v>
      </c>
      <c r="AC138" s="175">
        <f t="shared" si="62"/>
        <v>0</v>
      </c>
      <c r="AD138" s="175">
        <f t="shared" si="62"/>
        <v>0</v>
      </c>
      <c r="AE138" s="175">
        <f t="shared" si="62"/>
        <v>0</v>
      </c>
      <c r="AF138" s="175">
        <f t="shared" si="62"/>
        <v>0</v>
      </c>
      <c r="AG138" s="175">
        <f>AG132</f>
        <v>40</v>
      </c>
      <c r="AH138" s="175">
        <f t="shared" ref="AH138:AU138" si="63">AH132</f>
        <v>0</v>
      </c>
      <c r="AI138" s="175">
        <f t="shared" si="63"/>
        <v>40</v>
      </c>
      <c r="AJ138" s="175">
        <f t="shared" si="63"/>
        <v>0</v>
      </c>
      <c r="AK138" s="175">
        <f t="shared" si="63"/>
        <v>0</v>
      </c>
      <c r="AL138" s="175">
        <f t="shared" si="63"/>
        <v>0</v>
      </c>
      <c r="AM138" s="175">
        <f t="shared" si="63"/>
        <v>0</v>
      </c>
      <c r="AN138" s="175">
        <f t="shared" si="63"/>
        <v>0</v>
      </c>
      <c r="AO138" s="175">
        <f t="shared" si="63"/>
        <v>0</v>
      </c>
      <c r="AP138" s="175">
        <f t="shared" si="63"/>
        <v>0</v>
      </c>
      <c r="AQ138" s="175">
        <f t="shared" si="63"/>
        <v>0</v>
      </c>
      <c r="AR138" s="175">
        <f t="shared" si="63"/>
        <v>0</v>
      </c>
      <c r="AS138" s="175">
        <f t="shared" si="63"/>
        <v>0</v>
      </c>
      <c r="AT138" s="175">
        <f t="shared" si="63"/>
        <v>0</v>
      </c>
      <c r="AU138" s="175">
        <f t="shared" si="63"/>
        <v>0</v>
      </c>
      <c r="AV138" s="175"/>
    </row>
    <row r="139" spans="1:48" ht="19.5" customHeight="1">
      <c r="A139" s="585"/>
      <c r="B139" s="474" t="s">
        <v>703</v>
      </c>
      <c r="C139" s="475" t="s">
        <v>704</v>
      </c>
      <c r="D139" s="614" t="s">
        <v>662</v>
      </c>
      <c r="E139" s="789" t="s">
        <v>705</v>
      </c>
      <c r="F139" s="6" t="s">
        <v>18</v>
      </c>
      <c r="G139" s="6" t="s">
        <v>20</v>
      </c>
      <c r="H139" s="6" t="s">
        <v>59</v>
      </c>
      <c r="I139" s="6" t="s">
        <v>306</v>
      </c>
      <c r="J139" s="517">
        <v>2019</v>
      </c>
      <c r="K139" s="517">
        <v>2019</v>
      </c>
      <c r="L139" s="515">
        <v>3.75</v>
      </c>
      <c r="M139" s="572">
        <f>Q144+R144+S144+T144</f>
        <v>0</v>
      </c>
      <c r="N139" s="9">
        <v>1.639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f>SUM(N139:T139)</f>
        <v>1.639</v>
      </c>
      <c r="V139" s="204" t="s">
        <v>3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/>
    </row>
    <row r="140" spans="1:48" ht="19.5" customHeight="1">
      <c r="A140" s="585"/>
      <c r="B140" s="474"/>
      <c r="C140" s="475"/>
      <c r="D140" s="615"/>
      <c r="E140" s="789"/>
      <c r="F140" s="24" t="s">
        <v>19</v>
      </c>
      <c r="G140" s="24" t="s">
        <v>22</v>
      </c>
      <c r="H140" s="24" t="s">
        <v>59</v>
      </c>
      <c r="I140" s="24" t="s">
        <v>706</v>
      </c>
      <c r="J140" s="517"/>
      <c r="K140" s="517"/>
      <c r="L140" s="515"/>
      <c r="M140" s="572"/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f t="shared" ref="U140" si="64">SUM(N140:T140)</f>
        <v>0</v>
      </c>
      <c r="V140" s="172" t="s">
        <v>8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/>
    </row>
    <row r="141" spans="1:48" ht="19.5" customHeight="1">
      <c r="A141" s="585"/>
      <c r="B141" s="474"/>
      <c r="C141" s="475"/>
      <c r="D141" s="615"/>
      <c r="E141" s="789"/>
      <c r="F141" s="476" t="s">
        <v>39</v>
      </c>
      <c r="G141" s="786" t="s">
        <v>21</v>
      </c>
      <c r="H141" s="538" t="s">
        <v>59</v>
      </c>
      <c r="I141" s="538" t="s">
        <v>702</v>
      </c>
      <c r="J141" s="517"/>
      <c r="K141" s="517"/>
      <c r="L141" s="515"/>
      <c r="M141" s="572"/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f>SUM(N141:T141)</f>
        <v>0</v>
      </c>
      <c r="V141" s="407" t="s">
        <v>50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/>
    </row>
    <row r="142" spans="1:48" ht="18" customHeight="1">
      <c r="A142" s="585"/>
      <c r="B142" s="474"/>
      <c r="C142" s="475"/>
      <c r="D142" s="615"/>
      <c r="E142" s="789"/>
      <c r="F142" s="476"/>
      <c r="G142" s="787"/>
      <c r="H142" s="539"/>
      <c r="I142" s="539"/>
      <c r="J142" s="517"/>
      <c r="K142" s="517"/>
      <c r="L142" s="515"/>
      <c r="M142" s="572"/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f t="shared" ref="U142:U144" si="65">SUM(N142:T142)</f>
        <v>0</v>
      </c>
      <c r="V142" s="204" t="s">
        <v>51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/>
    </row>
    <row r="143" spans="1:48" ht="17.25" customHeight="1">
      <c r="A143" s="585"/>
      <c r="B143" s="474"/>
      <c r="C143" s="475"/>
      <c r="D143" s="615"/>
      <c r="E143" s="789"/>
      <c r="F143" s="476"/>
      <c r="G143" s="787"/>
      <c r="H143" s="539"/>
      <c r="I143" s="539"/>
      <c r="J143" s="517"/>
      <c r="K143" s="517"/>
      <c r="L143" s="515"/>
      <c r="M143" s="572"/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9">
        <f t="shared" si="65"/>
        <v>0</v>
      </c>
      <c r="V143" s="204" t="s">
        <v>52</v>
      </c>
      <c r="W143" s="85">
        <v>0</v>
      </c>
      <c r="X143" s="85">
        <v>0</v>
      </c>
      <c r="Y143" s="85">
        <v>0</v>
      </c>
      <c r="Z143" s="85">
        <v>0</v>
      </c>
      <c r="AA143" s="85">
        <v>0</v>
      </c>
      <c r="AB143" s="85">
        <v>0</v>
      </c>
      <c r="AC143" s="85">
        <v>0</v>
      </c>
      <c r="AD143" s="85">
        <v>0</v>
      </c>
      <c r="AE143" s="85">
        <v>0</v>
      </c>
      <c r="AF143" s="85">
        <v>0</v>
      </c>
      <c r="AG143" s="85">
        <v>0</v>
      </c>
      <c r="AH143" s="85">
        <v>0</v>
      </c>
      <c r="AI143" s="85">
        <v>0</v>
      </c>
      <c r="AJ143" s="85">
        <v>0</v>
      </c>
      <c r="AK143" s="85">
        <v>0</v>
      </c>
      <c r="AL143" s="85">
        <v>0</v>
      </c>
      <c r="AM143" s="85">
        <v>0</v>
      </c>
      <c r="AN143" s="85">
        <v>0</v>
      </c>
      <c r="AO143" s="85">
        <v>0</v>
      </c>
      <c r="AP143" s="85">
        <v>0</v>
      </c>
      <c r="AQ143" s="85">
        <v>0</v>
      </c>
      <c r="AR143" s="85">
        <v>0</v>
      </c>
      <c r="AS143" s="85">
        <v>0</v>
      </c>
      <c r="AT143" s="85">
        <v>0</v>
      </c>
      <c r="AU143" s="85">
        <v>0</v>
      </c>
      <c r="AV143" s="85"/>
    </row>
    <row r="144" spans="1:48" s="95" customFormat="1" ht="19.5" customHeight="1">
      <c r="A144" s="585"/>
      <c r="B144" s="474"/>
      <c r="C144" s="475"/>
      <c r="D144" s="616"/>
      <c r="E144" s="789"/>
      <c r="F144" s="476"/>
      <c r="G144" s="788"/>
      <c r="H144" s="540"/>
      <c r="I144" s="540"/>
      <c r="J144" s="517"/>
      <c r="K144" s="517"/>
      <c r="L144" s="515"/>
      <c r="M144" s="572"/>
      <c r="N144" s="87">
        <f>SUM(N139:N143)</f>
        <v>1.639</v>
      </c>
      <c r="O144" s="87">
        <f t="shared" ref="O144:T144" si="66">SUM(O139:O143)</f>
        <v>0</v>
      </c>
      <c r="P144" s="87">
        <f t="shared" si="66"/>
        <v>0</v>
      </c>
      <c r="Q144" s="87">
        <f t="shared" si="66"/>
        <v>0</v>
      </c>
      <c r="R144" s="175">
        <f t="shared" si="66"/>
        <v>0</v>
      </c>
      <c r="S144" s="175">
        <f t="shared" si="66"/>
        <v>0</v>
      </c>
      <c r="T144" s="175">
        <f t="shared" si="66"/>
        <v>0</v>
      </c>
      <c r="U144" s="176">
        <f t="shared" si="65"/>
        <v>1.639</v>
      </c>
      <c r="V144" s="177" t="s">
        <v>11</v>
      </c>
      <c r="W144" s="175">
        <f t="shared" ref="W144:AU144" si="67">SUM(W139:W143)</f>
        <v>0</v>
      </c>
      <c r="X144" s="175">
        <f t="shared" si="67"/>
        <v>0</v>
      </c>
      <c r="Y144" s="175">
        <f t="shared" si="67"/>
        <v>0</v>
      </c>
      <c r="Z144" s="175">
        <f t="shared" si="67"/>
        <v>0</v>
      </c>
      <c r="AA144" s="175">
        <f t="shared" si="67"/>
        <v>0</v>
      </c>
      <c r="AB144" s="175">
        <f t="shared" si="67"/>
        <v>0</v>
      </c>
      <c r="AC144" s="175">
        <f t="shared" si="67"/>
        <v>0</v>
      </c>
      <c r="AD144" s="175">
        <f t="shared" si="67"/>
        <v>0</v>
      </c>
      <c r="AE144" s="175">
        <f t="shared" si="67"/>
        <v>0</v>
      </c>
      <c r="AF144" s="175">
        <f t="shared" si="67"/>
        <v>0</v>
      </c>
      <c r="AG144" s="175">
        <f t="shared" si="67"/>
        <v>0</v>
      </c>
      <c r="AH144" s="175">
        <f t="shared" si="67"/>
        <v>0</v>
      </c>
      <c r="AI144" s="175">
        <f t="shared" si="67"/>
        <v>0</v>
      </c>
      <c r="AJ144" s="175">
        <f t="shared" si="67"/>
        <v>0</v>
      </c>
      <c r="AK144" s="175">
        <f t="shared" si="67"/>
        <v>0</v>
      </c>
      <c r="AL144" s="175">
        <f t="shared" si="67"/>
        <v>0</v>
      </c>
      <c r="AM144" s="175">
        <f t="shared" si="67"/>
        <v>0</v>
      </c>
      <c r="AN144" s="175">
        <f t="shared" si="67"/>
        <v>0</v>
      </c>
      <c r="AO144" s="175">
        <f t="shared" si="67"/>
        <v>0</v>
      </c>
      <c r="AP144" s="175">
        <f t="shared" si="67"/>
        <v>0</v>
      </c>
      <c r="AQ144" s="175">
        <f t="shared" si="67"/>
        <v>0</v>
      </c>
      <c r="AR144" s="175">
        <f t="shared" si="67"/>
        <v>0</v>
      </c>
      <c r="AS144" s="175">
        <f t="shared" si="67"/>
        <v>0</v>
      </c>
      <c r="AT144" s="175">
        <f t="shared" si="67"/>
        <v>0</v>
      </c>
      <c r="AU144" s="175">
        <f t="shared" si="67"/>
        <v>0</v>
      </c>
      <c r="AV144" s="175"/>
    </row>
    <row r="145" spans="1:48" ht="19.5" customHeight="1">
      <c r="A145" s="585"/>
      <c r="B145" s="474" t="s">
        <v>707</v>
      </c>
      <c r="C145" s="475" t="s">
        <v>708</v>
      </c>
      <c r="D145" s="614" t="s">
        <v>662</v>
      </c>
      <c r="E145" s="789" t="s">
        <v>709</v>
      </c>
      <c r="F145" s="6" t="s">
        <v>18</v>
      </c>
      <c r="G145" s="6" t="s">
        <v>20</v>
      </c>
      <c r="H145" s="6" t="s">
        <v>59</v>
      </c>
      <c r="I145" s="6" t="s">
        <v>306</v>
      </c>
      <c r="J145" s="517">
        <v>2019</v>
      </c>
      <c r="K145" s="517">
        <v>2019</v>
      </c>
      <c r="L145" s="515">
        <v>3.75</v>
      </c>
      <c r="M145" s="572">
        <f>Q150+R150+S150+T150</f>
        <v>0</v>
      </c>
      <c r="N145" s="9">
        <v>2.6300219999999999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f>SUM(N145:T145)</f>
        <v>2.6300219999999999</v>
      </c>
      <c r="V145" s="204" t="s">
        <v>3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/>
    </row>
    <row r="146" spans="1:48" ht="19.5" customHeight="1">
      <c r="A146" s="585"/>
      <c r="B146" s="474"/>
      <c r="C146" s="475"/>
      <c r="D146" s="615"/>
      <c r="E146" s="789"/>
      <c r="F146" s="24" t="s">
        <v>19</v>
      </c>
      <c r="G146" s="24" t="s">
        <v>22</v>
      </c>
      <c r="H146" s="24" t="s">
        <v>59</v>
      </c>
      <c r="I146" s="24" t="s">
        <v>706</v>
      </c>
      <c r="J146" s="517"/>
      <c r="K146" s="517"/>
      <c r="L146" s="515"/>
      <c r="M146" s="572"/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f t="shared" ref="U146" si="68">SUM(N146:T146)</f>
        <v>0</v>
      </c>
      <c r="V146" s="172" t="s">
        <v>8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/>
    </row>
    <row r="147" spans="1:48" ht="19.5" customHeight="1">
      <c r="A147" s="585"/>
      <c r="B147" s="474"/>
      <c r="C147" s="475"/>
      <c r="D147" s="615"/>
      <c r="E147" s="789"/>
      <c r="F147" s="476" t="s">
        <v>39</v>
      </c>
      <c r="G147" s="786" t="s">
        <v>710</v>
      </c>
      <c r="H147" s="538" t="s">
        <v>59</v>
      </c>
      <c r="I147" s="538" t="s">
        <v>711</v>
      </c>
      <c r="J147" s="517"/>
      <c r="K147" s="517"/>
      <c r="L147" s="515"/>
      <c r="M147" s="572"/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f>SUM(N147:T147)</f>
        <v>0</v>
      </c>
      <c r="V147" s="407" t="s">
        <v>50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/>
    </row>
    <row r="148" spans="1:48" ht="18" customHeight="1">
      <c r="A148" s="585"/>
      <c r="B148" s="474"/>
      <c r="C148" s="475"/>
      <c r="D148" s="615"/>
      <c r="E148" s="789"/>
      <c r="F148" s="476"/>
      <c r="G148" s="787"/>
      <c r="H148" s="539"/>
      <c r="I148" s="539"/>
      <c r="J148" s="517"/>
      <c r="K148" s="517"/>
      <c r="L148" s="515"/>
      <c r="M148" s="572"/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f t="shared" ref="U148:U150" si="69">SUM(N148:T148)</f>
        <v>0</v>
      </c>
      <c r="V148" s="204" t="s">
        <v>51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/>
    </row>
    <row r="149" spans="1:48" ht="17.25" customHeight="1">
      <c r="A149" s="585"/>
      <c r="B149" s="474"/>
      <c r="C149" s="475"/>
      <c r="D149" s="615"/>
      <c r="E149" s="789"/>
      <c r="F149" s="476"/>
      <c r="G149" s="787"/>
      <c r="H149" s="539"/>
      <c r="I149" s="539"/>
      <c r="J149" s="517"/>
      <c r="K149" s="517"/>
      <c r="L149" s="515"/>
      <c r="M149" s="572"/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9">
        <f t="shared" si="69"/>
        <v>0</v>
      </c>
      <c r="V149" s="204" t="s">
        <v>52</v>
      </c>
      <c r="W149" s="85">
        <v>0</v>
      </c>
      <c r="X149" s="85">
        <v>0</v>
      </c>
      <c r="Y149" s="85">
        <v>0</v>
      </c>
      <c r="Z149" s="85">
        <v>0</v>
      </c>
      <c r="AA149" s="85">
        <v>0</v>
      </c>
      <c r="AB149" s="85">
        <v>0</v>
      </c>
      <c r="AC149" s="85">
        <v>0</v>
      </c>
      <c r="AD149" s="85">
        <v>0</v>
      </c>
      <c r="AE149" s="85">
        <v>0</v>
      </c>
      <c r="AF149" s="85">
        <v>0</v>
      </c>
      <c r="AG149" s="85">
        <v>0</v>
      </c>
      <c r="AH149" s="85">
        <v>0</v>
      </c>
      <c r="AI149" s="85">
        <v>0</v>
      </c>
      <c r="AJ149" s="85">
        <v>0</v>
      </c>
      <c r="AK149" s="85">
        <v>0</v>
      </c>
      <c r="AL149" s="85">
        <v>0</v>
      </c>
      <c r="AM149" s="85">
        <v>0</v>
      </c>
      <c r="AN149" s="85">
        <v>0</v>
      </c>
      <c r="AO149" s="85">
        <v>0</v>
      </c>
      <c r="AP149" s="85">
        <v>0</v>
      </c>
      <c r="AQ149" s="85">
        <v>0</v>
      </c>
      <c r="AR149" s="85">
        <v>0</v>
      </c>
      <c r="AS149" s="85">
        <v>0</v>
      </c>
      <c r="AT149" s="85">
        <v>0</v>
      </c>
      <c r="AU149" s="85">
        <v>0</v>
      </c>
      <c r="AV149" s="85"/>
    </row>
    <row r="150" spans="1:48" s="95" customFormat="1" ht="19.5" customHeight="1">
      <c r="A150" s="585"/>
      <c r="B150" s="474"/>
      <c r="C150" s="475"/>
      <c r="D150" s="616"/>
      <c r="E150" s="789"/>
      <c r="F150" s="476"/>
      <c r="G150" s="788"/>
      <c r="H150" s="540"/>
      <c r="I150" s="540"/>
      <c r="J150" s="517"/>
      <c r="K150" s="517"/>
      <c r="L150" s="515"/>
      <c r="M150" s="572"/>
      <c r="N150" s="87">
        <f>SUM(N145:N149)</f>
        <v>2.6300219999999999</v>
      </c>
      <c r="O150" s="87">
        <f t="shared" ref="O150:T150" si="70">SUM(O145:O149)</f>
        <v>0</v>
      </c>
      <c r="P150" s="87">
        <f t="shared" si="70"/>
        <v>0</v>
      </c>
      <c r="Q150" s="87">
        <f t="shared" si="70"/>
        <v>0</v>
      </c>
      <c r="R150" s="175">
        <f t="shared" si="70"/>
        <v>0</v>
      </c>
      <c r="S150" s="175">
        <f t="shared" si="70"/>
        <v>0</v>
      </c>
      <c r="T150" s="175">
        <f t="shared" si="70"/>
        <v>0</v>
      </c>
      <c r="U150" s="176">
        <f t="shared" si="69"/>
        <v>2.6300219999999999</v>
      </c>
      <c r="V150" s="177" t="s">
        <v>11</v>
      </c>
      <c r="W150" s="175">
        <f t="shared" ref="W150:AU150" si="71">SUM(W145:W149)</f>
        <v>0</v>
      </c>
      <c r="X150" s="175">
        <f t="shared" si="71"/>
        <v>0</v>
      </c>
      <c r="Y150" s="175">
        <f t="shared" si="71"/>
        <v>0</v>
      </c>
      <c r="Z150" s="175">
        <f t="shared" si="71"/>
        <v>0</v>
      </c>
      <c r="AA150" s="175">
        <f t="shared" si="71"/>
        <v>0</v>
      </c>
      <c r="AB150" s="175">
        <f t="shared" si="71"/>
        <v>0</v>
      </c>
      <c r="AC150" s="175">
        <f t="shared" si="71"/>
        <v>0</v>
      </c>
      <c r="AD150" s="175">
        <f t="shared" si="71"/>
        <v>0</v>
      </c>
      <c r="AE150" s="175">
        <f t="shared" si="71"/>
        <v>0</v>
      </c>
      <c r="AF150" s="175">
        <f t="shared" si="71"/>
        <v>0</v>
      </c>
      <c r="AG150" s="175">
        <f t="shared" si="71"/>
        <v>0</v>
      </c>
      <c r="AH150" s="175">
        <f t="shared" si="71"/>
        <v>0</v>
      </c>
      <c r="AI150" s="175">
        <f t="shared" si="71"/>
        <v>0</v>
      </c>
      <c r="AJ150" s="175">
        <f t="shared" si="71"/>
        <v>0</v>
      </c>
      <c r="AK150" s="175">
        <f t="shared" si="71"/>
        <v>0</v>
      </c>
      <c r="AL150" s="175">
        <f t="shared" si="71"/>
        <v>0</v>
      </c>
      <c r="AM150" s="175">
        <f t="shared" si="71"/>
        <v>0</v>
      </c>
      <c r="AN150" s="175">
        <f t="shared" si="71"/>
        <v>0</v>
      </c>
      <c r="AO150" s="175">
        <f t="shared" si="71"/>
        <v>0</v>
      </c>
      <c r="AP150" s="175">
        <f t="shared" si="71"/>
        <v>0</v>
      </c>
      <c r="AQ150" s="175">
        <f t="shared" si="71"/>
        <v>0</v>
      </c>
      <c r="AR150" s="175">
        <f t="shared" si="71"/>
        <v>0</v>
      </c>
      <c r="AS150" s="175">
        <f t="shared" si="71"/>
        <v>0</v>
      </c>
      <c r="AT150" s="175">
        <f t="shared" si="71"/>
        <v>0</v>
      </c>
      <c r="AU150" s="175">
        <f t="shared" si="71"/>
        <v>0</v>
      </c>
      <c r="AV150" s="175"/>
    </row>
    <row r="151" spans="1:48" ht="19.5" customHeight="1">
      <c r="A151" s="585"/>
      <c r="B151" s="474" t="s">
        <v>712</v>
      </c>
      <c r="C151" s="475" t="s">
        <v>713</v>
      </c>
      <c r="D151" s="614" t="s">
        <v>662</v>
      </c>
      <c r="E151" s="789" t="s">
        <v>714</v>
      </c>
      <c r="F151" s="6" t="s">
        <v>18</v>
      </c>
      <c r="G151" s="6" t="s">
        <v>20</v>
      </c>
      <c r="H151" s="6" t="s">
        <v>59</v>
      </c>
      <c r="I151" s="6" t="s">
        <v>715</v>
      </c>
      <c r="J151" s="517">
        <v>2018</v>
      </c>
      <c r="K151" s="517">
        <v>2023</v>
      </c>
      <c r="L151" s="515">
        <v>22.631</v>
      </c>
      <c r="M151" s="572">
        <f>Q158+R158+S158+T158</f>
        <v>21.288360000000001</v>
      </c>
      <c r="N151" s="9">
        <v>0</v>
      </c>
      <c r="O151" s="9">
        <v>0</v>
      </c>
      <c r="P151" s="9">
        <v>0</v>
      </c>
      <c r="Q151" s="9">
        <v>0</v>
      </c>
      <c r="R151" s="9">
        <v>21.288360000000001</v>
      </c>
      <c r="S151" s="9">
        <v>0</v>
      </c>
      <c r="T151" s="9">
        <v>0</v>
      </c>
      <c r="U151" s="9">
        <f>SUM(N151:T151)</f>
        <v>21.288360000000001</v>
      </c>
      <c r="V151" s="7" t="s">
        <v>3</v>
      </c>
      <c r="W151" s="9">
        <v>21288.36</v>
      </c>
      <c r="X151" s="9">
        <f t="shared" ref="X151:AF151" si="72">SUM(X152:X153)</f>
        <v>90.3</v>
      </c>
      <c r="Y151" s="9">
        <f t="shared" si="72"/>
        <v>70.3</v>
      </c>
      <c r="Z151" s="9">
        <f t="shared" si="72"/>
        <v>70.3</v>
      </c>
      <c r="AA151" s="9">
        <f>AB151</f>
        <v>20</v>
      </c>
      <c r="AB151" s="9">
        <f t="shared" si="72"/>
        <v>20</v>
      </c>
      <c r="AC151" s="9">
        <f t="shared" si="72"/>
        <v>0</v>
      </c>
      <c r="AD151" s="9">
        <f t="shared" si="72"/>
        <v>0</v>
      </c>
      <c r="AE151" s="9">
        <f t="shared" si="72"/>
        <v>0</v>
      </c>
      <c r="AF151" s="9">
        <f t="shared" si="72"/>
        <v>0</v>
      </c>
      <c r="AG151" s="9">
        <f>SUM(AG152:AG153)</f>
        <v>90.3</v>
      </c>
      <c r="AH151" s="9">
        <f t="shared" ref="AH151:AU151" si="73">SUM(AH152:AH153)</f>
        <v>70.3</v>
      </c>
      <c r="AI151" s="9">
        <f t="shared" si="73"/>
        <v>20</v>
      </c>
      <c r="AJ151" s="9">
        <f t="shared" si="73"/>
        <v>0</v>
      </c>
      <c r="AK151" s="9">
        <f t="shared" si="73"/>
        <v>0</v>
      </c>
      <c r="AL151" s="9">
        <f t="shared" si="73"/>
        <v>0</v>
      </c>
      <c r="AM151" s="9">
        <f t="shared" si="73"/>
        <v>0</v>
      </c>
      <c r="AN151" s="9">
        <f t="shared" si="73"/>
        <v>0</v>
      </c>
      <c r="AO151" s="9">
        <f t="shared" si="73"/>
        <v>0</v>
      </c>
      <c r="AP151" s="9">
        <f t="shared" si="73"/>
        <v>0</v>
      </c>
      <c r="AQ151" s="9">
        <f t="shared" si="73"/>
        <v>0</v>
      </c>
      <c r="AR151" s="9">
        <f t="shared" si="73"/>
        <v>0</v>
      </c>
      <c r="AS151" s="9">
        <f t="shared" si="73"/>
        <v>0</v>
      </c>
      <c r="AT151" s="9">
        <f t="shared" si="73"/>
        <v>0</v>
      </c>
      <c r="AU151" s="9">
        <f t="shared" si="73"/>
        <v>0</v>
      </c>
      <c r="AV151" s="9"/>
    </row>
    <row r="152" spans="1:48" s="387" customFormat="1" ht="30" hidden="1" customHeight="1">
      <c r="A152" s="585"/>
      <c r="B152" s="474"/>
      <c r="C152" s="475"/>
      <c r="D152" s="615"/>
      <c r="E152" s="789"/>
      <c r="F152" s="388"/>
      <c r="G152" s="388"/>
      <c r="H152" s="388"/>
      <c r="I152" s="388"/>
      <c r="J152" s="517"/>
      <c r="K152" s="517"/>
      <c r="L152" s="515"/>
      <c r="M152" s="572"/>
      <c r="N152" s="384"/>
      <c r="O152" s="384"/>
      <c r="P152" s="384"/>
      <c r="Q152" s="384"/>
      <c r="R152" s="384"/>
      <c r="S152" s="384"/>
      <c r="T152" s="384"/>
      <c r="U152" s="384"/>
      <c r="V152" s="385" t="s">
        <v>1041</v>
      </c>
      <c r="W152" s="384"/>
      <c r="X152" s="384">
        <f>Z152</f>
        <v>70.3</v>
      </c>
      <c r="Y152" s="384">
        <f>Z152</f>
        <v>70.3</v>
      </c>
      <c r="Z152" s="384">
        <v>70.3</v>
      </c>
      <c r="AA152" s="384"/>
      <c r="AB152" s="384"/>
      <c r="AC152" s="384"/>
      <c r="AD152" s="384"/>
      <c r="AE152" s="384"/>
      <c r="AF152" s="384"/>
      <c r="AG152" s="384">
        <f>AH152</f>
        <v>70.3</v>
      </c>
      <c r="AH152" s="384">
        <v>70.3</v>
      </c>
      <c r="AI152" s="384"/>
      <c r="AJ152" s="384"/>
      <c r="AK152" s="384"/>
      <c r="AL152" s="384"/>
      <c r="AM152" s="384"/>
      <c r="AN152" s="384"/>
      <c r="AO152" s="384"/>
      <c r="AP152" s="384"/>
      <c r="AQ152" s="384"/>
      <c r="AR152" s="384"/>
      <c r="AS152" s="384"/>
      <c r="AT152" s="384"/>
      <c r="AU152" s="384"/>
      <c r="AV152" s="384"/>
    </row>
    <row r="153" spans="1:48" s="387" customFormat="1" ht="30" hidden="1" customHeight="1">
      <c r="A153" s="585"/>
      <c r="B153" s="474"/>
      <c r="C153" s="475"/>
      <c r="D153" s="615"/>
      <c r="E153" s="789"/>
      <c r="F153" s="388"/>
      <c r="G153" s="388"/>
      <c r="H153" s="388"/>
      <c r="I153" s="388"/>
      <c r="J153" s="517"/>
      <c r="K153" s="517"/>
      <c r="L153" s="515"/>
      <c r="M153" s="572"/>
      <c r="N153" s="384"/>
      <c r="O153" s="384"/>
      <c r="P153" s="384"/>
      <c r="Q153" s="384"/>
      <c r="R153" s="384"/>
      <c r="S153" s="384"/>
      <c r="T153" s="384"/>
      <c r="U153" s="384"/>
      <c r="V153" s="385" t="s">
        <v>1064</v>
      </c>
      <c r="W153" s="384"/>
      <c r="X153" s="384">
        <v>20</v>
      </c>
      <c r="Y153" s="384"/>
      <c r="Z153" s="384"/>
      <c r="AA153" s="384"/>
      <c r="AB153" s="384">
        <v>20</v>
      </c>
      <c r="AC153" s="384"/>
      <c r="AD153" s="384"/>
      <c r="AE153" s="384"/>
      <c r="AF153" s="384"/>
      <c r="AG153" s="384">
        <f>AI153</f>
        <v>20</v>
      </c>
      <c r="AH153" s="384"/>
      <c r="AI153" s="384">
        <f>20</f>
        <v>20</v>
      </c>
      <c r="AJ153" s="384"/>
      <c r="AK153" s="384"/>
      <c r="AL153" s="384"/>
      <c r="AM153" s="384"/>
      <c r="AN153" s="384"/>
      <c r="AO153" s="384"/>
      <c r="AP153" s="384"/>
      <c r="AQ153" s="384"/>
      <c r="AR153" s="384"/>
      <c r="AS153" s="384"/>
      <c r="AT153" s="384"/>
      <c r="AU153" s="384"/>
      <c r="AV153" s="384"/>
    </row>
    <row r="154" spans="1:48" ht="19.5" customHeight="1">
      <c r="A154" s="585"/>
      <c r="B154" s="474"/>
      <c r="C154" s="475"/>
      <c r="D154" s="615"/>
      <c r="E154" s="789"/>
      <c r="F154" s="24" t="s">
        <v>19</v>
      </c>
      <c r="G154" s="24" t="s">
        <v>22</v>
      </c>
      <c r="H154" s="24" t="s">
        <v>59</v>
      </c>
      <c r="I154" s="24" t="s">
        <v>633</v>
      </c>
      <c r="J154" s="517"/>
      <c r="K154" s="517"/>
      <c r="L154" s="515"/>
      <c r="M154" s="572"/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f t="shared" ref="U154:U158" si="74">SUM(N154:T154)</f>
        <v>0</v>
      </c>
      <c r="V154" s="5" t="s">
        <v>8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/>
    </row>
    <row r="155" spans="1:48" ht="19.5" customHeight="1">
      <c r="A155" s="585"/>
      <c r="B155" s="474"/>
      <c r="C155" s="475"/>
      <c r="D155" s="615"/>
      <c r="E155" s="789"/>
      <c r="F155" s="476" t="s">
        <v>39</v>
      </c>
      <c r="G155" s="786" t="s">
        <v>21</v>
      </c>
      <c r="H155" s="538" t="s">
        <v>59</v>
      </c>
      <c r="I155" s="538" t="s">
        <v>377</v>
      </c>
      <c r="J155" s="517"/>
      <c r="K155" s="517"/>
      <c r="L155" s="515"/>
      <c r="M155" s="572"/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f>SUM(N155:T155)</f>
        <v>0</v>
      </c>
      <c r="V155" s="187" t="s">
        <v>50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/>
    </row>
    <row r="156" spans="1:48" ht="18" customHeight="1">
      <c r="A156" s="585"/>
      <c r="B156" s="474"/>
      <c r="C156" s="475"/>
      <c r="D156" s="615"/>
      <c r="E156" s="789"/>
      <c r="F156" s="476"/>
      <c r="G156" s="787"/>
      <c r="H156" s="539"/>
      <c r="I156" s="539"/>
      <c r="J156" s="517"/>
      <c r="K156" s="517"/>
      <c r="L156" s="515"/>
      <c r="M156" s="572"/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f t="shared" si="74"/>
        <v>0</v>
      </c>
      <c r="V156" s="7" t="s">
        <v>51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/>
    </row>
    <row r="157" spans="1:48" ht="17.25" customHeight="1">
      <c r="A157" s="585"/>
      <c r="B157" s="474"/>
      <c r="C157" s="475"/>
      <c r="D157" s="615"/>
      <c r="E157" s="789"/>
      <c r="F157" s="476"/>
      <c r="G157" s="787"/>
      <c r="H157" s="539"/>
      <c r="I157" s="539"/>
      <c r="J157" s="517"/>
      <c r="K157" s="517"/>
      <c r="L157" s="515"/>
      <c r="M157" s="572"/>
      <c r="N157" s="85">
        <v>1.2467699999999999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9">
        <f t="shared" si="74"/>
        <v>1.2467699999999999</v>
      </c>
      <c r="V157" s="7" t="s">
        <v>52</v>
      </c>
      <c r="W157" s="85">
        <v>0</v>
      </c>
      <c r="X157" s="85">
        <v>0</v>
      </c>
      <c r="Y157" s="85">
        <v>0</v>
      </c>
      <c r="Z157" s="85">
        <v>0</v>
      </c>
      <c r="AA157" s="85">
        <v>0</v>
      </c>
      <c r="AB157" s="85">
        <v>0</v>
      </c>
      <c r="AC157" s="85">
        <v>0</v>
      </c>
      <c r="AD157" s="85">
        <v>0</v>
      </c>
      <c r="AE157" s="85">
        <v>0</v>
      </c>
      <c r="AF157" s="85">
        <v>0</v>
      </c>
      <c r="AG157" s="85">
        <v>0</v>
      </c>
      <c r="AH157" s="85">
        <v>0</v>
      </c>
      <c r="AI157" s="85">
        <v>0</v>
      </c>
      <c r="AJ157" s="85">
        <v>0</v>
      </c>
      <c r="AK157" s="85">
        <v>0</v>
      </c>
      <c r="AL157" s="85">
        <v>0</v>
      </c>
      <c r="AM157" s="85">
        <v>0</v>
      </c>
      <c r="AN157" s="85">
        <v>0</v>
      </c>
      <c r="AO157" s="85">
        <v>0</v>
      </c>
      <c r="AP157" s="85">
        <v>0</v>
      </c>
      <c r="AQ157" s="85">
        <v>0</v>
      </c>
      <c r="AR157" s="85">
        <v>0</v>
      </c>
      <c r="AS157" s="85">
        <v>0</v>
      </c>
      <c r="AT157" s="85">
        <v>0</v>
      </c>
      <c r="AU157" s="85">
        <v>0</v>
      </c>
      <c r="AV157" s="85"/>
    </row>
    <row r="158" spans="1:48" s="95" customFormat="1" ht="19.5" customHeight="1">
      <c r="A158" s="585"/>
      <c r="B158" s="474"/>
      <c r="C158" s="475"/>
      <c r="D158" s="616"/>
      <c r="E158" s="789"/>
      <c r="F158" s="476"/>
      <c r="G158" s="788"/>
      <c r="H158" s="540"/>
      <c r="I158" s="540"/>
      <c r="J158" s="517"/>
      <c r="K158" s="517"/>
      <c r="L158" s="515"/>
      <c r="M158" s="572"/>
      <c r="N158" s="87">
        <f>SUM(N151:N157)</f>
        <v>1.2467699999999999</v>
      </c>
      <c r="O158" s="87">
        <f t="shared" ref="O158:T158" si="75">SUM(O151:O157)</f>
        <v>0</v>
      </c>
      <c r="P158" s="87">
        <f t="shared" si="75"/>
        <v>0</v>
      </c>
      <c r="Q158" s="87">
        <f t="shared" si="75"/>
        <v>0</v>
      </c>
      <c r="R158" s="175">
        <f t="shared" si="75"/>
        <v>21.288360000000001</v>
      </c>
      <c r="S158" s="175">
        <f t="shared" si="75"/>
        <v>0</v>
      </c>
      <c r="T158" s="175">
        <f t="shared" si="75"/>
        <v>0</v>
      </c>
      <c r="U158" s="176">
        <f t="shared" si="74"/>
        <v>22.535130000000002</v>
      </c>
      <c r="V158" s="177" t="s">
        <v>11</v>
      </c>
      <c r="W158" s="175">
        <f t="shared" ref="W158:AU158" si="76">SUM(W151:W157)</f>
        <v>21288.36</v>
      </c>
      <c r="X158" s="175">
        <f>X151</f>
        <v>90.3</v>
      </c>
      <c r="Y158" s="175">
        <f t="shared" ref="Y158:AR158" si="77">Y151</f>
        <v>70.3</v>
      </c>
      <c r="Z158" s="175">
        <f t="shared" si="77"/>
        <v>70.3</v>
      </c>
      <c r="AA158" s="175">
        <f t="shared" si="77"/>
        <v>20</v>
      </c>
      <c r="AB158" s="175">
        <f t="shared" si="77"/>
        <v>20</v>
      </c>
      <c r="AC158" s="175">
        <f t="shared" si="77"/>
        <v>0</v>
      </c>
      <c r="AD158" s="175">
        <f t="shared" si="77"/>
        <v>0</v>
      </c>
      <c r="AE158" s="175">
        <f t="shared" si="77"/>
        <v>0</v>
      </c>
      <c r="AF158" s="175">
        <f t="shared" si="77"/>
        <v>0</v>
      </c>
      <c r="AG158" s="175">
        <f t="shared" si="77"/>
        <v>90.3</v>
      </c>
      <c r="AH158" s="175">
        <f t="shared" si="77"/>
        <v>70.3</v>
      </c>
      <c r="AI158" s="175">
        <f t="shared" si="77"/>
        <v>20</v>
      </c>
      <c r="AJ158" s="175">
        <f t="shared" si="77"/>
        <v>0</v>
      </c>
      <c r="AK158" s="175">
        <f t="shared" si="77"/>
        <v>0</v>
      </c>
      <c r="AL158" s="175">
        <f t="shared" si="77"/>
        <v>0</v>
      </c>
      <c r="AM158" s="175">
        <f t="shared" si="77"/>
        <v>0</v>
      </c>
      <c r="AN158" s="175">
        <f t="shared" si="77"/>
        <v>0</v>
      </c>
      <c r="AO158" s="175">
        <f t="shared" si="77"/>
        <v>0</v>
      </c>
      <c r="AP158" s="175">
        <f t="shared" si="77"/>
        <v>0</v>
      </c>
      <c r="AQ158" s="175">
        <f t="shared" si="77"/>
        <v>0</v>
      </c>
      <c r="AR158" s="175">
        <f t="shared" si="77"/>
        <v>0</v>
      </c>
      <c r="AS158" s="175">
        <f t="shared" si="76"/>
        <v>0</v>
      </c>
      <c r="AT158" s="175">
        <f t="shared" si="76"/>
        <v>0</v>
      </c>
      <c r="AU158" s="175">
        <f t="shared" si="76"/>
        <v>0</v>
      </c>
      <c r="AV158" s="175"/>
    </row>
    <row r="159" spans="1:48" ht="19.5" customHeight="1">
      <c r="A159" s="585"/>
      <c r="B159" s="552" t="s">
        <v>716</v>
      </c>
      <c r="C159" s="475" t="s">
        <v>717</v>
      </c>
      <c r="D159" s="576" t="s">
        <v>662</v>
      </c>
      <c r="E159" s="554" t="s">
        <v>718</v>
      </c>
      <c r="F159" s="6" t="s">
        <v>18</v>
      </c>
      <c r="G159" s="6" t="s">
        <v>20</v>
      </c>
      <c r="H159" s="6" t="s">
        <v>59</v>
      </c>
      <c r="I159" s="6" t="s">
        <v>58</v>
      </c>
      <c r="J159" s="555">
        <v>2022</v>
      </c>
      <c r="K159" s="555">
        <v>2022</v>
      </c>
      <c r="L159" s="572">
        <v>2.8780000000000001</v>
      </c>
      <c r="M159" s="572">
        <f>Q165+R165+S165+T165</f>
        <v>2.8781500000000002</v>
      </c>
      <c r="N159" s="9">
        <v>0</v>
      </c>
      <c r="O159" s="9">
        <v>0</v>
      </c>
      <c r="P159" s="9">
        <v>0</v>
      </c>
      <c r="Q159" s="9">
        <v>2.8781500000000002</v>
      </c>
      <c r="R159" s="9">
        <v>0</v>
      </c>
      <c r="S159" s="9">
        <v>0</v>
      </c>
      <c r="T159" s="9">
        <v>0</v>
      </c>
      <c r="U159" s="9">
        <f>SUM(N159:T159)</f>
        <v>2.8781500000000002</v>
      </c>
      <c r="V159" s="204" t="s">
        <v>3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f t="shared" ref="AG159:AU159" si="78">SUM(AG160)</f>
        <v>0</v>
      </c>
      <c r="AH159" s="9">
        <f t="shared" si="78"/>
        <v>0</v>
      </c>
      <c r="AI159" s="9">
        <f t="shared" si="78"/>
        <v>0</v>
      </c>
      <c r="AJ159" s="9">
        <f t="shared" si="78"/>
        <v>0</v>
      </c>
      <c r="AK159" s="9">
        <f t="shared" si="78"/>
        <v>0</v>
      </c>
      <c r="AL159" s="9">
        <f t="shared" si="78"/>
        <v>0</v>
      </c>
      <c r="AM159" s="9">
        <f t="shared" si="78"/>
        <v>0</v>
      </c>
      <c r="AN159" s="9">
        <f t="shared" si="78"/>
        <v>0</v>
      </c>
      <c r="AO159" s="9">
        <f t="shared" si="78"/>
        <v>0</v>
      </c>
      <c r="AP159" s="9">
        <f t="shared" si="78"/>
        <v>0</v>
      </c>
      <c r="AQ159" s="9">
        <f t="shared" si="78"/>
        <v>0</v>
      </c>
      <c r="AR159" s="9">
        <f t="shared" si="78"/>
        <v>0</v>
      </c>
      <c r="AS159" s="9">
        <f t="shared" si="78"/>
        <v>0</v>
      </c>
      <c r="AT159" s="9">
        <f t="shared" si="78"/>
        <v>0</v>
      </c>
      <c r="AU159" s="9">
        <f t="shared" si="78"/>
        <v>0</v>
      </c>
      <c r="AV159" s="9"/>
    </row>
    <row r="160" spans="1:48" s="405" customFormat="1" ht="12.75" hidden="1" customHeight="1">
      <c r="A160" s="585"/>
      <c r="B160" s="552"/>
      <c r="C160" s="475"/>
      <c r="D160" s="577"/>
      <c r="E160" s="554"/>
      <c r="F160" s="403"/>
      <c r="G160" s="403"/>
      <c r="H160" s="403"/>
      <c r="I160" s="403"/>
      <c r="J160" s="555"/>
      <c r="K160" s="555"/>
      <c r="L160" s="572"/>
      <c r="M160" s="572"/>
      <c r="N160" s="404"/>
      <c r="O160" s="404"/>
      <c r="P160" s="404"/>
      <c r="Q160" s="404"/>
      <c r="R160" s="404"/>
      <c r="S160" s="404"/>
      <c r="T160" s="404"/>
      <c r="U160" s="404"/>
      <c r="V160" s="402"/>
      <c r="W160" s="404"/>
      <c r="X160" s="404"/>
      <c r="Y160" s="404"/>
      <c r="Z160" s="404"/>
      <c r="AA160" s="404"/>
      <c r="AB160" s="404"/>
      <c r="AC160" s="404"/>
      <c r="AD160" s="404"/>
      <c r="AE160" s="404"/>
      <c r="AF160" s="404"/>
      <c r="AG160" s="404"/>
      <c r="AH160" s="404"/>
      <c r="AI160" s="404"/>
      <c r="AJ160" s="404"/>
      <c r="AK160" s="404"/>
      <c r="AL160" s="404"/>
      <c r="AM160" s="404"/>
      <c r="AN160" s="404"/>
      <c r="AO160" s="404"/>
      <c r="AP160" s="404"/>
      <c r="AQ160" s="404"/>
      <c r="AR160" s="404"/>
      <c r="AS160" s="404"/>
      <c r="AT160" s="404"/>
      <c r="AU160" s="404"/>
      <c r="AV160" s="404"/>
    </row>
    <row r="161" spans="1:48" s="84" customFormat="1" ht="19.5" customHeight="1">
      <c r="A161" s="585"/>
      <c r="B161" s="552"/>
      <c r="C161" s="475"/>
      <c r="D161" s="577"/>
      <c r="E161" s="554"/>
      <c r="F161" s="96" t="s">
        <v>19</v>
      </c>
      <c r="G161" s="96" t="s">
        <v>22</v>
      </c>
      <c r="H161" s="96" t="s">
        <v>59</v>
      </c>
      <c r="I161" s="96" t="s">
        <v>719</v>
      </c>
      <c r="J161" s="555"/>
      <c r="K161" s="555"/>
      <c r="L161" s="572"/>
      <c r="M161" s="572"/>
      <c r="N161" s="83">
        <v>0</v>
      </c>
      <c r="O161" s="83">
        <v>0</v>
      </c>
      <c r="P161" s="83">
        <v>0</v>
      </c>
      <c r="Q161" s="83">
        <v>0</v>
      </c>
      <c r="R161" s="9">
        <v>0</v>
      </c>
      <c r="S161" s="9">
        <v>0</v>
      </c>
      <c r="T161" s="9">
        <v>0</v>
      </c>
      <c r="U161" s="9">
        <f t="shared" ref="U161" si="79">SUM(N161:T161)</f>
        <v>0</v>
      </c>
      <c r="V161" s="172" t="s">
        <v>8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/>
    </row>
    <row r="162" spans="1:48" s="84" customFormat="1" ht="19.5" customHeight="1">
      <c r="A162" s="585"/>
      <c r="B162" s="552"/>
      <c r="C162" s="475"/>
      <c r="D162" s="577"/>
      <c r="E162" s="554"/>
      <c r="F162" s="550" t="s">
        <v>39</v>
      </c>
      <c r="G162" s="795" t="s">
        <v>21</v>
      </c>
      <c r="H162" s="566" t="s">
        <v>59</v>
      </c>
      <c r="I162" s="566" t="s">
        <v>377</v>
      </c>
      <c r="J162" s="555"/>
      <c r="K162" s="555"/>
      <c r="L162" s="572"/>
      <c r="M162" s="572"/>
      <c r="N162" s="83">
        <v>0</v>
      </c>
      <c r="O162" s="83">
        <v>0</v>
      </c>
      <c r="P162" s="83">
        <v>0</v>
      </c>
      <c r="Q162" s="83">
        <v>0</v>
      </c>
      <c r="R162" s="9">
        <v>0</v>
      </c>
      <c r="S162" s="9">
        <v>0</v>
      </c>
      <c r="T162" s="9">
        <v>0</v>
      </c>
      <c r="U162" s="9">
        <f>SUM(N162:T162)</f>
        <v>0</v>
      </c>
      <c r="V162" s="407" t="s">
        <v>50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/>
    </row>
    <row r="163" spans="1:48" s="84" customFormat="1" ht="18" customHeight="1">
      <c r="A163" s="585"/>
      <c r="B163" s="552"/>
      <c r="C163" s="475"/>
      <c r="D163" s="577"/>
      <c r="E163" s="554"/>
      <c r="F163" s="550"/>
      <c r="G163" s="796"/>
      <c r="H163" s="567"/>
      <c r="I163" s="567"/>
      <c r="J163" s="555"/>
      <c r="K163" s="555"/>
      <c r="L163" s="572"/>
      <c r="M163" s="572"/>
      <c r="N163" s="83">
        <v>0</v>
      </c>
      <c r="O163" s="83">
        <v>0</v>
      </c>
      <c r="P163" s="83">
        <v>0</v>
      </c>
      <c r="Q163" s="83">
        <v>0</v>
      </c>
      <c r="R163" s="9">
        <v>0</v>
      </c>
      <c r="S163" s="9">
        <v>0</v>
      </c>
      <c r="T163" s="9">
        <v>0</v>
      </c>
      <c r="U163" s="9">
        <f t="shared" ref="U163:U165" si="80">SUM(N163:T163)</f>
        <v>0</v>
      </c>
      <c r="V163" s="204" t="s">
        <v>51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/>
    </row>
    <row r="164" spans="1:48" s="84" customFormat="1" ht="17.25" customHeight="1">
      <c r="A164" s="585"/>
      <c r="B164" s="552"/>
      <c r="C164" s="475"/>
      <c r="D164" s="577"/>
      <c r="E164" s="554"/>
      <c r="F164" s="550"/>
      <c r="G164" s="796"/>
      <c r="H164" s="567"/>
      <c r="I164" s="567"/>
      <c r="J164" s="555"/>
      <c r="K164" s="555"/>
      <c r="L164" s="572"/>
      <c r="M164" s="572"/>
      <c r="N164" s="86">
        <v>0</v>
      </c>
      <c r="O164" s="86">
        <v>0</v>
      </c>
      <c r="P164" s="86">
        <v>0</v>
      </c>
      <c r="Q164" s="86">
        <v>0</v>
      </c>
      <c r="R164" s="85">
        <v>0</v>
      </c>
      <c r="S164" s="85">
        <v>0</v>
      </c>
      <c r="T164" s="85">
        <v>0</v>
      </c>
      <c r="U164" s="9">
        <f t="shared" si="80"/>
        <v>0</v>
      </c>
      <c r="V164" s="204" t="s">
        <v>52</v>
      </c>
      <c r="W164" s="85">
        <v>0</v>
      </c>
      <c r="X164" s="85">
        <v>0</v>
      </c>
      <c r="Y164" s="85">
        <v>0</v>
      </c>
      <c r="Z164" s="85">
        <v>0</v>
      </c>
      <c r="AA164" s="85">
        <v>0</v>
      </c>
      <c r="AB164" s="85">
        <v>0</v>
      </c>
      <c r="AC164" s="85">
        <v>0</v>
      </c>
      <c r="AD164" s="85">
        <v>0</v>
      </c>
      <c r="AE164" s="85">
        <v>0</v>
      </c>
      <c r="AF164" s="85">
        <v>0</v>
      </c>
      <c r="AG164" s="85">
        <v>0</v>
      </c>
      <c r="AH164" s="85">
        <v>0</v>
      </c>
      <c r="AI164" s="85">
        <v>0</v>
      </c>
      <c r="AJ164" s="85">
        <v>0</v>
      </c>
      <c r="AK164" s="85">
        <v>0</v>
      </c>
      <c r="AL164" s="85">
        <v>0</v>
      </c>
      <c r="AM164" s="85">
        <v>0</v>
      </c>
      <c r="AN164" s="85">
        <v>0</v>
      </c>
      <c r="AO164" s="85">
        <v>0</v>
      </c>
      <c r="AP164" s="85">
        <v>0</v>
      </c>
      <c r="AQ164" s="85">
        <v>0</v>
      </c>
      <c r="AR164" s="85">
        <v>0</v>
      </c>
      <c r="AS164" s="85">
        <v>0</v>
      </c>
      <c r="AT164" s="85">
        <v>0</v>
      </c>
      <c r="AU164" s="85">
        <v>0</v>
      </c>
      <c r="AV164" s="85"/>
    </row>
    <row r="165" spans="1:48" s="90" customFormat="1" ht="17.25" customHeight="1">
      <c r="A165" s="586"/>
      <c r="B165" s="552"/>
      <c r="C165" s="475"/>
      <c r="D165" s="578"/>
      <c r="E165" s="554"/>
      <c r="F165" s="550"/>
      <c r="G165" s="797"/>
      <c r="H165" s="568"/>
      <c r="I165" s="568"/>
      <c r="J165" s="555"/>
      <c r="K165" s="555"/>
      <c r="L165" s="572"/>
      <c r="M165" s="572"/>
      <c r="N165" s="88">
        <f t="shared" ref="N165:T165" si="81">SUM(N159:N164)</f>
        <v>0</v>
      </c>
      <c r="O165" s="88">
        <f t="shared" si="81"/>
        <v>0</v>
      </c>
      <c r="P165" s="88">
        <f t="shared" si="81"/>
        <v>0</v>
      </c>
      <c r="Q165" s="88">
        <f t="shared" si="81"/>
        <v>2.8781500000000002</v>
      </c>
      <c r="R165" s="175">
        <f t="shared" si="81"/>
        <v>0</v>
      </c>
      <c r="S165" s="175">
        <f t="shared" si="81"/>
        <v>0</v>
      </c>
      <c r="T165" s="175">
        <f t="shared" si="81"/>
        <v>0</v>
      </c>
      <c r="U165" s="176">
        <f t="shared" si="80"/>
        <v>2.8781500000000002</v>
      </c>
      <c r="V165" s="177" t="s">
        <v>11</v>
      </c>
      <c r="W165" s="175">
        <f t="shared" ref="W165:AU165" si="82">SUM(W159:W164)</f>
        <v>0</v>
      </c>
      <c r="X165" s="175">
        <f t="shared" si="82"/>
        <v>0</v>
      </c>
      <c r="Y165" s="175">
        <f t="shared" si="82"/>
        <v>0</v>
      </c>
      <c r="Z165" s="175">
        <f t="shared" si="82"/>
        <v>0</v>
      </c>
      <c r="AA165" s="175">
        <f t="shared" si="82"/>
        <v>0</v>
      </c>
      <c r="AB165" s="175">
        <f t="shared" si="82"/>
        <v>0</v>
      </c>
      <c r="AC165" s="175">
        <f t="shared" si="82"/>
        <v>0</v>
      </c>
      <c r="AD165" s="175">
        <f t="shared" si="82"/>
        <v>0</v>
      </c>
      <c r="AE165" s="175">
        <f t="shared" si="82"/>
        <v>0</v>
      </c>
      <c r="AF165" s="175">
        <f t="shared" si="82"/>
        <v>0</v>
      </c>
      <c r="AG165" s="175">
        <f t="shared" si="82"/>
        <v>0</v>
      </c>
      <c r="AH165" s="175">
        <f t="shared" si="82"/>
        <v>0</v>
      </c>
      <c r="AI165" s="175">
        <f t="shared" si="82"/>
        <v>0</v>
      </c>
      <c r="AJ165" s="175">
        <f t="shared" si="82"/>
        <v>0</v>
      </c>
      <c r="AK165" s="175">
        <f t="shared" si="82"/>
        <v>0</v>
      </c>
      <c r="AL165" s="175">
        <f t="shared" si="82"/>
        <v>0</v>
      </c>
      <c r="AM165" s="175">
        <f t="shared" si="82"/>
        <v>0</v>
      </c>
      <c r="AN165" s="175">
        <f t="shared" si="82"/>
        <v>0</v>
      </c>
      <c r="AO165" s="175">
        <f t="shared" si="82"/>
        <v>0</v>
      </c>
      <c r="AP165" s="175">
        <f t="shared" si="82"/>
        <v>0</v>
      </c>
      <c r="AQ165" s="175">
        <f t="shared" si="82"/>
        <v>0</v>
      </c>
      <c r="AR165" s="175">
        <f t="shared" si="82"/>
        <v>0</v>
      </c>
      <c r="AS165" s="175">
        <f t="shared" si="82"/>
        <v>0</v>
      </c>
      <c r="AT165" s="175">
        <f t="shared" si="82"/>
        <v>0</v>
      </c>
      <c r="AU165" s="175">
        <f t="shared" si="82"/>
        <v>0</v>
      </c>
      <c r="AV165" s="175"/>
    </row>
    <row r="166" spans="1:48" s="84" customFormat="1" ht="15.75" customHeight="1">
      <c r="A166" s="777" t="s">
        <v>720</v>
      </c>
      <c r="B166" s="778"/>
      <c r="C166" s="778"/>
      <c r="D166" s="778"/>
      <c r="E166" s="778"/>
      <c r="F166" s="778"/>
      <c r="G166" s="778"/>
      <c r="H166" s="778"/>
      <c r="I166" s="778"/>
      <c r="J166" s="778"/>
      <c r="K166" s="778"/>
      <c r="L166" s="778"/>
      <c r="M166" s="778"/>
      <c r="N166" s="778"/>
      <c r="O166" s="778"/>
      <c r="P166" s="778"/>
      <c r="Q166" s="778"/>
      <c r="R166" s="778"/>
      <c r="S166" s="778"/>
      <c r="T166" s="778"/>
      <c r="U166" s="778"/>
      <c r="V166" s="778"/>
      <c r="W166" s="675"/>
      <c r="X166" s="675"/>
      <c r="Y166" s="675"/>
      <c r="Z166" s="675"/>
      <c r="AA166" s="675"/>
      <c r="AB166" s="675"/>
      <c r="AC166" s="675"/>
      <c r="AD166" s="675"/>
      <c r="AE166" s="675"/>
      <c r="AF166" s="675"/>
      <c r="AG166" s="675"/>
      <c r="AH166" s="675"/>
      <c r="AI166" s="675"/>
      <c r="AJ166" s="675"/>
      <c r="AK166" s="675"/>
      <c r="AL166" s="675"/>
      <c r="AM166" s="675"/>
      <c r="AN166" s="675"/>
      <c r="AO166" s="675"/>
      <c r="AP166" s="675"/>
      <c r="AQ166" s="675"/>
      <c r="AR166" s="675"/>
      <c r="AS166" s="675"/>
      <c r="AT166" s="675"/>
      <c r="AU166" s="675"/>
      <c r="AV166" s="676"/>
    </row>
    <row r="167" spans="1:48" ht="19.5" customHeight="1">
      <c r="A167" s="471" t="s">
        <v>54</v>
      </c>
      <c r="B167" s="474" t="s">
        <v>721</v>
      </c>
      <c r="C167" s="475" t="s">
        <v>722</v>
      </c>
      <c r="D167" s="576" t="s">
        <v>662</v>
      </c>
      <c r="E167" s="554" t="s">
        <v>723</v>
      </c>
      <c r="F167" s="6" t="s">
        <v>18</v>
      </c>
      <c r="G167" s="6" t="s">
        <v>20</v>
      </c>
      <c r="H167" s="6" t="s">
        <v>59</v>
      </c>
      <c r="I167" s="6" t="s">
        <v>724</v>
      </c>
      <c r="J167" s="517">
        <v>2023</v>
      </c>
      <c r="K167" s="517">
        <v>2025</v>
      </c>
      <c r="L167" s="515">
        <v>3.738</v>
      </c>
      <c r="M167" s="572">
        <f>Q172+R172+S172+T172</f>
        <v>2.2125000000000001E-3</v>
      </c>
      <c r="N167" s="9">
        <v>0</v>
      </c>
      <c r="O167" s="9">
        <v>0</v>
      </c>
      <c r="P167" s="9">
        <v>0</v>
      </c>
      <c r="Q167" s="9">
        <v>0</v>
      </c>
      <c r="R167" s="9">
        <v>7.3750000000000009E-4</v>
      </c>
      <c r="S167" s="9">
        <v>7.3750000000000009E-4</v>
      </c>
      <c r="T167" s="9">
        <v>7.3750000000000009E-4</v>
      </c>
      <c r="U167" s="9">
        <f>SUM(N167:T167)</f>
        <v>2.2125000000000001E-3</v>
      </c>
      <c r="V167" s="7" t="s">
        <v>3</v>
      </c>
      <c r="W167" s="9">
        <v>0.73750000000000004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/>
    </row>
    <row r="168" spans="1:48" ht="19.5" customHeight="1">
      <c r="A168" s="472"/>
      <c r="B168" s="474"/>
      <c r="C168" s="475"/>
      <c r="D168" s="577"/>
      <c r="E168" s="554"/>
      <c r="F168" s="24" t="s">
        <v>19</v>
      </c>
      <c r="G168" s="24" t="s">
        <v>22</v>
      </c>
      <c r="H168" s="24" t="s">
        <v>59</v>
      </c>
      <c r="I168" s="96" t="s">
        <v>678</v>
      </c>
      <c r="J168" s="517"/>
      <c r="K168" s="517"/>
      <c r="L168" s="515"/>
      <c r="M168" s="572"/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83">
        <f t="shared" ref="U168:U172" si="83">SUM(N168:T168)</f>
        <v>0</v>
      </c>
      <c r="V168" s="5" t="s">
        <v>8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/>
    </row>
    <row r="169" spans="1:48" ht="19.5" customHeight="1">
      <c r="A169" s="472"/>
      <c r="B169" s="474"/>
      <c r="C169" s="475"/>
      <c r="D169" s="577"/>
      <c r="E169" s="554"/>
      <c r="F169" s="476" t="s">
        <v>39</v>
      </c>
      <c r="G169" s="786" t="s">
        <v>21</v>
      </c>
      <c r="H169" s="538" t="s">
        <v>59</v>
      </c>
      <c r="I169" s="566" t="s">
        <v>303</v>
      </c>
      <c r="J169" s="517"/>
      <c r="K169" s="517"/>
      <c r="L169" s="515"/>
      <c r="M169" s="572"/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83">
        <f>SUM(N169:T169)</f>
        <v>0</v>
      </c>
      <c r="V169" s="187" t="s">
        <v>50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/>
    </row>
    <row r="170" spans="1:48" ht="18" customHeight="1">
      <c r="A170" s="472"/>
      <c r="B170" s="474"/>
      <c r="C170" s="475"/>
      <c r="D170" s="577"/>
      <c r="E170" s="554"/>
      <c r="F170" s="476"/>
      <c r="G170" s="787"/>
      <c r="H170" s="539"/>
      <c r="I170" s="567"/>
      <c r="J170" s="517"/>
      <c r="K170" s="517"/>
      <c r="L170" s="515"/>
      <c r="M170" s="572"/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83">
        <f t="shared" si="83"/>
        <v>0</v>
      </c>
      <c r="V170" s="7" t="s">
        <v>51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/>
    </row>
    <row r="171" spans="1:48" ht="17.25" customHeight="1">
      <c r="A171" s="472"/>
      <c r="B171" s="474"/>
      <c r="C171" s="475"/>
      <c r="D171" s="577"/>
      <c r="E171" s="554"/>
      <c r="F171" s="476"/>
      <c r="G171" s="787"/>
      <c r="H171" s="539"/>
      <c r="I171" s="567"/>
      <c r="J171" s="517"/>
      <c r="K171" s="517"/>
      <c r="L171" s="515"/>
      <c r="M171" s="572"/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3">
        <f t="shared" si="83"/>
        <v>0</v>
      </c>
      <c r="V171" s="7" t="s">
        <v>52</v>
      </c>
      <c r="W171" s="85">
        <v>0</v>
      </c>
      <c r="X171" s="85">
        <v>0</v>
      </c>
      <c r="Y171" s="85">
        <v>0</v>
      </c>
      <c r="Z171" s="85">
        <v>0</v>
      </c>
      <c r="AA171" s="85">
        <v>0</v>
      </c>
      <c r="AB171" s="85">
        <v>0</v>
      </c>
      <c r="AC171" s="85">
        <v>0</v>
      </c>
      <c r="AD171" s="85">
        <v>0</v>
      </c>
      <c r="AE171" s="85">
        <v>0</v>
      </c>
      <c r="AF171" s="85">
        <v>0</v>
      </c>
      <c r="AG171" s="85">
        <v>0</v>
      </c>
      <c r="AH171" s="85">
        <v>0</v>
      </c>
      <c r="AI171" s="85">
        <v>0</v>
      </c>
      <c r="AJ171" s="85">
        <v>0</v>
      </c>
      <c r="AK171" s="85">
        <v>0</v>
      </c>
      <c r="AL171" s="85">
        <v>0</v>
      </c>
      <c r="AM171" s="85">
        <v>0</v>
      </c>
      <c r="AN171" s="85">
        <v>0</v>
      </c>
      <c r="AO171" s="85">
        <v>0</v>
      </c>
      <c r="AP171" s="85">
        <v>0</v>
      </c>
      <c r="AQ171" s="85">
        <v>0</v>
      </c>
      <c r="AR171" s="85">
        <v>0</v>
      </c>
      <c r="AS171" s="85">
        <v>0</v>
      </c>
      <c r="AT171" s="85">
        <v>0</v>
      </c>
      <c r="AU171" s="85">
        <v>0</v>
      </c>
      <c r="AV171" s="85"/>
    </row>
    <row r="172" spans="1:48" s="95" customFormat="1" ht="17.25" customHeight="1">
      <c r="A172" s="473"/>
      <c r="B172" s="474"/>
      <c r="C172" s="475"/>
      <c r="D172" s="578"/>
      <c r="E172" s="554"/>
      <c r="F172" s="476"/>
      <c r="G172" s="788"/>
      <c r="H172" s="540"/>
      <c r="I172" s="568"/>
      <c r="J172" s="517"/>
      <c r="K172" s="517"/>
      <c r="L172" s="515"/>
      <c r="M172" s="572"/>
      <c r="N172" s="88">
        <f>SUM(N167:N171)</f>
        <v>0</v>
      </c>
      <c r="O172" s="88">
        <f t="shared" ref="O172:T172" si="84">SUM(O167:O171)</f>
        <v>0</v>
      </c>
      <c r="P172" s="88">
        <f t="shared" si="84"/>
        <v>0</v>
      </c>
      <c r="Q172" s="88">
        <f t="shared" si="84"/>
        <v>0</v>
      </c>
      <c r="R172" s="175">
        <f t="shared" si="84"/>
        <v>7.3750000000000009E-4</v>
      </c>
      <c r="S172" s="175">
        <f t="shared" si="84"/>
        <v>7.3750000000000009E-4</v>
      </c>
      <c r="T172" s="175">
        <f t="shared" si="84"/>
        <v>7.3750000000000009E-4</v>
      </c>
      <c r="U172" s="176">
        <f t="shared" si="83"/>
        <v>2.2125000000000001E-3</v>
      </c>
      <c r="V172" s="177" t="s">
        <v>11</v>
      </c>
      <c r="W172" s="175">
        <f t="shared" ref="W172:AU172" si="85">SUM(W167:W171)</f>
        <v>0.73750000000000004</v>
      </c>
      <c r="X172" s="175">
        <f t="shared" si="85"/>
        <v>0</v>
      </c>
      <c r="Y172" s="175">
        <f t="shared" si="85"/>
        <v>0</v>
      </c>
      <c r="Z172" s="175">
        <f t="shared" si="85"/>
        <v>0</v>
      </c>
      <c r="AA172" s="175">
        <f t="shared" si="85"/>
        <v>0</v>
      </c>
      <c r="AB172" s="175">
        <f t="shared" si="85"/>
        <v>0</v>
      </c>
      <c r="AC172" s="175">
        <f t="shared" si="85"/>
        <v>0</v>
      </c>
      <c r="AD172" s="175">
        <f t="shared" si="85"/>
        <v>0</v>
      </c>
      <c r="AE172" s="175">
        <f t="shared" si="85"/>
        <v>0</v>
      </c>
      <c r="AF172" s="175">
        <f t="shared" si="85"/>
        <v>0</v>
      </c>
      <c r="AG172" s="175">
        <f t="shared" si="85"/>
        <v>0</v>
      </c>
      <c r="AH172" s="175">
        <f t="shared" si="85"/>
        <v>0</v>
      </c>
      <c r="AI172" s="175">
        <f t="shared" si="85"/>
        <v>0</v>
      </c>
      <c r="AJ172" s="175">
        <f t="shared" si="85"/>
        <v>0</v>
      </c>
      <c r="AK172" s="175">
        <f t="shared" si="85"/>
        <v>0</v>
      </c>
      <c r="AL172" s="175">
        <f t="shared" si="85"/>
        <v>0</v>
      </c>
      <c r="AM172" s="175">
        <f t="shared" si="85"/>
        <v>0</v>
      </c>
      <c r="AN172" s="175">
        <f t="shared" si="85"/>
        <v>0</v>
      </c>
      <c r="AO172" s="175">
        <f t="shared" si="85"/>
        <v>0</v>
      </c>
      <c r="AP172" s="175">
        <f t="shared" si="85"/>
        <v>0</v>
      </c>
      <c r="AQ172" s="175">
        <f t="shared" si="85"/>
        <v>0</v>
      </c>
      <c r="AR172" s="175">
        <f t="shared" si="85"/>
        <v>0</v>
      </c>
      <c r="AS172" s="175">
        <f t="shared" si="85"/>
        <v>0</v>
      </c>
      <c r="AT172" s="175">
        <f t="shared" si="85"/>
        <v>0</v>
      </c>
      <c r="AU172" s="175">
        <f t="shared" si="85"/>
        <v>0</v>
      </c>
      <c r="AV172" s="175"/>
    </row>
    <row r="173" spans="1:48" s="84" customFormat="1" ht="15.75" customHeight="1">
      <c r="A173" s="459" t="s">
        <v>725</v>
      </c>
      <c r="B173" s="460"/>
      <c r="C173" s="460"/>
      <c r="D173" s="460"/>
      <c r="E173" s="460"/>
      <c r="F173" s="460"/>
      <c r="G173" s="460"/>
      <c r="H173" s="460"/>
      <c r="I173" s="460"/>
      <c r="J173" s="460"/>
      <c r="K173" s="460"/>
      <c r="L173" s="460"/>
      <c r="M173" s="460"/>
      <c r="N173" s="460"/>
      <c r="O173" s="460"/>
      <c r="P173" s="460"/>
      <c r="Q173" s="460"/>
      <c r="R173" s="460"/>
      <c r="S173" s="460"/>
      <c r="T173" s="460"/>
      <c r="U173" s="460"/>
      <c r="V173" s="460"/>
      <c r="W173" s="675"/>
      <c r="X173" s="675"/>
      <c r="Y173" s="675"/>
      <c r="Z173" s="675"/>
      <c r="AA173" s="675"/>
      <c r="AB173" s="675"/>
      <c r="AC173" s="675"/>
      <c r="AD173" s="675"/>
      <c r="AE173" s="675"/>
      <c r="AF173" s="675"/>
      <c r="AG173" s="675"/>
      <c r="AH173" s="675"/>
      <c r="AI173" s="675"/>
      <c r="AJ173" s="675"/>
      <c r="AK173" s="675"/>
      <c r="AL173" s="675"/>
      <c r="AM173" s="675"/>
      <c r="AN173" s="675"/>
      <c r="AO173" s="675"/>
      <c r="AP173" s="675"/>
      <c r="AQ173" s="675"/>
      <c r="AR173" s="675"/>
      <c r="AS173" s="675"/>
      <c r="AT173" s="675"/>
      <c r="AU173" s="675"/>
      <c r="AV173" s="676"/>
    </row>
    <row r="174" spans="1:48" s="84" customFormat="1" ht="15.75" customHeight="1">
      <c r="A174" s="777" t="s">
        <v>628</v>
      </c>
      <c r="B174" s="778"/>
      <c r="C174" s="778"/>
      <c r="D174" s="778"/>
      <c r="E174" s="778"/>
      <c r="F174" s="778"/>
      <c r="G174" s="778"/>
      <c r="H174" s="778"/>
      <c r="I174" s="778"/>
      <c r="J174" s="778"/>
      <c r="K174" s="778"/>
      <c r="L174" s="778"/>
      <c r="M174" s="778"/>
      <c r="N174" s="778"/>
      <c r="O174" s="778"/>
      <c r="P174" s="778"/>
      <c r="Q174" s="778"/>
      <c r="R174" s="778"/>
      <c r="S174" s="778"/>
      <c r="T174" s="778"/>
      <c r="U174" s="778"/>
      <c r="V174" s="778"/>
      <c r="W174" s="675"/>
      <c r="X174" s="675"/>
      <c r="Y174" s="675"/>
      <c r="Z174" s="675"/>
      <c r="AA174" s="675"/>
      <c r="AB174" s="675"/>
      <c r="AC174" s="675"/>
      <c r="AD174" s="675"/>
      <c r="AE174" s="675"/>
      <c r="AF174" s="675"/>
      <c r="AG174" s="675"/>
      <c r="AH174" s="675"/>
      <c r="AI174" s="675"/>
      <c r="AJ174" s="675"/>
      <c r="AK174" s="675"/>
      <c r="AL174" s="675"/>
      <c r="AM174" s="675"/>
      <c r="AN174" s="675"/>
      <c r="AO174" s="675"/>
      <c r="AP174" s="675"/>
      <c r="AQ174" s="675"/>
      <c r="AR174" s="675"/>
      <c r="AS174" s="675"/>
      <c r="AT174" s="675"/>
      <c r="AU174" s="675"/>
      <c r="AV174" s="676"/>
    </row>
    <row r="175" spans="1:48" ht="19.5" customHeight="1">
      <c r="A175" s="471" t="s">
        <v>53</v>
      </c>
      <c r="B175" s="474" t="s">
        <v>726</v>
      </c>
      <c r="C175" s="475" t="s">
        <v>727</v>
      </c>
      <c r="D175" s="614" t="s">
        <v>662</v>
      </c>
      <c r="E175" s="789" t="s">
        <v>728</v>
      </c>
      <c r="F175" s="6" t="s">
        <v>18</v>
      </c>
      <c r="G175" s="6" t="s">
        <v>20</v>
      </c>
      <c r="H175" s="6" t="s">
        <v>59</v>
      </c>
      <c r="I175" s="6" t="s">
        <v>378</v>
      </c>
      <c r="J175" s="517">
        <v>2019</v>
      </c>
      <c r="K175" s="517">
        <v>2021</v>
      </c>
      <c r="L175" s="515">
        <v>6.6959999999999997</v>
      </c>
      <c r="M175" s="572">
        <f>Q180+R180+S180+T180</f>
        <v>0</v>
      </c>
      <c r="N175" s="9">
        <v>0</v>
      </c>
      <c r="O175" s="9">
        <v>2.0819299999999998</v>
      </c>
      <c r="P175" s="9">
        <v>4.6148599999999993</v>
      </c>
      <c r="Q175" s="9">
        <v>0</v>
      </c>
      <c r="R175" s="9">
        <v>0</v>
      </c>
      <c r="S175" s="9">
        <v>0</v>
      </c>
      <c r="T175" s="9">
        <v>0</v>
      </c>
      <c r="U175" s="9">
        <f>SUM(N175:T175)</f>
        <v>6.6967899999999991</v>
      </c>
      <c r="V175" s="204" t="s">
        <v>3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/>
    </row>
    <row r="176" spans="1:48" ht="19.5" customHeight="1">
      <c r="A176" s="472"/>
      <c r="B176" s="474"/>
      <c r="C176" s="475"/>
      <c r="D176" s="615"/>
      <c r="E176" s="789"/>
      <c r="F176" s="24" t="s">
        <v>19</v>
      </c>
      <c r="G176" s="24" t="s">
        <v>22</v>
      </c>
      <c r="H176" s="24" t="s">
        <v>59</v>
      </c>
      <c r="I176" s="24" t="s">
        <v>729</v>
      </c>
      <c r="J176" s="517"/>
      <c r="K176" s="517"/>
      <c r="L176" s="515"/>
      <c r="M176" s="572"/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f t="shared" ref="U176" si="86">SUM(N176:T176)</f>
        <v>0</v>
      </c>
      <c r="V176" s="172" t="s">
        <v>8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/>
    </row>
    <row r="177" spans="1:48" ht="19.5" customHeight="1">
      <c r="A177" s="472"/>
      <c r="B177" s="474"/>
      <c r="C177" s="475"/>
      <c r="D177" s="615"/>
      <c r="E177" s="789"/>
      <c r="F177" s="476" t="s">
        <v>39</v>
      </c>
      <c r="G177" s="786" t="s">
        <v>21</v>
      </c>
      <c r="H177" s="538" t="s">
        <v>59</v>
      </c>
      <c r="I177" s="538" t="s">
        <v>678</v>
      </c>
      <c r="J177" s="517"/>
      <c r="K177" s="517"/>
      <c r="L177" s="515"/>
      <c r="M177" s="572"/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f>SUM(N177:T177)</f>
        <v>0</v>
      </c>
      <c r="V177" s="407" t="s">
        <v>50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/>
    </row>
    <row r="178" spans="1:48" ht="18" customHeight="1">
      <c r="A178" s="472"/>
      <c r="B178" s="474"/>
      <c r="C178" s="475"/>
      <c r="D178" s="615"/>
      <c r="E178" s="789"/>
      <c r="F178" s="476"/>
      <c r="G178" s="787"/>
      <c r="H178" s="539"/>
      <c r="I178" s="539"/>
      <c r="J178" s="517"/>
      <c r="K178" s="517"/>
      <c r="L178" s="515"/>
      <c r="M178" s="572"/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f t="shared" ref="U178:U180" si="87">SUM(N178:T178)</f>
        <v>0</v>
      </c>
      <c r="V178" s="204" t="s">
        <v>51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/>
    </row>
    <row r="179" spans="1:48" ht="17.25" customHeight="1">
      <c r="A179" s="472"/>
      <c r="B179" s="474"/>
      <c r="C179" s="475"/>
      <c r="D179" s="615"/>
      <c r="E179" s="789"/>
      <c r="F179" s="476"/>
      <c r="G179" s="787"/>
      <c r="H179" s="539"/>
      <c r="I179" s="539"/>
      <c r="J179" s="517"/>
      <c r="K179" s="517"/>
      <c r="L179" s="515"/>
      <c r="M179" s="572"/>
      <c r="N179" s="85">
        <v>0</v>
      </c>
      <c r="O179" s="85">
        <v>0</v>
      </c>
      <c r="P179" s="85">
        <v>0</v>
      </c>
      <c r="Q179" s="85">
        <v>0</v>
      </c>
      <c r="R179" s="85">
        <v>0</v>
      </c>
      <c r="S179" s="85">
        <v>0</v>
      </c>
      <c r="T179" s="85">
        <v>0</v>
      </c>
      <c r="U179" s="9">
        <f t="shared" si="87"/>
        <v>0</v>
      </c>
      <c r="V179" s="204" t="s">
        <v>52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  <c r="AC179" s="85">
        <v>0</v>
      </c>
      <c r="AD179" s="85">
        <v>0</v>
      </c>
      <c r="AE179" s="85">
        <v>0</v>
      </c>
      <c r="AF179" s="85">
        <v>0</v>
      </c>
      <c r="AG179" s="85">
        <v>0</v>
      </c>
      <c r="AH179" s="85">
        <v>0</v>
      </c>
      <c r="AI179" s="85">
        <v>0</v>
      </c>
      <c r="AJ179" s="85">
        <v>0</v>
      </c>
      <c r="AK179" s="85">
        <v>0</v>
      </c>
      <c r="AL179" s="85">
        <v>0</v>
      </c>
      <c r="AM179" s="85">
        <v>0</v>
      </c>
      <c r="AN179" s="85">
        <v>0</v>
      </c>
      <c r="AO179" s="85">
        <v>0</v>
      </c>
      <c r="AP179" s="85">
        <v>0</v>
      </c>
      <c r="AQ179" s="85">
        <v>0</v>
      </c>
      <c r="AR179" s="85">
        <v>0</v>
      </c>
      <c r="AS179" s="85">
        <v>0</v>
      </c>
      <c r="AT179" s="85">
        <v>0</v>
      </c>
      <c r="AU179" s="85">
        <v>0</v>
      </c>
      <c r="AV179" s="85"/>
    </row>
    <row r="180" spans="1:48" s="95" customFormat="1" ht="19.5" customHeight="1">
      <c r="A180" s="472"/>
      <c r="B180" s="474"/>
      <c r="C180" s="475"/>
      <c r="D180" s="616"/>
      <c r="E180" s="789"/>
      <c r="F180" s="476"/>
      <c r="G180" s="788"/>
      <c r="H180" s="540"/>
      <c r="I180" s="540"/>
      <c r="J180" s="517"/>
      <c r="K180" s="517"/>
      <c r="L180" s="515"/>
      <c r="M180" s="572"/>
      <c r="N180" s="87">
        <f>SUM(N175:N179)</f>
        <v>0</v>
      </c>
      <c r="O180" s="87">
        <f t="shared" ref="O180:T180" si="88">SUM(O175:O179)</f>
        <v>2.0819299999999998</v>
      </c>
      <c r="P180" s="87">
        <f t="shared" si="88"/>
        <v>4.6148599999999993</v>
      </c>
      <c r="Q180" s="87">
        <f t="shared" si="88"/>
        <v>0</v>
      </c>
      <c r="R180" s="175">
        <f t="shared" si="88"/>
        <v>0</v>
      </c>
      <c r="S180" s="175">
        <f t="shared" si="88"/>
        <v>0</v>
      </c>
      <c r="T180" s="175">
        <f t="shared" si="88"/>
        <v>0</v>
      </c>
      <c r="U180" s="176">
        <f t="shared" si="87"/>
        <v>6.6967899999999991</v>
      </c>
      <c r="V180" s="177" t="s">
        <v>11</v>
      </c>
      <c r="W180" s="175">
        <f t="shared" ref="W180:AU180" si="89">SUM(W175:W179)</f>
        <v>0</v>
      </c>
      <c r="X180" s="175">
        <f t="shared" si="89"/>
        <v>0</v>
      </c>
      <c r="Y180" s="175">
        <f t="shared" si="89"/>
        <v>0</v>
      </c>
      <c r="Z180" s="175">
        <f t="shared" si="89"/>
        <v>0</v>
      </c>
      <c r="AA180" s="175">
        <f t="shared" si="89"/>
        <v>0</v>
      </c>
      <c r="AB180" s="175">
        <f t="shared" si="89"/>
        <v>0</v>
      </c>
      <c r="AC180" s="175">
        <f t="shared" si="89"/>
        <v>0</v>
      </c>
      <c r="AD180" s="175">
        <f t="shared" si="89"/>
        <v>0</v>
      </c>
      <c r="AE180" s="175">
        <f t="shared" si="89"/>
        <v>0</v>
      </c>
      <c r="AF180" s="175">
        <f t="shared" si="89"/>
        <v>0</v>
      </c>
      <c r="AG180" s="175">
        <f t="shared" si="89"/>
        <v>0</v>
      </c>
      <c r="AH180" s="175">
        <f t="shared" si="89"/>
        <v>0</v>
      </c>
      <c r="AI180" s="175">
        <f t="shared" si="89"/>
        <v>0</v>
      </c>
      <c r="AJ180" s="175">
        <f t="shared" si="89"/>
        <v>0</v>
      </c>
      <c r="AK180" s="175">
        <f t="shared" si="89"/>
        <v>0</v>
      </c>
      <c r="AL180" s="175">
        <f t="shared" si="89"/>
        <v>0</v>
      </c>
      <c r="AM180" s="175">
        <f t="shared" si="89"/>
        <v>0</v>
      </c>
      <c r="AN180" s="175">
        <f t="shared" si="89"/>
        <v>0</v>
      </c>
      <c r="AO180" s="175">
        <f t="shared" si="89"/>
        <v>0</v>
      </c>
      <c r="AP180" s="175">
        <f t="shared" si="89"/>
        <v>0</v>
      </c>
      <c r="AQ180" s="175">
        <f t="shared" si="89"/>
        <v>0</v>
      </c>
      <c r="AR180" s="175">
        <f t="shared" si="89"/>
        <v>0</v>
      </c>
      <c r="AS180" s="175">
        <f t="shared" si="89"/>
        <v>0</v>
      </c>
      <c r="AT180" s="175">
        <f t="shared" si="89"/>
        <v>0</v>
      </c>
      <c r="AU180" s="175">
        <f t="shared" si="89"/>
        <v>0</v>
      </c>
      <c r="AV180" s="175"/>
    </row>
    <row r="181" spans="1:48" ht="19.5" customHeight="1">
      <c r="A181" s="472"/>
      <c r="B181" s="474" t="s">
        <v>730</v>
      </c>
      <c r="C181" s="475" t="s">
        <v>731</v>
      </c>
      <c r="D181" s="614" t="s">
        <v>662</v>
      </c>
      <c r="E181" s="789" t="s">
        <v>732</v>
      </c>
      <c r="F181" s="6" t="s">
        <v>18</v>
      </c>
      <c r="G181" s="6" t="s">
        <v>20</v>
      </c>
      <c r="H181" s="6" t="s">
        <v>59</v>
      </c>
      <c r="I181" s="6" t="s">
        <v>58</v>
      </c>
      <c r="J181" s="517">
        <v>2022</v>
      </c>
      <c r="K181" s="517">
        <v>2023</v>
      </c>
      <c r="L181" s="515">
        <v>0.81299999999999994</v>
      </c>
      <c r="M181" s="572">
        <f>Q187+R187+S187+T187</f>
        <v>0.81345199999999995</v>
      </c>
      <c r="N181" s="9">
        <v>0</v>
      </c>
      <c r="O181" s="9">
        <v>0</v>
      </c>
      <c r="P181" s="9">
        <v>0</v>
      </c>
      <c r="Q181" s="9">
        <v>2.702E-3</v>
      </c>
      <c r="R181" s="9">
        <v>0.81074999999999997</v>
      </c>
      <c r="S181" s="9">
        <v>0</v>
      </c>
      <c r="T181" s="9">
        <v>0</v>
      </c>
      <c r="U181" s="9">
        <f>SUM(N181:T181)</f>
        <v>0.81345199999999995</v>
      </c>
      <c r="V181" s="7" t="s">
        <v>3</v>
      </c>
      <c r="W181" s="9">
        <v>810.75</v>
      </c>
      <c r="X181" s="9">
        <f>X182</f>
        <v>7.452</v>
      </c>
      <c r="Y181" s="9">
        <v>0</v>
      </c>
      <c r="Z181" s="9">
        <v>0</v>
      </c>
      <c r="AA181" s="9">
        <f>AB181</f>
        <v>7.452</v>
      </c>
      <c r="AB181" s="9">
        <f t="shared" ref="AB181:AF181" si="90">AB182</f>
        <v>7.452</v>
      </c>
      <c r="AC181" s="9">
        <f t="shared" si="90"/>
        <v>0</v>
      </c>
      <c r="AD181" s="9">
        <f t="shared" si="90"/>
        <v>0</v>
      </c>
      <c r="AE181" s="9">
        <f t="shared" si="90"/>
        <v>0</v>
      </c>
      <c r="AF181" s="9">
        <f t="shared" si="90"/>
        <v>0</v>
      </c>
      <c r="AG181" s="9">
        <f>AG182</f>
        <v>7.452</v>
      </c>
      <c r="AH181" s="9">
        <f t="shared" ref="AH181:AI181" si="91">AH182</f>
        <v>0</v>
      </c>
      <c r="AI181" s="9">
        <f t="shared" si="91"/>
        <v>7.452</v>
      </c>
      <c r="AJ181" s="9">
        <v>0</v>
      </c>
      <c r="AK181" s="9">
        <v>0</v>
      </c>
      <c r="AL181" s="9">
        <v>0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0</v>
      </c>
      <c r="AT181" s="9">
        <v>0</v>
      </c>
      <c r="AU181" s="9">
        <v>0</v>
      </c>
      <c r="AV181" s="9"/>
    </row>
    <row r="182" spans="1:48" s="275" customFormat="1" ht="25.5" hidden="1" customHeight="1">
      <c r="A182" s="472"/>
      <c r="B182" s="474"/>
      <c r="C182" s="475"/>
      <c r="D182" s="615"/>
      <c r="E182" s="789"/>
      <c r="F182" s="286"/>
      <c r="G182" s="286"/>
      <c r="H182" s="286"/>
      <c r="I182" s="286"/>
      <c r="J182" s="517"/>
      <c r="K182" s="517"/>
      <c r="L182" s="515"/>
      <c r="M182" s="572"/>
      <c r="N182" s="277"/>
      <c r="O182" s="277"/>
      <c r="P182" s="277"/>
      <c r="Q182" s="277"/>
      <c r="R182" s="277"/>
      <c r="S182" s="277"/>
      <c r="T182" s="277"/>
      <c r="U182" s="277"/>
      <c r="V182" s="279" t="s">
        <v>1054</v>
      </c>
      <c r="W182" s="277"/>
      <c r="X182" s="277">
        <f>AB182</f>
        <v>7.452</v>
      </c>
      <c r="Y182" s="277"/>
      <c r="Z182" s="277"/>
      <c r="AA182" s="277"/>
      <c r="AB182" s="277">
        <v>7.452</v>
      </c>
      <c r="AC182" s="277"/>
      <c r="AD182" s="277"/>
      <c r="AE182" s="277"/>
      <c r="AF182" s="277"/>
      <c r="AG182" s="277">
        <f>AI182</f>
        <v>7.452</v>
      </c>
      <c r="AH182" s="277"/>
      <c r="AI182" s="277">
        <v>7.452</v>
      </c>
      <c r="AJ182" s="277"/>
      <c r="AK182" s="277"/>
      <c r="AL182" s="277"/>
      <c r="AM182" s="277"/>
      <c r="AN182" s="277"/>
      <c r="AO182" s="277"/>
      <c r="AP182" s="277"/>
      <c r="AQ182" s="277"/>
      <c r="AR182" s="277"/>
      <c r="AS182" s="277"/>
      <c r="AT182" s="277"/>
      <c r="AU182" s="277"/>
      <c r="AV182" s="277"/>
    </row>
    <row r="183" spans="1:48" ht="19.5" customHeight="1">
      <c r="A183" s="472"/>
      <c r="B183" s="474"/>
      <c r="C183" s="475"/>
      <c r="D183" s="615"/>
      <c r="E183" s="789"/>
      <c r="F183" s="24" t="s">
        <v>19</v>
      </c>
      <c r="G183" s="24" t="s">
        <v>22</v>
      </c>
      <c r="H183" s="24" t="s">
        <v>59</v>
      </c>
      <c r="I183" s="24" t="s">
        <v>317</v>
      </c>
      <c r="J183" s="517"/>
      <c r="K183" s="517"/>
      <c r="L183" s="515"/>
      <c r="M183" s="572"/>
      <c r="N183" s="9">
        <v>0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f t="shared" ref="U183:U187" si="92">SUM(N183:T183)</f>
        <v>0</v>
      </c>
      <c r="V183" s="5" t="s">
        <v>8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/>
    </row>
    <row r="184" spans="1:48" ht="19.5" customHeight="1">
      <c r="A184" s="472"/>
      <c r="B184" s="474"/>
      <c r="C184" s="475"/>
      <c r="D184" s="615"/>
      <c r="E184" s="789"/>
      <c r="F184" s="476" t="s">
        <v>39</v>
      </c>
      <c r="G184" s="786" t="s">
        <v>21</v>
      </c>
      <c r="H184" s="538" t="s">
        <v>59</v>
      </c>
      <c r="I184" s="538" t="s">
        <v>303</v>
      </c>
      <c r="J184" s="517"/>
      <c r="K184" s="517"/>
      <c r="L184" s="515"/>
      <c r="M184" s="572"/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f>SUM(N184:T184)</f>
        <v>0</v>
      </c>
      <c r="V184" s="187" t="s">
        <v>50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/>
    </row>
    <row r="185" spans="1:48" ht="18" customHeight="1">
      <c r="A185" s="472"/>
      <c r="B185" s="474"/>
      <c r="C185" s="475"/>
      <c r="D185" s="615"/>
      <c r="E185" s="789"/>
      <c r="F185" s="476"/>
      <c r="G185" s="787"/>
      <c r="H185" s="539"/>
      <c r="I185" s="539"/>
      <c r="J185" s="517"/>
      <c r="K185" s="517"/>
      <c r="L185" s="515"/>
      <c r="M185" s="572"/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0</v>
      </c>
      <c r="T185" s="9">
        <v>0</v>
      </c>
      <c r="U185" s="9">
        <f t="shared" si="92"/>
        <v>0</v>
      </c>
      <c r="V185" s="7" t="s">
        <v>51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0</v>
      </c>
      <c r="AU185" s="9">
        <v>0</v>
      </c>
      <c r="AV185" s="9"/>
    </row>
    <row r="186" spans="1:48" ht="17.25" customHeight="1">
      <c r="A186" s="472"/>
      <c r="B186" s="474"/>
      <c r="C186" s="475"/>
      <c r="D186" s="615"/>
      <c r="E186" s="789"/>
      <c r="F186" s="476"/>
      <c r="G186" s="787"/>
      <c r="H186" s="539"/>
      <c r="I186" s="539"/>
      <c r="J186" s="517"/>
      <c r="K186" s="517"/>
      <c r="L186" s="515"/>
      <c r="M186" s="572"/>
      <c r="N186" s="85">
        <v>0</v>
      </c>
      <c r="O186" s="85">
        <v>0</v>
      </c>
      <c r="P186" s="85">
        <v>0</v>
      </c>
      <c r="Q186" s="85">
        <v>0</v>
      </c>
      <c r="R186" s="85">
        <v>0</v>
      </c>
      <c r="S186" s="85">
        <v>0</v>
      </c>
      <c r="T186" s="85">
        <v>0</v>
      </c>
      <c r="U186" s="9">
        <f t="shared" si="92"/>
        <v>0</v>
      </c>
      <c r="V186" s="7" t="s">
        <v>52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  <c r="AC186" s="85">
        <v>0</v>
      </c>
      <c r="AD186" s="85">
        <v>0</v>
      </c>
      <c r="AE186" s="85">
        <v>0</v>
      </c>
      <c r="AF186" s="85">
        <v>0</v>
      </c>
      <c r="AG186" s="85">
        <v>0</v>
      </c>
      <c r="AH186" s="85">
        <v>0</v>
      </c>
      <c r="AI186" s="85">
        <v>0</v>
      </c>
      <c r="AJ186" s="85">
        <v>0</v>
      </c>
      <c r="AK186" s="85">
        <v>0</v>
      </c>
      <c r="AL186" s="85">
        <v>0</v>
      </c>
      <c r="AM186" s="85">
        <v>0</v>
      </c>
      <c r="AN186" s="85">
        <v>0</v>
      </c>
      <c r="AO186" s="85">
        <v>0</v>
      </c>
      <c r="AP186" s="85">
        <v>0</v>
      </c>
      <c r="AQ186" s="85">
        <v>0</v>
      </c>
      <c r="AR186" s="85">
        <v>0</v>
      </c>
      <c r="AS186" s="85">
        <v>0</v>
      </c>
      <c r="AT186" s="85">
        <v>0</v>
      </c>
      <c r="AU186" s="85">
        <v>0</v>
      </c>
      <c r="AV186" s="85"/>
    </row>
    <row r="187" spans="1:48" s="95" customFormat="1" ht="19.5" customHeight="1">
      <c r="A187" s="472"/>
      <c r="B187" s="474"/>
      <c r="C187" s="475"/>
      <c r="D187" s="616"/>
      <c r="E187" s="789"/>
      <c r="F187" s="476"/>
      <c r="G187" s="788"/>
      <c r="H187" s="540"/>
      <c r="I187" s="540"/>
      <c r="J187" s="517"/>
      <c r="K187" s="517"/>
      <c r="L187" s="515"/>
      <c r="M187" s="572"/>
      <c r="N187" s="87">
        <f>SUM(N181:N186)</f>
        <v>0</v>
      </c>
      <c r="O187" s="87">
        <f t="shared" ref="O187:T187" si="93">SUM(O181:O186)</f>
        <v>0</v>
      </c>
      <c r="P187" s="87">
        <f t="shared" si="93"/>
        <v>0</v>
      </c>
      <c r="Q187" s="87">
        <f t="shared" si="93"/>
        <v>2.702E-3</v>
      </c>
      <c r="R187" s="175">
        <f t="shared" si="93"/>
        <v>0.81074999999999997</v>
      </c>
      <c r="S187" s="175">
        <f t="shared" si="93"/>
        <v>0</v>
      </c>
      <c r="T187" s="175">
        <f t="shared" si="93"/>
        <v>0</v>
      </c>
      <c r="U187" s="176">
        <f t="shared" si="92"/>
        <v>0.81345199999999995</v>
      </c>
      <c r="V187" s="177" t="s">
        <v>11</v>
      </c>
      <c r="W187" s="175">
        <f t="shared" ref="W187:AU187" si="94">SUM(W181:W186)</f>
        <v>810.75</v>
      </c>
      <c r="X187" s="175">
        <f t="shared" ref="X187:AF187" si="95">X181</f>
        <v>7.452</v>
      </c>
      <c r="Y187" s="175">
        <f t="shared" si="95"/>
        <v>0</v>
      </c>
      <c r="Z187" s="175">
        <f t="shared" si="95"/>
        <v>0</v>
      </c>
      <c r="AA187" s="175">
        <f t="shared" si="95"/>
        <v>7.452</v>
      </c>
      <c r="AB187" s="175">
        <f t="shared" si="95"/>
        <v>7.452</v>
      </c>
      <c r="AC187" s="175">
        <f t="shared" si="95"/>
        <v>0</v>
      </c>
      <c r="AD187" s="175">
        <f t="shared" si="95"/>
        <v>0</v>
      </c>
      <c r="AE187" s="175">
        <f t="shared" si="95"/>
        <v>0</v>
      </c>
      <c r="AF187" s="175">
        <f t="shared" si="95"/>
        <v>0</v>
      </c>
      <c r="AG187" s="175">
        <f>AG181</f>
        <v>7.452</v>
      </c>
      <c r="AH187" s="175">
        <f t="shared" ref="AH187:AR187" si="96">AH181</f>
        <v>0</v>
      </c>
      <c r="AI187" s="175">
        <f t="shared" si="96"/>
        <v>7.452</v>
      </c>
      <c r="AJ187" s="175">
        <f t="shared" si="96"/>
        <v>0</v>
      </c>
      <c r="AK187" s="175">
        <f t="shared" si="96"/>
        <v>0</v>
      </c>
      <c r="AL187" s="175">
        <f t="shared" si="96"/>
        <v>0</v>
      </c>
      <c r="AM187" s="175">
        <f t="shared" si="96"/>
        <v>0</v>
      </c>
      <c r="AN187" s="175">
        <f t="shared" si="96"/>
        <v>0</v>
      </c>
      <c r="AO187" s="175">
        <f t="shared" si="96"/>
        <v>0</v>
      </c>
      <c r="AP187" s="175">
        <f t="shared" si="96"/>
        <v>0</v>
      </c>
      <c r="AQ187" s="175">
        <f t="shared" si="96"/>
        <v>0</v>
      </c>
      <c r="AR187" s="175">
        <f t="shared" si="96"/>
        <v>0</v>
      </c>
      <c r="AS187" s="175">
        <f t="shared" si="94"/>
        <v>0</v>
      </c>
      <c r="AT187" s="175">
        <f t="shared" si="94"/>
        <v>0</v>
      </c>
      <c r="AU187" s="175">
        <f t="shared" si="94"/>
        <v>0</v>
      </c>
      <c r="AV187" s="175"/>
    </row>
    <row r="188" spans="1:48" ht="19.5" customHeight="1">
      <c r="A188" s="472"/>
      <c r="B188" s="474" t="s">
        <v>733</v>
      </c>
      <c r="C188" s="475" t="s">
        <v>734</v>
      </c>
      <c r="D188" s="614" t="s">
        <v>662</v>
      </c>
      <c r="E188" s="789" t="s">
        <v>735</v>
      </c>
      <c r="F188" s="6" t="s">
        <v>18</v>
      </c>
      <c r="G188" s="6" t="s">
        <v>20</v>
      </c>
      <c r="H188" s="6" t="s">
        <v>59</v>
      </c>
      <c r="I188" s="6" t="s">
        <v>724</v>
      </c>
      <c r="J188" s="517">
        <v>2023</v>
      </c>
      <c r="K188" s="517">
        <v>2023</v>
      </c>
      <c r="L188" s="515">
        <v>2.899</v>
      </c>
      <c r="M188" s="572">
        <f>Q193+R193+S193+T193</f>
        <v>2.8993000000000002</v>
      </c>
      <c r="N188" s="9">
        <v>0</v>
      </c>
      <c r="O188" s="9">
        <v>0</v>
      </c>
      <c r="P188" s="9">
        <v>0</v>
      </c>
      <c r="Q188" s="9">
        <v>0</v>
      </c>
      <c r="R188" s="9">
        <v>2.8993000000000002</v>
      </c>
      <c r="S188" s="9">
        <v>0</v>
      </c>
      <c r="T188" s="9">
        <v>0</v>
      </c>
      <c r="U188" s="9">
        <f>SUM(N188:T188)</f>
        <v>2.8993000000000002</v>
      </c>
      <c r="V188" s="7" t="s">
        <v>3</v>
      </c>
      <c r="W188" s="9">
        <v>2899.3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0</v>
      </c>
      <c r="AV188" s="9"/>
    </row>
    <row r="189" spans="1:48" ht="19.5" customHeight="1">
      <c r="A189" s="472"/>
      <c r="B189" s="474"/>
      <c r="C189" s="475"/>
      <c r="D189" s="615"/>
      <c r="E189" s="789"/>
      <c r="F189" s="24" t="s">
        <v>19</v>
      </c>
      <c r="G189" s="24" t="s">
        <v>22</v>
      </c>
      <c r="H189" s="24" t="s">
        <v>59</v>
      </c>
      <c r="I189" s="24" t="s">
        <v>736</v>
      </c>
      <c r="J189" s="517"/>
      <c r="K189" s="517"/>
      <c r="L189" s="515"/>
      <c r="M189" s="572"/>
      <c r="N189" s="9">
        <v>0</v>
      </c>
      <c r="O189" s="9">
        <v>0</v>
      </c>
      <c r="P189" s="9">
        <v>0</v>
      </c>
      <c r="Q189" s="9">
        <v>0</v>
      </c>
      <c r="R189" s="9">
        <v>0</v>
      </c>
      <c r="S189" s="9">
        <v>0</v>
      </c>
      <c r="T189" s="9">
        <v>0</v>
      </c>
      <c r="U189" s="9">
        <f t="shared" ref="U189:U193" si="97">SUM(N189:T189)</f>
        <v>0</v>
      </c>
      <c r="V189" s="5" t="s">
        <v>8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0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0</v>
      </c>
      <c r="AQ189" s="9">
        <v>0</v>
      </c>
      <c r="AR189" s="9">
        <v>0</v>
      </c>
      <c r="AS189" s="9">
        <v>0</v>
      </c>
      <c r="AT189" s="9">
        <v>0</v>
      </c>
      <c r="AU189" s="9">
        <v>0</v>
      </c>
      <c r="AV189" s="9"/>
    </row>
    <row r="190" spans="1:48" ht="19.5" customHeight="1">
      <c r="A190" s="472"/>
      <c r="B190" s="474"/>
      <c r="C190" s="475"/>
      <c r="D190" s="615"/>
      <c r="E190" s="789"/>
      <c r="F190" s="476" t="s">
        <v>39</v>
      </c>
      <c r="G190" s="786" t="s">
        <v>21</v>
      </c>
      <c r="H190" s="538" t="s">
        <v>59</v>
      </c>
      <c r="I190" s="538" t="s">
        <v>306</v>
      </c>
      <c r="J190" s="517"/>
      <c r="K190" s="517"/>
      <c r="L190" s="515"/>
      <c r="M190" s="572"/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0</v>
      </c>
      <c r="U190" s="9">
        <f>SUM(N190:T190)</f>
        <v>0</v>
      </c>
      <c r="V190" s="187" t="s">
        <v>50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0</v>
      </c>
      <c r="AN190" s="9">
        <v>0</v>
      </c>
      <c r="AO190" s="9">
        <v>0</v>
      </c>
      <c r="AP190" s="9">
        <v>0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/>
    </row>
    <row r="191" spans="1:48" ht="18" customHeight="1">
      <c r="A191" s="472"/>
      <c r="B191" s="474"/>
      <c r="C191" s="475"/>
      <c r="D191" s="615"/>
      <c r="E191" s="789"/>
      <c r="F191" s="476"/>
      <c r="G191" s="787"/>
      <c r="H191" s="539"/>
      <c r="I191" s="539"/>
      <c r="J191" s="517"/>
      <c r="K191" s="517"/>
      <c r="L191" s="515"/>
      <c r="M191" s="572"/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0</v>
      </c>
      <c r="U191" s="9">
        <f t="shared" si="97"/>
        <v>0</v>
      </c>
      <c r="V191" s="7" t="s">
        <v>51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0</v>
      </c>
      <c r="AT191" s="9">
        <v>0</v>
      </c>
      <c r="AU191" s="9">
        <v>0</v>
      </c>
      <c r="AV191" s="9"/>
    </row>
    <row r="192" spans="1:48" ht="17.25" customHeight="1">
      <c r="A192" s="472"/>
      <c r="B192" s="474"/>
      <c r="C192" s="475"/>
      <c r="D192" s="615"/>
      <c r="E192" s="789"/>
      <c r="F192" s="476"/>
      <c r="G192" s="787"/>
      <c r="H192" s="539"/>
      <c r="I192" s="539"/>
      <c r="J192" s="517"/>
      <c r="K192" s="517"/>
      <c r="L192" s="515"/>
      <c r="M192" s="572"/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9">
        <f t="shared" si="97"/>
        <v>0</v>
      </c>
      <c r="V192" s="7" t="s">
        <v>52</v>
      </c>
      <c r="W192" s="85">
        <v>0</v>
      </c>
      <c r="X192" s="85">
        <v>0</v>
      </c>
      <c r="Y192" s="85">
        <v>0</v>
      </c>
      <c r="Z192" s="85">
        <v>0</v>
      </c>
      <c r="AA192" s="85">
        <v>0</v>
      </c>
      <c r="AB192" s="85">
        <v>0</v>
      </c>
      <c r="AC192" s="85">
        <v>0</v>
      </c>
      <c r="AD192" s="85">
        <v>0</v>
      </c>
      <c r="AE192" s="85">
        <v>0</v>
      </c>
      <c r="AF192" s="85">
        <v>0</v>
      </c>
      <c r="AG192" s="85">
        <v>0</v>
      </c>
      <c r="AH192" s="85">
        <v>0</v>
      </c>
      <c r="AI192" s="85">
        <v>0</v>
      </c>
      <c r="AJ192" s="85">
        <v>0</v>
      </c>
      <c r="AK192" s="85">
        <v>0</v>
      </c>
      <c r="AL192" s="85">
        <v>0</v>
      </c>
      <c r="AM192" s="85">
        <v>0</v>
      </c>
      <c r="AN192" s="85">
        <v>0</v>
      </c>
      <c r="AO192" s="85">
        <v>0</v>
      </c>
      <c r="AP192" s="85">
        <v>0</v>
      </c>
      <c r="AQ192" s="85">
        <v>0</v>
      </c>
      <c r="AR192" s="85">
        <v>0</v>
      </c>
      <c r="AS192" s="85">
        <v>0</v>
      </c>
      <c r="AT192" s="85">
        <v>0</v>
      </c>
      <c r="AU192" s="85">
        <v>0</v>
      </c>
      <c r="AV192" s="85"/>
    </row>
    <row r="193" spans="1:48" s="95" customFormat="1" ht="19.5" customHeight="1">
      <c r="A193" s="472"/>
      <c r="B193" s="474"/>
      <c r="C193" s="475"/>
      <c r="D193" s="616"/>
      <c r="E193" s="789"/>
      <c r="F193" s="476"/>
      <c r="G193" s="788"/>
      <c r="H193" s="540"/>
      <c r="I193" s="540"/>
      <c r="J193" s="517"/>
      <c r="K193" s="517"/>
      <c r="L193" s="515"/>
      <c r="M193" s="572"/>
      <c r="N193" s="87">
        <f>SUM(N188:N192)</f>
        <v>0</v>
      </c>
      <c r="O193" s="87">
        <f t="shared" ref="O193:T193" si="98">SUM(O188:O192)</f>
        <v>0</v>
      </c>
      <c r="P193" s="87">
        <f t="shared" si="98"/>
        <v>0</v>
      </c>
      <c r="Q193" s="87">
        <f t="shared" si="98"/>
        <v>0</v>
      </c>
      <c r="R193" s="175">
        <f t="shared" si="98"/>
        <v>2.8993000000000002</v>
      </c>
      <c r="S193" s="175">
        <f t="shared" si="98"/>
        <v>0</v>
      </c>
      <c r="T193" s="175">
        <f t="shared" si="98"/>
        <v>0</v>
      </c>
      <c r="U193" s="176">
        <f t="shared" si="97"/>
        <v>2.8993000000000002</v>
      </c>
      <c r="V193" s="177" t="s">
        <v>11</v>
      </c>
      <c r="W193" s="175">
        <f t="shared" ref="W193:AU193" si="99">SUM(W188:W192)</f>
        <v>2899.3</v>
      </c>
      <c r="X193" s="175">
        <f t="shared" si="99"/>
        <v>0</v>
      </c>
      <c r="Y193" s="175">
        <f t="shared" si="99"/>
        <v>0</v>
      </c>
      <c r="Z193" s="175">
        <f t="shared" si="99"/>
        <v>0</v>
      </c>
      <c r="AA193" s="175">
        <f t="shared" si="99"/>
        <v>0</v>
      </c>
      <c r="AB193" s="175">
        <f t="shared" si="99"/>
        <v>0</v>
      </c>
      <c r="AC193" s="175">
        <f t="shared" si="99"/>
        <v>0</v>
      </c>
      <c r="AD193" s="175">
        <f t="shared" si="99"/>
        <v>0</v>
      </c>
      <c r="AE193" s="175">
        <f t="shared" si="99"/>
        <v>0</v>
      </c>
      <c r="AF193" s="175">
        <f t="shared" si="99"/>
        <v>0</v>
      </c>
      <c r="AG193" s="175">
        <f t="shared" si="99"/>
        <v>0</v>
      </c>
      <c r="AH193" s="175">
        <f t="shared" si="99"/>
        <v>0</v>
      </c>
      <c r="AI193" s="175">
        <f t="shared" si="99"/>
        <v>0</v>
      </c>
      <c r="AJ193" s="175">
        <f t="shared" si="99"/>
        <v>0</v>
      </c>
      <c r="AK193" s="175">
        <f t="shared" si="99"/>
        <v>0</v>
      </c>
      <c r="AL193" s="175">
        <f t="shared" si="99"/>
        <v>0</v>
      </c>
      <c r="AM193" s="175">
        <f t="shared" si="99"/>
        <v>0</v>
      </c>
      <c r="AN193" s="175">
        <f t="shared" si="99"/>
        <v>0</v>
      </c>
      <c r="AO193" s="175">
        <f t="shared" si="99"/>
        <v>0</v>
      </c>
      <c r="AP193" s="175">
        <f t="shared" si="99"/>
        <v>0</v>
      </c>
      <c r="AQ193" s="175">
        <f t="shared" si="99"/>
        <v>0</v>
      </c>
      <c r="AR193" s="175">
        <f t="shared" si="99"/>
        <v>0</v>
      </c>
      <c r="AS193" s="175">
        <f t="shared" si="99"/>
        <v>0</v>
      </c>
      <c r="AT193" s="175">
        <f t="shared" si="99"/>
        <v>0</v>
      </c>
      <c r="AU193" s="175">
        <f t="shared" si="99"/>
        <v>0</v>
      </c>
      <c r="AV193" s="175"/>
    </row>
    <row r="194" spans="1:48" ht="19.5" customHeight="1">
      <c r="A194" s="472"/>
      <c r="B194" s="474" t="s">
        <v>737</v>
      </c>
      <c r="C194" s="475" t="s">
        <v>738</v>
      </c>
      <c r="D194" s="614" t="s">
        <v>662</v>
      </c>
      <c r="E194" s="617" t="s">
        <v>739</v>
      </c>
      <c r="F194" s="6" t="s">
        <v>18</v>
      </c>
      <c r="G194" s="6" t="s">
        <v>20</v>
      </c>
      <c r="H194" s="6" t="s">
        <v>59</v>
      </c>
      <c r="I194" s="6" t="s">
        <v>58</v>
      </c>
      <c r="J194" s="517">
        <v>2023</v>
      </c>
      <c r="K194" s="517">
        <v>2023</v>
      </c>
      <c r="L194" s="515">
        <v>7.5</v>
      </c>
      <c r="M194" s="572">
        <f>Q199+R199+S199+T199</f>
        <v>7.5</v>
      </c>
      <c r="N194" s="9">
        <v>0</v>
      </c>
      <c r="O194" s="9">
        <v>0</v>
      </c>
      <c r="P194" s="9">
        <v>0</v>
      </c>
      <c r="Q194" s="9">
        <v>0</v>
      </c>
      <c r="R194" s="9">
        <v>7.5</v>
      </c>
      <c r="S194" s="9">
        <v>0</v>
      </c>
      <c r="T194" s="9">
        <v>0</v>
      </c>
      <c r="U194" s="9">
        <f>SUM(N194:T194)</f>
        <v>7.5</v>
      </c>
      <c r="V194" s="7" t="s">
        <v>3</v>
      </c>
      <c r="W194" s="9">
        <v>7500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/>
    </row>
    <row r="195" spans="1:48" ht="22.5" customHeight="1">
      <c r="A195" s="472"/>
      <c r="B195" s="474"/>
      <c r="C195" s="475"/>
      <c r="D195" s="615"/>
      <c r="E195" s="618"/>
      <c r="F195" s="24" t="s">
        <v>19</v>
      </c>
      <c r="G195" s="24" t="s">
        <v>22</v>
      </c>
      <c r="H195" s="24" t="s">
        <v>59</v>
      </c>
      <c r="I195" s="24" t="s">
        <v>740</v>
      </c>
      <c r="J195" s="517"/>
      <c r="K195" s="517"/>
      <c r="L195" s="515"/>
      <c r="M195" s="572"/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f t="shared" ref="U195:U199" si="100">SUM(N195:T195)</f>
        <v>0</v>
      </c>
      <c r="V195" s="5" t="s">
        <v>8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v>0</v>
      </c>
      <c r="AV195" s="9"/>
    </row>
    <row r="196" spans="1:48" ht="18" customHeight="1">
      <c r="A196" s="472"/>
      <c r="B196" s="474"/>
      <c r="C196" s="475"/>
      <c r="D196" s="615"/>
      <c r="E196" s="618"/>
      <c r="F196" s="476" t="s">
        <v>39</v>
      </c>
      <c r="G196" s="786" t="s">
        <v>21</v>
      </c>
      <c r="H196" s="538" t="s">
        <v>59</v>
      </c>
      <c r="I196" s="538" t="s">
        <v>375</v>
      </c>
      <c r="J196" s="517"/>
      <c r="K196" s="517"/>
      <c r="L196" s="515"/>
      <c r="M196" s="572"/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9">
        <f>SUM(N196:T196)</f>
        <v>0</v>
      </c>
      <c r="V196" s="187" t="s">
        <v>50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0</v>
      </c>
      <c r="AQ196" s="9">
        <v>0</v>
      </c>
      <c r="AR196" s="9">
        <v>0</v>
      </c>
      <c r="AS196" s="9">
        <v>0</v>
      </c>
      <c r="AT196" s="9">
        <v>0</v>
      </c>
      <c r="AU196" s="9">
        <v>0</v>
      </c>
      <c r="AV196" s="9"/>
    </row>
    <row r="197" spans="1:48" ht="18" customHeight="1">
      <c r="A197" s="472"/>
      <c r="B197" s="474"/>
      <c r="C197" s="475"/>
      <c r="D197" s="615"/>
      <c r="E197" s="618"/>
      <c r="F197" s="476"/>
      <c r="G197" s="787"/>
      <c r="H197" s="539"/>
      <c r="I197" s="539"/>
      <c r="J197" s="517"/>
      <c r="K197" s="517"/>
      <c r="L197" s="515"/>
      <c r="M197" s="572"/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f t="shared" si="100"/>
        <v>0</v>
      </c>
      <c r="V197" s="7" t="s">
        <v>51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0</v>
      </c>
      <c r="AT197" s="9">
        <v>0</v>
      </c>
      <c r="AU197" s="9">
        <v>0</v>
      </c>
      <c r="AV197" s="9"/>
    </row>
    <row r="198" spans="1:48" ht="19.5" customHeight="1">
      <c r="A198" s="472"/>
      <c r="B198" s="474"/>
      <c r="C198" s="475"/>
      <c r="D198" s="615"/>
      <c r="E198" s="618"/>
      <c r="F198" s="476"/>
      <c r="G198" s="787"/>
      <c r="H198" s="539"/>
      <c r="I198" s="539"/>
      <c r="J198" s="517"/>
      <c r="K198" s="517"/>
      <c r="L198" s="515"/>
      <c r="M198" s="572"/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9">
        <f t="shared" si="100"/>
        <v>0</v>
      </c>
      <c r="V198" s="7" t="s">
        <v>52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  <c r="AC198" s="85">
        <v>0</v>
      </c>
      <c r="AD198" s="85">
        <v>0</v>
      </c>
      <c r="AE198" s="85">
        <v>0</v>
      </c>
      <c r="AF198" s="85">
        <v>0</v>
      </c>
      <c r="AG198" s="85">
        <v>0</v>
      </c>
      <c r="AH198" s="85">
        <v>0</v>
      </c>
      <c r="AI198" s="85">
        <v>0</v>
      </c>
      <c r="AJ198" s="85">
        <v>0</v>
      </c>
      <c r="AK198" s="85">
        <v>0</v>
      </c>
      <c r="AL198" s="85">
        <v>0</v>
      </c>
      <c r="AM198" s="85">
        <v>0</v>
      </c>
      <c r="AN198" s="85">
        <v>0</v>
      </c>
      <c r="AO198" s="85">
        <v>0</v>
      </c>
      <c r="AP198" s="85">
        <v>0</v>
      </c>
      <c r="AQ198" s="85">
        <v>0</v>
      </c>
      <c r="AR198" s="85">
        <v>0</v>
      </c>
      <c r="AS198" s="85">
        <v>0</v>
      </c>
      <c r="AT198" s="85">
        <v>0</v>
      </c>
      <c r="AU198" s="85">
        <v>0</v>
      </c>
      <c r="AV198" s="85"/>
    </row>
    <row r="199" spans="1:48" s="95" customFormat="1" ht="20.25" customHeight="1">
      <c r="A199" s="472"/>
      <c r="B199" s="474"/>
      <c r="C199" s="475"/>
      <c r="D199" s="616"/>
      <c r="E199" s="619"/>
      <c r="F199" s="476"/>
      <c r="G199" s="788"/>
      <c r="H199" s="540"/>
      <c r="I199" s="540"/>
      <c r="J199" s="517"/>
      <c r="K199" s="517"/>
      <c r="L199" s="515"/>
      <c r="M199" s="572"/>
      <c r="N199" s="87">
        <f>SUM(N194:N198)</f>
        <v>0</v>
      </c>
      <c r="O199" s="87">
        <f t="shared" ref="O199:T199" si="101">SUM(O194:O198)</f>
        <v>0</v>
      </c>
      <c r="P199" s="87">
        <f t="shared" si="101"/>
        <v>0</v>
      </c>
      <c r="Q199" s="87">
        <f t="shared" si="101"/>
        <v>0</v>
      </c>
      <c r="R199" s="175">
        <f t="shared" si="101"/>
        <v>7.5</v>
      </c>
      <c r="S199" s="175">
        <f t="shared" si="101"/>
        <v>0</v>
      </c>
      <c r="T199" s="175">
        <f t="shared" si="101"/>
        <v>0</v>
      </c>
      <c r="U199" s="176">
        <f t="shared" si="100"/>
        <v>7.5</v>
      </c>
      <c r="V199" s="177" t="s">
        <v>11</v>
      </c>
      <c r="W199" s="175">
        <f t="shared" ref="W199" si="102">SUM(W194:W198)</f>
        <v>7500</v>
      </c>
      <c r="X199" s="175">
        <f t="shared" ref="X199:AU199" si="103">SUM(X194:X198)</f>
        <v>0</v>
      </c>
      <c r="Y199" s="175">
        <f t="shared" si="103"/>
        <v>0</v>
      </c>
      <c r="Z199" s="175">
        <f t="shared" si="103"/>
        <v>0</v>
      </c>
      <c r="AA199" s="175">
        <f t="shared" si="103"/>
        <v>0</v>
      </c>
      <c r="AB199" s="175">
        <f t="shared" si="103"/>
        <v>0</v>
      </c>
      <c r="AC199" s="175">
        <f t="shared" si="103"/>
        <v>0</v>
      </c>
      <c r="AD199" s="175">
        <f t="shared" si="103"/>
        <v>0</v>
      </c>
      <c r="AE199" s="175">
        <f t="shared" si="103"/>
        <v>0</v>
      </c>
      <c r="AF199" s="175">
        <f t="shared" si="103"/>
        <v>0</v>
      </c>
      <c r="AG199" s="175">
        <f t="shared" si="103"/>
        <v>0</v>
      </c>
      <c r="AH199" s="175">
        <f t="shared" si="103"/>
        <v>0</v>
      </c>
      <c r="AI199" s="175">
        <f t="shared" si="103"/>
        <v>0</v>
      </c>
      <c r="AJ199" s="175">
        <f t="shared" si="103"/>
        <v>0</v>
      </c>
      <c r="AK199" s="175">
        <f t="shared" si="103"/>
        <v>0</v>
      </c>
      <c r="AL199" s="175">
        <f t="shared" si="103"/>
        <v>0</v>
      </c>
      <c r="AM199" s="175">
        <f t="shared" si="103"/>
        <v>0</v>
      </c>
      <c r="AN199" s="175">
        <f t="shared" si="103"/>
        <v>0</v>
      </c>
      <c r="AO199" s="175">
        <f t="shared" si="103"/>
        <v>0</v>
      </c>
      <c r="AP199" s="175">
        <f t="shared" si="103"/>
        <v>0</v>
      </c>
      <c r="AQ199" s="175">
        <f t="shared" si="103"/>
        <v>0</v>
      </c>
      <c r="AR199" s="175">
        <f t="shared" si="103"/>
        <v>0</v>
      </c>
      <c r="AS199" s="175">
        <f t="shared" si="103"/>
        <v>0</v>
      </c>
      <c r="AT199" s="175">
        <f t="shared" si="103"/>
        <v>0</v>
      </c>
      <c r="AU199" s="175">
        <f t="shared" si="103"/>
        <v>0</v>
      </c>
      <c r="AV199" s="175"/>
    </row>
    <row r="200" spans="1:48" ht="19.5" customHeight="1">
      <c r="A200" s="472"/>
      <c r="B200" s="474" t="s">
        <v>741</v>
      </c>
      <c r="C200" s="475" t="s">
        <v>742</v>
      </c>
      <c r="D200" s="614" t="s">
        <v>662</v>
      </c>
      <c r="E200" s="789" t="s">
        <v>743</v>
      </c>
      <c r="F200" s="6" t="s">
        <v>18</v>
      </c>
      <c r="G200" s="6" t="s">
        <v>20</v>
      </c>
      <c r="H200" s="6" t="s">
        <v>59</v>
      </c>
      <c r="I200" s="6" t="s">
        <v>724</v>
      </c>
      <c r="J200" s="517">
        <v>2023</v>
      </c>
      <c r="K200" s="517">
        <v>2023</v>
      </c>
      <c r="L200" s="515">
        <v>6.4340000000000002</v>
      </c>
      <c r="M200" s="572">
        <f>Q206+R206+S206+T206</f>
        <v>6.4341859999999995</v>
      </c>
      <c r="N200" s="9">
        <v>0</v>
      </c>
      <c r="O200" s="9">
        <v>0</v>
      </c>
      <c r="P200" s="9">
        <v>0</v>
      </c>
      <c r="Q200" s="9">
        <v>0</v>
      </c>
      <c r="R200" s="9">
        <v>6.4341859999999995</v>
      </c>
      <c r="S200" s="9">
        <v>0</v>
      </c>
      <c r="T200" s="9">
        <v>0</v>
      </c>
      <c r="U200" s="9">
        <f>SUM(N200:T200)</f>
        <v>6.4341859999999995</v>
      </c>
      <c r="V200" s="7" t="s">
        <v>3</v>
      </c>
      <c r="W200" s="9">
        <v>6434.1859999999997</v>
      </c>
      <c r="X200" s="9">
        <f>X201</f>
        <v>960.97666000000004</v>
      </c>
      <c r="Y200" s="9">
        <f t="shared" ref="Y200:AU200" si="104">Y201</f>
        <v>960.97666000000004</v>
      </c>
      <c r="Z200" s="9">
        <f t="shared" si="104"/>
        <v>960.97666000000004</v>
      </c>
      <c r="AA200" s="9">
        <f t="shared" si="104"/>
        <v>0</v>
      </c>
      <c r="AB200" s="9">
        <f t="shared" si="104"/>
        <v>0</v>
      </c>
      <c r="AC200" s="9">
        <f t="shared" si="104"/>
        <v>0</v>
      </c>
      <c r="AD200" s="9">
        <f t="shared" si="104"/>
        <v>0</v>
      </c>
      <c r="AE200" s="9">
        <f t="shared" si="104"/>
        <v>0</v>
      </c>
      <c r="AF200" s="9">
        <f t="shared" si="104"/>
        <v>0</v>
      </c>
      <c r="AG200" s="9">
        <f t="shared" si="104"/>
        <v>960.97699999999998</v>
      </c>
      <c r="AH200" s="9">
        <f t="shared" si="104"/>
        <v>0</v>
      </c>
      <c r="AI200" s="9">
        <f t="shared" si="104"/>
        <v>960.97699999999998</v>
      </c>
      <c r="AJ200" s="9">
        <f t="shared" si="104"/>
        <v>0</v>
      </c>
      <c r="AK200" s="9">
        <f t="shared" si="104"/>
        <v>0</v>
      </c>
      <c r="AL200" s="9">
        <f t="shared" si="104"/>
        <v>0</v>
      </c>
      <c r="AM200" s="9">
        <f t="shared" si="104"/>
        <v>0</v>
      </c>
      <c r="AN200" s="9">
        <f t="shared" si="104"/>
        <v>0</v>
      </c>
      <c r="AO200" s="9">
        <f t="shared" si="104"/>
        <v>0</v>
      </c>
      <c r="AP200" s="9">
        <f t="shared" si="104"/>
        <v>0</v>
      </c>
      <c r="AQ200" s="9">
        <f t="shared" si="104"/>
        <v>0</v>
      </c>
      <c r="AR200" s="9">
        <f t="shared" si="104"/>
        <v>0</v>
      </c>
      <c r="AS200" s="9">
        <f t="shared" si="104"/>
        <v>0</v>
      </c>
      <c r="AT200" s="9">
        <f t="shared" si="104"/>
        <v>0</v>
      </c>
      <c r="AU200" s="9">
        <f t="shared" si="104"/>
        <v>0</v>
      </c>
      <c r="AV200" s="9"/>
    </row>
    <row r="201" spans="1:48" s="275" customFormat="1" ht="25.5" hidden="1" customHeight="1">
      <c r="A201" s="472"/>
      <c r="B201" s="474"/>
      <c r="C201" s="475"/>
      <c r="D201" s="615"/>
      <c r="E201" s="789"/>
      <c r="F201" s="286"/>
      <c r="G201" s="286"/>
      <c r="H201" s="286"/>
      <c r="I201" s="286"/>
      <c r="J201" s="517"/>
      <c r="K201" s="517"/>
      <c r="L201" s="515"/>
      <c r="M201" s="572"/>
      <c r="N201" s="277"/>
      <c r="O201" s="277"/>
      <c r="P201" s="277"/>
      <c r="Q201" s="277"/>
      <c r="R201" s="277"/>
      <c r="S201" s="277"/>
      <c r="T201" s="277"/>
      <c r="U201" s="277"/>
      <c r="V201" s="279" t="s">
        <v>1020</v>
      </c>
      <c r="W201" s="277"/>
      <c r="X201" s="277">
        <f>Z201</f>
        <v>960.97666000000004</v>
      </c>
      <c r="Y201" s="277">
        <f>Z201</f>
        <v>960.97666000000004</v>
      </c>
      <c r="Z201" s="277">
        <v>960.97666000000004</v>
      </c>
      <c r="AA201" s="277"/>
      <c r="AB201" s="277"/>
      <c r="AC201" s="277"/>
      <c r="AD201" s="277"/>
      <c r="AE201" s="277"/>
      <c r="AF201" s="277"/>
      <c r="AG201" s="277">
        <f>AI201</f>
        <v>960.97699999999998</v>
      </c>
      <c r="AH201" s="277"/>
      <c r="AI201" s="277">
        <v>960.97699999999998</v>
      </c>
      <c r="AJ201" s="277"/>
      <c r="AK201" s="277"/>
      <c r="AL201" s="277"/>
      <c r="AM201" s="277"/>
      <c r="AN201" s="277"/>
      <c r="AO201" s="277"/>
      <c r="AP201" s="277"/>
      <c r="AQ201" s="277"/>
      <c r="AR201" s="277"/>
      <c r="AS201" s="277"/>
      <c r="AT201" s="277"/>
      <c r="AU201" s="277"/>
      <c r="AV201" s="277"/>
    </row>
    <row r="202" spans="1:48" ht="19.5" customHeight="1">
      <c r="A202" s="472"/>
      <c r="B202" s="474"/>
      <c r="C202" s="475"/>
      <c r="D202" s="615"/>
      <c r="E202" s="789"/>
      <c r="F202" s="24" t="s">
        <v>19</v>
      </c>
      <c r="G202" s="24" t="s">
        <v>22</v>
      </c>
      <c r="H202" s="24" t="s">
        <v>59</v>
      </c>
      <c r="I202" s="24" t="s">
        <v>744</v>
      </c>
      <c r="J202" s="517"/>
      <c r="K202" s="517"/>
      <c r="L202" s="515"/>
      <c r="M202" s="572"/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f t="shared" ref="U202:U206" si="105">SUM(N202:T202)</f>
        <v>0</v>
      </c>
      <c r="V202" s="5" t="s">
        <v>8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0</v>
      </c>
      <c r="AU202" s="9">
        <v>0</v>
      </c>
      <c r="AV202" s="9"/>
    </row>
    <row r="203" spans="1:48" ht="19.5" customHeight="1">
      <c r="A203" s="472"/>
      <c r="B203" s="474"/>
      <c r="C203" s="475"/>
      <c r="D203" s="615"/>
      <c r="E203" s="789"/>
      <c r="F203" s="476" t="s">
        <v>39</v>
      </c>
      <c r="G203" s="786" t="s">
        <v>21</v>
      </c>
      <c r="H203" s="538" t="s">
        <v>59</v>
      </c>
      <c r="I203" s="538" t="s">
        <v>366</v>
      </c>
      <c r="J203" s="517"/>
      <c r="K203" s="517"/>
      <c r="L203" s="515"/>
      <c r="M203" s="572"/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f>SUM(N203:T203)</f>
        <v>0</v>
      </c>
      <c r="V203" s="187" t="s">
        <v>50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v>0</v>
      </c>
      <c r="AV203" s="9"/>
    </row>
    <row r="204" spans="1:48" ht="18" customHeight="1">
      <c r="A204" s="472"/>
      <c r="B204" s="474"/>
      <c r="C204" s="475"/>
      <c r="D204" s="615"/>
      <c r="E204" s="789"/>
      <c r="F204" s="476"/>
      <c r="G204" s="787"/>
      <c r="H204" s="539"/>
      <c r="I204" s="539"/>
      <c r="J204" s="517"/>
      <c r="K204" s="517"/>
      <c r="L204" s="515"/>
      <c r="M204" s="572"/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f t="shared" si="105"/>
        <v>0</v>
      </c>
      <c r="V204" s="7" t="s">
        <v>51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0</v>
      </c>
      <c r="AT204" s="9">
        <v>0</v>
      </c>
      <c r="AU204" s="9">
        <v>0</v>
      </c>
      <c r="AV204" s="9"/>
    </row>
    <row r="205" spans="1:48" ht="17.25" customHeight="1">
      <c r="A205" s="472"/>
      <c r="B205" s="474"/>
      <c r="C205" s="475"/>
      <c r="D205" s="615"/>
      <c r="E205" s="789"/>
      <c r="F205" s="476"/>
      <c r="G205" s="787"/>
      <c r="H205" s="539"/>
      <c r="I205" s="539"/>
      <c r="J205" s="517"/>
      <c r="K205" s="517"/>
      <c r="L205" s="515"/>
      <c r="M205" s="572"/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9">
        <f t="shared" si="105"/>
        <v>0</v>
      </c>
      <c r="V205" s="7" t="s">
        <v>52</v>
      </c>
      <c r="W205" s="85">
        <v>0</v>
      </c>
      <c r="X205" s="85">
        <v>0</v>
      </c>
      <c r="Y205" s="85">
        <v>0</v>
      </c>
      <c r="Z205" s="85">
        <v>0</v>
      </c>
      <c r="AA205" s="85">
        <v>0</v>
      </c>
      <c r="AB205" s="85">
        <v>0</v>
      </c>
      <c r="AC205" s="85">
        <v>0</v>
      </c>
      <c r="AD205" s="85">
        <v>0</v>
      </c>
      <c r="AE205" s="85">
        <v>0</v>
      </c>
      <c r="AF205" s="85">
        <v>0</v>
      </c>
      <c r="AG205" s="85">
        <v>0</v>
      </c>
      <c r="AH205" s="85">
        <v>0</v>
      </c>
      <c r="AI205" s="85">
        <v>0</v>
      </c>
      <c r="AJ205" s="85">
        <v>0</v>
      </c>
      <c r="AK205" s="85">
        <v>0</v>
      </c>
      <c r="AL205" s="85">
        <v>0</v>
      </c>
      <c r="AM205" s="85">
        <v>0</v>
      </c>
      <c r="AN205" s="85">
        <v>0</v>
      </c>
      <c r="AO205" s="85">
        <v>0</v>
      </c>
      <c r="AP205" s="85">
        <v>0</v>
      </c>
      <c r="AQ205" s="85">
        <v>0</v>
      </c>
      <c r="AR205" s="85">
        <v>0</v>
      </c>
      <c r="AS205" s="85">
        <v>0</v>
      </c>
      <c r="AT205" s="85">
        <v>0</v>
      </c>
      <c r="AU205" s="85">
        <v>0</v>
      </c>
      <c r="AV205" s="85"/>
    </row>
    <row r="206" spans="1:48" s="95" customFormat="1" ht="19.5" customHeight="1">
      <c r="A206" s="472"/>
      <c r="B206" s="474"/>
      <c r="C206" s="475"/>
      <c r="D206" s="616"/>
      <c r="E206" s="789"/>
      <c r="F206" s="476"/>
      <c r="G206" s="788"/>
      <c r="H206" s="540"/>
      <c r="I206" s="540"/>
      <c r="J206" s="517"/>
      <c r="K206" s="517"/>
      <c r="L206" s="515"/>
      <c r="M206" s="572"/>
      <c r="N206" s="87">
        <f>SUM(N200:N205)</f>
        <v>0</v>
      </c>
      <c r="O206" s="87">
        <f t="shared" ref="O206:T206" si="106">SUM(O200:O205)</f>
        <v>0</v>
      </c>
      <c r="P206" s="87">
        <f t="shared" si="106"/>
        <v>0</v>
      </c>
      <c r="Q206" s="87">
        <f t="shared" si="106"/>
        <v>0</v>
      </c>
      <c r="R206" s="175">
        <f t="shared" si="106"/>
        <v>6.4341859999999995</v>
      </c>
      <c r="S206" s="175">
        <f t="shared" si="106"/>
        <v>0</v>
      </c>
      <c r="T206" s="175">
        <f t="shared" si="106"/>
        <v>0</v>
      </c>
      <c r="U206" s="176">
        <f t="shared" si="105"/>
        <v>6.4341859999999995</v>
      </c>
      <c r="V206" s="177" t="s">
        <v>11</v>
      </c>
      <c r="W206" s="175">
        <f>SUM(W200:W205)</f>
        <v>6434.1859999999997</v>
      </c>
      <c r="X206" s="175">
        <f>X200+X202+X203+X204+X205</f>
        <v>960.97666000000004</v>
      </c>
      <c r="Y206" s="175">
        <f t="shared" ref="Y206:AU206" si="107">Y200+Y202+Y203+Y204+Y205</f>
        <v>960.97666000000004</v>
      </c>
      <c r="Z206" s="175">
        <f t="shared" si="107"/>
        <v>960.97666000000004</v>
      </c>
      <c r="AA206" s="175">
        <f t="shared" si="107"/>
        <v>0</v>
      </c>
      <c r="AB206" s="175">
        <f t="shared" si="107"/>
        <v>0</v>
      </c>
      <c r="AC206" s="175">
        <f t="shared" si="107"/>
        <v>0</v>
      </c>
      <c r="AD206" s="175">
        <f t="shared" si="107"/>
        <v>0</v>
      </c>
      <c r="AE206" s="175">
        <f t="shared" si="107"/>
        <v>0</v>
      </c>
      <c r="AF206" s="175">
        <f t="shared" si="107"/>
        <v>0</v>
      </c>
      <c r="AG206" s="175">
        <f t="shared" si="107"/>
        <v>960.97699999999998</v>
      </c>
      <c r="AH206" s="175">
        <f t="shared" si="107"/>
        <v>0</v>
      </c>
      <c r="AI206" s="175">
        <f t="shared" si="107"/>
        <v>960.97699999999998</v>
      </c>
      <c r="AJ206" s="175">
        <f t="shared" si="107"/>
        <v>0</v>
      </c>
      <c r="AK206" s="175">
        <f t="shared" si="107"/>
        <v>0</v>
      </c>
      <c r="AL206" s="175">
        <f t="shared" si="107"/>
        <v>0</v>
      </c>
      <c r="AM206" s="175">
        <f t="shared" si="107"/>
        <v>0</v>
      </c>
      <c r="AN206" s="175">
        <f t="shared" si="107"/>
        <v>0</v>
      </c>
      <c r="AO206" s="175">
        <f t="shared" si="107"/>
        <v>0</v>
      </c>
      <c r="AP206" s="175">
        <f t="shared" si="107"/>
        <v>0</v>
      </c>
      <c r="AQ206" s="175">
        <f t="shared" si="107"/>
        <v>0</v>
      </c>
      <c r="AR206" s="175">
        <f t="shared" si="107"/>
        <v>0</v>
      </c>
      <c r="AS206" s="175">
        <f t="shared" si="107"/>
        <v>0</v>
      </c>
      <c r="AT206" s="175">
        <f t="shared" si="107"/>
        <v>0</v>
      </c>
      <c r="AU206" s="175">
        <f t="shared" si="107"/>
        <v>0</v>
      </c>
      <c r="AV206" s="175"/>
    </row>
    <row r="207" spans="1:48" ht="19.5" customHeight="1">
      <c r="A207" s="472"/>
      <c r="B207" s="474" t="s">
        <v>745</v>
      </c>
      <c r="C207" s="475" t="s">
        <v>746</v>
      </c>
      <c r="D207" s="614" t="s">
        <v>662</v>
      </c>
      <c r="E207" s="789" t="s">
        <v>747</v>
      </c>
      <c r="F207" s="6" t="s">
        <v>18</v>
      </c>
      <c r="G207" s="6" t="s">
        <v>20</v>
      </c>
      <c r="H207" s="6" t="s">
        <v>59</v>
      </c>
      <c r="I207" s="6" t="s">
        <v>724</v>
      </c>
      <c r="J207" s="517">
        <v>2023</v>
      </c>
      <c r="K207" s="517">
        <v>2023</v>
      </c>
      <c r="L207" s="515">
        <v>6.375</v>
      </c>
      <c r="M207" s="572">
        <f>Q214+R214+S214+T214</f>
        <v>6.3753209999999996</v>
      </c>
      <c r="N207" s="9">
        <v>0</v>
      </c>
      <c r="O207" s="9">
        <v>0</v>
      </c>
      <c r="P207" s="9">
        <v>0</v>
      </c>
      <c r="Q207" s="9">
        <v>0</v>
      </c>
      <c r="R207" s="9">
        <v>6.3753209999999996</v>
      </c>
      <c r="S207" s="9">
        <v>0</v>
      </c>
      <c r="T207" s="9">
        <v>0</v>
      </c>
      <c r="U207" s="9">
        <f>SUM(N207:T207)</f>
        <v>6.3753209999999996</v>
      </c>
      <c r="V207" s="7" t="s">
        <v>3</v>
      </c>
      <c r="W207" s="9">
        <v>6375.3209999999999</v>
      </c>
      <c r="X207" s="9">
        <f t="shared" ref="X207:AG207" si="108">X208+X209</f>
        <v>0</v>
      </c>
      <c r="Y207" s="9">
        <f t="shared" si="108"/>
        <v>0</v>
      </c>
      <c r="Z207" s="9">
        <f t="shared" si="108"/>
        <v>0</v>
      </c>
      <c r="AA207" s="9">
        <f t="shared" si="108"/>
        <v>0</v>
      </c>
      <c r="AB207" s="9">
        <f t="shared" si="108"/>
        <v>0</v>
      </c>
      <c r="AC207" s="9">
        <f t="shared" si="108"/>
        <v>0</v>
      </c>
      <c r="AD207" s="9">
        <f t="shared" si="108"/>
        <v>0</v>
      </c>
      <c r="AE207" s="9">
        <f t="shared" si="108"/>
        <v>0</v>
      </c>
      <c r="AF207" s="9">
        <f t="shared" si="108"/>
        <v>0</v>
      </c>
      <c r="AG207" s="9">
        <f t="shared" si="108"/>
        <v>57.5</v>
      </c>
      <c r="AH207" s="9">
        <f>AH208+AH209</f>
        <v>57.5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v>0</v>
      </c>
      <c r="AV207" s="9"/>
    </row>
    <row r="208" spans="1:48" s="275" customFormat="1" ht="25.5" hidden="1" customHeight="1">
      <c r="A208" s="472"/>
      <c r="B208" s="474"/>
      <c r="C208" s="475"/>
      <c r="D208" s="615"/>
      <c r="E208" s="789"/>
      <c r="F208" s="286"/>
      <c r="G208" s="286"/>
      <c r="H208" s="286"/>
      <c r="I208" s="286"/>
      <c r="J208" s="517"/>
      <c r="K208" s="517"/>
      <c r="L208" s="515"/>
      <c r="M208" s="572"/>
      <c r="N208" s="277"/>
      <c r="O208" s="277"/>
      <c r="P208" s="277"/>
      <c r="Q208" s="277"/>
      <c r="R208" s="277"/>
      <c r="S208" s="277"/>
      <c r="T208" s="277"/>
      <c r="U208" s="277"/>
      <c r="V208" s="279" t="s">
        <v>1029</v>
      </c>
      <c r="W208" s="277"/>
      <c r="X208" s="277"/>
      <c r="Y208" s="277"/>
      <c r="Z208" s="277"/>
      <c r="AA208" s="277"/>
      <c r="AB208" s="277"/>
      <c r="AC208" s="277"/>
      <c r="AD208" s="277"/>
      <c r="AE208" s="277"/>
      <c r="AF208" s="277"/>
      <c r="AG208" s="277">
        <f>AH208</f>
        <v>31.5</v>
      </c>
      <c r="AH208" s="277">
        <v>31.5</v>
      </c>
      <c r="AI208" s="277"/>
      <c r="AJ208" s="277"/>
      <c r="AK208" s="277"/>
      <c r="AL208" s="277"/>
      <c r="AM208" s="277"/>
      <c r="AN208" s="277"/>
      <c r="AO208" s="277"/>
      <c r="AP208" s="277"/>
      <c r="AQ208" s="277"/>
      <c r="AR208" s="277"/>
      <c r="AS208" s="277"/>
      <c r="AT208" s="277"/>
      <c r="AU208" s="277"/>
      <c r="AV208" s="277"/>
    </row>
    <row r="209" spans="1:48" s="275" customFormat="1" ht="38.25" hidden="1" customHeight="1">
      <c r="A209" s="472"/>
      <c r="B209" s="474"/>
      <c r="C209" s="475"/>
      <c r="D209" s="615"/>
      <c r="E209" s="789"/>
      <c r="F209" s="286"/>
      <c r="G209" s="286"/>
      <c r="H209" s="286"/>
      <c r="I209" s="286"/>
      <c r="J209" s="517"/>
      <c r="K209" s="517"/>
      <c r="L209" s="515"/>
      <c r="M209" s="572"/>
      <c r="N209" s="277"/>
      <c r="O209" s="277"/>
      <c r="P209" s="277"/>
      <c r="Q209" s="277"/>
      <c r="R209" s="277"/>
      <c r="S209" s="277"/>
      <c r="T209" s="277"/>
      <c r="U209" s="277"/>
      <c r="V209" s="279" t="s">
        <v>1042</v>
      </c>
      <c r="W209" s="277"/>
      <c r="X209" s="277"/>
      <c r="Y209" s="277"/>
      <c r="Z209" s="277"/>
      <c r="AA209" s="277"/>
      <c r="AB209" s="277"/>
      <c r="AC209" s="277"/>
      <c r="AD209" s="277"/>
      <c r="AE209" s="277"/>
      <c r="AF209" s="277"/>
      <c r="AG209" s="277">
        <f>AH209</f>
        <v>26</v>
      </c>
      <c r="AH209" s="277">
        <v>26</v>
      </c>
      <c r="AI209" s="277"/>
      <c r="AJ209" s="277"/>
      <c r="AK209" s="277"/>
      <c r="AL209" s="277"/>
      <c r="AM209" s="277"/>
      <c r="AN209" s="277"/>
      <c r="AO209" s="277"/>
      <c r="AP209" s="277"/>
      <c r="AQ209" s="277"/>
      <c r="AR209" s="277"/>
      <c r="AS209" s="277"/>
      <c r="AT209" s="277"/>
      <c r="AU209" s="277"/>
      <c r="AV209" s="277"/>
    </row>
    <row r="210" spans="1:48" ht="19.5" customHeight="1">
      <c r="A210" s="472"/>
      <c r="B210" s="474"/>
      <c r="C210" s="475"/>
      <c r="D210" s="615"/>
      <c r="E210" s="789"/>
      <c r="F210" s="24" t="s">
        <v>19</v>
      </c>
      <c r="G210" s="24" t="s">
        <v>22</v>
      </c>
      <c r="H210" s="24" t="s">
        <v>59</v>
      </c>
      <c r="I210" s="24" t="s">
        <v>748</v>
      </c>
      <c r="J210" s="517"/>
      <c r="K210" s="517"/>
      <c r="L210" s="515"/>
      <c r="M210" s="572"/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f t="shared" ref="U210:U214" si="109">SUM(N210:T210)</f>
        <v>0</v>
      </c>
      <c r="V210" s="5" t="s">
        <v>8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0</v>
      </c>
      <c r="AV210" s="9"/>
    </row>
    <row r="211" spans="1:48" ht="19.5" customHeight="1">
      <c r="A211" s="472"/>
      <c r="B211" s="474"/>
      <c r="C211" s="475"/>
      <c r="D211" s="615"/>
      <c r="E211" s="789"/>
      <c r="F211" s="476" t="s">
        <v>39</v>
      </c>
      <c r="G211" s="786" t="s">
        <v>21</v>
      </c>
      <c r="H211" s="538" t="s">
        <v>59</v>
      </c>
      <c r="I211" s="538" t="s">
        <v>684</v>
      </c>
      <c r="J211" s="517"/>
      <c r="K211" s="517"/>
      <c r="L211" s="515"/>
      <c r="M211" s="572"/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f>SUM(N211:T211)</f>
        <v>0</v>
      </c>
      <c r="V211" s="187" t="s">
        <v>50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0</v>
      </c>
      <c r="AT211" s="9">
        <v>0</v>
      </c>
      <c r="AU211" s="9">
        <v>0</v>
      </c>
      <c r="AV211" s="9"/>
    </row>
    <row r="212" spans="1:48" ht="18" customHeight="1">
      <c r="A212" s="472"/>
      <c r="B212" s="474"/>
      <c r="C212" s="475"/>
      <c r="D212" s="615"/>
      <c r="E212" s="789"/>
      <c r="F212" s="476"/>
      <c r="G212" s="787"/>
      <c r="H212" s="539"/>
      <c r="I212" s="539"/>
      <c r="J212" s="517"/>
      <c r="K212" s="517"/>
      <c r="L212" s="515"/>
      <c r="M212" s="572"/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f t="shared" si="109"/>
        <v>0</v>
      </c>
      <c r="V212" s="7" t="s">
        <v>51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0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0</v>
      </c>
      <c r="AT212" s="9">
        <v>0</v>
      </c>
      <c r="AU212" s="9">
        <v>0</v>
      </c>
      <c r="AV212" s="9"/>
    </row>
    <row r="213" spans="1:48" ht="17.25" customHeight="1">
      <c r="A213" s="472"/>
      <c r="B213" s="474"/>
      <c r="C213" s="475"/>
      <c r="D213" s="615"/>
      <c r="E213" s="789"/>
      <c r="F213" s="476"/>
      <c r="G213" s="787"/>
      <c r="H213" s="539"/>
      <c r="I213" s="539"/>
      <c r="J213" s="517"/>
      <c r="K213" s="517"/>
      <c r="L213" s="515"/>
      <c r="M213" s="572"/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9">
        <f t="shared" si="109"/>
        <v>0</v>
      </c>
      <c r="V213" s="7" t="s">
        <v>52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  <c r="AC213" s="85">
        <v>0</v>
      </c>
      <c r="AD213" s="85">
        <v>0</v>
      </c>
      <c r="AE213" s="85">
        <v>0</v>
      </c>
      <c r="AF213" s="85">
        <v>0</v>
      </c>
      <c r="AG213" s="85">
        <v>0</v>
      </c>
      <c r="AH213" s="85">
        <v>0</v>
      </c>
      <c r="AI213" s="85">
        <v>0</v>
      </c>
      <c r="AJ213" s="85">
        <v>0</v>
      </c>
      <c r="AK213" s="85">
        <v>0</v>
      </c>
      <c r="AL213" s="85">
        <v>0</v>
      </c>
      <c r="AM213" s="85">
        <v>0</v>
      </c>
      <c r="AN213" s="85">
        <v>0</v>
      </c>
      <c r="AO213" s="85">
        <v>0</v>
      </c>
      <c r="AP213" s="85">
        <v>0</v>
      </c>
      <c r="AQ213" s="85">
        <v>0</v>
      </c>
      <c r="AR213" s="85">
        <v>0</v>
      </c>
      <c r="AS213" s="85">
        <v>0</v>
      </c>
      <c r="AT213" s="85">
        <v>0</v>
      </c>
      <c r="AU213" s="85">
        <v>0</v>
      </c>
      <c r="AV213" s="85"/>
    </row>
    <row r="214" spans="1:48" s="95" customFormat="1" ht="19.5" customHeight="1">
      <c r="A214" s="473"/>
      <c r="B214" s="474"/>
      <c r="C214" s="475"/>
      <c r="D214" s="616"/>
      <c r="E214" s="789"/>
      <c r="F214" s="476"/>
      <c r="G214" s="788"/>
      <c r="H214" s="540"/>
      <c r="I214" s="540"/>
      <c r="J214" s="517"/>
      <c r="K214" s="517"/>
      <c r="L214" s="515"/>
      <c r="M214" s="572"/>
      <c r="N214" s="87">
        <f>SUM(N207:N213)</f>
        <v>0</v>
      </c>
      <c r="O214" s="87">
        <f t="shared" ref="O214:T214" si="110">SUM(O207:O213)</f>
        <v>0</v>
      </c>
      <c r="P214" s="87">
        <f t="shared" si="110"/>
        <v>0</v>
      </c>
      <c r="Q214" s="87">
        <f t="shared" si="110"/>
        <v>0</v>
      </c>
      <c r="R214" s="175">
        <f t="shared" si="110"/>
        <v>6.3753209999999996</v>
      </c>
      <c r="S214" s="175">
        <f t="shared" si="110"/>
        <v>0</v>
      </c>
      <c r="T214" s="175">
        <f t="shared" si="110"/>
        <v>0</v>
      </c>
      <c r="U214" s="176">
        <f t="shared" si="109"/>
        <v>6.3753209999999996</v>
      </c>
      <c r="V214" s="177" t="s">
        <v>11</v>
      </c>
      <c r="W214" s="175">
        <f t="shared" ref="W214" si="111">SUM(W207:W213)</f>
        <v>6375.3209999999999</v>
      </c>
      <c r="X214" s="175">
        <f t="shared" ref="X214:AF214" si="112">X207</f>
        <v>0</v>
      </c>
      <c r="Y214" s="175">
        <f t="shared" si="112"/>
        <v>0</v>
      </c>
      <c r="Z214" s="175">
        <f t="shared" si="112"/>
        <v>0</v>
      </c>
      <c r="AA214" s="175">
        <f t="shared" si="112"/>
        <v>0</v>
      </c>
      <c r="AB214" s="175">
        <f t="shared" si="112"/>
        <v>0</v>
      </c>
      <c r="AC214" s="175">
        <f t="shared" si="112"/>
        <v>0</v>
      </c>
      <c r="AD214" s="175">
        <f t="shared" si="112"/>
        <v>0</v>
      </c>
      <c r="AE214" s="175">
        <f t="shared" si="112"/>
        <v>0</v>
      </c>
      <c r="AF214" s="175">
        <f t="shared" si="112"/>
        <v>0</v>
      </c>
      <c r="AG214" s="175">
        <f>AG207</f>
        <v>57.5</v>
      </c>
      <c r="AH214" s="175">
        <f t="shared" ref="AH214:AP214" si="113">AH207</f>
        <v>57.5</v>
      </c>
      <c r="AI214" s="175">
        <f t="shared" si="113"/>
        <v>0</v>
      </c>
      <c r="AJ214" s="175">
        <f t="shared" si="113"/>
        <v>0</v>
      </c>
      <c r="AK214" s="175">
        <f t="shared" si="113"/>
        <v>0</v>
      </c>
      <c r="AL214" s="175">
        <f t="shared" si="113"/>
        <v>0</v>
      </c>
      <c r="AM214" s="175">
        <f t="shared" si="113"/>
        <v>0</v>
      </c>
      <c r="AN214" s="175">
        <f t="shared" si="113"/>
        <v>0</v>
      </c>
      <c r="AO214" s="175">
        <f t="shared" si="113"/>
        <v>0</v>
      </c>
      <c r="AP214" s="175">
        <f t="shared" si="113"/>
        <v>0</v>
      </c>
      <c r="AQ214" s="175">
        <f t="shared" ref="AQ214:AU214" si="114">SUM(AQ207:AQ213)</f>
        <v>0</v>
      </c>
      <c r="AR214" s="175">
        <f t="shared" si="114"/>
        <v>0</v>
      </c>
      <c r="AS214" s="175">
        <f t="shared" si="114"/>
        <v>0</v>
      </c>
      <c r="AT214" s="175">
        <f t="shared" si="114"/>
        <v>0</v>
      </c>
      <c r="AU214" s="175">
        <f t="shared" si="114"/>
        <v>0</v>
      </c>
      <c r="AV214" s="175"/>
    </row>
    <row r="215" spans="1:48" s="84" customFormat="1" ht="15.75" customHeight="1">
      <c r="A215" s="777" t="s">
        <v>643</v>
      </c>
      <c r="B215" s="778"/>
      <c r="C215" s="778"/>
      <c r="D215" s="778"/>
      <c r="E215" s="778"/>
      <c r="F215" s="778"/>
      <c r="G215" s="778"/>
      <c r="H215" s="778"/>
      <c r="I215" s="778"/>
      <c r="J215" s="778"/>
      <c r="K215" s="778"/>
      <c r="L215" s="778"/>
      <c r="M215" s="778"/>
      <c r="N215" s="778"/>
      <c r="O215" s="778"/>
      <c r="P215" s="778"/>
      <c r="Q215" s="778"/>
      <c r="R215" s="778"/>
      <c r="S215" s="778"/>
      <c r="T215" s="778"/>
      <c r="U215" s="778"/>
      <c r="V215" s="778"/>
      <c r="W215" s="675"/>
      <c r="X215" s="675"/>
      <c r="Y215" s="675"/>
      <c r="Z215" s="675"/>
      <c r="AA215" s="675"/>
      <c r="AB215" s="675"/>
      <c r="AC215" s="675"/>
      <c r="AD215" s="675"/>
      <c r="AE215" s="675"/>
      <c r="AF215" s="675"/>
      <c r="AG215" s="675"/>
      <c r="AH215" s="675"/>
      <c r="AI215" s="675"/>
      <c r="AJ215" s="675"/>
      <c r="AK215" s="675"/>
      <c r="AL215" s="675"/>
      <c r="AM215" s="675"/>
      <c r="AN215" s="675"/>
      <c r="AO215" s="675"/>
      <c r="AP215" s="675"/>
      <c r="AQ215" s="675"/>
      <c r="AR215" s="675"/>
      <c r="AS215" s="675"/>
      <c r="AT215" s="675"/>
      <c r="AU215" s="675"/>
      <c r="AV215" s="676"/>
    </row>
    <row r="216" spans="1:48" s="84" customFormat="1" ht="18.75" customHeight="1">
      <c r="A216" s="798" t="s">
        <v>644</v>
      </c>
      <c r="B216" s="798"/>
      <c r="C216" s="798"/>
      <c r="D216" s="798"/>
      <c r="E216" s="798"/>
      <c r="F216" s="798"/>
      <c r="G216" s="798"/>
      <c r="H216" s="798"/>
      <c r="I216" s="798"/>
      <c r="J216" s="798"/>
      <c r="K216" s="798"/>
      <c r="L216" s="798"/>
      <c r="M216" s="798"/>
      <c r="N216" s="798"/>
      <c r="O216" s="798"/>
      <c r="P216" s="798"/>
      <c r="Q216" s="798"/>
      <c r="R216" s="798"/>
      <c r="S216" s="798"/>
      <c r="T216" s="798"/>
      <c r="U216" s="798"/>
      <c r="V216" s="798"/>
      <c r="W216" s="350"/>
      <c r="X216" s="350"/>
      <c r="Y216" s="350"/>
      <c r="Z216" s="350"/>
      <c r="AA216" s="411"/>
      <c r="AB216" s="350"/>
      <c r="AC216" s="350"/>
      <c r="AD216" s="350"/>
      <c r="AE216" s="350"/>
      <c r="AF216" s="350"/>
      <c r="AG216" s="350"/>
      <c r="AH216" s="350"/>
      <c r="AI216" s="350"/>
      <c r="AJ216" s="350"/>
      <c r="AK216" s="350"/>
      <c r="AL216" s="350"/>
      <c r="AM216" s="350"/>
      <c r="AN216" s="350"/>
      <c r="AO216" s="350"/>
      <c r="AP216" s="350"/>
      <c r="AQ216" s="350"/>
      <c r="AR216" s="350"/>
      <c r="AS216" s="350"/>
      <c r="AT216" s="350"/>
      <c r="AU216" s="350"/>
      <c r="AV216" s="350"/>
    </row>
    <row r="217" spans="1:48" ht="19.5" customHeight="1">
      <c r="B217" s="544" t="s">
        <v>45</v>
      </c>
      <c r="C217" s="545"/>
      <c r="D217" s="545"/>
      <c r="E217" s="545"/>
      <c r="F217" s="545"/>
      <c r="G217" s="545"/>
      <c r="H217" s="545"/>
      <c r="I217" s="545"/>
      <c r="J217" s="545"/>
      <c r="K217" s="545"/>
      <c r="L217" s="545"/>
      <c r="M217" s="546"/>
      <c r="N217" s="85"/>
      <c r="O217" s="85"/>
      <c r="P217" s="85"/>
      <c r="Q217" s="85"/>
      <c r="R217" s="85"/>
      <c r="S217" s="85"/>
      <c r="T217" s="85"/>
      <c r="U217" s="9"/>
      <c r="V217" s="5"/>
      <c r="W217" s="8"/>
      <c r="X217" s="8"/>
      <c r="Y217" s="8"/>
      <c r="Z217" s="8"/>
      <c r="AA217" s="410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</row>
    <row r="218" spans="1:48" ht="17.25" customHeight="1">
      <c r="A218" s="600"/>
      <c r="B218" s="601"/>
      <c r="C218" s="601"/>
      <c r="D218" s="601"/>
      <c r="E218" s="602"/>
      <c r="F218" s="47"/>
      <c r="G218" s="47"/>
      <c r="H218" s="47"/>
      <c r="I218" s="47"/>
      <c r="J218" s="47"/>
      <c r="K218" s="47"/>
      <c r="L218" s="47"/>
      <c r="M218" s="47"/>
      <c r="N218" s="85">
        <f t="shared" ref="N218:U218" si="115">N207+N200+N194+N188+N181+N175+N167+N159+N151+N145+N139+N132</f>
        <v>4.2690219999999997</v>
      </c>
      <c r="O218" s="85">
        <f t="shared" si="115"/>
        <v>7.4527700000000001</v>
      </c>
      <c r="P218" s="85">
        <f t="shared" si="115"/>
        <v>4.8083999999999989</v>
      </c>
      <c r="Q218" s="85">
        <f t="shared" si="115"/>
        <v>81.437422000000012</v>
      </c>
      <c r="R218" s="85">
        <f t="shared" si="115"/>
        <v>45.308654500000003</v>
      </c>
      <c r="S218" s="85">
        <f t="shared" si="115"/>
        <v>7.3750000000000009E-4</v>
      </c>
      <c r="T218" s="85">
        <f t="shared" si="115"/>
        <v>7.3750000000000009E-4</v>
      </c>
      <c r="U218" s="85">
        <f t="shared" si="115"/>
        <v>143.27774350000001</v>
      </c>
      <c r="V218" s="5" t="s">
        <v>3</v>
      </c>
      <c r="W218" s="85">
        <f t="shared" ref="W218:AU218" si="116">W207+W200+W194+W188+W181+W175+W167+W159+W151+W145+W139+W132</f>
        <v>45308.654499999997</v>
      </c>
      <c r="X218" s="85">
        <f t="shared" si="116"/>
        <v>1098.72866</v>
      </c>
      <c r="Y218" s="85">
        <f t="shared" si="116"/>
        <v>1031.27666</v>
      </c>
      <c r="Z218" s="85">
        <f t="shared" si="116"/>
        <v>1031.27666</v>
      </c>
      <c r="AA218" s="85">
        <f t="shared" si="116"/>
        <v>67.451999999999998</v>
      </c>
      <c r="AB218" s="85">
        <f t="shared" si="116"/>
        <v>67.451999999999998</v>
      </c>
      <c r="AC218" s="85">
        <f t="shared" si="116"/>
        <v>0</v>
      </c>
      <c r="AD218" s="85">
        <f t="shared" si="116"/>
        <v>0</v>
      </c>
      <c r="AE218" s="85">
        <f t="shared" si="116"/>
        <v>0</v>
      </c>
      <c r="AF218" s="85">
        <f t="shared" si="116"/>
        <v>0</v>
      </c>
      <c r="AG218" s="85">
        <f t="shared" si="116"/>
        <v>1156.229</v>
      </c>
      <c r="AH218" s="85">
        <f t="shared" si="116"/>
        <v>127.8</v>
      </c>
      <c r="AI218" s="85">
        <f t="shared" si="116"/>
        <v>1028.4290000000001</v>
      </c>
      <c r="AJ218" s="85">
        <f t="shared" si="116"/>
        <v>0</v>
      </c>
      <c r="AK218" s="85">
        <f t="shared" si="116"/>
        <v>0</v>
      </c>
      <c r="AL218" s="85">
        <f t="shared" si="116"/>
        <v>0</v>
      </c>
      <c r="AM218" s="85">
        <f t="shared" si="116"/>
        <v>0</v>
      </c>
      <c r="AN218" s="85">
        <f t="shared" si="116"/>
        <v>0</v>
      </c>
      <c r="AO218" s="85">
        <f t="shared" si="116"/>
        <v>0</v>
      </c>
      <c r="AP218" s="85">
        <f t="shared" si="116"/>
        <v>0</v>
      </c>
      <c r="AQ218" s="85">
        <f t="shared" si="116"/>
        <v>0</v>
      </c>
      <c r="AR218" s="85">
        <f t="shared" si="116"/>
        <v>0</v>
      </c>
      <c r="AS218" s="85">
        <f t="shared" si="116"/>
        <v>0</v>
      </c>
      <c r="AT218" s="85">
        <f t="shared" si="116"/>
        <v>0</v>
      </c>
      <c r="AU218" s="85">
        <f t="shared" si="116"/>
        <v>0</v>
      </c>
      <c r="AV218" s="8"/>
    </row>
    <row r="219" spans="1:48" ht="17.25" customHeight="1">
      <c r="A219" s="603"/>
      <c r="B219" s="604"/>
      <c r="C219" s="604"/>
      <c r="D219" s="604"/>
      <c r="E219" s="605"/>
      <c r="F219" s="47"/>
      <c r="G219" s="47"/>
      <c r="H219" s="47"/>
      <c r="I219" s="47"/>
      <c r="J219" s="47"/>
      <c r="K219" s="47"/>
      <c r="L219" s="47"/>
      <c r="M219" s="47"/>
      <c r="N219" s="85">
        <f t="shared" ref="N219:U223" si="117">N210+N202+N195+N189+N183+N176+N168+N161+N154+N146+N140+N134</f>
        <v>0</v>
      </c>
      <c r="O219" s="85">
        <f t="shared" si="117"/>
        <v>0</v>
      </c>
      <c r="P219" s="85">
        <f t="shared" si="117"/>
        <v>0</v>
      </c>
      <c r="Q219" s="85">
        <f t="shared" si="117"/>
        <v>0</v>
      </c>
      <c r="R219" s="85">
        <f t="shared" si="117"/>
        <v>0</v>
      </c>
      <c r="S219" s="85">
        <f t="shared" si="117"/>
        <v>0</v>
      </c>
      <c r="T219" s="85">
        <f t="shared" si="117"/>
        <v>0</v>
      </c>
      <c r="U219" s="85">
        <f t="shared" si="117"/>
        <v>0</v>
      </c>
      <c r="V219" s="5" t="s">
        <v>8</v>
      </c>
      <c r="W219" s="85">
        <f t="shared" ref="W219:AU219" si="118">W210+W202+W195+W189+W183+W176+W168+W161+W154+W146+W140+W134</f>
        <v>0</v>
      </c>
      <c r="X219" s="85">
        <f t="shared" si="118"/>
        <v>0</v>
      </c>
      <c r="Y219" s="85">
        <f t="shared" si="118"/>
        <v>0</v>
      </c>
      <c r="Z219" s="85">
        <f t="shared" si="118"/>
        <v>0</v>
      </c>
      <c r="AA219" s="85">
        <f t="shared" si="118"/>
        <v>0</v>
      </c>
      <c r="AB219" s="85">
        <f t="shared" si="118"/>
        <v>0</v>
      </c>
      <c r="AC219" s="85">
        <f t="shared" si="118"/>
        <v>0</v>
      </c>
      <c r="AD219" s="85">
        <f t="shared" si="118"/>
        <v>0</v>
      </c>
      <c r="AE219" s="85">
        <f t="shared" si="118"/>
        <v>0</v>
      </c>
      <c r="AF219" s="85">
        <f t="shared" si="118"/>
        <v>0</v>
      </c>
      <c r="AG219" s="85">
        <f t="shared" si="118"/>
        <v>0</v>
      </c>
      <c r="AH219" s="85">
        <f t="shared" si="118"/>
        <v>0</v>
      </c>
      <c r="AI219" s="85">
        <f t="shared" si="118"/>
        <v>0</v>
      </c>
      <c r="AJ219" s="85">
        <f t="shared" si="118"/>
        <v>0</v>
      </c>
      <c r="AK219" s="85">
        <f t="shared" si="118"/>
        <v>0</v>
      </c>
      <c r="AL219" s="85">
        <f t="shared" si="118"/>
        <v>0</v>
      </c>
      <c r="AM219" s="85">
        <f t="shared" si="118"/>
        <v>0</v>
      </c>
      <c r="AN219" s="85">
        <f t="shared" si="118"/>
        <v>0</v>
      </c>
      <c r="AO219" s="85">
        <f t="shared" si="118"/>
        <v>0</v>
      </c>
      <c r="AP219" s="85">
        <f t="shared" si="118"/>
        <v>0</v>
      </c>
      <c r="AQ219" s="85">
        <f t="shared" si="118"/>
        <v>0</v>
      </c>
      <c r="AR219" s="85">
        <f t="shared" si="118"/>
        <v>0</v>
      </c>
      <c r="AS219" s="85">
        <f t="shared" si="118"/>
        <v>0</v>
      </c>
      <c r="AT219" s="85">
        <f t="shared" si="118"/>
        <v>0</v>
      </c>
      <c r="AU219" s="85">
        <f t="shared" si="118"/>
        <v>0</v>
      </c>
      <c r="AV219" s="8"/>
    </row>
    <row r="220" spans="1:48" ht="17.25" customHeight="1">
      <c r="A220" s="603"/>
      <c r="B220" s="604"/>
      <c r="C220" s="604"/>
      <c r="D220" s="604"/>
      <c r="E220" s="605"/>
      <c r="F220" s="47"/>
      <c r="G220" s="47"/>
      <c r="H220" s="47"/>
      <c r="I220" s="47"/>
      <c r="J220" s="47"/>
      <c r="K220" s="47"/>
      <c r="L220" s="47"/>
      <c r="M220" s="47"/>
      <c r="N220" s="85">
        <f t="shared" si="117"/>
        <v>0</v>
      </c>
      <c r="O220" s="85">
        <f t="shared" si="117"/>
        <v>0</v>
      </c>
      <c r="P220" s="85">
        <f t="shared" si="117"/>
        <v>0</v>
      </c>
      <c r="Q220" s="85">
        <f t="shared" si="117"/>
        <v>0</v>
      </c>
      <c r="R220" s="85">
        <f t="shared" si="117"/>
        <v>0</v>
      </c>
      <c r="S220" s="85">
        <f t="shared" si="117"/>
        <v>0</v>
      </c>
      <c r="T220" s="85">
        <f t="shared" si="117"/>
        <v>0</v>
      </c>
      <c r="U220" s="85">
        <f t="shared" si="117"/>
        <v>0</v>
      </c>
      <c r="V220" s="5" t="s">
        <v>50</v>
      </c>
      <c r="W220" s="85">
        <f t="shared" ref="W220:AU220" si="119">W211+W203+W196+W190+W184+W177+W169+W162+W155+W147+W141+W135</f>
        <v>0</v>
      </c>
      <c r="X220" s="85">
        <f t="shared" si="119"/>
        <v>0</v>
      </c>
      <c r="Y220" s="85">
        <f t="shared" si="119"/>
        <v>0</v>
      </c>
      <c r="Z220" s="85">
        <f t="shared" si="119"/>
        <v>0</v>
      </c>
      <c r="AA220" s="85">
        <f t="shared" si="119"/>
        <v>0</v>
      </c>
      <c r="AB220" s="85">
        <f t="shared" si="119"/>
        <v>0</v>
      </c>
      <c r="AC220" s="85">
        <f t="shared" si="119"/>
        <v>0</v>
      </c>
      <c r="AD220" s="85">
        <f t="shared" si="119"/>
        <v>0</v>
      </c>
      <c r="AE220" s="85">
        <f t="shared" si="119"/>
        <v>0</v>
      </c>
      <c r="AF220" s="85">
        <f t="shared" si="119"/>
        <v>0</v>
      </c>
      <c r="AG220" s="85">
        <f t="shared" si="119"/>
        <v>0</v>
      </c>
      <c r="AH220" s="85">
        <f t="shared" si="119"/>
        <v>0</v>
      </c>
      <c r="AI220" s="85">
        <f t="shared" si="119"/>
        <v>0</v>
      </c>
      <c r="AJ220" s="85">
        <f t="shared" si="119"/>
        <v>0</v>
      </c>
      <c r="AK220" s="85">
        <f t="shared" si="119"/>
        <v>0</v>
      </c>
      <c r="AL220" s="85">
        <f t="shared" si="119"/>
        <v>0</v>
      </c>
      <c r="AM220" s="85">
        <f t="shared" si="119"/>
        <v>0</v>
      </c>
      <c r="AN220" s="85">
        <f t="shared" si="119"/>
        <v>0</v>
      </c>
      <c r="AO220" s="85">
        <f t="shared" si="119"/>
        <v>0</v>
      </c>
      <c r="AP220" s="85">
        <f t="shared" si="119"/>
        <v>0</v>
      </c>
      <c r="AQ220" s="85">
        <f t="shared" si="119"/>
        <v>0</v>
      </c>
      <c r="AR220" s="85">
        <f t="shared" si="119"/>
        <v>0</v>
      </c>
      <c r="AS220" s="85">
        <f t="shared" si="119"/>
        <v>0</v>
      </c>
      <c r="AT220" s="85">
        <f t="shared" si="119"/>
        <v>0</v>
      </c>
      <c r="AU220" s="85">
        <f t="shared" si="119"/>
        <v>0</v>
      </c>
      <c r="AV220" s="8"/>
    </row>
    <row r="221" spans="1:48" ht="17.25" customHeight="1">
      <c r="A221" s="603"/>
      <c r="B221" s="604"/>
      <c r="C221" s="604"/>
      <c r="D221" s="604"/>
      <c r="E221" s="605"/>
      <c r="F221" s="47"/>
      <c r="G221" s="47"/>
      <c r="H221" s="47"/>
      <c r="I221" s="47"/>
      <c r="J221" s="47"/>
      <c r="K221" s="47"/>
      <c r="L221" s="47"/>
      <c r="M221" s="47"/>
      <c r="N221" s="85">
        <f t="shared" si="117"/>
        <v>0</v>
      </c>
      <c r="O221" s="85">
        <f t="shared" si="117"/>
        <v>0</v>
      </c>
      <c r="P221" s="85">
        <f t="shared" si="117"/>
        <v>0</v>
      </c>
      <c r="Q221" s="85">
        <f t="shared" si="117"/>
        <v>0</v>
      </c>
      <c r="R221" s="85">
        <f t="shared" si="117"/>
        <v>0</v>
      </c>
      <c r="S221" s="85">
        <f t="shared" si="117"/>
        <v>0</v>
      </c>
      <c r="T221" s="85">
        <f t="shared" si="117"/>
        <v>0</v>
      </c>
      <c r="U221" s="85">
        <f t="shared" si="117"/>
        <v>0</v>
      </c>
      <c r="V221" s="5" t="s">
        <v>51</v>
      </c>
      <c r="W221" s="85">
        <f t="shared" ref="W221:AU221" si="120">W212+W204+W197+W191+W185+W178+W170+W163+W156+W148+W142+W136</f>
        <v>0</v>
      </c>
      <c r="X221" s="85">
        <f t="shared" si="120"/>
        <v>0</v>
      </c>
      <c r="Y221" s="85">
        <f t="shared" si="120"/>
        <v>0</v>
      </c>
      <c r="Z221" s="85">
        <f t="shared" si="120"/>
        <v>0</v>
      </c>
      <c r="AA221" s="85">
        <f t="shared" si="120"/>
        <v>0</v>
      </c>
      <c r="AB221" s="85">
        <f t="shared" si="120"/>
        <v>0</v>
      </c>
      <c r="AC221" s="85">
        <f t="shared" si="120"/>
        <v>0</v>
      </c>
      <c r="AD221" s="85">
        <f t="shared" si="120"/>
        <v>0</v>
      </c>
      <c r="AE221" s="85">
        <f t="shared" si="120"/>
        <v>0</v>
      </c>
      <c r="AF221" s="85">
        <f t="shared" si="120"/>
        <v>0</v>
      </c>
      <c r="AG221" s="85">
        <f t="shared" si="120"/>
        <v>0</v>
      </c>
      <c r="AH221" s="85">
        <f t="shared" si="120"/>
        <v>0</v>
      </c>
      <c r="AI221" s="85">
        <f t="shared" si="120"/>
        <v>0</v>
      </c>
      <c r="AJ221" s="85">
        <f t="shared" si="120"/>
        <v>0</v>
      </c>
      <c r="AK221" s="85">
        <f t="shared" si="120"/>
        <v>0</v>
      </c>
      <c r="AL221" s="85">
        <f t="shared" si="120"/>
        <v>0</v>
      </c>
      <c r="AM221" s="85">
        <f t="shared" si="120"/>
        <v>0</v>
      </c>
      <c r="AN221" s="85">
        <f t="shared" si="120"/>
        <v>0</v>
      </c>
      <c r="AO221" s="85">
        <f t="shared" si="120"/>
        <v>0</v>
      </c>
      <c r="AP221" s="85">
        <f t="shared" si="120"/>
        <v>0</v>
      </c>
      <c r="AQ221" s="85">
        <f t="shared" si="120"/>
        <v>0</v>
      </c>
      <c r="AR221" s="85">
        <f t="shared" si="120"/>
        <v>0</v>
      </c>
      <c r="AS221" s="85">
        <f t="shared" si="120"/>
        <v>0</v>
      </c>
      <c r="AT221" s="85">
        <f t="shared" si="120"/>
        <v>0</v>
      </c>
      <c r="AU221" s="85">
        <f t="shared" si="120"/>
        <v>0</v>
      </c>
      <c r="AV221" s="8"/>
    </row>
    <row r="222" spans="1:48" ht="17.25" customHeight="1">
      <c r="A222" s="603"/>
      <c r="B222" s="604"/>
      <c r="C222" s="604"/>
      <c r="D222" s="604"/>
      <c r="E222" s="605"/>
      <c r="F222" s="47"/>
      <c r="G222" s="47"/>
      <c r="H222" s="47"/>
      <c r="I222" s="47"/>
      <c r="J222" s="47"/>
      <c r="K222" s="47"/>
      <c r="L222" s="47"/>
      <c r="M222" s="47"/>
      <c r="N222" s="85">
        <f t="shared" si="117"/>
        <v>1.2467699999999999</v>
      </c>
      <c r="O222" s="85">
        <f t="shared" si="117"/>
        <v>0</v>
      </c>
      <c r="P222" s="85">
        <f t="shared" si="117"/>
        <v>0</v>
      </c>
      <c r="Q222" s="85">
        <f t="shared" si="117"/>
        <v>0</v>
      </c>
      <c r="R222" s="85">
        <f t="shared" si="117"/>
        <v>0</v>
      </c>
      <c r="S222" s="85">
        <f t="shared" si="117"/>
        <v>0</v>
      </c>
      <c r="T222" s="85">
        <f t="shared" si="117"/>
        <v>0</v>
      </c>
      <c r="U222" s="85">
        <f t="shared" si="117"/>
        <v>1.2467699999999999</v>
      </c>
      <c r="V222" s="5" t="s">
        <v>52</v>
      </c>
      <c r="W222" s="85">
        <f t="shared" ref="W222:AU222" si="121">W213+W205+W198+W192+W186+W179+W171+W164+W157+W149+W143+W137</f>
        <v>0</v>
      </c>
      <c r="X222" s="85">
        <f t="shared" si="121"/>
        <v>0</v>
      </c>
      <c r="Y222" s="85">
        <f t="shared" si="121"/>
        <v>0</v>
      </c>
      <c r="Z222" s="85">
        <f t="shared" si="121"/>
        <v>0</v>
      </c>
      <c r="AA222" s="85">
        <f t="shared" si="121"/>
        <v>0</v>
      </c>
      <c r="AB222" s="85">
        <f t="shared" si="121"/>
        <v>0</v>
      </c>
      <c r="AC222" s="85">
        <f t="shared" si="121"/>
        <v>0</v>
      </c>
      <c r="AD222" s="85">
        <f t="shared" si="121"/>
        <v>0</v>
      </c>
      <c r="AE222" s="85">
        <f t="shared" si="121"/>
        <v>0</v>
      </c>
      <c r="AF222" s="85">
        <f t="shared" si="121"/>
        <v>0</v>
      </c>
      <c r="AG222" s="85">
        <f t="shared" si="121"/>
        <v>0</v>
      </c>
      <c r="AH222" s="85">
        <f t="shared" si="121"/>
        <v>0</v>
      </c>
      <c r="AI222" s="85">
        <f t="shared" si="121"/>
        <v>0</v>
      </c>
      <c r="AJ222" s="85">
        <f t="shared" si="121"/>
        <v>0</v>
      </c>
      <c r="AK222" s="85">
        <f t="shared" si="121"/>
        <v>0</v>
      </c>
      <c r="AL222" s="85">
        <f t="shared" si="121"/>
        <v>0</v>
      </c>
      <c r="AM222" s="85">
        <f t="shared" si="121"/>
        <v>0</v>
      </c>
      <c r="AN222" s="85">
        <f t="shared" si="121"/>
        <v>0</v>
      </c>
      <c r="AO222" s="85">
        <f t="shared" si="121"/>
        <v>0</v>
      </c>
      <c r="AP222" s="85">
        <f t="shared" si="121"/>
        <v>0</v>
      </c>
      <c r="AQ222" s="85">
        <f t="shared" si="121"/>
        <v>0</v>
      </c>
      <c r="AR222" s="85">
        <f t="shared" si="121"/>
        <v>0</v>
      </c>
      <c r="AS222" s="85">
        <f t="shared" si="121"/>
        <v>0</v>
      </c>
      <c r="AT222" s="85">
        <f t="shared" si="121"/>
        <v>0</v>
      </c>
      <c r="AU222" s="85">
        <f t="shared" si="121"/>
        <v>0</v>
      </c>
      <c r="AV222" s="8"/>
    </row>
    <row r="223" spans="1:48" ht="17.25" customHeight="1">
      <c r="A223" s="606"/>
      <c r="B223" s="607"/>
      <c r="C223" s="607"/>
      <c r="D223" s="607"/>
      <c r="E223" s="608"/>
      <c r="F223" s="47"/>
      <c r="G223" s="47"/>
      <c r="H223" s="47"/>
      <c r="I223" s="47"/>
      <c r="J223" s="47"/>
      <c r="K223" s="47"/>
      <c r="L223" s="85">
        <f>L207+L200+L194+L188+L181+L175+L167+L159+L151+L145+L139+L132</f>
        <v>151.61799999999999</v>
      </c>
      <c r="M223" s="85">
        <f>M207+M200+M194+M188+M181+M175+M167+M159+M151+M145+M139+M132</f>
        <v>126.74755150000001</v>
      </c>
      <c r="N223" s="85">
        <f t="shared" si="117"/>
        <v>5.5157920000000003</v>
      </c>
      <c r="O223" s="85">
        <f t="shared" si="117"/>
        <v>7.4527700000000001</v>
      </c>
      <c r="P223" s="85">
        <f t="shared" si="117"/>
        <v>4.8083999999999989</v>
      </c>
      <c r="Q223" s="85">
        <f t="shared" si="117"/>
        <v>81.437422000000012</v>
      </c>
      <c r="R223" s="175">
        <f t="shared" si="117"/>
        <v>45.308654500000003</v>
      </c>
      <c r="S223" s="175">
        <f t="shared" si="117"/>
        <v>7.3750000000000009E-4</v>
      </c>
      <c r="T223" s="175">
        <f t="shared" si="117"/>
        <v>7.3750000000000009E-4</v>
      </c>
      <c r="U223" s="176">
        <f t="shared" si="117"/>
        <v>144.52451350000001</v>
      </c>
      <c r="V223" s="177" t="s">
        <v>11</v>
      </c>
      <c r="W223" s="175">
        <f t="shared" ref="W223:AU223" si="122">W214+W206+W199+W193+W187+W180+W172+W165+W158+W150+W144+W138</f>
        <v>45308.654499999997</v>
      </c>
      <c r="X223" s="175">
        <f t="shared" si="122"/>
        <v>1098.72866</v>
      </c>
      <c r="Y223" s="175">
        <f t="shared" si="122"/>
        <v>1031.27666</v>
      </c>
      <c r="Z223" s="175">
        <f t="shared" si="122"/>
        <v>1031.27666</v>
      </c>
      <c r="AA223" s="175">
        <f t="shared" si="122"/>
        <v>67.451999999999998</v>
      </c>
      <c r="AB223" s="175">
        <f t="shared" si="122"/>
        <v>67.451999999999998</v>
      </c>
      <c r="AC223" s="175">
        <f t="shared" si="122"/>
        <v>0</v>
      </c>
      <c r="AD223" s="175">
        <f t="shared" si="122"/>
        <v>0</v>
      </c>
      <c r="AE223" s="175">
        <f t="shared" si="122"/>
        <v>0</v>
      </c>
      <c r="AF223" s="175">
        <f t="shared" si="122"/>
        <v>0</v>
      </c>
      <c r="AG223" s="175">
        <f t="shared" si="122"/>
        <v>1156.229</v>
      </c>
      <c r="AH223" s="175">
        <f t="shared" si="122"/>
        <v>127.8</v>
      </c>
      <c r="AI223" s="175">
        <f t="shared" si="122"/>
        <v>1028.4290000000001</v>
      </c>
      <c r="AJ223" s="175">
        <f t="shared" si="122"/>
        <v>0</v>
      </c>
      <c r="AK223" s="175">
        <f t="shared" si="122"/>
        <v>0</v>
      </c>
      <c r="AL223" s="175">
        <f t="shared" si="122"/>
        <v>0</v>
      </c>
      <c r="AM223" s="175">
        <f t="shared" si="122"/>
        <v>0</v>
      </c>
      <c r="AN223" s="175">
        <f t="shared" si="122"/>
        <v>0</v>
      </c>
      <c r="AO223" s="175">
        <f t="shared" si="122"/>
        <v>0</v>
      </c>
      <c r="AP223" s="175">
        <f t="shared" si="122"/>
        <v>0</v>
      </c>
      <c r="AQ223" s="175">
        <f t="shared" si="122"/>
        <v>0</v>
      </c>
      <c r="AR223" s="175">
        <f t="shared" si="122"/>
        <v>0</v>
      </c>
      <c r="AS223" s="175">
        <f t="shared" si="122"/>
        <v>0</v>
      </c>
      <c r="AT223" s="175">
        <f t="shared" si="122"/>
        <v>0</v>
      </c>
      <c r="AU223" s="175">
        <f t="shared" si="122"/>
        <v>0</v>
      </c>
      <c r="AV223" s="8"/>
    </row>
    <row r="224" spans="1:48" s="84" customFormat="1" ht="18.75" customHeight="1">
      <c r="A224" s="179"/>
      <c r="B224" s="648" t="s">
        <v>749</v>
      </c>
      <c r="C224" s="649"/>
      <c r="D224" s="649"/>
      <c r="E224" s="649"/>
      <c r="F224" s="649"/>
      <c r="G224" s="649"/>
      <c r="H224" s="649"/>
      <c r="I224" s="649"/>
      <c r="J224" s="649"/>
      <c r="K224" s="649"/>
      <c r="L224" s="649"/>
      <c r="M224" s="649"/>
      <c r="N224" s="649"/>
      <c r="O224" s="649"/>
      <c r="P224" s="649"/>
      <c r="Q224" s="649"/>
      <c r="R224" s="649"/>
      <c r="S224" s="649"/>
      <c r="T224" s="649"/>
      <c r="U224" s="649"/>
      <c r="V224" s="649"/>
      <c r="W224" s="675"/>
      <c r="X224" s="675"/>
      <c r="Y224" s="675"/>
      <c r="Z224" s="675"/>
      <c r="AA224" s="675"/>
      <c r="AB224" s="675"/>
      <c r="AC224" s="675"/>
      <c r="AD224" s="675"/>
      <c r="AE224" s="675"/>
      <c r="AF224" s="675"/>
      <c r="AG224" s="675"/>
      <c r="AH224" s="675"/>
      <c r="AI224" s="675"/>
      <c r="AJ224" s="675"/>
      <c r="AK224" s="675"/>
      <c r="AL224" s="675"/>
      <c r="AM224" s="675"/>
      <c r="AN224" s="675"/>
      <c r="AO224" s="675"/>
      <c r="AP224" s="675"/>
      <c r="AQ224" s="675"/>
      <c r="AR224" s="675"/>
      <c r="AS224" s="675"/>
      <c r="AT224" s="675"/>
      <c r="AU224" s="675"/>
      <c r="AV224" s="676"/>
    </row>
    <row r="225" spans="1:48" s="84" customFormat="1" ht="18.75" customHeight="1">
      <c r="A225" s="179"/>
      <c r="B225" s="648" t="s">
        <v>750</v>
      </c>
      <c r="C225" s="649"/>
      <c r="D225" s="649"/>
      <c r="E225" s="649"/>
      <c r="F225" s="649"/>
      <c r="G225" s="649"/>
      <c r="H225" s="649"/>
      <c r="I225" s="649"/>
      <c r="J225" s="649"/>
      <c r="K225" s="649"/>
      <c r="L225" s="649"/>
      <c r="M225" s="649"/>
      <c r="N225" s="649"/>
      <c r="O225" s="649"/>
      <c r="P225" s="649"/>
      <c r="Q225" s="649"/>
      <c r="R225" s="649"/>
      <c r="S225" s="649"/>
      <c r="T225" s="649"/>
      <c r="U225" s="649"/>
      <c r="V225" s="649"/>
      <c r="W225" s="675"/>
      <c r="X225" s="675"/>
      <c r="Y225" s="675"/>
      <c r="Z225" s="675"/>
      <c r="AA225" s="675"/>
      <c r="AB225" s="675"/>
      <c r="AC225" s="675"/>
      <c r="AD225" s="675"/>
      <c r="AE225" s="675"/>
      <c r="AF225" s="675"/>
      <c r="AG225" s="675"/>
      <c r="AH225" s="675"/>
      <c r="AI225" s="675"/>
      <c r="AJ225" s="675"/>
      <c r="AK225" s="675"/>
      <c r="AL225" s="675"/>
      <c r="AM225" s="675"/>
      <c r="AN225" s="675"/>
      <c r="AO225" s="675"/>
      <c r="AP225" s="675"/>
      <c r="AQ225" s="675"/>
      <c r="AR225" s="675"/>
      <c r="AS225" s="675"/>
      <c r="AT225" s="675"/>
      <c r="AU225" s="675"/>
      <c r="AV225" s="676"/>
    </row>
    <row r="226" spans="1:48" s="84" customFormat="1" ht="15.75" customHeight="1">
      <c r="A226" s="777" t="s">
        <v>628</v>
      </c>
      <c r="B226" s="778"/>
      <c r="C226" s="778"/>
      <c r="D226" s="778"/>
      <c r="E226" s="778"/>
      <c r="F226" s="778"/>
      <c r="G226" s="778"/>
      <c r="H226" s="778"/>
      <c r="I226" s="778"/>
      <c r="J226" s="778"/>
      <c r="K226" s="778"/>
      <c r="L226" s="778"/>
      <c r="M226" s="778"/>
      <c r="N226" s="778"/>
      <c r="O226" s="778"/>
      <c r="P226" s="778"/>
      <c r="Q226" s="778"/>
      <c r="R226" s="778"/>
      <c r="S226" s="778"/>
      <c r="T226" s="778"/>
      <c r="U226" s="778"/>
      <c r="V226" s="778"/>
      <c r="W226" s="675"/>
      <c r="X226" s="675"/>
      <c r="Y226" s="675"/>
      <c r="Z226" s="675"/>
      <c r="AA226" s="675"/>
      <c r="AB226" s="675"/>
      <c r="AC226" s="675"/>
      <c r="AD226" s="675"/>
      <c r="AE226" s="675"/>
      <c r="AF226" s="675"/>
      <c r="AG226" s="675"/>
      <c r="AH226" s="675"/>
      <c r="AI226" s="675"/>
      <c r="AJ226" s="675"/>
      <c r="AK226" s="675"/>
      <c r="AL226" s="675"/>
      <c r="AM226" s="675"/>
      <c r="AN226" s="675"/>
      <c r="AO226" s="675"/>
      <c r="AP226" s="675"/>
      <c r="AQ226" s="675"/>
      <c r="AR226" s="675"/>
      <c r="AS226" s="675"/>
      <c r="AT226" s="675"/>
      <c r="AU226" s="675"/>
      <c r="AV226" s="676"/>
    </row>
    <row r="227" spans="1:48" ht="19.5" customHeight="1">
      <c r="A227" s="581" t="s">
        <v>53</v>
      </c>
      <c r="B227" s="474" t="s">
        <v>751</v>
      </c>
      <c r="C227" s="475" t="s">
        <v>203</v>
      </c>
      <c r="D227" s="614" t="s">
        <v>662</v>
      </c>
      <c r="E227" s="789" t="s">
        <v>752</v>
      </c>
      <c r="F227" s="6" t="s">
        <v>18</v>
      </c>
      <c r="G227" s="6" t="s">
        <v>20</v>
      </c>
      <c r="H227" s="6" t="s">
        <v>378</v>
      </c>
      <c r="I227" s="6" t="s">
        <v>753</v>
      </c>
      <c r="J227" s="517">
        <v>2023</v>
      </c>
      <c r="K227" s="517">
        <v>2023</v>
      </c>
      <c r="L227" s="515">
        <v>4.9589999999999996</v>
      </c>
      <c r="M227" s="572">
        <f>Q232+R232+S232+T232</f>
        <v>4.9589999999999996</v>
      </c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0</v>
      </c>
      <c r="T227" s="9">
        <v>0</v>
      </c>
      <c r="U227" s="9">
        <f>SUM(N227:T227)</f>
        <v>0</v>
      </c>
      <c r="V227" s="7" t="s">
        <v>3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0</v>
      </c>
      <c r="AJ227" s="9">
        <v>0</v>
      </c>
      <c r="AK227" s="9">
        <v>0</v>
      </c>
      <c r="AL227" s="9">
        <v>0</v>
      </c>
      <c r="AM227" s="9">
        <v>0</v>
      </c>
      <c r="AN227" s="9">
        <v>0</v>
      </c>
      <c r="AO227" s="9">
        <v>0</v>
      </c>
      <c r="AP227" s="9">
        <v>0</v>
      </c>
      <c r="AQ227" s="9">
        <v>0</v>
      </c>
      <c r="AR227" s="9">
        <v>0</v>
      </c>
      <c r="AS227" s="9">
        <v>0</v>
      </c>
      <c r="AT227" s="9">
        <v>0</v>
      </c>
      <c r="AU227" s="9">
        <v>0</v>
      </c>
      <c r="AV227" s="8"/>
    </row>
    <row r="228" spans="1:48" ht="19.5" customHeight="1">
      <c r="A228" s="582"/>
      <c r="B228" s="474"/>
      <c r="C228" s="475"/>
      <c r="D228" s="615"/>
      <c r="E228" s="789"/>
      <c r="F228" s="24" t="s">
        <v>19</v>
      </c>
      <c r="G228" s="24" t="s">
        <v>22</v>
      </c>
      <c r="H228" s="24" t="s">
        <v>754</v>
      </c>
      <c r="I228" s="24" t="s">
        <v>754</v>
      </c>
      <c r="J228" s="517"/>
      <c r="K228" s="517"/>
      <c r="L228" s="515"/>
      <c r="M228" s="572"/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f t="shared" ref="U228:U232" si="123">SUM(N228:T228)</f>
        <v>0</v>
      </c>
      <c r="V228" s="5" t="s">
        <v>8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8"/>
    </row>
    <row r="229" spans="1:48" ht="19.5" customHeight="1">
      <c r="A229" s="582"/>
      <c r="B229" s="474"/>
      <c r="C229" s="475"/>
      <c r="D229" s="615"/>
      <c r="E229" s="789"/>
      <c r="F229" s="476" t="s">
        <v>39</v>
      </c>
      <c r="G229" s="786" t="s">
        <v>21</v>
      </c>
      <c r="H229" s="538" t="s">
        <v>755</v>
      </c>
      <c r="I229" s="538" t="s">
        <v>298</v>
      </c>
      <c r="J229" s="517"/>
      <c r="K229" s="517"/>
      <c r="L229" s="515"/>
      <c r="M229" s="572"/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f>SUM(N229:T229)</f>
        <v>0</v>
      </c>
      <c r="V229" s="187" t="s">
        <v>50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v>0</v>
      </c>
      <c r="AV229" s="8"/>
    </row>
    <row r="230" spans="1:48" ht="18" customHeight="1">
      <c r="A230" s="582"/>
      <c r="B230" s="474"/>
      <c r="C230" s="475"/>
      <c r="D230" s="615"/>
      <c r="E230" s="789"/>
      <c r="F230" s="476"/>
      <c r="G230" s="787"/>
      <c r="H230" s="539"/>
      <c r="I230" s="539"/>
      <c r="J230" s="517"/>
      <c r="K230" s="517"/>
      <c r="L230" s="515"/>
      <c r="M230" s="572"/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f t="shared" si="123"/>
        <v>0</v>
      </c>
      <c r="V230" s="7" t="s">
        <v>51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9">
        <v>0</v>
      </c>
      <c r="AH230" s="9">
        <v>0</v>
      </c>
      <c r="AI230" s="9">
        <v>0</v>
      </c>
      <c r="AJ230" s="9">
        <v>0</v>
      </c>
      <c r="AK230" s="9">
        <v>0</v>
      </c>
      <c r="AL230" s="9">
        <v>0</v>
      </c>
      <c r="AM230" s="9">
        <v>0</v>
      </c>
      <c r="AN230" s="9">
        <v>0</v>
      </c>
      <c r="AO230" s="9">
        <v>0</v>
      </c>
      <c r="AP230" s="9">
        <v>0</v>
      </c>
      <c r="AQ230" s="9">
        <v>0</v>
      </c>
      <c r="AR230" s="9">
        <v>0</v>
      </c>
      <c r="AS230" s="9">
        <v>0</v>
      </c>
      <c r="AT230" s="9">
        <v>0</v>
      </c>
      <c r="AU230" s="9">
        <v>0</v>
      </c>
      <c r="AV230" s="8"/>
    </row>
    <row r="231" spans="1:48" ht="17.25" customHeight="1">
      <c r="A231" s="582"/>
      <c r="B231" s="474"/>
      <c r="C231" s="475"/>
      <c r="D231" s="615"/>
      <c r="E231" s="789"/>
      <c r="F231" s="476"/>
      <c r="G231" s="787"/>
      <c r="H231" s="539"/>
      <c r="I231" s="539"/>
      <c r="J231" s="517"/>
      <c r="K231" s="517"/>
      <c r="L231" s="515"/>
      <c r="M231" s="572"/>
      <c r="N231" s="9">
        <v>0</v>
      </c>
      <c r="O231" s="9">
        <v>0</v>
      </c>
      <c r="P231" s="9">
        <v>0</v>
      </c>
      <c r="Q231" s="9">
        <v>0</v>
      </c>
      <c r="R231" s="9">
        <v>4.9589999999999996</v>
      </c>
      <c r="S231" s="9">
        <v>0</v>
      </c>
      <c r="T231" s="9">
        <v>0</v>
      </c>
      <c r="U231" s="9">
        <f t="shared" si="123"/>
        <v>4.9589999999999996</v>
      </c>
      <c r="V231" s="7" t="s">
        <v>52</v>
      </c>
      <c r="W231" s="9">
        <v>4959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9">
        <v>0</v>
      </c>
      <c r="AI231" s="9">
        <v>0</v>
      </c>
      <c r="AJ231" s="9">
        <v>0</v>
      </c>
      <c r="AK231" s="9">
        <v>0</v>
      </c>
      <c r="AL231" s="9">
        <v>0</v>
      </c>
      <c r="AM231" s="9">
        <v>0</v>
      </c>
      <c r="AN231" s="9">
        <v>0</v>
      </c>
      <c r="AO231" s="9">
        <v>0</v>
      </c>
      <c r="AP231" s="9">
        <v>0</v>
      </c>
      <c r="AQ231" s="9">
        <v>0</v>
      </c>
      <c r="AR231" s="9">
        <v>0</v>
      </c>
      <c r="AS231" s="9">
        <v>0</v>
      </c>
      <c r="AT231" s="9">
        <v>0</v>
      </c>
      <c r="AU231" s="9">
        <v>0</v>
      </c>
      <c r="AV231" s="8"/>
    </row>
    <row r="232" spans="1:48" s="95" customFormat="1" ht="19.5" customHeight="1">
      <c r="A232" s="582"/>
      <c r="B232" s="474"/>
      <c r="C232" s="475"/>
      <c r="D232" s="616"/>
      <c r="E232" s="789"/>
      <c r="F232" s="476"/>
      <c r="G232" s="788"/>
      <c r="H232" s="540"/>
      <c r="I232" s="540"/>
      <c r="J232" s="517"/>
      <c r="K232" s="517"/>
      <c r="L232" s="515"/>
      <c r="M232" s="572"/>
      <c r="N232" s="87">
        <f>SUM(N227:N231)</f>
        <v>0</v>
      </c>
      <c r="O232" s="87">
        <f t="shared" ref="O232:T232" si="124">SUM(O227:O231)</f>
        <v>0</v>
      </c>
      <c r="P232" s="87">
        <f t="shared" si="124"/>
        <v>0</v>
      </c>
      <c r="Q232" s="87">
        <f t="shared" si="124"/>
        <v>0</v>
      </c>
      <c r="R232" s="175">
        <f t="shared" si="124"/>
        <v>4.9589999999999996</v>
      </c>
      <c r="S232" s="175">
        <f t="shared" si="124"/>
        <v>0</v>
      </c>
      <c r="T232" s="175">
        <f t="shared" si="124"/>
        <v>0</v>
      </c>
      <c r="U232" s="176">
        <f t="shared" si="123"/>
        <v>4.9589999999999996</v>
      </c>
      <c r="V232" s="177" t="s">
        <v>11</v>
      </c>
      <c r="W232" s="175">
        <f t="shared" ref="W232:AU232" si="125">SUM(W227:W231)</f>
        <v>4959</v>
      </c>
      <c r="X232" s="175">
        <f t="shared" si="125"/>
        <v>0</v>
      </c>
      <c r="Y232" s="175">
        <f t="shared" si="125"/>
        <v>0</v>
      </c>
      <c r="Z232" s="175">
        <f t="shared" si="125"/>
        <v>0</v>
      </c>
      <c r="AA232" s="175">
        <f t="shared" si="125"/>
        <v>0</v>
      </c>
      <c r="AB232" s="175">
        <f t="shared" si="125"/>
        <v>0</v>
      </c>
      <c r="AC232" s="175">
        <f t="shared" si="125"/>
        <v>0</v>
      </c>
      <c r="AD232" s="175">
        <f t="shared" si="125"/>
        <v>0</v>
      </c>
      <c r="AE232" s="175">
        <f t="shared" si="125"/>
        <v>0</v>
      </c>
      <c r="AF232" s="175">
        <f t="shared" si="125"/>
        <v>0</v>
      </c>
      <c r="AG232" s="175">
        <f t="shared" si="125"/>
        <v>0</v>
      </c>
      <c r="AH232" s="175">
        <f t="shared" si="125"/>
        <v>0</v>
      </c>
      <c r="AI232" s="175">
        <f t="shared" si="125"/>
        <v>0</v>
      </c>
      <c r="AJ232" s="175">
        <f t="shared" si="125"/>
        <v>0</v>
      </c>
      <c r="AK232" s="175">
        <f t="shared" si="125"/>
        <v>0</v>
      </c>
      <c r="AL232" s="175">
        <f t="shared" si="125"/>
        <v>0</v>
      </c>
      <c r="AM232" s="175">
        <f t="shared" si="125"/>
        <v>0</v>
      </c>
      <c r="AN232" s="175">
        <f t="shared" si="125"/>
        <v>0</v>
      </c>
      <c r="AO232" s="175">
        <f t="shared" si="125"/>
        <v>0</v>
      </c>
      <c r="AP232" s="175">
        <f t="shared" si="125"/>
        <v>0</v>
      </c>
      <c r="AQ232" s="175">
        <f t="shared" si="125"/>
        <v>0</v>
      </c>
      <c r="AR232" s="175">
        <f t="shared" si="125"/>
        <v>0</v>
      </c>
      <c r="AS232" s="175">
        <f t="shared" si="125"/>
        <v>0</v>
      </c>
      <c r="AT232" s="175">
        <f t="shared" si="125"/>
        <v>0</v>
      </c>
      <c r="AU232" s="175">
        <f t="shared" si="125"/>
        <v>0</v>
      </c>
      <c r="AV232" s="183"/>
    </row>
    <row r="233" spans="1:48" ht="19.5" customHeight="1">
      <c r="A233" s="582"/>
      <c r="B233" s="474" t="s">
        <v>756</v>
      </c>
      <c r="C233" s="475" t="s">
        <v>757</v>
      </c>
      <c r="D233" s="614" t="s">
        <v>662</v>
      </c>
      <c r="E233" s="789" t="s">
        <v>758</v>
      </c>
      <c r="F233" s="6" t="s">
        <v>18</v>
      </c>
      <c r="G233" s="6" t="s">
        <v>20</v>
      </c>
      <c r="H233" s="6" t="s">
        <v>375</v>
      </c>
      <c r="I233" s="6" t="s">
        <v>378</v>
      </c>
      <c r="J233" s="517">
        <v>2022</v>
      </c>
      <c r="K233" s="517">
        <v>2023</v>
      </c>
      <c r="L233" s="515">
        <v>6.8620000000000001</v>
      </c>
      <c r="M233" s="572">
        <f>Q238+R238+S238+T238</f>
        <v>6.8627400000000005</v>
      </c>
      <c r="N233" s="9">
        <v>0</v>
      </c>
      <c r="O233" s="9">
        <v>0</v>
      </c>
      <c r="P233" s="9">
        <v>0</v>
      </c>
      <c r="Q233" s="9">
        <v>2.4004400000000001</v>
      </c>
      <c r="R233" s="9">
        <v>4.4622999999999999</v>
      </c>
      <c r="S233" s="9">
        <v>0</v>
      </c>
      <c r="T233" s="9">
        <v>0</v>
      </c>
      <c r="U233" s="9">
        <f>SUM(N233:T233)</f>
        <v>6.8627400000000005</v>
      </c>
      <c r="V233" s="7" t="s">
        <v>3</v>
      </c>
      <c r="W233" s="9">
        <v>4462.3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0</v>
      </c>
      <c r="AT233" s="9">
        <v>0</v>
      </c>
      <c r="AU233" s="9">
        <v>0</v>
      </c>
      <c r="AV233" s="8"/>
    </row>
    <row r="234" spans="1:48" ht="19.5" customHeight="1">
      <c r="A234" s="582"/>
      <c r="B234" s="474"/>
      <c r="C234" s="475"/>
      <c r="D234" s="615"/>
      <c r="E234" s="789"/>
      <c r="F234" s="24" t="s">
        <v>19</v>
      </c>
      <c r="G234" s="24" t="s">
        <v>22</v>
      </c>
      <c r="H234" s="24" t="s">
        <v>754</v>
      </c>
      <c r="I234" s="24" t="s">
        <v>754</v>
      </c>
      <c r="J234" s="517"/>
      <c r="K234" s="517"/>
      <c r="L234" s="515"/>
      <c r="M234" s="572"/>
      <c r="N234" s="9">
        <v>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f t="shared" ref="U234:U238" si="126">SUM(N234:T234)</f>
        <v>0</v>
      </c>
      <c r="V234" s="5" t="s">
        <v>8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9">
        <v>0</v>
      </c>
      <c r="AH234" s="9">
        <v>0</v>
      </c>
      <c r="AI234" s="9">
        <v>0</v>
      </c>
      <c r="AJ234" s="9">
        <v>0</v>
      </c>
      <c r="AK234" s="9">
        <v>0</v>
      </c>
      <c r="AL234" s="9">
        <v>0</v>
      </c>
      <c r="AM234" s="9">
        <v>0</v>
      </c>
      <c r="AN234" s="9">
        <v>0</v>
      </c>
      <c r="AO234" s="9">
        <v>0</v>
      </c>
      <c r="AP234" s="9">
        <v>0</v>
      </c>
      <c r="AQ234" s="9">
        <v>0</v>
      </c>
      <c r="AR234" s="9">
        <v>0</v>
      </c>
      <c r="AS234" s="9">
        <v>0</v>
      </c>
      <c r="AT234" s="9">
        <v>0</v>
      </c>
      <c r="AU234" s="9">
        <v>0</v>
      </c>
      <c r="AV234" s="8"/>
    </row>
    <row r="235" spans="1:48" ht="19.5" customHeight="1">
      <c r="A235" s="582"/>
      <c r="B235" s="474"/>
      <c r="C235" s="475"/>
      <c r="D235" s="615"/>
      <c r="E235" s="789"/>
      <c r="F235" s="476" t="s">
        <v>39</v>
      </c>
      <c r="G235" s="786" t="s">
        <v>21</v>
      </c>
      <c r="H235" s="538" t="s">
        <v>375</v>
      </c>
      <c r="I235" s="538" t="s">
        <v>366</v>
      </c>
      <c r="J235" s="517"/>
      <c r="K235" s="517"/>
      <c r="L235" s="515"/>
      <c r="M235" s="572"/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f>SUM(N235:T235)</f>
        <v>0</v>
      </c>
      <c r="V235" s="187" t="s">
        <v>50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8"/>
    </row>
    <row r="236" spans="1:48" ht="18" customHeight="1">
      <c r="A236" s="582"/>
      <c r="B236" s="474"/>
      <c r="C236" s="475"/>
      <c r="D236" s="615"/>
      <c r="E236" s="789"/>
      <c r="F236" s="476"/>
      <c r="G236" s="787"/>
      <c r="H236" s="539"/>
      <c r="I236" s="539"/>
      <c r="J236" s="517"/>
      <c r="K236" s="517"/>
      <c r="L236" s="515"/>
      <c r="M236" s="572"/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f t="shared" si="126"/>
        <v>0</v>
      </c>
      <c r="V236" s="7" t="s">
        <v>51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9">
        <v>0</v>
      </c>
      <c r="AH236" s="9">
        <v>0</v>
      </c>
      <c r="AI236" s="9">
        <v>0</v>
      </c>
      <c r="AJ236" s="9">
        <v>0</v>
      </c>
      <c r="AK236" s="9">
        <v>0</v>
      </c>
      <c r="AL236" s="9">
        <v>0</v>
      </c>
      <c r="AM236" s="9">
        <v>0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8"/>
    </row>
    <row r="237" spans="1:48" ht="17.25" customHeight="1">
      <c r="A237" s="582"/>
      <c r="B237" s="474"/>
      <c r="C237" s="475"/>
      <c r="D237" s="615"/>
      <c r="E237" s="789"/>
      <c r="F237" s="476"/>
      <c r="G237" s="787"/>
      <c r="H237" s="539"/>
      <c r="I237" s="539"/>
      <c r="J237" s="517"/>
      <c r="K237" s="517"/>
      <c r="L237" s="515"/>
      <c r="M237" s="572"/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9">
        <f t="shared" si="126"/>
        <v>0</v>
      </c>
      <c r="V237" s="7" t="s">
        <v>52</v>
      </c>
      <c r="W237" s="85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8"/>
    </row>
    <row r="238" spans="1:48" s="95" customFormat="1" ht="19.5" customHeight="1">
      <c r="A238" s="582"/>
      <c r="B238" s="474"/>
      <c r="C238" s="475"/>
      <c r="D238" s="616"/>
      <c r="E238" s="789"/>
      <c r="F238" s="476"/>
      <c r="G238" s="788"/>
      <c r="H238" s="540"/>
      <c r="I238" s="540"/>
      <c r="J238" s="517"/>
      <c r="K238" s="517"/>
      <c r="L238" s="515"/>
      <c r="M238" s="572"/>
      <c r="N238" s="87">
        <f>SUM(N233:N237)</f>
        <v>0</v>
      </c>
      <c r="O238" s="87">
        <f t="shared" ref="O238:T238" si="127">SUM(O233:O237)</f>
        <v>0</v>
      </c>
      <c r="P238" s="87">
        <f t="shared" si="127"/>
        <v>0</v>
      </c>
      <c r="Q238" s="87">
        <f t="shared" si="127"/>
        <v>2.4004400000000001</v>
      </c>
      <c r="R238" s="175">
        <f t="shared" si="127"/>
        <v>4.4622999999999999</v>
      </c>
      <c r="S238" s="175">
        <f t="shared" si="127"/>
        <v>0</v>
      </c>
      <c r="T238" s="175">
        <f t="shared" si="127"/>
        <v>0</v>
      </c>
      <c r="U238" s="176">
        <f t="shared" si="126"/>
        <v>6.8627400000000005</v>
      </c>
      <c r="V238" s="177" t="s">
        <v>11</v>
      </c>
      <c r="W238" s="175">
        <f t="shared" ref="W238:AU238" si="128">SUM(W233:W237)</f>
        <v>4462.3</v>
      </c>
      <c r="X238" s="175">
        <f t="shared" si="128"/>
        <v>0</v>
      </c>
      <c r="Y238" s="175">
        <f t="shared" si="128"/>
        <v>0</v>
      </c>
      <c r="Z238" s="175">
        <f t="shared" si="128"/>
        <v>0</v>
      </c>
      <c r="AA238" s="175">
        <f t="shared" si="128"/>
        <v>0</v>
      </c>
      <c r="AB238" s="175">
        <f t="shared" si="128"/>
        <v>0</v>
      </c>
      <c r="AC238" s="175">
        <f t="shared" si="128"/>
        <v>0</v>
      </c>
      <c r="AD238" s="175">
        <f t="shared" si="128"/>
        <v>0</v>
      </c>
      <c r="AE238" s="175">
        <f t="shared" si="128"/>
        <v>0</v>
      </c>
      <c r="AF238" s="175">
        <f t="shared" si="128"/>
        <v>0</v>
      </c>
      <c r="AG238" s="175">
        <f t="shared" si="128"/>
        <v>0</v>
      </c>
      <c r="AH238" s="175">
        <f t="shared" si="128"/>
        <v>0</v>
      </c>
      <c r="AI238" s="175">
        <f t="shared" si="128"/>
        <v>0</v>
      </c>
      <c r="AJ238" s="175">
        <f t="shared" si="128"/>
        <v>0</v>
      </c>
      <c r="AK238" s="175">
        <f t="shared" si="128"/>
        <v>0</v>
      </c>
      <c r="AL238" s="175">
        <f t="shared" si="128"/>
        <v>0</v>
      </c>
      <c r="AM238" s="175">
        <f t="shared" si="128"/>
        <v>0</v>
      </c>
      <c r="AN238" s="175">
        <f t="shared" si="128"/>
        <v>0</v>
      </c>
      <c r="AO238" s="175">
        <f t="shared" si="128"/>
        <v>0</v>
      </c>
      <c r="AP238" s="175">
        <f t="shared" si="128"/>
        <v>0</v>
      </c>
      <c r="AQ238" s="175">
        <f t="shared" si="128"/>
        <v>0</v>
      </c>
      <c r="AR238" s="175">
        <f t="shared" si="128"/>
        <v>0</v>
      </c>
      <c r="AS238" s="175">
        <f t="shared" si="128"/>
        <v>0</v>
      </c>
      <c r="AT238" s="175">
        <f t="shared" si="128"/>
        <v>0</v>
      </c>
      <c r="AU238" s="175">
        <f t="shared" si="128"/>
        <v>0</v>
      </c>
      <c r="AV238" s="183"/>
    </row>
    <row r="239" spans="1:48" ht="19.5" customHeight="1">
      <c r="A239" s="582"/>
      <c r="B239" s="552" t="s">
        <v>759</v>
      </c>
      <c r="C239" s="475" t="s">
        <v>760</v>
      </c>
      <c r="D239" s="576" t="s">
        <v>662</v>
      </c>
      <c r="E239" s="554" t="s">
        <v>761</v>
      </c>
      <c r="F239" s="6"/>
      <c r="G239" s="6" t="s">
        <v>20</v>
      </c>
      <c r="H239" s="6" t="s">
        <v>303</v>
      </c>
      <c r="I239" s="6" t="s">
        <v>58</v>
      </c>
      <c r="J239" s="555">
        <v>2022</v>
      </c>
      <c r="K239" s="555">
        <v>2023</v>
      </c>
      <c r="L239" s="572">
        <v>13.855</v>
      </c>
      <c r="M239" s="572">
        <f>Q244+R244+S244+T244</f>
        <v>13.855640000000001</v>
      </c>
      <c r="N239" s="9">
        <v>0</v>
      </c>
      <c r="O239" s="9">
        <v>0</v>
      </c>
      <c r="P239" s="9">
        <v>0</v>
      </c>
      <c r="Q239" s="9">
        <v>2.8042699999999998</v>
      </c>
      <c r="R239" s="9">
        <v>11.05137</v>
      </c>
      <c r="S239" s="9">
        <v>0</v>
      </c>
      <c r="T239" s="9">
        <v>0</v>
      </c>
      <c r="U239" s="9">
        <f>SUM(N239:T239)</f>
        <v>13.855640000000001</v>
      </c>
      <c r="V239" s="7" t="s">
        <v>3</v>
      </c>
      <c r="W239" s="9">
        <v>11051.37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8"/>
    </row>
    <row r="240" spans="1:48" s="84" customFormat="1" ht="19.5" customHeight="1">
      <c r="A240" s="582"/>
      <c r="B240" s="552"/>
      <c r="C240" s="475"/>
      <c r="D240" s="577"/>
      <c r="E240" s="554"/>
      <c r="F240" s="96" t="s">
        <v>19</v>
      </c>
      <c r="G240" s="96" t="s">
        <v>22</v>
      </c>
      <c r="H240" s="96" t="s">
        <v>324</v>
      </c>
      <c r="I240" s="96" t="s">
        <v>324</v>
      </c>
      <c r="J240" s="555"/>
      <c r="K240" s="555"/>
      <c r="L240" s="572"/>
      <c r="M240" s="572"/>
      <c r="N240" s="83">
        <v>0</v>
      </c>
      <c r="O240" s="83">
        <v>0</v>
      </c>
      <c r="P240" s="83">
        <v>0</v>
      </c>
      <c r="Q240" s="83">
        <v>0</v>
      </c>
      <c r="R240" s="83">
        <v>0</v>
      </c>
      <c r="S240" s="83">
        <v>0</v>
      </c>
      <c r="T240" s="83">
        <v>0</v>
      </c>
      <c r="U240" s="83">
        <f t="shared" ref="U240:U244" si="129">SUM(N240:T240)</f>
        <v>0</v>
      </c>
      <c r="V240" s="58" t="s">
        <v>8</v>
      </c>
      <c r="W240" s="83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350"/>
    </row>
    <row r="241" spans="1:48" s="84" customFormat="1" ht="19.5" customHeight="1">
      <c r="A241" s="582"/>
      <c r="B241" s="552"/>
      <c r="C241" s="475"/>
      <c r="D241" s="577"/>
      <c r="E241" s="554"/>
      <c r="F241" s="550" t="s">
        <v>39</v>
      </c>
      <c r="G241" s="795" t="s">
        <v>21</v>
      </c>
      <c r="H241" s="566" t="s">
        <v>375</v>
      </c>
      <c r="I241" s="566" t="s">
        <v>366</v>
      </c>
      <c r="J241" s="555"/>
      <c r="K241" s="555"/>
      <c r="L241" s="572"/>
      <c r="M241" s="572"/>
      <c r="N241" s="83">
        <v>0</v>
      </c>
      <c r="O241" s="83">
        <v>0</v>
      </c>
      <c r="P241" s="83">
        <v>0</v>
      </c>
      <c r="Q241" s="83">
        <v>0</v>
      </c>
      <c r="R241" s="83">
        <v>0</v>
      </c>
      <c r="S241" s="83">
        <v>0</v>
      </c>
      <c r="T241" s="83">
        <v>0</v>
      </c>
      <c r="U241" s="83">
        <f>SUM(N241:T241)</f>
        <v>0</v>
      </c>
      <c r="V241" s="229" t="s">
        <v>50</v>
      </c>
      <c r="W241" s="83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0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0</v>
      </c>
      <c r="AT241" s="9">
        <v>0</v>
      </c>
      <c r="AU241" s="9">
        <v>0</v>
      </c>
      <c r="AV241" s="350"/>
    </row>
    <row r="242" spans="1:48" s="84" customFormat="1" ht="18" customHeight="1">
      <c r="A242" s="582"/>
      <c r="B242" s="552"/>
      <c r="C242" s="475"/>
      <c r="D242" s="577"/>
      <c r="E242" s="554"/>
      <c r="F242" s="550"/>
      <c r="G242" s="796"/>
      <c r="H242" s="567"/>
      <c r="I242" s="567"/>
      <c r="J242" s="555"/>
      <c r="K242" s="555"/>
      <c r="L242" s="572"/>
      <c r="M242" s="572"/>
      <c r="N242" s="83">
        <v>0</v>
      </c>
      <c r="O242" s="83">
        <v>0</v>
      </c>
      <c r="P242" s="83">
        <v>0</v>
      </c>
      <c r="Q242" s="83">
        <v>0</v>
      </c>
      <c r="R242" s="83">
        <v>0</v>
      </c>
      <c r="S242" s="83">
        <v>0</v>
      </c>
      <c r="T242" s="83">
        <v>0</v>
      </c>
      <c r="U242" s="83">
        <f t="shared" si="129"/>
        <v>0</v>
      </c>
      <c r="V242" s="45" t="s">
        <v>51</v>
      </c>
      <c r="W242" s="83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0</v>
      </c>
      <c r="AJ242" s="9">
        <v>0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0</v>
      </c>
      <c r="AQ242" s="9">
        <v>0</v>
      </c>
      <c r="AR242" s="9">
        <v>0</v>
      </c>
      <c r="AS242" s="9">
        <v>0</v>
      </c>
      <c r="AT242" s="9">
        <v>0</v>
      </c>
      <c r="AU242" s="9">
        <v>0</v>
      </c>
      <c r="AV242" s="350"/>
    </row>
    <row r="243" spans="1:48" s="84" customFormat="1" ht="17.25" customHeight="1">
      <c r="A243" s="582"/>
      <c r="B243" s="552"/>
      <c r="C243" s="475"/>
      <c r="D243" s="577"/>
      <c r="E243" s="554"/>
      <c r="F243" s="550"/>
      <c r="G243" s="796"/>
      <c r="H243" s="567"/>
      <c r="I243" s="567"/>
      <c r="J243" s="555"/>
      <c r="K243" s="555"/>
      <c r="L243" s="572"/>
      <c r="M243" s="572"/>
      <c r="N243" s="86">
        <v>0</v>
      </c>
      <c r="O243" s="86">
        <v>0</v>
      </c>
      <c r="P243" s="86">
        <v>0</v>
      </c>
      <c r="Q243" s="86">
        <v>0</v>
      </c>
      <c r="R243" s="86">
        <v>0</v>
      </c>
      <c r="S243" s="86">
        <v>0</v>
      </c>
      <c r="T243" s="86">
        <v>0</v>
      </c>
      <c r="U243" s="83">
        <f t="shared" si="129"/>
        <v>0</v>
      </c>
      <c r="V243" s="45" t="s">
        <v>52</v>
      </c>
      <c r="W243" s="86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0</v>
      </c>
      <c r="AL243" s="9">
        <v>0</v>
      </c>
      <c r="AM243" s="9">
        <v>0</v>
      </c>
      <c r="AN243" s="9">
        <v>0</v>
      </c>
      <c r="AO243" s="9">
        <v>0</v>
      </c>
      <c r="AP243" s="9">
        <v>0</v>
      </c>
      <c r="AQ243" s="9">
        <v>0</v>
      </c>
      <c r="AR243" s="9">
        <v>0</v>
      </c>
      <c r="AS243" s="9">
        <v>0</v>
      </c>
      <c r="AT243" s="9">
        <v>0</v>
      </c>
      <c r="AU243" s="9">
        <v>0</v>
      </c>
      <c r="AV243" s="350"/>
    </row>
    <row r="244" spans="1:48" s="90" customFormat="1" ht="19.5" customHeight="1">
      <c r="A244" s="583"/>
      <c r="B244" s="552"/>
      <c r="C244" s="475"/>
      <c r="D244" s="578"/>
      <c r="E244" s="554"/>
      <c r="F244" s="550"/>
      <c r="G244" s="797"/>
      <c r="H244" s="568"/>
      <c r="I244" s="568"/>
      <c r="J244" s="555"/>
      <c r="K244" s="555"/>
      <c r="L244" s="572"/>
      <c r="M244" s="572"/>
      <c r="N244" s="88">
        <f>SUM(N239:N243)</f>
        <v>0</v>
      </c>
      <c r="O244" s="88">
        <f t="shared" ref="O244:T244" si="130">SUM(O239:O243)</f>
        <v>0</v>
      </c>
      <c r="P244" s="88">
        <f t="shared" si="130"/>
        <v>0</v>
      </c>
      <c r="Q244" s="88">
        <f t="shared" si="130"/>
        <v>2.8042699999999998</v>
      </c>
      <c r="R244" s="175">
        <f t="shared" si="130"/>
        <v>11.05137</v>
      </c>
      <c r="S244" s="175">
        <f t="shared" si="130"/>
        <v>0</v>
      </c>
      <c r="T244" s="175">
        <f t="shared" si="130"/>
        <v>0</v>
      </c>
      <c r="U244" s="176">
        <f t="shared" si="129"/>
        <v>13.855640000000001</v>
      </c>
      <c r="V244" s="177" t="s">
        <v>11</v>
      </c>
      <c r="W244" s="175">
        <f t="shared" ref="W244" si="131">SUM(W239:W243)</f>
        <v>11051.37</v>
      </c>
      <c r="X244" s="175">
        <f t="shared" ref="X244:AU244" si="132">SUM(X239:X243)</f>
        <v>0</v>
      </c>
      <c r="Y244" s="175">
        <f t="shared" si="132"/>
        <v>0</v>
      </c>
      <c r="Z244" s="175">
        <f t="shared" si="132"/>
        <v>0</v>
      </c>
      <c r="AA244" s="175">
        <f t="shared" si="132"/>
        <v>0</v>
      </c>
      <c r="AB244" s="175">
        <f t="shared" si="132"/>
        <v>0</v>
      </c>
      <c r="AC244" s="175">
        <f t="shared" si="132"/>
        <v>0</v>
      </c>
      <c r="AD244" s="175">
        <f t="shared" si="132"/>
        <v>0</v>
      </c>
      <c r="AE244" s="175">
        <f t="shared" si="132"/>
        <v>0</v>
      </c>
      <c r="AF244" s="175">
        <f t="shared" si="132"/>
        <v>0</v>
      </c>
      <c r="AG244" s="175">
        <f t="shared" si="132"/>
        <v>0</v>
      </c>
      <c r="AH244" s="175">
        <f t="shared" si="132"/>
        <v>0</v>
      </c>
      <c r="AI244" s="175">
        <f t="shared" si="132"/>
        <v>0</v>
      </c>
      <c r="AJ244" s="175">
        <f t="shared" si="132"/>
        <v>0</v>
      </c>
      <c r="AK244" s="175">
        <f t="shared" si="132"/>
        <v>0</v>
      </c>
      <c r="AL244" s="175">
        <f t="shared" si="132"/>
        <v>0</v>
      </c>
      <c r="AM244" s="175">
        <f t="shared" si="132"/>
        <v>0</v>
      </c>
      <c r="AN244" s="175">
        <f t="shared" si="132"/>
        <v>0</v>
      </c>
      <c r="AO244" s="175">
        <f t="shared" si="132"/>
        <v>0</v>
      </c>
      <c r="AP244" s="175">
        <f t="shared" si="132"/>
        <v>0</v>
      </c>
      <c r="AQ244" s="175">
        <f t="shared" si="132"/>
        <v>0</v>
      </c>
      <c r="AR244" s="175">
        <f t="shared" si="132"/>
        <v>0</v>
      </c>
      <c r="AS244" s="175">
        <f t="shared" si="132"/>
        <v>0</v>
      </c>
      <c r="AT244" s="175">
        <f t="shared" si="132"/>
        <v>0</v>
      </c>
      <c r="AU244" s="175">
        <f t="shared" si="132"/>
        <v>0</v>
      </c>
      <c r="AV244" s="351"/>
    </row>
    <row r="245" spans="1:48" s="84" customFormat="1" ht="15.75" customHeight="1">
      <c r="A245" s="777" t="s">
        <v>643</v>
      </c>
      <c r="B245" s="778"/>
      <c r="C245" s="778"/>
      <c r="D245" s="778"/>
      <c r="E245" s="778"/>
      <c r="F245" s="778"/>
      <c r="G245" s="778"/>
      <c r="H245" s="778"/>
      <c r="I245" s="778"/>
      <c r="J245" s="778"/>
      <c r="K245" s="778"/>
      <c r="L245" s="778"/>
      <c r="M245" s="778"/>
      <c r="N245" s="778"/>
      <c r="O245" s="778"/>
      <c r="P245" s="778"/>
      <c r="Q245" s="778"/>
      <c r="R245" s="778"/>
      <c r="S245" s="778"/>
      <c r="T245" s="778"/>
      <c r="U245" s="778"/>
      <c r="V245" s="778"/>
      <c r="W245" s="675"/>
      <c r="X245" s="675"/>
      <c r="Y245" s="675"/>
      <c r="Z245" s="675"/>
      <c r="AA245" s="675"/>
      <c r="AB245" s="675"/>
      <c r="AC245" s="675"/>
      <c r="AD245" s="675"/>
      <c r="AE245" s="675"/>
      <c r="AF245" s="675"/>
      <c r="AG245" s="675"/>
      <c r="AH245" s="675"/>
      <c r="AI245" s="675"/>
      <c r="AJ245" s="675"/>
      <c r="AK245" s="675"/>
      <c r="AL245" s="675"/>
      <c r="AM245" s="675"/>
      <c r="AN245" s="675"/>
      <c r="AO245" s="675"/>
      <c r="AP245" s="675"/>
      <c r="AQ245" s="675"/>
      <c r="AR245" s="675"/>
      <c r="AS245" s="675"/>
      <c r="AT245" s="675"/>
      <c r="AU245" s="675"/>
      <c r="AV245" s="676"/>
    </row>
    <row r="246" spans="1:48" ht="19.5" customHeight="1">
      <c r="A246" s="584" t="s">
        <v>54</v>
      </c>
      <c r="B246" s="552" t="s">
        <v>762</v>
      </c>
      <c r="C246" s="475" t="s">
        <v>763</v>
      </c>
      <c r="D246" s="576" t="s">
        <v>662</v>
      </c>
      <c r="E246" s="554" t="s">
        <v>683</v>
      </c>
      <c r="F246" s="6" t="s">
        <v>18</v>
      </c>
      <c r="G246" s="6" t="s">
        <v>20</v>
      </c>
      <c r="H246" s="6" t="s">
        <v>303</v>
      </c>
      <c r="I246" s="6" t="s">
        <v>724</v>
      </c>
      <c r="J246" s="555">
        <v>2023</v>
      </c>
      <c r="K246" s="555">
        <v>2025</v>
      </c>
      <c r="L246" s="572">
        <v>15.35</v>
      </c>
      <c r="M246" s="572">
        <f>Q251+R251+S251+T251</f>
        <v>2.2125000000000001E-3</v>
      </c>
      <c r="N246" s="9">
        <v>0</v>
      </c>
      <c r="O246" s="9">
        <v>0</v>
      </c>
      <c r="P246" s="9">
        <v>0</v>
      </c>
      <c r="Q246" s="9">
        <v>0</v>
      </c>
      <c r="R246" s="9">
        <v>7.3750000000000009E-4</v>
      </c>
      <c r="S246" s="9">
        <v>7.3750000000000009E-4</v>
      </c>
      <c r="T246" s="9">
        <v>7.3750000000000009E-4</v>
      </c>
      <c r="U246" s="9">
        <f>SUM(N246:T246)</f>
        <v>2.2125000000000001E-3</v>
      </c>
      <c r="V246" s="7" t="s">
        <v>3</v>
      </c>
      <c r="W246" s="9">
        <v>0.73750000000000004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8"/>
    </row>
    <row r="247" spans="1:48" s="84" customFormat="1" ht="19.5" customHeight="1">
      <c r="A247" s="585"/>
      <c r="B247" s="552"/>
      <c r="C247" s="475"/>
      <c r="D247" s="577"/>
      <c r="E247" s="554"/>
      <c r="F247" s="96" t="s">
        <v>19</v>
      </c>
      <c r="G247" s="96" t="s">
        <v>22</v>
      </c>
      <c r="H247" s="96" t="s">
        <v>764</v>
      </c>
      <c r="I247" s="96" t="s">
        <v>764</v>
      </c>
      <c r="J247" s="555"/>
      <c r="K247" s="555"/>
      <c r="L247" s="572"/>
      <c r="M247" s="572"/>
      <c r="N247" s="83">
        <v>0</v>
      </c>
      <c r="O247" s="83">
        <v>0</v>
      </c>
      <c r="P247" s="83">
        <v>0</v>
      </c>
      <c r="Q247" s="83">
        <v>0</v>
      </c>
      <c r="R247" s="83">
        <v>0</v>
      </c>
      <c r="S247" s="83">
        <v>0</v>
      </c>
      <c r="T247" s="83">
        <v>0</v>
      </c>
      <c r="U247" s="83">
        <f t="shared" ref="U247:U251" si="133">SUM(N247:T247)</f>
        <v>0</v>
      </c>
      <c r="V247" s="58" t="s">
        <v>8</v>
      </c>
      <c r="W247" s="83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350"/>
    </row>
    <row r="248" spans="1:48" s="84" customFormat="1" ht="19.5" customHeight="1">
      <c r="A248" s="585"/>
      <c r="B248" s="552"/>
      <c r="C248" s="475"/>
      <c r="D248" s="577"/>
      <c r="E248" s="554"/>
      <c r="F248" s="550" t="s">
        <v>39</v>
      </c>
      <c r="G248" s="795" t="s">
        <v>21</v>
      </c>
      <c r="H248" s="566" t="s">
        <v>375</v>
      </c>
      <c r="I248" s="566" t="s">
        <v>366</v>
      </c>
      <c r="J248" s="555"/>
      <c r="K248" s="555"/>
      <c r="L248" s="572"/>
      <c r="M248" s="572"/>
      <c r="N248" s="83">
        <v>0</v>
      </c>
      <c r="O248" s="83">
        <v>0</v>
      </c>
      <c r="P248" s="83">
        <v>0</v>
      </c>
      <c r="Q248" s="83">
        <v>0</v>
      </c>
      <c r="R248" s="83">
        <v>0</v>
      </c>
      <c r="S248" s="83">
        <v>0</v>
      </c>
      <c r="T248" s="83">
        <v>0</v>
      </c>
      <c r="U248" s="83">
        <f>SUM(N248:T248)</f>
        <v>0</v>
      </c>
      <c r="V248" s="229" t="s">
        <v>50</v>
      </c>
      <c r="W248" s="83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0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350"/>
    </row>
    <row r="249" spans="1:48" s="84" customFormat="1" ht="18" customHeight="1">
      <c r="A249" s="585"/>
      <c r="B249" s="552"/>
      <c r="C249" s="475"/>
      <c r="D249" s="577"/>
      <c r="E249" s="554"/>
      <c r="F249" s="550"/>
      <c r="G249" s="796"/>
      <c r="H249" s="567"/>
      <c r="I249" s="567"/>
      <c r="J249" s="555"/>
      <c r="K249" s="555"/>
      <c r="L249" s="572"/>
      <c r="M249" s="572"/>
      <c r="N249" s="83">
        <v>0</v>
      </c>
      <c r="O249" s="83">
        <v>0</v>
      </c>
      <c r="P249" s="83">
        <v>0</v>
      </c>
      <c r="Q249" s="83">
        <v>0</v>
      </c>
      <c r="R249" s="83">
        <v>0</v>
      </c>
      <c r="S249" s="83">
        <v>0</v>
      </c>
      <c r="T249" s="83">
        <v>0</v>
      </c>
      <c r="U249" s="83">
        <f t="shared" si="133"/>
        <v>0</v>
      </c>
      <c r="V249" s="45" t="s">
        <v>51</v>
      </c>
      <c r="W249" s="83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350"/>
    </row>
    <row r="250" spans="1:48" s="84" customFormat="1" ht="17.25" customHeight="1">
      <c r="A250" s="585"/>
      <c r="B250" s="552"/>
      <c r="C250" s="475"/>
      <c r="D250" s="577"/>
      <c r="E250" s="554"/>
      <c r="F250" s="550"/>
      <c r="G250" s="796"/>
      <c r="H250" s="567"/>
      <c r="I250" s="567"/>
      <c r="J250" s="555"/>
      <c r="K250" s="555"/>
      <c r="L250" s="572"/>
      <c r="M250" s="572"/>
      <c r="N250" s="86">
        <v>0</v>
      </c>
      <c r="O250" s="86">
        <v>0</v>
      </c>
      <c r="P250" s="86">
        <v>0</v>
      </c>
      <c r="Q250" s="86">
        <v>0</v>
      </c>
      <c r="R250" s="86">
        <v>0</v>
      </c>
      <c r="S250" s="86">
        <v>0</v>
      </c>
      <c r="T250" s="86">
        <v>0</v>
      </c>
      <c r="U250" s="83">
        <f t="shared" si="133"/>
        <v>0</v>
      </c>
      <c r="V250" s="45" t="s">
        <v>52</v>
      </c>
      <c r="W250" s="86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350"/>
    </row>
    <row r="251" spans="1:48" s="90" customFormat="1" ht="19.5" customHeight="1">
      <c r="A251" s="586"/>
      <c r="B251" s="552"/>
      <c r="C251" s="475"/>
      <c r="D251" s="578"/>
      <c r="E251" s="554"/>
      <c r="F251" s="550"/>
      <c r="G251" s="797"/>
      <c r="H251" s="568"/>
      <c r="I251" s="568"/>
      <c r="J251" s="555"/>
      <c r="K251" s="555"/>
      <c r="L251" s="572"/>
      <c r="M251" s="572"/>
      <c r="N251" s="88">
        <f>SUM(N246:N250)</f>
        <v>0</v>
      </c>
      <c r="O251" s="88">
        <f t="shared" ref="O251:T251" si="134">SUM(O246:O250)</f>
        <v>0</v>
      </c>
      <c r="P251" s="88">
        <f t="shared" si="134"/>
        <v>0</v>
      </c>
      <c r="Q251" s="88">
        <f t="shared" si="134"/>
        <v>0</v>
      </c>
      <c r="R251" s="175">
        <f t="shared" si="134"/>
        <v>7.3750000000000009E-4</v>
      </c>
      <c r="S251" s="175">
        <f t="shared" si="134"/>
        <v>7.3750000000000009E-4</v>
      </c>
      <c r="T251" s="175">
        <f t="shared" si="134"/>
        <v>7.3750000000000009E-4</v>
      </c>
      <c r="U251" s="176">
        <f t="shared" si="133"/>
        <v>2.2125000000000001E-3</v>
      </c>
      <c r="V251" s="177" t="s">
        <v>11</v>
      </c>
      <c r="W251" s="175">
        <f t="shared" ref="W251:AU251" si="135">SUM(W246:W250)</f>
        <v>0.73750000000000004</v>
      </c>
      <c r="X251" s="175">
        <f t="shared" si="135"/>
        <v>0</v>
      </c>
      <c r="Y251" s="175">
        <f t="shared" si="135"/>
        <v>0</v>
      </c>
      <c r="Z251" s="175">
        <f t="shared" si="135"/>
        <v>0</v>
      </c>
      <c r="AA251" s="175">
        <f t="shared" si="135"/>
        <v>0</v>
      </c>
      <c r="AB251" s="175">
        <f t="shared" si="135"/>
        <v>0</v>
      </c>
      <c r="AC251" s="175">
        <f t="shared" si="135"/>
        <v>0</v>
      </c>
      <c r="AD251" s="175">
        <f t="shared" si="135"/>
        <v>0</v>
      </c>
      <c r="AE251" s="175">
        <f t="shared" si="135"/>
        <v>0</v>
      </c>
      <c r="AF251" s="175">
        <f t="shared" si="135"/>
        <v>0</v>
      </c>
      <c r="AG251" s="175">
        <f t="shared" si="135"/>
        <v>0</v>
      </c>
      <c r="AH251" s="175">
        <f t="shared" si="135"/>
        <v>0</v>
      </c>
      <c r="AI251" s="175">
        <f t="shared" si="135"/>
        <v>0</v>
      </c>
      <c r="AJ251" s="175">
        <f t="shared" si="135"/>
        <v>0</v>
      </c>
      <c r="AK251" s="175">
        <f t="shared" si="135"/>
        <v>0</v>
      </c>
      <c r="AL251" s="175">
        <f t="shared" si="135"/>
        <v>0</v>
      </c>
      <c r="AM251" s="175">
        <f t="shared" si="135"/>
        <v>0</v>
      </c>
      <c r="AN251" s="175">
        <f t="shared" si="135"/>
        <v>0</v>
      </c>
      <c r="AO251" s="175">
        <f t="shared" si="135"/>
        <v>0</v>
      </c>
      <c r="AP251" s="175">
        <f t="shared" si="135"/>
        <v>0</v>
      </c>
      <c r="AQ251" s="175">
        <f t="shared" si="135"/>
        <v>0</v>
      </c>
      <c r="AR251" s="175">
        <f t="shared" si="135"/>
        <v>0</v>
      </c>
      <c r="AS251" s="175">
        <f t="shared" si="135"/>
        <v>0</v>
      </c>
      <c r="AT251" s="175">
        <f t="shared" si="135"/>
        <v>0</v>
      </c>
      <c r="AU251" s="175">
        <f t="shared" si="135"/>
        <v>0</v>
      </c>
      <c r="AV251" s="351"/>
    </row>
    <row r="252" spans="1:48" s="84" customFormat="1" ht="18.75" customHeight="1">
      <c r="A252" s="179"/>
      <c r="B252" s="648" t="s">
        <v>765</v>
      </c>
      <c r="C252" s="649"/>
      <c r="D252" s="649"/>
      <c r="E252" s="649"/>
      <c r="F252" s="649"/>
      <c r="G252" s="649"/>
      <c r="H252" s="649"/>
      <c r="I252" s="649"/>
      <c r="J252" s="649"/>
      <c r="K252" s="649"/>
      <c r="L252" s="649"/>
      <c r="M252" s="649"/>
      <c r="N252" s="649"/>
      <c r="O252" s="649"/>
      <c r="P252" s="649"/>
      <c r="Q252" s="649"/>
      <c r="R252" s="649"/>
      <c r="S252" s="649"/>
      <c r="T252" s="649"/>
      <c r="U252" s="649"/>
      <c r="V252" s="649"/>
      <c r="W252" s="675"/>
      <c r="X252" s="675"/>
      <c r="Y252" s="675"/>
      <c r="Z252" s="675"/>
      <c r="AA252" s="675"/>
      <c r="AB252" s="675"/>
      <c r="AC252" s="675"/>
      <c r="AD252" s="675"/>
      <c r="AE252" s="675"/>
      <c r="AF252" s="675"/>
      <c r="AG252" s="675"/>
      <c r="AH252" s="675"/>
      <c r="AI252" s="675"/>
      <c r="AJ252" s="675"/>
      <c r="AK252" s="675"/>
      <c r="AL252" s="675"/>
      <c r="AM252" s="675"/>
      <c r="AN252" s="675"/>
      <c r="AO252" s="675"/>
      <c r="AP252" s="675"/>
      <c r="AQ252" s="675"/>
      <c r="AR252" s="675"/>
      <c r="AS252" s="675"/>
      <c r="AT252" s="675"/>
      <c r="AU252" s="675"/>
      <c r="AV252" s="676"/>
    </row>
    <row r="253" spans="1:48" ht="19.5" customHeight="1">
      <c r="A253" s="471" t="s">
        <v>53</v>
      </c>
      <c r="B253" s="474" t="s">
        <v>428</v>
      </c>
      <c r="C253" s="475" t="s">
        <v>766</v>
      </c>
      <c r="D253" s="614" t="s">
        <v>630</v>
      </c>
      <c r="E253" s="789" t="s">
        <v>691</v>
      </c>
      <c r="F253" s="6" t="s">
        <v>18</v>
      </c>
      <c r="G253" s="6" t="s">
        <v>20</v>
      </c>
      <c r="H253" s="6" t="s">
        <v>297</v>
      </c>
      <c r="I253" s="6" t="s">
        <v>297</v>
      </c>
      <c r="J253" s="517">
        <v>2019</v>
      </c>
      <c r="K253" s="517">
        <v>2019</v>
      </c>
      <c r="L253" s="515">
        <v>5.6109999999999998</v>
      </c>
      <c r="M253" s="572">
        <f>Q258+R258+S258+T258</f>
        <v>0.41602999999999996</v>
      </c>
      <c r="N253" s="9">
        <v>0</v>
      </c>
      <c r="O253" s="9">
        <v>5.0374399999999993</v>
      </c>
      <c r="P253" s="9">
        <v>0.15759489000000029</v>
      </c>
      <c r="Q253" s="9">
        <v>0.41602999999999996</v>
      </c>
      <c r="R253" s="9">
        <v>0</v>
      </c>
      <c r="S253" s="9">
        <v>0</v>
      </c>
      <c r="T253" s="9">
        <v>0</v>
      </c>
      <c r="U253" s="9">
        <f>SUM(N253:T253)</f>
        <v>5.6110648899999997</v>
      </c>
      <c r="V253" s="7" t="s">
        <v>3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v>0</v>
      </c>
      <c r="AV253" s="8"/>
    </row>
    <row r="254" spans="1:48" ht="19.5" customHeight="1">
      <c r="A254" s="472"/>
      <c r="B254" s="474"/>
      <c r="C254" s="475"/>
      <c r="D254" s="615"/>
      <c r="E254" s="789"/>
      <c r="F254" s="6" t="s">
        <v>19</v>
      </c>
      <c r="G254" s="6" t="s">
        <v>22</v>
      </c>
      <c r="H254" s="6" t="s">
        <v>297</v>
      </c>
      <c r="I254" s="6" t="s">
        <v>297</v>
      </c>
      <c r="J254" s="517"/>
      <c r="K254" s="517"/>
      <c r="L254" s="515"/>
      <c r="M254" s="572"/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f t="shared" ref="U254:U258" si="136">SUM(N254:T254)</f>
        <v>0</v>
      </c>
      <c r="V254" s="5" t="s">
        <v>8</v>
      </c>
      <c r="W254" s="9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0</v>
      </c>
      <c r="AN254" s="9">
        <v>0</v>
      </c>
      <c r="AO254" s="9">
        <v>0</v>
      </c>
      <c r="AP254" s="9">
        <v>0</v>
      </c>
      <c r="AQ254" s="9">
        <v>0</v>
      </c>
      <c r="AR254" s="9">
        <v>0</v>
      </c>
      <c r="AS254" s="9">
        <v>0</v>
      </c>
      <c r="AT254" s="9">
        <v>0</v>
      </c>
      <c r="AU254" s="9">
        <v>0</v>
      </c>
      <c r="AV254" s="8"/>
    </row>
    <row r="255" spans="1:48" ht="19.5" customHeight="1">
      <c r="A255" s="472"/>
      <c r="B255" s="474"/>
      <c r="C255" s="475"/>
      <c r="D255" s="615"/>
      <c r="E255" s="789"/>
      <c r="F255" s="476" t="s">
        <v>39</v>
      </c>
      <c r="G255" s="476" t="s">
        <v>21</v>
      </c>
      <c r="H255" s="476" t="s">
        <v>319</v>
      </c>
      <c r="I255" s="476" t="s">
        <v>767</v>
      </c>
      <c r="J255" s="517"/>
      <c r="K255" s="517"/>
      <c r="L255" s="515"/>
      <c r="M255" s="572"/>
      <c r="N255" s="9">
        <v>0</v>
      </c>
      <c r="O255" s="9">
        <v>0</v>
      </c>
      <c r="P255" s="9">
        <v>0</v>
      </c>
      <c r="Q255" s="9">
        <v>0</v>
      </c>
      <c r="R255" s="9">
        <v>0</v>
      </c>
      <c r="S255" s="9">
        <v>0</v>
      </c>
      <c r="T255" s="9">
        <v>0</v>
      </c>
      <c r="U255" s="9">
        <f>SUM(N255:T255)</f>
        <v>0</v>
      </c>
      <c r="V255" s="187" t="s">
        <v>50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0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8"/>
    </row>
    <row r="256" spans="1:48" ht="18" customHeight="1">
      <c r="A256" s="472"/>
      <c r="B256" s="474"/>
      <c r="C256" s="475"/>
      <c r="D256" s="615"/>
      <c r="E256" s="789"/>
      <c r="F256" s="476"/>
      <c r="G256" s="476"/>
      <c r="H256" s="476"/>
      <c r="I256" s="476"/>
      <c r="J256" s="517"/>
      <c r="K256" s="517"/>
      <c r="L256" s="515"/>
      <c r="M256" s="572"/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f t="shared" si="136"/>
        <v>0</v>
      </c>
      <c r="V256" s="7" t="s">
        <v>51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8"/>
    </row>
    <row r="257" spans="1:48" ht="17.25" customHeight="1">
      <c r="A257" s="472"/>
      <c r="B257" s="474"/>
      <c r="C257" s="475"/>
      <c r="D257" s="615"/>
      <c r="E257" s="789"/>
      <c r="F257" s="476"/>
      <c r="G257" s="476"/>
      <c r="H257" s="476"/>
      <c r="I257" s="476"/>
      <c r="J257" s="517"/>
      <c r="K257" s="517"/>
      <c r="L257" s="515"/>
      <c r="M257" s="572"/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9">
        <f t="shared" si="136"/>
        <v>0</v>
      </c>
      <c r="V257" s="7" t="s">
        <v>52</v>
      </c>
      <c r="W257" s="85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8"/>
    </row>
    <row r="258" spans="1:48" s="95" customFormat="1" ht="21.75" customHeight="1">
      <c r="A258" s="472"/>
      <c r="B258" s="474"/>
      <c r="C258" s="475"/>
      <c r="D258" s="616"/>
      <c r="E258" s="789"/>
      <c r="F258" s="476"/>
      <c r="G258" s="476"/>
      <c r="H258" s="476"/>
      <c r="I258" s="476"/>
      <c r="J258" s="517"/>
      <c r="K258" s="517"/>
      <c r="L258" s="515"/>
      <c r="M258" s="572"/>
      <c r="N258" s="87">
        <f>SUM(N253:N257)</f>
        <v>0</v>
      </c>
      <c r="O258" s="87">
        <f t="shared" ref="O258:T258" si="137">SUM(O253:O257)</f>
        <v>5.0374399999999993</v>
      </c>
      <c r="P258" s="87">
        <f t="shared" si="137"/>
        <v>0.15759489000000029</v>
      </c>
      <c r="Q258" s="87">
        <f t="shared" si="137"/>
        <v>0.41602999999999996</v>
      </c>
      <c r="R258" s="175">
        <f t="shared" si="137"/>
        <v>0</v>
      </c>
      <c r="S258" s="175">
        <f t="shared" si="137"/>
        <v>0</v>
      </c>
      <c r="T258" s="175">
        <f t="shared" si="137"/>
        <v>0</v>
      </c>
      <c r="U258" s="176">
        <f t="shared" si="136"/>
        <v>5.6110648899999997</v>
      </c>
      <c r="V258" s="177" t="s">
        <v>11</v>
      </c>
      <c r="W258" s="175">
        <f t="shared" ref="W258" si="138">SUM(W253:W257)</f>
        <v>0</v>
      </c>
      <c r="X258" s="175">
        <f t="shared" ref="X258:AU258" si="139">SUM(X253:X257)</f>
        <v>0</v>
      </c>
      <c r="Y258" s="175">
        <f t="shared" si="139"/>
        <v>0</v>
      </c>
      <c r="Z258" s="175">
        <f t="shared" si="139"/>
        <v>0</v>
      </c>
      <c r="AA258" s="175">
        <f t="shared" si="139"/>
        <v>0</v>
      </c>
      <c r="AB258" s="175">
        <f t="shared" si="139"/>
        <v>0</v>
      </c>
      <c r="AC258" s="175">
        <f t="shared" si="139"/>
        <v>0</v>
      </c>
      <c r="AD258" s="175">
        <f t="shared" si="139"/>
        <v>0</v>
      </c>
      <c r="AE258" s="175">
        <f t="shared" si="139"/>
        <v>0</v>
      </c>
      <c r="AF258" s="175">
        <f t="shared" si="139"/>
        <v>0</v>
      </c>
      <c r="AG258" s="175">
        <f t="shared" si="139"/>
        <v>0</v>
      </c>
      <c r="AH258" s="175">
        <f t="shared" si="139"/>
        <v>0</v>
      </c>
      <c r="AI258" s="175">
        <f t="shared" si="139"/>
        <v>0</v>
      </c>
      <c r="AJ258" s="175">
        <f t="shared" si="139"/>
        <v>0</v>
      </c>
      <c r="AK258" s="175">
        <f t="shared" si="139"/>
        <v>0</v>
      </c>
      <c r="AL258" s="175">
        <f t="shared" si="139"/>
        <v>0</v>
      </c>
      <c r="AM258" s="175">
        <f t="shared" si="139"/>
        <v>0</v>
      </c>
      <c r="AN258" s="175">
        <f t="shared" si="139"/>
        <v>0</v>
      </c>
      <c r="AO258" s="175">
        <f t="shared" si="139"/>
        <v>0</v>
      </c>
      <c r="AP258" s="175">
        <f t="shared" si="139"/>
        <v>0</v>
      </c>
      <c r="AQ258" s="175">
        <f t="shared" si="139"/>
        <v>0</v>
      </c>
      <c r="AR258" s="175">
        <f t="shared" si="139"/>
        <v>0</v>
      </c>
      <c r="AS258" s="175">
        <f t="shared" si="139"/>
        <v>0</v>
      </c>
      <c r="AT258" s="175">
        <f t="shared" si="139"/>
        <v>0</v>
      </c>
      <c r="AU258" s="175">
        <f t="shared" si="139"/>
        <v>0</v>
      </c>
      <c r="AV258" s="183"/>
    </row>
    <row r="259" spans="1:48" ht="19.5" customHeight="1">
      <c r="A259" s="472"/>
      <c r="B259" s="474" t="s">
        <v>768</v>
      </c>
      <c r="C259" s="475" t="s">
        <v>769</v>
      </c>
      <c r="D259" s="614" t="s">
        <v>630</v>
      </c>
      <c r="E259" s="789" t="s">
        <v>691</v>
      </c>
      <c r="F259" s="6" t="s">
        <v>18</v>
      </c>
      <c r="G259" s="6" t="s">
        <v>20</v>
      </c>
      <c r="H259" s="6" t="s">
        <v>297</v>
      </c>
      <c r="I259" s="6" t="s">
        <v>297</v>
      </c>
      <c r="J259" s="517">
        <v>2020</v>
      </c>
      <c r="K259" s="517">
        <v>2023</v>
      </c>
      <c r="L259" s="515">
        <v>140.749</v>
      </c>
      <c r="M259" s="572">
        <f>Q264+R264+S264+T264</f>
        <v>33.206200000000003</v>
      </c>
      <c r="N259" s="9">
        <v>1.82511</v>
      </c>
      <c r="O259" s="9">
        <v>57.476200000000006</v>
      </c>
      <c r="P259" s="9">
        <v>30.284520000000001</v>
      </c>
      <c r="Q259" s="9">
        <v>13.866520000000001</v>
      </c>
      <c r="R259" s="9">
        <v>3.33968</v>
      </c>
      <c r="S259" s="9">
        <v>8</v>
      </c>
      <c r="T259" s="9">
        <v>8</v>
      </c>
      <c r="U259" s="9">
        <f>SUM(N259:T259)</f>
        <v>122.79203000000003</v>
      </c>
      <c r="V259" s="7" t="s">
        <v>3</v>
      </c>
      <c r="W259" s="9">
        <v>3339.68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8"/>
    </row>
    <row r="260" spans="1:48" ht="19.5" customHeight="1">
      <c r="A260" s="472"/>
      <c r="B260" s="474"/>
      <c r="C260" s="475"/>
      <c r="D260" s="615"/>
      <c r="E260" s="789"/>
      <c r="F260" s="6" t="s">
        <v>19</v>
      </c>
      <c r="G260" s="6" t="s">
        <v>22</v>
      </c>
      <c r="H260" s="6" t="s">
        <v>297</v>
      </c>
      <c r="I260" s="6" t="s">
        <v>297</v>
      </c>
      <c r="J260" s="517"/>
      <c r="K260" s="517"/>
      <c r="L260" s="515"/>
      <c r="M260" s="572"/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f t="shared" ref="U260:U264" si="140">SUM(N260:T260)</f>
        <v>0</v>
      </c>
      <c r="V260" s="5" t="s">
        <v>8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v>0</v>
      </c>
      <c r="AV260" s="8"/>
    </row>
    <row r="261" spans="1:48" ht="19.5" customHeight="1">
      <c r="A261" s="472"/>
      <c r="B261" s="474"/>
      <c r="C261" s="475"/>
      <c r="D261" s="615"/>
      <c r="E261" s="789"/>
      <c r="F261" s="476" t="s">
        <v>39</v>
      </c>
      <c r="G261" s="476" t="s">
        <v>21</v>
      </c>
      <c r="H261" s="476" t="s">
        <v>319</v>
      </c>
      <c r="I261" s="476" t="s">
        <v>767</v>
      </c>
      <c r="J261" s="517"/>
      <c r="K261" s="517"/>
      <c r="L261" s="515"/>
      <c r="M261" s="572"/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f>SUM(N261:T261)</f>
        <v>0</v>
      </c>
      <c r="V261" s="187" t="s">
        <v>50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8"/>
    </row>
    <row r="262" spans="1:48" ht="18" customHeight="1">
      <c r="A262" s="472"/>
      <c r="B262" s="474"/>
      <c r="C262" s="475"/>
      <c r="D262" s="615"/>
      <c r="E262" s="789"/>
      <c r="F262" s="476"/>
      <c r="G262" s="476"/>
      <c r="H262" s="476"/>
      <c r="I262" s="476"/>
      <c r="J262" s="517"/>
      <c r="K262" s="517"/>
      <c r="L262" s="515"/>
      <c r="M262" s="572"/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f t="shared" si="140"/>
        <v>0</v>
      </c>
      <c r="V262" s="7" t="s">
        <v>51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8"/>
    </row>
    <row r="263" spans="1:48" ht="17.25" customHeight="1">
      <c r="A263" s="472"/>
      <c r="B263" s="474"/>
      <c r="C263" s="475"/>
      <c r="D263" s="615"/>
      <c r="E263" s="789"/>
      <c r="F263" s="476"/>
      <c r="G263" s="476"/>
      <c r="H263" s="476"/>
      <c r="I263" s="476"/>
      <c r="J263" s="517"/>
      <c r="K263" s="517"/>
      <c r="L263" s="515"/>
      <c r="M263" s="572"/>
      <c r="N263" s="85">
        <v>0</v>
      </c>
      <c r="O263" s="85">
        <v>0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9">
        <f t="shared" si="140"/>
        <v>0</v>
      </c>
      <c r="V263" s="7" t="s">
        <v>52</v>
      </c>
      <c r="W263" s="85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0</v>
      </c>
      <c r="AU263" s="9">
        <v>0</v>
      </c>
      <c r="AV263" s="8"/>
    </row>
    <row r="264" spans="1:48" s="95" customFormat="1" ht="21.75" customHeight="1">
      <c r="A264" s="472"/>
      <c r="B264" s="474"/>
      <c r="C264" s="475"/>
      <c r="D264" s="616"/>
      <c r="E264" s="789"/>
      <c r="F264" s="476"/>
      <c r="G264" s="476"/>
      <c r="H264" s="476"/>
      <c r="I264" s="476"/>
      <c r="J264" s="517"/>
      <c r="K264" s="517"/>
      <c r="L264" s="515"/>
      <c r="M264" s="572"/>
      <c r="N264" s="87">
        <f>SUM(N259:N263)</f>
        <v>1.82511</v>
      </c>
      <c r="O264" s="87">
        <f t="shared" ref="O264:T264" si="141">SUM(O259:O263)</f>
        <v>57.476200000000006</v>
      </c>
      <c r="P264" s="87">
        <f t="shared" si="141"/>
        <v>30.284520000000001</v>
      </c>
      <c r="Q264" s="87">
        <f t="shared" si="141"/>
        <v>13.866520000000001</v>
      </c>
      <c r="R264" s="175">
        <f t="shared" si="141"/>
        <v>3.33968</v>
      </c>
      <c r="S264" s="175">
        <f t="shared" si="141"/>
        <v>8</v>
      </c>
      <c r="T264" s="175">
        <f t="shared" si="141"/>
        <v>8</v>
      </c>
      <c r="U264" s="176">
        <f t="shared" si="140"/>
        <v>122.79203000000003</v>
      </c>
      <c r="V264" s="177" t="s">
        <v>11</v>
      </c>
      <c r="W264" s="175">
        <f t="shared" ref="W264" si="142">SUM(W259:W263)</f>
        <v>3339.68</v>
      </c>
      <c r="X264" s="175">
        <f t="shared" ref="X264:AU264" si="143">SUM(X259:X263)</f>
        <v>0</v>
      </c>
      <c r="Y264" s="175">
        <f t="shared" si="143"/>
        <v>0</v>
      </c>
      <c r="Z264" s="175">
        <f t="shared" si="143"/>
        <v>0</v>
      </c>
      <c r="AA264" s="175">
        <f t="shared" si="143"/>
        <v>0</v>
      </c>
      <c r="AB264" s="175">
        <f t="shared" si="143"/>
        <v>0</v>
      </c>
      <c r="AC264" s="175">
        <f t="shared" si="143"/>
        <v>0</v>
      </c>
      <c r="AD264" s="175">
        <f t="shared" si="143"/>
        <v>0</v>
      </c>
      <c r="AE264" s="175">
        <f t="shared" si="143"/>
        <v>0</v>
      </c>
      <c r="AF264" s="175">
        <f t="shared" si="143"/>
        <v>0</v>
      </c>
      <c r="AG264" s="175">
        <f t="shared" si="143"/>
        <v>0</v>
      </c>
      <c r="AH264" s="175">
        <f t="shared" si="143"/>
        <v>0</v>
      </c>
      <c r="AI264" s="175">
        <f t="shared" si="143"/>
        <v>0</v>
      </c>
      <c r="AJ264" s="175">
        <f t="shared" si="143"/>
        <v>0</v>
      </c>
      <c r="AK264" s="175">
        <f t="shared" si="143"/>
        <v>0</v>
      </c>
      <c r="AL264" s="175">
        <f t="shared" si="143"/>
        <v>0</v>
      </c>
      <c r="AM264" s="175">
        <f t="shared" si="143"/>
        <v>0</v>
      </c>
      <c r="AN264" s="175">
        <f t="shared" si="143"/>
        <v>0</v>
      </c>
      <c r="AO264" s="175">
        <f t="shared" si="143"/>
        <v>0</v>
      </c>
      <c r="AP264" s="175">
        <f t="shared" si="143"/>
        <v>0</v>
      </c>
      <c r="AQ264" s="175">
        <f t="shared" si="143"/>
        <v>0</v>
      </c>
      <c r="AR264" s="175">
        <f t="shared" si="143"/>
        <v>0</v>
      </c>
      <c r="AS264" s="175">
        <f t="shared" si="143"/>
        <v>0</v>
      </c>
      <c r="AT264" s="175">
        <f t="shared" si="143"/>
        <v>0</v>
      </c>
      <c r="AU264" s="175">
        <f t="shared" si="143"/>
        <v>0</v>
      </c>
      <c r="AV264" s="183"/>
    </row>
    <row r="265" spans="1:48" ht="19.5" customHeight="1">
      <c r="A265" s="472"/>
      <c r="B265" s="474" t="s">
        <v>770</v>
      </c>
      <c r="C265" s="475" t="s">
        <v>771</v>
      </c>
      <c r="D265" s="614" t="s">
        <v>662</v>
      </c>
      <c r="E265" s="789" t="s">
        <v>772</v>
      </c>
      <c r="F265" s="6" t="s">
        <v>18</v>
      </c>
      <c r="G265" s="6" t="s">
        <v>20</v>
      </c>
      <c r="H265" s="6" t="s">
        <v>297</v>
      </c>
      <c r="I265" s="6" t="s">
        <v>297</v>
      </c>
      <c r="J265" s="517">
        <v>2019</v>
      </c>
      <c r="K265" s="517">
        <v>2020</v>
      </c>
      <c r="L265" s="515">
        <v>27.018999999999998</v>
      </c>
      <c r="M265" s="572">
        <f>Q270+R270+S270+T270</f>
        <v>0</v>
      </c>
      <c r="N265" s="9">
        <v>27.019380000000002</v>
      </c>
      <c r="O265" s="9">
        <v>0</v>
      </c>
      <c r="P265" s="9">
        <v>0</v>
      </c>
      <c r="Q265" s="9">
        <v>0</v>
      </c>
      <c r="R265" s="9">
        <v>0</v>
      </c>
      <c r="S265" s="9">
        <v>0</v>
      </c>
      <c r="T265" s="9">
        <v>0</v>
      </c>
      <c r="U265" s="9">
        <f>SUM(N265:T265)</f>
        <v>27.019380000000002</v>
      </c>
      <c r="V265" s="7" t="s">
        <v>3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0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0</v>
      </c>
      <c r="AT265" s="9">
        <v>0</v>
      </c>
      <c r="AU265" s="9">
        <v>0</v>
      </c>
      <c r="AV265" s="8"/>
    </row>
    <row r="266" spans="1:48" ht="19.5" customHeight="1">
      <c r="A266" s="472"/>
      <c r="B266" s="474"/>
      <c r="C266" s="475"/>
      <c r="D266" s="615"/>
      <c r="E266" s="789"/>
      <c r="F266" s="6" t="s">
        <v>19</v>
      </c>
      <c r="G266" s="6" t="s">
        <v>22</v>
      </c>
      <c r="H266" s="6" t="s">
        <v>297</v>
      </c>
      <c r="I266" s="6" t="s">
        <v>297</v>
      </c>
      <c r="J266" s="517"/>
      <c r="K266" s="517"/>
      <c r="L266" s="515"/>
      <c r="M266" s="572"/>
      <c r="N266" s="9">
        <v>0</v>
      </c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f t="shared" ref="U266:U270" si="144">SUM(N266:T266)</f>
        <v>0</v>
      </c>
      <c r="V266" s="5" t="s">
        <v>8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8"/>
    </row>
    <row r="267" spans="1:48" ht="19.5" customHeight="1">
      <c r="A267" s="472"/>
      <c r="B267" s="474"/>
      <c r="C267" s="475"/>
      <c r="D267" s="615"/>
      <c r="E267" s="789"/>
      <c r="F267" s="476" t="s">
        <v>39</v>
      </c>
      <c r="G267" s="476" t="s">
        <v>21</v>
      </c>
      <c r="H267" s="476" t="s">
        <v>773</v>
      </c>
      <c r="I267" s="476" t="s">
        <v>774</v>
      </c>
      <c r="J267" s="517"/>
      <c r="K267" s="517"/>
      <c r="L267" s="515"/>
      <c r="M267" s="572"/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f>SUM(N267:T267)</f>
        <v>0</v>
      </c>
      <c r="V267" s="187" t="s">
        <v>50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8"/>
    </row>
    <row r="268" spans="1:48" ht="18" customHeight="1">
      <c r="A268" s="472"/>
      <c r="B268" s="474"/>
      <c r="C268" s="475"/>
      <c r="D268" s="615"/>
      <c r="E268" s="789"/>
      <c r="F268" s="476"/>
      <c r="G268" s="476"/>
      <c r="H268" s="476"/>
      <c r="I268" s="476"/>
      <c r="J268" s="517"/>
      <c r="K268" s="517"/>
      <c r="L268" s="515"/>
      <c r="M268" s="572"/>
      <c r="N268" s="9">
        <v>0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0</v>
      </c>
      <c r="U268" s="9">
        <f t="shared" si="144"/>
        <v>0</v>
      </c>
      <c r="V268" s="7" t="s">
        <v>51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9">
        <v>0</v>
      </c>
      <c r="AH268" s="9">
        <v>0</v>
      </c>
      <c r="AI268" s="9">
        <v>0</v>
      </c>
      <c r="AJ268" s="9">
        <v>0</v>
      </c>
      <c r="AK268" s="9">
        <v>0</v>
      </c>
      <c r="AL268" s="9">
        <v>0</v>
      </c>
      <c r="AM268" s="9">
        <v>0</v>
      </c>
      <c r="AN268" s="9">
        <v>0</v>
      </c>
      <c r="AO268" s="9">
        <v>0</v>
      </c>
      <c r="AP268" s="9">
        <v>0</v>
      </c>
      <c r="AQ268" s="9">
        <v>0</v>
      </c>
      <c r="AR268" s="9">
        <v>0</v>
      </c>
      <c r="AS268" s="9">
        <v>0</v>
      </c>
      <c r="AT268" s="9">
        <v>0</v>
      </c>
      <c r="AU268" s="9">
        <v>0</v>
      </c>
      <c r="AV268" s="8"/>
    </row>
    <row r="269" spans="1:48" ht="17.25" customHeight="1">
      <c r="A269" s="472"/>
      <c r="B269" s="474"/>
      <c r="C269" s="475"/>
      <c r="D269" s="615"/>
      <c r="E269" s="789"/>
      <c r="F269" s="476"/>
      <c r="G269" s="476"/>
      <c r="H269" s="476"/>
      <c r="I269" s="476"/>
      <c r="J269" s="517"/>
      <c r="K269" s="517"/>
      <c r="L269" s="515"/>
      <c r="M269" s="572"/>
      <c r="N269" s="85">
        <v>0</v>
      </c>
      <c r="O269" s="85">
        <v>0</v>
      </c>
      <c r="P269" s="85">
        <v>0</v>
      </c>
      <c r="Q269" s="85">
        <v>0</v>
      </c>
      <c r="R269" s="85">
        <v>0</v>
      </c>
      <c r="S269" s="85">
        <v>0</v>
      </c>
      <c r="T269" s="85">
        <v>0</v>
      </c>
      <c r="U269" s="9">
        <f t="shared" si="144"/>
        <v>0</v>
      </c>
      <c r="V269" s="7" t="s">
        <v>52</v>
      </c>
      <c r="W269" s="85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0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0</v>
      </c>
      <c r="AQ269" s="9">
        <v>0</v>
      </c>
      <c r="AR269" s="9">
        <v>0</v>
      </c>
      <c r="AS269" s="9">
        <v>0</v>
      </c>
      <c r="AT269" s="9">
        <v>0</v>
      </c>
      <c r="AU269" s="9">
        <v>0</v>
      </c>
      <c r="AV269" s="8"/>
    </row>
    <row r="270" spans="1:48" s="95" customFormat="1" ht="21.75" customHeight="1">
      <c r="A270" s="472"/>
      <c r="B270" s="474"/>
      <c r="C270" s="475"/>
      <c r="D270" s="616"/>
      <c r="E270" s="789"/>
      <c r="F270" s="476"/>
      <c r="G270" s="476"/>
      <c r="H270" s="476"/>
      <c r="I270" s="476"/>
      <c r="J270" s="517"/>
      <c r="K270" s="517"/>
      <c r="L270" s="515"/>
      <c r="M270" s="572"/>
      <c r="N270" s="87">
        <f>SUM(N265:N269)</f>
        <v>27.019380000000002</v>
      </c>
      <c r="O270" s="87">
        <f t="shared" ref="O270:T270" si="145">SUM(O265:O269)</f>
        <v>0</v>
      </c>
      <c r="P270" s="87">
        <f t="shared" si="145"/>
        <v>0</v>
      </c>
      <c r="Q270" s="87">
        <f t="shared" si="145"/>
        <v>0</v>
      </c>
      <c r="R270" s="175">
        <f t="shared" si="145"/>
        <v>0</v>
      </c>
      <c r="S270" s="175">
        <f t="shared" si="145"/>
        <v>0</v>
      </c>
      <c r="T270" s="175">
        <f t="shared" si="145"/>
        <v>0</v>
      </c>
      <c r="U270" s="176">
        <f t="shared" si="144"/>
        <v>27.019380000000002</v>
      </c>
      <c r="V270" s="177" t="s">
        <v>11</v>
      </c>
      <c r="W270" s="175">
        <f t="shared" ref="W270" si="146">SUM(W265:W269)</f>
        <v>0</v>
      </c>
      <c r="X270" s="175">
        <f t="shared" ref="X270:AU270" si="147">SUM(X265:X269)</f>
        <v>0</v>
      </c>
      <c r="Y270" s="175">
        <f t="shared" si="147"/>
        <v>0</v>
      </c>
      <c r="Z270" s="175">
        <f t="shared" si="147"/>
        <v>0</v>
      </c>
      <c r="AA270" s="175">
        <f t="shared" si="147"/>
        <v>0</v>
      </c>
      <c r="AB270" s="175">
        <f t="shared" si="147"/>
        <v>0</v>
      </c>
      <c r="AC270" s="175">
        <f t="shared" si="147"/>
        <v>0</v>
      </c>
      <c r="AD270" s="175">
        <f t="shared" si="147"/>
        <v>0</v>
      </c>
      <c r="AE270" s="175">
        <f t="shared" si="147"/>
        <v>0</v>
      </c>
      <c r="AF270" s="175">
        <f t="shared" si="147"/>
        <v>0</v>
      </c>
      <c r="AG270" s="175">
        <f t="shared" si="147"/>
        <v>0</v>
      </c>
      <c r="AH270" s="175">
        <f t="shared" si="147"/>
        <v>0</v>
      </c>
      <c r="AI270" s="175">
        <f t="shared" si="147"/>
        <v>0</v>
      </c>
      <c r="AJ270" s="175">
        <f t="shared" si="147"/>
        <v>0</v>
      </c>
      <c r="AK270" s="175">
        <f t="shared" si="147"/>
        <v>0</v>
      </c>
      <c r="AL270" s="175">
        <f t="shared" si="147"/>
        <v>0</v>
      </c>
      <c r="AM270" s="175">
        <f t="shared" si="147"/>
        <v>0</v>
      </c>
      <c r="AN270" s="175">
        <f t="shared" si="147"/>
        <v>0</v>
      </c>
      <c r="AO270" s="175">
        <f t="shared" si="147"/>
        <v>0</v>
      </c>
      <c r="AP270" s="175">
        <f t="shared" si="147"/>
        <v>0</v>
      </c>
      <c r="AQ270" s="175">
        <f t="shared" si="147"/>
        <v>0</v>
      </c>
      <c r="AR270" s="175">
        <f t="shared" si="147"/>
        <v>0</v>
      </c>
      <c r="AS270" s="175">
        <f t="shared" si="147"/>
        <v>0</v>
      </c>
      <c r="AT270" s="175">
        <f t="shared" si="147"/>
        <v>0</v>
      </c>
      <c r="AU270" s="175">
        <f t="shared" si="147"/>
        <v>0</v>
      </c>
      <c r="AV270" s="183"/>
    </row>
    <row r="271" spans="1:48" ht="19.5" customHeight="1">
      <c r="A271" s="472"/>
      <c r="B271" s="474" t="s">
        <v>775</v>
      </c>
      <c r="C271" s="475" t="s">
        <v>776</v>
      </c>
      <c r="D271" s="614" t="s">
        <v>662</v>
      </c>
      <c r="E271" s="789" t="s">
        <v>777</v>
      </c>
      <c r="F271" s="6" t="s">
        <v>18</v>
      </c>
      <c r="G271" s="6" t="s">
        <v>20</v>
      </c>
      <c r="H271" s="6" t="s">
        <v>59</v>
      </c>
      <c r="I271" s="6" t="s">
        <v>724</v>
      </c>
      <c r="J271" s="517">
        <v>2020</v>
      </c>
      <c r="K271" s="517">
        <v>2023</v>
      </c>
      <c r="L271" s="515">
        <v>36.412999999999997</v>
      </c>
      <c r="M271" s="572">
        <f>Q276+R276+S276+T276</f>
        <v>0</v>
      </c>
      <c r="N271" s="9">
        <v>0</v>
      </c>
      <c r="O271" s="9">
        <v>0</v>
      </c>
      <c r="P271" s="9">
        <v>2.5207100000000002</v>
      </c>
      <c r="Q271" s="9">
        <v>0</v>
      </c>
      <c r="R271" s="9">
        <v>0</v>
      </c>
      <c r="S271" s="9">
        <v>0</v>
      </c>
      <c r="T271" s="9">
        <v>0</v>
      </c>
      <c r="U271" s="9">
        <f>SUM(N271:T271)</f>
        <v>2.5207100000000002</v>
      </c>
      <c r="V271" s="7" t="s">
        <v>3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8"/>
    </row>
    <row r="272" spans="1:48" ht="19.5" customHeight="1">
      <c r="A272" s="472"/>
      <c r="B272" s="474"/>
      <c r="C272" s="475"/>
      <c r="D272" s="615"/>
      <c r="E272" s="789"/>
      <c r="F272" s="6" t="s">
        <v>19</v>
      </c>
      <c r="G272" s="6" t="s">
        <v>22</v>
      </c>
      <c r="H272" s="6" t="s">
        <v>59</v>
      </c>
      <c r="I272" s="6" t="s">
        <v>778</v>
      </c>
      <c r="J272" s="517"/>
      <c r="K272" s="517"/>
      <c r="L272" s="515"/>
      <c r="M272" s="572"/>
      <c r="N272" s="9">
        <v>0</v>
      </c>
      <c r="O272" s="9">
        <v>0</v>
      </c>
      <c r="P272" s="9">
        <v>0</v>
      </c>
      <c r="Q272" s="9">
        <v>0</v>
      </c>
      <c r="R272" s="9">
        <v>0</v>
      </c>
      <c r="S272" s="9">
        <v>0</v>
      </c>
      <c r="T272" s="9">
        <v>0</v>
      </c>
      <c r="U272" s="9">
        <f t="shared" ref="U272:U276" si="148">SUM(N272:T272)</f>
        <v>0</v>
      </c>
      <c r="V272" s="5" t="s">
        <v>8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9">
        <v>0</v>
      </c>
      <c r="AI272" s="9">
        <v>0</v>
      </c>
      <c r="AJ272" s="9">
        <v>0</v>
      </c>
      <c r="AK272" s="9">
        <v>0</v>
      </c>
      <c r="AL272" s="9">
        <v>0</v>
      </c>
      <c r="AM272" s="9">
        <v>0</v>
      </c>
      <c r="AN272" s="9">
        <v>0</v>
      </c>
      <c r="AO272" s="9">
        <v>0</v>
      </c>
      <c r="AP272" s="9">
        <v>0</v>
      </c>
      <c r="AQ272" s="9">
        <v>0</v>
      </c>
      <c r="AR272" s="9">
        <v>0</v>
      </c>
      <c r="AS272" s="9">
        <v>0</v>
      </c>
      <c r="AT272" s="9">
        <v>0</v>
      </c>
      <c r="AU272" s="9">
        <v>0</v>
      </c>
      <c r="AV272" s="8"/>
    </row>
    <row r="273" spans="1:48" ht="19.5" customHeight="1">
      <c r="A273" s="472"/>
      <c r="B273" s="474"/>
      <c r="C273" s="475"/>
      <c r="D273" s="615"/>
      <c r="E273" s="789"/>
      <c r="F273" s="476" t="s">
        <v>39</v>
      </c>
      <c r="G273" s="476" t="s">
        <v>21</v>
      </c>
      <c r="H273" s="476" t="s">
        <v>59</v>
      </c>
      <c r="I273" s="476" t="s">
        <v>378</v>
      </c>
      <c r="J273" s="517"/>
      <c r="K273" s="517"/>
      <c r="L273" s="515"/>
      <c r="M273" s="572"/>
      <c r="N273" s="9">
        <v>0</v>
      </c>
      <c r="O273" s="9">
        <v>0</v>
      </c>
      <c r="P273" s="9">
        <v>0</v>
      </c>
      <c r="Q273" s="9">
        <v>0</v>
      </c>
      <c r="R273" s="9">
        <v>0</v>
      </c>
      <c r="S273" s="9">
        <v>0</v>
      </c>
      <c r="T273" s="9">
        <v>0</v>
      </c>
      <c r="U273" s="9">
        <f>SUM(N273:T273)</f>
        <v>0</v>
      </c>
      <c r="V273" s="187" t="s">
        <v>50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0</v>
      </c>
      <c r="AV273" s="8"/>
    </row>
    <row r="274" spans="1:48" ht="18" customHeight="1">
      <c r="A274" s="472"/>
      <c r="B274" s="474"/>
      <c r="C274" s="475"/>
      <c r="D274" s="615"/>
      <c r="E274" s="789"/>
      <c r="F274" s="476"/>
      <c r="G274" s="476"/>
      <c r="H274" s="476"/>
      <c r="I274" s="476"/>
      <c r="J274" s="517"/>
      <c r="K274" s="517"/>
      <c r="L274" s="515"/>
      <c r="M274" s="572"/>
      <c r="N274" s="9">
        <v>0</v>
      </c>
      <c r="O274" s="9">
        <v>0</v>
      </c>
      <c r="P274" s="9">
        <v>0</v>
      </c>
      <c r="Q274" s="9">
        <v>0</v>
      </c>
      <c r="R274" s="9">
        <v>0</v>
      </c>
      <c r="S274" s="9">
        <v>0</v>
      </c>
      <c r="T274" s="9">
        <v>0</v>
      </c>
      <c r="U274" s="9">
        <f t="shared" si="148"/>
        <v>0</v>
      </c>
      <c r="V274" s="7" t="s">
        <v>51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  <c r="AH274" s="9">
        <v>0</v>
      </c>
      <c r="AI274" s="9">
        <v>0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0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8"/>
    </row>
    <row r="275" spans="1:48" ht="17.25" customHeight="1">
      <c r="A275" s="472"/>
      <c r="B275" s="474"/>
      <c r="C275" s="475"/>
      <c r="D275" s="615"/>
      <c r="E275" s="789"/>
      <c r="F275" s="476"/>
      <c r="G275" s="476"/>
      <c r="H275" s="476"/>
      <c r="I275" s="476"/>
      <c r="J275" s="517"/>
      <c r="K275" s="517"/>
      <c r="L275" s="515"/>
      <c r="M275" s="572"/>
      <c r="N275" s="85">
        <v>0</v>
      </c>
      <c r="O275" s="85">
        <v>33.892000000000003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9">
        <f t="shared" si="148"/>
        <v>33.892000000000003</v>
      </c>
      <c r="V275" s="7" t="s">
        <v>52</v>
      </c>
      <c r="W275" s="85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0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8"/>
    </row>
    <row r="276" spans="1:48" s="95" customFormat="1" ht="21.75" customHeight="1">
      <c r="A276" s="472"/>
      <c r="B276" s="474"/>
      <c r="C276" s="475"/>
      <c r="D276" s="616"/>
      <c r="E276" s="789"/>
      <c r="F276" s="476"/>
      <c r="G276" s="476"/>
      <c r="H276" s="476"/>
      <c r="I276" s="476"/>
      <c r="J276" s="517"/>
      <c r="K276" s="517"/>
      <c r="L276" s="515"/>
      <c r="M276" s="572"/>
      <c r="N276" s="87">
        <f>SUM(N271:N275)</f>
        <v>0</v>
      </c>
      <c r="O276" s="87">
        <f t="shared" ref="O276:T276" si="149">SUM(O271:O275)</f>
        <v>33.892000000000003</v>
      </c>
      <c r="P276" s="87">
        <f t="shared" si="149"/>
        <v>2.5207100000000002</v>
      </c>
      <c r="Q276" s="87">
        <f t="shared" si="149"/>
        <v>0</v>
      </c>
      <c r="R276" s="175">
        <f t="shared" si="149"/>
        <v>0</v>
      </c>
      <c r="S276" s="175">
        <f t="shared" si="149"/>
        <v>0</v>
      </c>
      <c r="T276" s="175">
        <f t="shared" si="149"/>
        <v>0</v>
      </c>
      <c r="U276" s="176">
        <f t="shared" si="148"/>
        <v>36.412710000000004</v>
      </c>
      <c r="V276" s="177" t="s">
        <v>11</v>
      </c>
      <c r="W276" s="175">
        <f t="shared" ref="W276" si="150">SUM(W271:W275)</f>
        <v>0</v>
      </c>
      <c r="X276" s="175">
        <f t="shared" ref="X276:AU276" si="151">SUM(X271:X275)</f>
        <v>0</v>
      </c>
      <c r="Y276" s="175">
        <f t="shared" si="151"/>
        <v>0</v>
      </c>
      <c r="Z276" s="175">
        <f t="shared" si="151"/>
        <v>0</v>
      </c>
      <c r="AA276" s="175">
        <f t="shared" si="151"/>
        <v>0</v>
      </c>
      <c r="AB276" s="175">
        <f t="shared" si="151"/>
        <v>0</v>
      </c>
      <c r="AC276" s="175">
        <f t="shared" si="151"/>
        <v>0</v>
      </c>
      <c r="AD276" s="175">
        <f t="shared" si="151"/>
        <v>0</v>
      </c>
      <c r="AE276" s="175">
        <f t="shared" si="151"/>
        <v>0</v>
      </c>
      <c r="AF276" s="175">
        <f t="shared" si="151"/>
        <v>0</v>
      </c>
      <c r="AG276" s="175">
        <f t="shared" si="151"/>
        <v>0</v>
      </c>
      <c r="AH276" s="175">
        <f t="shared" si="151"/>
        <v>0</v>
      </c>
      <c r="AI276" s="175">
        <f t="shared" si="151"/>
        <v>0</v>
      </c>
      <c r="AJ276" s="175">
        <f t="shared" si="151"/>
        <v>0</v>
      </c>
      <c r="AK276" s="175">
        <f t="shared" si="151"/>
        <v>0</v>
      </c>
      <c r="AL276" s="175">
        <f t="shared" si="151"/>
        <v>0</v>
      </c>
      <c r="AM276" s="175">
        <f t="shared" si="151"/>
        <v>0</v>
      </c>
      <c r="AN276" s="175">
        <f t="shared" si="151"/>
        <v>0</v>
      </c>
      <c r="AO276" s="175">
        <f t="shared" si="151"/>
        <v>0</v>
      </c>
      <c r="AP276" s="175">
        <f t="shared" si="151"/>
        <v>0</v>
      </c>
      <c r="AQ276" s="175">
        <f t="shared" si="151"/>
        <v>0</v>
      </c>
      <c r="AR276" s="175">
        <f t="shared" si="151"/>
        <v>0</v>
      </c>
      <c r="AS276" s="175">
        <f t="shared" si="151"/>
        <v>0</v>
      </c>
      <c r="AT276" s="175">
        <f t="shared" si="151"/>
        <v>0</v>
      </c>
      <c r="AU276" s="175">
        <f t="shared" si="151"/>
        <v>0</v>
      </c>
      <c r="AV276" s="183"/>
    </row>
    <row r="277" spans="1:48" ht="19.5" customHeight="1">
      <c r="A277" s="472"/>
      <c r="B277" s="474" t="s">
        <v>779</v>
      </c>
      <c r="C277" s="475" t="s">
        <v>780</v>
      </c>
      <c r="D277" s="614" t="s">
        <v>630</v>
      </c>
      <c r="E277" s="789" t="s">
        <v>781</v>
      </c>
      <c r="F277" s="6" t="s">
        <v>18</v>
      </c>
      <c r="G277" s="6" t="s">
        <v>20</v>
      </c>
      <c r="H277" s="6" t="s">
        <v>297</v>
      </c>
      <c r="I277" s="6" t="s">
        <v>297</v>
      </c>
      <c r="J277" s="517">
        <v>2021</v>
      </c>
      <c r="K277" s="517">
        <v>2021</v>
      </c>
      <c r="L277" s="515">
        <v>6.4619999999999997</v>
      </c>
      <c r="M277" s="572">
        <f>Q282+R282+S282+T282</f>
        <v>0</v>
      </c>
      <c r="N277" s="9">
        <v>0</v>
      </c>
      <c r="O277" s="9">
        <v>0</v>
      </c>
      <c r="P277" s="9">
        <v>6.4629700000000003</v>
      </c>
      <c r="Q277" s="9">
        <v>0</v>
      </c>
      <c r="R277" s="9">
        <v>0</v>
      </c>
      <c r="S277" s="9">
        <v>0</v>
      </c>
      <c r="T277" s="9">
        <v>0</v>
      </c>
      <c r="U277" s="9">
        <f>SUM(N277:T277)</f>
        <v>6.4629700000000003</v>
      </c>
      <c r="V277" s="7" t="s">
        <v>3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0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0</v>
      </c>
      <c r="AT277" s="9">
        <v>0</v>
      </c>
      <c r="AU277" s="9">
        <v>0</v>
      </c>
      <c r="AV277" s="8"/>
    </row>
    <row r="278" spans="1:48" ht="19.5" customHeight="1">
      <c r="A278" s="472"/>
      <c r="B278" s="474"/>
      <c r="C278" s="475"/>
      <c r="D278" s="615"/>
      <c r="E278" s="789"/>
      <c r="F278" s="6" t="s">
        <v>19</v>
      </c>
      <c r="G278" s="6" t="s">
        <v>22</v>
      </c>
      <c r="H278" s="6" t="s">
        <v>297</v>
      </c>
      <c r="I278" s="6" t="s">
        <v>297</v>
      </c>
      <c r="J278" s="517"/>
      <c r="K278" s="517"/>
      <c r="L278" s="515"/>
      <c r="M278" s="572"/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f t="shared" ref="U278:U282" si="152">SUM(N278:T278)</f>
        <v>0</v>
      </c>
      <c r="V278" s="5" t="s">
        <v>8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0</v>
      </c>
      <c r="AH278" s="9">
        <v>0</v>
      </c>
      <c r="AI278" s="9">
        <v>0</v>
      </c>
      <c r="AJ278" s="9">
        <v>0</v>
      </c>
      <c r="AK278" s="9">
        <v>0</v>
      </c>
      <c r="AL278" s="9">
        <v>0</v>
      </c>
      <c r="AM278" s="9">
        <v>0</v>
      </c>
      <c r="AN278" s="9">
        <v>0</v>
      </c>
      <c r="AO278" s="9">
        <v>0</v>
      </c>
      <c r="AP278" s="9">
        <v>0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8"/>
    </row>
    <row r="279" spans="1:48" ht="19.5" customHeight="1">
      <c r="A279" s="472"/>
      <c r="B279" s="474"/>
      <c r="C279" s="475"/>
      <c r="D279" s="615"/>
      <c r="E279" s="789"/>
      <c r="F279" s="476" t="s">
        <v>39</v>
      </c>
      <c r="G279" s="476" t="s">
        <v>21</v>
      </c>
      <c r="H279" s="476" t="s">
        <v>298</v>
      </c>
      <c r="I279" s="476" t="s">
        <v>782</v>
      </c>
      <c r="J279" s="517"/>
      <c r="K279" s="517"/>
      <c r="L279" s="515"/>
      <c r="M279" s="572"/>
      <c r="N279" s="9">
        <v>0</v>
      </c>
      <c r="O279" s="9">
        <v>0</v>
      </c>
      <c r="P279" s="9">
        <v>0</v>
      </c>
      <c r="Q279" s="9">
        <v>0</v>
      </c>
      <c r="R279" s="9">
        <v>0</v>
      </c>
      <c r="S279" s="9">
        <v>0</v>
      </c>
      <c r="T279" s="9">
        <v>0</v>
      </c>
      <c r="U279" s="9">
        <f>SUM(N279:T279)</f>
        <v>0</v>
      </c>
      <c r="V279" s="187" t="s">
        <v>50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8"/>
    </row>
    <row r="280" spans="1:48" ht="18" customHeight="1">
      <c r="A280" s="472"/>
      <c r="B280" s="474"/>
      <c r="C280" s="475"/>
      <c r="D280" s="615"/>
      <c r="E280" s="789"/>
      <c r="F280" s="476"/>
      <c r="G280" s="476"/>
      <c r="H280" s="476"/>
      <c r="I280" s="476"/>
      <c r="J280" s="517"/>
      <c r="K280" s="517"/>
      <c r="L280" s="515"/>
      <c r="M280" s="572"/>
      <c r="N280" s="9">
        <v>0</v>
      </c>
      <c r="O280" s="9">
        <v>0</v>
      </c>
      <c r="P280" s="9">
        <v>0</v>
      </c>
      <c r="Q280" s="9">
        <v>0</v>
      </c>
      <c r="R280" s="9">
        <v>0</v>
      </c>
      <c r="S280" s="9">
        <v>0</v>
      </c>
      <c r="T280" s="9">
        <v>0</v>
      </c>
      <c r="U280" s="9">
        <f t="shared" si="152"/>
        <v>0</v>
      </c>
      <c r="V280" s="7" t="s">
        <v>51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9">
        <v>0</v>
      </c>
      <c r="AH280" s="9">
        <v>0</v>
      </c>
      <c r="AI280" s="9">
        <v>0</v>
      </c>
      <c r="AJ280" s="9">
        <v>0</v>
      </c>
      <c r="AK280" s="9">
        <v>0</v>
      </c>
      <c r="AL280" s="9">
        <v>0</v>
      </c>
      <c r="AM280" s="9">
        <v>0</v>
      </c>
      <c r="AN280" s="9">
        <v>0</v>
      </c>
      <c r="AO280" s="9">
        <v>0</v>
      </c>
      <c r="AP280" s="9">
        <v>0</v>
      </c>
      <c r="AQ280" s="9">
        <v>0</v>
      </c>
      <c r="AR280" s="9">
        <v>0</v>
      </c>
      <c r="AS280" s="9">
        <v>0</v>
      </c>
      <c r="AT280" s="9">
        <v>0</v>
      </c>
      <c r="AU280" s="9">
        <v>0</v>
      </c>
      <c r="AV280" s="8"/>
    </row>
    <row r="281" spans="1:48" ht="17.25" customHeight="1">
      <c r="A281" s="472"/>
      <c r="B281" s="474"/>
      <c r="C281" s="475"/>
      <c r="D281" s="615"/>
      <c r="E281" s="789"/>
      <c r="F281" s="476"/>
      <c r="G281" s="476"/>
      <c r="H281" s="476"/>
      <c r="I281" s="476"/>
      <c r="J281" s="517"/>
      <c r="K281" s="517"/>
      <c r="L281" s="515"/>
      <c r="M281" s="572"/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9">
        <f t="shared" si="152"/>
        <v>0</v>
      </c>
      <c r="V281" s="7" t="s">
        <v>52</v>
      </c>
      <c r="W281" s="85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0</v>
      </c>
      <c r="AV281" s="8"/>
    </row>
    <row r="282" spans="1:48" s="95" customFormat="1" ht="21.75" customHeight="1">
      <c r="A282" s="472"/>
      <c r="B282" s="474"/>
      <c r="C282" s="475"/>
      <c r="D282" s="616"/>
      <c r="E282" s="789"/>
      <c r="F282" s="476"/>
      <c r="G282" s="476"/>
      <c r="H282" s="476"/>
      <c r="I282" s="476"/>
      <c r="J282" s="517"/>
      <c r="K282" s="517"/>
      <c r="L282" s="515"/>
      <c r="M282" s="572"/>
      <c r="N282" s="87">
        <f>SUM(N277:N281)</f>
        <v>0</v>
      </c>
      <c r="O282" s="87">
        <f t="shared" ref="O282:T282" si="153">SUM(O277:O281)</f>
        <v>0</v>
      </c>
      <c r="P282" s="87">
        <f t="shared" si="153"/>
        <v>6.4629700000000003</v>
      </c>
      <c r="Q282" s="87">
        <f t="shared" si="153"/>
        <v>0</v>
      </c>
      <c r="R282" s="175">
        <f t="shared" si="153"/>
        <v>0</v>
      </c>
      <c r="S282" s="175">
        <f t="shared" si="153"/>
        <v>0</v>
      </c>
      <c r="T282" s="175">
        <f t="shared" si="153"/>
        <v>0</v>
      </c>
      <c r="U282" s="176">
        <f t="shared" si="152"/>
        <v>6.4629700000000003</v>
      </c>
      <c r="V282" s="177" t="s">
        <v>11</v>
      </c>
      <c r="W282" s="175">
        <f t="shared" ref="W282" si="154">SUM(W277:W281)</f>
        <v>0</v>
      </c>
      <c r="X282" s="175">
        <f t="shared" ref="X282:AU282" si="155">SUM(X277:X281)</f>
        <v>0</v>
      </c>
      <c r="Y282" s="175">
        <f t="shared" si="155"/>
        <v>0</v>
      </c>
      <c r="Z282" s="175">
        <f t="shared" si="155"/>
        <v>0</v>
      </c>
      <c r="AA282" s="175">
        <f t="shared" si="155"/>
        <v>0</v>
      </c>
      <c r="AB282" s="175">
        <f t="shared" si="155"/>
        <v>0</v>
      </c>
      <c r="AC282" s="175">
        <f t="shared" si="155"/>
        <v>0</v>
      </c>
      <c r="AD282" s="175">
        <f t="shared" si="155"/>
        <v>0</v>
      </c>
      <c r="AE282" s="175">
        <f t="shared" si="155"/>
        <v>0</v>
      </c>
      <c r="AF282" s="175">
        <f t="shared" si="155"/>
        <v>0</v>
      </c>
      <c r="AG282" s="175">
        <f t="shared" si="155"/>
        <v>0</v>
      </c>
      <c r="AH282" s="175">
        <f t="shared" si="155"/>
        <v>0</v>
      </c>
      <c r="AI282" s="175">
        <f t="shared" si="155"/>
        <v>0</v>
      </c>
      <c r="AJ282" s="175">
        <f t="shared" si="155"/>
        <v>0</v>
      </c>
      <c r="AK282" s="175">
        <f t="shared" si="155"/>
        <v>0</v>
      </c>
      <c r="AL282" s="175">
        <f t="shared" si="155"/>
        <v>0</v>
      </c>
      <c r="AM282" s="175">
        <f t="shared" si="155"/>
        <v>0</v>
      </c>
      <c r="AN282" s="175">
        <f t="shared" si="155"/>
        <v>0</v>
      </c>
      <c r="AO282" s="175">
        <f t="shared" si="155"/>
        <v>0</v>
      </c>
      <c r="AP282" s="175">
        <f t="shared" si="155"/>
        <v>0</v>
      </c>
      <c r="AQ282" s="175">
        <f t="shared" si="155"/>
        <v>0</v>
      </c>
      <c r="AR282" s="175">
        <f t="shared" si="155"/>
        <v>0</v>
      </c>
      <c r="AS282" s="175">
        <f t="shared" si="155"/>
        <v>0</v>
      </c>
      <c r="AT282" s="175">
        <f t="shared" si="155"/>
        <v>0</v>
      </c>
      <c r="AU282" s="175">
        <f t="shared" si="155"/>
        <v>0</v>
      </c>
      <c r="AV282" s="183"/>
    </row>
    <row r="283" spans="1:48" ht="19.5" customHeight="1">
      <c r="A283" s="472"/>
      <c r="B283" s="474" t="s">
        <v>783</v>
      </c>
      <c r="C283" s="475" t="s">
        <v>784</v>
      </c>
      <c r="D283" s="614" t="s">
        <v>662</v>
      </c>
      <c r="E283" s="789" t="s">
        <v>785</v>
      </c>
      <c r="F283" s="6" t="s">
        <v>18</v>
      </c>
      <c r="G283" s="6" t="s">
        <v>20</v>
      </c>
      <c r="H283" s="6" t="s">
        <v>59</v>
      </c>
      <c r="I283" s="6" t="s">
        <v>55</v>
      </c>
      <c r="J283" s="517">
        <v>2019</v>
      </c>
      <c r="K283" s="517">
        <v>2023</v>
      </c>
      <c r="L283" s="515">
        <v>47.296999999999997</v>
      </c>
      <c r="M283" s="572">
        <f>Q289+R289+S289+T289</f>
        <v>40.219919999999995</v>
      </c>
      <c r="N283" s="9">
        <v>3.3479000000000002E-2</v>
      </c>
      <c r="O283" s="9">
        <v>7.0444399999999998</v>
      </c>
      <c r="P283" s="9">
        <v>0</v>
      </c>
      <c r="Q283" s="9">
        <v>40.219919999999995</v>
      </c>
      <c r="R283" s="9">
        <v>0</v>
      </c>
      <c r="S283" s="9">
        <v>0</v>
      </c>
      <c r="T283" s="9">
        <v>0</v>
      </c>
      <c r="U283" s="9">
        <f>SUM(N283:T283)</f>
        <v>47.297838999999996</v>
      </c>
      <c r="V283" s="7" t="s">
        <v>3</v>
      </c>
      <c r="W283" s="9">
        <v>0</v>
      </c>
      <c r="X283" s="9">
        <f t="shared" ref="X283:Y283" si="156">X284</f>
        <v>4800</v>
      </c>
      <c r="Y283" s="9">
        <f t="shared" si="156"/>
        <v>4800</v>
      </c>
      <c r="Z283" s="9">
        <f>Z284</f>
        <v>4800</v>
      </c>
      <c r="AA283" s="9">
        <f t="shared" ref="AA283" si="157">AA284</f>
        <v>0</v>
      </c>
      <c r="AB283" s="9">
        <f t="shared" ref="AB283:AC283" si="158">AB284</f>
        <v>0</v>
      </c>
      <c r="AC283" s="9">
        <f t="shared" si="158"/>
        <v>0</v>
      </c>
      <c r="AD283" s="9">
        <f t="shared" ref="AD283" si="159">AD284</f>
        <v>0</v>
      </c>
      <c r="AE283" s="9">
        <f t="shared" ref="AE283:AF283" si="160">AE284</f>
        <v>0</v>
      </c>
      <c r="AF283" s="9">
        <f t="shared" si="160"/>
        <v>0</v>
      </c>
      <c r="AG283" s="9">
        <f t="shared" ref="AG283" si="161">AG284</f>
        <v>4800</v>
      </c>
      <c r="AH283" s="9">
        <f t="shared" ref="AH283:AI283" si="162">AH284</f>
        <v>4800</v>
      </c>
      <c r="AI283" s="9">
        <f t="shared" si="162"/>
        <v>0</v>
      </c>
      <c r="AJ283" s="9">
        <f t="shared" ref="AJ283" si="163">AJ284</f>
        <v>0</v>
      </c>
      <c r="AK283" s="9">
        <f t="shared" ref="AK283:AL283" si="164">AK284</f>
        <v>0</v>
      </c>
      <c r="AL283" s="9">
        <f t="shared" si="164"/>
        <v>0</v>
      </c>
      <c r="AM283" s="9">
        <f t="shared" ref="AM283" si="165">AM284</f>
        <v>0</v>
      </c>
      <c r="AN283" s="9">
        <f t="shared" ref="AN283:AO283" si="166">AN284</f>
        <v>0</v>
      </c>
      <c r="AO283" s="9">
        <f t="shared" si="166"/>
        <v>0</v>
      </c>
      <c r="AP283" s="9">
        <f t="shared" ref="AP283" si="167">AP284</f>
        <v>0</v>
      </c>
      <c r="AQ283" s="9">
        <f t="shared" ref="AQ283" si="168">AQ284</f>
        <v>0</v>
      </c>
      <c r="AR283" s="9">
        <v>0</v>
      </c>
      <c r="AS283" s="9">
        <v>0</v>
      </c>
      <c r="AT283" s="9">
        <v>0</v>
      </c>
      <c r="AU283" s="9">
        <v>0</v>
      </c>
      <c r="AV283" s="8"/>
    </row>
    <row r="284" spans="1:48" s="275" customFormat="1" ht="25.5" hidden="1" customHeight="1">
      <c r="A284" s="472"/>
      <c r="B284" s="474"/>
      <c r="C284" s="475"/>
      <c r="D284" s="615"/>
      <c r="E284" s="789"/>
      <c r="F284" s="272"/>
      <c r="G284" s="272"/>
      <c r="H284" s="272"/>
      <c r="I284" s="272"/>
      <c r="J284" s="517"/>
      <c r="K284" s="517"/>
      <c r="L284" s="515"/>
      <c r="M284" s="572"/>
      <c r="N284" s="277"/>
      <c r="O284" s="277"/>
      <c r="P284" s="277"/>
      <c r="Q284" s="277"/>
      <c r="R284" s="277"/>
      <c r="S284" s="277"/>
      <c r="T284" s="277"/>
      <c r="U284" s="277"/>
      <c r="V284" s="279" t="s">
        <v>1037</v>
      </c>
      <c r="W284" s="277"/>
      <c r="X284" s="277">
        <f>Z284</f>
        <v>4800</v>
      </c>
      <c r="Y284" s="277">
        <f>Z284</f>
        <v>4800</v>
      </c>
      <c r="Z284" s="277">
        <v>4800</v>
      </c>
      <c r="AA284" s="277"/>
      <c r="AB284" s="277"/>
      <c r="AC284" s="277"/>
      <c r="AD284" s="277"/>
      <c r="AE284" s="277"/>
      <c r="AF284" s="277"/>
      <c r="AG284" s="277">
        <f>AH284</f>
        <v>4800</v>
      </c>
      <c r="AH284" s="277">
        <v>4800</v>
      </c>
      <c r="AI284" s="277"/>
      <c r="AJ284" s="277"/>
      <c r="AK284" s="277"/>
      <c r="AL284" s="277"/>
      <c r="AM284" s="277"/>
      <c r="AN284" s="277"/>
      <c r="AO284" s="277"/>
      <c r="AP284" s="277"/>
      <c r="AQ284" s="277"/>
      <c r="AR284" s="277"/>
      <c r="AS284" s="277"/>
      <c r="AT284" s="277"/>
      <c r="AU284" s="277"/>
      <c r="AV284" s="347"/>
    </row>
    <row r="285" spans="1:48" ht="19.5" customHeight="1">
      <c r="A285" s="472"/>
      <c r="B285" s="474"/>
      <c r="C285" s="475"/>
      <c r="D285" s="615"/>
      <c r="E285" s="789"/>
      <c r="F285" s="6" t="s">
        <v>19</v>
      </c>
      <c r="G285" s="6" t="s">
        <v>22</v>
      </c>
      <c r="H285" s="6" t="s">
        <v>59</v>
      </c>
      <c r="I285" s="6" t="s">
        <v>786</v>
      </c>
      <c r="J285" s="517"/>
      <c r="K285" s="517"/>
      <c r="L285" s="515"/>
      <c r="M285" s="572"/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0</v>
      </c>
      <c r="T285" s="9">
        <v>0</v>
      </c>
      <c r="U285" s="9">
        <f t="shared" ref="U285:U289" si="169">SUM(N285:T285)</f>
        <v>0</v>
      </c>
      <c r="V285" s="5" t="s">
        <v>8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0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0</v>
      </c>
      <c r="AR285" s="9">
        <v>0</v>
      </c>
      <c r="AS285" s="9">
        <v>0</v>
      </c>
      <c r="AT285" s="9">
        <v>0</v>
      </c>
      <c r="AU285" s="9">
        <v>0</v>
      </c>
      <c r="AV285" s="8"/>
    </row>
    <row r="286" spans="1:48" ht="19.5" customHeight="1">
      <c r="A286" s="472"/>
      <c r="B286" s="474"/>
      <c r="C286" s="475"/>
      <c r="D286" s="615"/>
      <c r="E286" s="789"/>
      <c r="F286" s="476" t="s">
        <v>39</v>
      </c>
      <c r="G286" s="476" t="s">
        <v>21</v>
      </c>
      <c r="H286" s="476" t="s">
        <v>59</v>
      </c>
      <c r="I286" s="476" t="s">
        <v>367</v>
      </c>
      <c r="J286" s="517"/>
      <c r="K286" s="517"/>
      <c r="L286" s="515"/>
      <c r="M286" s="572"/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f>SUM(N286:T286)</f>
        <v>0</v>
      </c>
      <c r="V286" s="187" t="s">
        <v>50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0</v>
      </c>
      <c r="AT286" s="9">
        <v>0</v>
      </c>
      <c r="AU286" s="9">
        <v>0</v>
      </c>
      <c r="AV286" s="8"/>
    </row>
    <row r="287" spans="1:48" ht="18" customHeight="1">
      <c r="A287" s="472"/>
      <c r="B287" s="474"/>
      <c r="C287" s="475"/>
      <c r="D287" s="615"/>
      <c r="E287" s="789"/>
      <c r="F287" s="476"/>
      <c r="G287" s="476"/>
      <c r="H287" s="476"/>
      <c r="I287" s="476"/>
      <c r="J287" s="517"/>
      <c r="K287" s="517"/>
      <c r="L287" s="515"/>
      <c r="M287" s="572"/>
      <c r="N287" s="9">
        <v>0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f t="shared" si="169"/>
        <v>0</v>
      </c>
      <c r="V287" s="7" t="s">
        <v>51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0</v>
      </c>
      <c r="AQ287" s="9">
        <v>0</v>
      </c>
      <c r="AR287" s="9">
        <v>0</v>
      </c>
      <c r="AS287" s="9">
        <v>0</v>
      </c>
      <c r="AT287" s="9">
        <v>0</v>
      </c>
      <c r="AU287" s="9">
        <v>0</v>
      </c>
      <c r="AV287" s="8"/>
    </row>
    <row r="288" spans="1:48" ht="17.25" customHeight="1">
      <c r="A288" s="472"/>
      <c r="B288" s="474"/>
      <c r="C288" s="475"/>
      <c r="D288" s="615"/>
      <c r="E288" s="789"/>
      <c r="F288" s="476"/>
      <c r="G288" s="476"/>
      <c r="H288" s="476"/>
      <c r="I288" s="476"/>
      <c r="J288" s="517"/>
      <c r="K288" s="517"/>
      <c r="L288" s="515"/>
      <c r="M288" s="572"/>
      <c r="N288" s="85">
        <v>0</v>
      </c>
      <c r="O288" s="85">
        <v>0</v>
      </c>
      <c r="P288" s="85">
        <v>0</v>
      </c>
      <c r="Q288" s="85">
        <v>0</v>
      </c>
      <c r="R288" s="85">
        <v>0</v>
      </c>
      <c r="S288" s="85">
        <v>0</v>
      </c>
      <c r="T288" s="85">
        <v>0</v>
      </c>
      <c r="U288" s="9">
        <f t="shared" si="169"/>
        <v>0</v>
      </c>
      <c r="V288" s="7" t="s">
        <v>52</v>
      </c>
      <c r="W288" s="85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8"/>
    </row>
    <row r="289" spans="1:48" s="95" customFormat="1" ht="21.75" customHeight="1">
      <c r="A289" s="472"/>
      <c r="B289" s="474"/>
      <c r="C289" s="475"/>
      <c r="D289" s="616"/>
      <c r="E289" s="789"/>
      <c r="F289" s="476"/>
      <c r="G289" s="476"/>
      <c r="H289" s="476"/>
      <c r="I289" s="476"/>
      <c r="J289" s="517"/>
      <c r="K289" s="517"/>
      <c r="L289" s="515"/>
      <c r="M289" s="572"/>
      <c r="N289" s="87">
        <f>SUM(N283:N288)</f>
        <v>3.3479000000000002E-2</v>
      </c>
      <c r="O289" s="87">
        <f t="shared" ref="O289:T289" si="170">SUM(O283:O288)</f>
        <v>7.0444399999999998</v>
      </c>
      <c r="P289" s="87">
        <f t="shared" si="170"/>
        <v>0</v>
      </c>
      <c r="Q289" s="87">
        <f t="shared" si="170"/>
        <v>40.219919999999995</v>
      </c>
      <c r="R289" s="175">
        <f t="shared" si="170"/>
        <v>0</v>
      </c>
      <c r="S289" s="175">
        <f t="shared" si="170"/>
        <v>0</v>
      </c>
      <c r="T289" s="175">
        <f t="shared" si="170"/>
        <v>0</v>
      </c>
      <c r="U289" s="176">
        <f t="shared" si="169"/>
        <v>47.297838999999996</v>
      </c>
      <c r="V289" s="177" t="s">
        <v>11</v>
      </c>
      <c r="W289" s="175">
        <f t="shared" ref="W289" si="171">SUM(W283:W288)</f>
        <v>0</v>
      </c>
      <c r="X289" s="175">
        <f>X283</f>
        <v>4800</v>
      </c>
      <c r="Y289" s="175">
        <f t="shared" ref="Y289:AR289" si="172">Y283</f>
        <v>4800</v>
      </c>
      <c r="Z289" s="175">
        <f t="shared" si="172"/>
        <v>4800</v>
      </c>
      <c r="AA289" s="175">
        <f t="shared" si="172"/>
        <v>0</v>
      </c>
      <c r="AB289" s="175">
        <f t="shared" si="172"/>
        <v>0</v>
      </c>
      <c r="AC289" s="175">
        <f t="shared" si="172"/>
        <v>0</v>
      </c>
      <c r="AD289" s="175">
        <f t="shared" si="172"/>
        <v>0</v>
      </c>
      <c r="AE289" s="175">
        <f t="shared" si="172"/>
        <v>0</v>
      </c>
      <c r="AF289" s="175">
        <f t="shared" si="172"/>
        <v>0</v>
      </c>
      <c r="AG289" s="175">
        <f t="shared" si="172"/>
        <v>4800</v>
      </c>
      <c r="AH289" s="175">
        <f t="shared" si="172"/>
        <v>4800</v>
      </c>
      <c r="AI289" s="175">
        <f t="shared" si="172"/>
        <v>0</v>
      </c>
      <c r="AJ289" s="175">
        <f t="shared" si="172"/>
        <v>0</v>
      </c>
      <c r="AK289" s="175">
        <f t="shared" si="172"/>
        <v>0</v>
      </c>
      <c r="AL289" s="175">
        <f t="shared" si="172"/>
        <v>0</v>
      </c>
      <c r="AM289" s="175">
        <f t="shared" si="172"/>
        <v>0</v>
      </c>
      <c r="AN289" s="175">
        <f t="shared" si="172"/>
        <v>0</v>
      </c>
      <c r="AO289" s="175">
        <f t="shared" si="172"/>
        <v>0</v>
      </c>
      <c r="AP289" s="175">
        <f t="shared" si="172"/>
        <v>0</v>
      </c>
      <c r="AQ289" s="175">
        <f t="shared" si="172"/>
        <v>0</v>
      </c>
      <c r="AR289" s="175">
        <f t="shared" si="172"/>
        <v>0</v>
      </c>
      <c r="AS289" s="175">
        <f t="shared" ref="AS289:AU289" si="173">SUM(AS283:AS288)</f>
        <v>0</v>
      </c>
      <c r="AT289" s="175">
        <f t="shared" si="173"/>
        <v>0</v>
      </c>
      <c r="AU289" s="175">
        <f t="shared" si="173"/>
        <v>0</v>
      </c>
      <c r="AV289" s="183"/>
    </row>
    <row r="290" spans="1:48" ht="19.5" customHeight="1">
      <c r="A290" s="472"/>
      <c r="B290" s="474" t="s">
        <v>787</v>
      </c>
      <c r="C290" s="475" t="s">
        <v>788</v>
      </c>
      <c r="D290" s="614" t="s">
        <v>789</v>
      </c>
      <c r="E290" s="789" t="s">
        <v>790</v>
      </c>
      <c r="F290" s="6" t="s">
        <v>18</v>
      </c>
      <c r="G290" s="6" t="s">
        <v>20</v>
      </c>
      <c r="H290" s="6" t="s">
        <v>297</v>
      </c>
      <c r="I290" s="6" t="s">
        <v>297</v>
      </c>
      <c r="J290" s="517">
        <v>2019</v>
      </c>
      <c r="K290" s="517">
        <v>2023</v>
      </c>
      <c r="L290" s="515">
        <v>47.436999999999998</v>
      </c>
      <c r="M290" s="572">
        <f>Q295+R295+S295+T295</f>
        <v>32.440660000000001</v>
      </c>
      <c r="N290" s="9">
        <v>2.7614399999999999</v>
      </c>
      <c r="O290" s="9">
        <v>9.6296700000000008</v>
      </c>
      <c r="P290" s="9">
        <v>2.6059899999999998</v>
      </c>
      <c r="Q290" s="9">
        <v>3.9070200000000002</v>
      </c>
      <c r="R290" s="9">
        <v>28.533639999999998</v>
      </c>
      <c r="S290" s="9">
        <v>0</v>
      </c>
      <c r="T290" s="9">
        <v>0</v>
      </c>
      <c r="U290" s="9">
        <f>SUM(N290:T290)</f>
        <v>47.437759999999997</v>
      </c>
      <c r="V290" s="7" t="s">
        <v>3</v>
      </c>
      <c r="W290" s="9">
        <v>28533.64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8"/>
    </row>
    <row r="291" spans="1:48" ht="19.5" customHeight="1">
      <c r="A291" s="472"/>
      <c r="B291" s="474"/>
      <c r="C291" s="475"/>
      <c r="D291" s="615"/>
      <c r="E291" s="789"/>
      <c r="F291" s="6" t="s">
        <v>19</v>
      </c>
      <c r="G291" s="6" t="s">
        <v>22</v>
      </c>
      <c r="H291" s="6" t="s">
        <v>297</v>
      </c>
      <c r="I291" s="6" t="s">
        <v>297</v>
      </c>
      <c r="J291" s="517"/>
      <c r="K291" s="517"/>
      <c r="L291" s="515"/>
      <c r="M291" s="572"/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f t="shared" ref="U291:U295" si="174">SUM(N291:T291)</f>
        <v>0</v>
      </c>
      <c r="V291" s="5" t="s">
        <v>8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8"/>
    </row>
    <row r="292" spans="1:48" ht="19.5" customHeight="1">
      <c r="A292" s="472"/>
      <c r="B292" s="474"/>
      <c r="C292" s="475"/>
      <c r="D292" s="615"/>
      <c r="E292" s="789"/>
      <c r="F292" s="476" t="s">
        <v>39</v>
      </c>
      <c r="G292" s="476" t="s">
        <v>21</v>
      </c>
      <c r="H292" s="476" t="s">
        <v>297</v>
      </c>
      <c r="I292" s="476" t="s">
        <v>297</v>
      </c>
      <c r="J292" s="517"/>
      <c r="K292" s="517"/>
      <c r="L292" s="515"/>
      <c r="M292" s="572"/>
      <c r="N292" s="9">
        <v>0</v>
      </c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9">
        <v>0</v>
      </c>
      <c r="U292" s="9">
        <f>SUM(N292:T292)</f>
        <v>0</v>
      </c>
      <c r="V292" s="187" t="s">
        <v>50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9">
        <v>0</v>
      </c>
      <c r="AH292" s="9">
        <v>0</v>
      </c>
      <c r="AI292" s="9">
        <v>0</v>
      </c>
      <c r="AJ292" s="9">
        <v>0</v>
      </c>
      <c r="AK292" s="9">
        <v>0</v>
      </c>
      <c r="AL292" s="9">
        <v>0</v>
      </c>
      <c r="AM292" s="9">
        <v>0</v>
      </c>
      <c r="AN292" s="9">
        <v>0</v>
      </c>
      <c r="AO292" s="9">
        <v>0</v>
      </c>
      <c r="AP292" s="9">
        <v>0</v>
      </c>
      <c r="AQ292" s="9">
        <v>0</v>
      </c>
      <c r="AR292" s="9">
        <v>0</v>
      </c>
      <c r="AS292" s="9">
        <v>0</v>
      </c>
      <c r="AT292" s="9">
        <v>0</v>
      </c>
      <c r="AU292" s="9">
        <v>0</v>
      </c>
      <c r="AV292" s="8"/>
    </row>
    <row r="293" spans="1:48" ht="18" customHeight="1">
      <c r="A293" s="472"/>
      <c r="B293" s="474"/>
      <c r="C293" s="475"/>
      <c r="D293" s="615"/>
      <c r="E293" s="789"/>
      <c r="F293" s="476"/>
      <c r="G293" s="476"/>
      <c r="H293" s="476"/>
      <c r="I293" s="476"/>
      <c r="J293" s="517"/>
      <c r="K293" s="517"/>
      <c r="L293" s="515"/>
      <c r="M293" s="572"/>
      <c r="N293" s="9">
        <v>0</v>
      </c>
      <c r="O293" s="9">
        <v>0</v>
      </c>
      <c r="P293" s="9">
        <v>0</v>
      </c>
      <c r="Q293" s="9">
        <v>0</v>
      </c>
      <c r="R293" s="9">
        <v>0</v>
      </c>
      <c r="S293" s="9">
        <v>0</v>
      </c>
      <c r="T293" s="9">
        <v>0</v>
      </c>
      <c r="U293" s="9">
        <f t="shared" si="174"/>
        <v>0</v>
      </c>
      <c r="V293" s="7" t="s">
        <v>51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0</v>
      </c>
      <c r="AT293" s="9">
        <v>0</v>
      </c>
      <c r="AU293" s="9">
        <v>0</v>
      </c>
      <c r="AV293" s="8"/>
    </row>
    <row r="294" spans="1:48" ht="17.25" customHeight="1">
      <c r="A294" s="472"/>
      <c r="B294" s="474"/>
      <c r="C294" s="475"/>
      <c r="D294" s="615"/>
      <c r="E294" s="789"/>
      <c r="F294" s="476"/>
      <c r="G294" s="476"/>
      <c r="H294" s="476"/>
      <c r="I294" s="476"/>
      <c r="J294" s="517"/>
      <c r="K294" s="517"/>
      <c r="L294" s="515"/>
      <c r="M294" s="572"/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9">
        <f t="shared" si="174"/>
        <v>0</v>
      </c>
      <c r="V294" s="7" t="s">
        <v>52</v>
      </c>
      <c r="W294" s="85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8"/>
    </row>
    <row r="295" spans="1:48" s="95" customFormat="1" ht="21.75" customHeight="1">
      <c r="A295" s="472"/>
      <c r="B295" s="474"/>
      <c r="C295" s="475"/>
      <c r="D295" s="616"/>
      <c r="E295" s="789"/>
      <c r="F295" s="476"/>
      <c r="G295" s="476"/>
      <c r="H295" s="476"/>
      <c r="I295" s="476"/>
      <c r="J295" s="517"/>
      <c r="K295" s="517"/>
      <c r="L295" s="515"/>
      <c r="M295" s="572"/>
      <c r="N295" s="87">
        <f>SUM(N290:N294)</f>
        <v>2.7614399999999999</v>
      </c>
      <c r="O295" s="87">
        <f t="shared" ref="O295:T295" si="175">SUM(O290:O294)</f>
        <v>9.6296700000000008</v>
      </c>
      <c r="P295" s="87">
        <f t="shared" si="175"/>
        <v>2.6059899999999998</v>
      </c>
      <c r="Q295" s="87">
        <f t="shared" si="175"/>
        <v>3.9070200000000002</v>
      </c>
      <c r="R295" s="175">
        <f t="shared" si="175"/>
        <v>28.533639999999998</v>
      </c>
      <c r="S295" s="175">
        <f t="shared" si="175"/>
        <v>0</v>
      </c>
      <c r="T295" s="175">
        <f t="shared" si="175"/>
        <v>0</v>
      </c>
      <c r="U295" s="176">
        <f t="shared" si="174"/>
        <v>47.437759999999997</v>
      </c>
      <c r="V295" s="177" t="s">
        <v>11</v>
      </c>
      <c r="W295" s="175">
        <f t="shared" ref="W295" si="176">SUM(W290:W294)</f>
        <v>28533.64</v>
      </c>
      <c r="X295" s="175">
        <f t="shared" ref="X295:AU295" si="177">SUM(X290:X294)</f>
        <v>0</v>
      </c>
      <c r="Y295" s="175">
        <f t="shared" si="177"/>
        <v>0</v>
      </c>
      <c r="Z295" s="175">
        <f t="shared" si="177"/>
        <v>0</v>
      </c>
      <c r="AA295" s="175">
        <f t="shared" si="177"/>
        <v>0</v>
      </c>
      <c r="AB295" s="175">
        <f t="shared" si="177"/>
        <v>0</v>
      </c>
      <c r="AC295" s="175">
        <f t="shared" si="177"/>
        <v>0</v>
      </c>
      <c r="AD295" s="175">
        <f t="shared" si="177"/>
        <v>0</v>
      </c>
      <c r="AE295" s="175">
        <f t="shared" si="177"/>
        <v>0</v>
      </c>
      <c r="AF295" s="175">
        <f t="shared" si="177"/>
        <v>0</v>
      </c>
      <c r="AG295" s="175">
        <f t="shared" si="177"/>
        <v>0</v>
      </c>
      <c r="AH295" s="175">
        <f t="shared" si="177"/>
        <v>0</v>
      </c>
      <c r="AI295" s="175">
        <f t="shared" si="177"/>
        <v>0</v>
      </c>
      <c r="AJ295" s="175">
        <f t="shared" si="177"/>
        <v>0</v>
      </c>
      <c r="AK295" s="175">
        <f t="shared" si="177"/>
        <v>0</v>
      </c>
      <c r="AL295" s="175">
        <f t="shared" si="177"/>
        <v>0</v>
      </c>
      <c r="AM295" s="175">
        <f t="shared" si="177"/>
        <v>0</v>
      </c>
      <c r="AN295" s="175">
        <f t="shared" si="177"/>
        <v>0</v>
      </c>
      <c r="AO295" s="175">
        <f t="shared" si="177"/>
        <v>0</v>
      </c>
      <c r="AP295" s="175">
        <f t="shared" si="177"/>
        <v>0</v>
      </c>
      <c r="AQ295" s="175">
        <f t="shared" si="177"/>
        <v>0</v>
      </c>
      <c r="AR295" s="175">
        <f t="shared" si="177"/>
        <v>0</v>
      </c>
      <c r="AS295" s="175">
        <f t="shared" si="177"/>
        <v>0</v>
      </c>
      <c r="AT295" s="175">
        <f t="shared" si="177"/>
        <v>0</v>
      </c>
      <c r="AU295" s="175">
        <f t="shared" si="177"/>
        <v>0</v>
      </c>
      <c r="AV295" s="183"/>
    </row>
    <row r="296" spans="1:48" ht="19.5" customHeight="1">
      <c r="A296" s="472"/>
      <c r="B296" s="474" t="s">
        <v>791</v>
      </c>
      <c r="C296" s="475" t="s">
        <v>792</v>
      </c>
      <c r="D296" s="614" t="s">
        <v>789</v>
      </c>
      <c r="E296" s="789" t="s">
        <v>631</v>
      </c>
      <c r="F296" s="6" t="s">
        <v>18</v>
      </c>
      <c r="G296" s="6" t="s">
        <v>20</v>
      </c>
      <c r="H296" s="6" t="s">
        <v>297</v>
      </c>
      <c r="I296" s="6" t="s">
        <v>297</v>
      </c>
      <c r="J296" s="517">
        <v>2019</v>
      </c>
      <c r="K296" s="517">
        <v>2020</v>
      </c>
      <c r="L296" s="515">
        <v>2.7559999999999998</v>
      </c>
      <c r="M296" s="572">
        <f>Q301+R301+S301+T301</f>
        <v>0</v>
      </c>
      <c r="N296" s="9">
        <v>0.29718</v>
      </c>
      <c r="O296" s="9">
        <v>1.6398499999999998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f>SUM(N296:T296)</f>
        <v>1.9370299999999998</v>
      </c>
      <c r="V296" s="7" t="s">
        <v>3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0</v>
      </c>
      <c r="AT296" s="9">
        <v>0</v>
      </c>
      <c r="AU296" s="9">
        <v>0</v>
      </c>
      <c r="AV296" s="8"/>
    </row>
    <row r="297" spans="1:48" ht="19.5" customHeight="1">
      <c r="A297" s="472"/>
      <c r="B297" s="474"/>
      <c r="C297" s="475"/>
      <c r="D297" s="615"/>
      <c r="E297" s="789"/>
      <c r="F297" s="6" t="s">
        <v>19</v>
      </c>
      <c r="G297" s="6" t="s">
        <v>22</v>
      </c>
      <c r="H297" s="6" t="s">
        <v>297</v>
      </c>
      <c r="I297" s="6" t="s">
        <v>297</v>
      </c>
      <c r="J297" s="517"/>
      <c r="K297" s="517"/>
      <c r="L297" s="515"/>
      <c r="M297" s="572"/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f t="shared" ref="U297:U301" si="178">SUM(N297:T297)</f>
        <v>0</v>
      </c>
      <c r="V297" s="5" t="s">
        <v>8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8"/>
    </row>
    <row r="298" spans="1:48" ht="19.5" customHeight="1">
      <c r="A298" s="472"/>
      <c r="B298" s="474"/>
      <c r="C298" s="475"/>
      <c r="D298" s="615"/>
      <c r="E298" s="789"/>
      <c r="F298" s="476" t="s">
        <v>39</v>
      </c>
      <c r="G298" s="476" t="s">
        <v>21</v>
      </c>
      <c r="H298" s="476" t="s">
        <v>297</v>
      </c>
      <c r="I298" s="476" t="s">
        <v>297</v>
      </c>
      <c r="J298" s="517"/>
      <c r="K298" s="517"/>
      <c r="L298" s="515"/>
      <c r="M298" s="572"/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f>SUM(N298:T298)</f>
        <v>0</v>
      </c>
      <c r="V298" s="187" t="s">
        <v>50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8"/>
    </row>
    <row r="299" spans="1:48" ht="18" customHeight="1">
      <c r="A299" s="472"/>
      <c r="B299" s="474"/>
      <c r="C299" s="475"/>
      <c r="D299" s="615"/>
      <c r="E299" s="789"/>
      <c r="F299" s="476"/>
      <c r="G299" s="476"/>
      <c r="H299" s="476"/>
      <c r="I299" s="476"/>
      <c r="J299" s="517"/>
      <c r="K299" s="517"/>
      <c r="L299" s="515"/>
      <c r="M299" s="572"/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f t="shared" si="178"/>
        <v>0</v>
      </c>
      <c r="V299" s="7" t="s">
        <v>51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8"/>
    </row>
    <row r="300" spans="1:48" ht="17.25" customHeight="1">
      <c r="A300" s="472"/>
      <c r="B300" s="474"/>
      <c r="C300" s="475"/>
      <c r="D300" s="615"/>
      <c r="E300" s="789"/>
      <c r="F300" s="476"/>
      <c r="G300" s="476"/>
      <c r="H300" s="476"/>
      <c r="I300" s="476"/>
      <c r="J300" s="517"/>
      <c r="K300" s="517"/>
      <c r="L300" s="515"/>
      <c r="M300" s="572"/>
      <c r="N300" s="85">
        <v>0</v>
      </c>
      <c r="O300" s="85">
        <v>0</v>
      </c>
      <c r="P300" s="85">
        <v>0</v>
      </c>
      <c r="Q300" s="85">
        <v>0</v>
      </c>
      <c r="R300" s="85">
        <v>0</v>
      </c>
      <c r="S300" s="85">
        <v>0</v>
      </c>
      <c r="T300" s="85">
        <v>0</v>
      </c>
      <c r="U300" s="9">
        <f t="shared" si="178"/>
        <v>0</v>
      </c>
      <c r="V300" s="7" t="s">
        <v>52</v>
      </c>
      <c r="W300" s="85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0</v>
      </c>
      <c r="AU300" s="9">
        <v>0</v>
      </c>
      <c r="AV300" s="8"/>
    </row>
    <row r="301" spans="1:48" s="95" customFormat="1" ht="21.75" customHeight="1">
      <c r="A301" s="472"/>
      <c r="B301" s="474"/>
      <c r="C301" s="475"/>
      <c r="D301" s="616"/>
      <c r="E301" s="789"/>
      <c r="F301" s="476"/>
      <c r="G301" s="476"/>
      <c r="H301" s="476"/>
      <c r="I301" s="476"/>
      <c r="J301" s="517"/>
      <c r="K301" s="517"/>
      <c r="L301" s="515"/>
      <c r="M301" s="572"/>
      <c r="N301" s="87">
        <f>SUM(N296:N300)</f>
        <v>0.29718</v>
      </c>
      <c r="O301" s="87">
        <f t="shared" ref="O301:T301" si="179">SUM(O296:O300)</f>
        <v>1.6398499999999998</v>
      </c>
      <c r="P301" s="87">
        <f t="shared" si="179"/>
        <v>0</v>
      </c>
      <c r="Q301" s="87">
        <f t="shared" si="179"/>
        <v>0</v>
      </c>
      <c r="R301" s="175">
        <f t="shared" si="179"/>
        <v>0</v>
      </c>
      <c r="S301" s="175">
        <f t="shared" si="179"/>
        <v>0</v>
      </c>
      <c r="T301" s="175">
        <f t="shared" si="179"/>
        <v>0</v>
      </c>
      <c r="U301" s="176">
        <f t="shared" si="178"/>
        <v>1.9370299999999998</v>
      </c>
      <c r="V301" s="177" t="s">
        <v>11</v>
      </c>
      <c r="W301" s="175">
        <f t="shared" ref="W301" si="180">SUM(W296:W300)</f>
        <v>0</v>
      </c>
      <c r="X301" s="175">
        <f t="shared" ref="X301:AU301" si="181">SUM(X296:X300)</f>
        <v>0</v>
      </c>
      <c r="Y301" s="175">
        <f t="shared" si="181"/>
        <v>0</v>
      </c>
      <c r="Z301" s="175">
        <f t="shared" si="181"/>
        <v>0</v>
      </c>
      <c r="AA301" s="175">
        <f t="shared" si="181"/>
        <v>0</v>
      </c>
      <c r="AB301" s="175">
        <f t="shared" si="181"/>
        <v>0</v>
      </c>
      <c r="AC301" s="175">
        <f t="shared" si="181"/>
        <v>0</v>
      </c>
      <c r="AD301" s="175">
        <f t="shared" si="181"/>
        <v>0</v>
      </c>
      <c r="AE301" s="175">
        <f t="shared" si="181"/>
        <v>0</v>
      </c>
      <c r="AF301" s="175">
        <f t="shared" si="181"/>
        <v>0</v>
      </c>
      <c r="AG301" s="175">
        <f t="shared" si="181"/>
        <v>0</v>
      </c>
      <c r="AH301" s="175">
        <f t="shared" si="181"/>
        <v>0</v>
      </c>
      <c r="AI301" s="175">
        <f t="shared" si="181"/>
        <v>0</v>
      </c>
      <c r="AJ301" s="175">
        <f t="shared" si="181"/>
        <v>0</v>
      </c>
      <c r="AK301" s="175">
        <f t="shared" si="181"/>
        <v>0</v>
      </c>
      <c r="AL301" s="175">
        <f t="shared" si="181"/>
        <v>0</v>
      </c>
      <c r="AM301" s="175">
        <f t="shared" si="181"/>
        <v>0</v>
      </c>
      <c r="AN301" s="175">
        <f t="shared" si="181"/>
        <v>0</v>
      </c>
      <c r="AO301" s="175">
        <f t="shared" si="181"/>
        <v>0</v>
      </c>
      <c r="AP301" s="175">
        <f t="shared" si="181"/>
        <v>0</v>
      </c>
      <c r="AQ301" s="175">
        <f t="shared" si="181"/>
        <v>0</v>
      </c>
      <c r="AR301" s="175">
        <f t="shared" si="181"/>
        <v>0</v>
      </c>
      <c r="AS301" s="175">
        <f t="shared" si="181"/>
        <v>0</v>
      </c>
      <c r="AT301" s="175">
        <f t="shared" si="181"/>
        <v>0</v>
      </c>
      <c r="AU301" s="175">
        <f t="shared" si="181"/>
        <v>0</v>
      </c>
      <c r="AV301" s="183"/>
    </row>
    <row r="302" spans="1:48" ht="19.5" customHeight="1">
      <c r="A302" s="472"/>
      <c r="B302" s="474" t="s">
        <v>793</v>
      </c>
      <c r="C302" s="475" t="s">
        <v>794</v>
      </c>
      <c r="D302" s="614" t="s">
        <v>630</v>
      </c>
      <c r="E302" s="789" t="s">
        <v>657</v>
      </c>
      <c r="F302" s="6" t="s">
        <v>18</v>
      </c>
      <c r="G302" s="6" t="s">
        <v>20</v>
      </c>
      <c r="H302" s="6" t="s">
        <v>297</v>
      </c>
      <c r="I302" s="6" t="s">
        <v>297</v>
      </c>
      <c r="J302" s="517">
        <v>2021</v>
      </c>
      <c r="K302" s="517">
        <v>2021</v>
      </c>
      <c r="L302" s="515">
        <v>12.298999999999999</v>
      </c>
      <c r="M302" s="572">
        <f>Q308+R308+S308+T308</f>
        <v>0</v>
      </c>
      <c r="N302" s="9">
        <v>0</v>
      </c>
      <c r="O302" s="9">
        <v>0</v>
      </c>
      <c r="P302" s="9">
        <v>2.7846599999999997</v>
      </c>
      <c r="Q302" s="9">
        <v>0</v>
      </c>
      <c r="R302" s="9">
        <v>0</v>
      </c>
      <c r="S302" s="9">
        <v>0</v>
      </c>
      <c r="T302" s="9">
        <v>0</v>
      </c>
      <c r="U302" s="9">
        <f>SUM(N302:T302)</f>
        <v>2.7846599999999997</v>
      </c>
      <c r="V302" s="7" t="s">
        <v>3</v>
      </c>
      <c r="W302" s="9">
        <v>0</v>
      </c>
      <c r="X302" s="9">
        <f>X303</f>
        <v>1879.4876200000001</v>
      </c>
      <c r="Y302" s="9">
        <f t="shared" ref="Y302:AR302" si="182">Y303</f>
        <v>0</v>
      </c>
      <c r="Z302" s="9">
        <f t="shared" si="182"/>
        <v>0</v>
      </c>
      <c r="AA302" s="9">
        <f>AB302</f>
        <v>1879.4876200000001</v>
      </c>
      <c r="AB302" s="9">
        <f t="shared" si="182"/>
        <v>1879.4876200000001</v>
      </c>
      <c r="AC302" s="9">
        <f t="shared" si="182"/>
        <v>0</v>
      </c>
      <c r="AD302" s="9">
        <f t="shared" si="182"/>
        <v>0</v>
      </c>
      <c r="AE302" s="9">
        <f t="shared" si="182"/>
        <v>0</v>
      </c>
      <c r="AF302" s="9">
        <f t="shared" si="182"/>
        <v>0</v>
      </c>
      <c r="AG302" s="9">
        <f t="shared" si="182"/>
        <v>1879.4876200000001</v>
      </c>
      <c r="AH302" s="9">
        <f t="shared" si="182"/>
        <v>1879.4876200000001</v>
      </c>
      <c r="AI302" s="9">
        <f t="shared" si="182"/>
        <v>0</v>
      </c>
      <c r="AJ302" s="9">
        <f t="shared" si="182"/>
        <v>0</v>
      </c>
      <c r="AK302" s="9">
        <f t="shared" si="182"/>
        <v>0</v>
      </c>
      <c r="AL302" s="9">
        <f t="shared" si="182"/>
        <v>0</v>
      </c>
      <c r="AM302" s="9">
        <f t="shared" si="182"/>
        <v>0</v>
      </c>
      <c r="AN302" s="9">
        <f t="shared" si="182"/>
        <v>0</v>
      </c>
      <c r="AO302" s="9">
        <f t="shared" si="182"/>
        <v>0</v>
      </c>
      <c r="AP302" s="9">
        <f t="shared" si="182"/>
        <v>0</v>
      </c>
      <c r="AQ302" s="9">
        <f t="shared" si="182"/>
        <v>0</v>
      </c>
      <c r="AR302" s="9">
        <f t="shared" si="182"/>
        <v>0</v>
      </c>
      <c r="AS302" s="9">
        <v>0</v>
      </c>
      <c r="AT302" s="9">
        <v>0</v>
      </c>
      <c r="AU302" s="9">
        <v>0</v>
      </c>
      <c r="AV302" s="8"/>
    </row>
    <row r="303" spans="1:48" s="387" customFormat="1" ht="30" hidden="1" customHeight="1">
      <c r="A303" s="472"/>
      <c r="B303" s="474"/>
      <c r="C303" s="475"/>
      <c r="D303" s="615"/>
      <c r="E303" s="789"/>
      <c r="F303" s="388"/>
      <c r="G303" s="388"/>
      <c r="H303" s="389"/>
      <c r="I303" s="389"/>
      <c r="J303" s="517"/>
      <c r="K303" s="517"/>
      <c r="L303" s="515"/>
      <c r="M303" s="572"/>
      <c r="N303" s="384"/>
      <c r="O303" s="384"/>
      <c r="P303" s="384"/>
      <c r="Q303" s="384"/>
      <c r="R303" s="384"/>
      <c r="S303" s="384"/>
      <c r="T303" s="384"/>
      <c r="U303" s="384"/>
      <c r="V303" s="385" t="s">
        <v>1038</v>
      </c>
      <c r="W303" s="384"/>
      <c r="X303" s="384">
        <f>AB303</f>
        <v>1879.4876200000001</v>
      </c>
      <c r="Y303" s="384"/>
      <c r="Z303" s="384">
        <v>0</v>
      </c>
      <c r="AA303" s="384"/>
      <c r="AB303" s="384">
        <v>1879.4876200000001</v>
      </c>
      <c r="AC303" s="384"/>
      <c r="AD303" s="384"/>
      <c r="AE303" s="384"/>
      <c r="AF303" s="384"/>
      <c r="AG303" s="384">
        <f>AH303</f>
        <v>1879.4876200000001</v>
      </c>
      <c r="AH303" s="384">
        <v>1879.4876200000001</v>
      </c>
      <c r="AI303" s="384"/>
      <c r="AJ303" s="384"/>
      <c r="AK303" s="384"/>
      <c r="AL303" s="384"/>
      <c r="AM303" s="384"/>
      <c r="AN303" s="384"/>
      <c r="AO303" s="384"/>
      <c r="AP303" s="384"/>
      <c r="AQ303" s="384"/>
      <c r="AR303" s="384"/>
      <c r="AS303" s="384"/>
      <c r="AT303" s="384"/>
      <c r="AU303" s="384"/>
      <c r="AV303" s="386"/>
    </row>
    <row r="304" spans="1:48" ht="19.5" customHeight="1">
      <c r="A304" s="472"/>
      <c r="B304" s="474"/>
      <c r="C304" s="475"/>
      <c r="D304" s="615"/>
      <c r="E304" s="789"/>
      <c r="F304" s="24" t="s">
        <v>19</v>
      </c>
      <c r="G304" s="24" t="s">
        <v>22</v>
      </c>
      <c r="H304" s="6" t="s">
        <v>297</v>
      </c>
      <c r="I304" s="6" t="s">
        <v>297</v>
      </c>
      <c r="J304" s="517"/>
      <c r="K304" s="517"/>
      <c r="L304" s="515"/>
      <c r="M304" s="572"/>
      <c r="N304" s="9">
        <v>0</v>
      </c>
      <c r="O304" s="9">
        <v>0</v>
      </c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9">
        <f t="shared" ref="U304:U307" si="183">SUM(N304:T304)</f>
        <v>0</v>
      </c>
      <c r="V304" s="5" t="s">
        <v>8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0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0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8"/>
    </row>
    <row r="305" spans="1:48" ht="19.5" customHeight="1">
      <c r="A305" s="472"/>
      <c r="B305" s="474"/>
      <c r="C305" s="475"/>
      <c r="D305" s="615"/>
      <c r="E305" s="789"/>
      <c r="F305" s="476" t="s">
        <v>39</v>
      </c>
      <c r="G305" s="786" t="s">
        <v>21</v>
      </c>
      <c r="H305" s="538" t="s">
        <v>658</v>
      </c>
      <c r="I305" s="538" t="s">
        <v>795</v>
      </c>
      <c r="J305" s="517"/>
      <c r="K305" s="517"/>
      <c r="L305" s="515"/>
      <c r="M305" s="572"/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f>SUM(N305:T305)</f>
        <v>0</v>
      </c>
      <c r="V305" s="187" t="s">
        <v>50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v>0</v>
      </c>
      <c r="AV305" s="8"/>
    </row>
    <row r="306" spans="1:48" ht="18" customHeight="1">
      <c r="A306" s="472"/>
      <c r="B306" s="474"/>
      <c r="C306" s="475"/>
      <c r="D306" s="615"/>
      <c r="E306" s="789"/>
      <c r="F306" s="476"/>
      <c r="G306" s="787"/>
      <c r="H306" s="539"/>
      <c r="I306" s="539"/>
      <c r="J306" s="517"/>
      <c r="K306" s="517"/>
      <c r="L306" s="515"/>
      <c r="M306" s="572"/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f t="shared" si="183"/>
        <v>0</v>
      </c>
      <c r="V306" s="7" t="s">
        <v>51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8"/>
    </row>
    <row r="307" spans="1:48" ht="17.25" customHeight="1">
      <c r="A307" s="472"/>
      <c r="B307" s="474"/>
      <c r="C307" s="475"/>
      <c r="D307" s="615"/>
      <c r="E307" s="789"/>
      <c r="F307" s="476"/>
      <c r="G307" s="787"/>
      <c r="H307" s="539"/>
      <c r="I307" s="539"/>
      <c r="J307" s="517"/>
      <c r="K307" s="517"/>
      <c r="L307" s="515"/>
      <c r="M307" s="572"/>
      <c r="N307" s="85">
        <v>0</v>
      </c>
      <c r="O307" s="85">
        <v>0</v>
      </c>
      <c r="P307" s="85">
        <v>0</v>
      </c>
      <c r="Q307" s="85">
        <v>0</v>
      </c>
      <c r="R307" s="85">
        <v>0</v>
      </c>
      <c r="S307" s="85">
        <v>0</v>
      </c>
      <c r="T307" s="85">
        <v>0</v>
      </c>
      <c r="U307" s="9">
        <f t="shared" si="183"/>
        <v>0</v>
      </c>
      <c r="V307" s="7" t="s">
        <v>52</v>
      </c>
      <c r="W307" s="85">
        <v>0</v>
      </c>
      <c r="X307" s="9">
        <v>0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8"/>
    </row>
    <row r="308" spans="1:48" ht="19.5" customHeight="1">
      <c r="A308" s="472"/>
      <c r="B308" s="474"/>
      <c r="C308" s="475"/>
      <c r="D308" s="616"/>
      <c r="E308" s="789"/>
      <c r="F308" s="476"/>
      <c r="G308" s="788"/>
      <c r="H308" s="540"/>
      <c r="I308" s="540"/>
      <c r="J308" s="517"/>
      <c r="K308" s="517"/>
      <c r="L308" s="515"/>
      <c r="M308" s="572"/>
      <c r="N308" s="87">
        <f>SUM(N302:N307)</f>
        <v>0</v>
      </c>
      <c r="O308" s="87">
        <f t="shared" ref="O308:T308" si="184">SUM(O302:O307)</f>
        <v>0</v>
      </c>
      <c r="P308" s="87">
        <f t="shared" si="184"/>
        <v>2.7846599999999997</v>
      </c>
      <c r="Q308" s="87">
        <f t="shared" si="184"/>
        <v>0</v>
      </c>
      <c r="R308" s="175">
        <f t="shared" si="184"/>
        <v>0</v>
      </c>
      <c r="S308" s="175">
        <f t="shared" si="184"/>
        <v>0</v>
      </c>
      <c r="T308" s="175">
        <f t="shared" si="184"/>
        <v>0</v>
      </c>
      <c r="U308" s="176">
        <f>SUM(N308:T308)</f>
        <v>2.7846599999999997</v>
      </c>
      <c r="V308" s="177" t="s">
        <v>11</v>
      </c>
      <c r="W308" s="175">
        <f t="shared" ref="W308" si="185">SUM(W302:W307)</f>
        <v>0</v>
      </c>
      <c r="X308" s="175">
        <f>X302</f>
        <v>1879.4876200000001</v>
      </c>
      <c r="Y308" s="175">
        <f t="shared" ref="Y308:AQ308" si="186">Y302</f>
        <v>0</v>
      </c>
      <c r="Z308" s="175">
        <f t="shared" si="186"/>
        <v>0</v>
      </c>
      <c r="AA308" s="175">
        <f t="shared" si="186"/>
        <v>1879.4876200000001</v>
      </c>
      <c r="AB308" s="175">
        <f t="shared" si="186"/>
        <v>1879.4876200000001</v>
      </c>
      <c r="AC308" s="175">
        <f t="shared" si="186"/>
        <v>0</v>
      </c>
      <c r="AD308" s="175">
        <f t="shared" si="186"/>
        <v>0</v>
      </c>
      <c r="AE308" s="175">
        <f t="shared" si="186"/>
        <v>0</v>
      </c>
      <c r="AF308" s="175">
        <f t="shared" si="186"/>
        <v>0</v>
      </c>
      <c r="AG308" s="175">
        <f t="shared" si="186"/>
        <v>1879.4876200000001</v>
      </c>
      <c r="AH308" s="175">
        <f t="shared" si="186"/>
        <v>1879.4876200000001</v>
      </c>
      <c r="AI308" s="175">
        <f t="shared" si="186"/>
        <v>0</v>
      </c>
      <c r="AJ308" s="175">
        <f t="shared" si="186"/>
        <v>0</v>
      </c>
      <c r="AK308" s="175">
        <f t="shared" si="186"/>
        <v>0</v>
      </c>
      <c r="AL308" s="175">
        <f t="shared" si="186"/>
        <v>0</v>
      </c>
      <c r="AM308" s="175">
        <f t="shared" si="186"/>
        <v>0</v>
      </c>
      <c r="AN308" s="175">
        <f t="shared" si="186"/>
        <v>0</v>
      </c>
      <c r="AO308" s="175">
        <f t="shared" si="186"/>
        <v>0</v>
      </c>
      <c r="AP308" s="175">
        <f t="shared" si="186"/>
        <v>0</v>
      </c>
      <c r="AQ308" s="175">
        <f t="shared" si="186"/>
        <v>0</v>
      </c>
      <c r="AR308" s="175">
        <f t="shared" ref="AR308:AU308" si="187">SUM(AR302:AR307)</f>
        <v>0</v>
      </c>
      <c r="AS308" s="175">
        <f t="shared" si="187"/>
        <v>0</v>
      </c>
      <c r="AT308" s="175">
        <f t="shared" si="187"/>
        <v>0</v>
      </c>
      <c r="AU308" s="175">
        <f t="shared" si="187"/>
        <v>0</v>
      </c>
      <c r="AV308" s="8"/>
    </row>
    <row r="309" spans="1:48" ht="19.5" customHeight="1">
      <c r="A309" s="472"/>
      <c r="B309" s="474" t="s">
        <v>796</v>
      </c>
      <c r="C309" s="475" t="s">
        <v>797</v>
      </c>
      <c r="D309" s="614" t="s">
        <v>630</v>
      </c>
      <c r="E309" s="789" t="s">
        <v>798</v>
      </c>
      <c r="F309" s="6" t="s">
        <v>18</v>
      </c>
      <c r="G309" s="6" t="s">
        <v>20</v>
      </c>
      <c r="H309" s="6" t="s">
        <v>59</v>
      </c>
      <c r="I309" s="6" t="s">
        <v>317</v>
      </c>
      <c r="J309" s="517">
        <v>2023</v>
      </c>
      <c r="K309" s="517">
        <v>2023</v>
      </c>
      <c r="L309" s="515">
        <v>6.7750000000000004</v>
      </c>
      <c r="M309" s="572">
        <f>Q314+R314+S314+T314</f>
        <v>6.7750672499999993</v>
      </c>
      <c r="N309" s="9">
        <v>0</v>
      </c>
      <c r="O309" s="9">
        <v>0</v>
      </c>
      <c r="P309" s="9">
        <v>0</v>
      </c>
      <c r="Q309" s="9">
        <v>0</v>
      </c>
      <c r="R309" s="9">
        <v>6.7750672499999993</v>
      </c>
      <c r="S309" s="9">
        <v>0</v>
      </c>
      <c r="T309" s="9">
        <v>0</v>
      </c>
      <c r="U309" s="9">
        <f>SUM(N309:T309)</f>
        <v>6.7750672499999993</v>
      </c>
      <c r="V309" s="7" t="s">
        <v>3</v>
      </c>
      <c r="W309" s="9">
        <v>6775.0672500000001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8"/>
    </row>
    <row r="310" spans="1:48" ht="19.5" customHeight="1">
      <c r="A310" s="472"/>
      <c r="B310" s="474"/>
      <c r="C310" s="475"/>
      <c r="D310" s="615"/>
      <c r="E310" s="789"/>
      <c r="F310" s="24" t="s">
        <v>19</v>
      </c>
      <c r="G310" s="24" t="s">
        <v>22</v>
      </c>
      <c r="H310" s="24" t="s">
        <v>59</v>
      </c>
      <c r="I310" s="24" t="s">
        <v>799</v>
      </c>
      <c r="J310" s="517"/>
      <c r="K310" s="517"/>
      <c r="L310" s="515"/>
      <c r="M310" s="572"/>
      <c r="N310" s="9">
        <v>0</v>
      </c>
      <c r="O310" s="9">
        <v>0</v>
      </c>
      <c r="P310" s="9">
        <v>0</v>
      </c>
      <c r="Q310" s="9">
        <v>0</v>
      </c>
      <c r="R310" s="9">
        <v>0</v>
      </c>
      <c r="S310" s="9">
        <v>0</v>
      </c>
      <c r="T310" s="9">
        <v>0</v>
      </c>
      <c r="U310" s="9">
        <f t="shared" ref="U310:U314" si="188">SUM(N310:T310)</f>
        <v>0</v>
      </c>
      <c r="V310" s="5" t="s">
        <v>8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9">
        <v>0</v>
      </c>
      <c r="AH310" s="9">
        <v>0</v>
      </c>
      <c r="AI310" s="9">
        <v>0</v>
      </c>
      <c r="AJ310" s="9">
        <v>0</v>
      </c>
      <c r="AK310" s="9">
        <v>0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8"/>
    </row>
    <row r="311" spans="1:48" ht="19.5" customHeight="1">
      <c r="A311" s="472"/>
      <c r="B311" s="474"/>
      <c r="C311" s="475"/>
      <c r="D311" s="615"/>
      <c r="E311" s="789"/>
      <c r="F311" s="476" t="s">
        <v>39</v>
      </c>
      <c r="G311" s="786" t="s">
        <v>21</v>
      </c>
      <c r="H311" s="538" t="s">
        <v>59</v>
      </c>
      <c r="I311" s="538" t="s">
        <v>367</v>
      </c>
      <c r="J311" s="517"/>
      <c r="K311" s="517"/>
      <c r="L311" s="515"/>
      <c r="M311" s="572"/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f>SUM(N311:T311)</f>
        <v>0</v>
      </c>
      <c r="V311" s="187" t="s">
        <v>50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8"/>
    </row>
    <row r="312" spans="1:48" ht="18" customHeight="1">
      <c r="A312" s="472"/>
      <c r="B312" s="474"/>
      <c r="C312" s="475"/>
      <c r="D312" s="615"/>
      <c r="E312" s="789"/>
      <c r="F312" s="476"/>
      <c r="G312" s="787"/>
      <c r="H312" s="539"/>
      <c r="I312" s="539"/>
      <c r="J312" s="517"/>
      <c r="K312" s="517"/>
      <c r="L312" s="515"/>
      <c r="M312" s="572"/>
      <c r="N312" s="9">
        <v>0</v>
      </c>
      <c r="O312" s="9">
        <v>0</v>
      </c>
      <c r="P312" s="9">
        <v>0</v>
      </c>
      <c r="Q312" s="9">
        <v>0</v>
      </c>
      <c r="R312" s="9">
        <v>0</v>
      </c>
      <c r="S312" s="9">
        <v>0</v>
      </c>
      <c r="T312" s="9">
        <v>0</v>
      </c>
      <c r="U312" s="9">
        <f t="shared" si="188"/>
        <v>0</v>
      </c>
      <c r="V312" s="7" t="s">
        <v>51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9">
        <v>0</v>
      </c>
      <c r="AI312" s="9">
        <v>0</v>
      </c>
      <c r="AJ312" s="9">
        <v>0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8"/>
    </row>
    <row r="313" spans="1:48" ht="17.25" customHeight="1">
      <c r="A313" s="472"/>
      <c r="B313" s="474"/>
      <c r="C313" s="475"/>
      <c r="D313" s="615"/>
      <c r="E313" s="789"/>
      <c r="F313" s="476"/>
      <c r="G313" s="787"/>
      <c r="H313" s="539"/>
      <c r="I313" s="539"/>
      <c r="J313" s="517"/>
      <c r="K313" s="517"/>
      <c r="L313" s="515"/>
      <c r="M313" s="572"/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9">
        <f t="shared" si="188"/>
        <v>0</v>
      </c>
      <c r="V313" s="7" t="s">
        <v>52</v>
      </c>
      <c r="W313" s="85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v>0</v>
      </c>
      <c r="AV313" s="8"/>
    </row>
    <row r="314" spans="1:48" ht="19.5" customHeight="1">
      <c r="A314" s="472"/>
      <c r="B314" s="474"/>
      <c r="C314" s="475"/>
      <c r="D314" s="616"/>
      <c r="E314" s="789"/>
      <c r="F314" s="476"/>
      <c r="G314" s="788"/>
      <c r="H314" s="540"/>
      <c r="I314" s="540"/>
      <c r="J314" s="517"/>
      <c r="K314" s="517"/>
      <c r="L314" s="515"/>
      <c r="M314" s="572"/>
      <c r="N314" s="87">
        <f>SUM(N309:N313)</f>
        <v>0</v>
      </c>
      <c r="O314" s="87">
        <f t="shared" ref="O314:T314" si="189">SUM(O309:O313)</f>
        <v>0</v>
      </c>
      <c r="P314" s="87">
        <f t="shared" si="189"/>
        <v>0</v>
      </c>
      <c r="Q314" s="87">
        <f t="shared" si="189"/>
        <v>0</v>
      </c>
      <c r="R314" s="175">
        <f t="shared" si="189"/>
        <v>6.7750672499999993</v>
      </c>
      <c r="S314" s="175">
        <f t="shared" si="189"/>
        <v>0</v>
      </c>
      <c r="T314" s="175">
        <f t="shared" si="189"/>
        <v>0</v>
      </c>
      <c r="U314" s="176">
        <f t="shared" si="188"/>
        <v>6.7750672499999993</v>
      </c>
      <c r="V314" s="177" t="s">
        <v>11</v>
      </c>
      <c r="W314" s="175">
        <f t="shared" ref="W314" si="190">SUM(W309:W313)</f>
        <v>6775.0672500000001</v>
      </c>
      <c r="X314" s="175">
        <f t="shared" ref="X314:AU314" si="191">SUM(X309:X313)</f>
        <v>0</v>
      </c>
      <c r="Y314" s="175">
        <f t="shared" si="191"/>
        <v>0</v>
      </c>
      <c r="Z314" s="175">
        <f t="shared" si="191"/>
        <v>0</v>
      </c>
      <c r="AA314" s="175">
        <f t="shared" si="191"/>
        <v>0</v>
      </c>
      <c r="AB314" s="175">
        <f t="shared" si="191"/>
        <v>0</v>
      </c>
      <c r="AC314" s="175">
        <f t="shared" si="191"/>
        <v>0</v>
      </c>
      <c r="AD314" s="175">
        <f t="shared" si="191"/>
        <v>0</v>
      </c>
      <c r="AE314" s="175">
        <f t="shared" si="191"/>
        <v>0</v>
      </c>
      <c r="AF314" s="175">
        <f t="shared" si="191"/>
        <v>0</v>
      </c>
      <c r="AG314" s="175">
        <f t="shared" si="191"/>
        <v>0</v>
      </c>
      <c r="AH314" s="175">
        <f t="shared" si="191"/>
        <v>0</v>
      </c>
      <c r="AI314" s="175">
        <f t="shared" si="191"/>
        <v>0</v>
      </c>
      <c r="AJ314" s="175">
        <f t="shared" si="191"/>
        <v>0</v>
      </c>
      <c r="AK314" s="175">
        <f t="shared" si="191"/>
        <v>0</v>
      </c>
      <c r="AL314" s="175">
        <f t="shared" si="191"/>
        <v>0</v>
      </c>
      <c r="AM314" s="175">
        <f t="shared" si="191"/>
        <v>0</v>
      </c>
      <c r="AN314" s="175">
        <f t="shared" si="191"/>
        <v>0</v>
      </c>
      <c r="AO314" s="175">
        <f t="shared" si="191"/>
        <v>0</v>
      </c>
      <c r="AP314" s="175">
        <f t="shared" si="191"/>
        <v>0</v>
      </c>
      <c r="AQ314" s="175">
        <f t="shared" si="191"/>
        <v>0</v>
      </c>
      <c r="AR314" s="175">
        <f t="shared" si="191"/>
        <v>0</v>
      </c>
      <c r="AS314" s="175">
        <f t="shared" si="191"/>
        <v>0</v>
      </c>
      <c r="AT314" s="175">
        <f t="shared" si="191"/>
        <v>0</v>
      </c>
      <c r="AU314" s="175">
        <f t="shared" si="191"/>
        <v>0</v>
      </c>
      <c r="AV314" s="8"/>
    </row>
    <row r="315" spans="1:48" ht="19.5" customHeight="1">
      <c r="A315" s="472"/>
      <c r="B315" s="474" t="s">
        <v>800</v>
      </c>
      <c r="C315" s="475" t="s">
        <v>801</v>
      </c>
      <c r="D315" s="614" t="s">
        <v>630</v>
      </c>
      <c r="E315" s="789" t="s">
        <v>802</v>
      </c>
      <c r="F315" s="6" t="s">
        <v>18</v>
      </c>
      <c r="G315" s="6" t="s">
        <v>20</v>
      </c>
      <c r="H315" s="6" t="s">
        <v>297</v>
      </c>
      <c r="I315" s="6" t="s">
        <v>297</v>
      </c>
      <c r="J315" s="517">
        <v>2020</v>
      </c>
      <c r="K315" s="517">
        <v>2022</v>
      </c>
      <c r="L315" s="515">
        <v>263.85000000000002</v>
      </c>
      <c r="M315" s="572">
        <f>Q320+R320+S320+T320</f>
        <v>3.3999999999999998E-3</v>
      </c>
      <c r="N315" s="9">
        <v>0</v>
      </c>
      <c r="O315" s="9">
        <v>0</v>
      </c>
      <c r="P315" s="9">
        <v>0.30079</v>
      </c>
      <c r="Q315" s="9">
        <v>3.3999999999999998E-3</v>
      </c>
      <c r="R315" s="9">
        <v>0</v>
      </c>
      <c r="S315" s="9">
        <v>0</v>
      </c>
      <c r="T315" s="9">
        <v>0</v>
      </c>
      <c r="U315" s="9">
        <f>SUM(N315:T315)</f>
        <v>0.30419000000000002</v>
      </c>
      <c r="V315" s="7" t="s">
        <v>3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0</v>
      </c>
      <c r="AV315" s="8"/>
    </row>
    <row r="316" spans="1:48" ht="19.5" customHeight="1">
      <c r="A316" s="472"/>
      <c r="B316" s="474"/>
      <c r="C316" s="475"/>
      <c r="D316" s="615"/>
      <c r="E316" s="789"/>
      <c r="F316" s="24" t="s">
        <v>19</v>
      </c>
      <c r="G316" s="24" t="s">
        <v>22</v>
      </c>
      <c r="H316" s="6" t="s">
        <v>297</v>
      </c>
      <c r="I316" s="6" t="s">
        <v>297</v>
      </c>
      <c r="J316" s="517"/>
      <c r="K316" s="517"/>
      <c r="L316" s="515"/>
      <c r="M316" s="572"/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0</v>
      </c>
      <c r="U316" s="9">
        <f>SUM(N316:T316)</f>
        <v>0</v>
      </c>
      <c r="V316" s="5" t="s">
        <v>8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8"/>
    </row>
    <row r="317" spans="1:48" ht="19.5" customHeight="1">
      <c r="A317" s="472"/>
      <c r="B317" s="474"/>
      <c r="C317" s="475"/>
      <c r="D317" s="615"/>
      <c r="E317" s="789"/>
      <c r="F317" s="476" t="s">
        <v>39</v>
      </c>
      <c r="G317" s="786" t="s">
        <v>21</v>
      </c>
      <c r="H317" s="538" t="s">
        <v>680</v>
      </c>
      <c r="I317" s="538" t="s">
        <v>803</v>
      </c>
      <c r="J317" s="517"/>
      <c r="K317" s="517"/>
      <c r="L317" s="515"/>
      <c r="M317" s="572"/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f>SUM(N317:T317)</f>
        <v>0</v>
      </c>
      <c r="V317" s="187" t="s">
        <v>50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v>0</v>
      </c>
      <c r="AV317" s="8"/>
    </row>
    <row r="318" spans="1:48" ht="18" customHeight="1">
      <c r="A318" s="472"/>
      <c r="B318" s="474"/>
      <c r="C318" s="475"/>
      <c r="D318" s="615"/>
      <c r="E318" s="789"/>
      <c r="F318" s="476"/>
      <c r="G318" s="787"/>
      <c r="H318" s="539"/>
      <c r="I318" s="539"/>
      <c r="J318" s="517"/>
      <c r="K318" s="517"/>
      <c r="L318" s="515"/>
      <c r="M318" s="572"/>
      <c r="N318" s="9">
        <v>0</v>
      </c>
      <c r="O318" s="9">
        <v>0</v>
      </c>
      <c r="P318" s="9">
        <v>0</v>
      </c>
      <c r="Q318" s="9">
        <v>0</v>
      </c>
      <c r="R318" s="9">
        <v>0</v>
      </c>
      <c r="S318" s="9">
        <v>0</v>
      </c>
      <c r="T318" s="9">
        <v>0</v>
      </c>
      <c r="U318" s="9">
        <f>SUM(N318:T318)</f>
        <v>0</v>
      </c>
      <c r="V318" s="7" t="s">
        <v>51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9">
        <v>0</v>
      </c>
      <c r="AI318" s="9">
        <v>0</v>
      </c>
      <c r="AJ318" s="9">
        <v>0</v>
      </c>
      <c r="AK318" s="9">
        <v>0</v>
      </c>
      <c r="AL318" s="9">
        <v>0</v>
      </c>
      <c r="AM318" s="9">
        <v>0</v>
      </c>
      <c r="AN318" s="9">
        <v>0</v>
      </c>
      <c r="AO318" s="9">
        <v>0</v>
      </c>
      <c r="AP318" s="9">
        <v>0</v>
      </c>
      <c r="AQ318" s="9">
        <v>0</v>
      </c>
      <c r="AR318" s="9">
        <v>0</v>
      </c>
      <c r="AS318" s="9">
        <v>0</v>
      </c>
      <c r="AT318" s="9">
        <v>0</v>
      </c>
      <c r="AU318" s="9">
        <v>0</v>
      </c>
      <c r="AV318" s="8"/>
    </row>
    <row r="319" spans="1:48" ht="17.25" customHeight="1">
      <c r="A319" s="472"/>
      <c r="B319" s="474"/>
      <c r="C319" s="475"/>
      <c r="D319" s="615"/>
      <c r="E319" s="789"/>
      <c r="F319" s="476"/>
      <c r="G319" s="787"/>
      <c r="H319" s="539"/>
      <c r="I319" s="539"/>
      <c r="J319" s="517"/>
      <c r="K319" s="517"/>
      <c r="L319" s="515"/>
      <c r="M319" s="572"/>
      <c r="N319" s="85">
        <v>0</v>
      </c>
      <c r="O319" s="85">
        <v>263.85007000000002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9">
        <f>SUM(N319:T319)</f>
        <v>263.85007000000002</v>
      </c>
      <c r="V319" s="7" t="s">
        <v>52</v>
      </c>
      <c r="W319" s="85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0</v>
      </c>
      <c r="AT319" s="9">
        <v>0</v>
      </c>
      <c r="AU319" s="9">
        <v>0</v>
      </c>
      <c r="AV319" s="8"/>
    </row>
    <row r="320" spans="1:48" ht="19.5" customHeight="1">
      <c r="A320" s="473"/>
      <c r="B320" s="474"/>
      <c r="C320" s="475"/>
      <c r="D320" s="616"/>
      <c r="E320" s="789"/>
      <c r="F320" s="476"/>
      <c r="G320" s="788"/>
      <c r="H320" s="540"/>
      <c r="I320" s="540"/>
      <c r="J320" s="517"/>
      <c r="K320" s="517"/>
      <c r="L320" s="515"/>
      <c r="M320" s="572"/>
      <c r="N320" s="87">
        <f t="shared" ref="N320:T320" si="192">SUM(N315:N319)</f>
        <v>0</v>
      </c>
      <c r="O320" s="87">
        <f t="shared" si="192"/>
        <v>263.85007000000002</v>
      </c>
      <c r="P320" s="87">
        <f t="shared" si="192"/>
        <v>0.30079</v>
      </c>
      <c r="Q320" s="87">
        <f t="shared" si="192"/>
        <v>3.3999999999999998E-3</v>
      </c>
      <c r="R320" s="175">
        <f t="shared" si="192"/>
        <v>0</v>
      </c>
      <c r="S320" s="175">
        <f t="shared" si="192"/>
        <v>0</v>
      </c>
      <c r="T320" s="175">
        <f t="shared" si="192"/>
        <v>0</v>
      </c>
      <c r="U320" s="176">
        <f t="shared" ref="U320" si="193">SUM(N320:T320)</f>
        <v>264.15426000000002</v>
      </c>
      <c r="V320" s="177" t="s">
        <v>11</v>
      </c>
      <c r="W320" s="175">
        <f t="shared" ref="W320" si="194">SUM(W315:W319)</f>
        <v>0</v>
      </c>
      <c r="X320" s="175">
        <f t="shared" ref="X320:AU320" si="195">SUM(X315:X319)</f>
        <v>0</v>
      </c>
      <c r="Y320" s="175">
        <f t="shared" si="195"/>
        <v>0</v>
      </c>
      <c r="Z320" s="175">
        <f t="shared" si="195"/>
        <v>0</v>
      </c>
      <c r="AA320" s="175">
        <f t="shared" si="195"/>
        <v>0</v>
      </c>
      <c r="AB320" s="175">
        <f t="shared" si="195"/>
        <v>0</v>
      </c>
      <c r="AC320" s="175">
        <f t="shared" si="195"/>
        <v>0</v>
      </c>
      <c r="AD320" s="175">
        <f t="shared" si="195"/>
        <v>0</v>
      </c>
      <c r="AE320" s="175">
        <f t="shared" si="195"/>
        <v>0</v>
      </c>
      <c r="AF320" s="175">
        <f t="shared" si="195"/>
        <v>0</v>
      </c>
      <c r="AG320" s="175">
        <f t="shared" si="195"/>
        <v>0</v>
      </c>
      <c r="AH320" s="175">
        <f t="shared" si="195"/>
        <v>0</v>
      </c>
      <c r="AI320" s="175">
        <f t="shared" si="195"/>
        <v>0</v>
      </c>
      <c r="AJ320" s="175">
        <f t="shared" si="195"/>
        <v>0</v>
      </c>
      <c r="AK320" s="175">
        <f t="shared" si="195"/>
        <v>0</v>
      </c>
      <c r="AL320" s="175">
        <f t="shared" si="195"/>
        <v>0</v>
      </c>
      <c r="AM320" s="175">
        <f t="shared" si="195"/>
        <v>0</v>
      </c>
      <c r="AN320" s="175">
        <f t="shared" si="195"/>
        <v>0</v>
      </c>
      <c r="AO320" s="175">
        <f t="shared" si="195"/>
        <v>0</v>
      </c>
      <c r="AP320" s="175">
        <f t="shared" si="195"/>
        <v>0</v>
      </c>
      <c r="AQ320" s="175">
        <f t="shared" si="195"/>
        <v>0</v>
      </c>
      <c r="AR320" s="175">
        <f t="shared" si="195"/>
        <v>0</v>
      </c>
      <c r="AS320" s="175">
        <f t="shared" si="195"/>
        <v>0</v>
      </c>
      <c r="AT320" s="175">
        <f t="shared" si="195"/>
        <v>0</v>
      </c>
      <c r="AU320" s="175">
        <f t="shared" si="195"/>
        <v>0</v>
      </c>
      <c r="AV320" s="8"/>
    </row>
    <row r="321" spans="1:48" s="84" customFormat="1" ht="15.75" customHeight="1">
      <c r="A321" s="777" t="s">
        <v>643</v>
      </c>
      <c r="B321" s="778"/>
      <c r="C321" s="778"/>
      <c r="D321" s="778"/>
      <c r="E321" s="778"/>
      <c r="F321" s="778"/>
      <c r="G321" s="778"/>
      <c r="H321" s="778"/>
      <c r="I321" s="778"/>
      <c r="J321" s="778"/>
      <c r="K321" s="778"/>
      <c r="L321" s="778"/>
      <c r="M321" s="778"/>
      <c r="N321" s="778"/>
      <c r="O321" s="778"/>
      <c r="P321" s="778"/>
      <c r="Q321" s="778"/>
      <c r="R321" s="778"/>
      <c r="S321" s="778"/>
      <c r="T321" s="778"/>
      <c r="U321" s="778"/>
      <c r="V321" s="778"/>
      <c r="W321" s="675"/>
      <c r="X321" s="675"/>
      <c r="Y321" s="675"/>
      <c r="Z321" s="675"/>
      <c r="AA321" s="675"/>
      <c r="AB321" s="675"/>
      <c r="AC321" s="675"/>
      <c r="AD321" s="675"/>
      <c r="AE321" s="675"/>
      <c r="AF321" s="675"/>
      <c r="AG321" s="675"/>
      <c r="AH321" s="675"/>
      <c r="AI321" s="675"/>
      <c r="AJ321" s="675"/>
      <c r="AK321" s="675"/>
      <c r="AL321" s="675"/>
      <c r="AM321" s="675"/>
      <c r="AN321" s="675"/>
      <c r="AO321" s="675"/>
      <c r="AP321" s="675"/>
      <c r="AQ321" s="675"/>
      <c r="AR321" s="675"/>
      <c r="AS321" s="675"/>
      <c r="AT321" s="675"/>
      <c r="AU321" s="675"/>
      <c r="AV321" s="676"/>
    </row>
    <row r="322" spans="1:48" ht="18.75" customHeight="1">
      <c r="A322" s="579" t="s">
        <v>644</v>
      </c>
      <c r="B322" s="579"/>
      <c r="C322" s="579"/>
      <c r="D322" s="579"/>
      <c r="E322" s="579"/>
      <c r="F322" s="579"/>
      <c r="G322" s="579"/>
      <c r="H322" s="579"/>
      <c r="I322" s="579"/>
      <c r="J322" s="579"/>
      <c r="K322" s="579"/>
      <c r="L322" s="579"/>
      <c r="M322" s="579"/>
      <c r="N322" s="579"/>
      <c r="O322" s="579"/>
      <c r="P322" s="579"/>
      <c r="Q322" s="579"/>
      <c r="R322" s="579"/>
      <c r="S322" s="579"/>
      <c r="T322" s="579"/>
      <c r="U322" s="579"/>
      <c r="V322" s="579"/>
      <c r="W322" s="8"/>
      <c r="X322" s="8"/>
      <c r="Y322" s="8"/>
      <c r="Z322" s="8"/>
      <c r="AA322" s="410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</row>
    <row r="323" spans="1:48">
      <c r="A323" s="8"/>
      <c r="B323" s="549" t="s">
        <v>46</v>
      </c>
      <c r="C323" s="549"/>
      <c r="D323" s="549"/>
      <c r="E323" s="549"/>
      <c r="F323" s="549"/>
      <c r="G323" s="549"/>
      <c r="H323" s="549"/>
      <c r="I323" s="549"/>
      <c r="J323" s="549"/>
      <c r="K323" s="549"/>
      <c r="L323" s="549"/>
      <c r="M323" s="549"/>
      <c r="N323" s="85"/>
      <c r="O323" s="85"/>
      <c r="P323" s="85"/>
      <c r="Q323" s="85"/>
      <c r="R323" s="85"/>
      <c r="S323" s="85"/>
      <c r="T323" s="85"/>
      <c r="U323" s="9"/>
      <c r="V323" s="5"/>
      <c r="W323" s="8"/>
      <c r="X323" s="8"/>
      <c r="Y323" s="8"/>
      <c r="Z323" s="8"/>
      <c r="AA323" s="410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</row>
    <row r="324" spans="1:48" ht="17.25" customHeight="1">
      <c r="A324" s="600"/>
      <c r="B324" s="601"/>
      <c r="C324" s="601"/>
      <c r="D324" s="601"/>
      <c r="E324" s="602"/>
      <c r="F324" s="47"/>
      <c r="G324" s="47"/>
      <c r="H324" s="47"/>
      <c r="I324" s="47"/>
      <c r="J324" s="47"/>
      <c r="K324" s="47"/>
      <c r="L324" s="47"/>
      <c r="M324" s="47"/>
      <c r="N324" s="85">
        <f t="shared" ref="N324:U324" si="196">N315+N309+N302+N296+N290+N283+N277+N271+N265+N259+N253+N246+N239+N233+N227</f>
        <v>31.936589000000001</v>
      </c>
      <c r="O324" s="85">
        <f t="shared" si="196"/>
        <v>80.827600000000018</v>
      </c>
      <c r="P324" s="85">
        <f t="shared" si="196"/>
        <v>45.117234889999999</v>
      </c>
      <c r="Q324" s="85">
        <f t="shared" si="196"/>
        <v>63.617600000000003</v>
      </c>
      <c r="R324" s="85">
        <f t="shared" si="196"/>
        <v>54.162794749999996</v>
      </c>
      <c r="S324" s="85">
        <f t="shared" si="196"/>
        <v>8.0007374999999996</v>
      </c>
      <c r="T324" s="85">
        <f t="shared" si="196"/>
        <v>8.0007374999999996</v>
      </c>
      <c r="U324" s="85">
        <f t="shared" si="196"/>
        <v>291.66329364000001</v>
      </c>
      <c r="V324" s="5" t="s">
        <v>3</v>
      </c>
      <c r="W324" s="85">
        <f t="shared" ref="W324:AU324" si="197">W315+W309+W302+W296+W290+W283+W277+W271+W265+W259+W253+W246+W239+W233+W227</f>
        <v>54162.794750000008</v>
      </c>
      <c r="X324" s="85">
        <f t="shared" si="197"/>
        <v>6679.4876199999999</v>
      </c>
      <c r="Y324" s="85">
        <f t="shared" si="197"/>
        <v>4800</v>
      </c>
      <c r="Z324" s="85">
        <f t="shared" si="197"/>
        <v>4800</v>
      </c>
      <c r="AA324" s="85">
        <f t="shared" si="197"/>
        <v>1879.4876200000001</v>
      </c>
      <c r="AB324" s="85">
        <f t="shared" si="197"/>
        <v>1879.4876200000001</v>
      </c>
      <c r="AC324" s="85">
        <f t="shared" si="197"/>
        <v>0</v>
      </c>
      <c r="AD324" s="85">
        <f t="shared" si="197"/>
        <v>0</v>
      </c>
      <c r="AE324" s="85">
        <f t="shared" si="197"/>
        <v>0</v>
      </c>
      <c r="AF324" s="85">
        <f t="shared" si="197"/>
        <v>0</v>
      </c>
      <c r="AG324" s="85">
        <f t="shared" si="197"/>
        <v>6679.4876199999999</v>
      </c>
      <c r="AH324" s="85">
        <f t="shared" si="197"/>
        <v>6679.4876199999999</v>
      </c>
      <c r="AI324" s="85">
        <f t="shared" si="197"/>
        <v>0</v>
      </c>
      <c r="AJ324" s="85">
        <f t="shared" si="197"/>
        <v>0</v>
      </c>
      <c r="AK324" s="85">
        <f t="shared" si="197"/>
        <v>0</v>
      </c>
      <c r="AL324" s="85">
        <f t="shared" si="197"/>
        <v>0</v>
      </c>
      <c r="AM324" s="85">
        <f t="shared" si="197"/>
        <v>0</v>
      </c>
      <c r="AN324" s="85">
        <f t="shared" si="197"/>
        <v>0</v>
      </c>
      <c r="AO324" s="85">
        <f t="shared" si="197"/>
        <v>0</v>
      </c>
      <c r="AP324" s="85">
        <f t="shared" si="197"/>
        <v>0</v>
      </c>
      <c r="AQ324" s="85">
        <f t="shared" si="197"/>
        <v>0</v>
      </c>
      <c r="AR324" s="85">
        <f t="shared" si="197"/>
        <v>0</v>
      </c>
      <c r="AS324" s="85">
        <f t="shared" si="197"/>
        <v>0</v>
      </c>
      <c r="AT324" s="85">
        <f t="shared" si="197"/>
        <v>0</v>
      </c>
      <c r="AU324" s="85">
        <f t="shared" si="197"/>
        <v>0</v>
      </c>
      <c r="AV324" s="8"/>
    </row>
    <row r="325" spans="1:48" ht="17.25" customHeight="1">
      <c r="A325" s="603"/>
      <c r="B325" s="604"/>
      <c r="C325" s="604"/>
      <c r="D325" s="604"/>
      <c r="E325" s="605"/>
      <c r="F325" s="47"/>
      <c r="G325" s="47"/>
      <c r="H325" s="47"/>
      <c r="I325" s="47"/>
      <c r="J325" s="47"/>
      <c r="K325" s="47"/>
      <c r="L325" s="47"/>
      <c r="M325" s="47"/>
      <c r="N325" s="85">
        <f t="shared" ref="N325:U329" si="198">N316+N310+N304+N297+N291+N285+N278+N272+N266+N260+N254+N247+N240+N234+N228</f>
        <v>0</v>
      </c>
      <c r="O325" s="85">
        <f t="shared" si="198"/>
        <v>0</v>
      </c>
      <c r="P325" s="85">
        <f t="shared" si="198"/>
        <v>0</v>
      </c>
      <c r="Q325" s="85">
        <f t="shared" si="198"/>
        <v>0</v>
      </c>
      <c r="R325" s="85">
        <f t="shared" si="198"/>
        <v>0</v>
      </c>
      <c r="S325" s="85">
        <f t="shared" si="198"/>
        <v>0</v>
      </c>
      <c r="T325" s="85">
        <f t="shared" si="198"/>
        <v>0</v>
      </c>
      <c r="U325" s="85">
        <f t="shared" si="198"/>
        <v>0</v>
      </c>
      <c r="V325" s="5" t="s">
        <v>8</v>
      </c>
      <c r="W325" s="85">
        <f t="shared" ref="W325:AU325" si="199">W316+W310+W304+W297+W291+W285+W278+W272+W266+W260+W254+W247+W240+W234+W228</f>
        <v>0</v>
      </c>
      <c r="X325" s="85">
        <f t="shared" si="199"/>
        <v>0</v>
      </c>
      <c r="Y325" s="85">
        <f t="shared" si="199"/>
        <v>0</v>
      </c>
      <c r="Z325" s="85">
        <f t="shared" si="199"/>
        <v>0</v>
      </c>
      <c r="AA325" s="85">
        <f t="shared" si="199"/>
        <v>0</v>
      </c>
      <c r="AB325" s="85">
        <f t="shared" si="199"/>
        <v>0</v>
      </c>
      <c r="AC325" s="85">
        <f t="shared" si="199"/>
        <v>0</v>
      </c>
      <c r="AD325" s="85">
        <f t="shared" si="199"/>
        <v>0</v>
      </c>
      <c r="AE325" s="85">
        <f t="shared" si="199"/>
        <v>0</v>
      </c>
      <c r="AF325" s="85">
        <f t="shared" si="199"/>
        <v>0</v>
      </c>
      <c r="AG325" s="85">
        <f t="shared" si="199"/>
        <v>0</v>
      </c>
      <c r="AH325" s="85">
        <f t="shared" si="199"/>
        <v>0</v>
      </c>
      <c r="AI325" s="85">
        <f t="shared" si="199"/>
        <v>0</v>
      </c>
      <c r="AJ325" s="85">
        <f t="shared" si="199"/>
        <v>0</v>
      </c>
      <c r="AK325" s="85">
        <f t="shared" si="199"/>
        <v>0</v>
      </c>
      <c r="AL325" s="85">
        <f t="shared" si="199"/>
        <v>0</v>
      </c>
      <c r="AM325" s="85">
        <f t="shared" si="199"/>
        <v>0</v>
      </c>
      <c r="AN325" s="85">
        <f t="shared" si="199"/>
        <v>0</v>
      </c>
      <c r="AO325" s="85">
        <f t="shared" si="199"/>
        <v>0</v>
      </c>
      <c r="AP325" s="85">
        <f t="shared" si="199"/>
        <v>0</v>
      </c>
      <c r="AQ325" s="85">
        <f t="shared" si="199"/>
        <v>0</v>
      </c>
      <c r="AR325" s="85">
        <f t="shared" si="199"/>
        <v>0</v>
      </c>
      <c r="AS325" s="85">
        <f t="shared" si="199"/>
        <v>0</v>
      </c>
      <c r="AT325" s="85">
        <f t="shared" si="199"/>
        <v>0</v>
      </c>
      <c r="AU325" s="85">
        <f t="shared" si="199"/>
        <v>0</v>
      </c>
      <c r="AV325" s="8"/>
    </row>
    <row r="326" spans="1:48" ht="17.25" customHeight="1">
      <c r="A326" s="603"/>
      <c r="B326" s="604"/>
      <c r="C326" s="604"/>
      <c r="D326" s="604"/>
      <c r="E326" s="605"/>
      <c r="F326" s="47"/>
      <c r="G326" s="47"/>
      <c r="H326" s="47"/>
      <c r="I326" s="47"/>
      <c r="J326" s="47"/>
      <c r="K326" s="47"/>
      <c r="L326" s="47"/>
      <c r="M326" s="47"/>
      <c r="N326" s="85">
        <f t="shared" si="198"/>
        <v>0</v>
      </c>
      <c r="O326" s="85">
        <f t="shared" si="198"/>
        <v>0</v>
      </c>
      <c r="P326" s="85">
        <f t="shared" si="198"/>
        <v>0</v>
      </c>
      <c r="Q326" s="85">
        <f t="shared" si="198"/>
        <v>0</v>
      </c>
      <c r="R326" s="85">
        <f t="shared" si="198"/>
        <v>0</v>
      </c>
      <c r="S326" s="85">
        <f t="shared" si="198"/>
        <v>0</v>
      </c>
      <c r="T326" s="85">
        <f t="shared" si="198"/>
        <v>0</v>
      </c>
      <c r="U326" s="85">
        <f t="shared" si="198"/>
        <v>0</v>
      </c>
      <c r="V326" s="5" t="s">
        <v>50</v>
      </c>
      <c r="W326" s="85">
        <f t="shared" ref="W326:AU326" si="200">W317+W311+W305+W298+W292+W286+W279+W273+W267+W261+W255+W248+W241+W235+W229</f>
        <v>0</v>
      </c>
      <c r="X326" s="85">
        <f t="shared" si="200"/>
        <v>0</v>
      </c>
      <c r="Y326" s="85">
        <f t="shared" si="200"/>
        <v>0</v>
      </c>
      <c r="Z326" s="85">
        <f t="shared" si="200"/>
        <v>0</v>
      </c>
      <c r="AA326" s="85">
        <f t="shared" si="200"/>
        <v>0</v>
      </c>
      <c r="AB326" s="85">
        <f t="shared" si="200"/>
        <v>0</v>
      </c>
      <c r="AC326" s="85">
        <f t="shared" si="200"/>
        <v>0</v>
      </c>
      <c r="AD326" s="85">
        <f t="shared" si="200"/>
        <v>0</v>
      </c>
      <c r="AE326" s="85">
        <f t="shared" si="200"/>
        <v>0</v>
      </c>
      <c r="AF326" s="85">
        <f t="shared" si="200"/>
        <v>0</v>
      </c>
      <c r="AG326" s="85">
        <f t="shared" si="200"/>
        <v>0</v>
      </c>
      <c r="AH326" s="85">
        <f t="shared" si="200"/>
        <v>0</v>
      </c>
      <c r="AI326" s="85">
        <f t="shared" si="200"/>
        <v>0</v>
      </c>
      <c r="AJ326" s="85">
        <f t="shared" si="200"/>
        <v>0</v>
      </c>
      <c r="AK326" s="85">
        <f t="shared" si="200"/>
        <v>0</v>
      </c>
      <c r="AL326" s="85">
        <f t="shared" si="200"/>
        <v>0</v>
      </c>
      <c r="AM326" s="85">
        <f t="shared" si="200"/>
        <v>0</v>
      </c>
      <c r="AN326" s="85">
        <f t="shared" si="200"/>
        <v>0</v>
      </c>
      <c r="AO326" s="85">
        <f t="shared" si="200"/>
        <v>0</v>
      </c>
      <c r="AP326" s="85">
        <f t="shared" si="200"/>
        <v>0</v>
      </c>
      <c r="AQ326" s="85">
        <f t="shared" si="200"/>
        <v>0</v>
      </c>
      <c r="AR326" s="85">
        <f t="shared" si="200"/>
        <v>0</v>
      </c>
      <c r="AS326" s="85">
        <f t="shared" si="200"/>
        <v>0</v>
      </c>
      <c r="AT326" s="85">
        <f t="shared" si="200"/>
        <v>0</v>
      </c>
      <c r="AU326" s="85">
        <f t="shared" si="200"/>
        <v>0</v>
      </c>
      <c r="AV326" s="8"/>
    </row>
    <row r="327" spans="1:48" ht="17.25" customHeight="1">
      <c r="A327" s="603"/>
      <c r="B327" s="604"/>
      <c r="C327" s="604"/>
      <c r="D327" s="604"/>
      <c r="E327" s="605"/>
      <c r="F327" s="47"/>
      <c r="G327" s="47"/>
      <c r="H327" s="47"/>
      <c r="I327" s="47"/>
      <c r="J327" s="47"/>
      <c r="K327" s="47"/>
      <c r="L327" s="47"/>
      <c r="M327" s="47"/>
      <c r="N327" s="85">
        <f t="shared" si="198"/>
        <v>0</v>
      </c>
      <c r="O327" s="85">
        <f t="shared" si="198"/>
        <v>0</v>
      </c>
      <c r="P327" s="85">
        <f t="shared" si="198"/>
        <v>0</v>
      </c>
      <c r="Q327" s="85">
        <f t="shared" si="198"/>
        <v>0</v>
      </c>
      <c r="R327" s="85">
        <f t="shared" si="198"/>
        <v>0</v>
      </c>
      <c r="S327" s="85">
        <f t="shared" si="198"/>
        <v>0</v>
      </c>
      <c r="T327" s="85">
        <f t="shared" si="198"/>
        <v>0</v>
      </c>
      <c r="U327" s="85">
        <f t="shared" si="198"/>
        <v>0</v>
      </c>
      <c r="V327" s="5" t="s">
        <v>51</v>
      </c>
      <c r="W327" s="85">
        <f t="shared" ref="W327:AU327" si="201">W318+W312+W306+W299+W293+W287+W280+W274+W268+W262+W256+W249+W242+W236+W230</f>
        <v>0</v>
      </c>
      <c r="X327" s="85">
        <f t="shared" si="201"/>
        <v>0</v>
      </c>
      <c r="Y327" s="85">
        <f t="shared" si="201"/>
        <v>0</v>
      </c>
      <c r="Z327" s="85">
        <f t="shared" si="201"/>
        <v>0</v>
      </c>
      <c r="AA327" s="85">
        <f t="shared" si="201"/>
        <v>0</v>
      </c>
      <c r="AB327" s="85">
        <f t="shared" si="201"/>
        <v>0</v>
      </c>
      <c r="AC327" s="85">
        <f t="shared" si="201"/>
        <v>0</v>
      </c>
      <c r="AD327" s="85">
        <f t="shared" si="201"/>
        <v>0</v>
      </c>
      <c r="AE327" s="85">
        <f t="shared" si="201"/>
        <v>0</v>
      </c>
      <c r="AF327" s="85">
        <f t="shared" si="201"/>
        <v>0</v>
      </c>
      <c r="AG327" s="85">
        <f t="shared" si="201"/>
        <v>0</v>
      </c>
      <c r="AH327" s="85">
        <f t="shared" si="201"/>
        <v>0</v>
      </c>
      <c r="AI327" s="85">
        <f t="shared" si="201"/>
        <v>0</v>
      </c>
      <c r="AJ327" s="85">
        <f t="shared" si="201"/>
        <v>0</v>
      </c>
      <c r="AK327" s="85">
        <f t="shared" si="201"/>
        <v>0</v>
      </c>
      <c r="AL327" s="85">
        <f t="shared" si="201"/>
        <v>0</v>
      </c>
      <c r="AM327" s="85">
        <f t="shared" si="201"/>
        <v>0</v>
      </c>
      <c r="AN327" s="85">
        <f t="shared" si="201"/>
        <v>0</v>
      </c>
      <c r="AO327" s="85">
        <f t="shared" si="201"/>
        <v>0</v>
      </c>
      <c r="AP327" s="85">
        <f t="shared" si="201"/>
        <v>0</v>
      </c>
      <c r="AQ327" s="85">
        <f t="shared" si="201"/>
        <v>0</v>
      </c>
      <c r="AR327" s="85">
        <f t="shared" si="201"/>
        <v>0</v>
      </c>
      <c r="AS327" s="85">
        <f t="shared" si="201"/>
        <v>0</v>
      </c>
      <c r="AT327" s="85">
        <f t="shared" si="201"/>
        <v>0</v>
      </c>
      <c r="AU327" s="85">
        <f t="shared" si="201"/>
        <v>0</v>
      </c>
      <c r="AV327" s="8"/>
    </row>
    <row r="328" spans="1:48" ht="17.25" customHeight="1">
      <c r="A328" s="603"/>
      <c r="B328" s="604"/>
      <c r="C328" s="604"/>
      <c r="D328" s="604"/>
      <c r="E328" s="605"/>
      <c r="F328" s="47"/>
      <c r="G328" s="47"/>
      <c r="H328" s="47"/>
      <c r="I328" s="47"/>
      <c r="J328" s="47"/>
      <c r="K328" s="47"/>
      <c r="L328" s="47"/>
      <c r="M328" s="47"/>
      <c r="N328" s="85">
        <f t="shared" si="198"/>
        <v>0</v>
      </c>
      <c r="O328" s="85">
        <f t="shared" si="198"/>
        <v>297.74207000000001</v>
      </c>
      <c r="P328" s="85">
        <f t="shared" si="198"/>
        <v>0</v>
      </c>
      <c r="Q328" s="85">
        <f t="shared" si="198"/>
        <v>0</v>
      </c>
      <c r="R328" s="85">
        <f t="shared" si="198"/>
        <v>4.9589999999999996</v>
      </c>
      <c r="S328" s="85">
        <f t="shared" si="198"/>
        <v>0</v>
      </c>
      <c r="T328" s="85">
        <f t="shared" si="198"/>
        <v>0</v>
      </c>
      <c r="U328" s="85">
        <f t="shared" si="198"/>
        <v>302.70107000000002</v>
      </c>
      <c r="V328" s="5" t="s">
        <v>52</v>
      </c>
      <c r="W328" s="85">
        <f t="shared" ref="W328:AU328" si="202">W319+W313+W307+W300+W294+W288+W281+W275+W269+W263+W257+W250+W243+W237+W231</f>
        <v>4959</v>
      </c>
      <c r="X328" s="85">
        <f t="shared" si="202"/>
        <v>0</v>
      </c>
      <c r="Y328" s="85">
        <f t="shared" si="202"/>
        <v>0</v>
      </c>
      <c r="Z328" s="85">
        <f t="shared" si="202"/>
        <v>0</v>
      </c>
      <c r="AA328" s="85">
        <f t="shared" si="202"/>
        <v>0</v>
      </c>
      <c r="AB328" s="85">
        <f t="shared" si="202"/>
        <v>0</v>
      </c>
      <c r="AC328" s="85">
        <f t="shared" si="202"/>
        <v>0</v>
      </c>
      <c r="AD328" s="85">
        <f t="shared" si="202"/>
        <v>0</v>
      </c>
      <c r="AE328" s="85">
        <f t="shared" si="202"/>
        <v>0</v>
      </c>
      <c r="AF328" s="85">
        <f t="shared" si="202"/>
        <v>0</v>
      </c>
      <c r="AG328" s="85">
        <f t="shared" si="202"/>
        <v>0</v>
      </c>
      <c r="AH328" s="85">
        <f t="shared" si="202"/>
        <v>0</v>
      </c>
      <c r="AI328" s="85">
        <f t="shared" si="202"/>
        <v>0</v>
      </c>
      <c r="AJ328" s="85">
        <f t="shared" si="202"/>
        <v>0</v>
      </c>
      <c r="AK328" s="85">
        <f t="shared" si="202"/>
        <v>0</v>
      </c>
      <c r="AL328" s="85">
        <f t="shared" si="202"/>
        <v>0</v>
      </c>
      <c r="AM328" s="85">
        <f t="shared" si="202"/>
        <v>0</v>
      </c>
      <c r="AN328" s="85">
        <f t="shared" si="202"/>
        <v>0</v>
      </c>
      <c r="AO328" s="85">
        <f t="shared" si="202"/>
        <v>0</v>
      </c>
      <c r="AP328" s="85">
        <f t="shared" si="202"/>
        <v>0</v>
      </c>
      <c r="AQ328" s="85">
        <f t="shared" si="202"/>
        <v>0</v>
      </c>
      <c r="AR328" s="85">
        <f t="shared" si="202"/>
        <v>0</v>
      </c>
      <c r="AS328" s="85">
        <f t="shared" si="202"/>
        <v>0</v>
      </c>
      <c r="AT328" s="85">
        <f t="shared" si="202"/>
        <v>0</v>
      </c>
      <c r="AU328" s="85">
        <f t="shared" si="202"/>
        <v>0</v>
      </c>
      <c r="AV328" s="8"/>
    </row>
    <row r="329" spans="1:48" ht="17.25" customHeight="1">
      <c r="A329" s="606"/>
      <c r="B329" s="607"/>
      <c r="C329" s="607"/>
      <c r="D329" s="607"/>
      <c r="E329" s="608"/>
      <c r="F329" s="47"/>
      <c r="G329" s="47"/>
      <c r="H329" s="47"/>
      <c r="I329" s="47"/>
      <c r="J329" s="47"/>
      <c r="K329" s="47"/>
      <c r="L329" s="85">
        <f>L315+L309+L302+L296+L290+L283+L277+L271+L265+L259+L253+L246+L239+L233+L227</f>
        <v>637.69399999999996</v>
      </c>
      <c r="M329" s="85">
        <f>M315+M309+M302+M296+M290+M283+M277+M271+M265+M259+M253+M246+M239+M233+M227</f>
        <v>138.74086975</v>
      </c>
      <c r="N329" s="85">
        <f t="shared" si="198"/>
        <v>31.936589000000001</v>
      </c>
      <c r="O329" s="85">
        <f t="shared" si="198"/>
        <v>378.56967000000003</v>
      </c>
      <c r="P329" s="85">
        <f t="shared" si="198"/>
        <v>45.117234889999999</v>
      </c>
      <c r="Q329" s="85">
        <f t="shared" si="198"/>
        <v>63.617600000000003</v>
      </c>
      <c r="R329" s="175">
        <f t="shared" si="198"/>
        <v>59.121794749999992</v>
      </c>
      <c r="S329" s="175">
        <f t="shared" si="198"/>
        <v>8.0007374999999996</v>
      </c>
      <c r="T329" s="175">
        <f t="shared" si="198"/>
        <v>8.0007374999999996</v>
      </c>
      <c r="U329" s="176">
        <f t="shared" si="198"/>
        <v>594.36436364000008</v>
      </c>
      <c r="V329" s="177" t="s">
        <v>11</v>
      </c>
      <c r="W329" s="175">
        <f t="shared" ref="W329:AU329" si="203">W320+W314+W308+W301+W295+W289+W282+W276+W270+W264+W258+W251+W244+W238+W232</f>
        <v>59121.794750000008</v>
      </c>
      <c r="X329" s="175">
        <f t="shared" si="203"/>
        <v>6679.4876199999999</v>
      </c>
      <c r="Y329" s="175">
        <f t="shared" si="203"/>
        <v>4800</v>
      </c>
      <c r="Z329" s="175">
        <f t="shared" si="203"/>
        <v>4800</v>
      </c>
      <c r="AA329" s="175">
        <f t="shared" si="203"/>
        <v>1879.4876200000001</v>
      </c>
      <c r="AB329" s="175">
        <f t="shared" si="203"/>
        <v>1879.4876200000001</v>
      </c>
      <c r="AC329" s="175">
        <f t="shared" si="203"/>
        <v>0</v>
      </c>
      <c r="AD329" s="175">
        <f t="shared" si="203"/>
        <v>0</v>
      </c>
      <c r="AE329" s="175">
        <f t="shared" si="203"/>
        <v>0</v>
      </c>
      <c r="AF329" s="175">
        <f t="shared" si="203"/>
        <v>0</v>
      </c>
      <c r="AG329" s="175">
        <f t="shared" si="203"/>
        <v>6679.4876199999999</v>
      </c>
      <c r="AH329" s="175">
        <f t="shared" si="203"/>
        <v>6679.4876199999999</v>
      </c>
      <c r="AI329" s="175">
        <f t="shared" si="203"/>
        <v>0</v>
      </c>
      <c r="AJ329" s="175">
        <f t="shared" si="203"/>
        <v>0</v>
      </c>
      <c r="AK329" s="175">
        <f t="shared" si="203"/>
        <v>0</v>
      </c>
      <c r="AL329" s="175">
        <f t="shared" si="203"/>
        <v>0</v>
      </c>
      <c r="AM329" s="175">
        <f t="shared" si="203"/>
        <v>0</v>
      </c>
      <c r="AN329" s="175">
        <f t="shared" si="203"/>
        <v>0</v>
      </c>
      <c r="AO329" s="175">
        <f t="shared" si="203"/>
        <v>0</v>
      </c>
      <c r="AP329" s="175">
        <f t="shared" si="203"/>
        <v>0</v>
      </c>
      <c r="AQ329" s="175">
        <f t="shared" si="203"/>
        <v>0</v>
      </c>
      <c r="AR329" s="175">
        <f t="shared" si="203"/>
        <v>0</v>
      </c>
      <c r="AS329" s="175">
        <f t="shared" si="203"/>
        <v>0</v>
      </c>
      <c r="AT329" s="175">
        <f t="shared" si="203"/>
        <v>0</v>
      </c>
      <c r="AU329" s="175">
        <f t="shared" si="203"/>
        <v>0</v>
      </c>
      <c r="AV329" s="8"/>
    </row>
    <row r="330" spans="1:48" s="84" customFormat="1" ht="18.75" customHeight="1">
      <c r="A330" s="784"/>
      <c r="B330" s="779" t="s">
        <v>804</v>
      </c>
      <c r="C330" s="779"/>
      <c r="D330" s="779"/>
      <c r="E330" s="779"/>
      <c r="F330" s="779"/>
      <c r="G330" s="779"/>
      <c r="H330" s="779"/>
      <c r="I330" s="779"/>
      <c r="J330" s="779"/>
      <c r="K330" s="779"/>
      <c r="L330" s="779"/>
      <c r="M330" s="779"/>
      <c r="N330" s="779"/>
      <c r="O330" s="779"/>
      <c r="P330" s="779"/>
      <c r="Q330" s="779"/>
      <c r="R330" s="779"/>
      <c r="S330" s="779"/>
      <c r="T330" s="779"/>
      <c r="U330" s="779"/>
      <c r="V330" s="779"/>
      <c r="W330" s="780"/>
      <c r="X330" s="780"/>
      <c r="Y330" s="780"/>
      <c r="Z330" s="780"/>
      <c r="AA330" s="780"/>
      <c r="AB330" s="780"/>
      <c r="AC330" s="780"/>
      <c r="AD330" s="780"/>
      <c r="AE330" s="780"/>
      <c r="AF330" s="780"/>
      <c r="AG330" s="780"/>
      <c r="AH330" s="780"/>
      <c r="AI330" s="780"/>
      <c r="AJ330" s="780"/>
      <c r="AK330" s="780"/>
      <c r="AL330" s="780"/>
      <c r="AM330" s="780"/>
      <c r="AN330" s="780"/>
      <c r="AO330" s="780"/>
      <c r="AP330" s="780"/>
      <c r="AQ330" s="780"/>
      <c r="AR330" s="780"/>
      <c r="AS330" s="780"/>
      <c r="AT330" s="780"/>
      <c r="AU330" s="780"/>
      <c r="AV330" s="781"/>
    </row>
    <row r="331" spans="1:48" s="84" customFormat="1" ht="18.75" customHeight="1">
      <c r="A331" s="785"/>
      <c r="B331" s="782"/>
      <c r="C331" s="782"/>
      <c r="D331" s="782"/>
      <c r="E331" s="782"/>
      <c r="F331" s="782"/>
      <c r="G331" s="782"/>
      <c r="H331" s="782"/>
      <c r="I331" s="782"/>
      <c r="J331" s="782"/>
      <c r="K331" s="782"/>
      <c r="L331" s="782"/>
      <c r="M331" s="782"/>
      <c r="N331" s="782"/>
      <c r="O331" s="782"/>
      <c r="P331" s="782"/>
      <c r="Q331" s="782"/>
      <c r="R331" s="782"/>
      <c r="S331" s="782"/>
      <c r="T331" s="782"/>
      <c r="U331" s="782"/>
      <c r="V331" s="782"/>
      <c r="W331" s="782"/>
      <c r="X331" s="782"/>
      <c r="Y331" s="782"/>
      <c r="Z331" s="782"/>
      <c r="AA331" s="782"/>
      <c r="AB331" s="782"/>
      <c r="AC331" s="782"/>
      <c r="AD331" s="782"/>
      <c r="AE331" s="782"/>
      <c r="AF331" s="782"/>
      <c r="AG331" s="782"/>
      <c r="AH331" s="782"/>
      <c r="AI331" s="782"/>
      <c r="AJ331" s="782"/>
      <c r="AK331" s="782"/>
      <c r="AL331" s="782"/>
      <c r="AM331" s="782"/>
      <c r="AN331" s="782"/>
      <c r="AO331" s="782"/>
      <c r="AP331" s="782"/>
      <c r="AQ331" s="782"/>
      <c r="AR331" s="782"/>
      <c r="AS331" s="782"/>
      <c r="AT331" s="782"/>
      <c r="AU331" s="782"/>
      <c r="AV331" s="783"/>
    </row>
    <row r="332" spans="1:48" s="84" customFormat="1" ht="15.75" customHeight="1">
      <c r="A332" s="777" t="s">
        <v>628</v>
      </c>
      <c r="B332" s="778"/>
      <c r="C332" s="778"/>
      <c r="D332" s="778"/>
      <c r="E332" s="778"/>
      <c r="F332" s="778"/>
      <c r="G332" s="778"/>
      <c r="H332" s="778"/>
      <c r="I332" s="778"/>
      <c r="J332" s="778"/>
      <c r="K332" s="778"/>
      <c r="L332" s="778"/>
      <c r="M332" s="778"/>
      <c r="N332" s="778"/>
      <c r="O332" s="778"/>
      <c r="P332" s="778"/>
      <c r="Q332" s="778"/>
      <c r="R332" s="778"/>
      <c r="S332" s="778"/>
      <c r="T332" s="778"/>
      <c r="U332" s="778"/>
      <c r="V332" s="778"/>
      <c r="W332" s="675"/>
      <c r="X332" s="675"/>
      <c r="Y332" s="675"/>
      <c r="Z332" s="675"/>
      <c r="AA332" s="675"/>
      <c r="AB332" s="675"/>
      <c r="AC332" s="675"/>
      <c r="AD332" s="675"/>
      <c r="AE332" s="675"/>
      <c r="AF332" s="675"/>
      <c r="AG332" s="675"/>
      <c r="AH332" s="675"/>
      <c r="AI332" s="675"/>
      <c r="AJ332" s="675"/>
      <c r="AK332" s="675"/>
      <c r="AL332" s="675"/>
      <c r="AM332" s="675"/>
      <c r="AN332" s="675"/>
      <c r="AO332" s="675"/>
      <c r="AP332" s="675"/>
      <c r="AQ332" s="675"/>
      <c r="AR332" s="675"/>
      <c r="AS332" s="675"/>
      <c r="AT332" s="675"/>
      <c r="AU332" s="675"/>
      <c r="AV332" s="676"/>
    </row>
    <row r="333" spans="1:48" ht="18.75" customHeight="1">
      <c r="A333" s="579" t="s">
        <v>644</v>
      </c>
      <c r="B333" s="579"/>
      <c r="C333" s="579"/>
      <c r="D333" s="579"/>
      <c r="E333" s="579"/>
      <c r="F333" s="579"/>
      <c r="G333" s="579"/>
      <c r="H333" s="579"/>
      <c r="I333" s="579"/>
      <c r="J333" s="579"/>
      <c r="K333" s="579"/>
      <c r="L333" s="579"/>
      <c r="M333" s="579"/>
      <c r="N333" s="579"/>
      <c r="O333" s="579"/>
      <c r="P333" s="579"/>
      <c r="Q333" s="579"/>
      <c r="R333" s="579"/>
      <c r="S333" s="579"/>
      <c r="T333" s="579"/>
      <c r="U333" s="579"/>
      <c r="V333" s="579"/>
      <c r="W333" s="8"/>
      <c r="X333" s="8"/>
      <c r="Y333" s="8"/>
      <c r="Z333" s="8"/>
      <c r="AA333" s="410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</row>
    <row r="334" spans="1:48" s="84" customFormat="1" ht="15.75" customHeight="1">
      <c r="A334" s="777" t="s">
        <v>643</v>
      </c>
      <c r="B334" s="778"/>
      <c r="C334" s="778"/>
      <c r="D334" s="778"/>
      <c r="E334" s="778"/>
      <c r="F334" s="778"/>
      <c r="G334" s="778"/>
      <c r="H334" s="778"/>
      <c r="I334" s="778"/>
      <c r="J334" s="778"/>
      <c r="K334" s="778"/>
      <c r="L334" s="778"/>
      <c r="M334" s="778"/>
      <c r="N334" s="778"/>
      <c r="O334" s="778"/>
      <c r="P334" s="778"/>
      <c r="Q334" s="778"/>
      <c r="R334" s="778"/>
      <c r="S334" s="778"/>
      <c r="T334" s="778"/>
      <c r="U334" s="778"/>
      <c r="V334" s="778"/>
      <c r="W334" s="675"/>
      <c r="X334" s="675"/>
      <c r="Y334" s="675"/>
      <c r="Z334" s="675"/>
      <c r="AA334" s="675"/>
      <c r="AB334" s="675"/>
      <c r="AC334" s="675"/>
      <c r="AD334" s="675"/>
      <c r="AE334" s="675"/>
      <c r="AF334" s="675"/>
      <c r="AG334" s="675"/>
      <c r="AH334" s="675"/>
      <c r="AI334" s="675"/>
      <c r="AJ334" s="675"/>
      <c r="AK334" s="675"/>
      <c r="AL334" s="675"/>
      <c r="AM334" s="675"/>
      <c r="AN334" s="675"/>
      <c r="AO334" s="675"/>
      <c r="AP334" s="675"/>
      <c r="AQ334" s="675"/>
      <c r="AR334" s="675"/>
      <c r="AS334" s="675"/>
      <c r="AT334" s="675"/>
      <c r="AU334" s="675"/>
      <c r="AV334" s="676"/>
    </row>
    <row r="335" spans="1:48" ht="18.75" customHeight="1">
      <c r="A335" s="579" t="s">
        <v>644</v>
      </c>
      <c r="B335" s="579"/>
      <c r="C335" s="579"/>
      <c r="D335" s="579"/>
      <c r="E335" s="579"/>
      <c r="F335" s="579"/>
      <c r="G335" s="579"/>
      <c r="H335" s="579"/>
      <c r="I335" s="579"/>
      <c r="J335" s="579"/>
      <c r="K335" s="579"/>
      <c r="L335" s="579"/>
      <c r="M335" s="579"/>
      <c r="N335" s="579"/>
      <c r="O335" s="579"/>
      <c r="P335" s="579"/>
      <c r="Q335" s="579"/>
      <c r="R335" s="579"/>
      <c r="S335" s="579"/>
      <c r="T335" s="579"/>
      <c r="U335" s="579"/>
      <c r="V335" s="579"/>
      <c r="W335" s="8"/>
      <c r="X335" s="8"/>
      <c r="Y335" s="8"/>
      <c r="Z335" s="8"/>
      <c r="AA335" s="410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</row>
    <row r="336" spans="1:48" ht="19.5" customHeight="1">
      <c r="A336" s="8"/>
      <c r="B336" s="549" t="s">
        <v>47</v>
      </c>
      <c r="C336" s="549"/>
      <c r="D336" s="549"/>
      <c r="E336" s="549"/>
      <c r="F336" s="549"/>
      <c r="G336" s="549"/>
      <c r="H336" s="549"/>
      <c r="I336" s="549"/>
      <c r="J336" s="549"/>
      <c r="K336" s="549"/>
      <c r="L336" s="549"/>
      <c r="M336" s="549"/>
      <c r="N336" s="85"/>
      <c r="O336" s="85"/>
      <c r="P336" s="85"/>
      <c r="Q336" s="85"/>
      <c r="R336" s="85"/>
      <c r="S336" s="85"/>
      <c r="T336" s="85"/>
      <c r="U336" s="9"/>
      <c r="V336" s="5"/>
      <c r="W336" s="8"/>
      <c r="X336" s="8"/>
      <c r="Y336" s="8"/>
      <c r="Z336" s="8"/>
      <c r="AA336" s="410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</row>
    <row r="337" spans="1:48" ht="17.25" customHeight="1">
      <c r="A337" s="600"/>
      <c r="B337" s="601"/>
      <c r="C337" s="601"/>
      <c r="D337" s="601"/>
      <c r="E337" s="602"/>
      <c r="F337" s="47"/>
      <c r="G337" s="47"/>
      <c r="H337" s="47"/>
      <c r="I337" s="47"/>
      <c r="J337" s="47"/>
      <c r="K337" s="47"/>
      <c r="L337" s="47"/>
      <c r="M337" s="47"/>
      <c r="N337" s="85">
        <v>0</v>
      </c>
      <c r="O337" s="85">
        <v>0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0</v>
      </c>
      <c r="V337" s="5" t="s">
        <v>3</v>
      </c>
      <c r="W337" s="85">
        <v>0</v>
      </c>
      <c r="X337" s="85">
        <v>0</v>
      </c>
      <c r="Y337" s="85">
        <v>0</v>
      </c>
      <c r="Z337" s="85">
        <v>0</v>
      </c>
      <c r="AA337" s="85">
        <v>0</v>
      </c>
      <c r="AB337" s="85">
        <v>0</v>
      </c>
      <c r="AC337" s="85">
        <v>0</v>
      </c>
      <c r="AD337" s="85">
        <v>0</v>
      </c>
      <c r="AE337" s="85">
        <v>0</v>
      </c>
      <c r="AF337" s="85">
        <v>0</v>
      </c>
      <c r="AG337" s="85">
        <v>0</v>
      </c>
      <c r="AH337" s="85">
        <v>0</v>
      </c>
      <c r="AI337" s="85">
        <v>0</v>
      </c>
      <c r="AJ337" s="85">
        <v>0</v>
      </c>
      <c r="AK337" s="85">
        <v>0</v>
      </c>
      <c r="AL337" s="85">
        <v>0</v>
      </c>
      <c r="AM337" s="85">
        <v>0</v>
      </c>
      <c r="AN337" s="85">
        <v>0</v>
      </c>
      <c r="AO337" s="85">
        <v>0</v>
      </c>
      <c r="AP337" s="85">
        <v>0</v>
      </c>
      <c r="AQ337" s="85">
        <v>0</v>
      </c>
      <c r="AR337" s="85">
        <v>0</v>
      </c>
      <c r="AS337" s="85">
        <v>0</v>
      </c>
      <c r="AT337" s="85">
        <v>0</v>
      </c>
      <c r="AU337" s="85">
        <v>0</v>
      </c>
      <c r="AV337" s="8"/>
    </row>
    <row r="338" spans="1:48" ht="17.25" customHeight="1">
      <c r="A338" s="603"/>
      <c r="B338" s="604"/>
      <c r="C338" s="604"/>
      <c r="D338" s="604"/>
      <c r="E338" s="605"/>
      <c r="F338" s="47"/>
      <c r="G338" s="47"/>
      <c r="H338" s="47"/>
      <c r="I338" s="47"/>
      <c r="J338" s="47"/>
      <c r="K338" s="47"/>
      <c r="L338" s="47"/>
      <c r="M338" s="47"/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0</v>
      </c>
      <c r="V338" s="5" t="s">
        <v>8</v>
      </c>
      <c r="W338" s="85">
        <v>0</v>
      </c>
      <c r="X338" s="85">
        <v>0</v>
      </c>
      <c r="Y338" s="85">
        <v>0</v>
      </c>
      <c r="Z338" s="85">
        <v>0</v>
      </c>
      <c r="AA338" s="85">
        <v>0</v>
      </c>
      <c r="AB338" s="85">
        <v>0</v>
      </c>
      <c r="AC338" s="85">
        <v>0</v>
      </c>
      <c r="AD338" s="85">
        <v>0</v>
      </c>
      <c r="AE338" s="85">
        <v>0</v>
      </c>
      <c r="AF338" s="85">
        <v>0</v>
      </c>
      <c r="AG338" s="85">
        <v>0</v>
      </c>
      <c r="AH338" s="85">
        <v>0</v>
      </c>
      <c r="AI338" s="85">
        <v>0</v>
      </c>
      <c r="AJ338" s="85">
        <v>0</v>
      </c>
      <c r="AK338" s="85">
        <v>0</v>
      </c>
      <c r="AL338" s="85">
        <v>0</v>
      </c>
      <c r="AM338" s="85">
        <v>0</v>
      </c>
      <c r="AN338" s="85">
        <v>0</v>
      </c>
      <c r="AO338" s="85">
        <v>0</v>
      </c>
      <c r="AP338" s="85">
        <v>0</v>
      </c>
      <c r="AQ338" s="85">
        <v>0</v>
      </c>
      <c r="AR338" s="85">
        <v>0</v>
      </c>
      <c r="AS338" s="85">
        <v>0</v>
      </c>
      <c r="AT338" s="85">
        <v>0</v>
      </c>
      <c r="AU338" s="85">
        <v>0</v>
      </c>
      <c r="AV338" s="8"/>
    </row>
    <row r="339" spans="1:48" ht="17.25" customHeight="1">
      <c r="A339" s="603"/>
      <c r="B339" s="604"/>
      <c r="C339" s="604"/>
      <c r="D339" s="604"/>
      <c r="E339" s="605"/>
      <c r="F339" s="47"/>
      <c r="G339" s="47"/>
      <c r="H339" s="47"/>
      <c r="I339" s="47"/>
      <c r="J339" s="47"/>
      <c r="K339" s="47"/>
      <c r="L339" s="47"/>
      <c r="M339" s="47"/>
      <c r="N339" s="85">
        <v>0</v>
      </c>
      <c r="O339" s="85">
        <v>0</v>
      </c>
      <c r="P339" s="85">
        <v>0</v>
      </c>
      <c r="Q339" s="85">
        <v>0</v>
      </c>
      <c r="R339" s="85">
        <v>0</v>
      </c>
      <c r="S339" s="85">
        <v>0</v>
      </c>
      <c r="T339" s="85">
        <v>0</v>
      </c>
      <c r="U339" s="85">
        <v>0</v>
      </c>
      <c r="V339" s="5" t="s">
        <v>50</v>
      </c>
      <c r="W339" s="85">
        <v>0</v>
      </c>
      <c r="X339" s="85">
        <v>0</v>
      </c>
      <c r="Y339" s="85">
        <v>0</v>
      </c>
      <c r="Z339" s="85">
        <v>0</v>
      </c>
      <c r="AA339" s="85">
        <v>0</v>
      </c>
      <c r="AB339" s="85">
        <v>0</v>
      </c>
      <c r="AC339" s="85">
        <v>0</v>
      </c>
      <c r="AD339" s="85">
        <v>0</v>
      </c>
      <c r="AE339" s="85">
        <v>0</v>
      </c>
      <c r="AF339" s="85">
        <v>0</v>
      </c>
      <c r="AG339" s="85">
        <v>0</v>
      </c>
      <c r="AH339" s="85">
        <v>0</v>
      </c>
      <c r="AI339" s="85">
        <v>0</v>
      </c>
      <c r="AJ339" s="85">
        <v>0</v>
      </c>
      <c r="AK339" s="85">
        <v>0</v>
      </c>
      <c r="AL339" s="85">
        <v>0</v>
      </c>
      <c r="AM339" s="85">
        <v>0</v>
      </c>
      <c r="AN339" s="85">
        <v>0</v>
      </c>
      <c r="AO339" s="85">
        <v>0</v>
      </c>
      <c r="AP339" s="85">
        <v>0</v>
      </c>
      <c r="AQ339" s="85">
        <v>0</v>
      </c>
      <c r="AR339" s="85">
        <v>0</v>
      </c>
      <c r="AS339" s="85">
        <v>0</v>
      </c>
      <c r="AT339" s="85">
        <v>0</v>
      </c>
      <c r="AU339" s="85">
        <v>0</v>
      </c>
      <c r="AV339" s="8"/>
    </row>
    <row r="340" spans="1:48" ht="17.25" customHeight="1">
      <c r="A340" s="603"/>
      <c r="B340" s="604"/>
      <c r="C340" s="604"/>
      <c r="D340" s="604"/>
      <c r="E340" s="605"/>
      <c r="F340" s="47"/>
      <c r="G340" s="47"/>
      <c r="H340" s="47"/>
      <c r="I340" s="47"/>
      <c r="J340" s="47"/>
      <c r="K340" s="47"/>
      <c r="L340" s="47"/>
      <c r="M340" s="47"/>
      <c r="N340" s="85">
        <v>0</v>
      </c>
      <c r="O340" s="85">
        <v>0</v>
      </c>
      <c r="P340" s="85">
        <v>0</v>
      </c>
      <c r="Q340" s="85">
        <v>0</v>
      </c>
      <c r="R340" s="85">
        <v>0</v>
      </c>
      <c r="S340" s="85">
        <v>0</v>
      </c>
      <c r="T340" s="85">
        <v>0</v>
      </c>
      <c r="U340" s="85">
        <v>0</v>
      </c>
      <c r="V340" s="5" t="s">
        <v>51</v>
      </c>
      <c r="W340" s="85">
        <v>0</v>
      </c>
      <c r="X340" s="85">
        <v>0</v>
      </c>
      <c r="Y340" s="85">
        <v>0</v>
      </c>
      <c r="Z340" s="85">
        <v>0</v>
      </c>
      <c r="AA340" s="85">
        <v>0</v>
      </c>
      <c r="AB340" s="85">
        <v>0</v>
      </c>
      <c r="AC340" s="85">
        <v>0</v>
      </c>
      <c r="AD340" s="85">
        <v>0</v>
      </c>
      <c r="AE340" s="85">
        <v>0</v>
      </c>
      <c r="AF340" s="85">
        <v>0</v>
      </c>
      <c r="AG340" s="85">
        <v>0</v>
      </c>
      <c r="AH340" s="85">
        <v>0</v>
      </c>
      <c r="AI340" s="85">
        <v>0</v>
      </c>
      <c r="AJ340" s="85">
        <v>0</v>
      </c>
      <c r="AK340" s="85">
        <v>0</v>
      </c>
      <c r="AL340" s="85">
        <v>0</v>
      </c>
      <c r="AM340" s="85">
        <v>0</v>
      </c>
      <c r="AN340" s="85">
        <v>0</v>
      </c>
      <c r="AO340" s="85">
        <v>0</v>
      </c>
      <c r="AP340" s="85">
        <v>0</v>
      </c>
      <c r="AQ340" s="85">
        <v>0</v>
      </c>
      <c r="AR340" s="85">
        <v>0</v>
      </c>
      <c r="AS340" s="85">
        <v>0</v>
      </c>
      <c r="AT340" s="85">
        <v>0</v>
      </c>
      <c r="AU340" s="85">
        <v>0</v>
      </c>
      <c r="AV340" s="8"/>
    </row>
    <row r="341" spans="1:48" ht="17.25" customHeight="1">
      <c r="A341" s="603"/>
      <c r="B341" s="604"/>
      <c r="C341" s="604"/>
      <c r="D341" s="604"/>
      <c r="E341" s="605"/>
      <c r="F341" s="47"/>
      <c r="G341" s="47"/>
      <c r="H341" s="47"/>
      <c r="I341" s="47"/>
      <c r="J341" s="47"/>
      <c r="K341" s="47"/>
      <c r="L341" s="47"/>
      <c r="M341" s="47"/>
      <c r="N341" s="85">
        <v>0</v>
      </c>
      <c r="O341" s="85">
        <v>0</v>
      </c>
      <c r="P341" s="85">
        <v>0</v>
      </c>
      <c r="Q341" s="85">
        <v>0</v>
      </c>
      <c r="R341" s="85">
        <v>0</v>
      </c>
      <c r="S341" s="85">
        <v>0</v>
      </c>
      <c r="T341" s="85">
        <v>0</v>
      </c>
      <c r="U341" s="85">
        <v>0</v>
      </c>
      <c r="V341" s="5" t="s">
        <v>52</v>
      </c>
      <c r="W341" s="85">
        <v>0</v>
      </c>
      <c r="X341" s="85">
        <v>0</v>
      </c>
      <c r="Y341" s="85">
        <v>0</v>
      </c>
      <c r="Z341" s="85">
        <v>0</v>
      </c>
      <c r="AA341" s="85">
        <v>0</v>
      </c>
      <c r="AB341" s="85">
        <v>0</v>
      </c>
      <c r="AC341" s="85">
        <v>0</v>
      </c>
      <c r="AD341" s="85">
        <v>0</v>
      </c>
      <c r="AE341" s="85">
        <v>0</v>
      </c>
      <c r="AF341" s="85">
        <v>0</v>
      </c>
      <c r="AG341" s="85">
        <v>0</v>
      </c>
      <c r="AH341" s="85">
        <v>0</v>
      </c>
      <c r="AI341" s="85">
        <v>0</v>
      </c>
      <c r="AJ341" s="85">
        <v>0</v>
      </c>
      <c r="AK341" s="85">
        <v>0</v>
      </c>
      <c r="AL341" s="85">
        <v>0</v>
      </c>
      <c r="AM341" s="85">
        <v>0</v>
      </c>
      <c r="AN341" s="85">
        <v>0</v>
      </c>
      <c r="AO341" s="85">
        <v>0</v>
      </c>
      <c r="AP341" s="85">
        <v>0</v>
      </c>
      <c r="AQ341" s="85">
        <v>0</v>
      </c>
      <c r="AR341" s="85">
        <v>0</v>
      </c>
      <c r="AS341" s="85">
        <v>0</v>
      </c>
      <c r="AT341" s="85">
        <v>0</v>
      </c>
      <c r="AU341" s="85">
        <v>0</v>
      </c>
      <c r="AV341" s="8"/>
    </row>
    <row r="342" spans="1:48" ht="17.25" customHeight="1">
      <c r="A342" s="606"/>
      <c r="B342" s="607"/>
      <c r="C342" s="607"/>
      <c r="D342" s="607"/>
      <c r="E342" s="608"/>
      <c r="F342" s="47"/>
      <c r="G342" s="47"/>
      <c r="H342" s="47"/>
      <c r="I342" s="47"/>
      <c r="J342" s="47"/>
      <c r="K342" s="47"/>
      <c r="L342" s="85">
        <v>0</v>
      </c>
      <c r="M342" s="85" t="s">
        <v>805</v>
      </c>
      <c r="N342" s="85">
        <v>0</v>
      </c>
      <c r="O342" s="85">
        <v>0</v>
      </c>
      <c r="P342" s="85">
        <v>0</v>
      </c>
      <c r="Q342" s="85">
        <v>0</v>
      </c>
      <c r="R342" s="175">
        <v>0</v>
      </c>
      <c r="S342" s="175">
        <v>0</v>
      </c>
      <c r="T342" s="175">
        <v>0</v>
      </c>
      <c r="U342" s="176">
        <v>0</v>
      </c>
      <c r="V342" s="177" t="s">
        <v>11</v>
      </c>
      <c r="W342" s="175">
        <v>0</v>
      </c>
      <c r="X342" s="175">
        <v>0</v>
      </c>
      <c r="Y342" s="175">
        <v>0</v>
      </c>
      <c r="Z342" s="175">
        <v>0</v>
      </c>
      <c r="AA342" s="175">
        <v>0</v>
      </c>
      <c r="AB342" s="175">
        <v>0</v>
      </c>
      <c r="AC342" s="175">
        <v>0</v>
      </c>
      <c r="AD342" s="175">
        <v>0</v>
      </c>
      <c r="AE342" s="175">
        <v>0</v>
      </c>
      <c r="AF342" s="175">
        <v>0</v>
      </c>
      <c r="AG342" s="175">
        <v>0</v>
      </c>
      <c r="AH342" s="175">
        <v>0</v>
      </c>
      <c r="AI342" s="175">
        <v>0</v>
      </c>
      <c r="AJ342" s="175">
        <v>0</v>
      </c>
      <c r="AK342" s="175">
        <v>0</v>
      </c>
      <c r="AL342" s="175">
        <v>0</v>
      </c>
      <c r="AM342" s="175">
        <v>0</v>
      </c>
      <c r="AN342" s="175">
        <v>0</v>
      </c>
      <c r="AO342" s="175">
        <v>0</v>
      </c>
      <c r="AP342" s="175">
        <v>0</v>
      </c>
      <c r="AQ342" s="175">
        <v>0</v>
      </c>
      <c r="AR342" s="175">
        <v>0</v>
      </c>
      <c r="AS342" s="175">
        <v>0</v>
      </c>
      <c r="AT342" s="175">
        <v>0</v>
      </c>
      <c r="AU342" s="175">
        <v>0</v>
      </c>
      <c r="AV342" s="8"/>
    </row>
    <row r="343" spans="1:48" s="84" customFormat="1" ht="18.75" customHeight="1">
      <c r="A343" s="179"/>
      <c r="B343" s="648" t="s">
        <v>806</v>
      </c>
      <c r="C343" s="649"/>
      <c r="D343" s="649"/>
      <c r="E343" s="649"/>
      <c r="F343" s="649"/>
      <c r="G343" s="649"/>
      <c r="H343" s="649"/>
      <c r="I343" s="649"/>
      <c r="J343" s="649"/>
      <c r="K343" s="649"/>
      <c r="L343" s="649"/>
      <c r="M343" s="649"/>
      <c r="N343" s="649"/>
      <c r="O343" s="649"/>
      <c r="P343" s="649"/>
      <c r="Q343" s="649"/>
      <c r="R343" s="649"/>
      <c r="S343" s="649"/>
      <c r="T343" s="649"/>
      <c r="U343" s="649"/>
      <c r="V343" s="649"/>
      <c r="W343" s="675"/>
      <c r="X343" s="675"/>
      <c r="Y343" s="675"/>
      <c r="Z343" s="675"/>
      <c r="AA343" s="675"/>
      <c r="AB343" s="675"/>
      <c r="AC343" s="675"/>
      <c r="AD343" s="675"/>
      <c r="AE343" s="675"/>
      <c r="AF343" s="675"/>
      <c r="AG343" s="675"/>
      <c r="AH343" s="675"/>
      <c r="AI343" s="675"/>
      <c r="AJ343" s="675"/>
      <c r="AK343" s="675"/>
      <c r="AL343" s="675"/>
      <c r="AM343" s="675"/>
      <c r="AN343" s="675"/>
      <c r="AO343" s="675"/>
      <c r="AP343" s="675"/>
      <c r="AQ343" s="675"/>
      <c r="AR343" s="675"/>
      <c r="AS343" s="675"/>
      <c r="AT343" s="675"/>
      <c r="AU343" s="675"/>
      <c r="AV343" s="676"/>
    </row>
    <row r="344" spans="1:48" s="84" customFormat="1" ht="15.75" customHeight="1">
      <c r="A344" s="777" t="s">
        <v>628</v>
      </c>
      <c r="B344" s="778"/>
      <c r="C344" s="778"/>
      <c r="D344" s="778"/>
      <c r="E344" s="778"/>
      <c r="F344" s="778"/>
      <c r="G344" s="778"/>
      <c r="H344" s="778"/>
      <c r="I344" s="778"/>
      <c r="J344" s="778"/>
      <c r="K344" s="778"/>
      <c r="L344" s="778"/>
      <c r="M344" s="778"/>
      <c r="N344" s="778"/>
      <c r="O344" s="778"/>
      <c r="P344" s="778"/>
      <c r="Q344" s="778"/>
      <c r="R344" s="778"/>
      <c r="S344" s="778"/>
      <c r="T344" s="778"/>
      <c r="U344" s="778"/>
      <c r="V344" s="778"/>
      <c r="W344" s="675"/>
      <c r="X344" s="675"/>
      <c r="Y344" s="675"/>
      <c r="Z344" s="675"/>
      <c r="AA344" s="675"/>
      <c r="AB344" s="675"/>
      <c r="AC344" s="675"/>
      <c r="AD344" s="675"/>
      <c r="AE344" s="675"/>
      <c r="AF344" s="675"/>
      <c r="AG344" s="675"/>
      <c r="AH344" s="675"/>
      <c r="AI344" s="675"/>
      <c r="AJ344" s="675"/>
      <c r="AK344" s="675"/>
      <c r="AL344" s="675"/>
      <c r="AM344" s="675"/>
      <c r="AN344" s="675"/>
      <c r="AO344" s="675"/>
      <c r="AP344" s="675"/>
      <c r="AQ344" s="675"/>
      <c r="AR344" s="675"/>
      <c r="AS344" s="675"/>
      <c r="AT344" s="675"/>
      <c r="AU344" s="675"/>
      <c r="AV344" s="676"/>
    </row>
    <row r="345" spans="1:48" ht="18.75" customHeight="1">
      <c r="A345" s="579" t="s">
        <v>644</v>
      </c>
      <c r="B345" s="579"/>
      <c r="C345" s="579"/>
      <c r="D345" s="579"/>
      <c r="E345" s="579"/>
      <c r="F345" s="579"/>
      <c r="G345" s="579"/>
      <c r="H345" s="579"/>
      <c r="I345" s="579"/>
      <c r="J345" s="579"/>
      <c r="K345" s="579"/>
      <c r="L345" s="579"/>
      <c r="M345" s="579"/>
      <c r="N345" s="579"/>
      <c r="O345" s="579"/>
      <c r="P345" s="579"/>
      <c r="Q345" s="579"/>
      <c r="R345" s="579"/>
      <c r="S345" s="579"/>
      <c r="T345" s="579"/>
      <c r="U345" s="579"/>
      <c r="V345" s="579"/>
      <c r="W345" s="8"/>
      <c r="X345" s="8"/>
      <c r="Y345" s="8"/>
      <c r="Z345" s="8"/>
      <c r="AA345" s="410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</row>
    <row r="346" spans="1:48" s="84" customFormat="1" ht="15.75" customHeight="1">
      <c r="A346" s="777" t="s">
        <v>643</v>
      </c>
      <c r="B346" s="778"/>
      <c r="C346" s="778"/>
      <c r="D346" s="778"/>
      <c r="E346" s="778"/>
      <c r="F346" s="778"/>
      <c r="G346" s="778"/>
      <c r="H346" s="778"/>
      <c r="I346" s="778"/>
      <c r="J346" s="778"/>
      <c r="K346" s="778"/>
      <c r="L346" s="778"/>
      <c r="M346" s="778"/>
      <c r="N346" s="778"/>
      <c r="O346" s="778"/>
      <c r="P346" s="778"/>
      <c r="Q346" s="778"/>
      <c r="R346" s="778"/>
      <c r="S346" s="778"/>
      <c r="T346" s="778"/>
      <c r="U346" s="778"/>
      <c r="V346" s="778"/>
      <c r="W346" s="675"/>
      <c r="X346" s="675"/>
      <c r="Y346" s="675"/>
      <c r="Z346" s="675"/>
      <c r="AA346" s="675"/>
      <c r="AB346" s="675"/>
      <c r="AC346" s="675"/>
      <c r="AD346" s="675"/>
      <c r="AE346" s="675"/>
      <c r="AF346" s="675"/>
      <c r="AG346" s="675"/>
      <c r="AH346" s="675"/>
      <c r="AI346" s="675"/>
      <c r="AJ346" s="675"/>
      <c r="AK346" s="675"/>
      <c r="AL346" s="675"/>
      <c r="AM346" s="675"/>
      <c r="AN346" s="675"/>
      <c r="AO346" s="675"/>
      <c r="AP346" s="675"/>
      <c r="AQ346" s="675"/>
      <c r="AR346" s="675"/>
      <c r="AS346" s="675"/>
      <c r="AT346" s="675"/>
      <c r="AU346" s="675"/>
      <c r="AV346" s="676"/>
    </row>
    <row r="347" spans="1:48" ht="18.75" customHeight="1">
      <c r="A347" s="579" t="s">
        <v>644</v>
      </c>
      <c r="B347" s="579"/>
      <c r="C347" s="579"/>
      <c r="D347" s="579"/>
      <c r="E347" s="579"/>
      <c r="F347" s="579"/>
      <c r="G347" s="579"/>
      <c r="H347" s="579"/>
      <c r="I347" s="579"/>
      <c r="J347" s="579"/>
      <c r="K347" s="579"/>
      <c r="L347" s="579"/>
      <c r="M347" s="579"/>
      <c r="N347" s="579"/>
      <c r="O347" s="579"/>
      <c r="P347" s="579"/>
      <c r="Q347" s="579"/>
      <c r="R347" s="579"/>
      <c r="S347" s="579"/>
      <c r="T347" s="579"/>
      <c r="U347" s="579"/>
      <c r="V347" s="579"/>
      <c r="W347" s="8"/>
      <c r="X347" s="8"/>
      <c r="Y347" s="8"/>
      <c r="Z347" s="8"/>
      <c r="AA347" s="410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</row>
    <row r="348" spans="1:48" s="84" customFormat="1" ht="18.75" customHeight="1">
      <c r="A348" s="179"/>
      <c r="B348" s="648" t="s">
        <v>807</v>
      </c>
      <c r="C348" s="649"/>
      <c r="D348" s="649"/>
      <c r="E348" s="649"/>
      <c r="F348" s="649"/>
      <c r="G348" s="649"/>
      <c r="H348" s="649"/>
      <c r="I348" s="649"/>
      <c r="J348" s="649"/>
      <c r="K348" s="649"/>
      <c r="L348" s="649"/>
      <c r="M348" s="649"/>
      <c r="N348" s="649"/>
      <c r="O348" s="649"/>
      <c r="P348" s="649"/>
      <c r="Q348" s="649"/>
      <c r="R348" s="649"/>
      <c r="S348" s="649"/>
      <c r="T348" s="649"/>
      <c r="U348" s="649"/>
      <c r="V348" s="649"/>
      <c r="W348" s="675"/>
      <c r="X348" s="675"/>
      <c r="Y348" s="675"/>
      <c r="Z348" s="675"/>
      <c r="AA348" s="675"/>
      <c r="AB348" s="675"/>
      <c r="AC348" s="675"/>
      <c r="AD348" s="675"/>
      <c r="AE348" s="675"/>
      <c r="AF348" s="675"/>
      <c r="AG348" s="675"/>
      <c r="AH348" s="675"/>
      <c r="AI348" s="675"/>
      <c r="AJ348" s="675"/>
      <c r="AK348" s="675"/>
      <c r="AL348" s="675"/>
      <c r="AM348" s="675"/>
      <c r="AN348" s="675"/>
      <c r="AO348" s="675"/>
      <c r="AP348" s="675"/>
      <c r="AQ348" s="675"/>
      <c r="AR348" s="675"/>
      <c r="AS348" s="675"/>
      <c r="AT348" s="675"/>
      <c r="AU348" s="675"/>
      <c r="AV348" s="676"/>
    </row>
    <row r="349" spans="1:48" ht="19.5" customHeight="1">
      <c r="A349" s="584" t="s">
        <v>53</v>
      </c>
      <c r="B349" s="474" t="s">
        <v>808</v>
      </c>
      <c r="C349" s="475" t="s">
        <v>809</v>
      </c>
      <c r="D349" s="576" t="s">
        <v>810</v>
      </c>
      <c r="E349" s="554" t="s">
        <v>811</v>
      </c>
      <c r="F349" s="6" t="s">
        <v>18</v>
      </c>
      <c r="G349" s="6" t="s">
        <v>20</v>
      </c>
      <c r="H349" s="6" t="s">
        <v>297</v>
      </c>
      <c r="I349" s="6" t="s">
        <v>297</v>
      </c>
      <c r="J349" s="517">
        <v>2022</v>
      </c>
      <c r="K349" s="517">
        <v>2023</v>
      </c>
      <c r="L349" s="515">
        <v>1.2809999999999999</v>
      </c>
      <c r="M349" s="572">
        <f>Q354+R354+S354+T354</f>
        <v>1.281253</v>
      </c>
      <c r="N349" s="9">
        <v>0</v>
      </c>
      <c r="O349" s="9">
        <v>0</v>
      </c>
      <c r="P349" s="9">
        <v>0</v>
      </c>
      <c r="Q349" s="9">
        <v>0.37791699999999995</v>
      </c>
      <c r="R349" s="9">
        <v>0.90333600000000003</v>
      </c>
      <c r="S349" s="9">
        <v>0</v>
      </c>
      <c r="T349" s="9">
        <v>0</v>
      </c>
      <c r="U349" s="9">
        <f>SUM(N349:T349)</f>
        <v>1.281253</v>
      </c>
      <c r="V349" s="7" t="s">
        <v>3</v>
      </c>
      <c r="W349" s="9">
        <v>903.33600000000001</v>
      </c>
      <c r="X349" s="85">
        <v>0</v>
      </c>
      <c r="Y349" s="85">
        <v>0</v>
      </c>
      <c r="Z349" s="85">
        <v>0</v>
      </c>
      <c r="AA349" s="85">
        <v>0</v>
      </c>
      <c r="AB349" s="85">
        <v>0</v>
      </c>
      <c r="AC349" s="85">
        <v>0</v>
      </c>
      <c r="AD349" s="85">
        <v>0</v>
      </c>
      <c r="AE349" s="85">
        <v>0</v>
      </c>
      <c r="AF349" s="85">
        <v>0</v>
      </c>
      <c r="AG349" s="85">
        <v>0</v>
      </c>
      <c r="AH349" s="85">
        <v>0</v>
      </c>
      <c r="AI349" s="85">
        <v>0</v>
      </c>
      <c r="AJ349" s="85">
        <v>0</v>
      </c>
      <c r="AK349" s="85">
        <v>0</v>
      </c>
      <c r="AL349" s="85">
        <v>0</v>
      </c>
      <c r="AM349" s="85">
        <v>0</v>
      </c>
      <c r="AN349" s="85">
        <v>0</v>
      </c>
      <c r="AO349" s="85">
        <v>0</v>
      </c>
      <c r="AP349" s="85">
        <v>0</v>
      </c>
      <c r="AQ349" s="85">
        <v>0</v>
      </c>
      <c r="AR349" s="85">
        <v>0</v>
      </c>
      <c r="AS349" s="85">
        <v>0</v>
      </c>
      <c r="AT349" s="85">
        <v>0</v>
      </c>
      <c r="AU349" s="85">
        <v>0</v>
      </c>
      <c r="AV349" s="8"/>
    </row>
    <row r="350" spans="1:48" ht="19.5" customHeight="1">
      <c r="A350" s="585"/>
      <c r="B350" s="474"/>
      <c r="C350" s="475"/>
      <c r="D350" s="577"/>
      <c r="E350" s="554"/>
      <c r="F350" s="24" t="s">
        <v>19</v>
      </c>
      <c r="G350" s="24" t="s">
        <v>22</v>
      </c>
      <c r="H350" s="6" t="s">
        <v>297</v>
      </c>
      <c r="I350" s="6" t="s">
        <v>297</v>
      </c>
      <c r="J350" s="517"/>
      <c r="K350" s="517"/>
      <c r="L350" s="515"/>
      <c r="M350" s="572"/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83">
        <f>SUM(N350:T350)</f>
        <v>0</v>
      </c>
      <c r="V350" s="5" t="s">
        <v>8</v>
      </c>
      <c r="W350" s="9">
        <v>0</v>
      </c>
      <c r="X350" s="85">
        <v>0</v>
      </c>
      <c r="Y350" s="85">
        <v>0</v>
      </c>
      <c r="Z350" s="85">
        <v>0</v>
      </c>
      <c r="AA350" s="85">
        <v>0</v>
      </c>
      <c r="AB350" s="85">
        <v>0</v>
      </c>
      <c r="AC350" s="85">
        <v>0</v>
      </c>
      <c r="AD350" s="85">
        <v>0</v>
      </c>
      <c r="AE350" s="85">
        <v>0</v>
      </c>
      <c r="AF350" s="85">
        <v>0</v>
      </c>
      <c r="AG350" s="85">
        <v>0</v>
      </c>
      <c r="AH350" s="85">
        <v>0</v>
      </c>
      <c r="AI350" s="85">
        <v>0</v>
      </c>
      <c r="AJ350" s="85">
        <v>0</v>
      </c>
      <c r="AK350" s="85">
        <v>0</v>
      </c>
      <c r="AL350" s="85">
        <v>0</v>
      </c>
      <c r="AM350" s="85">
        <v>0</v>
      </c>
      <c r="AN350" s="85">
        <v>0</v>
      </c>
      <c r="AO350" s="85">
        <v>0</v>
      </c>
      <c r="AP350" s="85">
        <v>0</v>
      </c>
      <c r="AQ350" s="85">
        <v>0</v>
      </c>
      <c r="AR350" s="85">
        <v>0</v>
      </c>
      <c r="AS350" s="85">
        <v>0</v>
      </c>
      <c r="AT350" s="85">
        <v>0</v>
      </c>
      <c r="AU350" s="85">
        <v>0</v>
      </c>
      <c r="AV350" s="8"/>
    </row>
    <row r="351" spans="1:48" ht="19.5" customHeight="1">
      <c r="A351" s="585"/>
      <c r="B351" s="474"/>
      <c r="C351" s="475"/>
      <c r="D351" s="577"/>
      <c r="E351" s="554"/>
      <c r="F351" s="476" t="s">
        <v>39</v>
      </c>
      <c r="G351" s="786" t="s">
        <v>21</v>
      </c>
      <c r="H351" s="538" t="s">
        <v>297</v>
      </c>
      <c r="I351" s="566" t="s">
        <v>297</v>
      </c>
      <c r="J351" s="517"/>
      <c r="K351" s="517"/>
      <c r="L351" s="515"/>
      <c r="M351" s="572"/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83">
        <f>SUM(N351:T351)</f>
        <v>0</v>
      </c>
      <c r="V351" s="187" t="s">
        <v>50</v>
      </c>
      <c r="W351" s="9">
        <v>0</v>
      </c>
      <c r="X351" s="85">
        <v>0</v>
      </c>
      <c r="Y351" s="85">
        <v>0</v>
      </c>
      <c r="Z351" s="85">
        <v>0</v>
      </c>
      <c r="AA351" s="85">
        <v>0</v>
      </c>
      <c r="AB351" s="85">
        <v>0</v>
      </c>
      <c r="AC351" s="85">
        <v>0</v>
      </c>
      <c r="AD351" s="85">
        <v>0</v>
      </c>
      <c r="AE351" s="85">
        <v>0</v>
      </c>
      <c r="AF351" s="85">
        <v>0</v>
      </c>
      <c r="AG351" s="85">
        <v>0</v>
      </c>
      <c r="AH351" s="85">
        <v>0</v>
      </c>
      <c r="AI351" s="85">
        <v>0</v>
      </c>
      <c r="AJ351" s="85">
        <v>0</v>
      </c>
      <c r="AK351" s="85">
        <v>0</v>
      </c>
      <c r="AL351" s="85">
        <v>0</v>
      </c>
      <c r="AM351" s="85">
        <v>0</v>
      </c>
      <c r="AN351" s="85">
        <v>0</v>
      </c>
      <c r="AO351" s="85">
        <v>0</v>
      </c>
      <c r="AP351" s="85">
        <v>0</v>
      </c>
      <c r="AQ351" s="85">
        <v>0</v>
      </c>
      <c r="AR351" s="85">
        <v>0</v>
      </c>
      <c r="AS351" s="85">
        <v>0</v>
      </c>
      <c r="AT351" s="85">
        <v>0</v>
      </c>
      <c r="AU351" s="85">
        <v>0</v>
      </c>
      <c r="AV351" s="8"/>
    </row>
    <row r="352" spans="1:48" ht="18" customHeight="1">
      <c r="A352" s="585"/>
      <c r="B352" s="474"/>
      <c r="C352" s="475"/>
      <c r="D352" s="577"/>
      <c r="E352" s="554"/>
      <c r="F352" s="476"/>
      <c r="G352" s="787"/>
      <c r="H352" s="539"/>
      <c r="I352" s="567"/>
      <c r="J352" s="517"/>
      <c r="K352" s="517"/>
      <c r="L352" s="515"/>
      <c r="M352" s="572"/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>
        <v>0</v>
      </c>
      <c r="U352" s="83">
        <f>SUM(N352:T352)</f>
        <v>0</v>
      </c>
      <c r="V352" s="7" t="s">
        <v>51</v>
      </c>
      <c r="W352" s="9">
        <v>0</v>
      </c>
      <c r="X352" s="85">
        <v>0</v>
      </c>
      <c r="Y352" s="85">
        <v>0</v>
      </c>
      <c r="Z352" s="85">
        <v>0</v>
      </c>
      <c r="AA352" s="85">
        <v>0</v>
      </c>
      <c r="AB352" s="85">
        <v>0</v>
      </c>
      <c r="AC352" s="85">
        <v>0</v>
      </c>
      <c r="AD352" s="85">
        <v>0</v>
      </c>
      <c r="AE352" s="85">
        <v>0</v>
      </c>
      <c r="AF352" s="85">
        <v>0</v>
      </c>
      <c r="AG352" s="85">
        <v>0</v>
      </c>
      <c r="AH352" s="85">
        <v>0</v>
      </c>
      <c r="AI352" s="85">
        <v>0</v>
      </c>
      <c r="AJ352" s="85">
        <v>0</v>
      </c>
      <c r="AK352" s="85">
        <v>0</v>
      </c>
      <c r="AL352" s="85">
        <v>0</v>
      </c>
      <c r="AM352" s="85">
        <v>0</v>
      </c>
      <c r="AN352" s="85">
        <v>0</v>
      </c>
      <c r="AO352" s="85">
        <v>0</v>
      </c>
      <c r="AP352" s="85">
        <v>0</v>
      </c>
      <c r="AQ352" s="85">
        <v>0</v>
      </c>
      <c r="AR352" s="85">
        <v>0</v>
      </c>
      <c r="AS352" s="85">
        <v>0</v>
      </c>
      <c r="AT352" s="85">
        <v>0</v>
      </c>
      <c r="AU352" s="85">
        <v>0</v>
      </c>
      <c r="AV352" s="8"/>
    </row>
    <row r="353" spans="1:48" ht="17.25" customHeight="1">
      <c r="A353" s="585"/>
      <c r="B353" s="474"/>
      <c r="C353" s="475"/>
      <c r="D353" s="577"/>
      <c r="E353" s="554"/>
      <c r="F353" s="476"/>
      <c r="G353" s="787"/>
      <c r="H353" s="539"/>
      <c r="I353" s="567"/>
      <c r="J353" s="517"/>
      <c r="K353" s="517"/>
      <c r="L353" s="515"/>
      <c r="M353" s="572"/>
      <c r="N353" s="85">
        <v>0</v>
      </c>
      <c r="O353" s="85">
        <v>0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3">
        <f>SUM(N353:T353)</f>
        <v>0</v>
      </c>
      <c r="V353" s="7" t="s">
        <v>52</v>
      </c>
      <c r="W353" s="85">
        <v>0</v>
      </c>
      <c r="X353" s="85">
        <v>0</v>
      </c>
      <c r="Y353" s="85">
        <v>0</v>
      </c>
      <c r="Z353" s="85">
        <v>0</v>
      </c>
      <c r="AA353" s="85">
        <v>0</v>
      </c>
      <c r="AB353" s="85">
        <v>0</v>
      </c>
      <c r="AC353" s="85">
        <v>0</v>
      </c>
      <c r="AD353" s="85">
        <v>0</v>
      </c>
      <c r="AE353" s="85">
        <v>0</v>
      </c>
      <c r="AF353" s="85">
        <v>0</v>
      </c>
      <c r="AG353" s="85">
        <v>0</v>
      </c>
      <c r="AH353" s="85">
        <v>0</v>
      </c>
      <c r="AI353" s="85">
        <v>0</v>
      </c>
      <c r="AJ353" s="85">
        <v>0</v>
      </c>
      <c r="AK353" s="85">
        <v>0</v>
      </c>
      <c r="AL353" s="85">
        <v>0</v>
      </c>
      <c r="AM353" s="85">
        <v>0</v>
      </c>
      <c r="AN353" s="85">
        <v>0</v>
      </c>
      <c r="AO353" s="85">
        <v>0</v>
      </c>
      <c r="AP353" s="85">
        <v>0</v>
      </c>
      <c r="AQ353" s="85">
        <v>0</v>
      </c>
      <c r="AR353" s="85">
        <v>0</v>
      </c>
      <c r="AS353" s="85">
        <v>0</v>
      </c>
      <c r="AT353" s="85">
        <v>0</v>
      </c>
      <c r="AU353" s="85">
        <v>0</v>
      </c>
      <c r="AV353" s="8"/>
    </row>
    <row r="354" spans="1:48" ht="19.5" customHeight="1">
      <c r="A354" s="586"/>
      <c r="B354" s="474"/>
      <c r="C354" s="475"/>
      <c r="D354" s="578"/>
      <c r="E354" s="554"/>
      <c r="F354" s="476"/>
      <c r="G354" s="788"/>
      <c r="H354" s="540"/>
      <c r="I354" s="568"/>
      <c r="J354" s="517"/>
      <c r="K354" s="517"/>
      <c r="L354" s="515"/>
      <c r="M354" s="572"/>
      <c r="N354" s="88">
        <f t="shared" ref="N354:T354" si="204">SUM(N349:N353)</f>
        <v>0</v>
      </c>
      <c r="O354" s="88">
        <f t="shared" si="204"/>
        <v>0</v>
      </c>
      <c r="P354" s="88">
        <f t="shared" si="204"/>
        <v>0</v>
      </c>
      <c r="Q354" s="88">
        <f t="shared" si="204"/>
        <v>0.37791699999999995</v>
      </c>
      <c r="R354" s="175">
        <f t="shared" si="204"/>
        <v>0.90333600000000003</v>
      </c>
      <c r="S354" s="175">
        <f t="shared" si="204"/>
        <v>0</v>
      </c>
      <c r="T354" s="175">
        <f t="shared" si="204"/>
        <v>0</v>
      </c>
      <c r="U354" s="176">
        <f t="shared" ref="U354" si="205">SUM(N354:T354)</f>
        <v>1.281253</v>
      </c>
      <c r="V354" s="177" t="s">
        <v>11</v>
      </c>
      <c r="W354" s="175">
        <f t="shared" ref="W354" si="206">SUM(W349:W353)</f>
        <v>903.33600000000001</v>
      </c>
      <c r="X354" s="175">
        <v>0</v>
      </c>
      <c r="Y354" s="175">
        <v>0</v>
      </c>
      <c r="Z354" s="175">
        <v>0</v>
      </c>
      <c r="AA354" s="175">
        <v>0</v>
      </c>
      <c r="AB354" s="175">
        <v>0</v>
      </c>
      <c r="AC354" s="175">
        <v>0</v>
      </c>
      <c r="AD354" s="175">
        <v>0</v>
      </c>
      <c r="AE354" s="175">
        <v>0</v>
      </c>
      <c r="AF354" s="175">
        <v>0</v>
      </c>
      <c r="AG354" s="175">
        <v>0</v>
      </c>
      <c r="AH354" s="175">
        <v>0</v>
      </c>
      <c r="AI354" s="175">
        <v>0</v>
      </c>
      <c r="AJ354" s="175">
        <v>0</v>
      </c>
      <c r="AK354" s="175">
        <v>0</v>
      </c>
      <c r="AL354" s="175">
        <v>0</v>
      </c>
      <c r="AM354" s="175">
        <v>0</v>
      </c>
      <c r="AN354" s="175">
        <v>0</v>
      </c>
      <c r="AO354" s="175">
        <v>0</v>
      </c>
      <c r="AP354" s="175">
        <v>0</v>
      </c>
      <c r="AQ354" s="175">
        <v>0</v>
      </c>
      <c r="AR354" s="175">
        <v>0</v>
      </c>
      <c r="AS354" s="175">
        <v>0</v>
      </c>
      <c r="AT354" s="175">
        <v>0</v>
      </c>
      <c r="AU354" s="175">
        <v>0</v>
      </c>
      <c r="AV354" s="8"/>
    </row>
    <row r="355" spans="1:48" s="84" customFormat="1" ht="15.75" customHeight="1">
      <c r="A355" s="777" t="s">
        <v>643</v>
      </c>
      <c r="B355" s="778"/>
      <c r="C355" s="778"/>
      <c r="D355" s="778"/>
      <c r="E355" s="778"/>
      <c r="F355" s="778"/>
      <c r="G355" s="778"/>
      <c r="H355" s="778"/>
      <c r="I355" s="778"/>
      <c r="J355" s="778"/>
      <c r="K355" s="778"/>
      <c r="L355" s="778"/>
      <c r="M355" s="778"/>
      <c r="N355" s="778"/>
      <c r="O355" s="778"/>
      <c r="P355" s="778"/>
      <c r="Q355" s="778"/>
      <c r="R355" s="778"/>
      <c r="S355" s="778"/>
      <c r="T355" s="778"/>
      <c r="U355" s="778"/>
      <c r="V355" s="778"/>
      <c r="W355" s="675"/>
      <c r="X355" s="675"/>
      <c r="Y355" s="675"/>
      <c r="Z355" s="675"/>
      <c r="AA355" s="675"/>
      <c r="AB355" s="675"/>
      <c r="AC355" s="675"/>
      <c r="AD355" s="675"/>
      <c r="AE355" s="675"/>
      <c r="AF355" s="675"/>
      <c r="AG355" s="675"/>
      <c r="AH355" s="675"/>
      <c r="AI355" s="675"/>
      <c r="AJ355" s="675"/>
      <c r="AK355" s="675"/>
      <c r="AL355" s="675"/>
      <c r="AM355" s="675"/>
      <c r="AN355" s="675"/>
      <c r="AO355" s="675"/>
      <c r="AP355" s="675"/>
      <c r="AQ355" s="675"/>
      <c r="AR355" s="675"/>
      <c r="AS355" s="675"/>
      <c r="AT355" s="675"/>
      <c r="AU355" s="675"/>
      <c r="AV355" s="676"/>
    </row>
    <row r="356" spans="1:48" ht="18.75" customHeight="1">
      <c r="A356" s="579" t="s">
        <v>644</v>
      </c>
      <c r="B356" s="579"/>
      <c r="C356" s="579"/>
      <c r="D356" s="579"/>
      <c r="E356" s="579"/>
      <c r="F356" s="579"/>
      <c r="G356" s="579"/>
      <c r="H356" s="579"/>
      <c r="I356" s="579"/>
      <c r="J356" s="579"/>
      <c r="K356" s="579"/>
      <c r="L356" s="579"/>
      <c r="M356" s="579"/>
      <c r="N356" s="579"/>
      <c r="O356" s="579"/>
      <c r="P356" s="579"/>
      <c r="Q356" s="579"/>
      <c r="R356" s="579"/>
      <c r="S356" s="579"/>
      <c r="T356" s="579"/>
      <c r="U356" s="579"/>
      <c r="V356" s="579"/>
      <c r="W356" s="8"/>
      <c r="X356" s="8"/>
      <c r="Y356" s="8"/>
      <c r="Z356" s="8"/>
      <c r="AA356" s="410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</row>
    <row r="357" spans="1:48" ht="17.25" customHeight="1">
      <c r="A357" s="8"/>
      <c r="B357" s="549" t="s">
        <v>48</v>
      </c>
      <c r="C357" s="549"/>
      <c r="D357" s="549"/>
      <c r="E357" s="549"/>
      <c r="F357" s="549"/>
      <c r="G357" s="549"/>
      <c r="H357" s="549"/>
      <c r="I357" s="549"/>
      <c r="J357" s="549"/>
      <c r="K357" s="549"/>
      <c r="L357" s="549"/>
      <c r="M357" s="549"/>
      <c r="N357" s="85"/>
      <c r="O357" s="85"/>
      <c r="P357" s="85"/>
      <c r="Q357" s="85"/>
      <c r="R357" s="85"/>
      <c r="S357" s="85"/>
      <c r="T357" s="85"/>
      <c r="U357" s="85"/>
      <c r="V357" s="5"/>
      <c r="W357" s="8"/>
      <c r="X357" s="8"/>
      <c r="Y357" s="8"/>
      <c r="Z357" s="8"/>
      <c r="AA357" s="410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</row>
    <row r="358" spans="1:48" ht="17.25" customHeight="1">
      <c r="A358" s="600"/>
      <c r="B358" s="601"/>
      <c r="C358" s="601"/>
      <c r="D358" s="601"/>
      <c r="E358" s="602"/>
      <c r="F358" s="47"/>
      <c r="G358" s="47"/>
      <c r="H358" s="47"/>
      <c r="I358" s="47"/>
      <c r="J358" s="47"/>
      <c r="K358" s="47"/>
      <c r="L358" s="47"/>
      <c r="M358" s="47"/>
      <c r="N358" s="85">
        <f>N349</f>
        <v>0</v>
      </c>
      <c r="O358" s="85">
        <f t="shared" ref="O358:U358" si="207">O349</f>
        <v>0</v>
      </c>
      <c r="P358" s="85">
        <f t="shared" si="207"/>
        <v>0</v>
      </c>
      <c r="Q358" s="85">
        <f t="shared" si="207"/>
        <v>0.37791699999999995</v>
      </c>
      <c r="R358" s="85">
        <f>R349</f>
        <v>0.90333600000000003</v>
      </c>
      <c r="S358" s="85">
        <f t="shared" si="207"/>
        <v>0</v>
      </c>
      <c r="T358" s="85">
        <f t="shared" si="207"/>
        <v>0</v>
      </c>
      <c r="U358" s="85">
        <f t="shared" si="207"/>
        <v>1.281253</v>
      </c>
      <c r="V358" s="5" t="s">
        <v>3</v>
      </c>
      <c r="W358" s="85">
        <f>W349</f>
        <v>903.33600000000001</v>
      </c>
      <c r="X358" s="85">
        <f t="shared" ref="X358:AU358" si="208">X349</f>
        <v>0</v>
      </c>
      <c r="Y358" s="85">
        <f t="shared" si="208"/>
        <v>0</v>
      </c>
      <c r="Z358" s="85">
        <f t="shared" si="208"/>
        <v>0</v>
      </c>
      <c r="AA358" s="85">
        <f t="shared" si="208"/>
        <v>0</v>
      </c>
      <c r="AB358" s="85">
        <f t="shared" si="208"/>
        <v>0</v>
      </c>
      <c r="AC358" s="85">
        <f t="shared" si="208"/>
        <v>0</v>
      </c>
      <c r="AD358" s="85">
        <f t="shared" si="208"/>
        <v>0</v>
      </c>
      <c r="AE358" s="85">
        <f t="shared" si="208"/>
        <v>0</v>
      </c>
      <c r="AF358" s="85">
        <f t="shared" si="208"/>
        <v>0</v>
      </c>
      <c r="AG358" s="85">
        <f t="shared" si="208"/>
        <v>0</v>
      </c>
      <c r="AH358" s="85">
        <f t="shared" si="208"/>
        <v>0</v>
      </c>
      <c r="AI358" s="85">
        <f t="shared" si="208"/>
        <v>0</v>
      </c>
      <c r="AJ358" s="85">
        <f t="shared" si="208"/>
        <v>0</v>
      </c>
      <c r="AK358" s="85">
        <f t="shared" si="208"/>
        <v>0</v>
      </c>
      <c r="AL358" s="85">
        <f t="shared" si="208"/>
        <v>0</v>
      </c>
      <c r="AM358" s="85">
        <f t="shared" si="208"/>
        <v>0</v>
      </c>
      <c r="AN358" s="85">
        <f t="shared" si="208"/>
        <v>0</v>
      </c>
      <c r="AO358" s="85">
        <f t="shared" si="208"/>
        <v>0</v>
      </c>
      <c r="AP358" s="85">
        <f t="shared" si="208"/>
        <v>0</v>
      </c>
      <c r="AQ358" s="85">
        <f t="shared" si="208"/>
        <v>0</v>
      </c>
      <c r="AR358" s="85">
        <f t="shared" si="208"/>
        <v>0</v>
      </c>
      <c r="AS358" s="85">
        <f t="shared" si="208"/>
        <v>0</v>
      </c>
      <c r="AT358" s="85">
        <f t="shared" si="208"/>
        <v>0</v>
      </c>
      <c r="AU358" s="85">
        <f t="shared" si="208"/>
        <v>0</v>
      </c>
      <c r="AV358" s="8"/>
    </row>
    <row r="359" spans="1:48" ht="17.25" customHeight="1">
      <c r="A359" s="603"/>
      <c r="B359" s="604"/>
      <c r="C359" s="604"/>
      <c r="D359" s="604"/>
      <c r="E359" s="605"/>
      <c r="F359" s="47"/>
      <c r="G359" s="47"/>
      <c r="H359" s="47"/>
      <c r="I359" s="47"/>
      <c r="J359" s="47"/>
      <c r="K359" s="47"/>
      <c r="L359" s="47"/>
      <c r="M359" s="47"/>
      <c r="N359" s="85">
        <f t="shared" ref="N359:U363" si="209">N350</f>
        <v>0</v>
      </c>
      <c r="O359" s="85">
        <f t="shared" si="209"/>
        <v>0</v>
      </c>
      <c r="P359" s="85">
        <f t="shared" si="209"/>
        <v>0</v>
      </c>
      <c r="Q359" s="85">
        <f t="shared" si="209"/>
        <v>0</v>
      </c>
      <c r="R359" s="85">
        <f t="shared" si="209"/>
        <v>0</v>
      </c>
      <c r="S359" s="85">
        <f t="shared" si="209"/>
        <v>0</v>
      </c>
      <c r="T359" s="85">
        <f t="shared" si="209"/>
        <v>0</v>
      </c>
      <c r="U359" s="85">
        <f t="shared" si="209"/>
        <v>0</v>
      </c>
      <c r="V359" s="5" t="s">
        <v>8</v>
      </c>
      <c r="W359" s="85">
        <f t="shared" ref="W359:AU359" si="210">W350</f>
        <v>0</v>
      </c>
      <c r="X359" s="85">
        <f t="shared" si="210"/>
        <v>0</v>
      </c>
      <c r="Y359" s="85">
        <f t="shared" si="210"/>
        <v>0</v>
      </c>
      <c r="Z359" s="85">
        <f t="shared" si="210"/>
        <v>0</v>
      </c>
      <c r="AA359" s="85">
        <f t="shared" si="210"/>
        <v>0</v>
      </c>
      <c r="AB359" s="85">
        <f t="shared" si="210"/>
        <v>0</v>
      </c>
      <c r="AC359" s="85">
        <f t="shared" si="210"/>
        <v>0</v>
      </c>
      <c r="AD359" s="85">
        <f t="shared" si="210"/>
        <v>0</v>
      </c>
      <c r="AE359" s="85">
        <f t="shared" si="210"/>
        <v>0</v>
      </c>
      <c r="AF359" s="85">
        <f t="shared" si="210"/>
        <v>0</v>
      </c>
      <c r="AG359" s="85">
        <f t="shared" si="210"/>
        <v>0</v>
      </c>
      <c r="AH359" s="85">
        <f t="shared" si="210"/>
        <v>0</v>
      </c>
      <c r="AI359" s="85">
        <f t="shared" si="210"/>
        <v>0</v>
      </c>
      <c r="AJ359" s="85">
        <f t="shared" si="210"/>
        <v>0</v>
      </c>
      <c r="AK359" s="85">
        <f t="shared" si="210"/>
        <v>0</v>
      </c>
      <c r="AL359" s="85">
        <f t="shared" si="210"/>
        <v>0</v>
      </c>
      <c r="AM359" s="85">
        <f t="shared" si="210"/>
        <v>0</v>
      </c>
      <c r="AN359" s="85">
        <f t="shared" si="210"/>
        <v>0</v>
      </c>
      <c r="AO359" s="85">
        <f t="shared" si="210"/>
        <v>0</v>
      </c>
      <c r="AP359" s="85">
        <f t="shared" si="210"/>
        <v>0</v>
      </c>
      <c r="AQ359" s="85">
        <f t="shared" si="210"/>
        <v>0</v>
      </c>
      <c r="AR359" s="85">
        <f t="shared" si="210"/>
        <v>0</v>
      </c>
      <c r="AS359" s="85">
        <f t="shared" si="210"/>
        <v>0</v>
      </c>
      <c r="AT359" s="85">
        <f t="shared" si="210"/>
        <v>0</v>
      </c>
      <c r="AU359" s="85">
        <f t="shared" si="210"/>
        <v>0</v>
      </c>
      <c r="AV359" s="8"/>
    </row>
    <row r="360" spans="1:48" ht="17.25" customHeight="1">
      <c r="A360" s="603"/>
      <c r="B360" s="604"/>
      <c r="C360" s="604"/>
      <c r="D360" s="604"/>
      <c r="E360" s="605"/>
      <c r="F360" s="47"/>
      <c r="G360" s="47"/>
      <c r="H360" s="47"/>
      <c r="I360" s="47"/>
      <c r="J360" s="47"/>
      <c r="K360" s="47"/>
      <c r="L360" s="47"/>
      <c r="M360" s="47"/>
      <c r="N360" s="85">
        <f t="shared" si="209"/>
        <v>0</v>
      </c>
      <c r="O360" s="85">
        <f t="shared" si="209"/>
        <v>0</v>
      </c>
      <c r="P360" s="85">
        <f t="shared" si="209"/>
        <v>0</v>
      </c>
      <c r="Q360" s="85">
        <f t="shared" si="209"/>
        <v>0</v>
      </c>
      <c r="R360" s="85">
        <f t="shared" si="209"/>
        <v>0</v>
      </c>
      <c r="S360" s="85">
        <f t="shared" si="209"/>
        <v>0</v>
      </c>
      <c r="T360" s="85">
        <f t="shared" si="209"/>
        <v>0</v>
      </c>
      <c r="U360" s="85">
        <f t="shared" si="209"/>
        <v>0</v>
      </c>
      <c r="V360" s="5" t="s">
        <v>50</v>
      </c>
      <c r="W360" s="85">
        <f t="shared" ref="W360:AU360" si="211">W351</f>
        <v>0</v>
      </c>
      <c r="X360" s="85">
        <f t="shared" si="211"/>
        <v>0</v>
      </c>
      <c r="Y360" s="85">
        <f t="shared" si="211"/>
        <v>0</v>
      </c>
      <c r="Z360" s="85">
        <f t="shared" si="211"/>
        <v>0</v>
      </c>
      <c r="AA360" s="85">
        <f t="shared" si="211"/>
        <v>0</v>
      </c>
      <c r="AB360" s="85">
        <f t="shared" si="211"/>
        <v>0</v>
      </c>
      <c r="AC360" s="85">
        <f t="shared" si="211"/>
        <v>0</v>
      </c>
      <c r="AD360" s="85">
        <f t="shared" si="211"/>
        <v>0</v>
      </c>
      <c r="AE360" s="85">
        <f t="shared" si="211"/>
        <v>0</v>
      </c>
      <c r="AF360" s="85">
        <f t="shared" si="211"/>
        <v>0</v>
      </c>
      <c r="AG360" s="85">
        <f t="shared" si="211"/>
        <v>0</v>
      </c>
      <c r="AH360" s="85">
        <f t="shared" si="211"/>
        <v>0</v>
      </c>
      <c r="AI360" s="85">
        <f t="shared" si="211"/>
        <v>0</v>
      </c>
      <c r="AJ360" s="85">
        <f t="shared" si="211"/>
        <v>0</v>
      </c>
      <c r="AK360" s="85">
        <f t="shared" si="211"/>
        <v>0</v>
      </c>
      <c r="AL360" s="85">
        <f t="shared" si="211"/>
        <v>0</v>
      </c>
      <c r="AM360" s="85">
        <f t="shared" si="211"/>
        <v>0</v>
      </c>
      <c r="AN360" s="85">
        <f t="shared" si="211"/>
        <v>0</v>
      </c>
      <c r="AO360" s="85">
        <f t="shared" si="211"/>
        <v>0</v>
      </c>
      <c r="AP360" s="85">
        <f t="shared" si="211"/>
        <v>0</v>
      </c>
      <c r="AQ360" s="85">
        <f t="shared" si="211"/>
        <v>0</v>
      </c>
      <c r="AR360" s="85">
        <f t="shared" si="211"/>
        <v>0</v>
      </c>
      <c r="AS360" s="85">
        <f t="shared" si="211"/>
        <v>0</v>
      </c>
      <c r="AT360" s="85">
        <f t="shared" si="211"/>
        <v>0</v>
      </c>
      <c r="AU360" s="85">
        <f t="shared" si="211"/>
        <v>0</v>
      </c>
      <c r="AV360" s="8"/>
    </row>
    <row r="361" spans="1:48" ht="17.25" customHeight="1">
      <c r="A361" s="603"/>
      <c r="B361" s="604"/>
      <c r="C361" s="604"/>
      <c r="D361" s="604"/>
      <c r="E361" s="605"/>
      <c r="F361" s="47"/>
      <c r="G361" s="47"/>
      <c r="H361" s="47"/>
      <c r="I361" s="47"/>
      <c r="J361" s="47"/>
      <c r="K361" s="47"/>
      <c r="L361" s="47"/>
      <c r="M361" s="47"/>
      <c r="N361" s="85">
        <f t="shared" si="209"/>
        <v>0</v>
      </c>
      <c r="O361" s="85">
        <f t="shared" si="209"/>
        <v>0</v>
      </c>
      <c r="P361" s="85">
        <f t="shared" si="209"/>
        <v>0</v>
      </c>
      <c r="Q361" s="85">
        <f t="shared" si="209"/>
        <v>0</v>
      </c>
      <c r="R361" s="85">
        <f t="shared" si="209"/>
        <v>0</v>
      </c>
      <c r="S361" s="85">
        <f t="shared" si="209"/>
        <v>0</v>
      </c>
      <c r="T361" s="85">
        <f t="shared" si="209"/>
        <v>0</v>
      </c>
      <c r="U361" s="85">
        <f t="shared" si="209"/>
        <v>0</v>
      </c>
      <c r="V361" s="5" t="s">
        <v>51</v>
      </c>
      <c r="W361" s="85">
        <f t="shared" ref="W361:AU361" si="212">W352</f>
        <v>0</v>
      </c>
      <c r="X361" s="85">
        <f t="shared" si="212"/>
        <v>0</v>
      </c>
      <c r="Y361" s="85">
        <f t="shared" si="212"/>
        <v>0</v>
      </c>
      <c r="Z361" s="85">
        <f t="shared" si="212"/>
        <v>0</v>
      </c>
      <c r="AA361" s="85">
        <f t="shared" si="212"/>
        <v>0</v>
      </c>
      <c r="AB361" s="85">
        <f t="shared" si="212"/>
        <v>0</v>
      </c>
      <c r="AC361" s="85">
        <f t="shared" si="212"/>
        <v>0</v>
      </c>
      <c r="AD361" s="85">
        <f t="shared" si="212"/>
        <v>0</v>
      </c>
      <c r="AE361" s="85">
        <f t="shared" si="212"/>
        <v>0</v>
      </c>
      <c r="AF361" s="85">
        <f t="shared" si="212"/>
        <v>0</v>
      </c>
      <c r="AG361" s="85">
        <f t="shared" si="212"/>
        <v>0</v>
      </c>
      <c r="AH361" s="85">
        <f t="shared" si="212"/>
        <v>0</v>
      </c>
      <c r="AI361" s="85">
        <f t="shared" si="212"/>
        <v>0</v>
      </c>
      <c r="AJ361" s="85">
        <f t="shared" si="212"/>
        <v>0</v>
      </c>
      <c r="AK361" s="85">
        <f t="shared" si="212"/>
        <v>0</v>
      </c>
      <c r="AL361" s="85">
        <f t="shared" si="212"/>
        <v>0</v>
      </c>
      <c r="AM361" s="85">
        <f t="shared" si="212"/>
        <v>0</v>
      </c>
      <c r="AN361" s="85">
        <f t="shared" si="212"/>
        <v>0</v>
      </c>
      <c r="AO361" s="85">
        <f t="shared" si="212"/>
        <v>0</v>
      </c>
      <c r="AP361" s="85">
        <f t="shared" si="212"/>
        <v>0</v>
      </c>
      <c r="AQ361" s="85">
        <f t="shared" si="212"/>
        <v>0</v>
      </c>
      <c r="AR361" s="85">
        <f t="shared" si="212"/>
        <v>0</v>
      </c>
      <c r="AS361" s="85">
        <f t="shared" si="212"/>
        <v>0</v>
      </c>
      <c r="AT361" s="85">
        <f t="shared" si="212"/>
        <v>0</v>
      </c>
      <c r="AU361" s="85">
        <f t="shared" si="212"/>
        <v>0</v>
      </c>
      <c r="AV361" s="8"/>
    </row>
    <row r="362" spans="1:48" ht="17.25" customHeight="1">
      <c r="A362" s="603"/>
      <c r="B362" s="604"/>
      <c r="C362" s="604"/>
      <c r="D362" s="604"/>
      <c r="E362" s="605"/>
      <c r="F362" s="47"/>
      <c r="G362" s="47"/>
      <c r="H362" s="47"/>
      <c r="I362" s="47"/>
      <c r="J362" s="47"/>
      <c r="K362" s="47"/>
      <c r="L362" s="47"/>
      <c r="M362" s="47"/>
      <c r="N362" s="85">
        <f t="shared" si="209"/>
        <v>0</v>
      </c>
      <c r="O362" s="85">
        <f t="shared" si="209"/>
        <v>0</v>
      </c>
      <c r="P362" s="85">
        <f t="shared" si="209"/>
        <v>0</v>
      </c>
      <c r="Q362" s="85">
        <f t="shared" si="209"/>
        <v>0</v>
      </c>
      <c r="R362" s="85">
        <f t="shared" si="209"/>
        <v>0</v>
      </c>
      <c r="S362" s="85">
        <f t="shared" si="209"/>
        <v>0</v>
      </c>
      <c r="T362" s="85">
        <f t="shared" si="209"/>
        <v>0</v>
      </c>
      <c r="U362" s="85">
        <f t="shared" si="209"/>
        <v>0</v>
      </c>
      <c r="V362" s="5" t="s">
        <v>52</v>
      </c>
      <c r="W362" s="85">
        <f t="shared" ref="W362:AU362" si="213">W353</f>
        <v>0</v>
      </c>
      <c r="X362" s="85">
        <f t="shared" si="213"/>
        <v>0</v>
      </c>
      <c r="Y362" s="85">
        <f t="shared" si="213"/>
        <v>0</v>
      </c>
      <c r="Z362" s="85">
        <f t="shared" si="213"/>
        <v>0</v>
      </c>
      <c r="AA362" s="85">
        <f t="shared" si="213"/>
        <v>0</v>
      </c>
      <c r="AB362" s="85">
        <f t="shared" si="213"/>
        <v>0</v>
      </c>
      <c r="AC362" s="85">
        <f t="shared" si="213"/>
        <v>0</v>
      </c>
      <c r="AD362" s="85">
        <f t="shared" si="213"/>
        <v>0</v>
      </c>
      <c r="AE362" s="85">
        <f t="shared" si="213"/>
        <v>0</v>
      </c>
      <c r="AF362" s="85">
        <f t="shared" si="213"/>
        <v>0</v>
      </c>
      <c r="AG362" s="85">
        <f t="shared" si="213"/>
        <v>0</v>
      </c>
      <c r="AH362" s="85">
        <f t="shared" si="213"/>
        <v>0</v>
      </c>
      <c r="AI362" s="85">
        <f t="shared" si="213"/>
        <v>0</v>
      </c>
      <c r="AJ362" s="85">
        <f t="shared" si="213"/>
        <v>0</v>
      </c>
      <c r="AK362" s="85">
        <f t="shared" si="213"/>
        <v>0</v>
      </c>
      <c r="AL362" s="85">
        <f t="shared" si="213"/>
        <v>0</v>
      </c>
      <c r="AM362" s="85">
        <f t="shared" si="213"/>
        <v>0</v>
      </c>
      <c r="AN362" s="85">
        <f t="shared" si="213"/>
        <v>0</v>
      </c>
      <c r="AO362" s="85">
        <f t="shared" si="213"/>
        <v>0</v>
      </c>
      <c r="AP362" s="85">
        <f t="shared" si="213"/>
        <v>0</v>
      </c>
      <c r="AQ362" s="85">
        <f t="shared" si="213"/>
        <v>0</v>
      </c>
      <c r="AR362" s="85">
        <f t="shared" si="213"/>
        <v>0</v>
      </c>
      <c r="AS362" s="85">
        <f t="shared" si="213"/>
        <v>0</v>
      </c>
      <c r="AT362" s="85">
        <f t="shared" si="213"/>
        <v>0</v>
      </c>
      <c r="AU362" s="85">
        <f t="shared" si="213"/>
        <v>0</v>
      </c>
      <c r="AV362" s="8"/>
    </row>
    <row r="363" spans="1:48" ht="17.25" customHeight="1">
      <c r="A363" s="606"/>
      <c r="B363" s="607"/>
      <c r="C363" s="607"/>
      <c r="D363" s="607"/>
      <c r="E363" s="608"/>
      <c r="F363" s="47"/>
      <c r="G363" s="47"/>
      <c r="H363" s="47"/>
      <c r="I363" s="47"/>
      <c r="J363" s="47"/>
      <c r="K363" s="47"/>
      <c r="L363" s="97">
        <f>L349</f>
        <v>1.2809999999999999</v>
      </c>
      <c r="M363" s="97">
        <f>M349</f>
        <v>1.281253</v>
      </c>
      <c r="N363" s="85">
        <f t="shared" si="209"/>
        <v>0</v>
      </c>
      <c r="O363" s="85">
        <f t="shared" si="209"/>
        <v>0</v>
      </c>
      <c r="P363" s="85">
        <f t="shared" si="209"/>
        <v>0</v>
      </c>
      <c r="Q363" s="85">
        <f t="shared" si="209"/>
        <v>0.37791699999999995</v>
      </c>
      <c r="R363" s="175">
        <f t="shared" si="209"/>
        <v>0.90333600000000003</v>
      </c>
      <c r="S363" s="175">
        <f t="shared" si="209"/>
        <v>0</v>
      </c>
      <c r="T363" s="175">
        <f t="shared" si="209"/>
        <v>0</v>
      </c>
      <c r="U363" s="176">
        <f t="shared" si="209"/>
        <v>1.281253</v>
      </c>
      <c r="V363" s="177" t="s">
        <v>11</v>
      </c>
      <c r="W363" s="175">
        <f t="shared" ref="W363:AU363" si="214">W354</f>
        <v>903.33600000000001</v>
      </c>
      <c r="X363" s="175">
        <f t="shared" si="214"/>
        <v>0</v>
      </c>
      <c r="Y363" s="175">
        <f t="shared" si="214"/>
        <v>0</v>
      </c>
      <c r="Z363" s="175">
        <f t="shared" si="214"/>
        <v>0</v>
      </c>
      <c r="AA363" s="175">
        <f t="shared" si="214"/>
        <v>0</v>
      </c>
      <c r="AB363" s="175">
        <f t="shared" si="214"/>
        <v>0</v>
      </c>
      <c r="AC363" s="175">
        <f t="shared" si="214"/>
        <v>0</v>
      </c>
      <c r="AD363" s="175">
        <f t="shared" si="214"/>
        <v>0</v>
      </c>
      <c r="AE363" s="175">
        <f t="shared" si="214"/>
        <v>0</v>
      </c>
      <c r="AF363" s="175">
        <f t="shared" si="214"/>
        <v>0</v>
      </c>
      <c r="AG363" s="175">
        <f t="shared" si="214"/>
        <v>0</v>
      </c>
      <c r="AH363" s="175">
        <f t="shared" si="214"/>
        <v>0</v>
      </c>
      <c r="AI363" s="175">
        <f t="shared" si="214"/>
        <v>0</v>
      </c>
      <c r="AJ363" s="175">
        <f t="shared" si="214"/>
        <v>0</v>
      </c>
      <c r="AK363" s="175">
        <f t="shared" si="214"/>
        <v>0</v>
      </c>
      <c r="AL363" s="175">
        <f t="shared" si="214"/>
        <v>0</v>
      </c>
      <c r="AM363" s="175">
        <f t="shared" si="214"/>
        <v>0</v>
      </c>
      <c r="AN363" s="175">
        <f t="shared" si="214"/>
        <v>0</v>
      </c>
      <c r="AO363" s="175">
        <f t="shared" si="214"/>
        <v>0</v>
      </c>
      <c r="AP363" s="175">
        <f t="shared" si="214"/>
        <v>0</v>
      </c>
      <c r="AQ363" s="175">
        <f t="shared" si="214"/>
        <v>0</v>
      </c>
      <c r="AR363" s="175">
        <f t="shared" si="214"/>
        <v>0</v>
      </c>
      <c r="AS363" s="175">
        <f t="shared" si="214"/>
        <v>0</v>
      </c>
      <c r="AT363" s="175">
        <f t="shared" si="214"/>
        <v>0</v>
      </c>
      <c r="AU363" s="175">
        <f t="shared" si="214"/>
        <v>0</v>
      </c>
      <c r="AV363" s="8"/>
    </row>
    <row r="364" spans="1:48" s="84" customFormat="1" ht="51" customHeight="1">
      <c r="A364" s="179"/>
      <c r="B364" s="793" t="s">
        <v>38</v>
      </c>
      <c r="C364" s="794"/>
      <c r="D364" s="794"/>
      <c r="E364" s="794"/>
      <c r="F364" s="794"/>
      <c r="G364" s="794"/>
      <c r="H364" s="794"/>
      <c r="I364" s="794"/>
      <c r="J364" s="794"/>
      <c r="K364" s="794"/>
      <c r="L364" s="794"/>
      <c r="M364" s="794"/>
      <c r="N364" s="794"/>
      <c r="O364" s="794"/>
      <c r="P364" s="794"/>
      <c r="Q364" s="794"/>
      <c r="R364" s="794"/>
      <c r="S364" s="794"/>
      <c r="T364" s="794"/>
      <c r="U364" s="794"/>
      <c r="V364" s="794"/>
      <c r="W364" s="675"/>
      <c r="X364" s="675"/>
      <c r="Y364" s="675"/>
      <c r="Z364" s="675"/>
      <c r="AA364" s="675"/>
      <c r="AB364" s="675"/>
      <c r="AC364" s="675"/>
      <c r="AD364" s="675"/>
      <c r="AE364" s="675"/>
      <c r="AF364" s="675"/>
      <c r="AG364" s="675"/>
      <c r="AH364" s="675"/>
      <c r="AI364" s="675"/>
      <c r="AJ364" s="675"/>
      <c r="AK364" s="675"/>
      <c r="AL364" s="675"/>
      <c r="AM364" s="675"/>
      <c r="AN364" s="675"/>
      <c r="AO364" s="675"/>
      <c r="AP364" s="675"/>
      <c r="AQ364" s="675"/>
      <c r="AR364" s="675"/>
      <c r="AS364" s="675"/>
      <c r="AT364" s="675"/>
      <c r="AU364" s="675"/>
      <c r="AV364" s="676"/>
    </row>
    <row r="365" spans="1:48" s="84" customFormat="1" ht="15.75" customHeight="1">
      <c r="A365" s="777" t="s">
        <v>628</v>
      </c>
      <c r="B365" s="778"/>
      <c r="C365" s="778"/>
      <c r="D365" s="778"/>
      <c r="E365" s="778"/>
      <c r="F365" s="778"/>
      <c r="G365" s="778"/>
      <c r="H365" s="778"/>
      <c r="I365" s="778"/>
      <c r="J365" s="778"/>
      <c r="K365" s="778"/>
      <c r="L365" s="778"/>
      <c r="M365" s="778"/>
      <c r="N365" s="778"/>
      <c r="O365" s="778"/>
      <c r="P365" s="778"/>
      <c r="Q365" s="778"/>
      <c r="R365" s="778"/>
      <c r="S365" s="778"/>
      <c r="T365" s="778"/>
      <c r="U365" s="778"/>
      <c r="V365" s="778"/>
      <c r="W365" s="675"/>
      <c r="X365" s="675"/>
      <c r="Y365" s="675"/>
      <c r="Z365" s="675"/>
      <c r="AA365" s="675"/>
      <c r="AB365" s="675"/>
      <c r="AC365" s="675"/>
      <c r="AD365" s="675"/>
      <c r="AE365" s="675"/>
      <c r="AF365" s="675"/>
      <c r="AG365" s="675"/>
      <c r="AH365" s="675"/>
      <c r="AI365" s="675"/>
      <c r="AJ365" s="675"/>
      <c r="AK365" s="675"/>
      <c r="AL365" s="675"/>
      <c r="AM365" s="675"/>
      <c r="AN365" s="675"/>
      <c r="AO365" s="675"/>
      <c r="AP365" s="675"/>
      <c r="AQ365" s="675"/>
      <c r="AR365" s="675"/>
      <c r="AS365" s="675"/>
      <c r="AT365" s="675"/>
      <c r="AU365" s="675"/>
      <c r="AV365" s="676"/>
    </row>
    <row r="366" spans="1:48" ht="18.75" customHeight="1">
      <c r="A366" s="579" t="s">
        <v>644</v>
      </c>
      <c r="B366" s="579"/>
      <c r="C366" s="579"/>
      <c r="D366" s="579"/>
      <c r="E366" s="579"/>
      <c r="F366" s="579"/>
      <c r="G366" s="579"/>
      <c r="H366" s="579"/>
      <c r="I366" s="579"/>
      <c r="J366" s="579"/>
      <c r="K366" s="579"/>
      <c r="L366" s="579"/>
      <c r="M366" s="579"/>
      <c r="N366" s="579"/>
      <c r="O366" s="579"/>
      <c r="P366" s="579"/>
      <c r="Q366" s="579"/>
      <c r="R366" s="579"/>
      <c r="S366" s="579"/>
      <c r="T366" s="579"/>
      <c r="U366" s="579"/>
      <c r="V366" s="579"/>
      <c r="W366" s="8"/>
      <c r="X366" s="8"/>
      <c r="Y366" s="8"/>
      <c r="Z366" s="8"/>
      <c r="AA366" s="410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</row>
    <row r="367" spans="1:48" s="84" customFormat="1" ht="15.75" customHeight="1">
      <c r="A367" s="777" t="s">
        <v>643</v>
      </c>
      <c r="B367" s="778"/>
      <c r="C367" s="778"/>
      <c r="D367" s="778"/>
      <c r="E367" s="778"/>
      <c r="F367" s="778"/>
      <c r="G367" s="778"/>
      <c r="H367" s="778"/>
      <c r="I367" s="778"/>
      <c r="J367" s="778"/>
      <c r="K367" s="778"/>
      <c r="L367" s="778"/>
      <c r="M367" s="778"/>
      <c r="N367" s="778"/>
      <c r="O367" s="778"/>
      <c r="P367" s="778"/>
      <c r="Q367" s="778"/>
      <c r="R367" s="778"/>
      <c r="S367" s="778"/>
      <c r="T367" s="778"/>
      <c r="U367" s="778"/>
      <c r="V367" s="778"/>
      <c r="W367" s="675"/>
      <c r="X367" s="675"/>
      <c r="Y367" s="675"/>
      <c r="Z367" s="675"/>
      <c r="AA367" s="675"/>
      <c r="AB367" s="675"/>
      <c r="AC367" s="675"/>
      <c r="AD367" s="675"/>
      <c r="AE367" s="675"/>
      <c r="AF367" s="675"/>
      <c r="AG367" s="675"/>
      <c r="AH367" s="675"/>
      <c r="AI367" s="675"/>
      <c r="AJ367" s="675"/>
      <c r="AK367" s="675"/>
      <c r="AL367" s="675"/>
      <c r="AM367" s="675"/>
      <c r="AN367" s="675"/>
      <c r="AO367" s="675"/>
      <c r="AP367" s="675"/>
      <c r="AQ367" s="675"/>
      <c r="AR367" s="675"/>
      <c r="AS367" s="675"/>
      <c r="AT367" s="675"/>
      <c r="AU367" s="675"/>
      <c r="AV367" s="676"/>
    </row>
    <row r="368" spans="1:48" ht="18.75" customHeight="1">
      <c r="A368" s="579" t="s">
        <v>644</v>
      </c>
      <c r="B368" s="579"/>
      <c r="C368" s="579"/>
      <c r="D368" s="579"/>
      <c r="E368" s="579"/>
      <c r="F368" s="579"/>
      <c r="G368" s="579"/>
      <c r="H368" s="579"/>
      <c r="I368" s="579"/>
      <c r="J368" s="579"/>
      <c r="K368" s="579"/>
      <c r="L368" s="579"/>
      <c r="M368" s="579"/>
      <c r="N368" s="579"/>
      <c r="O368" s="579"/>
      <c r="P368" s="579"/>
      <c r="Q368" s="579"/>
      <c r="R368" s="579"/>
      <c r="S368" s="579"/>
      <c r="T368" s="579"/>
      <c r="U368" s="579"/>
      <c r="V368" s="579"/>
      <c r="W368" s="8"/>
      <c r="X368" s="8"/>
      <c r="Y368" s="8"/>
      <c r="Z368" s="8"/>
      <c r="AA368" s="410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</row>
    <row r="369" spans="1:48" ht="19.5" customHeight="1">
      <c r="A369" s="8"/>
      <c r="B369" s="549" t="s">
        <v>49</v>
      </c>
      <c r="C369" s="549"/>
      <c r="D369" s="549"/>
      <c r="E369" s="549"/>
      <c r="F369" s="549"/>
      <c r="G369" s="549"/>
      <c r="H369" s="549"/>
      <c r="I369" s="549"/>
      <c r="J369" s="549"/>
      <c r="K369" s="549"/>
      <c r="L369" s="549"/>
      <c r="M369" s="549"/>
      <c r="N369" s="85">
        <v>0</v>
      </c>
      <c r="O369" s="85">
        <v>0</v>
      </c>
      <c r="P369" s="85">
        <v>0</v>
      </c>
      <c r="Q369" s="85">
        <v>0</v>
      </c>
      <c r="R369" s="85"/>
      <c r="S369" s="85">
        <v>0</v>
      </c>
      <c r="T369" s="85">
        <v>0</v>
      </c>
      <c r="U369" s="85">
        <v>0</v>
      </c>
      <c r="V369" s="5"/>
      <c r="W369" s="8"/>
      <c r="X369" s="8"/>
      <c r="Y369" s="8"/>
      <c r="Z369" s="8"/>
      <c r="AA369" s="410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</row>
    <row r="370" spans="1:48" ht="17.25" customHeight="1">
      <c r="A370" s="600"/>
      <c r="B370" s="601"/>
      <c r="C370" s="601"/>
      <c r="D370" s="601"/>
      <c r="E370" s="602"/>
      <c r="F370" s="47"/>
      <c r="G370" s="47"/>
      <c r="H370" s="47"/>
      <c r="I370" s="47"/>
      <c r="J370" s="47"/>
      <c r="K370" s="47"/>
      <c r="L370" s="47"/>
      <c r="M370" s="47"/>
      <c r="N370" s="85">
        <v>0</v>
      </c>
      <c r="O370" s="85">
        <v>0</v>
      </c>
      <c r="P370" s="85">
        <v>0</v>
      </c>
      <c r="Q370" s="85">
        <v>0</v>
      </c>
      <c r="R370" s="85">
        <v>0</v>
      </c>
      <c r="S370" s="85">
        <v>0</v>
      </c>
      <c r="T370" s="85">
        <v>0</v>
      </c>
      <c r="U370" s="85">
        <v>0</v>
      </c>
      <c r="V370" s="5" t="s">
        <v>3</v>
      </c>
      <c r="W370" s="85">
        <v>0</v>
      </c>
      <c r="X370" s="85">
        <v>0</v>
      </c>
      <c r="Y370" s="85">
        <v>0</v>
      </c>
      <c r="Z370" s="85">
        <v>0</v>
      </c>
      <c r="AA370" s="85">
        <v>0</v>
      </c>
      <c r="AB370" s="85">
        <v>0</v>
      </c>
      <c r="AC370" s="85">
        <v>0</v>
      </c>
      <c r="AD370" s="85">
        <v>0</v>
      </c>
      <c r="AE370" s="85">
        <v>0</v>
      </c>
      <c r="AF370" s="85">
        <v>0</v>
      </c>
      <c r="AG370" s="85">
        <v>0</v>
      </c>
      <c r="AH370" s="85">
        <v>0</v>
      </c>
      <c r="AI370" s="85">
        <v>0</v>
      </c>
      <c r="AJ370" s="85">
        <v>0</v>
      </c>
      <c r="AK370" s="85">
        <v>0</v>
      </c>
      <c r="AL370" s="85">
        <v>0</v>
      </c>
      <c r="AM370" s="85">
        <v>0</v>
      </c>
      <c r="AN370" s="85">
        <v>0</v>
      </c>
      <c r="AO370" s="85">
        <v>0</v>
      </c>
      <c r="AP370" s="85">
        <v>0</v>
      </c>
      <c r="AQ370" s="85">
        <v>0</v>
      </c>
      <c r="AR370" s="85">
        <v>0</v>
      </c>
      <c r="AS370" s="85">
        <v>0</v>
      </c>
      <c r="AT370" s="85">
        <v>0</v>
      </c>
      <c r="AU370" s="85">
        <v>0</v>
      </c>
      <c r="AV370" s="8"/>
    </row>
    <row r="371" spans="1:48" ht="17.25" customHeight="1">
      <c r="A371" s="603"/>
      <c r="B371" s="604"/>
      <c r="C371" s="604"/>
      <c r="D371" s="604"/>
      <c r="E371" s="605"/>
      <c r="F371" s="47"/>
      <c r="G371" s="47"/>
      <c r="H371" s="47"/>
      <c r="I371" s="47"/>
      <c r="J371" s="47"/>
      <c r="K371" s="47"/>
      <c r="L371" s="47"/>
      <c r="M371" s="47"/>
      <c r="N371" s="85">
        <v>0</v>
      </c>
      <c r="O371" s="85">
        <v>0</v>
      </c>
      <c r="P371" s="85">
        <v>0</v>
      </c>
      <c r="Q371" s="85">
        <v>0</v>
      </c>
      <c r="R371" s="85">
        <v>0</v>
      </c>
      <c r="S371" s="85">
        <v>0</v>
      </c>
      <c r="T371" s="85">
        <v>0</v>
      </c>
      <c r="U371" s="85">
        <v>0</v>
      </c>
      <c r="V371" s="5" t="s">
        <v>8</v>
      </c>
      <c r="W371" s="85">
        <v>0</v>
      </c>
      <c r="X371" s="85">
        <v>0</v>
      </c>
      <c r="Y371" s="85">
        <v>0</v>
      </c>
      <c r="Z371" s="85">
        <v>0</v>
      </c>
      <c r="AA371" s="85">
        <v>0</v>
      </c>
      <c r="AB371" s="85">
        <v>0</v>
      </c>
      <c r="AC371" s="85">
        <v>0</v>
      </c>
      <c r="AD371" s="85">
        <v>0</v>
      </c>
      <c r="AE371" s="85">
        <v>0</v>
      </c>
      <c r="AF371" s="85">
        <v>0</v>
      </c>
      <c r="AG371" s="85">
        <v>0</v>
      </c>
      <c r="AH371" s="85">
        <v>0</v>
      </c>
      <c r="AI371" s="85">
        <v>0</v>
      </c>
      <c r="AJ371" s="85">
        <v>0</v>
      </c>
      <c r="AK371" s="85">
        <v>0</v>
      </c>
      <c r="AL371" s="85">
        <v>0</v>
      </c>
      <c r="AM371" s="85">
        <v>0</v>
      </c>
      <c r="AN371" s="85">
        <v>0</v>
      </c>
      <c r="AO371" s="85">
        <v>0</v>
      </c>
      <c r="AP371" s="85">
        <v>0</v>
      </c>
      <c r="AQ371" s="85">
        <v>0</v>
      </c>
      <c r="AR371" s="85">
        <v>0</v>
      </c>
      <c r="AS371" s="85">
        <v>0</v>
      </c>
      <c r="AT371" s="85">
        <v>0</v>
      </c>
      <c r="AU371" s="85">
        <v>0</v>
      </c>
      <c r="AV371" s="8"/>
    </row>
    <row r="372" spans="1:48" ht="17.25" customHeight="1">
      <c r="A372" s="603"/>
      <c r="B372" s="604"/>
      <c r="C372" s="604"/>
      <c r="D372" s="604"/>
      <c r="E372" s="605"/>
      <c r="F372" s="47"/>
      <c r="G372" s="47"/>
      <c r="H372" s="47"/>
      <c r="I372" s="47"/>
      <c r="J372" s="47"/>
      <c r="K372" s="47"/>
      <c r="L372" s="47"/>
      <c r="M372" s="47"/>
      <c r="N372" s="85">
        <v>0</v>
      </c>
      <c r="O372" s="85">
        <v>0</v>
      </c>
      <c r="P372" s="85">
        <v>0</v>
      </c>
      <c r="Q372" s="85">
        <v>0</v>
      </c>
      <c r="R372" s="85">
        <v>0</v>
      </c>
      <c r="S372" s="85">
        <v>0</v>
      </c>
      <c r="T372" s="85">
        <v>0</v>
      </c>
      <c r="U372" s="85">
        <v>0</v>
      </c>
      <c r="V372" s="5" t="s">
        <v>50</v>
      </c>
      <c r="W372" s="85">
        <v>0</v>
      </c>
      <c r="X372" s="85">
        <v>0</v>
      </c>
      <c r="Y372" s="85">
        <v>0</v>
      </c>
      <c r="Z372" s="85">
        <v>0</v>
      </c>
      <c r="AA372" s="85">
        <v>0</v>
      </c>
      <c r="AB372" s="85">
        <v>0</v>
      </c>
      <c r="AC372" s="85">
        <v>0</v>
      </c>
      <c r="AD372" s="85">
        <v>0</v>
      </c>
      <c r="AE372" s="85">
        <v>0</v>
      </c>
      <c r="AF372" s="85">
        <v>0</v>
      </c>
      <c r="AG372" s="85">
        <v>0</v>
      </c>
      <c r="AH372" s="85">
        <v>0</v>
      </c>
      <c r="AI372" s="85">
        <v>0</v>
      </c>
      <c r="AJ372" s="85">
        <v>0</v>
      </c>
      <c r="AK372" s="85">
        <v>0</v>
      </c>
      <c r="AL372" s="85">
        <v>0</v>
      </c>
      <c r="AM372" s="85">
        <v>0</v>
      </c>
      <c r="AN372" s="85">
        <v>0</v>
      </c>
      <c r="AO372" s="85">
        <v>0</v>
      </c>
      <c r="AP372" s="85">
        <v>0</v>
      </c>
      <c r="AQ372" s="85">
        <v>0</v>
      </c>
      <c r="AR372" s="85">
        <v>0</v>
      </c>
      <c r="AS372" s="85">
        <v>0</v>
      </c>
      <c r="AT372" s="85">
        <v>0</v>
      </c>
      <c r="AU372" s="85">
        <v>0</v>
      </c>
      <c r="AV372" s="8"/>
    </row>
    <row r="373" spans="1:48" ht="17.25" customHeight="1">
      <c r="A373" s="603"/>
      <c r="B373" s="604"/>
      <c r="C373" s="604"/>
      <c r="D373" s="604"/>
      <c r="E373" s="605"/>
      <c r="F373" s="47"/>
      <c r="G373" s="47"/>
      <c r="H373" s="47"/>
      <c r="I373" s="47"/>
      <c r="J373" s="47"/>
      <c r="K373" s="47"/>
      <c r="L373" s="47"/>
      <c r="M373" s="47"/>
      <c r="N373" s="85">
        <v>0</v>
      </c>
      <c r="O373" s="85">
        <v>0</v>
      </c>
      <c r="P373" s="85">
        <v>0</v>
      </c>
      <c r="Q373" s="85">
        <v>0</v>
      </c>
      <c r="R373" s="85">
        <v>0</v>
      </c>
      <c r="S373" s="85">
        <v>0</v>
      </c>
      <c r="T373" s="85">
        <v>0</v>
      </c>
      <c r="U373" s="85">
        <v>0</v>
      </c>
      <c r="V373" s="5" t="s">
        <v>51</v>
      </c>
      <c r="W373" s="85">
        <v>0</v>
      </c>
      <c r="X373" s="85">
        <v>0</v>
      </c>
      <c r="Y373" s="85">
        <v>0</v>
      </c>
      <c r="Z373" s="85">
        <v>0</v>
      </c>
      <c r="AA373" s="85">
        <v>0</v>
      </c>
      <c r="AB373" s="85">
        <v>0</v>
      </c>
      <c r="AC373" s="85">
        <v>0</v>
      </c>
      <c r="AD373" s="85">
        <v>0</v>
      </c>
      <c r="AE373" s="85">
        <v>0</v>
      </c>
      <c r="AF373" s="85">
        <v>0</v>
      </c>
      <c r="AG373" s="85">
        <v>0</v>
      </c>
      <c r="AH373" s="85">
        <v>0</v>
      </c>
      <c r="AI373" s="85">
        <v>0</v>
      </c>
      <c r="AJ373" s="85">
        <v>0</v>
      </c>
      <c r="AK373" s="85">
        <v>0</v>
      </c>
      <c r="AL373" s="85">
        <v>0</v>
      </c>
      <c r="AM373" s="85">
        <v>0</v>
      </c>
      <c r="AN373" s="85">
        <v>0</v>
      </c>
      <c r="AO373" s="85">
        <v>0</v>
      </c>
      <c r="AP373" s="85">
        <v>0</v>
      </c>
      <c r="AQ373" s="85">
        <v>0</v>
      </c>
      <c r="AR373" s="85">
        <v>0</v>
      </c>
      <c r="AS373" s="85">
        <v>0</v>
      </c>
      <c r="AT373" s="85">
        <v>0</v>
      </c>
      <c r="AU373" s="85">
        <v>0</v>
      </c>
      <c r="AV373" s="8"/>
    </row>
    <row r="374" spans="1:48" ht="17.25" customHeight="1">
      <c r="A374" s="603"/>
      <c r="B374" s="604"/>
      <c r="C374" s="604"/>
      <c r="D374" s="604"/>
      <c r="E374" s="605"/>
      <c r="F374" s="47"/>
      <c r="G374" s="47"/>
      <c r="H374" s="47"/>
      <c r="I374" s="47"/>
      <c r="J374" s="47"/>
      <c r="K374" s="47"/>
      <c r="L374" s="47"/>
      <c r="M374" s="47"/>
      <c r="N374" s="85">
        <v>0</v>
      </c>
      <c r="O374" s="85">
        <v>0</v>
      </c>
      <c r="P374" s="85">
        <v>0</v>
      </c>
      <c r="Q374" s="85">
        <v>0</v>
      </c>
      <c r="R374" s="85">
        <v>0</v>
      </c>
      <c r="S374" s="85">
        <v>0</v>
      </c>
      <c r="T374" s="85">
        <v>0</v>
      </c>
      <c r="U374" s="85">
        <v>0</v>
      </c>
      <c r="V374" s="5" t="s">
        <v>52</v>
      </c>
      <c r="W374" s="85">
        <v>0</v>
      </c>
      <c r="X374" s="85">
        <v>0</v>
      </c>
      <c r="Y374" s="85">
        <v>0</v>
      </c>
      <c r="Z374" s="85">
        <v>0</v>
      </c>
      <c r="AA374" s="85">
        <v>0</v>
      </c>
      <c r="AB374" s="85">
        <v>0</v>
      </c>
      <c r="AC374" s="85">
        <v>0</v>
      </c>
      <c r="AD374" s="85">
        <v>0</v>
      </c>
      <c r="AE374" s="85">
        <v>0</v>
      </c>
      <c r="AF374" s="85">
        <v>0</v>
      </c>
      <c r="AG374" s="85">
        <v>0</v>
      </c>
      <c r="AH374" s="85">
        <v>0</v>
      </c>
      <c r="AI374" s="85">
        <v>0</v>
      </c>
      <c r="AJ374" s="85">
        <v>0</v>
      </c>
      <c r="AK374" s="85">
        <v>0</v>
      </c>
      <c r="AL374" s="85">
        <v>0</v>
      </c>
      <c r="AM374" s="85">
        <v>0</v>
      </c>
      <c r="AN374" s="85">
        <v>0</v>
      </c>
      <c r="AO374" s="85">
        <v>0</v>
      </c>
      <c r="AP374" s="85">
        <v>0</v>
      </c>
      <c r="AQ374" s="85">
        <v>0</v>
      </c>
      <c r="AR374" s="85">
        <v>0</v>
      </c>
      <c r="AS374" s="85">
        <v>0</v>
      </c>
      <c r="AT374" s="85">
        <v>0</v>
      </c>
      <c r="AU374" s="85">
        <v>0</v>
      </c>
      <c r="AV374" s="8"/>
    </row>
    <row r="375" spans="1:48" ht="17.25" customHeight="1">
      <c r="A375" s="606"/>
      <c r="B375" s="607"/>
      <c r="C375" s="607"/>
      <c r="D375" s="607"/>
      <c r="E375" s="608"/>
      <c r="F375" s="47"/>
      <c r="G375" s="47"/>
      <c r="H375" s="47"/>
      <c r="I375" s="47"/>
      <c r="J375" s="47"/>
      <c r="K375" s="47"/>
      <c r="L375" s="85">
        <v>0</v>
      </c>
      <c r="M375" s="85" t="s">
        <v>59</v>
      </c>
      <c r="N375" s="85">
        <v>0</v>
      </c>
      <c r="O375" s="85">
        <v>0</v>
      </c>
      <c r="P375" s="85">
        <v>0</v>
      </c>
      <c r="Q375" s="85">
        <v>0</v>
      </c>
      <c r="R375" s="175">
        <v>0</v>
      </c>
      <c r="S375" s="175">
        <v>0</v>
      </c>
      <c r="T375" s="175">
        <v>0</v>
      </c>
      <c r="U375" s="176">
        <v>0</v>
      </c>
      <c r="V375" s="177" t="s">
        <v>11</v>
      </c>
      <c r="W375" s="175">
        <v>0</v>
      </c>
      <c r="X375" s="175">
        <v>0</v>
      </c>
      <c r="Y375" s="175">
        <v>0</v>
      </c>
      <c r="Z375" s="175">
        <v>0</v>
      </c>
      <c r="AA375" s="175">
        <v>0</v>
      </c>
      <c r="AB375" s="175">
        <v>0</v>
      </c>
      <c r="AC375" s="175">
        <v>0</v>
      </c>
      <c r="AD375" s="175">
        <v>0</v>
      </c>
      <c r="AE375" s="175">
        <v>0</v>
      </c>
      <c r="AF375" s="175">
        <v>0</v>
      </c>
      <c r="AG375" s="175">
        <v>0</v>
      </c>
      <c r="AH375" s="175">
        <v>0</v>
      </c>
      <c r="AI375" s="175">
        <v>0</v>
      </c>
      <c r="AJ375" s="175">
        <v>0</v>
      </c>
      <c r="AK375" s="175">
        <v>0</v>
      </c>
      <c r="AL375" s="175">
        <v>0</v>
      </c>
      <c r="AM375" s="175">
        <v>0</v>
      </c>
      <c r="AN375" s="175">
        <v>0</v>
      </c>
      <c r="AO375" s="175">
        <v>0</v>
      </c>
      <c r="AP375" s="175">
        <v>0</v>
      </c>
      <c r="AQ375" s="175">
        <v>0</v>
      </c>
      <c r="AR375" s="175">
        <v>0</v>
      </c>
      <c r="AS375" s="175">
        <v>0</v>
      </c>
      <c r="AT375" s="175">
        <v>0</v>
      </c>
      <c r="AU375" s="175">
        <v>0</v>
      </c>
      <c r="AV375" s="8"/>
    </row>
    <row r="376" spans="1:48">
      <c r="B376" s="790" t="s">
        <v>43</v>
      </c>
      <c r="C376" s="791"/>
      <c r="D376" s="791"/>
      <c r="E376" s="791"/>
      <c r="F376" s="791"/>
      <c r="G376" s="791"/>
      <c r="H376" s="791"/>
      <c r="I376" s="791"/>
      <c r="J376" s="791"/>
      <c r="K376" s="791"/>
      <c r="L376" s="791"/>
      <c r="M376" s="792"/>
      <c r="N376" s="98"/>
      <c r="O376" s="98"/>
      <c r="P376" s="98"/>
      <c r="Q376" s="98"/>
      <c r="R376" s="98"/>
      <c r="S376" s="98"/>
      <c r="T376" s="98"/>
      <c r="U376" s="99"/>
      <c r="V376" s="100"/>
      <c r="W376" s="8"/>
      <c r="X376" s="8"/>
      <c r="Y376" s="8"/>
      <c r="Z376" s="8"/>
      <c r="AA376" s="410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</row>
    <row r="377" spans="1:48" s="409" customFormat="1" ht="17.25" customHeight="1">
      <c r="A377" s="627"/>
      <c r="B377" s="628"/>
      <c r="C377" s="628"/>
      <c r="D377" s="628"/>
      <c r="E377" s="629"/>
      <c r="F377" s="410"/>
      <c r="G377" s="410"/>
      <c r="H377" s="410"/>
      <c r="I377" s="410"/>
      <c r="J377" s="410"/>
      <c r="K377" s="410"/>
      <c r="L377" s="410"/>
      <c r="M377" s="410"/>
      <c r="N377" s="412">
        <f t="shared" ref="N377:U382" si="215">N358+N337+N324+N218+N123</f>
        <v>36.205611000000005</v>
      </c>
      <c r="O377" s="412">
        <f t="shared" si="215"/>
        <v>88.280370000000019</v>
      </c>
      <c r="P377" s="412">
        <f t="shared" si="215"/>
        <v>49.925634889999998</v>
      </c>
      <c r="Q377" s="412">
        <f t="shared" si="215"/>
        <v>145.432939</v>
      </c>
      <c r="R377" s="412">
        <f t="shared" si="215"/>
        <v>100.37478525</v>
      </c>
      <c r="S377" s="412">
        <f t="shared" si="215"/>
        <v>8.0014749999999992</v>
      </c>
      <c r="T377" s="412">
        <f t="shared" si="215"/>
        <v>8.0014749999999992</v>
      </c>
      <c r="U377" s="412">
        <f t="shared" si="215"/>
        <v>436.22229014000004</v>
      </c>
      <c r="V377" s="5" t="s">
        <v>3</v>
      </c>
      <c r="W377" s="412">
        <f t="shared" ref="W377:AU377" si="216">W358+W337+W324+W218+W123</f>
        <v>100374.78525000002</v>
      </c>
      <c r="X377" s="412">
        <f t="shared" si="216"/>
        <v>7778.2162799999996</v>
      </c>
      <c r="Y377" s="412">
        <f t="shared" si="216"/>
        <v>5831.2766599999995</v>
      </c>
      <c r="Z377" s="412">
        <f t="shared" si="216"/>
        <v>5831.2766599999995</v>
      </c>
      <c r="AA377" s="412">
        <f t="shared" si="216"/>
        <v>1946.9396200000001</v>
      </c>
      <c r="AB377" s="412">
        <f t="shared" si="216"/>
        <v>1946.9396200000001</v>
      </c>
      <c r="AC377" s="412">
        <f t="shared" si="216"/>
        <v>0</v>
      </c>
      <c r="AD377" s="412">
        <f t="shared" si="216"/>
        <v>0</v>
      </c>
      <c r="AE377" s="412">
        <f t="shared" si="216"/>
        <v>0</v>
      </c>
      <c r="AF377" s="412">
        <f t="shared" si="216"/>
        <v>0</v>
      </c>
      <c r="AG377" s="412">
        <f t="shared" si="216"/>
        <v>7835.7166200000001</v>
      </c>
      <c r="AH377" s="412">
        <f t="shared" si="216"/>
        <v>6807.2876200000001</v>
      </c>
      <c r="AI377" s="412">
        <f t="shared" si="216"/>
        <v>1028.4290000000001</v>
      </c>
      <c r="AJ377" s="412">
        <f t="shared" si="216"/>
        <v>0</v>
      </c>
      <c r="AK377" s="412">
        <f t="shared" si="216"/>
        <v>0</v>
      </c>
      <c r="AL377" s="412">
        <f t="shared" si="216"/>
        <v>0</v>
      </c>
      <c r="AM377" s="412">
        <f t="shared" si="216"/>
        <v>0</v>
      </c>
      <c r="AN377" s="412">
        <f t="shared" si="216"/>
        <v>0</v>
      </c>
      <c r="AO377" s="412">
        <f t="shared" si="216"/>
        <v>0</v>
      </c>
      <c r="AP377" s="412">
        <f t="shared" si="216"/>
        <v>0</v>
      </c>
      <c r="AQ377" s="412">
        <f t="shared" si="216"/>
        <v>0</v>
      </c>
      <c r="AR377" s="412">
        <f t="shared" si="216"/>
        <v>0</v>
      </c>
      <c r="AS377" s="412">
        <f t="shared" si="216"/>
        <v>0</v>
      </c>
      <c r="AT377" s="412">
        <f t="shared" si="216"/>
        <v>0</v>
      </c>
      <c r="AU377" s="412">
        <f t="shared" si="216"/>
        <v>0</v>
      </c>
      <c r="AV377" s="410"/>
    </row>
    <row r="378" spans="1:48" s="409" customFormat="1" ht="17.25" customHeight="1">
      <c r="A378" s="630"/>
      <c r="B378" s="631"/>
      <c r="C378" s="631"/>
      <c r="D378" s="631"/>
      <c r="E378" s="632"/>
      <c r="F378" s="410"/>
      <c r="G378" s="410"/>
      <c r="H378" s="410"/>
      <c r="I378" s="410"/>
      <c r="J378" s="410"/>
      <c r="K378" s="410"/>
      <c r="L378" s="410"/>
      <c r="M378" s="410"/>
      <c r="N378" s="412">
        <f t="shared" si="215"/>
        <v>24.18074</v>
      </c>
      <c r="O378" s="412">
        <f t="shared" si="215"/>
        <v>32.372579999999999</v>
      </c>
      <c r="P378" s="412">
        <f t="shared" si="215"/>
        <v>30.313510000000001</v>
      </c>
      <c r="Q378" s="412">
        <f t="shared" si="215"/>
        <v>147.40925999999999</v>
      </c>
      <c r="R378" s="412">
        <f t="shared" si="215"/>
        <v>180.87530999999998</v>
      </c>
      <c r="S378" s="412">
        <f t="shared" si="215"/>
        <v>110.313715</v>
      </c>
      <c r="T378" s="412">
        <f t="shared" si="215"/>
        <v>85.125534999999999</v>
      </c>
      <c r="U378" s="412">
        <f t="shared" si="215"/>
        <v>610.59064999999987</v>
      </c>
      <c r="V378" s="5" t="s">
        <v>8</v>
      </c>
      <c r="W378" s="412">
        <f t="shared" ref="W378:AU378" si="217">W359+W338+W325+W219+W124</f>
        <v>180875.31</v>
      </c>
      <c r="X378" s="412">
        <f t="shared" si="217"/>
        <v>197.99299999999999</v>
      </c>
      <c r="Y378" s="412">
        <f t="shared" si="217"/>
        <v>0</v>
      </c>
      <c r="Z378" s="412">
        <f t="shared" si="217"/>
        <v>62.993000000000002</v>
      </c>
      <c r="AA378" s="412">
        <f t="shared" si="217"/>
        <v>135</v>
      </c>
      <c r="AB378" s="412">
        <f t="shared" si="217"/>
        <v>135</v>
      </c>
      <c r="AC378" s="412">
        <f t="shared" si="217"/>
        <v>0</v>
      </c>
      <c r="AD378" s="412">
        <f t="shared" si="217"/>
        <v>0</v>
      </c>
      <c r="AE378" s="412">
        <f t="shared" si="217"/>
        <v>0</v>
      </c>
      <c r="AF378" s="412">
        <f t="shared" si="217"/>
        <v>0</v>
      </c>
      <c r="AG378" s="412">
        <f t="shared" si="217"/>
        <v>332.99327</v>
      </c>
      <c r="AH378" s="412">
        <f t="shared" si="217"/>
        <v>0</v>
      </c>
      <c r="AI378" s="412">
        <f t="shared" si="217"/>
        <v>332.99327</v>
      </c>
      <c r="AJ378" s="412">
        <f t="shared" si="217"/>
        <v>0</v>
      </c>
      <c r="AK378" s="412">
        <f t="shared" si="217"/>
        <v>0</v>
      </c>
      <c r="AL378" s="412">
        <f t="shared" si="217"/>
        <v>0</v>
      </c>
      <c r="AM378" s="412">
        <f t="shared" si="217"/>
        <v>0</v>
      </c>
      <c r="AN378" s="412">
        <f t="shared" si="217"/>
        <v>0</v>
      </c>
      <c r="AO378" s="412">
        <f t="shared" si="217"/>
        <v>0</v>
      </c>
      <c r="AP378" s="412">
        <f t="shared" si="217"/>
        <v>0</v>
      </c>
      <c r="AQ378" s="412">
        <f t="shared" si="217"/>
        <v>0</v>
      </c>
      <c r="AR378" s="412">
        <f t="shared" si="217"/>
        <v>0</v>
      </c>
      <c r="AS378" s="412">
        <f t="shared" si="217"/>
        <v>0</v>
      </c>
      <c r="AT378" s="412">
        <f t="shared" si="217"/>
        <v>0</v>
      </c>
      <c r="AU378" s="412">
        <f t="shared" si="217"/>
        <v>0</v>
      </c>
      <c r="AV378" s="410"/>
    </row>
    <row r="379" spans="1:48" s="409" customFormat="1" ht="17.25" customHeight="1">
      <c r="A379" s="630"/>
      <c r="B379" s="631"/>
      <c r="C379" s="631"/>
      <c r="D379" s="631"/>
      <c r="E379" s="632"/>
      <c r="F379" s="410"/>
      <c r="G379" s="410"/>
      <c r="H379" s="410"/>
      <c r="I379" s="410"/>
      <c r="J379" s="410"/>
      <c r="K379" s="410"/>
      <c r="L379" s="410"/>
      <c r="M379" s="410"/>
      <c r="N379" s="412">
        <f t="shared" si="215"/>
        <v>0</v>
      </c>
      <c r="O379" s="412">
        <f t="shared" si="215"/>
        <v>0</v>
      </c>
      <c r="P379" s="412">
        <f t="shared" si="215"/>
        <v>0</v>
      </c>
      <c r="Q379" s="412">
        <f t="shared" si="215"/>
        <v>0</v>
      </c>
      <c r="R379" s="412">
        <f t="shared" si="215"/>
        <v>19.252040000000001</v>
      </c>
      <c r="S379" s="412">
        <f t="shared" si="215"/>
        <v>33.78904</v>
      </c>
      <c r="T379" s="412">
        <f t="shared" si="215"/>
        <v>69.198890000000006</v>
      </c>
      <c r="U379" s="412">
        <f t="shared" si="215"/>
        <v>122.23997</v>
      </c>
      <c r="V379" s="5" t="s">
        <v>50</v>
      </c>
      <c r="W379" s="412">
        <f t="shared" ref="W379:AU379" si="218">W360+W339+W326+W220+W125</f>
        <v>19252.04</v>
      </c>
      <c r="X379" s="412">
        <f t="shared" si="218"/>
        <v>790.35</v>
      </c>
      <c r="Y379" s="412">
        <f t="shared" si="218"/>
        <v>790.35</v>
      </c>
      <c r="Z379" s="412">
        <f t="shared" si="218"/>
        <v>790.35</v>
      </c>
      <c r="AA379" s="412">
        <f t="shared" si="218"/>
        <v>0</v>
      </c>
      <c r="AB379" s="412">
        <f t="shared" si="218"/>
        <v>0</v>
      </c>
      <c r="AC379" s="412">
        <f t="shared" si="218"/>
        <v>0</v>
      </c>
      <c r="AD379" s="412">
        <f t="shared" si="218"/>
        <v>0</v>
      </c>
      <c r="AE379" s="412">
        <f t="shared" si="218"/>
        <v>0</v>
      </c>
      <c r="AF379" s="412">
        <f t="shared" si="218"/>
        <v>0</v>
      </c>
      <c r="AG379" s="412">
        <f t="shared" si="218"/>
        <v>790.35</v>
      </c>
      <c r="AH379" s="412">
        <f t="shared" si="218"/>
        <v>703.1</v>
      </c>
      <c r="AI379" s="412">
        <f t="shared" si="218"/>
        <v>87.25</v>
      </c>
      <c r="AJ379" s="412">
        <f t="shared" si="218"/>
        <v>0</v>
      </c>
      <c r="AK379" s="412">
        <f t="shared" si="218"/>
        <v>0</v>
      </c>
      <c r="AL379" s="412">
        <f t="shared" si="218"/>
        <v>0</v>
      </c>
      <c r="AM379" s="412">
        <f t="shared" si="218"/>
        <v>0</v>
      </c>
      <c r="AN379" s="412">
        <f t="shared" si="218"/>
        <v>0</v>
      </c>
      <c r="AO379" s="412">
        <f t="shared" si="218"/>
        <v>0</v>
      </c>
      <c r="AP379" s="412">
        <f t="shared" si="218"/>
        <v>0</v>
      </c>
      <c r="AQ379" s="412">
        <f t="shared" si="218"/>
        <v>0</v>
      </c>
      <c r="AR379" s="412">
        <f t="shared" si="218"/>
        <v>0</v>
      </c>
      <c r="AS379" s="412">
        <f t="shared" si="218"/>
        <v>0</v>
      </c>
      <c r="AT379" s="412">
        <f t="shared" si="218"/>
        <v>0</v>
      </c>
      <c r="AU379" s="412">
        <f t="shared" si="218"/>
        <v>0</v>
      </c>
      <c r="AV379" s="410"/>
    </row>
    <row r="380" spans="1:48" s="409" customFormat="1" ht="17.25" customHeight="1">
      <c r="A380" s="630"/>
      <c r="B380" s="631"/>
      <c r="C380" s="631"/>
      <c r="D380" s="631"/>
      <c r="E380" s="632"/>
      <c r="F380" s="410"/>
      <c r="G380" s="410"/>
      <c r="H380" s="410"/>
      <c r="I380" s="410"/>
      <c r="J380" s="410"/>
      <c r="K380" s="410"/>
      <c r="L380" s="410"/>
      <c r="M380" s="410"/>
      <c r="N380" s="412">
        <f t="shared" si="215"/>
        <v>0</v>
      </c>
      <c r="O380" s="412">
        <f t="shared" si="215"/>
        <v>0</v>
      </c>
      <c r="P380" s="412">
        <f t="shared" si="215"/>
        <v>0</v>
      </c>
      <c r="Q380" s="412">
        <f t="shared" si="215"/>
        <v>0</v>
      </c>
      <c r="R380" s="412">
        <f t="shared" si="215"/>
        <v>0</v>
      </c>
      <c r="S380" s="412">
        <f t="shared" si="215"/>
        <v>0</v>
      </c>
      <c r="T380" s="412">
        <f t="shared" si="215"/>
        <v>0</v>
      </c>
      <c r="U380" s="412">
        <f t="shared" si="215"/>
        <v>0</v>
      </c>
      <c r="V380" s="5" t="s">
        <v>51</v>
      </c>
      <c r="W380" s="412">
        <f t="shared" ref="W380:AU380" si="219">W361+W340+W327+W221+W126</f>
        <v>0</v>
      </c>
      <c r="X380" s="412">
        <f t="shared" si="219"/>
        <v>0</v>
      </c>
      <c r="Y380" s="412">
        <f t="shared" si="219"/>
        <v>0</v>
      </c>
      <c r="Z380" s="412">
        <f t="shared" si="219"/>
        <v>0</v>
      </c>
      <c r="AA380" s="412">
        <f t="shared" si="219"/>
        <v>0</v>
      </c>
      <c r="AB380" s="412">
        <f t="shared" si="219"/>
        <v>0</v>
      </c>
      <c r="AC380" s="412">
        <f t="shared" si="219"/>
        <v>0</v>
      </c>
      <c r="AD380" s="412">
        <f t="shared" si="219"/>
        <v>0</v>
      </c>
      <c r="AE380" s="412">
        <f t="shared" si="219"/>
        <v>0</v>
      </c>
      <c r="AF380" s="412">
        <f t="shared" si="219"/>
        <v>0</v>
      </c>
      <c r="AG380" s="412">
        <f t="shared" si="219"/>
        <v>0</v>
      </c>
      <c r="AH380" s="412">
        <f t="shared" si="219"/>
        <v>0</v>
      </c>
      <c r="AI380" s="412">
        <f t="shared" si="219"/>
        <v>0</v>
      </c>
      <c r="AJ380" s="412">
        <f t="shared" si="219"/>
        <v>0</v>
      </c>
      <c r="AK380" s="412">
        <f t="shared" si="219"/>
        <v>0</v>
      </c>
      <c r="AL380" s="412">
        <f t="shared" si="219"/>
        <v>0</v>
      </c>
      <c r="AM380" s="412">
        <f t="shared" si="219"/>
        <v>0</v>
      </c>
      <c r="AN380" s="412">
        <f t="shared" si="219"/>
        <v>0</v>
      </c>
      <c r="AO380" s="412">
        <f t="shared" si="219"/>
        <v>0</v>
      </c>
      <c r="AP380" s="412">
        <f t="shared" si="219"/>
        <v>0</v>
      </c>
      <c r="AQ380" s="412">
        <f t="shared" si="219"/>
        <v>0</v>
      </c>
      <c r="AR380" s="412">
        <f t="shared" si="219"/>
        <v>0</v>
      </c>
      <c r="AS380" s="412">
        <f t="shared" si="219"/>
        <v>0</v>
      </c>
      <c r="AT380" s="412">
        <f t="shared" si="219"/>
        <v>0</v>
      </c>
      <c r="AU380" s="412">
        <f t="shared" si="219"/>
        <v>0</v>
      </c>
      <c r="AV380" s="410"/>
    </row>
    <row r="381" spans="1:48" s="409" customFormat="1" ht="17.25" customHeight="1">
      <c r="A381" s="630"/>
      <c r="B381" s="631"/>
      <c r="C381" s="631"/>
      <c r="D381" s="631"/>
      <c r="E381" s="632"/>
      <c r="F381" s="410"/>
      <c r="G381" s="410"/>
      <c r="H381" s="410"/>
      <c r="I381" s="410"/>
      <c r="J381" s="410"/>
      <c r="K381" s="410"/>
      <c r="L381" s="410"/>
      <c r="M381" s="410"/>
      <c r="N381" s="412">
        <f t="shared" si="215"/>
        <v>1.6500999999999999</v>
      </c>
      <c r="O381" s="412">
        <f t="shared" si="215"/>
        <v>493.22707000000003</v>
      </c>
      <c r="P381" s="412">
        <f t="shared" si="215"/>
        <v>0</v>
      </c>
      <c r="Q381" s="412">
        <f t="shared" si="215"/>
        <v>0</v>
      </c>
      <c r="R381" s="412">
        <f t="shared" si="215"/>
        <v>4.9589999999999996</v>
      </c>
      <c r="S381" s="412">
        <f t="shared" si="215"/>
        <v>0</v>
      </c>
      <c r="T381" s="412">
        <f t="shared" si="215"/>
        <v>0</v>
      </c>
      <c r="U381" s="412">
        <f t="shared" si="215"/>
        <v>499.83617000000004</v>
      </c>
      <c r="V381" s="5" t="s">
        <v>52</v>
      </c>
      <c r="W381" s="412">
        <f t="shared" ref="W381:AU381" si="220">W362+W341+W328+W222+W127</f>
        <v>4959</v>
      </c>
      <c r="X381" s="412">
        <f t="shared" si="220"/>
        <v>0</v>
      </c>
      <c r="Y381" s="412">
        <f t="shared" si="220"/>
        <v>0</v>
      </c>
      <c r="Z381" s="412">
        <f t="shared" si="220"/>
        <v>0</v>
      </c>
      <c r="AA381" s="412">
        <f t="shared" si="220"/>
        <v>0</v>
      </c>
      <c r="AB381" s="412">
        <f t="shared" si="220"/>
        <v>0</v>
      </c>
      <c r="AC381" s="412">
        <f t="shared" si="220"/>
        <v>0</v>
      </c>
      <c r="AD381" s="412">
        <f t="shared" si="220"/>
        <v>0</v>
      </c>
      <c r="AE381" s="412">
        <f t="shared" si="220"/>
        <v>0</v>
      </c>
      <c r="AF381" s="412">
        <f t="shared" si="220"/>
        <v>0</v>
      </c>
      <c r="AG381" s="412">
        <f t="shared" si="220"/>
        <v>0</v>
      </c>
      <c r="AH381" s="412">
        <f t="shared" si="220"/>
        <v>0</v>
      </c>
      <c r="AI381" s="412">
        <f t="shared" si="220"/>
        <v>0</v>
      </c>
      <c r="AJ381" s="412">
        <f t="shared" si="220"/>
        <v>0</v>
      </c>
      <c r="AK381" s="412">
        <f t="shared" si="220"/>
        <v>0</v>
      </c>
      <c r="AL381" s="412">
        <f t="shared" si="220"/>
        <v>0</v>
      </c>
      <c r="AM381" s="412">
        <f t="shared" si="220"/>
        <v>0</v>
      </c>
      <c r="AN381" s="412">
        <f t="shared" si="220"/>
        <v>0</v>
      </c>
      <c r="AO381" s="412">
        <f t="shared" si="220"/>
        <v>0</v>
      </c>
      <c r="AP381" s="412">
        <f t="shared" si="220"/>
        <v>0</v>
      </c>
      <c r="AQ381" s="412">
        <f t="shared" si="220"/>
        <v>0</v>
      </c>
      <c r="AR381" s="412">
        <f t="shared" si="220"/>
        <v>0</v>
      </c>
      <c r="AS381" s="412">
        <f t="shared" si="220"/>
        <v>0</v>
      </c>
      <c r="AT381" s="412">
        <f t="shared" si="220"/>
        <v>0</v>
      </c>
      <c r="AU381" s="412">
        <f t="shared" si="220"/>
        <v>0</v>
      </c>
      <c r="AV381" s="410"/>
    </row>
    <row r="382" spans="1:48">
      <c r="A382" s="633"/>
      <c r="B382" s="634"/>
      <c r="C382" s="634"/>
      <c r="D382" s="634"/>
      <c r="E382" s="635"/>
      <c r="F382" s="8"/>
      <c r="G382" s="8"/>
      <c r="H382" s="8"/>
      <c r="I382" s="8"/>
      <c r="J382" s="8"/>
      <c r="K382" s="8"/>
      <c r="L382" s="101">
        <f>L375+L363+L342+L329+L223+L128</f>
        <v>1810.1509999999998</v>
      </c>
      <c r="M382" s="101">
        <f>M375+M363+M342+M329+M223+M128</f>
        <v>266.76967424999998</v>
      </c>
      <c r="N382" s="101">
        <f t="shared" si="215"/>
        <v>62.036451</v>
      </c>
      <c r="O382" s="101">
        <f t="shared" si="215"/>
        <v>613.88002000000006</v>
      </c>
      <c r="P382" s="101">
        <f t="shared" si="215"/>
        <v>80.239144890000006</v>
      </c>
      <c r="Q382" s="101">
        <f t="shared" si="215"/>
        <v>292.84219899999999</v>
      </c>
      <c r="R382" s="175">
        <f t="shared" si="215"/>
        <v>305.46113524999998</v>
      </c>
      <c r="S382" s="175">
        <f t="shared" si="215"/>
        <v>152.10423</v>
      </c>
      <c r="T382" s="175">
        <f t="shared" si="215"/>
        <v>162.32590000000002</v>
      </c>
      <c r="U382" s="176">
        <f t="shared" si="215"/>
        <v>1668.8890801400003</v>
      </c>
      <c r="V382" s="177" t="s">
        <v>11</v>
      </c>
      <c r="W382" s="175">
        <f t="shared" ref="W382:AU382" si="221">W363+W342+W329+W223+W128</f>
        <v>305461.13524999999</v>
      </c>
      <c r="X382" s="175">
        <f t="shared" si="221"/>
        <v>8766.5592799999995</v>
      </c>
      <c r="Y382" s="175">
        <f t="shared" si="221"/>
        <v>6621.6266599999999</v>
      </c>
      <c r="Z382" s="175">
        <f t="shared" si="221"/>
        <v>6684.6196599999994</v>
      </c>
      <c r="AA382" s="175">
        <f t="shared" si="221"/>
        <v>2081.9396200000001</v>
      </c>
      <c r="AB382" s="175">
        <f t="shared" si="221"/>
        <v>2081.9396200000001</v>
      </c>
      <c r="AC382" s="175">
        <f t="shared" si="221"/>
        <v>0</v>
      </c>
      <c r="AD382" s="175">
        <f t="shared" si="221"/>
        <v>0</v>
      </c>
      <c r="AE382" s="175">
        <f t="shared" si="221"/>
        <v>0</v>
      </c>
      <c r="AF382" s="175">
        <f t="shared" si="221"/>
        <v>0</v>
      </c>
      <c r="AG382" s="175">
        <f t="shared" si="221"/>
        <v>8959.0598900000005</v>
      </c>
      <c r="AH382" s="175">
        <f t="shared" si="221"/>
        <v>7510.3876200000004</v>
      </c>
      <c r="AI382" s="175">
        <f t="shared" si="221"/>
        <v>1448.67227</v>
      </c>
      <c r="AJ382" s="175">
        <f t="shared" si="221"/>
        <v>0</v>
      </c>
      <c r="AK382" s="175">
        <f t="shared" si="221"/>
        <v>0</v>
      </c>
      <c r="AL382" s="175">
        <f t="shared" si="221"/>
        <v>0</v>
      </c>
      <c r="AM382" s="175">
        <f t="shared" si="221"/>
        <v>0</v>
      </c>
      <c r="AN382" s="175">
        <f t="shared" si="221"/>
        <v>0</v>
      </c>
      <c r="AO382" s="175">
        <f t="shared" si="221"/>
        <v>0</v>
      </c>
      <c r="AP382" s="175">
        <f t="shared" si="221"/>
        <v>0</v>
      </c>
      <c r="AQ382" s="175">
        <f t="shared" si="221"/>
        <v>0</v>
      </c>
      <c r="AR382" s="175">
        <f t="shared" si="221"/>
        <v>0</v>
      </c>
      <c r="AS382" s="175">
        <f t="shared" si="221"/>
        <v>0</v>
      </c>
      <c r="AT382" s="175">
        <f t="shared" si="221"/>
        <v>0</v>
      </c>
      <c r="AU382" s="175">
        <f t="shared" si="221"/>
        <v>0</v>
      </c>
      <c r="AV382" s="8"/>
    </row>
    <row r="385" spans="3:24">
      <c r="C385" s="84" t="s">
        <v>908</v>
      </c>
      <c r="E385" s="84"/>
      <c r="F385" s="84"/>
      <c r="G385" s="84"/>
      <c r="H385" s="84"/>
      <c r="J385" s="84"/>
      <c r="K385" s="84"/>
      <c r="L385" s="84"/>
      <c r="M385" s="30"/>
      <c r="N385" s="84"/>
      <c r="O385" s="84"/>
      <c r="P385" s="84"/>
      <c r="Q385" s="165"/>
      <c r="R385" s="30" t="s">
        <v>909</v>
      </c>
      <c r="X385" s="30" t="s">
        <v>909</v>
      </c>
    </row>
    <row r="386" spans="3:24">
      <c r="C386" s="84"/>
      <c r="E386" s="84"/>
      <c r="F386" s="84"/>
      <c r="G386" s="84"/>
      <c r="H386" s="84"/>
      <c r="J386" s="84"/>
      <c r="K386" s="84"/>
      <c r="L386" s="84"/>
      <c r="M386" s="30"/>
      <c r="N386" s="84"/>
      <c r="O386" s="84"/>
      <c r="P386" s="84"/>
      <c r="Q386" s="30"/>
      <c r="R386" s="84"/>
      <c r="X386" s="84"/>
    </row>
    <row r="387" spans="3:24">
      <c r="C387" s="84" t="s">
        <v>910</v>
      </c>
      <c r="E387" s="84"/>
      <c r="F387" s="84"/>
      <c r="G387" s="84"/>
      <c r="H387" s="84"/>
      <c r="J387" s="84"/>
      <c r="K387" s="84"/>
      <c r="L387" s="84"/>
      <c r="M387" s="30"/>
      <c r="N387" s="84"/>
      <c r="O387" s="84"/>
      <c r="P387" s="84"/>
      <c r="Q387" s="165"/>
      <c r="R387" s="30"/>
      <c r="X387" s="30"/>
    </row>
    <row r="388" spans="3:24">
      <c r="C388" s="84" t="s">
        <v>911</v>
      </c>
      <c r="E388" s="84"/>
      <c r="F388" s="84"/>
      <c r="G388" s="84"/>
      <c r="H388" s="84"/>
      <c r="J388" s="84"/>
      <c r="K388" s="84"/>
      <c r="L388" s="84"/>
      <c r="M388" s="30"/>
      <c r="N388" s="84"/>
      <c r="O388" s="84"/>
      <c r="P388" s="84"/>
      <c r="Q388" s="165"/>
      <c r="R388" s="30" t="s">
        <v>912</v>
      </c>
      <c r="X388" s="30" t="s">
        <v>912</v>
      </c>
    </row>
    <row r="389" spans="3:24">
      <c r="C389" s="84"/>
      <c r="E389" s="84"/>
      <c r="F389" s="84"/>
      <c r="G389" s="84"/>
      <c r="H389" s="84"/>
      <c r="J389" s="84"/>
      <c r="K389" s="84"/>
      <c r="L389" s="84"/>
      <c r="M389" s="30"/>
      <c r="N389" s="84"/>
      <c r="O389" s="84"/>
      <c r="P389" s="84"/>
      <c r="Q389" s="30"/>
      <c r="R389" s="84"/>
      <c r="X389" s="84"/>
    </row>
    <row r="390" spans="3:24"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65"/>
      <c r="O390" s="165"/>
      <c r="P390" s="165"/>
      <c r="Q390" s="165"/>
      <c r="R390" s="165"/>
      <c r="X390" s="165"/>
    </row>
    <row r="391" spans="3:24">
      <c r="C391" s="84" t="s">
        <v>913</v>
      </c>
      <c r="E391" s="84"/>
      <c r="F391" s="84"/>
      <c r="G391" s="84"/>
      <c r="H391" s="84"/>
      <c r="J391" s="84"/>
      <c r="K391" s="84"/>
      <c r="L391" s="84"/>
      <c r="M391" s="30"/>
      <c r="N391" s="84"/>
      <c r="O391" s="84"/>
      <c r="P391" s="84"/>
      <c r="Q391" s="165"/>
      <c r="R391" s="30" t="s">
        <v>914</v>
      </c>
      <c r="X391" s="30" t="s">
        <v>914</v>
      </c>
    </row>
    <row r="392" spans="3:24">
      <c r="C392" s="84"/>
      <c r="E392" s="84"/>
      <c r="F392" s="84"/>
      <c r="G392" s="84"/>
      <c r="H392" s="84"/>
      <c r="J392" s="84"/>
      <c r="K392" s="84"/>
      <c r="L392" s="84"/>
      <c r="M392" s="30"/>
      <c r="N392" s="84"/>
      <c r="O392" s="84"/>
      <c r="P392" s="84"/>
      <c r="Q392" s="30"/>
      <c r="R392" s="84"/>
      <c r="X392" s="84"/>
    </row>
    <row r="393" spans="3:24">
      <c r="C393" s="84"/>
      <c r="E393" s="84"/>
      <c r="F393" s="84"/>
      <c r="G393" s="84"/>
      <c r="H393" s="84"/>
      <c r="J393" s="84"/>
      <c r="K393" s="84"/>
      <c r="L393" s="84"/>
      <c r="M393" s="30"/>
      <c r="N393" s="84"/>
      <c r="O393" s="84"/>
      <c r="P393" s="84"/>
      <c r="Q393" s="165"/>
      <c r="R393" s="30"/>
      <c r="X393" s="30"/>
    </row>
    <row r="394" spans="3:24">
      <c r="C394" s="84" t="s">
        <v>915</v>
      </c>
      <c r="E394" s="84"/>
      <c r="F394" s="84"/>
      <c r="G394" s="84"/>
      <c r="H394" s="84"/>
      <c r="J394" s="84"/>
      <c r="K394" s="84"/>
      <c r="L394" s="84"/>
      <c r="M394" s="30"/>
      <c r="N394" s="84"/>
      <c r="O394" s="84"/>
      <c r="P394" s="84"/>
      <c r="Q394" s="165"/>
      <c r="R394" s="30" t="s">
        <v>916</v>
      </c>
      <c r="X394" s="30" t="s">
        <v>916</v>
      </c>
    </row>
  </sheetData>
  <mergeCells count="630">
    <mergeCell ref="R9:R10"/>
    <mergeCell ref="S9:S10"/>
    <mergeCell ref="T9:T10"/>
    <mergeCell ref="U9:U10"/>
    <mergeCell ref="V9:V10"/>
    <mergeCell ref="L8:V8"/>
    <mergeCell ref="F9:F10"/>
    <mergeCell ref="G9:G10"/>
    <mergeCell ref="H9:I9"/>
    <mergeCell ref="L9:L10"/>
    <mergeCell ref="M9:M10"/>
    <mergeCell ref="N9:N10"/>
    <mergeCell ref="O9:O10"/>
    <mergeCell ref="P9:P10"/>
    <mergeCell ref="Q9:Q10"/>
    <mergeCell ref="M15:M20"/>
    <mergeCell ref="F17:F20"/>
    <mergeCell ref="A8:B10"/>
    <mergeCell ref="C8:C10"/>
    <mergeCell ref="D8:D10"/>
    <mergeCell ref="E8:E10"/>
    <mergeCell ref="F8:I8"/>
    <mergeCell ref="J8:J10"/>
    <mergeCell ref="K8:K10"/>
    <mergeCell ref="A15:A32"/>
    <mergeCell ref="B15:B20"/>
    <mergeCell ref="C15:C20"/>
    <mergeCell ref="D15:D20"/>
    <mergeCell ref="E15:E20"/>
    <mergeCell ref="J15:J20"/>
    <mergeCell ref="K15:K20"/>
    <mergeCell ref="L15:L20"/>
    <mergeCell ref="K21:K26"/>
    <mergeCell ref="L21:L26"/>
    <mergeCell ref="F23:F26"/>
    <mergeCell ref="G23:G26"/>
    <mergeCell ref="H23:H26"/>
    <mergeCell ref="I23:I26"/>
    <mergeCell ref="K37:K42"/>
    <mergeCell ref="L37:L42"/>
    <mergeCell ref="M37:M42"/>
    <mergeCell ref="F39:F42"/>
    <mergeCell ref="G39:G42"/>
    <mergeCell ref="H39:H42"/>
    <mergeCell ref="I39:I42"/>
    <mergeCell ref="A34:V34"/>
    <mergeCell ref="A37:A62"/>
    <mergeCell ref="B37:B42"/>
    <mergeCell ref="C37:C42"/>
    <mergeCell ref="D37:D42"/>
    <mergeCell ref="E37:E42"/>
    <mergeCell ref="J37:J42"/>
    <mergeCell ref="L43:L48"/>
    <mergeCell ref="M43:M48"/>
    <mergeCell ref="F45:F48"/>
    <mergeCell ref="G45:G48"/>
    <mergeCell ref="H45:H48"/>
    <mergeCell ref="I45:I48"/>
    <mergeCell ref="B43:B48"/>
    <mergeCell ref="C43:C48"/>
    <mergeCell ref="D43:D48"/>
    <mergeCell ref="E43:E48"/>
    <mergeCell ref="J43:J48"/>
    <mergeCell ref="K43:K48"/>
    <mergeCell ref="L55:L62"/>
    <mergeCell ref="M55:M62"/>
    <mergeCell ref="F59:F62"/>
    <mergeCell ref="G59:G62"/>
    <mergeCell ref="H59:H62"/>
    <mergeCell ref="I59:I62"/>
    <mergeCell ref="B55:B62"/>
    <mergeCell ref="C55:C62"/>
    <mergeCell ref="D55:D62"/>
    <mergeCell ref="E55:E62"/>
    <mergeCell ref="L49:L54"/>
    <mergeCell ref="M49:M54"/>
    <mergeCell ref="F51:F54"/>
    <mergeCell ref="G51:G54"/>
    <mergeCell ref="H51:H54"/>
    <mergeCell ref="I51:I54"/>
    <mergeCell ref="B49:B54"/>
    <mergeCell ref="C49:C54"/>
    <mergeCell ref="D49:D54"/>
    <mergeCell ref="E49:E54"/>
    <mergeCell ref="J49:J54"/>
    <mergeCell ref="K49:K54"/>
    <mergeCell ref="L64:L69"/>
    <mergeCell ref="M64:M69"/>
    <mergeCell ref="J70:J75"/>
    <mergeCell ref="K70:K75"/>
    <mergeCell ref="L70:L75"/>
    <mergeCell ref="M70:M75"/>
    <mergeCell ref="F72:F75"/>
    <mergeCell ref="G72:G75"/>
    <mergeCell ref="H72:H75"/>
    <mergeCell ref="I72:I75"/>
    <mergeCell ref="F66:F69"/>
    <mergeCell ref="G66:G69"/>
    <mergeCell ref="H66:H69"/>
    <mergeCell ref="I66:I69"/>
    <mergeCell ref="A78:A89"/>
    <mergeCell ref="B78:B83"/>
    <mergeCell ref="C78:C83"/>
    <mergeCell ref="D78:D83"/>
    <mergeCell ref="E78:E83"/>
    <mergeCell ref="J55:J62"/>
    <mergeCell ref="K55:K62"/>
    <mergeCell ref="A64:A75"/>
    <mergeCell ref="B64:B69"/>
    <mergeCell ref="C64:C69"/>
    <mergeCell ref="D64:D69"/>
    <mergeCell ref="E64:E69"/>
    <mergeCell ref="J64:J69"/>
    <mergeCell ref="K64:K69"/>
    <mergeCell ref="D70:D75"/>
    <mergeCell ref="E70:E75"/>
    <mergeCell ref="B70:B75"/>
    <mergeCell ref="C70:C75"/>
    <mergeCell ref="A91:A96"/>
    <mergeCell ref="B91:B96"/>
    <mergeCell ref="C91:C96"/>
    <mergeCell ref="D91:D96"/>
    <mergeCell ref="E91:E96"/>
    <mergeCell ref="J91:J96"/>
    <mergeCell ref="M78:M83"/>
    <mergeCell ref="H80:H83"/>
    <mergeCell ref="I80:I83"/>
    <mergeCell ref="B84:B89"/>
    <mergeCell ref="C84:C89"/>
    <mergeCell ref="D84:D89"/>
    <mergeCell ref="E84:E89"/>
    <mergeCell ref="J84:J89"/>
    <mergeCell ref="K84:K89"/>
    <mergeCell ref="L84:L89"/>
    <mergeCell ref="F86:F89"/>
    <mergeCell ref="G86:G89"/>
    <mergeCell ref="H86:H89"/>
    <mergeCell ref="I86:I89"/>
    <mergeCell ref="J78:J83"/>
    <mergeCell ref="K78:K83"/>
    <mergeCell ref="L78:L83"/>
    <mergeCell ref="M84:M89"/>
    <mergeCell ref="K91:K96"/>
    <mergeCell ref="L91:L96"/>
    <mergeCell ref="M91:M96"/>
    <mergeCell ref="F93:F96"/>
    <mergeCell ref="G93:G96"/>
    <mergeCell ref="H93:H96"/>
    <mergeCell ref="I93:I96"/>
    <mergeCell ref="M99:M104"/>
    <mergeCell ref="F101:F104"/>
    <mergeCell ref="G101:G104"/>
    <mergeCell ref="H101:H104"/>
    <mergeCell ref="I101:I104"/>
    <mergeCell ref="A121:V121"/>
    <mergeCell ref="B122:M122"/>
    <mergeCell ref="B105:B111"/>
    <mergeCell ref="C105:C111"/>
    <mergeCell ref="D105:D111"/>
    <mergeCell ref="A120:AV120"/>
    <mergeCell ref="K99:K104"/>
    <mergeCell ref="L99:L104"/>
    <mergeCell ref="K105:K111"/>
    <mergeCell ref="L105:L111"/>
    <mergeCell ref="M105:M111"/>
    <mergeCell ref="E105:E111"/>
    <mergeCell ref="J105:J111"/>
    <mergeCell ref="A99:A119"/>
    <mergeCell ref="B99:B104"/>
    <mergeCell ref="C99:C104"/>
    <mergeCell ref="D99:D104"/>
    <mergeCell ref="E99:E104"/>
    <mergeCell ref="J99:J104"/>
    <mergeCell ref="F107:F111"/>
    <mergeCell ref="G107:G111"/>
    <mergeCell ref="H107:H111"/>
    <mergeCell ref="I107:I111"/>
    <mergeCell ref="L145:L150"/>
    <mergeCell ref="M145:M150"/>
    <mergeCell ref="A123:E128"/>
    <mergeCell ref="L112:L119"/>
    <mergeCell ref="M112:M119"/>
    <mergeCell ref="F114:F119"/>
    <mergeCell ref="G114:G119"/>
    <mergeCell ref="H114:H119"/>
    <mergeCell ref="I114:I119"/>
    <mergeCell ref="B112:B119"/>
    <mergeCell ref="C112:C119"/>
    <mergeCell ref="D112:D119"/>
    <mergeCell ref="E112:E119"/>
    <mergeCell ref="J112:J119"/>
    <mergeCell ref="K112:K119"/>
    <mergeCell ref="E145:E150"/>
    <mergeCell ref="J145:J150"/>
    <mergeCell ref="A132:A165"/>
    <mergeCell ref="B132:B138"/>
    <mergeCell ref="C132:C138"/>
    <mergeCell ref="D132:D138"/>
    <mergeCell ref="E132:E138"/>
    <mergeCell ref="J132:J138"/>
    <mergeCell ref="K132:K138"/>
    <mergeCell ref="L132:L138"/>
    <mergeCell ref="M132:M138"/>
    <mergeCell ref="J139:J144"/>
    <mergeCell ref="K139:K144"/>
    <mergeCell ref="L139:L144"/>
    <mergeCell ref="M139:M144"/>
    <mergeCell ref="F141:F144"/>
    <mergeCell ref="G141:G144"/>
    <mergeCell ref="H141:H144"/>
    <mergeCell ref="I141:I144"/>
    <mergeCell ref="F135:F138"/>
    <mergeCell ref="G135:G138"/>
    <mergeCell ref="H135:H138"/>
    <mergeCell ref="I135:I138"/>
    <mergeCell ref="L151:L158"/>
    <mergeCell ref="M151:M158"/>
    <mergeCell ref="F155:F158"/>
    <mergeCell ref="G155:G158"/>
    <mergeCell ref="H155:H158"/>
    <mergeCell ref="I155:I158"/>
    <mergeCell ref="B151:B158"/>
    <mergeCell ref="C151:C158"/>
    <mergeCell ref="D151:D158"/>
    <mergeCell ref="E151:E158"/>
    <mergeCell ref="J151:J158"/>
    <mergeCell ref="K151:K158"/>
    <mergeCell ref="B159:B165"/>
    <mergeCell ref="C159:C165"/>
    <mergeCell ref="D159:D165"/>
    <mergeCell ref="E159:E165"/>
    <mergeCell ref="J159:J165"/>
    <mergeCell ref="K159:K165"/>
    <mergeCell ref="K145:K150"/>
    <mergeCell ref="B139:B144"/>
    <mergeCell ref="C139:C144"/>
    <mergeCell ref="D139:D144"/>
    <mergeCell ref="E139:E144"/>
    <mergeCell ref="F147:F150"/>
    <mergeCell ref="G147:G150"/>
    <mergeCell ref="H147:H150"/>
    <mergeCell ref="I147:I150"/>
    <mergeCell ref="B145:B150"/>
    <mergeCell ref="C145:C150"/>
    <mergeCell ref="D145:D150"/>
    <mergeCell ref="K167:K172"/>
    <mergeCell ref="L167:L172"/>
    <mergeCell ref="M167:M172"/>
    <mergeCell ref="F169:F172"/>
    <mergeCell ref="G169:G172"/>
    <mergeCell ref="H169:H172"/>
    <mergeCell ref="I169:I172"/>
    <mergeCell ref="L159:L165"/>
    <mergeCell ref="M159:M165"/>
    <mergeCell ref="F162:F165"/>
    <mergeCell ref="G162:G165"/>
    <mergeCell ref="H162:H165"/>
    <mergeCell ref="I162:I165"/>
    <mergeCell ref="C181:C187"/>
    <mergeCell ref="D181:D187"/>
    <mergeCell ref="E181:E187"/>
    <mergeCell ref="A167:A172"/>
    <mergeCell ref="B167:B172"/>
    <mergeCell ref="C167:C172"/>
    <mergeCell ref="D167:D172"/>
    <mergeCell ref="E167:E172"/>
    <mergeCell ref="J167:J172"/>
    <mergeCell ref="J181:J187"/>
    <mergeCell ref="K181:K187"/>
    <mergeCell ref="L181:L187"/>
    <mergeCell ref="M181:M187"/>
    <mergeCell ref="F184:F187"/>
    <mergeCell ref="G184:G187"/>
    <mergeCell ref="H184:H187"/>
    <mergeCell ref="I184:I187"/>
    <mergeCell ref="K175:K180"/>
    <mergeCell ref="L175:L180"/>
    <mergeCell ref="M175:M180"/>
    <mergeCell ref="F177:F180"/>
    <mergeCell ref="G177:G180"/>
    <mergeCell ref="H177:H180"/>
    <mergeCell ref="I177:I180"/>
    <mergeCell ref="J175:J180"/>
    <mergeCell ref="L188:L193"/>
    <mergeCell ref="M188:M193"/>
    <mergeCell ref="F190:F193"/>
    <mergeCell ref="G190:G193"/>
    <mergeCell ref="H190:H193"/>
    <mergeCell ref="I190:I193"/>
    <mergeCell ref="B188:B193"/>
    <mergeCell ref="C188:C193"/>
    <mergeCell ref="D188:D193"/>
    <mergeCell ref="E188:E193"/>
    <mergeCell ref="J188:J193"/>
    <mergeCell ref="K188:K193"/>
    <mergeCell ref="L194:L199"/>
    <mergeCell ref="M194:M199"/>
    <mergeCell ref="F196:F199"/>
    <mergeCell ref="G196:G199"/>
    <mergeCell ref="H196:H199"/>
    <mergeCell ref="I196:I199"/>
    <mergeCell ref="B194:B199"/>
    <mergeCell ref="C194:C199"/>
    <mergeCell ref="D194:D199"/>
    <mergeCell ref="E194:E199"/>
    <mergeCell ref="J194:J199"/>
    <mergeCell ref="K194:K199"/>
    <mergeCell ref="G203:G206"/>
    <mergeCell ref="H203:H206"/>
    <mergeCell ref="I203:I206"/>
    <mergeCell ref="B200:B206"/>
    <mergeCell ref="C200:C206"/>
    <mergeCell ref="D200:D206"/>
    <mergeCell ref="E200:E206"/>
    <mergeCell ref="J200:J206"/>
    <mergeCell ref="K200:K206"/>
    <mergeCell ref="A216:V216"/>
    <mergeCell ref="B217:M217"/>
    <mergeCell ref="A218:E223"/>
    <mergeCell ref="L207:L214"/>
    <mergeCell ref="M207:M214"/>
    <mergeCell ref="F211:F214"/>
    <mergeCell ref="G211:G214"/>
    <mergeCell ref="H211:H214"/>
    <mergeCell ref="I211:I214"/>
    <mergeCell ref="B207:B214"/>
    <mergeCell ref="C207:C214"/>
    <mergeCell ref="D207:D214"/>
    <mergeCell ref="E207:E214"/>
    <mergeCell ref="J207:J214"/>
    <mergeCell ref="K207:K214"/>
    <mergeCell ref="A175:A214"/>
    <mergeCell ref="B175:B180"/>
    <mergeCell ref="C175:C180"/>
    <mergeCell ref="D175:D180"/>
    <mergeCell ref="E175:E180"/>
    <mergeCell ref="B181:B187"/>
    <mergeCell ref="L200:L206"/>
    <mergeCell ref="M200:M206"/>
    <mergeCell ref="F203:F206"/>
    <mergeCell ref="J227:J232"/>
    <mergeCell ref="K227:K232"/>
    <mergeCell ref="L227:L232"/>
    <mergeCell ref="M227:M232"/>
    <mergeCell ref="J233:J238"/>
    <mergeCell ref="K233:K238"/>
    <mergeCell ref="L233:L238"/>
    <mergeCell ref="M233:M238"/>
    <mergeCell ref="F235:F238"/>
    <mergeCell ref="G235:G238"/>
    <mergeCell ref="H235:H238"/>
    <mergeCell ref="I235:I238"/>
    <mergeCell ref="F229:F232"/>
    <mergeCell ref="G229:G232"/>
    <mergeCell ref="H229:H232"/>
    <mergeCell ref="I229:I232"/>
    <mergeCell ref="L246:L251"/>
    <mergeCell ref="M246:M251"/>
    <mergeCell ref="J253:J258"/>
    <mergeCell ref="K253:K258"/>
    <mergeCell ref="L253:L258"/>
    <mergeCell ref="M253:M258"/>
    <mergeCell ref="F241:F244"/>
    <mergeCell ref="G241:G244"/>
    <mergeCell ref="H241:H244"/>
    <mergeCell ref="I241:I244"/>
    <mergeCell ref="J239:J244"/>
    <mergeCell ref="L239:L244"/>
    <mergeCell ref="M239:M244"/>
    <mergeCell ref="F255:F258"/>
    <mergeCell ref="G255:G258"/>
    <mergeCell ref="H255:H258"/>
    <mergeCell ref="I255:I258"/>
    <mergeCell ref="F248:F251"/>
    <mergeCell ref="G248:G251"/>
    <mergeCell ref="H248:H251"/>
    <mergeCell ref="I248:I251"/>
    <mergeCell ref="K239:K244"/>
    <mergeCell ref="J246:J251"/>
    <mergeCell ref="K246:K251"/>
    <mergeCell ref="B233:B238"/>
    <mergeCell ref="C233:C238"/>
    <mergeCell ref="D233:D238"/>
    <mergeCell ref="E233:E238"/>
    <mergeCell ref="A253:A320"/>
    <mergeCell ref="B253:B258"/>
    <mergeCell ref="C253:C258"/>
    <mergeCell ref="D253:D258"/>
    <mergeCell ref="E253:E258"/>
    <mergeCell ref="A246:A251"/>
    <mergeCell ref="B246:B251"/>
    <mergeCell ref="C246:C251"/>
    <mergeCell ref="D246:D251"/>
    <mergeCell ref="E246:E251"/>
    <mergeCell ref="B239:B244"/>
    <mergeCell ref="C239:C244"/>
    <mergeCell ref="D239:D244"/>
    <mergeCell ref="E239:E244"/>
    <mergeCell ref="A227:A244"/>
    <mergeCell ref="B227:B232"/>
    <mergeCell ref="C227:C232"/>
    <mergeCell ref="D227:D232"/>
    <mergeCell ref="E227:E232"/>
    <mergeCell ref="L259:L264"/>
    <mergeCell ref="M259:M264"/>
    <mergeCell ref="F261:F264"/>
    <mergeCell ref="G261:G264"/>
    <mergeCell ref="H261:H264"/>
    <mergeCell ref="I261:I264"/>
    <mergeCell ref="B259:B264"/>
    <mergeCell ref="C259:C264"/>
    <mergeCell ref="D259:D264"/>
    <mergeCell ref="E259:E264"/>
    <mergeCell ref="J259:J264"/>
    <mergeCell ref="K259:K264"/>
    <mergeCell ref="L265:L270"/>
    <mergeCell ref="M265:M270"/>
    <mergeCell ref="F267:F270"/>
    <mergeCell ref="G267:G270"/>
    <mergeCell ref="H267:H270"/>
    <mergeCell ref="I267:I270"/>
    <mergeCell ref="B265:B270"/>
    <mergeCell ref="C265:C270"/>
    <mergeCell ref="D265:D270"/>
    <mergeCell ref="E265:E270"/>
    <mergeCell ref="J265:J270"/>
    <mergeCell ref="K265:K270"/>
    <mergeCell ref="L271:L276"/>
    <mergeCell ref="M271:M276"/>
    <mergeCell ref="F273:F276"/>
    <mergeCell ref="G273:G276"/>
    <mergeCell ref="H273:H276"/>
    <mergeCell ref="I273:I276"/>
    <mergeCell ref="B271:B276"/>
    <mergeCell ref="C271:C276"/>
    <mergeCell ref="D271:D276"/>
    <mergeCell ref="E271:E276"/>
    <mergeCell ref="J271:J276"/>
    <mergeCell ref="K271:K276"/>
    <mergeCell ref="L277:L282"/>
    <mergeCell ref="M277:M282"/>
    <mergeCell ref="F279:F282"/>
    <mergeCell ref="G279:G282"/>
    <mergeCell ref="H279:H282"/>
    <mergeCell ref="I279:I282"/>
    <mergeCell ref="B277:B282"/>
    <mergeCell ref="C277:C282"/>
    <mergeCell ref="D277:D282"/>
    <mergeCell ref="E277:E282"/>
    <mergeCell ref="J277:J282"/>
    <mergeCell ref="K277:K282"/>
    <mergeCell ref="L283:L289"/>
    <mergeCell ref="M283:M289"/>
    <mergeCell ref="F286:F289"/>
    <mergeCell ref="G286:G289"/>
    <mergeCell ref="H286:H289"/>
    <mergeCell ref="I286:I289"/>
    <mergeCell ref="B283:B289"/>
    <mergeCell ref="C283:C289"/>
    <mergeCell ref="D283:D289"/>
    <mergeCell ref="E283:E289"/>
    <mergeCell ref="J283:J289"/>
    <mergeCell ref="K283:K289"/>
    <mergeCell ref="L290:L295"/>
    <mergeCell ref="M290:M295"/>
    <mergeCell ref="F292:F295"/>
    <mergeCell ref="G292:G295"/>
    <mergeCell ref="H292:H295"/>
    <mergeCell ref="I292:I295"/>
    <mergeCell ref="B290:B295"/>
    <mergeCell ref="C290:C295"/>
    <mergeCell ref="D290:D295"/>
    <mergeCell ref="E290:E295"/>
    <mergeCell ref="J290:J295"/>
    <mergeCell ref="K290:K295"/>
    <mergeCell ref="G298:G301"/>
    <mergeCell ref="H298:H301"/>
    <mergeCell ref="I298:I301"/>
    <mergeCell ref="B296:B301"/>
    <mergeCell ref="C296:C301"/>
    <mergeCell ref="D296:D301"/>
    <mergeCell ref="E296:E301"/>
    <mergeCell ref="J296:J301"/>
    <mergeCell ref="K296:K301"/>
    <mergeCell ref="A335:V335"/>
    <mergeCell ref="B336:M336"/>
    <mergeCell ref="A337:E342"/>
    <mergeCell ref="A322:V322"/>
    <mergeCell ref="B323:M323"/>
    <mergeCell ref="A324:E329"/>
    <mergeCell ref="B343:AV343"/>
    <mergeCell ref="L315:L320"/>
    <mergeCell ref="M315:M320"/>
    <mergeCell ref="F317:F320"/>
    <mergeCell ref="G317:G320"/>
    <mergeCell ref="H317:H320"/>
    <mergeCell ref="I317:I320"/>
    <mergeCell ref="B315:B320"/>
    <mergeCell ref="C315:C320"/>
    <mergeCell ref="D315:D320"/>
    <mergeCell ref="E315:E320"/>
    <mergeCell ref="J315:J320"/>
    <mergeCell ref="K315:K320"/>
    <mergeCell ref="A345:V345"/>
    <mergeCell ref="A347:V347"/>
    <mergeCell ref="A349:A354"/>
    <mergeCell ref="B349:B354"/>
    <mergeCell ref="C349:C354"/>
    <mergeCell ref="D349:D354"/>
    <mergeCell ref="E349:E354"/>
    <mergeCell ref="A344:AV344"/>
    <mergeCell ref="A346:AV346"/>
    <mergeCell ref="B348:AV348"/>
    <mergeCell ref="A355:AV355"/>
    <mergeCell ref="B364:AV364"/>
    <mergeCell ref="A365:AV365"/>
    <mergeCell ref="A367:AV367"/>
    <mergeCell ref="J349:J354"/>
    <mergeCell ref="K349:K354"/>
    <mergeCell ref="L349:L354"/>
    <mergeCell ref="M349:M354"/>
    <mergeCell ref="F351:F354"/>
    <mergeCell ref="G351:G354"/>
    <mergeCell ref="H351:H354"/>
    <mergeCell ref="I351:I354"/>
    <mergeCell ref="A377:E382"/>
    <mergeCell ref="A366:V366"/>
    <mergeCell ref="A368:V368"/>
    <mergeCell ref="B369:M369"/>
    <mergeCell ref="A370:E375"/>
    <mergeCell ref="B376:M376"/>
    <mergeCell ref="A356:V356"/>
    <mergeCell ref="B357:M357"/>
    <mergeCell ref="A358:E363"/>
    <mergeCell ref="AL8:AP9"/>
    <mergeCell ref="AQ8:AQ10"/>
    <mergeCell ref="AR8:AU8"/>
    <mergeCell ref="B27:B32"/>
    <mergeCell ref="C27:C32"/>
    <mergeCell ref="D27:D32"/>
    <mergeCell ref="E27:E32"/>
    <mergeCell ref="J27:J32"/>
    <mergeCell ref="K27:K32"/>
    <mergeCell ref="G17:G20"/>
    <mergeCell ref="H17:H20"/>
    <mergeCell ref="I17:I20"/>
    <mergeCell ref="L27:L32"/>
    <mergeCell ref="M27:M32"/>
    <mergeCell ref="F29:F32"/>
    <mergeCell ref="G29:G32"/>
    <mergeCell ref="H29:H32"/>
    <mergeCell ref="I29:I32"/>
    <mergeCell ref="B21:B26"/>
    <mergeCell ref="C21:C26"/>
    <mergeCell ref="D21:D26"/>
    <mergeCell ref="E21:E26"/>
    <mergeCell ref="J21:J26"/>
    <mergeCell ref="M21:M26"/>
    <mergeCell ref="A36:AV36"/>
    <mergeCell ref="B5:AV5"/>
    <mergeCell ref="B6:AV6"/>
    <mergeCell ref="A63:AV63"/>
    <mergeCell ref="B76:AV76"/>
    <mergeCell ref="A77:AV77"/>
    <mergeCell ref="A90:AV90"/>
    <mergeCell ref="B97:AV97"/>
    <mergeCell ref="A98:AV98"/>
    <mergeCell ref="AV8:AV10"/>
    <mergeCell ref="AR9:AR10"/>
    <mergeCell ref="AS9:AS10"/>
    <mergeCell ref="AT9:AU9"/>
    <mergeCell ref="A12:AV12"/>
    <mergeCell ref="A13:AV13"/>
    <mergeCell ref="B35:AV35"/>
    <mergeCell ref="A14:AV14"/>
    <mergeCell ref="A33:AV33"/>
    <mergeCell ref="W8:X9"/>
    <mergeCell ref="Y8:Z9"/>
    <mergeCell ref="AA8:AB9"/>
    <mergeCell ref="AC8:AD9"/>
    <mergeCell ref="AE8:AF9"/>
    <mergeCell ref="AG8:AK9"/>
    <mergeCell ref="J309:J314"/>
    <mergeCell ref="K309:K314"/>
    <mergeCell ref="L302:L308"/>
    <mergeCell ref="B129:AV129"/>
    <mergeCell ref="A166:AV166"/>
    <mergeCell ref="A173:AV173"/>
    <mergeCell ref="A174:AV174"/>
    <mergeCell ref="B225:AV225"/>
    <mergeCell ref="B224:AV224"/>
    <mergeCell ref="A215:AV215"/>
    <mergeCell ref="M302:M308"/>
    <mergeCell ref="F305:F308"/>
    <mergeCell ref="G305:G308"/>
    <mergeCell ref="H305:H308"/>
    <mergeCell ref="I305:I308"/>
    <mergeCell ref="B302:B308"/>
    <mergeCell ref="C302:C308"/>
    <mergeCell ref="D302:D308"/>
    <mergeCell ref="E302:E308"/>
    <mergeCell ref="J302:J308"/>
    <mergeCell ref="K302:K308"/>
    <mergeCell ref="L296:L301"/>
    <mergeCell ref="M296:M301"/>
    <mergeCell ref="F298:F301"/>
    <mergeCell ref="A7:W7"/>
    <mergeCell ref="X7:AT7"/>
    <mergeCell ref="AU7:AV7"/>
    <mergeCell ref="A226:AV226"/>
    <mergeCell ref="A245:AV245"/>
    <mergeCell ref="B252:AV252"/>
    <mergeCell ref="A321:AV321"/>
    <mergeCell ref="A332:AV332"/>
    <mergeCell ref="A334:AV334"/>
    <mergeCell ref="B330:AV331"/>
    <mergeCell ref="A330:A331"/>
    <mergeCell ref="B130:AV130"/>
    <mergeCell ref="A131:AV131"/>
    <mergeCell ref="A333:V333"/>
    <mergeCell ref="L309:L314"/>
    <mergeCell ref="M309:M314"/>
    <mergeCell ref="F311:F314"/>
    <mergeCell ref="G311:G314"/>
    <mergeCell ref="H311:H314"/>
    <mergeCell ref="I311:I314"/>
    <mergeCell ref="B309:B314"/>
    <mergeCell ref="C309:C314"/>
    <mergeCell ref="D309:D314"/>
    <mergeCell ref="E309:E314"/>
  </mergeCells>
  <pageMargins left="0.23622047244094491" right="0.15748031496062992" top="0.35433070866141736" bottom="0.35433070866141736" header="0.31496062992125984" footer="0.31496062992125984"/>
  <pageSetup paperSize="9" scale="6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Z65"/>
  <sheetViews>
    <sheetView view="pageBreakPreview" topLeftCell="E1" zoomScale="80" zoomScaleNormal="85" zoomScaleSheetLayoutView="80" zoomScalePageLayoutView="70" workbookViewId="0">
      <selection activeCell="E56" sqref="A56:XFD56"/>
    </sheetView>
  </sheetViews>
  <sheetFormatPr defaultColWidth="9.140625" defaultRowHeight="15.75"/>
  <cols>
    <col min="1" max="4" width="0" style="84" hidden="1" customWidth="1"/>
    <col min="5" max="5" width="7" style="84" customWidth="1"/>
    <col min="6" max="6" width="7.5703125" style="84" customWidth="1"/>
    <col min="7" max="7" width="50.7109375" style="84" customWidth="1"/>
    <col min="8" max="9" width="16.85546875" style="84" hidden="1" customWidth="1"/>
    <col min="10" max="10" width="15.7109375" style="84" hidden="1" customWidth="1"/>
    <col min="11" max="11" width="16.7109375" style="84" hidden="1" customWidth="1"/>
    <col min="12" max="12" width="16.7109375" style="84" customWidth="1"/>
    <col min="13" max="13" width="18.5703125" style="84" hidden="1" customWidth="1"/>
    <col min="14" max="14" width="16.28515625" style="84" hidden="1" customWidth="1"/>
    <col min="15" max="15" width="16" style="84" hidden="1" customWidth="1"/>
    <col min="16" max="16" width="10.42578125" style="84" hidden="1" customWidth="1"/>
    <col min="17" max="17" width="14.7109375" style="245" customWidth="1"/>
    <col min="18" max="19" width="12.7109375" style="245" hidden="1" customWidth="1"/>
    <col min="20" max="21" width="12.7109375" style="84" customWidth="1"/>
    <col min="22" max="23" width="12.7109375" style="84" hidden="1" customWidth="1"/>
    <col min="24" max="25" width="12.7109375" style="245" hidden="1" customWidth="1"/>
    <col min="26" max="26" width="18.7109375" style="84" customWidth="1"/>
    <col min="27" max="16384" width="9.140625" style="84"/>
  </cols>
  <sheetData>
    <row r="1" spans="1:26">
      <c r="Z1" s="401" t="s">
        <v>905</v>
      </c>
    </row>
    <row r="2" spans="1:26">
      <c r="Z2" s="401" t="s">
        <v>906</v>
      </c>
    </row>
    <row r="3" spans="1:26">
      <c r="Z3" s="224" t="s">
        <v>996</v>
      </c>
    </row>
    <row r="4" spans="1:26">
      <c r="Z4" s="224" t="s">
        <v>907</v>
      </c>
    </row>
    <row r="5" spans="1:26" ht="44.25" customHeight="1">
      <c r="A5" s="30"/>
      <c r="B5" s="30"/>
      <c r="C5" s="30"/>
      <c r="D5" s="30"/>
      <c r="E5" s="808" t="s">
        <v>1065</v>
      </c>
      <c r="F5" s="808"/>
      <c r="G5" s="808"/>
      <c r="H5" s="808"/>
      <c r="I5" s="808"/>
      <c r="J5" s="808"/>
      <c r="K5" s="808"/>
      <c r="L5" s="808"/>
      <c r="M5" s="808"/>
      <c r="N5" s="808"/>
      <c r="O5" s="808"/>
      <c r="P5" s="809"/>
      <c r="Q5" s="809"/>
      <c r="R5" s="809"/>
      <c r="S5" s="809"/>
      <c r="T5" s="809"/>
      <c r="U5" s="809"/>
      <c r="V5" s="809"/>
      <c r="W5" s="809"/>
      <c r="X5" s="809"/>
      <c r="Y5" s="809"/>
      <c r="Z5" s="809"/>
    </row>
    <row r="6" spans="1:26" ht="19.5" customHeight="1">
      <c r="A6" s="30"/>
      <c r="B6" s="30"/>
      <c r="C6" s="30"/>
      <c r="D6" s="30"/>
      <c r="E6" s="739" t="s">
        <v>355</v>
      </c>
      <c r="F6" s="726" t="s">
        <v>869</v>
      </c>
      <c r="G6" s="729" t="s">
        <v>4</v>
      </c>
      <c r="H6" s="738" t="s">
        <v>868</v>
      </c>
      <c r="I6" s="738" t="s">
        <v>867</v>
      </c>
      <c r="J6" s="738" t="s">
        <v>866</v>
      </c>
      <c r="K6" s="738" t="s">
        <v>9</v>
      </c>
      <c r="L6" s="375"/>
      <c r="M6" s="756" t="s">
        <v>148</v>
      </c>
      <c r="N6" s="742" t="s">
        <v>149</v>
      </c>
      <c r="O6" s="742" t="s">
        <v>0</v>
      </c>
      <c r="P6" s="736" t="s">
        <v>1033</v>
      </c>
      <c r="Q6" s="736"/>
      <c r="R6" s="736"/>
      <c r="S6" s="736"/>
      <c r="T6" s="736"/>
      <c r="U6" s="736"/>
      <c r="V6" s="736"/>
      <c r="W6" s="736"/>
      <c r="X6" s="736"/>
      <c r="Y6" s="736"/>
      <c r="Z6" s="815" t="s">
        <v>888</v>
      </c>
    </row>
    <row r="7" spans="1:26" ht="18" customHeight="1">
      <c r="A7" s="30"/>
      <c r="B7" s="30"/>
      <c r="C7" s="30"/>
      <c r="D7" s="30"/>
      <c r="E7" s="813"/>
      <c r="F7" s="810"/>
      <c r="G7" s="730"/>
      <c r="H7" s="738"/>
      <c r="I7" s="738"/>
      <c r="J7" s="738"/>
      <c r="K7" s="729"/>
      <c r="L7" s="729" t="s">
        <v>1032</v>
      </c>
      <c r="M7" s="742"/>
      <c r="N7" s="742"/>
      <c r="O7" s="742"/>
      <c r="P7" s="736" t="s">
        <v>940</v>
      </c>
      <c r="Q7" s="736"/>
      <c r="R7" s="736" t="s">
        <v>941</v>
      </c>
      <c r="S7" s="736"/>
      <c r="T7" s="736" t="s">
        <v>942</v>
      </c>
      <c r="U7" s="736"/>
      <c r="V7" s="736" t="s">
        <v>943</v>
      </c>
      <c r="W7" s="736"/>
      <c r="X7" s="737" t="s">
        <v>944</v>
      </c>
      <c r="Y7" s="737"/>
      <c r="Z7" s="816"/>
    </row>
    <row r="8" spans="1:26" ht="27.75" customHeight="1">
      <c r="A8" s="30"/>
      <c r="B8" s="30"/>
      <c r="C8" s="30"/>
      <c r="D8" s="30"/>
      <c r="E8" s="814"/>
      <c r="F8" s="811"/>
      <c r="G8" s="812"/>
      <c r="H8" s="205"/>
      <c r="I8" s="205"/>
      <c r="J8" s="205"/>
      <c r="K8" s="290"/>
      <c r="L8" s="812"/>
      <c r="M8" s="45"/>
      <c r="N8" s="45"/>
      <c r="O8" s="45"/>
      <c r="P8" s="214" t="s">
        <v>945</v>
      </c>
      <c r="Q8" s="214" t="s">
        <v>891</v>
      </c>
      <c r="R8" s="214" t="s">
        <v>892</v>
      </c>
      <c r="S8" s="214" t="s">
        <v>893</v>
      </c>
      <c r="T8" s="214" t="s">
        <v>892</v>
      </c>
      <c r="U8" s="214" t="s">
        <v>893</v>
      </c>
      <c r="V8" s="214" t="s">
        <v>892</v>
      </c>
      <c r="W8" s="214" t="s">
        <v>893</v>
      </c>
      <c r="X8" s="215" t="s">
        <v>892</v>
      </c>
      <c r="Y8" s="215" t="s">
        <v>893</v>
      </c>
      <c r="Z8" s="817"/>
    </row>
    <row r="9" spans="1:26" ht="16.149999999999999" customHeight="1">
      <c r="A9" s="30"/>
      <c r="B9" s="30"/>
      <c r="C9" s="30"/>
      <c r="D9" s="30"/>
      <c r="E9" s="144">
        <v>1</v>
      </c>
      <c r="F9" s="150">
        <v>2</v>
      </c>
      <c r="G9" s="45">
        <v>3</v>
      </c>
      <c r="H9" s="45">
        <v>4</v>
      </c>
      <c r="I9" s="45">
        <v>5</v>
      </c>
      <c r="J9" s="45">
        <v>6</v>
      </c>
      <c r="K9" s="45">
        <v>7</v>
      </c>
      <c r="L9" s="45">
        <v>4</v>
      </c>
      <c r="M9" s="45">
        <v>9</v>
      </c>
      <c r="N9" s="45">
        <v>10</v>
      </c>
      <c r="O9" s="45">
        <v>11</v>
      </c>
      <c r="P9" s="214">
        <v>5</v>
      </c>
      <c r="Q9" s="214">
        <v>5</v>
      </c>
      <c r="R9" s="214">
        <v>6</v>
      </c>
      <c r="S9" s="214">
        <v>7</v>
      </c>
      <c r="T9" s="214">
        <v>6</v>
      </c>
      <c r="U9" s="214">
        <v>7</v>
      </c>
      <c r="V9" s="214">
        <v>6</v>
      </c>
      <c r="W9" s="214">
        <v>7</v>
      </c>
      <c r="X9" s="215">
        <v>6</v>
      </c>
      <c r="Y9" s="215">
        <v>7</v>
      </c>
      <c r="Z9" s="368">
        <v>8</v>
      </c>
    </row>
    <row r="10" spans="1:26" ht="16.149999999999999" customHeight="1">
      <c r="A10" s="30"/>
      <c r="B10" s="30"/>
      <c r="C10" s="30"/>
      <c r="D10" s="30"/>
      <c r="E10" s="243">
        <v>2</v>
      </c>
      <c r="F10" s="805" t="s">
        <v>11</v>
      </c>
      <c r="G10" s="806"/>
      <c r="H10" s="806"/>
      <c r="I10" s="806"/>
      <c r="J10" s="806"/>
      <c r="K10" s="806"/>
      <c r="L10" s="806"/>
      <c r="M10" s="806"/>
      <c r="N10" s="806"/>
      <c r="O10" s="807"/>
      <c r="P10" s="218"/>
      <c r="Q10" s="246"/>
      <c r="R10" s="246"/>
      <c r="S10" s="246"/>
      <c r="T10" s="218"/>
      <c r="U10" s="218"/>
      <c r="V10" s="218"/>
      <c r="W10" s="218"/>
      <c r="X10" s="246"/>
      <c r="Y10" s="246"/>
      <c r="Z10" s="218"/>
    </row>
    <row r="11" spans="1:26" ht="15.75" customHeight="1">
      <c r="A11" s="30"/>
      <c r="B11" s="30"/>
      <c r="C11" s="30"/>
      <c r="D11" s="30"/>
      <c r="E11" s="144">
        <v>3</v>
      </c>
      <c r="F11" s="149" t="s">
        <v>861</v>
      </c>
      <c r="G11" s="206" t="s">
        <v>860</v>
      </c>
      <c r="H11" s="83">
        <f t="shared" ref="H11:S24" si="0">H26+H41</f>
        <v>78648.731</v>
      </c>
      <c r="I11" s="83">
        <f t="shared" si="0"/>
        <v>123611.53000000001</v>
      </c>
      <c r="J11" s="83">
        <f t="shared" si="0"/>
        <v>105689.92488999999</v>
      </c>
      <c r="K11" s="83">
        <f t="shared" si="0"/>
        <v>292842.21000000002</v>
      </c>
      <c r="L11" s="83">
        <f t="shared" si="0"/>
        <v>281250.09524999995</v>
      </c>
      <c r="M11" s="83">
        <f t="shared" si="0"/>
        <v>143503.19500000001</v>
      </c>
      <c r="N11" s="83">
        <f t="shared" si="0"/>
        <v>143503.19500000001</v>
      </c>
      <c r="O11" s="83">
        <f t="shared" si="0"/>
        <v>1169048.88114</v>
      </c>
      <c r="P11" s="83">
        <f t="shared" si="0"/>
        <v>0</v>
      </c>
      <c r="Q11" s="83">
        <f>S11+U11+W11+Y11</f>
        <v>95049.976941333327</v>
      </c>
      <c r="R11" s="83">
        <f t="shared" si="0"/>
        <v>57943.324807999998</v>
      </c>
      <c r="S11" s="83">
        <f t="shared" si="0"/>
        <v>57943.324807999998</v>
      </c>
      <c r="T11" s="83">
        <f t="shared" ref="T11:X11" si="1">T26+T41</f>
        <v>37106.652133333337</v>
      </c>
      <c r="U11" s="83">
        <f t="shared" si="1"/>
        <v>37106.652133333337</v>
      </c>
      <c r="V11" s="83">
        <f t="shared" si="1"/>
        <v>0</v>
      </c>
      <c r="W11" s="83">
        <f t="shared" si="1"/>
        <v>0</v>
      </c>
      <c r="X11" s="83">
        <f t="shared" si="1"/>
        <v>0</v>
      </c>
      <c r="Y11" s="83">
        <f t="shared" ref="Y11" si="2">Y26+Y41</f>
        <v>0</v>
      </c>
      <c r="Z11" s="216"/>
    </row>
    <row r="12" spans="1:26">
      <c r="A12" s="30"/>
      <c r="B12" s="30"/>
      <c r="C12" s="30"/>
      <c r="D12" s="30"/>
      <c r="E12" s="144">
        <v>4</v>
      </c>
      <c r="F12" s="148" t="s">
        <v>347</v>
      </c>
      <c r="G12" s="206" t="s">
        <v>859</v>
      </c>
      <c r="H12" s="83">
        <f t="shared" si="0"/>
        <v>0</v>
      </c>
      <c r="I12" s="83">
        <f t="shared" si="0"/>
        <v>0</v>
      </c>
      <c r="J12" s="83">
        <f t="shared" si="0"/>
        <v>0</v>
      </c>
      <c r="K12" s="83">
        <f t="shared" si="0"/>
        <v>0</v>
      </c>
      <c r="L12" s="83">
        <f t="shared" si="0"/>
        <v>0</v>
      </c>
      <c r="M12" s="83">
        <f t="shared" si="0"/>
        <v>0</v>
      </c>
      <c r="N12" s="83">
        <f t="shared" si="0"/>
        <v>0</v>
      </c>
      <c r="O12" s="83">
        <f t="shared" si="0"/>
        <v>0</v>
      </c>
      <c r="P12" s="216"/>
      <c r="Q12" s="83">
        <f t="shared" ref="Q12:Q23" si="3">S12+U12+W12+Y12</f>
        <v>0</v>
      </c>
      <c r="R12" s="247">
        <f t="shared" ref="R12" si="4">Z12</f>
        <v>0</v>
      </c>
      <c r="S12" s="247">
        <f t="shared" ref="S12" si="5">AA12</f>
        <v>0</v>
      </c>
      <c r="T12" s="247">
        <f t="shared" ref="T12" si="6">AB12</f>
        <v>0</v>
      </c>
      <c r="U12" s="247">
        <f t="shared" ref="U12" si="7">AC12</f>
        <v>0</v>
      </c>
      <c r="V12" s="247">
        <f t="shared" ref="V12" si="8">AD12</f>
        <v>0</v>
      </c>
      <c r="W12" s="247">
        <f t="shared" ref="W12" si="9">AE12</f>
        <v>0</v>
      </c>
      <c r="X12" s="247">
        <f t="shared" ref="X12" si="10">AF12</f>
        <v>0</v>
      </c>
      <c r="Y12" s="83">
        <f t="shared" ref="Y12" si="11">Y27+Y42</f>
        <v>0</v>
      </c>
      <c r="Z12" s="216"/>
    </row>
    <row r="13" spans="1:26">
      <c r="A13" s="30"/>
      <c r="B13" s="30"/>
      <c r="C13" s="30"/>
      <c r="D13" s="30"/>
      <c r="E13" s="144">
        <v>5</v>
      </c>
      <c r="F13" s="148" t="s">
        <v>343</v>
      </c>
      <c r="G13" s="206" t="s">
        <v>3</v>
      </c>
      <c r="H13" s="83">
        <f t="shared" si="0"/>
        <v>36205.610999999997</v>
      </c>
      <c r="I13" s="83">
        <f t="shared" si="0"/>
        <v>88280.37000000001</v>
      </c>
      <c r="J13" s="83">
        <f t="shared" si="0"/>
        <v>49925.634890000001</v>
      </c>
      <c r="K13" s="9">
        <f t="shared" si="0"/>
        <v>145432.95000000001</v>
      </c>
      <c r="L13" s="83">
        <f t="shared" si="0"/>
        <v>100374.78525</v>
      </c>
      <c r="M13" s="83">
        <f t="shared" si="0"/>
        <v>8001.4750000000004</v>
      </c>
      <c r="N13" s="83">
        <f t="shared" si="0"/>
        <v>8001.4750000000004</v>
      </c>
      <c r="O13" s="83">
        <f t="shared" si="0"/>
        <v>436222.30114</v>
      </c>
      <c r="P13" s="83">
        <f t="shared" si="0"/>
        <v>0</v>
      </c>
      <c r="Q13" s="83">
        <f t="shared" si="3"/>
        <v>50187.390999999996</v>
      </c>
      <c r="R13" s="83">
        <f t="shared" si="0"/>
        <v>25093.695499999998</v>
      </c>
      <c r="S13" s="83">
        <f t="shared" si="0"/>
        <v>25093.695499999998</v>
      </c>
      <c r="T13" s="83">
        <f t="shared" ref="T13:X13" si="12">T28+T43</f>
        <v>25093.695499999998</v>
      </c>
      <c r="U13" s="83">
        <f t="shared" si="12"/>
        <v>25093.695499999998</v>
      </c>
      <c r="V13" s="83">
        <f t="shared" si="12"/>
        <v>0</v>
      </c>
      <c r="W13" s="83">
        <f t="shared" si="12"/>
        <v>0</v>
      </c>
      <c r="X13" s="83">
        <f t="shared" si="12"/>
        <v>0</v>
      </c>
      <c r="Y13" s="83">
        <f t="shared" ref="Y13" si="13">Y28+Y43</f>
        <v>0</v>
      </c>
      <c r="Z13" s="216"/>
    </row>
    <row r="14" spans="1:26" s="199" customFormat="1" ht="31.5">
      <c r="A14" s="221"/>
      <c r="B14" s="221"/>
      <c r="C14" s="221"/>
      <c r="D14" s="221"/>
      <c r="E14" s="144">
        <v>6</v>
      </c>
      <c r="F14" s="148" t="s">
        <v>339</v>
      </c>
      <c r="G14" s="206" t="s">
        <v>858</v>
      </c>
      <c r="H14" s="83">
        <f t="shared" si="0"/>
        <v>42443.12</v>
      </c>
      <c r="I14" s="83">
        <f t="shared" si="0"/>
        <v>35331.160000000003</v>
      </c>
      <c r="J14" s="83">
        <f t="shared" si="0"/>
        <v>55764.29</v>
      </c>
      <c r="K14" s="83">
        <f t="shared" si="0"/>
        <v>147409.26</v>
      </c>
      <c r="L14" s="83">
        <f t="shared" si="0"/>
        <v>180875.31</v>
      </c>
      <c r="M14" s="83">
        <f t="shared" si="0"/>
        <v>135501.72</v>
      </c>
      <c r="N14" s="83">
        <f t="shared" si="0"/>
        <v>135501.72</v>
      </c>
      <c r="O14" s="83">
        <f t="shared" si="0"/>
        <v>732826.58</v>
      </c>
      <c r="P14" s="83">
        <f t="shared" si="0"/>
        <v>0</v>
      </c>
      <c r="Q14" s="83">
        <f t="shared" si="3"/>
        <v>44862.585941333331</v>
      </c>
      <c r="R14" s="83">
        <f t="shared" si="0"/>
        <v>32849.629307999996</v>
      </c>
      <c r="S14" s="83">
        <f t="shared" si="0"/>
        <v>32849.629307999996</v>
      </c>
      <c r="T14" s="83">
        <f>T29+T44</f>
        <v>12012.956633333335</v>
      </c>
      <c r="U14" s="83">
        <f>U29+U44</f>
        <v>12012.956633333335</v>
      </c>
      <c r="V14" s="83">
        <f t="shared" ref="V14:X14" si="14">V29+V44</f>
        <v>0</v>
      </c>
      <c r="W14" s="83">
        <f t="shared" si="14"/>
        <v>0</v>
      </c>
      <c r="X14" s="83">
        <f t="shared" si="14"/>
        <v>0</v>
      </c>
      <c r="Y14" s="83">
        <f t="shared" ref="Y14" si="15">Y29+Y44</f>
        <v>0</v>
      </c>
      <c r="Z14" s="292"/>
    </row>
    <row r="15" spans="1:26">
      <c r="A15" s="30"/>
      <c r="B15" s="30"/>
      <c r="C15" s="30"/>
      <c r="D15" s="30"/>
      <c r="E15" s="144">
        <v>7</v>
      </c>
      <c r="F15" s="148" t="s">
        <v>857</v>
      </c>
      <c r="G15" s="206" t="s">
        <v>856</v>
      </c>
      <c r="H15" s="83">
        <f t="shared" si="0"/>
        <v>1650.1</v>
      </c>
      <c r="I15" s="83">
        <f t="shared" si="0"/>
        <v>493227.64</v>
      </c>
      <c r="J15" s="83">
        <f t="shared" si="0"/>
        <v>0</v>
      </c>
      <c r="K15" s="83">
        <f t="shared" si="0"/>
        <v>0</v>
      </c>
      <c r="L15" s="83">
        <f t="shared" si="0"/>
        <v>4959</v>
      </c>
      <c r="M15" s="83">
        <f t="shared" si="0"/>
        <v>0</v>
      </c>
      <c r="N15" s="83">
        <f t="shared" si="0"/>
        <v>0</v>
      </c>
      <c r="O15" s="83">
        <f t="shared" si="0"/>
        <v>499836.74</v>
      </c>
      <c r="P15" s="83">
        <f t="shared" si="0"/>
        <v>0</v>
      </c>
      <c r="Q15" s="83">
        <f t="shared" si="3"/>
        <v>0</v>
      </c>
      <c r="R15" s="83">
        <f t="shared" si="0"/>
        <v>0</v>
      </c>
      <c r="S15" s="83">
        <f t="shared" si="0"/>
        <v>0</v>
      </c>
      <c r="T15" s="83">
        <f t="shared" ref="T15:X15" si="16">T30+T45</f>
        <v>0</v>
      </c>
      <c r="U15" s="83">
        <f t="shared" si="16"/>
        <v>0</v>
      </c>
      <c r="V15" s="83">
        <f t="shared" si="16"/>
        <v>0</v>
      </c>
      <c r="W15" s="83">
        <f t="shared" si="16"/>
        <v>0</v>
      </c>
      <c r="X15" s="83">
        <f t="shared" si="16"/>
        <v>0</v>
      </c>
      <c r="Y15" s="83">
        <f t="shared" ref="Y15" si="17">Y30+Y45</f>
        <v>0</v>
      </c>
      <c r="Z15" s="216"/>
    </row>
    <row r="16" spans="1:26">
      <c r="A16" s="30"/>
      <c r="B16" s="30"/>
      <c r="C16" s="30"/>
      <c r="D16" s="30"/>
      <c r="E16" s="144">
        <v>8</v>
      </c>
      <c r="F16" s="143" t="s">
        <v>336</v>
      </c>
      <c r="G16" s="47" t="s">
        <v>335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 t="shared" si="0"/>
        <v>0</v>
      </c>
      <c r="L16" s="9">
        <f t="shared" si="0"/>
        <v>0</v>
      </c>
      <c r="M16" s="9">
        <f t="shared" si="0"/>
        <v>0</v>
      </c>
      <c r="N16" s="9">
        <f t="shared" si="0"/>
        <v>0</v>
      </c>
      <c r="O16" s="9">
        <f t="shared" si="0"/>
        <v>0</v>
      </c>
      <c r="P16" s="216"/>
      <c r="Q16" s="83">
        <f t="shared" si="3"/>
        <v>0</v>
      </c>
      <c r="R16" s="247">
        <f t="shared" ref="R16:R19" si="18">Z16</f>
        <v>0</v>
      </c>
      <c r="S16" s="247">
        <f t="shared" ref="S16:S19" si="19">AA16</f>
        <v>0</v>
      </c>
      <c r="T16" s="247">
        <f t="shared" ref="T16:T19" si="20">AB16</f>
        <v>0</v>
      </c>
      <c r="U16" s="247">
        <f t="shared" ref="U16:U19" si="21">AC16</f>
        <v>0</v>
      </c>
      <c r="V16" s="247">
        <f t="shared" ref="V16:V19" si="22">AD16</f>
        <v>0</v>
      </c>
      <c r="W16" s="247">
        <f t="shared" ref="W16:W19" si="23">AE16</f>
        <v>0</v>
      </c>
      <c r="X16" s="247">
        <f t="shared" ref="X16:X19" si="24">AF16</f>
        <v>0</v>
      </c>
      <c r="Y16" s="9">
        <f t="shared" ref="Y16" si="25">Y31+Y46</f>
        <v>0</v>
      </c>
      <c r="Z16" s="216"/>
    </row>
    <row r="17" spans="1:26">
      <c r="A17" s="30"/>
      <c r="B17" s="30"/>
      <c r="C17" s="30"/>
      <c r="D17" s="30"/>
      <c r="E17" s="144">
        <v>9</v>
      </c>
      <c r="F17" s="143" t="s">
        <v>334</v>
      </c>
      <c r="G17" s="47" t="s">
        <v>333</v>
      </c>
      <c r="H17" s="9">
        <f t="shared" si="0"/>
        <v>0</v>
      </c>
      <c r="I17" s="9">
        <f t="shared" si="0"/>
        <v>0</v>
      </c>
      <c r="J17" s="9">
        <f t="shared" si="0"/>
        <v>0</v>
      </c>
      <c r="K17" s="9">
        <f t="shared" si="0"/>
        <v>0</v>
      </c>
      <c r="L17" s="9">
        <f t="shared" si="0"/>
        <v>0</v>
      </c>
      <c r="M17" s="9">
        <f t="shared" si="0"/>
        <v>0</v>
      </c>
      <c r="N17" s="9">
        <f t="shared" si="0"/>
        <v>0</v>
      </c>
      <c r="O17" s="9">
        <f t="shared" si="0"/>
        <v>0</v>
      </c>
      <c r="P17" s="216"/>
      <c r="Q17" s="83">
        <f t="shared" si="3"/>
        <v>0</v>
      </c>
      <c r="R17" s="247">
        <f t="shared" si="18"/>
        <v>0</v>
      </c>
      <c r="S17" s="247">
        <f t="shared" si="19"/>
        <v>0</v>
      </c>
      <c r="T17" s="247">
        <f t="shared" si="20"/>
        <v>0</v>
      </c>
      <c r="U17" s="247">
        <f t="shared" si="21"/>
        <v>0</v>
      </c>
      <c r="V17" s="247">
        <f t="shared" si="22"/>
        <v>0</v>
      </c>
      <c r="W17" s="247">
        <f t="shared" si="23"/>
        <v>0</v>
      </c>
      <c r="X17" s="247">
        <f t="shared" si="24"/>
        <v>0</v>
      </c>
      <c r="Y17" s="9">
        <f t="shared" ref="Y17" si="26">Y32+Y47</f>
        <v>0</v>
      </c>
      <c r="Z17" s="216"/>
    </row>
    <row r="18" spans="1:26">
      <c r="A18" s="30"/>
      <c r="B18" s="30"/>
      <c r="C18" s="30"/>
      <c r="D18" s="30"/>
      <c r="E18" s="144">
        <v>10</v>
      </c>
      <c r="F18" s="143" t="s">
        <v>332</v>
      </c>
      <c r="G18" s="47" t="s">
        <v>330</v>
      </c>
      <c r="H18" s="9">
        <f t="shared" si="0"/>
        <v>0</v>
      </c>
      <c r="I18" s="9">
        <f t="shared" si="0"/>
        <v>0</v>
      </c>
      <c r="J18" s="9">
        <f t="shared" si="0"/>
        <v>0</v>
      </c>
      <c r="K18" s="9">
        <f t="shared" si="0"/>
        <v>0</v>
      </c>
      <c r="L18" s="9">
        <f t="shared" si="0"/>
        <v>0</v>
      </c>
      <c r="M18" s="9">
        <f t="shared" si="0"/>
        <v>0</v>
      </c>
      <c r="N18" s="9">
        <f t="shared" si="0"/>
        <v>0</v>
      </c>
      <c r="O18" s="9">
        <f t="shared" si="0"/>
        <v>0</v>
      </c>
      <c r="P18" s="216"/>
      <c r="Q18" s="83">
        <f t="shared" si="3"/>
        <v>0</v>
      </c>
      <c r="R18" s="247">
        <f t="shared" si="18"/>
        <v>0</v>
      </c>
      <c r="S18" s="247">
        <f t="shared" si="19"/>
        <v>0</v>
      </c>
      <c r="T18" s="247">
        <f t="shared" si="20"/>
        <v>0</v>
      </c>
      <c r="U18" s="247">
        <f t="shared" si="21"/>
        <v>0</v>
      </c>
      <c r="V18" s="247">
        <f t="shared" si="22"/>
        <v>0</v>
      </c>
      <c r="W18" s="247">
        <f t="shared" si="23"/>
        <v>0</v>
      </c>
      <c r="X18" s="247">
        <f t="shared" si="24"/>
        <v>0</v>
      </c>
      <c r="Y18" s="9">
        <f t="shared" ref="Y18" si="27">Y33+Y48</f>
        <v>0</v>
      </c>
      <c r="Z18" s="216"/>
    </row>
    <row r="19" spans="1:26">
      <c r="A19" s="30"/>
      <c r="B19" s="30"/>
      <c r="C19" s="30"/>
      <c r="D19" s="30"/>
      <c r="E19" s="144">
        <v>11</v>
      </c>
      <c r="F19" s="143" t="s">
        <v>331</v>
      </c>
      <c r="G19" s="47" t="s">
        <v>855</v>
      </c>
      <c r="H19" s="9">
        <f t="shared" si="0"/>
        <v>0</v>
      </c>
      <c r="I19" s="9">
        <f t="shared" si="0"/>
        <v>0</v>
      </c>
      <c r="J19" s="9">
        <f t="shared" si="0"/>
        <v>0</v>
      </c>
      <c r="K19" s="9">
        <f t="shared" si="0"/>
        <v>0</v>
      </c>
      <c r="L19" s="9">
        <f t="shared" si="0"/>
        <v>0</v>
      </c>
      <c r="M19" s="9">
        <f t="shared" si="0"/>
        <v>0</v>
      </c>
      <c r="N19" s="9">
        <f t="shared" si="0"/>
        <v>0</v>
      </c>
      <c r="O19" s="9">
        <f t="shared" si="0"/>
        <v>0</v>
      </c>
      <c r="P19" s="216"/>
      <c r="Q19" s="83">
        <f t="shared" si="3"/>
        <v>0</v>
      </c>
      <c r="R19" s="247">
        <f t="shared" si="18"/>
        <v>0</v>
      </c>
      <c r="S19" s="247">
        <f t="shared" si="19"/>
        <v>0</v>
      </c>
      <c r="T19" s="247">
        <f t="shared" si="20"/>
        <v>0</v>
      </c>
      <c r="U19" s="247">
        <f t="shared" si="21"/>
        <v>0</v>
      </c>
      <c r="V19" s="247">
        <f t="shared" si="22"/>
        <v>0</v>
      </c>
      <c r="W19" s="247">
        <f t="shared" si="23"/>
        <v>0</v>
      </c>
      <c r="X19" s="247">
        <f t="shared" si="24"/>
        <v>0</v>
      </c>
      <c r="Y19" s="9">
        <f t="shared" ref="Y19" si="28">Y34+Y49</f>
        <v>0</v>
      </c>
      <c r="Z19" s="216"/>
    </row>
    <row r="20" spans="1:26">
      <c r="A20" s="30"/>
      <c r="B20" s="30"/>
      <c r="C20" s="30"/>
      <c r="D20" s="30"/>
      <c r="E20" s="144">
        <v>12</v>
      </c>
      <c r="F20" s="143" t="s">
        <v>329</v>
      </c>
      <c r="G20" s="47" t="s">
        <v>854</v>
      </c>
      <c r="H20" s="9">
        <f t="shared" si="0"/>
        <v>1650.1</v>
      </c>
      <c r="I20" s="9">
        <f t="shared" si="0"/>
        <v>493227.64</v>
      </c>
      <c r="J20" s="9">
        <f t="shared" si="0"/>
        <v>0</v>
      </c>
      <c r="K20" s="9">
        <f t="shared" si="0"/>
        <v>0</v>
      </c>
      <c r="L20" s="9">
        <f t="shared" si="0"/>
        <v>4959</v>
      </c>
      <c r="M20" s="9">
        <f t="shared" si="0"/>
        <v>0</v>
      </c>
      <c r="N20" s="9">
        <f t="shared" si="0"/>
        <v>0</v>
      </c>
      <c r="O20" s="9">
        <f t="shared" si="0"/>
        <v>499836.74</v>
      </c>
      <c r="P20" s="9">
        <f t="shared" si="0"/>
        <v>0</v>
      </c>
      <c r="Q20" s="83">
        <f t="shared" si="3"/>
        <v>0</v>
      </c>
      <c r="R20" s="9">
        <f t="shared" si="0"/>
        <v>0</v>
      </c>
      <c r="S20" s="9">
        <f t="shared" si="0"/>
        <v>0</v>
      </c>
      <c r="T20" s="9">
        <f t="shared" ref="T20:X20" si="29">T35+T50</f>
        <v>0</v>
      </c>
      <c r="U20" s="9">
        <f t="shared" si="29"/>
        <v>0</v>
      </c>
      <c r="V20" s="9">
        <f t="shared" si="29"/>
        <v>0</v>
      </c>
      <c r="W20" s="9">
        <f t="shared" si="29"/>
        <v>0</v>
      </c>
      <c r="X20" s="9">
        <f t="shared" si="29"/>
        <v>0</v>
      </c>
      <c r="Y20" s="9">
        <f t="shared" ref="Y20" si="30">Y35+Y50</f>
        <v>0</v>
      </c>
      <c r="Z20" s="216"/>
    </row>
    <row r="21" spans="1:26">
      <c r="A21" s="30"/>
      <c r="B21" s="30"/>
      <c r="C21" s="30"/>
      <c r="D21" s="30"/>
      <c r="E21" s="144">
        <v>13</v>
      </c>
      <c r="F21" s="143" t="s">
        <v>328</v>
      </c>
      <c r="G21" s="47" t="s">
        <v>853</v>
      </c>
      <c r="H21" s="9">
        <f t="shared" si="0"/>
        <v>0</v>
      </c>
      <c r="I21" s="9">
        <f t="shared" si="0"/>
        <v>0</v>
      </c>
      <c r="J21" s="9">
        <f t="shared" si="0"/>
        <v>0</v>
      </c>
      <c r="K21" s="9">
        <f t="shared" si="0"/>
        <v>0</v>
      </c>
      <c r="L21" s="9">
        <f t="shared" si="0"/>
        <v>0</v>
      </c>
      <c r="M21" s="9">
        <f t="shared" si="0"/>
        <v>0</v>
      </c>
      <c r="N21" s="9">
        <f t="shared" si="0"/>
        <v>0</v>
      </c>
      <c r="O21" s="9">
        <f t="shared" si="0"/>
        <v>0</v>
      </c>
      <c r="P21" s="216"/>
      <c r="Q21" s="83">
        <f t="shared" si="3"/>
        <v>0</v>
      </c>
      <c r="R21" s="247">
        <f t="shared" ref="R21:R23" si="31">Z21</f>
        <v>0</v>
      </c>
      <c r="S21" s="247">
        <f t="shared" ref="S21:S23" si="32">AA21</f>
        <v>0</v>
      </c>
      <c r="T21" s="247">
        <f t="shared" ref="T21:T23" si="33">AB21</f>
        <v>0</v>
      </c>
      <c r="U21" s="247">
        <f t="shared" ref="U21:U23" si="34">AC21</f>
        <v>0</v>
      </c>
      <c r="V21" s="247">
        <f t="shared" ref="V21:V23" si="35">AD21</f>
        <v>0</v>
      </c>
      <c r="W21" s="247">
        <f t="shared" ref="W21:W23" si="36">AE21</f>
        <v>0</v>
      </c>
      <c r="X21" s="247">
        <f t="shared" ref="X21:X23" si="37">AF21</f>
        <v>0</v>
      </c>
      <c r="Y21" s="9">
        <f t="shared" ref="Y21" si="38">Y36+Y51</f>
        <v>0</v>
      </c>
      <c r="Z21" s="216"/>
    </row>
    <row r="22" spans="1:26">
      <c r="A22" s="30"/>
      <c r="B22" s="30"/>
      <c r="C22" s="30"/>
      <c r="D22" s="30"/>
      <c r="E22" s="144">
        <v>14</v>
      </c>
      <c r="F22" s="143" t="s">
        <v>326</v>
      </c>
      <c r="G22" s="47" t="s">
        <v>327</v>
      </c>
      <c r="H22" s="9">
        <f t="shared" si="0"/>
        <v>0</v>
      </c>
      <c r="I22" s="9">
        <f t="shared" si="0"/>
        <v>0</v>
      </c>
      <c r="J22" s="9">
        <f t="shared" si="0"/>
        <v>0</v>
      </c>
      <c r="K22" s="9">
        <f t="shared" si="0"/>
        <v>0</v>
      </c>
      <c r="L22" s="9">
        <f t="shared" si="0"/>
        <v>0</v>
      </c>
      <c r="M22" s="9">
        <f t="shared" si="0"/>
        <v>0</v>
      </c>
      <c r="N22" s="9">
        <f t="shared" si="0"/>
        <v>0</v>
      </c>
      <c r="O22" s="9">
        <f t="shared" si="0"/>
        <v>0</v>
      </c>
      <c r="P22" s="216"/>
      <c r="Q22" s="83">
        <f t="shared" si="3"/>
        <v>0</v>
      </c>
      <c r="R22" s="247">
        <f t="shared" si="31"/>
        <v>0</v>
      </c>
      <c r="S22" s="247">
        <f t="shared" si="32"/>
        <v>0</v>
      </c>
      <c r="T22" s="247">
        <f t="shared" si="33"/>
        <v>0</v>
      </c>
      <c r="U22" s="247">
        <f t="shared" si="34"/>
        <v>0</v>
      </c>
      <c r="V22" s="247">
        <f t="shared" si="35"/>
        <v>0</v>
      </c>
      <c r="W22" s="247">
        <f t="shared" si="36"/>
        <v>0</v>
      </c>
      <c r="X22" s="247">
        <f t="shared" si="37"/>
        <v>0</v>
      </c>
      <c r="Y22" s="9">
        <f t="shared" ref="Y22" si="39">Y37+Y52</f>
        <v>0</v>
      </c>
      <c r="Z22" s="216"/>
    </row>
    <row r="23" spans="1:26">
      <c r="A23" s="30"/>
      <c r="B23" s="30"/>
      <c r="C23" s="30"/>
      <c r="D23" s="30"/>
      <c r="E23" s="144">
        <v>15</v>
      </c>
      <c r="F23" s="143" t="s">
        <v>852</v>
      </c>
      <c r="G23" s="47" t="s">
        <v>325</v>
      </c>
      <c r="H23" s="9">
        <f t="shared" si="0"/>
        <v>0</v>
      </c>
      <c r="I23" s="9">
        <f t="shared" si="0"/>
        <v>0</v>
      </c>
      <c r="J23" s="9">
        <f t="shared" si="0"/>
        <v>0</v>
      </c>
      <c r="K23" s="9">
        <f t="shared" si="0"/>
        <v>0</v>
      </c>
      <c r="L23" s="9">
        <f t="shared" si="0"/>
        <v>0</v>
      </c>
      <c r="M23" s="9">
        <f t="shared" si="0"/>
        <v>0</v>
      </c>
      <c r="N23" s="9">
        <f t="shared" si="0"/>
        <v>0</v>
      </c>
      <c r="O23" s="9">
        <f t="shared" si="0"/>
        <v>0</v>
      </c>
      <c r="P23" s="216"/>
      <c r="Q23" s="83">
        <f t="shared" si="3"/>
        <v>0</v>
      </c>
      <c r="R23" s="247">
        <f t="shared" si="31"/>
        <v>0</v>
      </c>
      <c r="S23" s="247">
        <f t="shared" si="32"/>
        <v>0</v>
      </c>
      <c r="T23" s="247">
        <f t="shared" si="33"/>
        <v>0</v>
      </c>
      <c r="U23" s="247">
        <f t="shared" si="34"/>
        <v>0</v>
      </c>
      <c r="V23" s="247">
        <f t="shared" si="35"/>
        <v>0</v>
      </c>
      <c r="W23" s="247">
        <f t="shared" si="36"/>
        <v>0</v>
      </c>
      <c r="X23" s="247">
        <f t="shared" si="37"/>
        <v>0</v>
      </c>
      <c r="Y23" s="9">
        <f t="shared" ref="Y23" si="40">Y38+Y53</f>
        <v>0</v>
      </c>
      <c r="Z23" s="216"/>
    </row>
    <row r="24" spans="1:26">
      <c r="A24" s="30"/>
      <c r="B24" s="30"/>
      <c r="C24" s="30"/>
      <c r="D24" s="30"/>
      <c r="E24" s="144">
        <v>16</v>
      </c>
      <c r="F24" s="143" t="s">
        <v>851</v>
      </c>
      <c r="G24" s="242" t="s">
        <v>850</v>
      </c>
      <c r="H24" s="9">
        <f t="shared" si="0"/>
        <v>80298.831000000006</v>
      </c>
      <c r="I24" s="9">
        <f t="shared" si="0"/>
        <v>616839.17000000004</v>
      </c>
      <c r="J24" s="9">
        <f t="shared" si="0"/>
        <v>105689.92488999999</v>
      </c>
      <c r="K24" s="176">
        <f t="shared" si="0"/>
        <v>292842.21000000002</v>
      </c>
      <c r="L24" s="176">
        <f t="shared" si="0"/>
        <v>286209.09524999995</v>
      </c>
      <c r="M24" s="9">
        <f t="shared" si="0"/>
        <v>143503.19500000001</v>
      </c>
      <c r="N24" s="9">
        <f t="shared" si="0"/>
        <v>143503.19500000001</v>
      </c>
      <c r="O24" s="9">
        <f t="shared" si="0"/>
        <v>1668885.6211399997</v>
      </c>
      <c r="P24" s="155" t="e">
        <f>P39+P54+#REF!+#REF!</f>
        <v>#REF!</v>
      </c>
      <c r="Q24" s="176">
        <f>Q39+Q54</f>
        <v>95049.976941333327</v>
      </c>
      <c r="R24" s="176">
        <f t="shared" ref="R24:X24" si="41">R39+R54</f>
        <v>57943.324807999998</v>
      </c>
      <c r="S24" s="176">
        <f t="shared" si="41"/>
        <v>57943.324807999998</v>
      </c>
      <c r="T24" s="244">
        <f t="shared" si="41"/>
        <v>37106.652133333337</v>
      </c>
      <c r="U24" s="244">
        <f t="shared" si="41"/>
        <v>37106.652133333337</v>
      </c>
      <c r="V24" s="244">
        <f t="shared" si="41"/>
        <v>0</v>
      </c>
      <c r="W24" s="244">
        <f t="shared" si="41"/>
        <v>0</v>
      </c>
      <c r="X24" s="176">
        <f t="shared" si="41"/>
        <v>0</v>
      </c>
      <c r="Y24" s="176">
        <f>Y39+Y54</f>
        <v>0</v>
      </c>
      <c r="Z24" s="218"/>
    </row>
    <row r="25" spans="1:26">
      <c r="E25" s="243">
        <v>17</v>
      </c>
      <c r="F25" s="805" t="s">
        <v>865</v>
      </c>
      <c r="G25" s="806"/>
      <c r="H25" s="806"/>
      <c r="I25" s="806"/>
      <c r="J25" s="806"/>
      <c r="K25" s="806"/>
      <c r="L25" s="806"/>
      <c r="M25" s="806"/>
      <c r="N25" s="806"/>
      <c r="O25" s="807"/>
      <c r="P25" s="218"/>
      <c r="Q25" s="246"/>
      <c r="R25" s="246"/>
      <c r="S25" s="246"/>
      <c r="T25" s="218"/>
      <c r="U25" s="218"/>
      <c r="V25" s="218"/>
      <c r="W25" s="218"/>
      <c r="X25" s="246"/>
      <c r="Y25" s="246"/>
      <c r="Z25" s="218"/>
    </row>
    <row r="26" spans="1:26">
      <c r="E26" s="144">
        <v>18</v>
      </c>
      <c r="F26" s="147" t="s">
        <v>861</v>
      </c>
      <c r="G26" s="47" t="s">
        <v>860</v>
      </c>
      <c r="H26" s="9">
        <f t="shared" ref="H26:J26" si="42">H27+H28+H29</f>
        <v>78648.731</v>
      </c>
      <c r="I26" s="9">
        <f t="shared" si="42"/>
        <v>123611.53000000001</v>
      </c>
      <c r="J26" s="9">
        <f t="shared" si="42"/>
        <v>105689.92488999999</v>
      </c>
      <c r="K26" s="9">
        <f>K27+K28+K29</f>
        <v>292842.21000000002</v>
      </c>
      <c r="L26" s="9">
        <f t="shared" ref="L26:Y26" si="43">L27+L28+L29</f>
        <v>280498.62024999998</v>
      </c>
      <c r="M26" s="9">
        <f t="shared" si="43"/>
        <v>138999.18</v>
      </c>
      <c r="N26" s="9">
        <f t="shared" si="43"/>
        <v>138999.18</v>
      </c>
      <c r="O26" s="9">
        <f t="shared" si="43"/>
        <v>1159289.3761400001</v>
      </c>
      <c r="P26" s="9">
        <f t="shared" si="43"/>
        <v>0</v>
      </c>
      <c r="Q26" s="9">
        <f t="shared" si="43"/>
        <v>94766.404416666657</v>
      </c>
      <c r="R26" s="9">
        <f t="shared" si="43"/>
        <v>57873.937599999997</v>
      </c>
      <c r="S26" s="9">
        <f t="shared" si="43"/>
        <v>57873.937599999997</v>
      </c>
      <c r="T26" s="9">
        <f>T27+T28+T29</f>
        <v>36892.466816666667</v>
      </c>
      <c r="U26" s="9">
        <f>U27+U28+U29</f>
        <v>36892.466816666667</v>
      </c>
      <c r="V26" s="9">
        <f t="shared" si="43"/>
        <v>0</v>
      </c>
      <c r="W26" s="9">
        <f t="shared" si="43"/>
        <v>0</v>
      </c>
      <c r="X26" s="9">
        <f t="shared" si="43"/>
        <v>0</v>
      </c>
      <c r="Y26" s="9">
        <f t="shared" si="43"/>
        <v>0</v>
      </c>
      <c r="Z26" s="216"/>
    </row>
    <row r="27" spans="1:26">
      <c r="E27" s="144">
        <v>19</v>
      </c>
      <c r="F27" s="143" t="s">
        <v>347</v>
      </c>
      <c r="G27" s="47" t="s">
        <v>859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9">
        <f>SUM(H27:L27)</f>
        <v>0</v>
      </c>
      <c r="P27" s="216"/>
      <c r="Q27" s="247">
        <f t="shared" ref="Q27:Q38" si="44">Y27</f>
        <v>0</v>
      </c>
      <c r="R27" s="247">
        <f t="shared" ref="R27" si="45">Z27</f>
        <v>0</v>
      </c>
      <c r="S27" s="247">
        <f t="shared" ref="S27" si="46">AA27</f>
        <v>0</v>
      </c>
      <c r="T27" s="247">
        <f t="shared" ref="T27" si="47">AB27</f>
        <v>0</v>
      </c>
      <c r="U27" s="247">
        <f t="shared" ref="U27" si="48">AC27</f>
        <v>0</v>
      </c>
      <c r="V27" s="247">
        <f t="shared" ref="V27" si="49">AD27</f>
        <v>0</v>
      </c>
      <c r="W27" s="247">
        <f t="shared" ref="W27" si="50">AE27</f>
        <v>0</v>
      </c>
      <c r="X27" s="247">
        <f t="shared" ref="X27" si="51">AF27</f>
        <v>0</v>
      </c>
      <c r="Y27" s="247">
        <f t="shared" ref="Y27" si="52">AG27</f>
        <v>0</v>
      </c>
      <c r="Z27" s="216"/>
    </row>
    <row r="28" spans="1:26">
      <c r="E28" s="144">
        <v>20</v>
      </c>
      <c r="F28" s="143" t="s">
        <v>343</v>
      </c>
      <c r="G28" s="47" t="s">
        <v>3</v>
      </c>
      <c r="H28" s="146">
        <v>36205.610999999997</v>
      </c>
      <c r="I28" s="146">
        <v>88280.37000000001</v>
      </c>
      <c r="J28" s="146">
        <v>49925.634890000001</v>
      </c>
      <c r="K28" s="146">
        <v>145432.95000000001</v>
      </c>
      <c r="L28" s="146">
        <v>100373.31024999999</v>
      </c>
      <c r="M28" s="146">
        <v>8000</v>
      </c>
      <c r="N28" s="146">
        <v>8000</v>
      </c>
      <c r="O28" s="9">
        <f>SUM(H28:N28)</f>
        <v>436217.87614000001</v>
      </c>
      <c r="P28" s="216"/>
      <c r="Q28" s="247">
        <f>S28+U28+W28+Y28</f>
        <v>50186.654999999999</v>
      </c>
      <c r="R28" s="291">
        <f>S28</f>
        <v>25093.327499999999</v>
      </c>
      <c r="S28" s="9">
        <v>25093.327499999999</v>
      </c>
      <c r="T28" s="9">
        <f>U28</f>
        <v>25093.327499999999</v>
      </c>
      <c r="U28" s="9">
        <v>25093.327499999999</v>
      </c>
      <c r="V28" s="216"/>
      <c r="W28" s="216"/>
      <c r="X28" s="291">
        <v>0</v>
      </c>
      <c r="Y28" s="138">
        <v>0</v>
      </c>
      <c r="Z28" s="216"/>
    </row>
    <row r="29" spans="1:26" s="199" customFormat="1" ht="31.5">
      <c r="E29" s="144">
        <v>21</v>
      </c>
      <c r="F29" s="143" t="s">
        <v>339</v>
      </c>
      <c r="G29" s="47" t="s">
        <v>858</v>
      </c>
      <c r="H29" s="145">
        <v>42443.12</v>
      </c>
      <c r="I29" s="145">
        <v>35331.160000000003</v>
      </c>
      <c r="J29" s="145">
        <v>55764.29</v>
      </c>
      <c r="K29" s="145">
        <v>147409.26</v>
      </c>
      <c r="L29" s="145">
        <v>180125.31</v>
      </c>
      <c r="M29" s="145">
        <v>130999.18</v>
      </c>
      <c r="N29" s="145">
        <v>130999.18</v>
      </c>
      <c r="O29" s="9">
        <f>SUM(H29:N29)</f>
        <v>723071.5</v>
      </c>
      <c r="P29" s="292"/>
      <c r="Q29" s="291">
        <f>S29+U29+W29+Y29</f>
        <v>44579.749416666666</v>
      </c>
      <c r="R29" s="291">
        <f>S29</f>
        <v>32780.610099999998</v>
      </c>
      <c r="S29" s="9">
        <v>32780.610099999998</v>
      </c>
      <c r="T29" s="9">
        <f>U29</f>
        <v>11799.139316666668</v>
      </c>
      <c r="U29" s="9">
        <f>52.72052/1.2+5420.70063/1.2+2018.00854/1.2+6667.53749/1.2</f>
        <v>11799.139316666668</v>
      </c>
      <c r="V29" s="292"/>
      <c r="W29" s="292"/>
      <c r="X29" s="291">
        <v>0</v>
      </c>
      <c r="Y29" s="137">
        <v>0</v>
      </c>
      <c r="Z29" s="292"/>
    </row>
    <row r="30" spans="1:26">
      <c r="E30" s="144">
        <v>22</v>
      </c>
      <c r="F30" s="143" t="s">
        <v>857</v>
      </c>
      <c r="G30" s="47" t="s">
        <v>856</v>
      </c>
      <c r="H30" s="145">
        <f t="shared" ref="H30:S30" si="53">H31+H32+H33+H34+H35+H36+H37+H38</f>
        <v>1650.1</v>
      </c>
      <c r="I30" s="145">
        <f t="shared" si="53"/>
        <v>493227.64</v>
      </c>
      <c r="J30" s="145">
        <f t="shared" si="53"/>
        <v>0</v>
      </c>
      <c r="K30" s="145">
        <f t="shared" si="53"/>
        <v>0</v>
      </c>
      <c r="L30" s="145">
        <f t="shared" si="53"/>
        <v>4959</v>
      </c>
      <c r="M30" s="145">
        <f t="shared" si="53"/>
        <v>0</v>
      </c>
      <c r="N30" s="145">
        <f t="shared" si="53"/>
        <v>0</v>
      </c>
      <c r="O30" s="145">
        <f t="shared" si="53"/>
        <v>499836.74</v>
      </c>
      <c r="P30" s="145">
        <f t="shared" si="53"/>
        <v>0</v>
      </c>
      <c r="Q30" s="145">
        <f t="shared" si="53"/>
        <v>0</v>
      </c>
      <c r="R30" s="145">
        <f t="shared" si="53"/>
        <v>0</v>
      </c>
      <c r="S30" s="145">
        <f t="shared" si="53"/>
        <v>0</v>
      </c>
      <c r="T30" s="145">
        <f t="shared" ref="T30:X30" si="54">T31+T32+T33+T34+T35+T36+T37+T38</f>
        <v>0</v>
      </c>
      <c r="U30" s="145">
        <f t="shared" si="54"/>
        <v>0</v>
      </c>
      <c r="V30" s="145">
        <f t="shared" si="54"/>
        <v>0</v>
      </c>
      <c r="W30" s="145">
        <f t="shared" si="54"/>
        <v>0</v>
      </c>
      <c r="X30" s="145">
        <f t="shared" si="54"/>
        <v>0</v>
      </c>
      <c r="Y30" s="137">
        <f t="shared" ref="Y30" si="55">Y31+Y32+Y33+Y34+Y35+Y36+Y37+Y38</f>
        <v>0</v>
      </c>
      <c r="Z30" s="216"/>
    </row>
    <row r="31" spans="1:26">
      <c r="E31" s="144">
        <v>23</v>
      </c>
      <c r="F31" s="143" t="s">
        <v>336</v>
      </c>
      <c r="G31" s="47" t="s">
        <v>335</v>
      </c>
      <c r="H31" s="145">
        <v>0</v>
      </c>
      <c r="I31" s="145">
        <v>0</v>
      </c>
      <c r="J31" s="145">
        <v>0</v>
      </c>
      <c r="K31" s="145">
        <v>0</v>
      </c>
      <c r="L31" s="145">
        <v>0</v>
      </c>
      <c r="M31" s="145">
        <v>0</v>
      </c>
      <c r="N31" s="145">
        <v>0</v>
      </c>
      <c r="O31" s="9">
        <v>0</v>
      </c>
      <c r="P31" s="216"/>
      <c r="Q31" s="247">
        <f t="shared" si="44"/>
        <v>0</v>
      </c>
      <c r="R31" s="247">
        <f t="shared" ref="R31:R38" si="56">Z31</f>
        <v>0</v>
      </c>
      <c r="S31" s="247">
        <f t="shared" ref="S31:S38" si="57">AA31</f>
        <v>0</v>
      </c>
      <c r="T31" s="247">
        <f t="shared" ref="T31:T38" si="58">AB31</f>
        <v>0</v>
      </c>
      <c r="U31" s="247">
        <f t="shared" ref="U31:U38" si="59">AC31</f>
        <v>0</v>
      </c>
      <c r="V31" s="247">
        <f t="shared" ref="V31:V38" si="60">AD31</f>
        <v>0</v>
      </c>
      <c r="W31" s="247">
        <f t="shared" ref="W31:W38" si="61">AE31</f>
        <v>0</v>
      </c>
      <c r="X31" s="247">
        <f t="shared" ref="X31:X38" si="62">AF31</f>
        <v>0</v>
      </c>
      <c r="Y31" s="137">
        <v>0</v>
      </c>
      <c r="Z31" s="216"/>
    </row>
    <row r="32" spans="1:26">
      <c r="E32" s="144">
        <v>24</v>
      </c>
      <c r="F32" s="143" t="s">
        <v>334</v>
      </c>
      <c r="G32" s="47" t="s">
        <v>333</v>
      </c>
      <c r="H32" s="145">
        <v>0</v>
      </c>
      <c r="I32" s="145">
        <v>0</v>
      </c>
      <c r="J32" s="145">
        <v>0</v>
      </c>
      <c r="K32" s="145">
        <v>0</v>
      </c>
      <c r="L32" s="145">
        <v>0</v>
      </c>
      <c r="M32" s="145">
        <v>0</v>
      </c>
      <c r="N32" s="145">
        <v>0</v>
      </c>
      <c r="O32" s="9">
        <v>0</v>
      </c>
      <c r="P32" s="216"/>
      <c r="Q32" s="247">
        <f t="shared" si="44"/>
        <v>0</v>
      </c>
      <c r="R32" s="247">
        <f t="shared" si="56"/>
        <v>0</v>
      </c>
      <c r="S32" s="247">
        <f t="shared" si="57"/>
        <v>0</v>
      </c>
      <c r="T32" s="247">
        <f t="shared" si="58"/>
        <v>0</v>
      </c>
      <c r="U32" s="247">
        <f t="shared" si="59"/>
        <v>0</v>
      </c>
      <c r="V32" s="247">
        <f t="shared" si="60"/>
        <v>0</v>
      </c>
      <c r="W32" s="247">
        <f t="shared" si="61"/>
        <v>0</v>
      </c>
      <c r="X32" s="247">
        <f t="shared" si="62"/>
        <v>0</v>
      </c>
      <c r="Y32" s="137">
        <v>0</v>
      </c>
      <c r="Z32" s="216"/>
    </row>
    <row r="33" spans="1:26">
      <c r="E33" s="144">
        <v>25</v>
      </c>
      <c r="F33" s="143" t="s">
        <v>332</v>
      </c>
      <c r="G33" s="47" t="s">
        <v>330</v>
      </c>
      <c r="H33" s="145">
        <v>0</v>
      </c>
      <c r="I33" s="145">
        <v>0</v>
      </c>
      <c r="J33" s="145">
        <v>0</v>
      </c>
      <c r="K33" s="145">
        <v>0</v>
      </c>
      <c r="L33" s="145">
        <v>0</v>
      </c>
      <c r="M33" s="145">
        <v>0</v>
      </c>
      <c r="N33" s="145">
        <v>0</v>
      </c>
      <c r="O33" s="9">
        <v>0</v>
      </c>
      <c r="P33" s="216"/>
      <c r="Q33" s="247">
        <f t="shared" si="44"/>
        <v>0</v>
      </c>
      <c r="R33" s="247">
        <f t="shared" si="56"/>
        <v>0</v>
      </c>
      <c r="S33" s="247">
        <f t="shared" si="57"/>
        <v>0</v>
      </c>
      <c r="T33" s="247">
        <f t="shared" si="58"/>
        <v>0</v>
      </c>
      <c r="U33" s="247">
        <f t="shared" si="59"/>
        <v>0</v>
      </c>
      <c r="V33" s="247">
        <f t="shared" si="60"/>
        <v>0</v>
      </c>
      <c r="W33" s="247">
        <f t="shared" si="61"/>
        <v>0</v>
      </c>
      <c r="X33" s="247">
        <f t="shared" si="62"/>
        <v>0</v>
      </c>
      <c r="Y33" s="137">
        <v>0</v>
      </c>
      <c r="Z33" s="216"/>
    </row>
    <row r="34" spans="1:26">
      <c r="E34" s="144">
        <v>26</v>
      </c>
      <c r="F34" s="143" t="s">
        <v>331</v>
      </c>
      <c r="G34" s="47" t="s">
        <v>855</v>
      </c>
      <c r="H34" s="145">
        <v>0</v>
      </c>
      <c r="I34" s="145">
        <v>0</v>
      </c>
      <c r="J34" s="145">
        <v>0</v>
      </c>
      <c r="K34" s="145">
        <v>0</v>
      </c>
      <c r="L34" s="145">
        <v>0</v>
      </c>
      <c r="M34" s="145">
        <v>0</v>
      </c>
      <c r="N34" s="145">
        <v>0</v>
      </c>
      <c r="O34" s="9">
        <f>SUM(H34:L34)</f>
        <v>0</v>
      </c>
      <c r="P34" s="216"/>
      <c r="Q34" s="247">
        <f t="shared" si="44"/>
        <v>0</v>
      </c>
      <c r="R34" s="247">
        <f t="shared" si="56"/>
        <v>0</v>
      </c>
      <c r="S34" s="247">
        <f t="shared" si="57"/>
        <v>0</v>
      </c>
      <c r="T34" s="247">
        <f t="shared" si="58"/>
        <v>0</v>
      </c>
      <c r="U34" s="247">
        <f t="shared" si="59"/>
        <v>0</v>
      </c>
      <c r="V34" s="247">
        <f t="shared" si="60"/>
        <v>0</v>
      </c>
      <c r="W34" s="247">
        <f t="shared" si="61"/>
        <v>0</v>
      </c>
      <c r="X34" s="247">
        <f t="shared" si="62"/>
        <v>0</v>
      </c>
      <c r="Y34" s="137">
        <v>0</v>
      </c>
      <c r="Z34" s="216"/>
    </row>
    <row r="35" spans="1:26">
      <c r="E35" s="144">
        <v>27</v>
      </c>
      <c r="F35" s="143" t="s">
        <v>329</v>
      </c>
      <c r="G35" s="47" t="s">
        <v>854</v>
      </c>
      <c r="H35" s="145">
        <v>1650.1</v>
      </c>
      <c r="I35" s="145">
        <v>493227.64</v>
      </c>
      <c r="J35" s="145">
        <v>0</v>
      </c>
      <c r="K35" s="145">
        <v>0</v>
      </c>
      <c r="L35" s="145">
        <v>4959</v>
      </c>
      <c r="M35" s="145">
        <v>0</v>
      </c>
      <c r="N35" s="145">
        <v>0</v>
      </c>
      <c r="O35" s="9">
        <f>SUM(H35:N35)</f>
        <v>499836.74</v>
      </c>
      <c r="P35" s="216"/>
      <c r="Q35" s="247">
        <f t="shared" si="44"/>
        <v>0</v>
      </c>
      <c r="R35" s="247">
        <f t="shared" si="56"/>
        <v>0</v>
      </c>
      <c r="S35" s="247">
        <f t="shared" si="57"/>
        <v>0</v>
      </c>
      <c r="T35" s="247">
        <f t="shared" si="58"/>
        <v>0</v>
      </c>
      <c r="U35" s="247">
        <f t="shared" si="59"/>
        <v>0</v>
      </c>
      <c r="V35" s="247">
        <f t="shared" si="60"/>
        <v>0</v>
      </c>
      <c r="W35" s="247">
        <f t="shared" si="61"/>
        <v>0</v>
      </c>
      <c r="X35" s="247">
        <f t="shared" si="62"/>
        <v>0</v>
      </c>
      <c r="Y35" s="137">
        <v>0</v>
      </c>
      <c r="Z35" s="216"/>
    </row>
    <row r="36" spans="1:26">
      <c r="E36" s="144">
        <v>28</v>
      </c>
      <c r="F36" s="143" t="s">
        <v>328</v>
      </c>
      <c r="G36" s="47" t="s">
        <v>853</v>
      </c>
      <c r="H36" s="145">
        <v>0</v>
      </c>
      <c r="I36" s="145">
        <v>0</v>
      </c>
      <c r="J36" s="145">
        <v>0</v>
      </c>
      <c r="K36" s="145">
        <v>0</v>
      </c>
      <c r="L36" s="145">
        <v>0</v>
      </c>
      <c r="M36" s="145">
        <v>0</v>
      </c>
      <c r="N36" s="145">
        <v>0</v>
      </c>
      <c r="O36" s="9">
        <v>0</v>
      </c>
      <c r="P36" s="216"/>
      <c r="Q36" s="247">
        <f t="shared" si="44"/>
        <v>0</v>
      </c>
      <c r="R36" s="247">
        <f t="shared" si="56"/>
        <v>0</v>
      </c>
      <c r="S36" s="247">
        <f t="shared" si="57"/>
        <v>0</v>
      </c>
      <c r="T36" s="247">
        <f t="shared" si="58"/>
        <v>0</v>
      </c>
      <c r="U36" s="247">
        <f t="shared" si="59"/>
        <v>0</v>
      </c>
      <c r="V36" s="247">
        <f t="shared" si="60"/>
        <v>0</v>
      </c>
      <c r="W36" s="247">
        <f t="shared" si="61"/>
        <v>0</v>
      </c>
      <c r="X36" s="247">
        <f t="shared" si="62"/>
        <v>0</v>
      </c>
      <c r="Y36" s="137">
        <v>0</v>
      </c>
      <c r="Z36" s="216"/>
    </row>
    <row r="37" spans="1:26">
      <c r="E37" s="144">
        <v>29</v>
      </c>
      <c r="F37" s="143" t="s">
        <v>326</v>
      </c>
      <c r="G37" s="47" t="s">
        <v>327</v>
      </c>
      <c r="H37" s="145">
        <v>0</v>
      </c>
      <c r="I37" s="145">
        <v>0</v>
      </c>
      <c r="J37" s="145">
        <v>0</v>
      </c>
      <c r="K37" s="145">
        <v>0</v>
      </c>
      <c r="L37" s="145">
        <v>0</v>
      </c>
      <c r="M37" s="145">
        <v>0</v>
      </c>
      <c r="N37" s="145">
        <v>0</v>
      </c>
      <c r="O37" s="9">
        <v>0</v>
      </c>
      <c r="P37" s="216"/>
      <c r="Q37" s="247">
        <f t="shared" si="44"/>
        <v>0</v>
      </c>
      <c r="R37" s="247">
        <f t="shared" si="56"/>
        <v>0</v>
      </c>
      <c r="S37" s="247">
        <f t="shared" si="57"/>
        <v>0</v>
      </c>
      <c r="T37" s="247">
        <f t="shared" si="58"/>
        <v>0</v>
      </c>
      <c r="U37" s="247">
        <f t="shared" si="59"/>
        <v>0</v>
      </c>
      <c r="V37" s="247">
        <f t="shared" si="60"/>
        <v>0</v>
      </c>
      <c r="W37" s="247">
        <f t="shared" si="61"/>
        <v>0</v>
      </c>
      <c r="X37" s="247">
        <f t="shared" si="62"/>
        <v>0</v>
      </c>
      <c r="Y37" s="137">
        <v>0</v>
      </c>
      <c r="Z37" s="216"/>
    </row>
    <row r="38" spans="1:26">
      <c r="E38" s="144">
        <v>30</v>
      </c>
      <c r="F38" s="143" t="s">
        <v>852</v>
      </c>
      <c r="G38" s="47" t="s">
        <v>325</v>
      </c>
      <c r="H38" s="145">
        <v>0</v>
      </c>
      <c r="I38" s="145">
        <v>0</v>
      </c>
      <c r="J38" s="145">
        <v>0</v>
      </c>
      <c r="K38" s="145">
        <v>0</v>
      </c>
      <c r="L38" s="145">
        <v>0</v>
      </c>
      <c r="M38" s="145">
        <v>0</v>
      </c>
      <c r="N38" s="145">
        <v>0</v>
      </c>
      <c r="O38" s="9">
        <v>0</v>
      </c>
      <c r="P38" s="216"/>
      <c r="Q38" s="247">
        <f t="shared" si="44"/>
        <v>0</v>
      </c>
      <c r="R38" s="247">
        <f t="shared" si="56"/>
        <v>0</v>
      </c>
      <c r="S38" s="247">
        <f t="shared" si="57"/>
        <v>0</v>
      </c>
      <c r="T38" s="247">
        <f t="shared" si="58"/>
        <v>0</v>
      </c>
      <c r="U38" s="247">
        <f t="shared" si="59"/>
        <v>0</v>
      </c>
      <c r="V38" s="247">
        <f t="shared" si="60"/>
        <v>0</v>
      </c>
      <c r="W38" s="247">
        <f t="shared" si="61"/>
        <v>0</v>
      </c>
      <c r="X38" s="247">
        <f t="shared" si="62"/>
        <v>0</v>
      </c>
      <c r="Y38" s="137">
        <v>0</v>
      </c>
      <c r="Z38" s="216"/>
    </row>
    <row r="39" spans="1:26" ht="34.5" customHeight="1">
      <c r="A39" s="30"/>
      <c r="B39" s="30"/>
      <c r="C39" s="30"/>
      <c r="D39" s="30"/>
      <c r="E39" s="144">
        <v>31</v>
      </c>
      <c r="F39" s="143" t="s">
        <v>851</v>
      </c>
      <c r="G39" s="242" t="s">
        <v>952</v>
      </c>
      <c r="H39" s="9">
        <f t="shared" ref="H39:N39" si="63">H26+H30</f>
        <v>80298.831000000006</v>
      </c>
      <c r="I39" s="9">
        <f t="shared" si="63"/>
        <v>616839.17000000004</v>
      </c>
      <c r="J39" s="9">
        <f t="shared" si="63"/>
        <v>105689.92488999999</v>
      </c>
      <c r="K39" s="176">
        <f>K26+K30</f>
        <v>292842.21000000002</v>
      </c>
      <c r="L39" s="176">
        <f t="shared" si="63"/>
        <v>285457.62024999998</v>
      </c>
      <c r="M39" s="94">
        <f t="shared" si="63"/>
        <v>138999.18</v>
      </c>
      <c r="N39" s="94">
        <f t="shared" si="63"/>
        <v>138999.18</v>
      </c>
      <c r="O39" s="94">
        <f>SUM(H39:N39)</f>
        <v>1659126.1161399998</v>
      </c>
      <c r="P39" s="155">
        <f t="shared" ref="P39:X39" si="64">P26+P30</f>
        <v>0</v>
      </c>
      <c r="Q39" s="176">
        <f>Q26+Q30</f>
        <v>94766.404416666657</v>
      </c>
      <c r="R39" s="155">
        <f t="shared" si="64"/>
        <v>57873.937599999997</v>
      </c>
      <c r="S39" s="155">
        <f t="shared" si="64"/>
        <v>57873.937599999997</v>
      </c>
      <c r="T39" s="155">
        <f t="shared" si="64"/>
        <v>36892.466816666667</v>
      </c>
      <c r="U39" s="155">
        <f t="shared" si="64"/>
        <v>36892.466816666667</v>
      </c>
      <c r="V39" s="155">
        <f t="shared" si="64"/>
        <v>0</v>
      </c>
      <c r="W39" s="155">
        <f t="shared" si="64"/>
        <v>0</v>
      </c>
      <c r="X39" s="155">
        <f t="shared" si="64"/>
        <v>0</v>
      </c>
      <c r="Y39" s="176">
        <f>Y26+Y30</f>
        <v>0</v>
      </c>
      <c r="Z39" s="218"/>
    </row>
    <row r="40" spans="1:26">
      <c r="E40" s="243">
        <v>62</v>
      </c>
      <c r="F40" s="805" t="s">
        <v>862</v>
      </c>
      <c r="G40" s="806"/>
      <c r="H40" s="806"/>
      <c r="I40" s="806"/>
      <c r="J40" s="806"/>
      <c r="K40" s="806"/>
      <c r="L40" s="806"/>
      <c r="M40" s="806"/>
      <c r="N40" s="806"/>
      <c r="O40" s="807"/>
      <c r="P40" s="218"/>
      <c r="Q40" s="246"/>
      <c r="R40" s="246"/>
      <c r="S40" s="246"/>
      <c r="T40" s="218"/>
      <c r="U40" s="218"/>
      <c r="V40" s="218"/>
      <c r="W40" s="218"/>
      <c r="X40" s="246"/>
      <c r="Y40" s="246"/>
      <c r="Z40" s="218"/>
    </row>
    <row r="41" spans="1:26">
      <c r="E41" s="144">
        <v>63</v>
      </c>
      <c r="F41" s="147" t="s">
        <v>861</v>
      </c>
      <c r="G41" s="47" t="s">
        <v>860</v>
      </c>
      <c r="H41" s="9">
        <f t="shared" ref="H41:Y41" si="65">H42+H43+H44</f>
        <v>0</v>
      </c>
      <c r="I41" s="9">
        <f t="shared" si="65"/>
        <v>0</v>
      </c>
      <c r="J41" s="9">
        <f t="shared" si="65"/>
        <v>0</v>
      </c>
      <c r="K41" s="9">
        <f t="shared" si="65"/>
        <v>0</v>
      </c>
      <c r="L41" s="9">
        <f t="shared" si="65"/>
        <v>751.47500000000002</v>
      </c>
      <c r="M41" s="9">
        <f t="shared" si="65"/>
        <v>4504.0150000000003</v>
      </c>
      <c r="N41" s="9">
        <f t="shared" si="65"/>
        <v>4504.0150000000003</v>
      </c>
      <c r="O41" s="9">
        <f t="shared" si="65"/>
        <v>9759.5049999999992</v>
      </c>
      <c r="P41" s="9">
        <f t="shared" si="65"/>
        <v>0</v>
      </c>
      <c r="Q41" s="9">
        <f>S41+U41+W41+Y41</f>
        <v>283.57252466666665</v>
      </c>
      <c r="R41" s="9">
        <f t="shared" si="65"/>
        <v>69.387208000000001</v>
      </c>
      <c r="S41" s="9">
        <f t="shared" si="65"/>
        <v>69.387208000000001</v>
      </c>
      <c r="T41" s="9">
        <f t="shared" si="65"/>
        <v>214.18531666666667</v>
      </c>
      <c r="U41" s="9">
        <f t="shared" si="65"/>
        <v>214.18531666666667</v>
      </c>
      <c r="V41" s="9">
        <f t="shared" si="65"/>
        <v>0</v>
      </c>
      <c r="W41" s="9">
        <f t="shared" si="65"/>
        <v>0</v>
      </c>
      <c r="X41" s="9">
        <f t="shared" si="65"/>
        <v>0</v>
      </c>
      <c r="Y41" s="9">
        <f t="shared" si="65"/>
        <v>0</v>
      </c>
      <c r="Z41" s="216"/>
    </row>
    <row r="42" spans="1:26">
      <c r="E42" s="144">
        <v>64</v>
      </c>
      <c r="F42" s="143" t="s">
        <v>347</v>
      </c>
      <c r="G42" s="47" t="s">
        <v>859</v>
      </c>
      <c r="H42" s="145">
        <v>0</v>
      </c>
      <c r="I42" s="145">
        <v>0</v>
      </c>
      <c r="J42" s="145">
        <v>0</v>
      </c>
      <c r="K42" s="145">
        <v>0</v>
      </c>
      <c r="L42" s="145">
        <v>0</v>
      </c>
      <c r="M42" s="145">
        <v>0</v>
      </c>
      <c r="N42" s="145">
        <v>0</v>
      </c>
      <c r="O42" s="9">
        <f>SUM(H42:L42)</f>
        <v>0</v>
      </c>
      <c r="P42" s="216"/>
      <c r="Q42" s="9">
        <f t="shared" ref="Q42:Q53" si="66">S42+U42+W42+Y42</f>
        <v>0</v>
      </c>
      <c r="R42" s="291">
        <f t="shared" ref="R42" si="67">T42</f>
        <v>0</v>
      </c>
      <c r="S42" s="291">
        <f t="shared" ref="S42" si="68">U42</f>
        <v>0</v>
      </c>
      <c r="T42" s="291">
        <f t="shared" ref="T42" si="69">V42</f>
        <v>0</v>
      </c>
      <c r="U42" s="291">
        <f t="shared" ref="U42" si="70">W42</f>
        <v>0</v>
      </c>
      <c r="V42" s="291">
        <f t="shared" ref="V42" si="71">X42</f>
        <v>0</v>
      </c>
      <c r="W42" s="291">
        <f t="shared" ref="W42" si="72">Y42</f>
        <v>0</v>
      </c>
      <c r="X42" s="291">
        <f t="shared" ref="X42" si="73">Z42</f>
        <v>0</v>
      </c>
      <c r="Y42" s="138">
        <v>0</v>
      </c>
      <c r="Z42" s="216"/>
    </row>
    <row r="43" spans="1:26">
      <c r="E43" s="144">
        <v>65</v>
      </c>
      <c r="F43" s="143" t="s">
        <v>343</v>
      </c>
      <c r="G43" s="47" t="s">
        <v>3</v>
      </c>
      <c r="H43" s="146">
        <v>0</v>
      </c>
      <c r="I43" s="146">
        <v>0</v>
      </c>
      <c r="J43" s="146">
        <v>0</v>
      </c>
      <c r="K43" s="146">
        <v>0</v>
      </c>
      <c r="L43" s="146">
        <v>1.4750000000000001</v>
      </c>
      <c r="M43" s="146">
        <v>1.4750000000000001</v>
      </c>
      <c r="N43" s="146">
        <v>1.4750000000000001</v>
      </c>
      <c r="O43" s="9">
        <f>SUM(H43:N43)</f>
        <v>4.4250000000000007</v>
      </c>
      <c r="P43" s="216"/>
      <c r="Q43" s="9">
        <f t="shared" si="66"/>
        <v>0.73599999999999999</v>
      </c>
      <c r="R43" s="291">
        <f t="shared" ref="R43" si="74">S43</f>
        <v>0.36799999999999999</v>
      </c>
      <c r="S43" s="291">
        <v>0.36799999999999999</v>
      </c>
      <c r="T43" s="291">
        <f>U43</f>
        <v>0.36799999999999999</v>
      </c>
      <c r="U43" s="291">
        <v>0.36799999999999999</v>
      </c>
      <c r="V43" s="216"/>
      <c r="W43" s="216"/>
      <c r="X43" s="376"/>
      <c r="Y43" s="138">
        <v>0</v>
      </c>
      <c r="Z43" s="216"/>
    </row>
    <row r="44" spans="1:26" s="199" customFormat="1" ht="32.25" customHeight="1">
      <c r="E44" s="144">
        <v>66</v>
      </c>
      <c r="F44" s="143" t="s">
        <v>339</v>
      </c>
      <c r="G44" s="47" t="s">
        <v>858</v>
      </c>
      <c r="H44" s="145">
        <v>0</v>
      </c>
      <c r="I44" s="145">
        <v>0</v>
      </c>
      <c r="J44" s="145">
        <v>0</v>
      </c>
      <c r="K44" s="145">
        <v>0</v>
      </c>
      <c r="L44" s="145">
        <v>750</v>
      </c>
      <c r="M44" s="145">
        <v>4502.54</v>
      </c>
      <c r="N44" s="145">
        <v>4502.54</v>
      </c>
      <c r="O44" s="9">
        <f>SUM(H44:N44)</f>
        <v>9755.08</v>
      </c>
      <c r="P44" s="292"/>
      <c r="Q44" s="9">
        <f t="shared" si="66"/>
        <v>282.83652466666666</v>
      </c>
      <c r="R44" s="291">
        <f>S44</f>
        <v>69.019208000000006</v>
      </c>
      <c r="S44" s="291">
        <v>69.019208000000006</v>
      </c>
      <c r="T44" s="291">
        <f>U44</f>
        <v>213.81731666666667</v>
      </c>
      <c r="U44" s="291">
        <f>256.58078/1.2</f>
        <v>213.81731666666667</v>
      </c>
      <c r="V44" s="292"/>
      <c r="W44" s="292"/>
      <c r="X44" s="377"/>
      <c r="Y44" s="137">
        <v>0</v>
      </c>
      <c r="Z44" s="292"/>
    </row>
    <row r="45" spans="1:26">
      <c r="E45" s="144">
        <v>67</v>
      </c>
      <c r="F45" s="143" t="s">
        <v>857</v>
      </c>
      <c r="G45" s="47" t="s">
        <v>856</v>
      </c>
      <c r="H45" s="145">
        <f t="shared" ref="H45:O45" si="75">H46+H47+H48+H49+H50+H51+H52+H53</f>
        <v>0</v>
      </c>
      <c r="I45" s="145">
        <f t="shared" si="75"/>
        <v>0</v>
      </c>
      <c r="J45" s="145">
        <f t="shared" si="75"/>
        <v>0</v>
      </c>
      <c r="K45" s="145">
        <f t="shared" si="75"/>
        <v>0</v>
      </c>
      <c r="L45" s="145">
        <f t="shared" si="75"/>
        <v>0</v>
      </c>
      <c r="M45" s="145">
        <f t="shared" si="75"/>
        <v>0</v>
      </c>
      <c r="N45" s="145">
        <f t="shared" si="75"/>
        <v>0</v>
      </c>
      <c r="O45" s="145">
        <f t="shared" si="75"/>
        <v>0</v>
      </c>
      <c r="P45" s="216"/>
      <c r="Q45" s="9">
        <f t="shared" si="66"/>
        <v>0</v>
      </c>
      <c r="R45" s="247">
        <f t="shared" ref="R45:R53" si="76">Z45</f>
        <v>0</v>
      </c>
      <c r="S45" s="247">
        <f t="shared" ref="S45:S53" si="77">AA45</f>
        <v>0</v>
      </c>
      <c r="T45" s="247">
        <f t="shared" ref="T45:T53" si="78">AB45</f>
        <v>0</v>
      </c>
      <c r="U45" s="247">
        <f t="shared" ref="U45:U53" si="79">AC45</f>
        <v>0</v>
      </c>
      <c r="V45" s="247">
        <f t="shared" ref="V45:V53" si="80">AD45</f>
        <v>0</v>
      </c>
      <c r="W45" s="247">
        <f t="shared" ref="W45:W53" si="81">AE45</f>
        <v>0</v>
      </c>
      <c r="X45" s="247">
        <f t="shared" ref="X45:X53" si="82">AF45</f>
        <v>0</v>
      </c>
      <c r="Y45" s="137">
        <f t="shared" ref="Y45" si="83">Y46+Y47+Y48+Y49+Y50+Y51+Y52+Y53</f>
        <v>0</v>
      </c>
      <c r="Z45" s="216"/>
    </row>
    <row r="46" spans="1:26">
      <c r="E46" s="144">
        <v>68</v>
      </c>
      <c r="F46" s="143" t="s">
        <v>336</v>
      </c>
      <c r="G46" s="47" t="s">
        <v>335</v>
      </c>
      <c r="H46" s="145">
        <v>0</v>
      </c>
      <c r="I46" s="145">
        <v>0</v>
      </c>
      <c r="J46" s="145">
        <v>0</v>
      </c>
      <c r="K46" s="145">
        <v>0</v>
      </c>
      <c r="L46" s="145">
        <v>0</v>
      </c>
      <c r="M46" s="145">
        <v>0</v>
      </c>
      <c r="N46" s="145">
        <v>0</v>
      </c>
      <c r="O46" s="9">
        <v>0</v>
      </c>
      <c r="P46" s="216"/>
      <c r="Q46" s="9">
        <f t="shared" si="66"/>
        <v>0</v>
      </c>
      <c r="R46" s="247">
        <f t="shared" si="76"/>
        <v>0</v>
      </c>
      <c r="S46" s="247">
        <f t="shared" si="77"/>
        <v>0</v>
      </c>
      <c r="T46" s="247">
        <f t="shared" si="78"/>
        <v>0</v>
      </c>
      <c r="U46" s="247">
        <f t="shared" si="79"/>
        <v>0</v>
      </c>
      <c r="V46" s="247">
        <f t="shared" si="80"/>
        <v>0</v>
      </c>
      <c r="W46" s="247">
        <f t="shared" si="81"/>
        <v>0</v>
      </c>
      <c r="X46" s="247">
        <f t="shared" si="82"/>
        <v>0</v>
      </c>
      <c r="Y46" s="137">
        <v>0</v>
      </c>
      <c r="Z46" s="216"/>
    </row>
    <row r="47" spans="1:26">
      <c r="E47" s="144">
        <v>69</v>
      </c>
      <c r="F47" s="143" t="s">
        <v>334</v>
      </c>
      <c r="G47" s="47" t="s">
        <v>333</v>
      </c>
      <c r="H47" s="145">
        <v>0</v>
      </c>
      <c r="I47" s="145">
        <v>0</v>
      </c>
      <c r="J47" s="145">
        <v>0</v>
      </c>
      <c r="K47" s="145">
        <v>0</v>
      </c>
      <c r="L47" s="145">
        <v>0</v>
      </c>
      <c r="M47" s="145">
        <v>0</v>
      </c>
      <c r="N47" s="145">
        <v>0</v>
      </c>
      <c r="O47" s="9">
        <v>0</v>
      </c>
      <c r="P47" s="216"/>
      <c r="Q47" s="9">
        <f t="shared" si="66"/>
        <v>0</v>
      </c>
      <c r="R47" s="247">
        <f t="shared" si="76"/>
        <v>0</v>
      </c>
      <c r="S47" s="247">
        <f t="shared" si="77"/>
        <v>0</v>
      </c>
      <c r="T47" s="247">
        <f t="shared" si="78"/>
        <v>0</v>
      </c>
      <c r="U47" s="247">
        <f t="shared" si="79"/>
        <v>0</v>
      </c>
      <c r="V47" s="247">
        <f t="shared" si="80"/>
        <v>0</v>
      </c>
      <c r="W47" s="247">
        <f t="shared" si="81"/>
        <v>0</v>
      </c>
      <c r="X47" s="247">
        <f t="shared" si="82"/>
        <v>0</v>
      </c>
      <c r="Y47" s="137">
        <v>0</v>
      </c>
      <c r="Z47" s="216"/>
    </row>
    <row r="48" spans="1:26">
      <c r="E48" s="144">
        <v>70</v>
      </c>
      <c r="F48" s="143" t="s">
        <v>332</v>
      </c>
      <c r="G48" s="47" t="s">
        <v>330</v>
      </c>
      <c r="H48" s="145">
        <v>0</v>
      </c>
      <c r="I48" s="145">
        <v>0</v>
      </c>
      <c r="J48" s="145">
        <v>0</v>
      </c>
      <c r="K48" s="145">
        <v>0</v>
      </c>
      <c r="L48" s="145">
        <v>0</v>
      </c>
      <c r="M48" s="145">
        <v>0</v>
      </c>
      <c r="N48" s="145">
        <v>0</v>
      </c>
      <c r="O48" s="9">
        <v>0</v>
      </c>
      <c r="P48" s="216"/>
      <c r="Q48" s="9">
        <f t="shared" si="66"/>
        <v>0</v>
      </c>
      <c r="R48" s="247">
        <f t="shared" si="76"/>
        <v>0</v>
      </c>
      <c r="S48" s="247">
        <f t="shared" si="77"/>
        <v>0</v>
      </c>
      <c r="T48" s="247">
        <f t="shared" si="78"/>
        <v>0</v>
      </c>
      <c r="U48" s="247">
        <f t="shared" si="79"/>
        <v>0</v>
      </c>
      <c r="V48" s="247">
        <f t="shared" si="80"/>
        <v>0</v>
      </c>
      <c r="W48" s="247">
        <f t="shared" si="81"/>
        <v>0</v>
      </c>
      <c r="X48" s="247">
        <f t="shared" si="82"/>
        <v>0</v>
      </c>
      <c r="Y48" s="137">
        <v>0</v>
      </c>
      <c r="Z48" s="216"/>
    </row>
    <row r="49" spans="1:26">
      <c r="E49" s="144">
        <v>71</v>
      </c>
      <c r="F49" s="143" t="s">
        <v>331</v>
      </c>
      <c r="G49" s="47" t="s">
        <v>855</v>
      </c>
      <c r="H49" s="145">
        <v>0</v>
      </c>
      <c r="I49" s="145">
        <v>0</v>
      </c>
      <c r="J49" s="145">
        <v>0</v>
      </c>
      <c r="K49" s="145">
        <v>0</v>
      </c>
      <c r="L49" s="145">
        <v>0</v>
      </c>
      <c r="M49" s="145">
        <v>0</v>
      </c>
      <c r="N49" s="145">
        <v>0</v>
      </c>
      <c r="O49" s="9">
        <f>SUM(H49:L49)</f>
        <v>0</v>
      </c>
      <c r="P49" s="216"/>
      <c r="Q49" s="9">
        <f t="shared" si="66"/>
        <v>0</v>
      </c>
      <c r="R49" s="247">
        <f t="shared" si="76"/>
        <v>0</v>
      </c>
      <c r="S49" s="247">
        <f t="shared" si="77"/>
        <v>0</v>
      </c>
      <c r="T49" s="247">
        <f t="shared" si="78"/>
        <v>0</v>
      </c>
      <c r="U49" s="247">
        <f t="shared" si="79"/>
        <v>0</v>
      </c>
      <c r="V49" s="247">
        <f t="shared" si="80"/>
        <v>0</v>
      </c>
      <c r="W49" s="247">
        <f t="shared" si="81"/>
        <v>0</v>
      </c>
      <c r="X49" s="247">
        <f t="shared" si="82"/>
        <v>0</v>
      </c>
      <c r="Y49" s="137">
        <v>0</v>
      </c>
      <c r="Z49" s="216"/>
    </row>
    <row r="50" spans="1:26">
      <c r="E50" s="144">
        <v>72</v>
      </c>
      <c r="F50" s="143" t="s">
        <v>329</v>
      </c>
      <c r="G50" s="47" t="s">
        <v>854</v>
      </c>
      <c r="H50" s="145">
        <v>0</v>
      </c>
      <c r="I50" s="145">
        <v>0</v>
      </c>
      <c r="J50" s="145">
        <v>0</v>
      </c>
      <c r="K50" s="145">
        <v>0</v>
      </c>
      <c r="L50" s="145">
        <v>0</v>
      </c>
      <c r="M50" s="145">
        <v>0</v>
      </c>
      <c r="N50" s="145">
        <v>0</v>
      </c>
      <c r="O50" s="9">
        <f>SUM(H50:L50)</f>
        <v>0</v>
      </c>
      <c r="P50" s="216"/>
      <c r="Q50" s="9">
        <f t="shared" si="66"/>
        <v>0</v>
      </c>
      <c r="R50" s="247">
        <f t="shared" si="76"/>
        <v>0</v>
      </c>
      <c r="S50" s="247">
        <f t="shared" si="77"/>
        <v>0</v>
      </c>
      <c r="T50" s="247">
        <f t="shared" si="78"/>
        <v>0</v>
      </c>
      <c r="U50" s="247">
        <f t="shared" si="79"/>
        <v>0</v>
      </c>
      <c r="V50" s="247">
        <f t="shared" si="80"/>
        <v>0</v>
      </c>
      <c r="W50" s="247">
        <f t="shared" si="81"/>
        <v>0</v>
      </c>
      <c r="X50" s="247">
        <f t="shared" si="82"/>
        <v>0</v>
      </c>
      <c r="Y50" s="137">
        <v>0</v>
      </c>
      <c r="Z50" s="216"/>
    </row>
    <row r="51" spans="1:26">
      <c r="E51" s="144">
        <v>73</v>
      </c>
      <c r="F51" s="143" t="s">
        <v>328</v>
      </c>
      <c r="G51" s="47" t="s">
        <v>853</v>
      </c>
      <c r="H51" s="145">
        <v>0</v>
      </c>
      <c r="I51" s="145">
        <v>0</v>
      </c>
      <c r="J51" s="145">
        <v>0</v>
      </c>
      <c r="K51" s="145">
        <v>0</v>
      </c>
      <c r="L51" s="145">
        <v>0</v>
      </c>
      <c r="M51" s="145">
        <v>0</v>
      </c>
      <c r="N51" s="145">
        <v>0</v>
      </c>
      <c r="O51" s="9">
        <v>0</v>
      </c>
      <c r="P51" s="216"/>
      <c r="Q51" s="9">
        <f t="shared" si="66"/>
        <v>0</v>
      </c>
      <c r="R51" s="247">
        <f t="shared" si="76"/>
        <v>0</v>
      </c>
      <c r="S51" s="247">
        <f t="shared" si="77"/>
        <v>0</v>
      </c>
      <c r="T51" s="247">
        <f t="shared" si="78"/>
        <v>0</v>
      </c>
      <c r="U51" s="247">
        <f t="shared" si="79"/>
        <v>0</v>
      </c>
      <c r="V51" s="247">
        <f t="shared" si="80"/>
        <v>0</v>
      </c>
      <c r="W51" s="247">
        <f t="shared" si="81"/>
        <v>0</v>
      </c>
      <c r="X51" s="247">
        <f t="shared" si="82"/>
        <v>0</v>
      </c>
      <c r="Y51" s="137">
        <v>0</v>
      </c>
      <c r="Z51" s="216"/>
    </row>
    <row r="52" spans="1:26">
      <c r="E52" s="144">
        <v>74</v>
      </c>
      <c r="F52" s="143" t="s">
        <v>326</v>
      </c>
      <c r="G52" s="47" t="s">
        <v>327</v>
      </c>
      <c r="H52" s="145">
        <v>0</v>
      </c>
      <c r="I52" s="145">
        <v>0</v>
      </c>
      <c r="J52" s="145">
        <v>0</v>
      </c>
      <c r="K52" s="145">
        <v>0</v>
      </c>
      <c r="L52" s="145">
        <v>0</v>
      </c>
      <c r="M52" s="145">
        <v>0</v>
      </c>
      <c r="N52" s="145">
        <v>0</v>
      </c>
      <c r="O52" s="9">
        <v>0</v>
      </c>
      <c r="P52" s="216"/>
      <c r="Q52" s="9">
        <f t="shared" si="66"/>
        <v>0</v>
      </c>
      <c r="R52" s="247">
        <f t="shared" si="76"/>
        <v>0</v>
      </c>
      <c r="S52" s="247">
        <f t="shared" si="77"/>
        <v>0</v>
      </c>
      <c r="T52" s="247">
        <f t="shared" si="78"/>
        <v>0</v>
      </c>
      <c r="U52" s="247">
        <f t="shared" si="79"/>
        <v>0</v>
      </c>
      <c r="V52" s="247">
        <f t="shared" si="80"/>
        <v>0</v>
      </c>
      <c r="W52" s="247">
        <f t="shared" si="81"/>
        <v>0</v>
      </c>
      <c r="X52" s="247">
        <f t="shared" si="82"/>
        <v>0</v>
      </c>
      <c r="Y52" s="137">
        <v>0</v>
      </c>
      <c r="Z52" s="216"/>
    </row>
    <row r="53" spans="1:26">
      <c r="E53" s="144">
        <v>75</v>
      </c>
      <c r="F53" s="143" t="s">
        <v>852</v>
      </c>
      <c r="G53" s="47" t="s">
        <v>325</v>
      </c>
      <c r="H53" s="145">
        <v>0</v>
      </c>
      <c r="I53" s="145">
        <v>0</v>
      </c>
      <c r="J53" s="145">
        <v>0</v>
      </c>
      <c r="K53" s="145">
        <v>0</v>
      </c>
      <c r="L53" s="145">
        <v>0</v>
      </c>
      <c r="M53" s="145">
        <v>0</v>
      </c>
      <c r="N53" s="145">
        <v>0</v>
      </c>
      <c r="O53" s="9">
        <v>0</v>
      </c>
      <c r="P53" s="216"/>
      <c r="Q53" s="9">
        <f t="shared" si="66"/>
        <v>0</v>
      </c>
      <c r="R53" s="247">
        <f t="shared" si="76"/>
        <v>0</v>
      </c>
      <c r="S53" s="247">
        <f t="shared" si="77"/>
        <v>0</v>
      </c>
      <c r="T53" s="247">
        <f t="shared" si="78"/>
        <v>0</v>
      </c>
      <c r="U53" s="247">
        <f t="shared" si="79"/>
        <v>0</v>
      </c>
      <c r="V53" s="247">
        <f t="shared" si="80"/>
        <v>0</v>
      </c>
      <c r="W53" s="247">
        <f t="shared" si="81"/>
        <v>0</v>
      </c>
      <c r="X53" s="247">
        <f t="shared" si="82"/>
        <v>0</v>
      </c>
      <c r="Y53" s="137">
        <v>0</v>
      </c>
      <c r="Z53" s="216"/>
    </row>
    <row r="54" spans="1:26" ht="34.5" customHeight="1">
      <c r="A54" s="30"/>
      <c r="B54" s="30"/>
      <c r="C54" s="30"/>
      <c r="D54" s="30"/>
      <c r="E54" s="144">
        <v>76</v>
      </c>
      <c r="F54" s="143" t="s">
        <v>851</v>
      </c>
      <c r="G54" s="242" t="s">
        <v>953</v>
      </c>
      <c r="H54" s="9">
        <f t="shared" ref="H54:N54" si="84">H41+H45</f>
        <v>0</v>
      </c>
      <c r="I54" s="9">
        <f t="shared" si="84"/>
        <v>0</v>
      </c>
      <c r="J54" s="9">
        <f t="shared" si="84"/>
        <v>0</v>
      </c>
      <c r="K54" s="176">
        <f t="shared" si="84"/>
        <v>0</v>
      </c>
      <c r="L54" s="176">
        <f>L41+L45</f>
        <v>751.47500000000002</v>
      </c>
      <c r="M54" s="94">
        <f t="shared" si="84"/>
        <v>4504.0150000000003</v>
      </c>
      <c r="N54" s="94">
        <f t="shared" si="84"/>
        <v>4504.0150000000003</v>
      </c>
      <c r="O54" s="94">
        <f>SUM(H54:N54)</f>
        <v>9759.505000000001</v>
      </c>
      <c r="P54" s="155">
        <f t="shared" ref="P54:X54" si="85">P41+P45</f>
        <v>0</v>
      </c>
      <c r="Q54" s="176">
        <f t="shared" si="85"/>
        <v>283.57252466666665</v>
      </c>
      <c r="R54" s="155">
        <f t="shared" si="85"/>
        <v>69.387208000000001</v>
      </c>
      <c r="S54" s="155">
        <f t="shared" si="85"/>
        <v>69.387208000000001</v>
      </c>
      <c r="T54" s="155">
        <f t="shared" si="85"/>
        <v>214.18531666666667</v>
      </c>
      <c r="U54" s="155">
        <f t="shared" si="85"/>
        <v>214.18531666666667</v>
      </c>
      <c r="V54" s="155">
        <f t="shared" si="85"/>
        <v>0</v>
      </c>
      <c r="W54" s="155">
        <f t="shared" si="85"/>
        <v>0</v>
      </c>
      <c r="X54" s="155">
        <f t="shared" si="85"/>
        <v>0</v>
      </c>
      <c r="Y54" s="176">
        <f>Y41+Y45</f>
        <v>0</v>
      </c>
      <c r="Z54" s="218"/>
    </row>
    <row r="57" spans="1:26">
      <c r="E57" s="30" t="s">
        <v>946</v>
      </c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84" t="s">
        <v>909</v>
      </c>
    </row>
    <row r="58" spans="1:26">
      <c r="E58" s="30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221"/>
    </row>
    <row r="59" spans="1:26">
      <c r="E59" s="30" t="s">
        <v>947</v>
      </c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84" t="s">
        <v>912</v>
      </c>
    </row>
    <row r="60" spans="1:26">
      <c r="E60" s="219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84"/>
    </row>
    <row r="61" spans="1:26">
      <c r="E61" s="30" t="s">
        <v>915</v>
      </c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84" t="s">
        <v>916</v>
      </c>
    </row>
    <row r="62" spans="1:26">
      <c r="E62" s="219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27"/>
    </row>
    <row r="63" spans="1:26">
      <c r="E63" s="30" t="s">
        <v>948</v>
      </c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84" t="s">
        <v>950</v>
      </c>
    </row>
    <row r="64" spans="1:26">
      <c r="E64" s="220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222"/>
    </row>
    <row r="65" spans="5:17">
      <c r="E65" s="199" t="s">
        <v>949</v>
      </c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210" t="s">
        <v>951</v>
      </c>
    </row>
  </sheetData>
  <mergeCells count="22">
    <mergeCell ref="E5:Z5"/>
    <mergeCell ref="F6:F8"/>
    <mergeCell ref="G6:G8"/>
    <mergeCell ref="P6:Y6"/>
    <mergeCell ref="P7:Q7"/>
    <mergeCell ref="R7:S7"/>
    <mergeCell ref="T7:U7"/>
    <mergeCell ref="V7:W7"/>
    <mergeCell ref="X7:Y7"/>
    <mergeCell ref="E6:E8"/>
    <mergeCell ref="L7:L8"/>
    <mergeCell ref="Z6:Z8"/>
    <mergeCell ref="F40:O40"/>
    <mergeCell ref="O6:O7"/>
    <mergeCell ref="F10:O10"/>
    <mergeCell ref="F25:O25"/>
    <mergeCell ref="J6:J7"/>
    <mergeCell ref="K6:K7"/>
    <mergeCell ref="M6:M7"/>
    <mergeCell ref="N6:N7"/>
    <mergeCell ref="H6:H7"/>
    <mergeCell ref="I6:I7"/>
  </mergeCells>
  <pageMargins left="0.25" right="0.25" top="0.75" bottom="0.75" header="0.3" footer="0.3"/>
  <pageSetup paperSize="9" fitToHeight="0" orientation="landscape" r:id="rId1"/>
  <headerFooter>
    <oddFooter xml:space="preserve">&amp;R&amp;16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GY108"/>
  <sheetViews>
    <sheetView topLeftCell="E1" zoomScaleNormal="100" zoomScaleSheetLayoutView="50" workbookViewId="0">
      <pane ySplit="10" topLeftCell="A11" activePane="bottomLeft" state="frozen"/>
      <selection activeCell="E1" sqref="E1"/>
      <selection pane="bottomLeft" activeCell="E6" sqref="E6:BQ6"/>
    </sheetView>
  </sheetViews>
  <sheetFormatPr defaultColWidth="9.140625" defaultRowHeight="15.75"/>
  <cols>
    <col min="1" max="4" width="0" style="42" hidden="1" customWidth="1"/>
    <col min="5" max="5" width="8.7109375" style="42" customWidth="1"/>
    <col min="6" max="6" width="44.7109375" style="114" customWidth="1"/>
    <col min="7" max="7" width="29" style="42" customWidth="1"/>
    <col min="8" max="8" width="11" style="42" hidden="1" customWidth="1"/>
    <col min="9" max="9" width="18.42578125" style="42" hidden="1" customWidth="1"/>
    <col min="10" max="10" width="11.5703125" style="42" hidden="1" customWidth="1"/>
    <col min="11" max="11" width="15.85546875" style="42" hidden="1" customWidth="1"/>
    <col min="12" max="12" width="12.42578125" style="42" hidden="1" customWidth="1"/>
    <col min="13" max="13" width="16.140625" style="42" hidden="1" customWidth="1"/>
    <col min="14" max="14" width="9.5703125" style="42" hidden="1" customWidth="1"/>
    <col min="15" max="15" width="11" style="42" customWidth="1"/>
    <col min="16" max="16" width="18.42578125" style="42" customWidth="1"/>
    <col min="17" max="17" width="11.5703125" style="42" customWidth="1"/>
    <col min="18" max="19" width="10.7109375" style="42" customWidth="1"/>
    <col min="20" max="20" width="16.140625" style="42" customWidth="1"/>
    <col min="21" max="21" width="9.5703125" style="42" customWidth="1"/>
    <col min="22" max="22" width="9.5703125" style="42" hidden="1" customWidth="1"/>
    <col min="23" max="23" width="18.42578125" style="42" hidden="1" customWidth="1"/>
    <col min="24" max="27" width="10.7109375" style="42" hidden="1" customWidth="1"/>
    <col min="28" max="29" width="9.28515625" style="42" hidden="1" customWidth="1"/>
    <col min="30" max="30" width="12.140625" style="42" hidden="1" customWidth="1"/>
    <col min="31" max="32" width="10.7109375" style="42" hidden="1" customWidth="1"/>
    <col min="33" max="33" width="9.5703125" style="42" hidden="1" customWidth="1"/>
    <col min="34" max="34" width="10.7109375" style="42" hidden="1" customWidth="1"/>
    <col min="35" max="36" width="9.5703125" style="42" hidden="1" customWidth="1"/>
    <col min="37" max="37" width="18.140625" style="42" hidden="1" customWidth="1"/>
    <col min="38" max="41" width="10.7109375" style="42" hidden="1" customWidth="1"/>
    <col min="42" max="43" width="9.5703125" style="42" hidden="1" customWidth="1"/>
    <col min="44" max="44" width="18.140625" style="42" hidden="1" customWidth="1"/>
    <col min="45" max="48" width="10.7109375" style="42" hidden="1" customWidth="1"/>
    <col min="49" max="50" width="9.28515625" style="42" hidden="1" customWidth="1"/>
    <col min="51" max="51" width="18.140625" style="42" hidden="1" customWidth="1"/>
    <col min="52" max="55" width="10.7109375" style="42" hidden="1" customWidth="1"/>
    <col min="56" max="56" width="9.85546875" style="42" hidden="1" customWidth="1"/>
    <col min="57" max="57" width="14.42578125" style="42" hidden="1" customWidth="1"/>
    <col min="58" max="58" width="11.85546875" style="42" hidden="1" customWidth="1"/>
    <col min="59" max="60" width="10.7109375" style="42" hidden="1" customWidth="1"/>
    <col min="61" max="61" width="12.7109375" style="42" hidden="1" customWidth="1"/>
    <col min="62" max="62" width="9.5703125" style="42" hidden="1" customWidth="1"/>
    <col min="63" max="63" width="9.28515625" style="42" customWidth="1"/>
    <col min="64" max="64" width="12.140625" style="42" customWidth="1"/>
    <col min="65" max="66" width="10.7109375" style="42" customWidth="1"/>
    <col min="67" max="67" width="10" style="42" customWidth="1"/>
    <col min="68" max="68" width="10.7109375" style="42" customWidth="1"/>
    <col min="69" max="69" width="9.5703125" style="42" customWidth="1"/>
    <col min="70" max="16384" width="9.140625" style="42"/>
  </cols>
  <sheetData>
    <row r="1" spans="1:207">
      <c r="BQ1" s="401" t="s">
        <v>905</v>
      </c>
    </row>
    <row r="2" spans="1:207">
      <c r="BQ2" s="401" t="s">
        <v>906</v>
      </c>
    </row>
    <row r="3" spans="1:207">
      <c r="BQ3" s="224" t="s">
        <v>996</v>
      </c>
    </row>
    <row r="4" spans="1:207">
      <c r="BQ4" s="224" t="s">
        <v>907</v>
      </c>
    </row>
    <row r="5" spans="1:207" ht="30" customHeight="1">
      <c r="E5" s="751" t="s">
        <v>1034</v>
      </c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  <c r="R5" s="751"/>
      <c r="S5" s="751"/>
      <c r="T5" s="751"/>
      <c r="U5" s="751"/>
      <c r="V5" s="751"/>
      <c r="W5" s="751"/>
      <c r="X5" s="751"/>
      <c r="Y5" s="751"/>
      <c r="Z5" s="751"/>
      <c r="AA5" s="751"/>
      <c r="AB5" s="751"/>
      <c r="AC5" s="751"/>
      <c r="AD5" s="751"/>
      <c r="AE5" s="751"/>
      <c r="AF5" s="751"/>
      <c r="AG5" s="751"/>
      <c r="AH5" s="751"/>
      <c r="AI5" s="751"/>
      <c r="AJ5" s="751"/>
      <c r="AK5" s="751"/>
      <c r="AL5" s="751"/>
      <c r="AM5" s="751"/>
      <c r="AN5" s="751"/>
      <c r="AO5" s="751"/>
      <c r="AP5" s="751"/>
      <c r="AQ5" s="751"/>
      <c r="AR5" s="751"/>
      <c r="AS5" s="751"/>
      <c r="AT5" s="751"/>
      <c r="AU5" s="751"/>
      <c r="AV5" s="751"/>
      <c r="AW5" s="751"/>
      <c r="AX5" s="751"/>
      <c r="AY5" s="751"/>
      <c r="AZ5" s="751"/>
      <c r="BA5" s="751"/>
      <c r="BB5" s="751"/>
      <c r="BC5" s="751"/>
      <c r="BD5" s="751"/>
      <c r="BE5" s="751"/>
      <c r="BF5" s="751"/>
      <c r="BG5" s="751"/>
      <c r="BH5" s="751"/>
      <c r="BI5" s="751"/>
      <c r="BJ5" s="751"/>
      <c r="BK5" s="828"/>
      <c r="BL5" s="828"/>
      <c r="BM5" s="828"/>
      <c r="BN5" s="828"/>
      <c r="BO5" s="828"/>
      <c r="BP5" s="828"/>
      <c r="BQ5" s="828"/>
    </row>
    <row r="6" spans="1:207" ht="30.75" customHeight="1">
      <c r="E6" s="751" t="s">
        <v>1070</v>
      </c>
      <c r="F6" s="751"/>
      <c r="G6" s="751"/>
      <c r="H6" s="751"/>
      <c r="I6" s="751"/>
      <c r="J6" s="751"/>
      <c r="K6" s="751"/>
      <c r="L6" s="751"/>
      <c r="M6" s="751"/>
      <c r="N6" s="751"/>
      <c r="O6" s="751"/>
      <c r="P6" s="751"/>
      <c r="Q6" s="751"/>
      <c r="R6" s="751"/>
      <c r="S6" s="751"/>
      <c r="T6" s="751"/>
      <c r="U6" s="751"/>
      <c r="V6" s="751"/>
      <c r="W6" s="751"/>
      <c r="X6" s="751"/>
      <c r="Y6" s="751"/>
      <c r="Z6" s="751"/>
      <c r="AA6" s="751"/>
      <c r="AB6" s="751"/>
      <c r="AC6" s="751"/>
      <c r="AD6" s="751"/>
      <c r="AE6" s="751"/>
      <c r="AF6" s="751"/>
      <c r="AG6" s="751"/>
      <c r="AH6" s="751"/>
      <c r="AI6" s="751"/>
      <c r="AJ6" s="751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751"/>
      <c r="BD6" s="751"/>
      <c r="BE6" s="751"/>
      <c r="BF6" s="751"/>
      <c r="BG6" s="751"/>
      <c r="BH6" s="751"/>
      <c r="BI6" s="751"/>
      <c r="BJ6" s="751"/>
      <c r="BK6" s="828"/>
      <c r="BL6" s="828"/>
      <c r="BM6" s="828"/>
      <c r="BN6" s="828"/>
      <c r="BO6" s="828"/>
      <c r="BP6" s="828"/>
      <c r="BQ6" s="828"/>
    </row>
    <row r="7" spans="1:207" s="44" customFormat="1" ht="35.25" customHeight="1">
      <c r="E7" s="831" t="s">
        <v>409</v>
      </c>
      <c r="F7" s="584" t="s">
        <v>40</v>
      </c>
      <c r="G7" s="742" t="s">
        <v>410</v>
      </c>
      <c r="H7" s="749" t="s">
        <v>411</v>
      </c>
      <c r="I7" s="750"/>
      <c r="J7" s="750"/>
      <c r="K7" s="750"/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0"/>
      <c r="Y7" s="750"/>
      <c r="Z7" s="750"/>
      <c r="AA7" s="750"/>
      <c r="AB7" s="750"/>
      <c r="AC7" s="750"/>
      <c r="AD7" s="750"/>
      <c r="AE7" s="750"/>
      <c r="AF7" s="750"/>
      <c r="AG7" s="750"/>
      <c r="AH7" s="750"/>
      <c r="AI7" s="750"/>
      <c r="AJ7" s="750"/>
      <c r="AK7" s="750"/>
      <c r="AL7" s="750"/>
      <c r="AM7" s="750"/>
      <c r="AN7" s="750"/>
      <c r="AO7" s="750"/>
      <c r="AP7" s="750"/>
      <c r="AQ7" s="750"/>
      <c r="AR7" s="750"/>
      <c r="AS7" s="750"/>
      <c r="AT7" s="750"/>
      <c r="AU7" s="750"/>
      <c r="AV7" s="750"/>
      <c r="AW7" s="750"/>
      <c r="AX7" s="750"/>
      <c r="AY7" s="750"/>
      <c r="AZ7" s="750"/>
      <c r="BA7" s="750"/>
      <c r="BB7" s="750"/>
      <c r="BC7" s="750"/>
      <c r="BD7" s="750"/>
      <c r="BE7" s="750"/>
      <c r="BF7" s="750"/>
      <c r="BG7" s="750"/>
      <c r="BH7" s="750"/>
      <c r="BI7" s="750"/>
      <c r="BJ7" s="756"/>
      <c r="BK7" s="742" t="s">
        <v>954</v>
      </c>
      <c r="BL7" s="742"/>
      <c r="BM7" s="742"/>
      <c r="BN7" s="742"/>
      <c r="BO7" s="742"/>
      <c r="BP7" s="742"/>
      <c r="BQ7" s="7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</row>
    <row r="8" spans="1:207" s="44" customFormat="1" ht="59.25" customHeight="1">
      <c r="E8" s="831"/>
      <c r="F8" s="585"/>
      <c r="G8" s="742"/>
      <c r="H8" s="742" t="s">
        <v>412</v>
      </c>
      <c r="I8" s="45" t="s">
        <v>413</v>
      </c>
      <c r="J8" s="551" t="s">
        <v>414</v>
      </c>
      <c r="K8" s="551"/>
      <c r="L8" s="551"/>
      <c r="M8" s="551"/>
      <c r="N8" s="551"/>
      <c r="O8" s="742" t="s">
        <v>412</v>
      </c>
      <c r="P8" s="45" t="s">
        <v>413</v>
      </c>
      <c r="Q8" s="551" t="s">
        <v>414</v>
      </c>
      <c r="R8" s="551"/>
      <c r="S8" s="551"/>
      <c r="T8" s="551"/>
      <c r="U8" s="551"/>
      <c r="V8" s="551" t="s">
        <v>412</v>
      </c>
      <c r="W8" s="45" t="s">
        <v>413</v>
      </c>
      <c r="X8" s="551" t="s">
        <v>414</v>
      </c>
      <c r="Y8" s="551"/>
      <c r="Z8" s="551"/>
      <c r="AA8" s="551"/>
      <c r="AB8" s="551"/>
      <c r="AC8" s="551" t="s">
        <v>412</v>
      </c>
      <c r="AD8" s="45" t="s">
        <v>413</v>
      </c>
      <c r="AE8" s="551" t="s">
        <v>414</v>
      </c>
      <c r="AF8" s="551"/>
      <c r="AG8" s="551"/>
      <c r="AH8" s="551"/>
      <c r="AI8" s="551"/>
      <c r="AJ8" s="551" t="s">
        <v>412</v>
      </c>
      <c r="AK8" s="45" t="s">
        <v>413</v>
      </c>
      <c r="AL8" s="551" t="s">
        <v>414</v>
      </c>
      <c r="AM8" s="551"/>
      <c r="AN8" s="551"/>
      <c r="AO8" s="551"/>
      <c r="AP8" s="551"/>
      <c r="AQ8" s="551" t="s">
        <v>412</v>
      </c>
      <c r="AR8" s="45" t="s">
        <v>413</v>
      </c>
      <c r="AS8" s="551" t="s">
        <v>414</v>
      </c>
      <c r="AT8" s="551"/>
      <c r="AU8" s="551"/>
      <c r="AV8" s="551"/>
      <c r="AW8" s="551"/>
      <c r="AX8" s="551" t="s">
        <v>412</v>
      </c>
      <c r="AY8" s="45" t="s">
        <v>413</v>
      </c>
      <c r="AZ8" s="551" t="s">
        <v>414</v>
      </c>
      <c r="BA8" s="551"/>
      <c r="BB8" s="551"/>
      <c r="BC8" s="551"/>
      <c r="BD8" s="551"/>
      <c r="BE8" s="45" t="s">
        <v>413</v>
      </c>
      <c r="BF8" s="551" t="s">
        <v>414</v>
      </c>
      <c r="BG8" s="551"/>
      <c r="BH8" s="551"/>
      <c r="BI8" s="551"/>
      <c r="BJ8" s="551"/>
      <c r="BK8" s="551" t="s">
        <v>412</v>
      </c>
      <c r="BL8" s="45" t="s">
        <v>413</v>
      </c>
      <c r="BM8" s="551" t="s">
        <v>414</v>
      </c>
      <c r="BN8" s="551"/>
      <c r="BO8" s="551"/>
      <c r="BP8" s="551"/>
      <c r="BQ8" s="551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</row>
    <row r="9" spans="1:207" s="44" customFormat="1" ht="35.25" customHeight="1">
      <c r="E9" s="831"/>
      <c r="F9" s="586"/>
      <c r="G9" s="742"/>
      <c r="H9" s="742"/>
      <c r="I9" s="44" t="s">
        <v>415</v>
      </c>
      <c r="J9" s="45" t="s">
        <v>415</v>
      </c>
      <c r="K9" s="44" t="s">
        <v>416</v>
      </c>
      <c r="L9" s="44" t="s">
        <v>417</v>
      </c>
      <c r="M9" s="45" t="s">
        <v>418</v>
      </c>
      <c r="N9" s="45" t="s">
        <v>419</v>
      </c>
      <c r="O9" s="742"/>
      <c r="P9" s="44" t="s">
        <v>415</v>
      </c>
      <c r="Q9" s="45" t="s">
        <v>415</v>
      </c>
      <c r="R9" s="44" t="s">
        <v>416</v>
      </c>
      <c r="S9" s="44" t="s">
        <v>417</v>
      </c>
      <c r="T9" s="45" t="s">
        <v>418</v>
      </c>
      <c r="U9" s="45" t="s">
        <v>419</v>
      </c>
      <c r="V9" s="551"/>
      <c r="W9" s="44" t="s">
        <v>415</v>
      </c>
      <c r="X9" s="45" t="s">
        <v>415</v>
      </c>
      <c r="Y9" s="44" t="s">
        <v>416</v>
      </c>
      <c r="Z9" s="44" t="s">
        <v>417</v>
      </c>
      <c r="AA9" s="45" t="s">
        <v>418</v>
      </c>
      <c r="AB9" s="45" t="s">
        <v>419</v>
      </c>
      <c r="AC9" s="551"/>
      <c r="AD9" s="45" t="s">
        <v>415</v>
      </c>
      <c r="AE9" s="45" t="s">
        <v>415</v>
      </c>
      <c r="AF9" s="44" t="s">
        <v>416</v>
      </c>
      <c r="AG9" s="44" t="s">
        <v>417</v>
      </c>
      <c r="AH9" s="45" t="s">
        <v>418</v>
      </c>
      <c r="AI9" s="45" t="s">
        <v>419</v>
      </c>
      <c r="AJ9" s="551"/>
      <c r="AK9" s="44" t="s">
        <v>415</v>
      </c>
      <c r="AL9" s="45" t="s">
        <v>415</v>
      </c>
      <c r="AM9" s="44" t="s">
        <v>416</v>
      </c>
      <c r="AN9" s="44" t="s">
        <v>417</v>
      </c>
      <c r="AO9" s="45" t="s">
        <v>418</v>
      </c>
      <c r="AP9" s="45" t="s">
        <v>419</v>
      </c>
      <c r="AQ9" s="551"/>
      <c r="AR9" s="44" t="s">
        <v>415</v>
      </c>
      <c r="AS9" s="45" t="s">
        <v>415</v>
      </c>
      <c r="AT9" s="44" t="s">
        <v>416</v>
      </c>
      <c r="AU9" s="44" t="s">
        <v>417</v>
      </c>
      <c r="AV9" s="45" t="s">
        <v>418</v>
      </c>
      <c r="AW9" s="45" t="s">
        <v>419</v>
      </c>
      <c r="AX9" s="551"/>
      <c r="AY9" s="44" t="s">
        <v>415</v>
      </c>
      <c r="AZ9" s="45" t="s">
        <v>415</v>
      </c>
      <c r="BA9" s="44" t="s">
        <v>416</v>
      </c>
      <c r="BB9" s="44" t="s">
        <v>417</v>
      </c>
      <c r="BC9" s="45" t="s">
        <v>418</v>
      </c>
      <c r="BD9" s="45" t="s">
        <v>419</v>
      </c>
      <c r="BE9" s="44" t="s">
        <v>415</v>
      </c>
      <c r="BF9" s="45" t="s">
        <v>415</v>
      </c>
      <c r="BG9" s="44" t="s">
        <v>416</v>
      </c>
      <c r="BH9" s="44" t="s">
        <v>417</v>
      </c>
      <c r="BI9" s="45" t="s">
        <v>418</v>
      </c>
      <c r="BJ9" s="45" t="s">
        <v>419</v>
      </c>
      <c r="BK9" s="551"/>
      <c r="BL9" s="45" t="s">
        <v>415</v>
      </c>
      <c r="BM9" s="45" t="s">
        <v>415</v>
      </c>
      <c r="BN9" s="44" t="s">
        <v>416</v>
      </c>
      <c r="BO9" s="44" t="s">
        <v>417</v>
      </c>
      <c r="BP9" s="45" t="s">
        <v>418</v>
      </c>
      <c r="BQ9" s="45" t="s">
        <v>419</v>
      </c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</row>
    <row r="10" spans="1:207" s="44" customFormat="1" ht="18" customHeight="1">
      <c r="E10" s="45">
        <v>1</v>
      </c>
      <c r="F10" s="44">
        <v>2</v>
      </c>
      <c r="G10" s="44">
        <v>3</v>
      </c>
      <c r="O10" s="44">
        <v>4</v>
      </c>
      <c r="P10" s="44">
        <v>5</v>
      </c>
      <c r="Q10" s="44">
        <v>6</v>
      </c>
      <c r="R10" s="44">
        <v>7</v>
      </c>
      <c r="S10" s="44">
        <v>8</v>
      </c>
      <c r="T10" s="44">
        <v>9</v>
      </c>
      <c r="U10" s="44">
        <v>10</v>
      </c>
      <c r="AC10" s="44">
        <v>3</v>
      </c>
      <c r="AD10" s="44">
        <v>4</v>
      </c>
      <c r="AE10" s="44">
        <v>5</v>
      </c>
      <c r="AF10" s="44">
        <v>6</v>
      </c>
      <c r="AG10" s="44">
        <v>7</v>
      </c>
      <c r="AH10" s="44">
        <v>8</v>
      </c>
      <c r="AI10" s="44">
        <v>9</v>
      </c>
      <c r="BK10" s="44">
        <v>11</v>
      </c>
      <c r="BL10" s="44">
        <v>12</v>
      </c>
      <c r="BM10" s="44">
        <v>13</v>
      </c>
      <c r="BN10" s="44">
        <v>14</v>
      </c>
      <c r="BO10" s="44">
        <v>15</v>
      </c>
      <c r="BP10" s="44">
        <v>16</v>
      </c>
      <c r="BQ10" s="44">
        <v>17</v>
      </c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</row>
    <row r="11" spans="1:207" s="113" customFormat="1" ht="23.25" customHeight="1">
      <c r="E11" s="822" t="s">
        <v>23</v>
      </c>
      <c r="F11" s="823"/>
      <c r="G11" s="823"/>
      <c r="H11" s="823"/>
      <c r="I11" s="823"/>
      <c r="J11" s="823"/>
      <c r="K11" s="823"/>
      <c r="L11" s="823"/>
      <c r="M11" s="823"/>
      <c r="N11" s="823"/>
      <c r="O11" s="823"/>
      <c r="P11" s="823"/>
      <c r="Q11" s="823"/>
      <c r="R11" s="823"/>
      <c r="S11" s="823"/>
      <c r="T11" s="823"/>
      <c r="U11" s="823"/>
      <c r="V11" s="823"/>
      <c r="W11" s="823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  <c r="AH11" s="823"/>
      <c r="AI11" s="823"/>
      <c r="AJ11" s="823"/>
      <c r="AK11" s="823"/>
      <c r="AL11" s="823"/>
      <c r="AM11" s="823"/>
      <c r="AN11" s="823"/>
      <c r="AO11" s="823"/>
      <c r="AP11" s="823"/>
      <c r="AQ11" s="823"/>
      <c r="AR11" s="823"/>
      <c r="AS11" s="823"/>
      <c r="AT11" s="823"/>
      <c r="AU11" s="823"/>
      <c r="AV11" s="823"/>
      <c r="AW11" s="823"/>
      <c r="AX11" s="823"/>
      <c r="AY11" s="823"/>
      <c r="AZ11" s="823"/>
      <c r="BA11" s="823"/>
      <c r="BB11" s="823"/>
      <c r="BC11" s="823"/>
      <c r="BD11" s="823"/>
      <c r="BE11" s="823"/>
      <c r="BF11" s="823"/>
      <c r="BG11" s="823"/>
      <c r="BH11" s="823"/>
      <c r="BI11" s="823"/>
      <c r="BJ11" s="823"/>
      <c r="BK11" s="824"/>
      <c r="BL11" s="824"/>
      <c r="BM11" s="824"/>
      <c r="BN11" s="824"/>
      <c r="BO11" s="824"/>
      <c r="BP11" s="824"/>
      <c r="BQ11" s="82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</row>
    <row r="12" spans="1:207" s="113" customFormat="1" ht="23.25" customHeight="1">
      <c r="E12" s="822" t="s">
        <v>24</v>
      </c>
      <c r="F12" s="823"/>
      <c r="G12" s="823"/>
      <c r="H12" s="823"/>
      <c r="I12" s="823"/>
      <c r="J12" s="823"/>
      <c r="K12" s="823"/>
      <c r="L12" s="823"/>
      <c r="M12" s="823"/>
      <c r="N12" s="823"/>
      <c r="O12" s="823"/>
      <c r="P12" s="823"/>
      <c r="Q12" s="823"/>
      <c r="R12" s="823"/>
      <c r="S12" s="823"/>
      <c r="T12" s="823"/>
      <c r="U12" s="823"/>
      <c r="V12" s="823"/>
      <c r="W12" s="823"/>
      <c r="X12" s="823"/>
      <c r="Y12" s="823"/>
      <c r="Z12" s="823"/>
      <c r="AA12" s="823"/>
      <c r="AB12" s="823"/>
      <c r="AC12" s="823"/>
      <c r="AD12" s="823"/>
      <c r="AE12" s="823"/>
      <c r="AF12" s="823"/>
      <c r="AG12" s="823"/>
      <c r="AH12" s="823"/>
      <c r="AI12" s="823"/>
      <c r="AJ12" s="823"/>
      <c r="AK12" s="823"/>
      <c r="AL12" s="823"/>
      <c r="AM12" s="823"/>
      <c r="AN12" s="823"/>
      <c r="AO12" s="823"/>
      <c r="AP12" s="823"/>
      <c r="AQ12" s="823"/>
      <c r="AR12" s="823"/>
      <c r="AS12" s="823"/>
      <c r="AT12" s="823"/>
      <c r="AU12" s="823"/>
      <c r="AV12" s="823"/>
      <c r="AW12" s="823"/>
      <c r="AX12" s="823"/>
      <c r="AY12" s="823"/>
      <c r="AZ12" s="823"/>
      <c r="BA12" s="823"/>
      <c r="BB12" s="823"/>
      <c r="BC12" s="823"/>
      <c r="BD12" s="823"/>
      <c r="BE12" s="823"/>
      <c r="BF12" s="823"/>
      <c r="BG12" s="823"/>
      <c r="BH12" s="823"/>
      <c r="BI12" s="823"/>
      <c r="BJ12" s="823"/>
      <c r="BK12" s="824"/>
      <c r="BL12" s="824"/>
      <c r="BM12" s="824"/>
      <c r="BN12" s="824"/>
      <c r="BO12" s="824"/>
      <c r="BP12" s="824"/>
      <c r="BQ12" s="82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</row>
    <row r="13" spans="1:207" s="257" customFormat="1" ht="16.5" customHeight="1">
      <c r="A13" s="255" t="s">
        <v>628</v>
      </c>
      <c r="B13" s="256"/>
      <c r="C13" s="256"/>
      <c r="D13" s="256"/>
      <c r="E13" s="258" t="s">
        <v>628</v>
      </c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  <c r="BE13" s="254"/>
      <c r="BF13" s="254"/>
      <c r="BG13" s="254"/>
      <c r="BH13" s="254"/>
      <c r="BI13" s="254"/>
      <c r="BJ13" s="254"/>
      <c r="BK13" s="254"/>
      <c r="BL13" s="254"/>
      <c r="BM13" s="254"/>
      <c r="BN13" s="254"/>
      <c r="BO13" s="254"/>
      <c r="BP13" s="254"/>
      <c r="BQ13" s="254"/>
      <c r="BR13" s="262"/>
      <c r="BS13" s="262"/>
      <c r="BT13" s="262"/>
      <c r="BU13" s="262"/>
      <c r="BV13" s="262"/>
      <c r="BW13" s="262"/>
      <c r="BX13" s="262"/>
      <c r="BY13" s="262"/>
      <c r="BZ13" s="262"/>
      <c r="CA13" s="262"/>
      <c r="CB13" s="262"/>
      <c r="CC13" s="262"/>
      <c r="CD13" s="262"/>
      <c r="CE13" s="262"/>
      <c r="CF13" s="262"/>
      <c r="CG13" s="262"/>
      <c r="CH13" s="262"/>
      <c r="CI13" s="262"/>
      <c r="CJ13" s="262"/>
      <c r="CK13" s="262"/>
      <c r="CL13" s="262"/>
      <c r="CM13" s="262"/>
      <c r="CN13" s="262"/>
      <c r="CO13" s="262"/>
      <c r="CP13" s="262"/>
      <c r="CQ13" s="262"/>
      <c r="CR13" s="262"/>
      <c r="CS13" s="262"/>
      <c r="CT13" s="262"/>
      <c r="CU13" s="262"/>
      <c r="CV13" s="262"/>
      <c r="CW13" s="262"/>
      <c r="CX13" s="262"/>
      <c r="CY13" s="262"/>
      <c r="CZ13" s="262"/>
      <c r="DA13" s="262"/>
      <c r="DB13" s="262"/>
      <c r="DC13" s="262"/>
      <c r="DD13" s="262"/>
      <c r="DE13" s="262"/>
      <c r="DF13" s="262"/>
      <c r="DG13" s="262"/>
      <c r="DH13" s="262"/>
      <c r="DI13" s="262"/>
      <c r="DJ13" s="262"/>
      <c r="DK13" s="262"/>
      <c r="DL13" s="262"/>
      <c r="DM13" s="262"/>
      <c r="DN13" s="262"/>
      <c r="DO13" s="262"/>
      <c r="DP13" s="262"/>
      <c r="DQ13" s="262"/>
      <c r="DR13" s="262"/>
      <c r="DS13" s="262"/>
      <c r="DT13" s="262"/>
      <c r="DU13" s="262"/>
      <c r="DV13" s="262"/>
      <c r="DW13" s="262"/>
      <c r="DX13" s="262"/>
      <c r="DY13" s="262"/>
      <c r="DZ13" s="262"/>
      <c r="EA13" s="262"/>
      <c r="EB13" s="262"/>
      <c r="EC13" s="262"/>
      <c r="ED13" s="262"/>
      <c r="EE13" s="262"/>
      <c r="EF13" s="262"/>
      <c r="EG13" s="262"/>
      <c r="EH13" s="262"/>
      <c r="EI13" s="262"/>
      <c r="EJ13" s="262"/>
      <c r="EK13" s="262"/>
    </row>
    <row r="14" spans="1:207" s="44" customFormat="1" ht="66" customHeight="1">
      <c r="E14" s="60" t="s">
        <v>346</v>
      </c>
      <c r="F14" s="213" t="s">
        <v>629</v>
      </c>
      <c r="G14" s="60">
        <v>74.498999999999995</v>
      </c>
      <c r="H14" s="63" t="s">
        <v>431</v>
      </c>
      <c r="I14" s="104">
        <v>0</v>
      </c>
      <c r="J14" s="104">
        <v>24.18</v>
      </c>
      <c r="K14" s="104">
        <v>0</v>
      </c>
      <c r="L14" s="104">
        <v>0</v>
      </c>
      <c r="M14" s="104">
        <v>0</v>
      </c>
      <c r="N14" s="104">
        <v>0</v>
      </c>
      <c r="O14" s="62" t="s">
        <v>431</v>
      </c>
      <c r="P14" s="104">
        <v>0</v>
      </c>
      <c r="Q14" s="104">
        <v>24.18</v>
      </c>
      <c r="R14" s="104">
        <v>0</v>
      </c>
      <c r="S14" s="104">
        <v>0</v>
      </c>
      <c r="T14" s="104">
        <v>0</v>
      </c>
      <c r="U14" s="104">
        <v>0</v>
      </c>
      <c r="V14" s="62" t="s">
        <v>431</v>
      </c>
      <c r="W14" s="104">
        <v>0</v>
      </c>
      <c r="X14" s="104">
        <v>26.137</v>
      </c>
      <c r="Y14" s="104">
        <v>0</v>
      </c>
      <c r="Z14" s="104">
        <v>0</v>
      </c>
      <c r="AA14" s="104">
        <v>0</v>
      </c>
      <c r="AB14" s="104">
        <v>0</v>
      </c>
      <c r="AC14" s="63" t="s">
        <v>431</v>
      </c>
      <c r="AD14" s="104">
        <v>0</v>
      </c>
      <c r="AE14" s="104">
        <v>0</v>
      </c>
      <c r="AF14" s="104">
        <v>0</v>
      </c>
      <c r="AG14" s="104">
        <v>0</v>
      </c>
      <c r="AH14" s="104">
        <v>0</v>
      </c>
      <c r="AI14" s="104">
        <v>0</v>
      </c>
      <c r="AJ14" s="63" t="s">
        <v>431</v>
      </c>
      <c r="AK14" s="104">
        <v>0</v>
      </c>
      <c r="AL14" s="104">
        <v>0</v>
      </c>
      <c r="AM14" s="104">
        <v>0</v>
      </c>
      <c r="AN14" s="104">
        <v>0</v>
      </c>
      <c r="AO14" s="104">
        <v>0</v>
      </c>
      <c r="AP14" s="104">
        <v>0</v>
      </c>
      <c r="AQ14" s="63" t="s">
        <v>431</v>
      </c>
      <c r="AR14" s="104">
        <v>0</v>
      </c>
      <c r="AS14" s="104">
        <v>0</v>
      </c>
      <c r="AT14" s="104">
        <v>0</v>
      </c>
      <c r="AU14" s="104">
        <v>0</v>
      </c>
      <c r="AV14" s="104">
        <v>0</v>
      </c>
      <c r="AW14" s="104">
        <v>0</v>
      </c>
      <c r="AX14" s="63" t="s">
        <v>431</v>
      </c>
      <c r="AY14" s="104">
        <v>0</v>
      </c>
      <c r="AZ14" s="104">
        <v>0</v>
      </c>
      <c r="BA14" s="104">
        <v>0</v>
      </c>
      <c r="BB14" s="104">
        <v>0</v>
      </c>
      <c r="BC14" s="104">
        <v>0</v>
      </c>
      <c r="BD14" s="104">
        <v>0</v>
      </c>
      <c r="BE14" s="104">
        <f>I14+P14+W14+AD14+AK14+AR14+AY14</f>
        <v>0</v>
      </c>
      <c r="BF14" s="104">
        <f>J14+Q14+X14+AE14+AL14+AS14+AZ14</f>
        <v>74.497</v>
      </c>
      <c r="BG14" s="104">
        <v>0.75</v>
      </c>
      <c r="BH14" s="104">
        <v>1033</v>
      </c>
      <c r="BI14" s="104">
        <v>847</v>
      </c>
      <c r="BJ14" s="104">
        <v>0</v>
      </c>
      <c r="BK14" s="63" t="s">
        <v>431</v>
      </c>
      <c r="BL14" s="104">
        <v>0</v>
      </c>
      <c r="BM14" s="104">
        <v>0</v>
      </c>
      <c r="BN14" s="104">
        <v>0</v>
      </c>
      <c r="BO14" s="104">
        <v>0</v>
      </c>
      <c r="BP14" s="104">
        <v>0</v>
      </c>
      <c r="BQ14" s="104">
        <v>0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</row>
    <row r="15" spans="1:207" s="44" customFormat="1" ht="81" customHeight="1">
      <c r="E15" s="60" t="s">
        <v>345</v>
      </c>
      <c r="F15" s="213" t="s">
        <v>636</v>
      </c>
      <c r="G15" s="60">
        <v>204.84899999999999</v>
      </c>
      <c r="H15" s="63" t="s">
        <v>431</v>
      </c>
      <c r="I15" s="104">
        <v>0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62" t="s">
        <v>431</v>
      </c>
      <c r="P15" s="104">
        <v>8.1910000000000007</v>
      </c>
      <c r="Q15" s="104">
        <v>195.48500000000001</v>
      </c>
      <c r="R15" s="104">
        <v>0</v>
      </c>
      <c r="S15" s="104">
        <v>0</v>
      </c>
      <c r="T15" s="104">
        <v>0</v>
      </c>
      <c r="U15" s="104">
        <v>0</v>
      </c>
      <c r="V15" s="62" t="s">
        <v>431</v>
      </c>
      <c r="W15" s="104">
        <v>1.1719999999999999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63" t="s">
        <v>431</v>
      </c>
      <c r="AD15" s="104">
        <v>0</v>
      </c>
      <c r="AE15" s="104">
        <v>0</v>
      </c>
      <c r="AF15" s="104">
        <v>0</v>
      </c>
      <c r="AG15" s="104">
        <v>0</v>
      </c>
      <c r="AH15" s="104">
        <v>0</v>
      </c>
      <c r="AI15" s="104">
        <v>0</v>
      </c>
      <c r="AJ15" s="63" t="s">
        <v>431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63" t="s">
        <v>431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63" t="s">
        <v>431</v>
      </c>
      <c r="AY15" s="104">
        <v>0</v>
      </c>
      <c r="AZ15" s="104">
        <v>0</v>
      </c>
      <c r="BA15" s="104">
        <v>0</v>
      </c>
      <c r="BB15" s="104">
        <v>0</v>
      </c>
      <c r="BC15" s="104">
        <v>0</v>
      </c>
      <c r="BD15" s="104">
        <v>0</v>
      </c>
      <c r="BE15" s="104">
        <f t="shared" ref="BE15:BF16" si="0">I15+P15+W15+AD15+AK15+AR15+AY15</f>
        <v>9.3630000000000013</v>
      </c>
      <c r="BF15" s="104">
        <f t="shared" si="0"/>
        <v>195.48500000000001</v>
      </c>
      <c r="BG15" s="104" t="s">
        <v>297</v>
      </c>
      <c r="BH15" s="104" t="s">
        <v>297</v>
      </c>
      <c r="BI15" s="104">
        <v>1000</v>
      </c>
      <c r="BJ15" s="104">
        <v>0</v>
      </c>
      <c r="BK15" s="63" t="s">
        <v>431</v>
      </c>
      <c r="BL15" s="104">
        <v>0</v>
      </c>
      <c r="BM15" s="104">
        <v>0</v>
      </c>
      <c r="BN15" s="104">
        <v>0</v>
      </c>
      <c r="BO15" s="104">
        <v>0</v>
      </c>
      <c r="BP15" s="104">
        <v>0</v>
      </c>
      <c r="BQ15" s="104">
        <v>0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211"/>
      <c r="EM15" s="211"/>
      <c r="EN15" s="211"/>
      <c r="EO15" s="211"/>
      <c r="EP15" s="211"/>
      <c r="EQ15" s="211"/>
      <c r="ER15" s="211"/>
      <c r="ES15" s="211"/>
      <c r="ET15" s="211"/>
      <c r="EU15" s="211"/>
      <c r="EV15" s="211"/>
      <c r="EW15" s="211"/>
      <c r="EX15" s="211"/>
      <c r="EY15" s="211"/>
      <c r="EZ15" s="211"/>
      <c r="FA15" s="211"/>
      <c r="FB15" s="211"/>
      <c r="FC15" s="211"/>
      <c r="FD15" s="211"/>
      <c r="FE15" s="211"/>
      <c r="FF15" s="211"/>
      <c r="FG15" s="211"/>
      <c r="FH15" s="211"/>
      <c r="FI15" s="211"/>
      <c r="FJ15" s="211"/>
      <c r="FK15" s="211"/>
      <c r="FL15" s="211"/>
      <c r="FM15" s="211"/>
      <c r="FN15" s="211"/>
      <c r="FO15" s="211"/>
      <c r="FP15" s="211"/>
      <c r="FQ15" s="211"/>
      <c r="FR15" s="211"/>
      <c r="FS15" s="211"/>
      <c r="FT15" s="211"/>
      <c r="FU15" s="211"/>
      <c r="FV15" s="211"/>
      <c r="FW15" s="211"/>
      <c r="FX15" s="211"/>
      <c r="FY15" s="211"/>
      <c r="FZ15" s="211"/>
      <c r="GA15" s="211"/>
      <c r="GB15" s="211"/>
      <c r="GC15" s="211"/>
      <c r="GD15" s="211"/>
      <c r="GE15" s="211"/>
      <c r="GF15" s="211"/>
      <c r="GG15" s="211"/>
      <c r="GH15" s="211"/>
      <c r="GI15" s="211"/>
      <c r="GJ15" s="211"/>
      <c r="GK15" s="211"/>
      <c r="GL15" s="211"/>
      <c r="GM15" s="211"/>
      <c r="GN15" s="211"/>
      <c r="GO15" s="211"/>
      <c r="GP15" s="211"/>
      <c r="GQ15" s="211"/>
      <c r="GR15" s="211"/>
      <c r="GS15" s="211"/>
      <c r="GT15" s="211"/>
      <c r="GU15" s="211"/>
      <c r="GV15" s="211"/>
      <c r="GW15" s="211"/>
      <c r="GX15" s="211"/>
      <c r="GY15" s="211"/>
    </row>
    <row r="16" spans="1:207" s="44" customFormat="1" ht="84.75" customHeight="1">
      <c r="E16" s="60" t="s">
        <v>812</v>
      </c>
      <c r="F16" s="213" t="s">
        <v>639</v>
      </c>
      <c r="G16" s="60">
        <v>7.5549999999999997</v>
      </c>
      <c r="H16" s="63" t="s">
        <v>431</v>
      </c>
      <c r="I16" s="104">
        <v>0.40300000000000002</v>
      </c>
      <c r="J16" s="104">
        <v>0</v>
      </c>
      <c r="K16" s="104">
        <v>0</v>
      </c>
      <c r="L16" s="104">
        <v>0</v>
      </c>
      <c r="M16" s="104">
        <v>0</v>
      </c>
      <c r="N16" s="104">
        <v>0</v>
      </c>
      <c r="O16" s="62" t="s">
        <v>431</v>
      </c>
      <c r="P16" s="104">
        <v>0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62" t="s">
        <v>431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63" t="s">
        <v>431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63" t="s">
        <v>431</v>
      </c>
      <c r="AK16" s="104">
        <v>0</v>
      </c>
      <c r="AL16" s="104">
        <v>6.5919999999999996</v>
      </c>
      <c r="AM16" s="104">
        <v>0</v>
      </c>
      <c r="AN16" s="104">
        <v>0</v>
      </c>
      <c r="AO16" s="104">
        <v>0</v>
      </c>
      <c r="AP16" s="104">
        <v>0</v>
      </c>
      <c r="AQ16" s="63" t="s">
        <v>431</v>
      </c>
      <c r="AR16" s="104">
        <v>0</v>
      </c>
      <c r="AS16" s="104">
        <v>0</v>
      </c>
      <c r="AT16" s="104">
        <v>0</v>
      </c>
      <c r="AU16" s="104">
        <v>0</v>
      </c>
      <c r="AV16" s="104">
        <v>0</v>
      </c>
      <c r="AW16" s="104">
        <v>0</v>
      </c>
      <c r="AX16" s="63" t="s">
        <v>431</v>
      </c>
      <c r="AY16" s="104">
        <v>0</v>
      </c>
      <c r="AZ16" s="104">
        <v>0</v>
      </c>
      <c r="BA16" s="104">
        <v>0</v>
      </c>
      <c r="BB16" s="104">
        <v>0</v>
      </c>
      <c r="BC16" s="104">
        <v>0</v>
      </c>
      <c r="BD16" s="104">
        <v>0</v>
      </c>
      <c r="BE16" s="104">
        <f t="shared" si="0"/>
        <v>0.40300000000000002</v>
      </c>
      <c r="BF16" s="104">
        <f t="shared" si="0"/>
        <v>6.5919999999999996</v>
      </c>
      <c r="BG16" s="104">
        <v>0.66666666666666663</v>
      </c>
      <c r="BH16" s="104">
        <v>1050</v>
      </c>
      <c r="BI16" s="104">
        <v>63</v>
      </c>
      <c r="BJ16" s="104">
        <v>0</v>
      </c>
      <c r="BK16" s="63" t="s">
        <v>431</v>
      </c>
      <c r="BL16" s="104">
        <v>0</v>
      </c>
      <c r="BM16" s="104">
        <v>0</v>
      </c>
      <c r="BN16" s="104">
        <v>0</v>
      </c>
      <c r="BO16" s="104">
        <v>0</v>
      </c>
      <c r="BP16" s="104">
        <v>0</v>
      </c>
      <c r="BQ16" s="104">
        <v>0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</row>
    <row r="17" spans="1:207" s="257" customFormat="1" ht="16.5" customHeight="1">
      <c r="A17" s="255" t="s">
        <v>643</v>
      </c>
      <c r="B17" s="256"/>
      <c r="C17" s="256"/>
      <c r="D17" s="256"/>
      <c r="E17" s="258" t="s">
        <v>955</v>
      </c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  <c r="AT17" s="254"/>
      <c r="AU17" s="254"/>
      <c r="AV17" s="254"/>
      <c r="AW17" s="254"/>
      <c r="AX17" s="254"/>
      <c r="AY17" s="254"/>
      <c r="AZ17" s="254"/>
      <c r="BA17" s="254"/>
      <c r="BB17" s="254"/>
      <c r="BC17" s="254"/>
      <c r="BD17" s="254"/>
      <c r="BE17" s="254"/>
      <c r="BF17" s="254"/>
      <c r="BG17" s="254"/>
      <c r="BH17" s="254"/>
      <c r="BI17" s="254"/>
      <c r="BJ17" s="254"/>
      <c r="BK17" s="254"/>
      <c r="BL17" s="254"/>
      <c r="BM17" s="254"/>
      <c r="BN17" s="254"/>
      <c r="BO17" s="254"/>
      <c r="BP17" s="254"/>
      <c r="BQ17" s="254"/>
      <c r="BR17" s="262"/>
      <c r="BS17" s="262"/>
      <c r="BT17" s="262"/>
      <c r="BU17" s="262"/>
      <c r="BV17" s="262"/>
      <c r="BW17" s="262"/>
      <c r="BX17" s="262"/>
      <c r="BY17" s="262"/>
      <c r="BZ17" s="262"/>
      <c r="CA17" s="262"/>
      <c r="CB17" s="262"/>
      <c r="CC17" s="262"/>
      <c r="CD17" s="262"/>
      <c r="CE17" s="262"/>
      <c r="CF17" s="262"/>
      <c r="CG17" s="262"/>
      <c r="CH17" s="262"/>
      <c r="CI17" s="262"/>
      <c r="CJ17" s="262"/>
      <c r="CK17" s="262"/>
      <c r="CL17" s="262"/>
      <c r="CM17" s="262"/>
      <c r="CN17" s="262"/>
      <c r="CO17" s="262"/>
      <c r="CP17" s="262"/>
      <c r="CQ17" s="262"/>
      <c r="CR17" s="262"/>
      <c r="CS17" s="262"/>
      <c r="CT17" s="262"/>
      <c r="CU17" s="262"/>
      <c r="CV17" s="262"/>
      <c r="CW17" s="262"/>
      <c r="CX17" s="262"/>
      <c r="CY17" s="262"/>
      <c r="CZ17" s="262"/>
      <c r="DA17" s="262"/>
      <c r="DB17" s="262"/>
      <c r="DC17" s="262"/>
      <c r="DD17" s="262"/>
      <c r="DE17" s="262"/>
      <c r="DF17" s="262"/>
      <c r="DG17" s="262"/>
      <c r="DH17" s="262"/>
      <c r="DI17" s="262"/>
      <c r="DJ17" s="262"/>
      <c r="DK17" s="262"/>
      <c r="DL17" s="262"/>
      <c r="DM17" s="262"/>
      <c r="DN17" s="262"/>
      <c r="DO17" s="262"/>
      <c r="DP17" s="262"/>
      <c r="DQ17" s="262"/>
      <c r="DR17" s="262"/>
      <c r="DS17" s="262"/>
      <c r="DT17" s="262"/>
      <c r="DU17" s="262"/>
      <c r="DV17" s="262"/>
      <c r="DW17" s="262"/>
      <c r="DX17" s="262"/>
      <c r="DY17" s="262"/>
      <c r="DZ17" s="262"/>
      <c r="EA17" s="262"/>
      <c r="EB17" s="262"/>
      <c r="EC17" s="262"/>
      <c r="ED17" s="262"/>
      <c r="EE17" s="262"/>
      <c r="EF17" s="262"/>
      <c r="EG17" s="262"/>
      <c r="EH17" s="262"/>
      <c r="EI17" s="262"/>
      <c r="EJ17" s="262"/>
      <c r="EK17" s="262"/>
      <c r="EL17" s="262"/>
      <c r="EM17" s="262"/>
      <c r="EN17" s="262"/>
      <c r="EO17" s="262"/>
      <c r="EP17" s="262"/>
      <c r="EQ17" s="262"/>
      <c r="ER17" s="262"/>
      <c r="ES17" s="262"/>
      <c r="ET17" s="262"/>
      <c r="EU17" s="262"/>
      <c r="EV17" s="262"/>
      <c r="EW17" s="262"/>
      <c r="EX17" s="262"/>
      <c r="EY17" s="262"/>
      <c r="EZ17" s="262"/>
      <c r="FA17" s="262"/>
      <c r="FB17" s="262"/>
      <c r="FC17" s="262"/>
      <c r="FD17" s="262"/>
      <c r="FE17" s="262"/>
      <c r="FF17" s="262"/>
      <c r="FG17" s="262"/>
      <c r="FH17" s="262"/>
      <c r="FI17" s="262"/>
      <c r="FJ17" s="262"/>
      <c r="FK17" s="262"/>
      <c r="FL17" s="262"/>
      <c r="FM17" s="262"/>
      <c r="FN17" s="262"/>
      <c r="FO17" s="262"/>
      <c r="FP17" s="262"/>
      <c r="FQ17" s="262"/>
      <c r="FR17" s="262"/>
      <c r="FS17" s="262"/>
      <c r="FT17" s="262"/>
      <c r="FU17" s="262"/>
      <c r="FV17" s="262"/>
      <c r="FW17" s="262"/>
      <c r="FX17" s="262"/>
      <c r="FY17" s="262"/>
      <c r="FZ17" s="262"/>
      <c r="GA17" s="262"/>
      <c r="GB17" s="262"/>
      <c r="GC17" s="262"/>
      <c r="GD17" s="262"/>
      <c r="GE17" s="262"/>
      <c r="GF17" s="262"/>
      <c r="GG17" s="262"/>
      <c r="GH17" s="262"/>
      <c r="GI17" s="262"/>
      <c r="GJ17" s="262"/>
      <c r="GK17" s="262"/>
      <c r="GL17" s="262"/>
      <c r="GM17" s="262"/>
      <c r="GN17" s="262"/>
      <c r="GO17" s="262"/>
      <c r="GP17" s="262"/>
      <c r="GQ17" s="262"/>
      <c r="GR17" s="262"/>
      <c r="GS17" s="262"/>
      <c r="GT17" s="262"/>
      <c r="GU17" s="262"/>
      <c r="GV17" s="262"/>
      <c r="GW17" s="262"/>
      <c r="GX17" s="262"/>
      <c r="GY17" s="262"/>
    </row>
    <row r="18" spans="1:207" s="265" customFormat="1" ht="18" customHeight="1">
      <c r="A18" s="263" t="s">
        <v>644</v>
      </c>
      <c r="B18" s="264"/>
      <c r="C18" s="264"/>
      <c r="D18" s="264"/>
      <c r="F18" s="264" t="s">
        <v>644</v>
      </c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  <c r="AR18" s="264"/>
      <c r="AS18" s="264"/>
      <c r="AT18" s="264"/>
      <c r="AU18" s="264"/>
      <c r="AV18" s="264"/>
      <c r="AW18" s="264"/>
      <c r="AX18" s="264"/>
      <c r="AY18" s="264"/>
      <c r="AZ18" s="264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264"/>
      <c r="BM18" s="264"/>
      <c r="BN18" s="264"/>
      <c r="BO18" s="264"/>
      <c r="BP18" s="264"/>
      <c r="BQ18" s="264"/>
      <c r="BR18" s="266"/>
      <c r="BS18" s="266"/>
      <c r="BT18" s="266"/>
      <c r="BU18" s="266"/>
      <c r="BV18" s="266"/>
      <c r="BW18" s="266"/>
      <c r="BX18" s="266"/>
      <c r="BY18" s="266"/>
      <c r="BZ18" s="266"/>
      <c r="CA18" s="266"/>
      <c r="CB18" s="266"/>
      <c r="CC18" s="266"/>
      <c r="CD18" s="266"/>
      <c r="CE18" s="266"/>
      <c r="CF18" s="266"/>
      <c r="CG18" s="266"/>
      <c r="CH18" s="266"/>
      <c r="CI18" s="266"/>
      <c r="CJ18" s="266"/>
      <c r="CK18" s="266"/>
      <c r="CL18" s="266"/>
      <c r="CM18" s="266"/>
      <c r="CN18" s="266"/>
      <c r="CO18" s="266"/>
      <c r="CP18" s="266"/>
      <c r="CQ18" s="266"/>
      <c r="CR18" s="266"/>
      <c r="CS18" s="266"/>
      <c r="CT18" s="266"/>
      <c r="CU18" s="266"/>
      <c r="CV18" s="266"/>
      <c r="CW18" s="266"/>
      <c r="CX18" s="266"/>
      <c r="CY18" s="266"/>
      <c r="CZ18" s="266"/>
      <c r="DA18" s="266"/>
      <c r="DB18" s="266"/>
      <c r="DC18" s="266"/>
      <c r="DD18" s="266"/>
      <c r="DE18" s="266"/>
      <c r="DF18" s="266"/>
      <c r="DG18" s="266"/>
      <c r="DH18" s="266"/>
      <c r="DI18" s="266"/>
      <c r="DJ18" s="266"/>
      <c r="DK18" s="266"/>
      <c r="DL18" s="266"/>
      <c r="DM18" s="266"/>
      <c r="DN18" s="266"/>
      <c r="DO18" s="266"/>
      <c r="DP18" s="266"/>
      <c r="DQ18" s="266"/>
      <c r="DR18" s="266"/>
      <c r="DS18" s="266"/>
      <c r="DT18" s="266"/>
      <c r="DU18" s="266"/>
      <c r="DV18" s="266"/>
      <c r="DW18" s="266"/>
      <c r="DX18" s="266"/>
      <c r="DY18" s="266"/>
      <c r="DZ18" s="266"/>
      <c r="EA18" s="266"/>
      <c r="EB18" s="266"/>
      <c r="EC18" s="266"/>
      <c r="ED18" s="266"/>
      <c r="EE18" s="266"/>
      <c r="EF18" s="266"/>
      <c r="EG18" s="266"/>
      <c r="EH18" s="266"/>
      <c r="EI18" s="266"/>
      <c r="EJ18" s="266"/>
      <c r="EK18" s="266"/>
      <c r="EL18" s="266"/>
      <c r="EM18" s="266"/>
      <c r="EN18" s="266"/>
      <c r="EO18" s="266"/>
      <c r="EP18" s="266"/>
      <c r="EQ18" s="266"/>
      <c r="ER18" s="266"/>
      <c r="ES18" s="266"/>
      <c r="ET18" s="266"/>
      <c r="EU18" s="266"/>
      <c r="EV18" s="266"/>
      <c r="EW18" s="266"/>
      <c r="EX18" s="266"/>
      <c r="EY18" s="266"/>
      <c r="EZ18" s="266"/>
      <c r="FA18" s="266"/>
      <c r="FB18" s="266"/>
      <c r="FC18" s="266"/>
      <c r="FD18" s="266"/>
      <c r="FE18" s="266"/>
      <c r="FF18" s="266"/>
      <c r="FG18" s="266"/>
      <c r="FH18" s="266"/>
      <c r="FI18" s="266"/>
      <c r="FJ18" s="266"/>
      <c r="FK18" s="266"/>
      <c r="FL18" s="266"/>
      <c r="FM18" s="266"/>
      <c r="FN18" s="266"/>
      <c r="FO18" s="266"/>
      <c r="FP18" s="266"/>
      <c r="FQ18" s="266"/>
      <c r="FR18" s="266"/>
      <c r="FS18" s="266"/>
      <c r="FT18" s="266"/>
      <c r="FU18" s="266"/>
      <c r="FV18" s="266"/>
      <c r="FW18" s="266"/>
      <c r="FX18" s="266"/>
      <c r="FY18" s="266"/>
      <c r="FZ18" s="266"/>
      <c r="GA18" s="266"/>
      <c r="GB18" s="266"/>
      <c r="GC18" s="266"/>
      <c r="GD18" s="266"/>
      <c r="GE18" s="266"/>
      <c r="GF18" s="266"/>
      <c r="GG18" s="266"/>
      <c r="GH18" s="266"/>
      <c r="GI18" s="266"/>
      <c r="GJ18" s="266"/>
      <c r="GK18" s="266"/>
      <c r="GL18" s="266"/>
      <c r="GM18" s="266"/>
      <c r="GN18" s="266"/>
      <c r="GO18" s="266"/>
      <c r="GP18" s="266"/>
      <c r="GQ18" s="266"/>
      <c r="GR18" s="266"/>
      <c r="GS18" s="266"/>
      <c r="GT18" s="266"/>
      <c r="GU18" s="266"/>
      <c r="GV18" s="266"/>
      <c r="GW18" s="266"/>
      <c r="GX18" s="266"/>
      <c r="GY18" s="266"/>
    </row>
    <row r="19" spans="1:207" s="113" customFormat="1" ht="23.25" customHeight="1">
      <c r="E19" s="822" t="s">
        <v>27</v>
      </c>
      <c r="F19" s="823"/>
      <c r="G19" s="823"/>
      <c r="H19" s="823"/>
      <c r="I19" s="823"/>
      <c r="J19" s="823"/>
      <c r="K19" s="823"/>
      <c r="L19" s="823"/>
      <c r="M19" s="823"/>
      <c r="N19" s="823"/>
      <c r="O19" s="823"/>
      <c r="P19" s="823"/>
      <c r="Q19" s="823"/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  <c r="AH19" s="823"/>
      <c r="AI19" s="823"/>
      <c r="AJ19" s="823"/>
      <c r="AK19" s="823"/>
      <c r="AL19" s="823"/>
      <c r="AM19" s="823"/>
      <c r="AN19" s="823"/>
      <c r="AO19" s="823"/>
      <c r="AP19" s="823"/>
      <c r="AQ19" s="823"/>
      <c r="AR19" s="823"/>
      <c r="AS19" s="823"/>
      <c r="AT19" s="823"/>
      <c r="AU19" s="823"/>
      <c r="AV19" s="823"/>
      <c r="AW19" s="823"/>
      <c r="AX19" s="823"/>
      <c r="AY19" s="823"/>
      <c r="AZ19" s="823"/>
      <c r="BA19" s="823"/>
      <c r="BB19" s="823"/>
      <c r="BC19" s="823"/>
      <c r="BD19" s="823"/>
      <c r="BE19" s="823"/>
      <c r="BF19" s="823"/>
      <c r="BG19" s="823"/>
      <c r="BH19" s="823"/>
      <c r="BI19" s="823"/>
      <c r="BJ19" s="823"/>
      <c r="BK19" s="824"/>
      <c r="BL19" s="824"/>
      <c r="BM19" s="824"/>
      <c r="BN19" s="824"/>
      <c r="BO19" s="824"/>
      <c r="BP19" s="824"/>
      <c r="BQ19" s="82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</row>
    <row r="20" spans="1:207" s="257" customFormat="1" ht="16.5" customHeight="1">
      <c r="A20" s="255" t="s">
        <v>628</v>
      </c>
      <c r="B20" s="256"/>
      <c r="C20" s="256"/>
      <c r="D20" s="256"/>
      <c r="E20" s="258" t="s">
        <v>628</v>
      </c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62"/>
      <c r="BS20" s="262"/>
      <c r="BT20" s="262"/>
      <c r="BU20" s="262"/>
      <c r="BV20" s="262"/>
      <c r="BW20" s="262"/>
      <c r="BX20" s="262"/>
      <c r="BY20" s="262"/>
      <c r="BZ20" s="262"/>
      <c r="CA20" s="262"/>
      <c r="CB20" s="262"/>
      <c r="CC20" s="262"/>
      <c r="CD20" s="262"/>
      <c r="CE20" s="262"/>
      <c r="CF20" s="262"/>
      <c r="CG20" s="262"/>
      <c r="CH20" s="262"/>
      <c r="CI20" s="262"/>
      <c r="CJ20" s="262"/>
      <c r="CK20" s="262"/>
      <c r="CL20" s="262"/>
      <c r="CM20" s="262"/>
      <c r="CN20" s="262"/>
      <c r="CO20" s="262"/>
      <c r="CP20" s="262"/>
      <c r="CQ20" s="262"/>
      <c r="CR20" s="262"/>
      <c r="CS20" s="262"/>
      <c r="CT20" s="262"/>
      <c r="CU20" s="262"/>
      <c r="CV20" s="262"/>
      <c r="CW20" s="262"/>
      <c r="CX20" s="262"/>
      <c r="CY20" s="262"/>
      <c r="CZ20" s="262"/>
      <c r="DA20" s="262"/>
      <c r="DB20" s="262"/>
      <c r="DC20" s="262"/>
      <c r="DD20" s="262"/>
      <c r="DE20" s="262"/>
      <c r="DF20" s="262"/>
      <c r="DG20" s="262"/>
      <c r="DH20" s="262"/>
      <c r="DI20" s="262"/>
      <c r="DJ20" s="262"/>
      <c r="DK20" s="262"/>
      <c r="DL20" s="262"/>
      <c r="DM20" s="262"/>
      <c r="DN20" s="262"/>
      <c r="DO20" s="262"/>
      <c r="DP20" s="262"/>
      <c r="DQ20" s="262"/>
      <c r="DR20" s="262"/>
      <c r="DS20" s="262"/>
      <c r="DT20" s="262"/>
      <c r="DU20" s="262"/>
      <c r="DV20" s="262"/>
      <c r="DW20" s="262"/>
      <c r="DX20" s="262"/>
      <c r="DY20" s="262"/>
      <c r="DZ20" s="262"/>
      <c r="EA20" s="262"/>
      <c r="EB20" s="262"/>
      <c r="EC20" s="262"/>
      <c r="ED20" s="262"/>
      <c r="EE20" s="262"/>
      <c r="EF20" s="262"/>
      <c r="EG20" s="262"/>
      <c r="EH20" s="262"/>
      <c r="EI20" s="262"/>
      <c r="EJ20" s="262"/>
      <c r="EK20" s="262"/>
      <c r="EL20" s="262"/>
      <c r="EM20" s="262"/>
      <c r="EN20" s="262"/>
      <c r="EO20" s="262"/>
      <c r="EP20" s="262"/>
      <c r="EQ20" s="262"/>
      <c r="ER20" s="262"/>
      <c r="ES20" s="262"/>
      <c r="ET20" s="262"/>
      <c r="EU20" s="262"/>
      <c r="EV20" s="262"/>
      <c r="EW20" s="262"/>
      <c r="EX20" s="262"/>
      <c r="EY20" s="262"/>
      <c r="EZ20" s="262"/>
      <c r="FA20" s="262"/>
      <c r="FB20" s="262"/>
      <c r="FC20" s="262"/>
      <c r="FD20" s="262"/>
      <c r="FE20" s="262"/>
      <c r="FF20" s="262"/>
      <c r="FG20" s="262"/>
      <c r="FH20" s="262"/>
      <c r="FI20" s="262"/>
      <c r="FJ20" s="262"/>
      <c r="FK20" s="262"/>
      <c r="FL20" s="262"/>
      <c r="FM20" s="262"/>
      <c r="FN20" s="262"/>
      <c r="FO20" s="262"/>
      <c r="FP20" s="262"/>
      <c r="FQ20" s="262"/>
      <c r="FR20" s="262"/>
      <c r="FS20" s="262"/>
      <c r="FT20" s="262"/>
      <c r="FU20" s="262"/>
      <c r="FV20" s="262"/>
      <c r="FW20" s="262"/>
      <c r="FX20" s="262"/>
      <c r="FY20" s="262"/>
      <c r="FZ20" s="262"/>
      <c r="GA20" s="262"/>
      <c r="GB20" s="262"/>
      <c r="GC20" s="262"/>
      <c r="GD20" s="262"/>
      <c r="GE20" s="262"/>
      <c r="GF20" s="262"/>
      <c r="GG20" s="262"/>
      <c r="GH20" s="262"/>
      <c r="GI20" s="262"/>
      <c r="GJ20" s="262"/>
      <c r="GK20" s="262"/>
      <c r="GL20" s="262"/>
      <c r="GM20" s="262"/>
      <c r="GN20" s="262"/>
      <c r="GO20" s="262"/>
      <c r="GP20" s="262"/>
      <c r="GQ20" s="262"/>
      <c r="GR20" s="262"/>
      <c r="GS20" s="262"/>
      <c r="GT20" s="262"/>
      <c r="GU20" s="262"/>
      <c r="GV20" s="262"/>
      <c r="GW20" s="262"/>
      <c r="GX20" s="262"/>
      <c r="GY20" s="262"/>
    </row>
    <row r="21" spans="1:207" s="44" customFormat="1" ht="30" customHeight="1">
      <c r="E21" s="61" t="s">
        <v>342</v>
      </c>
      <c r="F21" s="213" t="s">
        <v>647</v>
      </c>
      <c r="G21" s="60">
        <v>21.626999999999999</v>
      </c>
      <c r="H21" s="63" t="s">
        <v>431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04">
        <v>0</v>
      </c>
      <c r="O21" s="63" t="s">
        <v>431</v>
      </c>
      <c r="P21" s="104">
        <v>0</v>
      </c>
      <c r="Q21" s="104">
        <v>0</v>
      </c>
      <c r="R21" s="104">
        <v>0</v>
      </c>
      <c r="S21" s="104">
        <v>0</v>
      </c>
      <c r="T21" s="104">
        <v>0</v>
      </c>
      <c r="U21" s="104">
        <v>0</v>
      </c>
      <c r="V21" s="63" t="s">
        <v>431</v>
      </c>
      <c r="W21" s="104">
        <v>0</v>
      </c>
      <c r="X21" s="104">
        <v>0</v>
      </c>
      <c r="Y21" s="104">
        <v>0</v>
      </c>
      <c r="Z21" s="104">
        <v>0</v>
      </c>
      <c r="AA21" s="104">
        <v>0</v>
      </c>
      <c r="AB21" s="104">
        <v>0</v>
      </c>
      <c r="AC21" s="62" t="s">
        <v>431</v>
      </c>
      <c r="AD21" s="104">
        <v>1.821</v>
      </c>
      <c r="AE21" s="104">
        <v>19.806000000000001</v>
      </c>
      <c r="AF21" s="104">
        <v>0</v>
      </c>
      <c r="AG21" s="104">
        <v>0</v>
      </c>
      <c r="AH21" s="104">
        <v>0</v>
      </c>
      <c r="AI21" s="104">
        <v>0</v>
      </c>
      <c r="AJ21" s="62" t="s">
        <v>431</v>
      </c>
      <c r="AK21" s="104">
        <v>0</v>
      </c>
      <c r="AL21" s="104">
        <v>0</v>
      </c>
      <c r="AM21" s="104">
        <v>0</v>
      </c>
      <c r="AN21" s="104">
        <v>0</v>
      </c>
      <c r="AO21" s="104">
        <v>0</v>
      </c>
      <c r="AP21" s="104">
        <v>0</v>
      </c>
      <c r="AQ21" s="62" t="s">
        <v>431</v>
      </c>
      <c r="AR21" s="104">
        <v>0</v>
      </c>
      <c r="AS21" s="104">
        <v>0</v>
      </c>
      <c r="AT21" s="104">
        <v>0</v>
      </c>
      <c r="AU21" s="104">
        <v>0</v>
      </c>
      <c r="AV21" s="104">
        <v>0</v>
      </c>
      <c r="AW21" s="104">
        <v>0</v>
      </c>
      <c r="AX21" s="62" t="s">
        <v>431</v>
      </c>
      <c r="AY21" s="104">
        <v>0</v>
      </c>
      <c r="AZ21" s="104">
        <v>0</v>
      </c>
      <c r="BA21" s="104">
        <v>0</v>
      </c>
      <c r="BB21" s="104">
        <v>0</v>
      </c>
      <c r="BC21" s="104">
        <v>0</v>
      </c>
      <c r="BD21" s="104">
        <v>0</v>
      </c>
      <c r="BE21" s="104">
        <f t="shared" ref="BE21:BF24" si="1">I21+P21+W21+AD21+AK21+AR21+AY21</f>
        <v>1.821</v>
      </c>
      <c r="BF21" s="104">
        <f t="shared" si="1"/>
        <v>19.806000000000001</v>
      </c>
      <c r="BG21" s="104" t="s">
        <v>297</v>
      </c>
      <c r="BH21" s="104" t="s">
        <v>297</v>
      </c>
      <c r="BI21" s="104">
        <v>900</v>
      </c>
      <c r="BJ21" s="104">
        <v>0</v>
      </c>
      <c r="BK21" s="62" t="s">
        <v>431</v>
      </c>
      <c r="BL21" s="104">
        <v>0</v>
      </c>
      <c r="BM21" s="104">
        <v>0</v>
      </c>
      <c r="BN21" s="104">
        <v>0</v>
      </c>
      <c r="BO21" s="104">
        <v>0</v>
      </c>
      <c r="BP21" s="104">
        <v>0</v>
      </c>
      <c r="BQ21" s="104">
        <v>0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212"/>
      <c r="EM21" s="212"/>
      <c r="EN21" s="212"/>
      <c r="EO21" s="212"/>
      <c r="EP21" s="212"/>
      <c r="EQ21" s="212"/>
      <c r="ER21" s="212"/>
      <c r="ES21" s="212"/>
      <c r="ET21" s="212"/>
      <c r="EU21" s="212"/>
      <c r="EV21" s="212"/>
      <c r="EW21" s="212"/>
      <c r="EX21" s="212"/>
      <c r="EY21" s="212"/>
      <c r="EZ21" s="212"/>
      <c r="FA21" s="212"/>
      <c r="FB21" s="212"/>
      <c r="FC21" s="212"/>
      <c r="FD21" s="212"/>
      <c r="FE21" s="212"/>
      <c r="FF21" s="212"/>
      <c r="FG21" s="212"/>
      <c r="FH21" s="212"/>
      <c r="FI21" s="212"/>
      <c r="FJ21" s="212"/>
      <c r="FK21" s="212"/>
      <c r="FL21" s="212"/>
      <c r="FM21" s="212"/>
      <c r="FN21" s="212"/>
      <c r="FO21" s="212"/>
      <c r="FP21" s="212"/>
      <c r="FQ21" s="212"/>
      <c r="FR21" s="212"/>
      <c r="FS21" s="212"/>
      <c r="FT21" s="212"/>
      <c r="FU21" s="212"/>
      <c r="FV21" s="212"/>
      <c r="FW21" s="212"/>
      <c r="FX21" s="212"/>
      <c r="FY21" s="212"/>
      <c r="FZ21" s="212"/>
      <c r="GA21" s="212"/>
      <c r="GB21" s="212"/>
      <c r="GC21" s="212"/>
      <c r="GD21" s="212"/>
      <c r="GE21" s="212"/>
      <c r="GF21" s="212"/>
      <c r="GG21" s="212"/>
      <c r="GH21" s="212"/>
      <c r="GI21" s="212"/>
      <c r="GJ21" s="212"/>
      <c r="GK21" s="212"/>
      <c r="GL21" s="212"/>
      <c r="GM21" s="212"/>
      <c r="GN21" s="212"/>
      <c r="GO21" s="212"/>
      <c r="GP21" s="212"/>
      <c r="GQ21" s="212"/>
      <c r="GR21" s="212"/>
      <c r="GS21" s="212"/>
      <c r="GT21" s="212"/>
      <c r="GU21" s="212"/>
      <c r="GV21" s="212"/>
      <c r="GW21" s="212"/>
      <c r="GX21" s="212"/>
      <c r="GY21" s="212"/>
    </row>
    <row r="22" spans="1:207" s="44" customFormat="1" ht="49.5" customHeight="1">
      <c r="E22" s="61" t="s">
        <v>341</v>
      </c>
      <c r="F22" s="213" t="s">
        <v>650</v>
      </c>
      <c r="G22" s="60">
        <v>12.759</v>
      </c>
      <c r="H22" s="63" t="s">
        <v>431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04">
        <v>0</v>
      </c>
      <c r="O22" s="63" t="s">
        <v>431</v>
      </c>
      <c r="P22" s="104">
        <v>0</v>
      </c>
      <c r="Q22" s="104">
        <v>0</v>
      </c>
      <c r="R22" s="104">
        <v>0</v>
      </c>
      <c r="S22" s="104">
        <v>0</v>
      </c>
      <c r="T22" s="104">
        <v>0</v>
      </c>
      <c r="U22" s="104">
        <v>0</v>
      </c>
      <c r="V22" s="63" t="s">
        <v>431</v>
      </c>
      <c r="W22" s="104">
        <v>0</v>
      </c>
      <c r="X22" s="104">
        <v>0</v>
      </c>
      <c r="Y22" s="104">
        <v>0</v>
      </c>
      <c r="Z22" s="104">
        <v>0</v>
      </c>
      <c r="AA22" s="104">
        <v>0</v>
      </c>
      <c r="AB22" s="104">
        <v>0</v>
      </c>
      <c r="AC22" s="62" t="s">
        <v>431</v>
      </c>
      <c r="AD22" s="104">
        <v>1.6519999999999999</v>
      </c>
      <c r="AE22" s="104">
        <v>11.106999999999999</v>
      </c>
      <c r="AF22" s="104">
        <v>0</v>
      </c>
      <c r="AG22" s="104">
        <v>0</v>
      </c>
      <c r="AH22" s="104">
        <v>0</v>
      </c>
      <c r="AI22" s="104">
        <v>0</v>
      </c>
      <c r="AJ22" s="62" t="s">
        <v>431</v>
      </c>
      <c r="AK22" s="104">
        <v>0</v>
      </c>
      <c r="AL22" s="104">
        <v>0</v>
      </c>
      <c r="AM22" s="104">
        <v>0</v>
      </c>
      <c r="AN22" s="104">
        <v>0</v>
      </c>
      <c r="AO22" s="104">
        <v>0</v>
      </c>
      <c r="AP22" s="104">
        <v>0</v>
      </c>
      <c r="AQ22" s="62" t="s">
        <v>431</v>
      </c>
      <c r="AR22" s="104">
        <v>0</v>
      </c>
      <c r="AS22" s="104">
        <v>0</v>
      </c>
      <c r="AT22" s="104">
        <v>0</v>
      </c>
      <c r="AU22" s="104">
        <v>0</v>
      </c>
      <c r="AV22" s="104">
        <v>0</v>
      </c>
      <c r="AW22" s="104">
        <v>0</v>
      </c>
      <c r="AX22" s="62" t="s">
        <v>431</v>
      </c>
      <c r="AY22" s="104">
        <v>0</v>
      </c>
      <c r="AZ22" s="104">
        <v>0</v>
      </c>
      <c r="BA22" s="104">
        <v>0</v>
      </c>
      <c r="BB22" s="104">
        <v>0</v>
      </c>
      <c r="BC22" s="104">
        <v>0</v>
      </c>
      <c r="BD22" s="104">
        <v>0</v>
      </c>
      <c r="BE22" s="104">
        <f t="shared" si="1"/>
        <v>1.6519999999999999</v>
      </c>
      <c r="BF22" s="104">
        <f t="shared" si="1"/>
        <v>11.106999999999999</v>
      </c>
      <c r="BG22" s="104" t="s">
        <v>297</v>
      </c>
      <c r="BH22" s="104" t="s">
        <v>297</v>
      </c>
      <c r="BI22" s="104">
        <v>500</v>
      </c>
      <c r="BJ22" s="104">
        <v>0</v>
      </c>
      <c r="BK22" s="62" t="s">
        <v>431</v>
      </c>
      <c r="BL22" s="104">
        <v>0</v>
      </c>
      <c r="BM22" s="104">
        <v>0</v>
      </c>
      <c r="BN22" s="104">
        <v>0</v>
      </c>
      <c r="BO22" s="104">
        <v>0</v>
      </c>
      <c r="BP22" s="104">
        <v>0</v>
      </c>
      <c r="BQ22" s="104">
        <v>0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</row>
    <row r="23" spans="1:207" s="44" customFormat="1" ht="34.5" customHeight="1">
      <c r="E23" s="61" t="s">
        <v>340</v>
      </c>
      <c r="F23" s="213" t="s">
        <v>653</v>
      </c>
      <c r="G23" s="60">
        <v>12.759</v>
      </c>
      <c r="H23" s="63" t="s">
        <v>431</v>
      </c>
      <c r="I23" s="104">
        <v>0</v>
      </c>
      <c r="J23" s="104">
        <v>0</v>
      </c>
      <c r="K23" s="104">
        <v>0</v>
      </c>
      <c r="L23" s="104">
        <v>0</v>
      </c>
      <c r="M23" s="104">
        <v>0</v>
      </c>
      <c r="N23" s="104">
        <v>0</v>
      </c>
      <c r="O23" s="63" t="s">
        <v>431</v>
      </c>
      <c r="P23" s="104">
        <v>0</v>
      </c>
      <c r="Q23" s="104">
        <v>0</v>
      </c>
      <c r="R23" s="104">
        <v>0</v>
      </c>
      <c r="S23" s="104">
        <v>0</v>
      </c>
      <c r="T23" s="104">
        <v>0</v>
      </c>
      <c r="U23" s="104">
        <v>0</v>
      </c>
      <c r="V23" s="63" t="s">
        <v>431</v>
      </c>
      <c r="W23" s="104">
        <v>0</v>
      </c>
      <c r="Y23" s="104">
        <v>0</v>
      </c>
      <c r="Z23" s="104">
        <v>0</v>
      </c>
      <c r="AA23" s="104">
        <v>0</v>
      </c>
      <c r="AB23" s="104">
        <v>0</v>
      </c>
      <c r="AC23" s="62" t="s">
        <v>431</v>
      </c>
      <c r="AD23" s="104">
        <v>1.6519999999999999</v>
      </c>
      <c r="AE23" s="104">
        <v>11.106999999999999</v>
      </c>
      <c r="AF23" s="104">
        <v>0</v>
      </c>
      <c r="AG23" s="104">
        <v>0</v>
      </c>
      <c r="AH23" s="104">
        <v>0</v>
      </c>
      <c r="AI23" s="104">
        <v>0</v>
      </c>
      <c r="AJ23" s="62" t="s">
        <v>431</v>
      </c>
      <c r="AK23" s="104">
        <v>0</v>
      </c>
      <c r="AL23" s="104">
        <v>0</v>
      </c>
      <c r="AM23" s="104">
        <v>0</v>
      </c>
      <c r="AN23" s="104">
        <v>0</v>
      </c>
      <c r="AO23" s="104">
        <v>0</v>
      </c>
      <c r="AP23" s="104">
        <v>0</v>
      </c>
      <c r="AQ23" s="62" t="s">
        <v>431</v>
      </c>
      <c r="AR23" s="104">
        <v>0</v>
      </c>
      <c r="AS23" s="104">
        <v>0</v>
      </c>
      <c r="AT23" s="104">
        <v>0</v>
      </c>
      <c r="AU23" s="104">
        <v>0</v>
      </c>
      <c r="AV23" s="104">
        <v>0</v>
      </c>
      <c r="AW23" s="104">
        <v>0</v>
      </c>
      <c r="AX23" s="62" t="s">
        <v>431</v>
      </c>
      <c r="AY23" s="104">
        <v>0</v>
      </c>
      <c r="AZ23" s="104">
        <v>0</v>
      </c>
      <c r="BA23" s="104">
        <v>0</v>
      </c>
      <c r="BB23" s="104">
        <v>0</v>
      </c>
      <c r="BC23" s="104">
        <v>0</v>
      </c>
      <c r="BD23" s="104">
        <v>0</v>
      </c>
      <c r="BE23" s="104">
        <f t="shared" si="1"/>
        <v>1.6519999999999999</v>
      </c>
      <c r="BF23" s="104">
        <f t="shared" si="1"/>
        <v>11.106999999999999</v>
      </c>
      <c r="BG23" s="104" t="s">
        <v>297</v>
      </c>
      <c r="BH23" s="104" t="s">
        <v>297</v>
      </c>
      <c r="BI23" s="104">
        <v>500</v>
      </c>
      <c r="BJ23" s="104">
        <v>0</v>
      </c>
      <c r="BK23" s="62" t="s">
        <v>431</v>
      </c>
      <c r="BL23" s="104">
        <v>0</v>
      </c>
      <c r="BM23" s="104">
        <v>0</v>
      </c>
      <c r="BN23" s="104">
        <v>0</v>
      </c>
      <c r="BO23" s="104">
        <v>0</v>
      </c>
      <c r="BP23" s="104">
        <v>0</v>
      </c>
      <c r="BQ23" s="104">
        <v>0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</row>
    <row r="24" spans="1:207" s="44" customFormat="1" ht="30" customHeight="1">
      <c r="E24" s="61" t="s">
        <v>655</v>
      </c>
      <c r="F24" s="213" t="s">
        <v>656</v>
      </c>
      <c r="G24" s="60">
        <v>199.01900000000001</v>
      </c>
      <c r="H24" s="62" t="s">
        <v>431</v>
      </c>
      <c r="I24" s="104">
        <v>0</v>
      </c>
      <c r="J24" s="104">
        <v>0</v>
      </c>
      <c r="K24" s="104">
        <v>0</v>
      </c>
      <c r="L24" s="104">
        <v>0</v>
      </c>
      <c r="M24" s="104">
        <v>0</v>
      </c>
      <c r="N24" s="104">
        <v>0</v>
      </c>
      <c r="O24" s="62" t="s">
        <v>431</v>
      </c>
      <c r="P24" s="104">
        <v>0</v>
      </c>
      <c r="Q24" s="104">
        <v>0</v>
      </c>
      <c r="R24" s="104">
        <v>0</v>
      </c>
      <c r="S24" s="104">
        <v>0</v>
      </c>
      <c r="T24" s="104">
        <v>0</v>
      </c>
      <c r="U24" s="104">
        <v>0</v>
      </c>
      <c r="V24" s="62" t="s">
        <v>431</v>
      </c>
      <c r="W24" s="104">
        <v>0</v>
      </c>
      <c r="X24" s="104">
        <v>0</v>
      </c>
      <c r="Y24" s="104">
        <v>0</v>
      </c>
      <c r="Z24" s="104">
        <v>0</v>
      </c>
      <c r="AA24" s="104">
        <v>0</v>
      </c>
      <c r="AB24" s="104">
        <v>0</v>
      </c>
      <c r="AC24" s="62" t="s">
        <v>431</v>
      </c>
      <c r="AD24" s="104">
        <v>0</v>
      </c>
      <c r="AE24" s="104">
        <v>0.1</v>
      </c>
      <c r="AF24" s="104">
        <v>0</v>
      </c>
      <c r="AG24" s="104">
        <v>0</v>
      </c>
      <c r="AH24" s="104">
        <v>0</v>
      </c>
      <c r="AI24" s="104">
        <v>0</v>
      </c>
      <c r="AJ24" s="62" t="s">
        <v>431</v>
      </c>
      <c r="AK24" s="104">
        <v>0</v>
      </c>
      <c r="AL24" s="104">
        <v>40.572000000000003</v>
      </c>
      <c r="AM24" s="104">
        <v>0</v>
      </c>
      <c r="AN24" s="104">
        <v>0</v>
      </c>
      <c r="AO24" s="104">
        <v>0</v>
      </c>
      <c r="AP24" s="104">
        <v>0</v>
      </c>
      <c r="AQ24" s="62" t="s">
        <v>431</v>
      </c>
      <c r="AR24" s="104">
        <v>0</v>
      </c>
      <c r="AS24" s="104">
        <v>50</v>
      </c>
      <c r="AT24" s="104">
        <v>0</v>
      </c>
      <c r="AU24" s="104">
        <v>0</v>
      </c>
      <c r="AV24" s="104">
        <v>0</v>
      </c>
      <c r="AW24" s="104">
        <v>0</v>
      </c>
      <c r="AX24" s="62" t="s">
        <v>431</v>
      </c>
      <c r="AY24" s="104">
        <v>0</v>
      </c>
      <c r="AZ24" s="104">
        <v>50</v>
      </c>
      <c r="BA24" s="104">
        <v>0</v>
      </c>
      <c r="BB24" s="104">
        <v>0</v>
      </c>
      <c r="BC24" s="104">
        <v>0</v>
      </c>
      <c r="BD24" s="104">
        <v>0</v>
      </c>
      <c r="BE24" s="104">
        <f t="shared" si="1"/>
        <v>0</v>
      </c>
      <c r="BF24" s="104">
        <f t="shared" si="1"/>
        <v>140.672</v>
      </c>
      <c r="BG24" s="104" t="s">
        <v>297</v>
      </c>
      <c r="BH24" s="104" t="s">
        <v>297</v>
      </c>
      <c r="BI24" s="104">
        <v>41000</v>
      </c>
      <c r="BJ24" s="104">
        <v>0</v>
      </c>
      <c r="BK24" s="62" t="s">
        <v>431</v>
      </c>
      <c r="BL24" s="104">
        <v>0</v>
      </c>
      <c r="BM24" s="104">
        <v>0</v>
      </c>
      <c r="BN24" s="104">
        <v>0</v>
      </c>
      <c r="BO24" s="104">
        <v>0</v>
      </c>
      <c r="BP24" s="104">
        <v>0</v>
      </c>
      <c r="BQ24" s="104">
        <v>0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</row>
    <row r="25" spans="1:207" s="257" customFormat="1" ht="16.5" customHeight="1">
      <c r="A25" s="255" t="s">
        <v>643</v>
      </c>
      <c r="B25" s="256"/>
      <c r="C25" s="256"/>
      <c r="D25" s="256"/>
      <c r="E25" s="258" t="s">
        <v>955</v>
      </c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  <c r="AO25" s="254"/>
      <c r="AP25" s="254"/>
      <c r="AQ25" s="254"/>
      <c r="AR25" s="254"/>
      <c r="AS25" s="254"/>
      <c r="AT25" s="254"/>
      <c r="AU25" s="254"/>
      <c r="AV25" s="254"/>
      <c r="AW25" s="254"/>
      <c r="AX25" s="254"/>
      <c r="AY25" s="254"/>
      <c r="AZ25" s="254"/>
      <c r="BA25" s="254"/>
      <c r="BB25" s="254"/>
      <c r="BC25" s="254"/>
      <c r="BD25" s="254"/>
      <c r="BE25" s="254"/>
      <c r="BF25" s="254"/>
      <c r="BG25" s="254"/>
      <c r="BH25" s="254"/>
      <c r="BI25" s="254"/>
      <c r="BJ25" s="254"/>
      <c r="BK25" s="254"/>
      <c r="BL25" s="254"/>
      <c r="BM25" s="254"/>
      <c r="BN25" s="254"/>
      <c r="BO25" s="254"/>
      <c r="BP25" s="254"/>
      <c r="BQ25" s="254"/>
      <c r="BR25" s="262"/>
      <c r="BS25" s="262"/>
      <c r="BT25" s="262"/>
      <c r="BU25" s="262"/>
      <c r="BV25" s="262"/>
      <c r="BW25" s="262"/>
      <c r="BX25" s="262"/>
      <c r="BY25" s="262"/>
      <c r="BZ25" s="262"/>
      <c r="CA25" s="262"/>
      <c r="CB25" s="262"/>
      <c r="CC25" s="262"/>
      <c r="CD25" s="262"/>
      <c r="CE25" s="262"/>
      <c r="CF25" s="262"/>
      <c r="CG25" s="262"/>
      <c r="CH25" s="262"/>
      <c r="CI25" s="262"/>
      <c r="CJ25" s="262"/>
      <c r="CK25" s="262"/>
      <c r="CL25" s="262"/>
      <c r="CM25" s="262"/>
      <c r="CN25" s="262"/>
      <c r="CO25" s="262"/>
      <c r="CP25" s="262"/>
      <c r="CQ25" s="262"/>
      <c r="CR25" s="262"/>
      <c r="CS25" s="262"/>
      <c r="CT25" s="262"/>
      <c r="CU25" s="262"/>
      <c r="CV25" s="262"/>
      <c r="CW25" s="262"/>
      <c r="CX25" s="262"/>
      <c r="CY25" s="262"/>
      <c r="CZ25" s="262"/>
      <c r="DA25" s="262"/>
      <c r="DB25" s="262"/>
      <c r="DC25" s="262"/>
      <c r="DD25" s="262"/>
      <c r="DE25" s="262"/>
      <c r="DF25" s="262"/>
      <c r="DG25" s="262"/>
      <c r="DH25" s="262"/>
      <c r="DI25" s="262"/>
      <c r="DJ25" s="262"/>
      <c r="DK25" s="262"/>
      <c r="DL25" s="262"/>
      <c r="DM25" s="262"/>
      <c r="DN25" s="262"/>
      <c r="DO25" s="262"/>
      <c r="DP25" s="262"/>
      <c r="DQ25" s="262"/>
      <c r="DR25" s="262"/>
      <c r="DS25" s="262"/>
      <c r="DT25" s="262"/>
      <c r="DU25" s="262"/>
      <c r="DV25" s="262"/>
      <c r="DW25" s="262"/>
      <c r="DX25" s="262"/>
      <c r="DY25" s="262"/>
      <c r="DZ25" s="262"/>
      <c r="EA25" s="262"/>
      <c r="EB25" s="262"/>
      <c r="EC25" s="262"/>
      <c r="ED25" s="262"/>
      <c r="EE25" s="262"/>
      <c r="EF25" s="262"/>
      <c r="EG25" s="262"/>
      <c r="EH25" s="262"/>
      <c r="EI25" s="262"/>
      <c r="EJ25" s="262"/>
      <c r="EK25" s="262"/>
    </row>
    <row r="26" spans="1:207" s="44" customFormat="1" ht="69" customHeight="1">
      <c r="E26" s="61" t="s">
        <v>813</v>
      </c>
      <c r="F26" s="213" t="s">
        <v>661</v>
      </c>
      <c r="G26" s="60">
        <v>4.1669999999999998</v>
      </c>
      <c r="H26" s="63" t="s">
        <v>431</v>
      </c>
      <c r="I26" s="105">
        <v>0</v>
      </c>
      <c r="J26" s="105">
        <v>0</v>
      </c>
      <c r="K26" s="104">
        <v>0</v>
      </c>
      <c r="L26" s="104">
        <v>0</v>
      </c>
      <c r="M26" s="104">
        <v>0</v>
      </c>
      <c r="N26" s="104">
        <v>0</v>
      </c>
      <c r="O26" s="63" t="s">
        <v>431</v>
      </c>
      <c r="P26" s="105">
        <v>0</v>
      </c>
      <c r="Q26" s="105">
        <v>0</v>
      </c>
      <c r="R26" s="104">
        <v>0</v>
      </c>
      <c r="S26" s="104">
        <v>0</v>
      </c>
      <c r="T26" s="104">
        <v>0</v>
      </c>
      <c r="U26" s="104">
        <v>0</v>
      </c>
      <c r="V26" s="63" t="s">
        <v>431</v>
      </c>
      <c r="W26" s="105">
        <v>0</v>
      </c>
      <c r="X26" s="105">
        <v>0</v>
      </c>
      <c r="Y26" s="104">
        <v>0</v>
      </c>
      <c r="Z26" s="104">
        <v>0</v>
      </c>
      <c r="AA26" s="104">
        <v>0</v>
      </c>
      <c r="AB26" s="104">
        <v>0</v>
      </c>
      <c r="AC26" s="63" t="s">
        <v>431</v>
      </c>
      <c r="AD26" s="105">
        <v>0</v>
      </c>
      <c r="AE26" s="105">
        <v>0</v>
      </c>
      <c r="AF26" s="104">
        <v>0</v>
      </c>
      <c r="AG26" s="104">
        <v>0</v>
      </c>
      <c r="AH26" s="104">
        <v>0</v>
      </c>
      <c r="AI26" s="104">
        <v>0</v>
      </c>
      <c r="AJ26" s="63" t="s">
        <v>431</v>
      </c>
      <c r="AK26" s="104">
        <v>0.25</v>
      </c>
      <c r="AL26" s="105">
        <v>0</v>
      </c>
      <c r="AM26" s="104">
        <v>0</v>
      </c>
      <c r="AN26" s="104">
        <v>0</v>
      </c>
      <c r="AO26" s="104">
        <v>0</v>
      </c>
      <c r="AP26" s="104">
        <v>0</v>
      </c>
      <c r="AQ26" s="63" t="s">
        <v>431</v>
      </c>
      <c r="AR26" s="104">
        <v>1.958</v>
      </c>
      <c r="AS26" s="105">
        <v>0</v>
      </c>
      <c r="AT26" s="104">
        <v>0</v>
      </c>
      <c r="AU26" s="104">
        <v>0</v>
      </c>
      <c r="AV26" s="104">
        <v>0</v>
      </c>
      <c r="AW26" s="104">
        <v>0</v>
      </c>
      <c r="AX26" s="63" t="s">
        <v>431</v>
      </c>
      <c r="AY26" s="104">
        <v>1.958</v>
      </c>
      <c r="AZ26" s="105">
        <v>0</v>
      </c>
      <c r="BA26" s="104">
        <v>0</v>
      </c>
      <c r="BB26" s="104">
        <v>0</v>
      </c>
      <c r="BC26" s="104">
        <v>0</v>
      </c>
      <c r="BD26" s="104">
        <v>0</v>
      </c>
      <c r="BE26" s="104">
        <f>I26+P26+W26+AD26+AK26+AR26+AY26</f>
        <v>4.1660000000000004</v>
      </c>
      <c r="BF26" s="104">
        <f>J26+Q26+X26+AE26+AL26+AS26+AZ26</f>
        <v>0</v>
      </c>
      <c r="BG26" s="104" t="s">
        <v>297</v>
      </c>
      <c r="BH26" s="104" t="s">
        <v>297</v>
      </c>
      <c r="BI26" s="104" t="s">
        <v>665</v>
      </c>
      <c r="BJ26" s="104">
        <v>0</v>
      </c>
      <c r="BK26" s="63" t="s">
        <v>431</v>
      </c>
      <c r="BL26" s="105">
        <v>0</v>
      </c>
      <c r="BM26" s="105">
        <v>0</v>
      </c>
      <c r="BN26" s="104">
        <v>0</v>
      </c>
      <c r="BO26" s="104">
        <v>0</v>
      </c>
      <c r="BP26" s="104">
        <v>0</v>
      </c>
      <c r="BQ26" s="104">
        <v>0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</row>
    <row r="27" spans="1:207" s="44" customFormat="1" ht="61.5" customHeight="1">
      <c r="E27" s="61" t="s">
        <v>814</v>
      </c>
      <c r="F27" s="213" t="s">
        <v>667</v>
      </c>
      <c r="G27" s="60">
        <v>2.0830000000000002</v>
      </c>
      <c r="H27" s="62" t="s">
        <v>431</v>
      </c>
      <c r="I27" s="105">
        <v>0</v>
      </c>
      <c r="J27" s="105">
        <v>0</v>
      </c>
      <c r="K27" s="104">
        <v>0</v>
      </c>
      <c r="L27" s="104">
        <v>0</v>
      </c>
      <c r="M27" s="104">
        <v>0</v>
      </c>
      <c r="N27" s="104">
        <v>0</v>
      </c>
      <c r="O27" s="62" t="s">
        <v>431</v>
      </c>
      <c r="P27" s="105">
        <v>0</v>
      </c>
      <c r="Q27" s="105">
        <v>0</v>
      </c>
      <c r="R27" s="104">
        <v>0</v>
      </c>
      <c r="S27" s="104">
        <v>0</v>
      </c>
      <c r="T27" s="104">
        <v>0</v>
      </c>
      <c r="U27" s="104">
        <v>0</v>
      </c>
      <c r="V27" s="62" t="s">
        <v>431</v>
      </c>
      <c r="W27" s="105">
        <v>0</v>
      </c>
      <c r="X27" s="105">
        <v>0</v>
      </c>
      <c r="Y27" s="104">
        <v>0</v>
      </c>
      <c r="Z27" s="104">
        <v>0</v>
      </c>
      <c r="AA27" s="104">
        <v>0</v>
      </c>
      <c r="AB27" s="104">
        <v>0</v>
      </c>
      <c r="AC27" s="62" t="s">
        <v>431</v>
      </c>
      <c r="AD27" s="105">
        <v>0</v>
      </c>
      <c r="AE27" s="105">
        <v>0</v>
      </c>
      <c r="AF27" s="104">
        <v>0</v>
      </c>
      <c r="AG27" s="104">
        <v>0</v>
      </c>
      <c r="AH27" s="104">
        <v>0</v>
      </c>
      <c r="AI27" s="104">
        <v>0</v>
      </c>
      <c r="AJ27" s="62" t="s">
        <v>431</v>
      </c>
      <c r="AK27" s="104">
        <v>0.25</v>
      </c>
      <c r="AL27" s="105">
        <v>0</v>
      </c>
      <c r="AM27" s="104">
        <v>0</v>
      </c>
      <c r="AN27" s="104">
        <v>0</v>
      </c>
      <c r="AO27" s="104">
        <v>0</v>
      </c>
      <c r="AP27" s="104">
        <v>0</v>
      </c>
      <c r="AQ27" s="62" t="s">
        <v>431</v>
      </c>
      <c r="AR27" s="104">
        <v>0.91678999999999999</v>
      </c>
      <c r="AS27" s="105">
        <v>0</v>
      </c>
      <c r="AT27" s="104">
        <v>0</v>
      </c>
      <c r="AU27" s="104">
        <v>0</v>
      </c>
      <c r="AV27" s="104">
        <v>0</v>
      </c>
      <c r="AW27" s="104">
        <v>0</v>
      </c>
      <c r="AX27" s="62" t="s">
        <v>431</v>
      </c>
      <c r="AY27" s="104">
        <v>0.91678999999999999</v>
      </c>
      <c r="AZ27" s="105">
        <v>0</v>
      </c>
      <c r="BA27" s="104">
        <v>0</v>
      </c>
      <c r="BB27" s="104">
        <v>0</v>
      </c>
      <c r="BC27" s="104">
        <v>0</v>
      </c>
      <c r="BD27" s="104">
        <v>0</v>
      </c>
      <c r="BE27" s="104">
        <f>I27+P27+W27+AD27+AK27+AR27+AY27</f>
        <v>2.08358</v>
      </c>
      <c r="BF27" s="104">
        <f>J27+Q27+X27+AE27+AL27+AS27+AZ27</f>
        <v>0</v>
      </c>
      <c r="BG27" s="104" t="s">
        <v>297</v>
      </c>
      <c r="BH27" s="104" t="s">
        <v>297</v>
      </c>
      <c r="BI27" s="104">
        <v>500</v>
      </c>
      <c r="BJ27" s="104">
        <v>0</v>
      </c>
      <c r="BK27" s="62" t="s">
        <v>431</v>
      </c>
      <c r="BL27" s="105">
        <v>0</v>
      </c>
      <c r="BM27" s="105">
        <v>0</v>
      </c>
      <c r="BN27" s="104">
        <v>0</v>
      </c>
      <c r="BO27" s="104">
        <v>0</v>
      </c>
      <c r="BP27" s="104">
        <v>0</v>
      </c>
      <c r="BQ27" s="104">
        <v>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</row>
    <row r="28" spans="1:207" s="113" customFormat="1" ht="23.25" customHeight="1">
      <c r="E28" s="822" t="s">
        <v>25</v>
      </c>
      <c r="F28" s="823"/>
      <c r="G28" s="823"/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823"/>
      <c r="AF28" s="823"/>
      <c r="AG28" s="823"/>
      <c r="AH28" s="823"/>
      <c r="AI28" s="823"/>
      <c r="AJ28" s="823"/>
      <c r="AK28" s="823"/>
      <c r="AL28" s="823"/>
      <c r="AM28" s="823"/>
      <c r="AN28" s="823"/>
      <c r="AO28" s="823"/>
      <c r="AP28" s="823"/>
      <c r="AQ28" s="823"/>
      <c r="AR28" s="823"/>
      <c r="AS28" s="823"/>
      <c r="AT28" s="823"/>
      <c r="AU28" s="823"/>
      <c r="AV28" s="823"/>
      <c r="AW28" s="823"/>
      <c r="AX28" s="823"/>
      <c r="AY28" s="823"/>
      <c r="AZ28" s="823"/>
      <c r="BA28" s="823"/>
      <c r="BB28" s="823"/>
      <c r="BC28" s="823"/>
      <c r="BD28" s="823"/>
      <c r="BE28" s="823"/>
      <c r="BF28" s="823"/>
      <c r="BG28" s="823"/>
      <c r="BH28" s="823"/>
      <c r="BI28" s="823"/>
      <c r="BJ28" s="823"/>
      <c r="BK28" s="824"/>
      <c r="BL28" s="824"/>
      <c r="BM28" s="824"/>
      <c r="BN28" s="824"/>
      <c r="BO28" s="824"/>
      <c r="BP28" s="824"/>
      <c r="BQ28" s="82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</row>
    <row r="29" spans="1:207" s="257" customFormat="1" ht="16.5" customHeight="1">
      <c r="A29" s="255" t="s">
        <v>628</v>
      </c>
      <c r="B29" s="256"/>
      <c r="C29" s="256"/>
      <c r="D29" s="256"/>
      <c r="E29" s="258" t="s">
        <v>628</v>
      </c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  <c r="AO29" s="254"/>
      <c r="AP29" s="254"/>
      <c r="AQ29" s="254"/>
      <c r="AR29" s="254"/>
      <c r="AS29" s="254"/>
      <c r="AT29" s="254"/>
      <c r="AU29" s="254"/>
      <c r="AV29" s="254"/>
      <c r="AW29" s="254"/>
      <c r="AX29" s="254"/>
      <c r="AY29" s="254"/>
      <c r="AZ29" s="254"/>
      <c r="BA29" s="254"/>
      <c r="BB29" s="254"/>
      <c r="BC29" s="254"/>
      <c r="BD29" s="254"/>
      <c r="BE29" s="254"/>
      <c r="BF29" s="254"/>
      <c r="BG29" s="254"/>
      <c r="BH29" s="254"/>
      <c r="BI29" s="254"/>
      <c r="BJ29" s="254"/>
      <c r="BK29" s="254"/>
      <c r="BL29" s="254"/>
      <c r="BM29" s="254"/>
      <c r="BN29" s="254"/>
      <c r="BO29" s="254"/>
      <c r="BP29" s="254"/>
      <c r="BQ29" s="254"/>
      <c r="BR29" s="262"/>
      <c r="BS29" s="262"/>
      <c r="BT29" s="262"/>
      <c r="BU29" s="262"/>
      <c r="BV29" s="262"/>
      <c r="BW29" s="262"/>
      <c r="BX29" s="262"/>
      <c r="BY29" s="262"/>
      <c r="BZ29" s="262"/>
      <c r="CA29" s="262"/>
      <c r="CB29" s="262"/>
      <c r="CC29" s="262"/>
      <c r="CD29" s="262"/>
      <c r="CE29" s="262"/>
      <c r="CF29" s="262"/>
      <c r="CG29" s="262"/>
      <c r="CH29" s="262"/>
      <c r="CI29" s="262"/>
      <c r="CJ29" s="262"/>
      <c r="CK29" s="262"/>
      <c r="CL29" s="262"/>
      <c r="CM29" s="262"/>
      <c r="CN29" s="262"/>
      <c r="CO29" s="262"/>
      <c r="CP29" s="262"/>
      <c r="CQ29" s="262"/>
      <c r="CR29" s="262"/>
      <c r="CS29" s="262"/>
      <c r="CT29" s="262"/>
      <c r="CU29" s="262"/>
      <c r="CV29" s="262"/>
      <c r="CW29" s="262"/>
      <c r="CX29" s="262"/>
      <c r="CY29" s="262"/>
      <c r="CZ29" s="262"/>
      <c r="DA29" s="262"/>
      <c r="DB29" s="262"/>
      <c r="DC29" s="262"/>
      <c r="DD29" s="262"/>
      <c r="DE29" s="262"/>
      <c r="DF29" s="262"/>
      <c r="DG29" s="262"/>
      <c r="DH29" s="262"/>
      <c r="DI29" s="262"/>
      <c r="DJ29" s="262"/>
      <c r="DK29" s="262"/>
      <c r="DL29" s="262"/>
      <c r="DM29" s="262"/>
      <c r="DN29" s="262"/>
      <c r="DO29" s="262"/>
      <c r="DP29" s="262"/>
      <c r="DQ29" s="262"/>
      <c r="DR29" s="262"/>
      <c r="DS29" s="262"/>
      <c r="DT29" s="262"/>
      <c r="DU29" s="262"/>
      <c r="DV29" s="262"/>
      <c r="DW29" s="262"/>
      <c r="DX29" s="262"/>
      <c r="DY29" s="262"/>
      <c r="DZ29" s="262"/>
      <c r="EA29" s="262"/>
      <c r="EB29" s="262"/>
      <c r="EC29" s="262"/>
      <c r="ED29" s="262"/>
      <c r="EE29" s="262"/>
      <c r="EF29" s="262"/>
      <c r="EG29" s="262"/>
      <c r="EH29" s="262"/>
      <c r="EI29" s="262"/>
      <c r="EJ29" s="262"/>
      <c r="EK29" s="262"/>
    </row>
    <row r="30" spans="1:207" s="106" customFormat="1" ht="64.5" customHeight="1">
      <c r="E30" s="107" t="s">
        <v>420</v>
      </c>
      <c r="F30" s="108" t="s">
        <v>671</v>
      </c>
      <c r="G30" s="109">
        <v>364.64400000000001</v>
      </c>
      <c r="H30" s="110" t="s">
        <v>431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04">
        <v>0</v>
      </c>
      <c r="O30" s="110" t="s">
        <v>431</v>
      </c>
      <c r="P30" s="109" t="s">
        <v>815</v>
      </c>
      <c r="Q30" s="109">
        <v>0</v>
      </c>
      <c r="R30" s="104">
        <v>0</v>
      </c>
      <c r="S30" s="104">
        <v>0</v>
      </c>
      <c r="T30" s="104">
        <v>0</v>
      </c>
      <c r="U30" s="104">
        <v>0</v>
      </c>
      <c r="V30" s="110" t="s">
        <v>431</v>
      </c>
      <c r="W30" s="109">
        <v>0.67767999999999995</v>
      </c>
      <c r="X30" s="109">
        <v>0</v>
      </c>
      <c r="Y30" s="104">
        <v>0</v>
      </c>
      <c r="Z30" s="104">
        <v>0</v>
      </c>
      <c r="AA30" s="104">
        <v>0</v>
      </c>
      <c r="AB30" s="104">
        <v>0</v>
      </c>
      <c r="AC30" s="110" t="s">
        <v>431</v>
      </c>
      <c r="AD30" s="109" t="s">
        <v>816</v>
      </c>
      <c r="AE30" s="109" t="s">
        <v>817</v>
      </c>
      <c r="AF30" s="104">
        <v>0</v>
      </c>
      <c r="AG30" s="104">
        <v>0</v>
      </c>
      <c r="AH30" s="104">
        <v>0</v>
      </c>
      <c r="AI30" s="104">
        <v>0</v>
      </c>
      <c r="AJ30" s="110" t="s">
        <v>431</v>
      </c>
      <c r="AK30" s="109">
        <v>0</v>
      </c>
      <c r="AL30" s="109" t="s">
        <v>818</v>
      </c>
      <c r="AM30" s="104">
        <v>0</v>
      </c>
      <c r="AN30" s="104">
        <v>0</v>
      </c>
      <c r="AO30" s="104">
        <v>0</v>
      </c>
      <c r="AP30" s="104">
        <v>0</v>
      </c>
      <c r="AQ30" s="110" t="s">
        <v>431</v>
      </c>
      <c r="AR30" s="109">
        <v>0</v>
      </c>
      <c r="AS30" s="109" t="s">
        <v>819</v>
      </c>
      <c r="AT30" s="104">
        <v>0</v>
      </c>
      <c r="AU30" s="104">
        <v>0</v>
      </c>
      <c r="AV30" s="104">
        <v>0</v>
      </c>
      <c r="AW30" s="104">
        <v>0</v>
      </c>
      <c r="AX30" s="110" t="s">
        <v>431</v>
      </c>
      <c r="AY30" s="109">
        <v>0</v>
      </c>
      <c r="AZ30" s="109" t="s">
        <v>819</v>
      </c>
      <c r="BA30" s="104">
        <v>0</v>
      </c>
      <c r="BB30" s="104">
        <v>0</v>
      </c>
      <c r="BC30" s="104">
        <v>0</v>
      </c>
      <c r="BD30" s="104">
        <v>0</v>
      </c>
      <c r="BE30" s="104">
        <f>I30+P30+W30+AD30+AK30+AR30+AY30</f>
        <v>8.0546799999999994</v>
      </c>
      <c r="BF30" s="104">
        <f>J30+Q30+X30+AE30+AL30+AS30+AZ30</f>
        <v>349.99800000000005</v>
      </c>
      <c r="BG30" s="106" t="s">
        <v>672</v>
      </c>
      <c r="BH30" s="106" t="s">
        <v>673</v>
      </c>
      <c r="BI30" s="106" t="s">
        <v>674</v>
      </c>
      <c r="BJ30" s="104">
        <v>0</v>
      </c>
      <c r="BK30" s="110" t="s">
        <v>431</v>
      </c>
      <c r="BL30" s="109">
        <v>0</v>
      </c>
      <c r="BM30" s="109">
        <v>0</v>
      </c>
      <c r="BN30" s="104">
        <v>0</v>
      </c>
      <c r="BO30" s="104">
        <v>0</v>
      </c>
      <c r="BP30" s="104">
        <v>0</v>
      </c>
      <c r="BQ30" s="104">
        <v>0</v>
      </c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2"/>
      <c r="CG30" s="252"/>
      <c r="CH30" s="252"/>
      <c r="CI30" s="252"/>
      <c r="CJ30" s="252"/>
      <c r="CK30" s="252"/>
      <c r="CL30" s="252"/>
      <c r="CM30" s="252"/>
      <c r="CN30" s="252"/>
      <c r="CO30" s="252"/>
      <c r="CP30" s="252"/>
      <c r="CQ30" s="252"/>
      <c r="CR30" s="252"/>
      <c r="CS30" s="252"/>
      <c r="CT30" s="252"/>
      <c r="CU30" s="252"/>
      <c r="CV30" s="252"/>
      <c r="CW30" s="252"/>
      <c r="CX30" s="252"/>
      <c r="CY30" s="252"/>
      <c r="CZ30" s="252"/>
      <c r="DA30" s="252"/>
      <c r="DB30" s="252"/>
      <c r="DC30" s="252"/>
      <c r="DD30" s="252"/>
      <c r="DE30" s="252"/>
      <c r="DF30" s="252"/>
      <c r="DG30" s="252"/>
      <c r="DH30" s="252"/>
      <c r="DI30" s="252"/>
      <c r="DJ30" s="252"/>
      <c r="DK30" s="252"/>
      <c r="DL30" s="252"/>
      <c r="DM30" s="252"/>
      <c r="DN30" s="252"/>
      <c r="DO30" s="252"/>
      <c r="DP30" s="252"/>
      <c r="DQ30" s="252"/>
      <c r="DR30" s="252"/>
      <c r="DS30" s="252"/>
      <c r="DT30" s="252"/>
      <c r="DU30" s="252"/>
      <c r="DV30" s="252"/>
      <c r="DW30" s="252"/>
      <c r="DX30" s="252"/>
      <c r="DY30" s="252"/>
      <c r="DZ30" s="252"/>
      <c r="EA30" s="252"/>
      <c r="EB30" s="252"/>
      <c r="EC30" s="252"/>
      <c r="ED30" s="252"/>
      <c r="EE30" s="252"/>
      <c r="EF30" s="252"/>
      <c r="EG30" s="252"/>
      <c r="EH30" s="252"/>
      <c r="EI30" s="252"/>
      <c r="EJ30" s="252"/>
      <c r="EK30" s="252"/>
    </row>
    <row r="31" spans="1:207" s="106" customFormat="1" ht="54" customHeight="1">
      <c r="E31" s="107" t="s">
        <v>421</v>
      </c>
      <c r="F31" s="108" t="s">
        <v>676</v>
      </c>
      <c r="G31" s="109">
        <v>7.96</v>
      </c>
      <c r="H31" s="111" t="s">
        <v>431</v>
      </c>
      <c r="I31" s="104">
        <v>0</v>
      </c>
      <c r="J31" s="104">
        <v>0</v>
      </c>
      <c r="K31" s="104">
        <v>0</v>
      </c>
      <c r="L31" s="104">
        <v>0</v>
      </c>
      <c r="M31" s="104">
        <v>0</v>
      </c>
      <c r="N31" s="104">
        <v>0</v>
      </c>
      <c r="O31" s="111" t="s">
        <v>431</v>
      </c>
      <c r="P31" s="104">
        <v>0</v>
      </c>
      <c r="Q31" s="104">
        <v>0</v>
      </c>
      <c r="R31" s="104">
        <v>0</v>
      </c>
      <c r="S31" s="104">
        <v>0</v>
      </c>
      <c r="T31" s="104">
        <v>0</v>
      </c>
      <c r="U31" s="104">
        <v>0</v>
      </c>
      <c r="V31" s="111" t="s">
        <v>431</v>
      </c>
      <c r="W31" s="104">
        <v>0</v>
      </c>
      <c r="X31" s="104">
        <v>0</v>
      </c>
      <c r="Y31" s="104">
        <v>0</v>
      </c>
      <c r="Z31" s="104">
        <v>0</v>
      </c>
      <c r="AA31" s="104">
        <v>0</v>
      </c>
      <c r="AB31" s="104">
        <v>0</v>
      </c>
      <c r="AC31" s="111" t="s">
        <v>431</v>
      </c>
      <c r="AD31" s="104">
        <v>0</v>
      </c>
      <c r="AE31" s="104">
        <v>0</v>
      </c>
      <c r="AF31" s="104">
        <v>0</v>
      </c>
      <c r="AG31" s="104">
        <v>0</v>
      </c>
      <c r="AH31" s="104">
        <v>0</v>
      </c>
      <c r="AI31" s="104">
        <v>0</v>
      </c>
      <c r="AJ31" s="111" t="s">
        <v>431</v>
      </c>
      <c r="AK31" s="109">
        <v>7.96</v>
      </c>
      <c r="AL31" s="109">
        <v>0</v>
      </c>
      <c r="AM31" s="104">
        <v>0</v>
      </c>
      <c r="AN31" s="104">
        <v>0</v>
      </c>
      <c r="AO31" s="104">
        <v>0</v>
      </c>
      <c r="AP31" s="104">
        <v>0</v>
      </c>
      <c r="AQ31" s="111" t="s">
        <v>431</v>
      </c>
      <c r="AR31" s="104">
        <v>0</v>
      </c>
      <c r="AS31" s="104">
        <v>0</v>
      </c>
      <c r="AT31" s="104">
        <v>0</v>
      </c>
      <c r="AU31" s="104">
        <v>0</v>
      </c>
      <c r="AV31" s="104">
        <v>0</v>
      </c>
      <c r="AW31" s="104">
        <v>0</v>
      </c>
      <c r="AX31" s="111" t="s">
        <v>431</v>
      </c>
      <c r="AY31" s="104">
        <v>0</v>
      </c>
      <c r="AZ31" s="104">
        <v>0</v>
      </c>
      <c r="BA31" s="104">
        <v>0</v>
      </c>
      <c r="BB31" s="104">
        <v>0</v>
      </c>
      <c r="BC31" s="104">
        <v>0</v>
      </c>
      <c r="BD31" s="104">
        <v>0</v>
      </c>
      <c r="BE31" s="104">
        <f>I31+P31+W31+AD31+AK31+AR31+AY31</f>
        <v>7.96</v>
      </c>
      <c r="BF31" s="104">
        <f>J31+Q31+X31+AE31+AL31+AS31+AZ31</f>
        <v>0</v>
      </c>
      <c r="BG31" s="106" t="s">
        <v>678</v>
      </c>
      <c r="BH31" s="106" t="s">
        <v>679</v>
      </c>
      <c r="BI31" s="106" t="s">
        <v>659</v>
      </c>
      <c r="BJ31" s="104">
        <v>0</v>
      </c>
      <c r="BK31" s="111" t="s">
        <v>431</v>
      </c>
      <c r="BL31" s="104">
        <v>0</v>
      </c>
      <c r="BM31" s="104">
        <v>0</v>
      </c>
      <c r="BN31" s="104">
        <v>0</v>
      </c>
      <c r="BO31" s="104">
        <v>0</v>
      </c>
      <c r="BP31" s="104">
        <v>0</v>
      </c>
      <c r="BQ31" s="104">
        <v>0</v>
      </c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  <c r="CF31" s="252"/>
      <c r="CG31" s="252"/>
      <c r="CH31" s="252"/>
      <c r="CI31" s="252"/>
      <c r="CJ31" s="252"/>
      <c r="CK31" s="252"/>
      <c r="CL31" s="252"/>
      <c r="CM31" s="252"/>
      <c r="CN31" s="252"/>
      <c r="CO31" s="252"/>
      <c r="CP31" s="252"/>
      <c r="CQ31" s="252"/>
      <c r="CR31" s="252"/>
      <c r="CS31" s="252"/>
      <c r="CT31" s="252"/>
      <c r="CU31" s="252"/>
      <c r="CV31" s="252"/>
      <c r="CW31" s="252"/>
      <c r="CX31" s="252"/>
      <c r="CY31" s="252"/>
      <c r="CZ31" s="252"/>
      <c r="DA31" s="252"/>
      <c r="DB31" s="252"/>
      <c r="DC31" s="252"/>
      <c r="DD31" s="252"/>
      <c r="DE31" s="252"/>
      <c r="DF31" s="252"/>
      <c r="DG31" s="252"/>
      <c r="DH31" s="252"/>
      <c r="DI31" s="252"/>
      <c r="DJ31" s="252"/>
      <c r="DK31" s="252"/>
      <c r="DL31" s="252"/>
      <c r="DM31" s="252"/>
      <c r="DN31" s="252"/>
      <c r="DO31" s="252"/>
      <c r="DP31" s="252"/>
      <c r="DQ31" s="252"/>
      <c r="DR31" s="252"/>
      <c r="DS31" s="252"/>
      <c r="DT31" s="252"/>
      <c r="DU31" s="252"/>
      <c r="DV31" s="252"/>
      <c r="DW31" s="252"/>
      <c r="DX31" s="252"/>
      <c r="DY31" s="252"/>
      <c r="DZ31" s="252"/>
      <c r="EA31" s="252"/>
      <c r="EB31" s="252"/>
      <c r="EC31" s="252"/>
      <c r="ED31" s="252"/>
      <c r="EE31" s="252"/>
      <c r="EF31" s="252"/>
      <c r="EG31" s="252"/>
      <c r="EH31" s="252"/>
      <c r="EI31" s="252"/>
      <c r="EJ31" s="252"/>
      <c r="EK31" s="252"/>
    </row>
    <row r="32" spans="1:207" s="257" customFormat="1" ht="16.5" customHeight="1">
      <c r="A32" s="255" t="s">
        <v>643</v>
      </c>
      <c r="B32" s="256"/>
      <c r="C32" s="256"/>
      <c r="D32" s="256"/>
      <c r="E32" s="258" t="s">
        <v>955</v>
      </c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254"/>
      <c r="BF32" s="254"/>
      <c r="BG32" s="254"/>
      <c r="BH32" s="254"/>
      <c r="BI32" s="254"/>
      <c r="BJ32" s="254"/>
      <c r="BK32" s="254"/>
      <c r="BL32" s="254"/>
      <c r="BM32" s="254"/>
      <c r="BN32" s="254"/>
      <c r="BO32" s="254"/>
      <c r="BP32" s="254"/>
      <c r="BQ32" s="254"/>
      <c r="BR32" s="262"/>
      <c r="BS32" s="262"/>
      <c r="BT32" s="262"/>
      <c r="BU32" s="262"/>
      <c r="BV32" s="262"/>
      <c r="BW32" s="262"/>
      <c r="BX32" s="262"/>
      <c r="BY32" s="262"/>
      <c r="BZ32" s="262"/>
      <c r="CA32" s="262"/>
      <c r="CB32" s="262"/>
      <c r="CC32" s="262"/>
      <c r="CD32" s="262"/>
      <c r="CE32" s="262"/>
      <c r="CF32" s="262"/>
      <c r="CG32" s="262"/>
      <c r="CH32" s="262"/>
      <c r="CI32" s="262"/>
      <c r="CJ32" s="262"/>
      <c r="CK32" s="262"/>
      <c r="CL32" s="262"/>
      <c r="CM32" s="262"/>
      <c r="CN32" s="262"/>
      <c r="CO32" s="262"/>
      <c r="CP32" s="262"/>
      <c r="CQ32" s="262"/>
      <c r="CR32" s="262"/>
      <c r="CS32" s="262"/>
      <c r="CT32" s="262"/>
      <c r="CU32" s="262"/>
      <c r="CV32" s="262"/>
      <c r="CW32" s="262"/>
      <c r="CX32" s="262"/>
      <c r="CY32" s="262"/>
      <c r="CZ32" s="262"/>
      <c r="DA32" s="262"/>
      <c r="DB32" s="262"/>
      <c r="DC32" s="262"/>
      <c r="DD32" s="262"/>
      <c r="DE32" s="262"/>
      <c r="DF32" s="262"/>
      <c r="DG32" s="262"/>
      <c r="DH32" s="262"/>
      <c r="DI32" s="262"/>
      <c r="DJ32" s="262"/>
      <c r="DK32" s="262"/>
      <c r="DL32" s="262"/>
      <c r="DM32" s="262"/>
      <c r="DN32" s="262"/>
      <c r="DO32" s="262"/>
      <c r="DP32" s="262"/>
      <c r="DQ32" s="262"/>
      <c r="DR32" s="262"/>
      <c r="DS32" s="262"/>
      <c r="DT32" s="262"/>
      <c r="DU32" s="262"/>
      <c r="DV32" s="262"/>
      <c r="DW32" s="262"/>
      <c r="DX32" s="262"/>
      <c r="DY32" s="262"/>
      <c r="DZ32" s="262"/>
      <c r="EA32" s="262"/>
      <c r="EB32" s="262"/>
      <c r="EC32" s="262"/>
      <c r="ED32" s="262"/>
      <c r="EE32" s="262"/>
      <c r="EF32" s="262"/>
      <c r="EG32" s="262"/>
      <c r="EH32" s="262"/>
      <c r="EI32" s="262"/>
      <c r="EJ32" s="262"/>
      <c r="EK32" s="262"/>
    </row>
    <row r="33" spans="1:141" s="44" customFormat="1" ht="78.75">
      <c r="E33" s="61" t="s">
        <v>820</v>
      </c>
      <c r="F33" s="213" t="s">
        <v>682</v>
      </c>
      <c r="G33" s="60">
        <v>3.504</v>
      </c>
      <c r="H33" s="63" t="s">
        <v>431</v>
      </c>
      <c r="I33" s="105">
        <v>0</v>
      </c>
      <c r="J33" s="105">
        <v>0</v>
      </c>
      <c r="K33" s="104">
        <v>0</v>
      </c>
      <c r="L33" s="104">
        <v>0</v>
      </c>
      <c r="M33" s="104">
        <v>0</v>
      </c>
      <c r="N33" s="104">
        <v>0</v>
      </c>
      <c r="O33" s="63" t="s">
        <v>431</v>
      </c>
      <c r="P33" s="105">
        <v>0</v>
      </c>
      <c r="Q33" s="105">
        <v>0</v>
      </c>
      <c r="R33" s="104">
        <v>0</v>
      </c>
      <c r="S33" s="104">
        <v>0</v>
      </c>
      <c r="T33" s="104">
        <v>0</v>
      </c>
      <c r="U33" s="104">
        <v>0</v>
      </c>
      <c r="V33" s="63" t="s">
        <v>431</v>
      </c>
      <c r="W33" s="105">
        <v>0</v>
      </c>
      <c r="X33" s="105">
        <v>0</v>
      </c>
      <c r="Y33" s="104">
        <v>0</v>
      </c>
      <c r="Z33" s="104">
        <v>0</v>
      </c>
      <c r="AA33" s="104">
        <v>0</v>
      </c>
      <c r="AB33" s="104">
        <v>0</v>
      </c>
      <c r="AC33" s="63" t="s">
        <v>431</v>
      </c>
      <c r="AD33" s="105">
        <v>0</v>
      </c>
      <c r="AE33" s="105">
        <v>0</v>
      </c>
      <c r="AF33" s="104">
        <v>0</v>
      </c>
      <c r="AG33" s="104">
        <v>0</v>
      </c>
      <c r="AH33" s="104">
        <v>0</v>
      </c>
      <c r="AI33" s="104">
        <v>0</v>
      </c>
      <c r="AJ33" s="63" t="s">
        <v>431</v>
      </c>
      <c r="AK33" s="104">
        <v>0.25</v>
      </c>
      <c r="AL33" s="105">
        <v>0</v>
      </c>
      <c r="AM33" s="104">
        <v>0</v>
      </c>
      <c r="AN33" s="104">
        <v>0</v>
      </c>
      <c r="AO33" s="104">
        <v>0</v>
      </c>
      <c r="AP33" s="104">
        <v>0</v>
      </c>
      <c r="AQ33" s="63" t="s">
        <v>431</v>
      </c>
      <c r="AR33" s="104">
        <v>1.627</v>
      </c>
      <c r="AS33" s="105">
        <v>0</v>
      </c>
      <c r="AT33" s="104">
        <v>0</v>
      </c>
      <c r="AU33" s="104">
        <v>0</v>
      </c>
      <c r="AV33" s="104">
        <v>0</v>
      </c>
      <c r="AW33" s="104">
        <v>0</v>
      </c>
      <c r="AX33" s="63" t="s">
        <v>431</v>
      </c>
      <c r="AY33" s="104">
        <v>1.627</v>
      </c>
      <c r="AZ33" s="105">
        <v>0</v>
      </c>
      <c r="BA33" s="104">
        <v>0</v>
      </c>
      <c r="BB33" s="104">
        <v>0</v>
      </c>
      <c r="BC33" s="104">
        <v>0</v>
      </c>
      <c r="BD33" s="104">
        <v>0</v>
      </c>
      <c r="BE33" s="104">
        <f>I33+P33+W33+AD33+AK33+AR33+AY33</f>
        <v>3.504</v>
      </c>
      <c r="BF33" s="104">
        <f>J33+Q33+X33+AE33+AL33+AS33+AZ33</f>
        <v>0</v>
      </c>
      <c r="BG33" s="104">
        <v>300</v>
      </c>
      <c r="BH33" s="104">
        <v>1000</v>
      </c>
      <c r="BI33" s="104">
        <v>200</v>
      </c>
      <c r="BJ33" s="104">
        <v>0</v>
      </c>
      <c r="BK33" s="63" t="s">
        <v>431</v>
      </c>
      <c r="BL33" s="105">
        <v>0</v>
      </c>
      <c r="BM33" s="105">
        <v>0</v>
      </c>
      <c r="BN33" s="104">
        <v>0</v>
      </c>
      <c r="BO33" s="104">
        <v>0</v>
      </c>
      <c r="BP33" s="104">
        <v>0</v>
      </c>
      <c r="BQ33" s="104">
        <v>0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</row>
    <row r="34" spans="1:141" s="113" customFormat="1" ht="23.25" customHeight="1">
      <c r="E34" s="822" t="s">
        <v>26</v>
      </c>
      <c r="F34" s="823"/>
      <c r="G34" s="823"/>
      <c r="H34" s="823"/>
      <c r="I34" s="823"/>
      <c r="J34" s="823"/>
      <c r="K34" s="823"/>
      <c r="L34" s="823"/>
      <c r="M34" s="823"/>
      <c r="N34" s="823"/>
      <c r="O34" s="823"/>
      <c r="P34" s="823"/>
      <c r="Q34" s="823"/>
      <c r="R34" s="823"/>
      <c r="S34" s="823"/>
      <c r="T34" s="823"/>
      <c r="U34" s="823"/>
      <c r="V34" s="823"/>
      <c r="W34" s="823"/>
      <c r="X34" s="823"/>
      <c r="Y34" s="823"/>
      <c r="Z34" s="823"/>
      <c r="AA34" s="823"/>
      <c r="AB34" s="823"/>
      <c r="AC34" s="823"/>
      <c r="AD34" s="823"/>
      <c r="AE34" s="823"/>
      <c r="AF34" s="823"/>
      <c r="AG34" s="823"/>
      <c r="AH34" s="823"/>
      <c r="AI34" s="823"/>
      <c r="AJ34" s="823"/>
      <c r="AK34" s="823"/>
      <c r="AL34" s="823"/>
      <c r="AM34" s="823"/>
      <c r="AN34" s="823"/>
      <c r="AO34" s="823"/>
      <c r="AP34" s="823"/>
      <c r="AQ34" s="823"/>
      <c r="AR34" s="823"/>
      <c r="AS34" s="823"/>
      <c r="AT34" s="823"/>
      <c r="AU34" s="823"/>
      <c r="AV34" s="823"/>
      <c r="AW34" s="823"/>
      <c r="AX34" s="823"/>
      <c r="AY34" s="823"/>
      <c r="AZ34" s="823"/>
      <c r="BA34" s="823"/>
      <c r="BB34" s="823"/>
      <c r="BC34" s="823"/>
      <c r="BD34" s="823"/>
      <c r="BE34" s="823"/>
      <c r="BF34" s="823"/>
      <c r="BG34" s="823"/>
      <c r="BH34" s="823"/>
      <c r="BI34" s="823"/>
      <c r="BJ34" s="823"/>
      <c r="BK34" s="824"/>
      <c r="BL34" s="824"/>
      <c r="BM34" s="824"/>
      <c r="BN34" s="824"/>
      <c r="BO34" s="824"/>
      <c r="BP34" s="824"/>
      <c r="BQ34" s="82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</row>
    <row r="35" spans="1:141" s="257" customFormat="1" ht="16.5" customHeight="1">
      <c r="A35" s="255" t="s">
        <v>628</v>
      </c>
      <c r="B35" s="256"/>
      <c r="C35" s="256"/>
      <c r="D35" s="256"/>
      <c r="E35" s="258" t="s">
        <v>628</v>
      </c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  <c r="AU35" s="254"/>
      <c r="AV35" s="254"/>
      <c r="AW35" s="254"/>
      <c r="AX35" s="254"/>
      <c r="AY35" s="254"/>
      <c r="AZ35" s="254"/>
      <c r="BA35" s="254"/>
      <c r="BB35" s="254"/>
      <c r="BC35" s="254"/>
      <c r="BD35" s="254"/>
      <c r="BE35" s="254"/>
      <c r="BF35" s="254"/>
      <c r="BG35" s="254"/>
      <c r="BH35" s="254"/>
      <c r="BI35" s="254"/>
      <c r="BJ35" s="254"/>
      <c r="BK35" s="254"/>
      <c r="BL35" s="254"/>
      <c r="BM35" s="254"/>
      <c r="BN35" s="254"/>
      <c r="BO35" s="254"/>
      <c r="BP35" s="254"/>
      <c r="BQ35" s="254"/>
      <c r="BR35" s="262"/>
      <c r="BS35" s="262"/>
      <c r="BT35" s="262"/>
      <c r="BU35" s="262"/>
      <c r="BV35" s="262"/>
      <c r="BW35" s="262"/>
      <c r="BX35" s="262"/>
      <c r="BY35" s="262"/>
      <c r="BZ35" s="262"/>
      <c r="CA35" s="262"/>
      <c r="CB35" s="262"/>
      <c r="CC35" s="262"/>
      <c r="CD35" s="262"/>
      <c r="CE35" s="262"/>
      <c r="CF35" s="262"/>
      <c r="CG35" s="262"/>
      <c r="CH35" s="262"/>
      <c r="CI35" s="262"/>
      <c r="CJ35" s="262"/>
      <c r="CK35" s="262"/>
      <c r="CL35" s="262"/>
      <c r="CM35" s="262"/>
      <c r="CN35" s="262"/>
      <c r="CO35" s="262"/>
      <c r="CP35" s="262"/>
      <c r="CQ35" s="262"/>
      <c r="CR35" s="262"/>
      <c r="CS35" s="262"/>
      <c r="CT35" s="262"/>
      <c r="CU35" s="262"/>
      <c r="CV35" s="262"/>
      <c r="CW35" s="262"/>
      <c r="CX35" s="262"/>
      <c r="CY35" s="262"/>
      <c r="CZ35" s="262"/>
      <c r="DA35" s="262"/>
      <c r="DB35" s="262"/>
      <c r="DC35" s="262"/>
      <c r="DD35" s="262"/>
      <c r="DE35" s="262"/>
      <c r="DF35" s="262"/>
      <c r="DG35" s="262"/>
      <c r="DH35" s="262"/>
      <c r="DI35" s="262"/>
      <c r="DJ35" s="262"/>
      <c r="DK35" s="262"/>
      <c r="DL35" s="262"/>
      <c r="DM35" s="262"/>
      <c r="DN35" s="262"/>
      <c r="DO35" s="262"/>
      <c r="DP35" s="262"/>
      <c r="DQ35" s="262"/>
      <c r="DR35" s="262"/>
      <c r="DS35" s="262"/>
      <c r="DT35" s="262"/>
      <c r="DU35" s="262"/>
      <c r="DV35" s="262"/>
      <c r="DW35" s="262"/>
      <c r="DX35" s="262"/>
      <c r="DY35" s="262"/>
      <c r="DZ35" s="262"/>
      <c r="EA35" s="262"/>
      <c r="EB35" s="262"/>
      <c r="EC35" s="262"/>
      <c r="ED35" s="262"/>
      <c r="EE35" s="262"/>
      <c r="EF35" s="262"/>
      <c r="EG35" s="262"/>
      <c r="EH35" s="262"/>
      <c r="EI35" s="262"/>
      <c r="EJ35" s="262"/>
      <c r="EK35" s="262"/>
    </row>
    <row r="36" spans="1:141" s="44" customFormat="1" ht="33" customHeight="1">
      <c r="E36" s="61" t="s">
        <v>338</v>
      </c>
      <c r="F36" s="213" t="s">
        <v>687</v>
      </c>
      <c r="G36" s="60">
        <v>26.587</v>
      </c>
      <c r="H36" s="63" t="s">
        <v>431</v>
      </c>
      <c r="I36" s="105">
        <v>0</v>
      </c>
      <c r="J36" s="105">
        <v>0</v>
      </c>
      <c r="K36" s="104">
        <v>0</v>
      </c>
      <c r="L36" s="104">
        <v>0</v>
      </c>
      <c r="M36" s="104">
        <v>0</v>
      </c>
      <c r="N36" s="104">
        <v>0</v>
      </c>
      <c r="O36" s="63" t="s">
        <v>431</v>
      </c>
      <c r="P36" s="104">
        <v>0.41199999999999998</v>
      </c>
      <c r="Q36" s="105">
        <v>0</v>
      </c>
      <c r="R36" s="104">
        <v>0</v>
      </c>
      <c r="S36" s="104">
        <v>0</v>
      </c>
      <c r="T36" s="104">
        <v>0</v>
      </c>
      <c r="U36" s="104">
        <v>0</v>
      </c>
      <c r="V36" s="63" t="s">
        <v>431</v>
      </c>
      <c r="W36" s="104">
        <v>0.22900000000000001</v>
      </c>
      <c r="X36" s="105">
        <v>0</v>
      </c>
      <c r="Y36" s="104">
        <v>0</v>
      </c>
      <c r="Z36" s="104">
        <v>0</v>
      </c>
      <c r="AA36" s="104">
        <v>0</v>
      </c>
      <c r="AB36" s="104">
        <v>0</v>
      </c>
      <c r="AC36" s="63" t="s">
        <v>431</v>
      </c>
      <c r="AD36" s="104">
        <v>0.246</v>
      </c>
      <c r="AE36" s="105">
        <v>0</v>
      </c>
      <c r="AF36" s="104">
        <v>0</v>
      </c>
      <c r="AG36" s="104">
        <v>0</v>
      </c>
      <c r="AH36" s="104">
        <v>0</v>
      </c>
      <c r="AI36" s="104">
        <v>0</v>
      </c>
      <c r="AJ36" s="63" t="s">
        <v>431</v>
      </c>
      <c r="AK36" s="105">
        <v>0</v>
      </c>
      <c r="AL36" s="105">
        <v>0</v>
      </c>
      <c r="AM36" s="104">
        <v>0</v>
      </c>
      <c r="AN36" s="104">
        <v>0</v>
      </c>
      <c r="AO36" s="104">
        <v>0</v>
      </c>
      <c r="AP36" s="104">
        <v>0</v>
      </c>
      <c r="AQ36" s="63" t="s">
        <v>431</v>
      </c>
      <c r="AR36" s="105">
        <v>0</v>
      </c>
      <c r="AS36" s="105">
        <v>0</v>
      </c>
      <c r="AT36" s="104">
        <v>0</v>
      </c>
      <c r="AU36" s="104">
        <v>0</v>
      </c>
      <c r="AV36" s="104">
        <v>0</v>
      </c>
      <c r="AW36" s="104">
        <v>0</v>
      </c>
      <c r="AX36" s="63" t="s">
        <v>431</v>
      </c>
      <c r="AY36" s="105">
        <v>0</v>
      </c>
      <c r="AZ36" s="105">
        <v>0</v>
      </c>
      <c r="BA36" s="104">
        <v>0</v>
      </c>
      <c r="BB36" s="104">
        <v>0</v>
      </c>
      <c r="BC36" s="104">
        <v>0</v>
      </c>
      <c r="BD36" s="104">
        <v>0</v>
      </c>
      <c r="BE36" s="104">
        <f t="shared" ref="BE36:BF38" si="2">I36+P36+W36+AD36+AK36+AR36+AY36</f>
        <v>0.88700000000000001</v>
      </c>
      <c r="BF36" s="104">
        <f t="shared" si="2"/>
        <v>0</v>
      </c>
      <c r="BG36" s="104" t="s">
        <v>297</v>
      </c>
      <c r="BH36" s="104" t="s">
        <v>297</v>
      </c>
      <c r="BI36" s="104">
        <v>2400</v>
      </c>
      <c r="BJ36" s="104">
        <v>0</v>
      </c>
      <c r="BK36" s="63" t="s">
        <v>431</v>
      </c>
      <c r="BL36" s="104">
        <v>0</v>
      </c>
      <c r="BM36" s="105">
        <v>0</v>
      </c>
      <c r="BN36" s="104">
        <v>0</v>
      </c>
      <c r="BO36" s="104">
        <v>0</v>
      </c>
      <c r="BP36" s="104">
        <v>0</v>
      </c>
      <c r="BQ36" s="104">
        <v>0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</row>
    <row r="37" spans="1:141" s="44" customFormat="1" ht="49.5" customHeight="1">
      <c r="E37" s="61" t="s">
        <v>337</v>
      </c>
      <c r="F37" s="213" t="s">
        <v>690</v>
      </c>
      <c r="G37" s="60">
        <v>67.540999999999997</v>
      </c>
      <c r="H37" s="63" t="s">
        <v>431</v>
      </c>
      <c r="I37" s="105">
        <v>16.509</v>
      </c>
      <c r="J37" s="105">
        <v>0</v>
      </c>
      <c r="K37" s="104">
        <v>0</v>
      </c>
      <c r="L37" s="104">
        <v>0</v>
      </c>
      <c r="M37" s="104">
        <v>0</v>
      </c>
      <c r="N37" s="104">
        <v>0</v>
      </c>
      <c r="O37" s="63" t="s">
        <v>431</v>
      </c>
      <c r="P37" s="104">
        <v>0.8</v>
      </c>
      <c r="Q37" s="105">
        <v>0</v>
      </c>
      <c r="R37" s="104">
        <v>0</v>
      </c>
      <c r="S37" s="104">
        <v>0</v>
      </c>
      <c r="T37" s="104">
        <v>0</v>
      </c>
      <c r="U37" s="104">
        <v>0</v>
      </c>
      <c r="V37" s="63" t="s">
        <v>431</v>
      </c>
      <c r="W37" s="104">
        <v>6.4089999999999998</v>
      </c>
      <c r="X37" s="105">
        <v>0</v>
      </c>
      <c r="Y37" s="104">
        <v>0</v>
      </c>
      <c r="Z37" s="104">
        <v>0</v>
      </c>
      <c r="AA37" s="104">
        <v>0</v>
      </c>
      <c r="AB37" s="104">
        <v>0</v>
      </c>
      <c r="AC37" s="63" t="s">
        <v>431</v>
      </c>
      <c r="AD37" s="104">
        <v>27.314</v>
      </c>
      <c r="AE37" s="105">
        <v>0</v>
      </c>
      <c r="AF37" s="104">
        <v>0</v>
      </c>
      <c r="AG37" s="104">
        <v>0</v>
      </c>
      <c r="AH37" s="104">
        <v>0</v>
      </c>
      <c r="AI37" s="104">
        <v>0</v>
      </c>
      <c r="AJ37" s="63" t="s">
        <v>431</v>
      </c>
      <c r="AK37" s="105">
        <v>0</v>
      </c>
      <c r="AL37" s="105">
        <v>0</v>
      </c>
      <c r="AM37" s="104">
        <v>0</v>
      </c>
      <c r="AN37" s="104">
        <v>0</v>
      </c>
      <c r="AO37" s="104">
        <v>0</v>
      </c>
      <c r="AP37" s="104">
        <v>0</v>
      </c>
      <c r="AQ37" s="63" t="s">
        <v>431</v>
      </c>
      <c r="AR37" s="105">
        <v>0</v>
      </c>
      <c r="AS37" s="105">
        <v>0</v>
      </c>
      <c r="AT37" s="104">
        <v>0</v>
      </c>
      <c r="AU37" s="104">
        <v>0</v>
      </c>
      <c r="AV37" s="104">
        <v>0</v>
      </c>
      <c r="AW37" s="104">
        <v>0</v>
      </c>
      <c r="AX37" s="63" t="s">
        <v>431</v>
      </c>
      <c r="AY37" s="105">
        <v>0</v>
      </c>
      <c r="AZ37" s="105">
        <v>0</v>
      </c>
      <c r="BA37" s="104">
        <v>0</v>
      </c>
      <c r="BB37" s="104">
        <v>0</v>
      </c>
      <c r="BC37" s="104">
        <v>0</v>
      </c>
      <c r="BD37" s="104">
        <v>0</v>
      </c>
      <c r="BE37" s="104">
        <f t="shared" si="2"/>
        <v>51.031999999999996</v>
      </c>
      <c r="BF37" s="104">
        <f t="shared" si="2"/>
        <v>0</v>
      </c>
      <c r="BG37" s="104" t="s">
        <v>297</v>
      </c>
      <c r="BH37" s="104" t="s">
        <v>297</v>
      </c>
      <c r="BI37" s="104">
        <v>250000</v>
      </c>
      <c r="BJ37" s="104">
        <v>0</v>
      </c>
      <c r="BK37" s="63" t="s">
        <v>431</v>
      </c>
      <c r="BL37" s="104">
        <v>0</v>
      </c>
      <c r="BM37" s="105">
        <v>0</v>
      </c>
      <c r="BN37" s="104">
        <v>0</v>
      </c>
      <c r="BO37" s="104">
        <v>0</v>
      </c>
      <c r="BP37" s="104">
        <v>0</v>
      </c>
      <c r="BQ37" s="104">
        <v>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</row>
    <row r="38" spans="1:141" s="44" customFormat="1" ht="34.5" customHeight="1">
      <c r="E38" s="61" t="s">
        <v>821</v>
      </c>
      <c r="F38" s="213" t="s">
        <v>693</v>
      </c>
      <c r="G38" s="60">
        <v>10.005000000000001</v>
      </c>
      <c r="H38" s="63" t="s">
        <v>431</v>
      </c>
      <c r="I38" s="105">
        <v>0</v>
      </c>
      <c r="J38" s="105">
        <v>0</v>
      </c>
      <c r="K38" s="104">
        <v>0</v>
      </c>
      <c r="L38" s="104">
        <v>0</v>
      </c>
      <c r="M38" s="104">
        <v>0</v>
      </c>
      <c r="N38" s="104">
        <v>0</v>
      </c>
      <c r="O38" s="63" t="s">
        <v>431</v>
      </c>
      <c r="P38" s="104">
        <v>0.61199999999999999</v>
      </c>
      <c r="Q38" s="105">
        <v>0</v>
      </c>
      <c r="R38" s="104">
        <v>0</v>
      </c>
      <c r="S38" s="104">
        <v>0</v>
      </c>
      <c r="T38" s="104">
        <v>0</v>
      </c>
      <c r="U38" s="104">
        <v>0</v>
      </c>
      <c r="V38" s="63" t="s">
        <v>431</v>
      </c>
      <c r="W38" s="104">
        <v>8.1769999999999996</v>
      </c>
      <c r="X38" s="105">
        <v>0</v>
      </c>
      <c r="Y38" s="104">
        <v>0</v>
      </c>
      <c r="Z38" s="104">
        <v>0</v>
      </c>
      <c r="AA38" s="104">
        <v>0</v>
      </c>
      <c r="AB38" s="104">
        <v>0</v>
      </c>
      <c r="AC38" s="63" t="s">
        <v>431</v>
      </c>
      <c r="AD38" s="104">
        <v>1.2150000000000001</v>
      </c>
      <c r="AE38" s="105">
        <v>0</v>
      </c>
      <c r="AF38" s="104">
        <v>0</v>
      </c>
      <c r="AG38" s="104">
        <v>0</v>
      </c>
      <c r="AH38" s="104">
        <v>0</v>
      </c>
      <c r="AI38" s="104">
        <v>0</v>
      </c>
      <c r="AJ38" s="63" t="s">
        <v>431</v>
      </c>
      <c r="AK38" s="105">
        <v>0</v>
      </c>
      <c r="AL38" s="105">
        <v>0</v>
      </c>
      <c r="AM38" s="104">
        <v>0</v>
      </c>
      <c r="AN38" s="104">
        <v>0</v>
      </c>
      <c r="AO38" s="104">
        <v>0</v>
      </c>
      <c r="AP38" s="104">
        <v>0</v>
      </c>
      <c r="AQ38" s="63" t="s">
        <v>431</v>
      </c>
      <c r="AR38" s="105">
        <v>0</v>
      </c>
      <c r="AS38" s="105">
        <v>0</v>
      </c>
      <c r="AT38" s="104">
        <v>0</v>
      </c>
      <c r="AU38" s="104">
        <v>0</v>
      </c>
      <c r="AV38" s="104">
        <v>0</v>
      </c>
      <c r="AW38" s="104">
        <v>0</v>
      </c>
      <c r="AX38" s="63" t="s">
        <v>431</v>
      </c>
      <c r="AY38" s="105">
        <v>0</v>
      </c>
      <c r="AZ38" s="105">
        <v>0</v>
      </c>
      <c r="BA38" s="104">
        <v>0</v>
      </c>
      <c r="BB38" s="104">
        <v>0</v>
      </c>
      <c r="BC38" s="104">
        <v>0</v>
      </c>
      <c r="BD38" s="104">
        <v>0</v>
      </c>
      <c r="BE38" s="104">
        <f t="shared" si="2"/>
        <v>10.004</v>
      </c>
      <c r="BF38" s="104">
        <f t="shared" si="2"/>
        <v>0</v>
      </c>
      <c r="BG38" s="104" t="s">
        <v>297</v>
      </c>
      <c r="BH38" s="104" t="s">
        <v>297</v>
      </c>
      <c r="BI38" s="104">
        <v>300</v>
      </c>
      <c r="BJ38" s="104">
        <v>0</v>
      </c>
      <c r="BK38" s="63" t="s">
        <v>431</v>
      </c>
      <c r="BL38" s="104">
        <v>0</v>
      </c>
      <c r="BM38" s="105">
        <v>0</v>
      </c>
      <c r="BN38" s="104">
        <v>0</v>
      </c>
      <c r="BO38" s="104">
        <v>0</v>
      </c>
      <c r="BP38" s="104">
        <v>0</v>
      </c>
      <c r="BQ38" s="104">
        <v>0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</row>
    <row r="39" spans="1:141" s="257" customFormat="1" ht="16.5" customHeight="1">
      <c r="A39" s="255" t="s">
        <v>643</v>
      </c>
      <c r="B39" s="256"/>
      <c r="C39" s="256"/>
      <c r="D39" s="256"/>
      <c r="E39" s="258" t="s">
        <v>955</v>
      </c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  <c r="AR39" s="254"/>
      <c r="AS39" s="254"/>
      <c r="AT39" s="254"/>
      <c r="AU39" s="254"/>
      <c r="AV39" s="254"/>
      <c r="AW39" s="254"/>
      <c r="AX39" s="254"/>
      <c r="AY39" s="254"/>
      <c r="AZ39" s="254"/>
      <c r="BA39" s="254"/>
      <c r="BB39" s="254"/>
      <c r="BC39" s="254"/>
      <c r="BD39" s="254"/>
      <c r="BE39" s="254"/>
      <c r="BF39" s="254"/>
      <c r="BG39" s="254"/>
      <c r="BH39" s="254"/>
      <c r="BI39" s="254"/>
      <c r="BJ39" s="254"/>
      <c r="BK39" s="254"/>
      <c r="BL39" s="254"/>
      <c r="BM39" s="254"/>
      <c r="BN39" s="254"/>
      <c r="BO39" s="254"/>
      <c r="BP39" s="254"/>
      <c r="BQ39" s="254"/>
      <c r="BR39" s="262"/>
      <c r="BS39" s="262"/>
      <c r="BT39" s="262"/>
      <c r="BU39" s="262"/>
      <c r="BV39" s="262"/>
      <c r="BW39" s="262"/>
      <c r="BX39" s="262"/>
      <c r="BY39" s="262"/>
      <c r="BZ39" s="262"/>
      <c r="CA39" s="262"/>
      <c r="CB39" s="262"/>
      <c r="CC39" s="262"/>
      <c r="CD39" s="262"/>
      <c r="CE39" s="262"/>
      <c r="CF39" s="262"/>
      <c r="CG39" s="262"/>
      <c r="CH39" s="262"/>
      <c r="CI39" s="262"/>
      <c r="CJ39" s="262"/>
      <c r="CK39" s="262"/>
      <c r="CL39" s="262"/>
      <c r="CM39" s="262"/>
      <c r="CN39" s="262"/>
      <c r="CO39" s="262"/>
      <c r="CP39" s="262"/>
      <c r="CQ39" s="262"/>
      <c r="CR39" s="262"/>
      <c r="CS39" s="262"/>
      <c r="CT39" s="262"/>
      <c r="CU39" s="262"/>
      <c r="CV39" s="262"/>
      <c r="CW39" s="262"/>
      <c r="CX39" s="262"/>
      <c r="CY39" s="262"/>
      <c r="CZ39" s="262"/>
      <c r="DA39" s="262"/>
      <c r="DB39" s="262"/>
      <c r="DC39" s="262"/>
      <c r="DD39" s="262"/>
      <c r="DE39" s="262"/>
      <c r="DF39" s="262"/>
      <c r="DG39" s="262"/>
      <c r="DH39" s="262"/>
      <c r="DI39" s="262"/>
      <c r="DJ39" s="262"/>
      <c r="DK39" s="262"/>
      <c r="DL39" s="262"/>
      <c r="DM39" s="262"/>
      <c r="DN39" s="262"/>
      <c r="DO39" s="262"/>
      <c r="DP39" s="262"/>
      <c r="DQ39" s="262"/>
      <c r="DR39" s="262"/>
      <c r="DS39" s="262"/>
      <c r="DT39" s="262"/>
      <c r="DU39" s="262"/>
      <c r="DV39" s="262"/>
      <c r="DW39" s="262"/>
      <c r="DX39" s="262"/>
      <c r="DY39" s="262"/>
      <c r="DZ39" s="262"/>
      <c r="EA39" s="262"/>
      <c r="EB39" s="262"/>
      <c r="EC39" s="262"/>
      <c r="ED39" s="262"/>
      <c r="EE39" s="262"/>
      <c r="EF39" s="262"/>
      <c r="EG39" s="262"/>
      <c r="EH39" s="262"/>
      <c r="EI39" s="262"/>
      <c r="EJ39" s="262"/>
      <c r="EK39" s="262"/>
    </row>
    <row r="40" spans="1:141" s="830" customFormat="1" ht="18" customHeight="1">
      <c r="A40" s="830" t="s">
        <v>644</v>
      </c>
    </row>
    <row r="41" spans="1:141" s="113" customFormat="1" ht="23.25" customHeight="1">
      <c r="E41" s="822" t="s">
        <v>28</v>
      </c>
      <c r="F41" s="823"/>
      <c r="G41" s="823"/>
      <c r="H41" s="823"/>
      <c r="I41" s="823"/>
      <c r="J41" s="823"/>
      <c r="K41" s="823"/>
      <c r="L41" s="823"/>
      <c r="M41" s="823"/>
      <c r="N41" s="823"/>
      <c r="O41" s="823"/>
      <c r="P41" s="823"/>
      <c r="Q41" s="823"/>
      <c r="R41" s="823"/>
      <c r="S41" s="823"/>
      <c r="T41" s="823"/>
      <c r="U41" s="823"/>
      <c r="V41" s="823"/>
      <c r="W41" s="823"/>
      <c r="X41" s="823"/>
      <c r="Y41" s="823"/>
      <c r="Z41" s="823"/>
      <c r="AA41" s="823"/>
      <c r="AB41" s="823"/>
      <c r="AC41" s="823"/>
      <c r="AD41" s="823"/>
      <c r="AE41" s="823"/>
      <c r="AF41" s="823"/>
      <c r="AG41" s="823"/>
      <c r="AH41" s="823"/>
      <c r="AI41" s="823"/>
      <c r="AJ41" s="823"/>
      <c r="AK41" s="823"/>
      <c r="AL41" s="823"/>
      <c r="AM41" s="823"/>
      <c r="AN41" s="823"/>
      <c r="AO41" s="823"/>
      <c r="AP41" s="823"/>
      <c r="AQ41" s="823"/>
      <c r="AR41" s="823"/>
      <c r="AS41" s="823"/>
      <c r="AT41" s="823"/>
      <c r="AU41" s="823"/>
      <c r="AV41" s="823"/>
      <c r="AW41" s="823"/>
      <c r="AX41" s="823"/>
      <c r="AY41" s="823"/>
      <c r="AZ41" s="823"/>
      <c r="BA41" s="823"/>
      <c r="BB41" s="823"/>
      <c r="BC41" s="823"/>
      <c r="BD41" s="823"/>
      <c r="BE41" s="823"/>
      <c r="BF41" s="823"/>
      <c r="BG41" s="823"/>
      <c r="BH41" s="823"/>
      <c r="BI41" s="823"/>
      <c r="BJ41" s="823"/>
      <c r="BK41" s="824"/>
      <c r="BL41" s="824"/>
      <c r="BM41" s="824"/>
      <c r="BN41" s="824"/>
      <c r="BO41" s="824"/>
      <c r="BP41" s="824"/>
      <c r="BQ41" s="82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</row>
    <row r="42" spans="1:141" s="113" customFormat="1" ht="23.25" customHeight="1">
      <c r="E42" s="822" t="s">
        <v>29</v>
      </c>
      <c r="F42" s="823"/>
      <c r="G42" s="823"/>
      <c r="H42" s="823"/>
      <c r="I42" s="823"/>
      <c r="J42" s="823"/>
      <c r="K42" s="823"/>
      <c r="L42" s="823"/>
      <c r="M42" s="823"/>
      <c r="N42" s="823"/>
      <c r="O42" s="823"/>
      <c r="P42" s="823"/>
      <c r="Q42" s="823"/>
      <c r="R42" s="823"/>
      <c r="S42" s="823"/>
      <c r="T42" s="823"/>
      <c r="U42" s="823"/>
      <c r="V42" s="823"/>
      <c r="W42" s="823"/>
      <c r="X42" s="823"/>
      <c r="Y42" s="823"/>
      <c r="Z42" s="823"/>
      <c r="AA42" s="823"/>
      <c r="AB42" s="823"/>
      <c r="AC42" s="823"/>
      <c r="AD42" s="823"/>
      <c r="AE42" s="823"/>
      <c r="AF42" s="823"/>
      <c r="AG42" s="823"/>
      <c r="AH42" s="823"/>
      <c r="AI42" s="823"/>
      <c r="AJ42" s="823"/>
      <c r="AK42" s="823"/>
      <c r="AL42" s="823"/>
      <c r="AM42" s="823"/>
      <c r="AN42" s="823"/>
      <c r="AO42" s="823"/>
      <c r="AP42" s="823"/>
      <c r="AQ42" s="823"/>
      <c r="AR42" s="823"/>
      <c r="AS42" s="823"/>
      <c r="AT42" s="823"/>
      <c r="AU42" s="823"/>
      <c r="AV42" s="823"/>
      <c r="AW42" s="823"/>
      <c r="AX42" s="823"/>
      <c r="AY42" s="823"/>
      <c r="AZ42" s="823"/>
      <c r="BA42" s="823"/>
      <c r="BB42" s="823"/>
      <c r="BC42" s="823"/>
      <c r="BD42" s="823"/>
      <c r="BE42" s="823"/>
      <c r="BF42" s="823"/>
      <c r="BG42" s="823"/>
      <c r="BH42" s="823"/>
      <c r="BI42" s="823"/>
      <c r="BJ42" s="823"/>
      <c r="BK42" s="824"/>
      <c r="BL42" s="824"/>
      <c r="BM42" s="824"/>
      <c r="BN42" s="824"/>
      <c r="BO42" s="824"/>
      <c r="BP42" s="824"/>
      <c r="BQ42" s="82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</row>
    <row r="43" spans="1:141" s="257" customFormat="1" ht="16.5" customHeight="1">
      <c r="A43" s="255" t="s">
        <v>628</v>
      </c>
      <c r="B43" s="256"/>
      <c r="C43" s="256"/>
      <c r="D43" s="256"/>
      <c r="E43" s="258" t="s">
        <v>628</v>
      </c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  <c r="AU43" s="254"/>
      <c r="AV43" s="254"/>
      <c r="AW43" s="254"/>
      <c r="AX43" s="254"/>
      <c r="AY43" s="254"/>
      <c r="AZ43" s="254"/>
      <c r="BA43" s="254"/>
      <c r="BB43" s="254"/>
      <c r="BC43" s="254"/>
      <c r="BD43" s="254"/>
      <c r="BE43" s="254"/>
      <c r="BF43" s="254"/>
      <c r="BG43" s="254"/>
      <c r="BH43" s="254"/>
      <c r="BI43" s="254"/>
      <c r="BJ43" s="254"/>
      <c r="BK43" s="254"/>
      <c r="BL43" s="254"/>
      <c r="BM43" s="254"/>
      <c r="BN43" s="254"/>
      <c r="BO43" s="254"/>
      <c r="BP43" s="254"/>
      <c r="BQ43" s="254"/>
      <c r="BR43" s="262"/>
      <c r="BS43" s="262"/>
      <c r="BT43" s="262"/>
      <c r="BU43" s="262"/>
      <c r="BV43" s="262"/>
      <c r="BW43" s="262"/>
      <c r="BX43" s="262"/>
      <c r="BY43" s="262"/>
      <c r="BZ43" s="262"/>
      <c r="CA43" s="262"/>
      <c r="CB43" s="262"/>
      <c r="CC43" s="262"/>
      <c r="CD43" s="262"/>
      <c r="CE43" s="262"/>
      <c r="CF43" s="262"/>
      <c r="CG43" s="262"/>
      <c r="CH43" s="262"/>
      <c r="CI43" s="262"/>
      <c r="CJ43" s="262"/>
      <c r="CK43" s="262"/>
      <c r="CL43" s="262"/>
      <c r="CM43" s="262"/>
      <c r="CN43" s="262"/>
      <c r="CO43" s="262"/>
      <c r="CP43" s="262"/>
      <c r="CQ43" s="262"/>
      <c r="CR43" s="262"/>
      <c r="CS43" s="262"/>
      <c r="CT43" s="262"/>
      <c r="CU43" s="262"/>
      <c r="CV43" s="262"/>
      <c r="CW43" s="262"/>
      <c r="CX43" s="262"/>
      <c r="CY43" s="262"/>
      <c r="CZ43" s="262"/>
      <c r="DA43" s="262"/>
      <c r="DB43" s="262"/>
      <c r="DC43" s="262"/>
      <c r="DD43" s="262"/>
      <c r="DE43" s="262"/>
      <c r="DF43" s="262"/>
      <c r="DG43" s="262"/>
      <c r="DH43" s="262"/>
      <c r="DI43" s="262"/>
      <c r="DJ43" s="262"/>
      <c r="DK43" s="262"/>
      <c r="DL43" s="262"/>
      <c r="DM43" s="262"/>
      <c r="DN43" s="262"/>
      <c r="DO43" s="262"/>
      <c r="DP43" s="262"/>
      <c r="DQ43" s="262"/>
      <c r="DR43" s="262"/>
      <c r="DS43" s="262"/>
      <c r="DT43" s="262"/>
      <c r="DU43" s="262"/>
      <c r="DV43" s="262"/>
      <c r="DW43" s="262"/>
      <c r="DX43" s="262"/>
      <c r="DY43" s="262"/>
      <c r="DZ43" s="262"/>
      <c r="EA43" s="262"/>
      <c r="EB43" s="262"/>
      <c r="EC43" s="262"/>
      <c r="ED43" s="262"/>
      <c r="EE43" s="262"/>
      <c r="EF43" s="262"/>
      <c r="EG43" s="262"/>
      <c r="EH43" s="262"/>
      <c r="EI43" s="262"/>
      <c r="EJ43" s="262"/>
      <c r="EK43" s="262"/>
    </row>
    <row r="44" spans="1:141" s="44" customFormat="1" ht="47.25">
      <c r="E44" s="61" t="s">
        <v>422</v>
      </c>
      <c r="F44" s="213" t="s">
        <v>698</v>
      </c>
      <c r="G44" s="60">
        <v>84.153999999999996</v>
      </c>
      <c r="H44" s="63" t="s">
        <v>431</v>
      </c>
      <c r="I44" s="105">
        <v>5.37</v>
      </c>
      <c r="J44" s="105">
        <v>0</v>
      </c>
      <c r="K44" s="104">
        <v>0</v>
      </c>
      <c r="L44" s="104">
        <v>0</v>
      </c>
      <c r="M44" s="104">
        <v>0</v>
      </c>
      <c r="N44" s="104">
        <v>0</v>
      </c>
      <c r="O44" s="63" t="s">
        <v>431</v>
      </c>
      <c r="P44" s="104">
        <v>0.193</v>
      </c>
      <c r="Q44" s="104">
        <v>0</v>
      </c>
      <c r="R44" s="104">
        <v>0</v>
      </c>
      <c r="S44" s="104">
        <v>0</v>
      </c>
      <c r="T44" s="104">
        <v>0</v>
      </c>
      <c r="U44" s="104">
        <v>0</v>
      </c>
      <c r="V44" s="63" t="s">
        <v>431</v>
      </c>
      <c r="W44" s="104">
        <v>8.8999999999999996E-2</v>
      </c>
      <c r="X44" s="104">
        <v>78.466999999999999</v>
      </c>
      <c r="Y44" s="104">
        <v>0</v>
      </c>
      <c r="Z44" s="104">
        <v>0</v>
      </c>
      <c r="AA44" s="104">
        <v>0</v>
      </c>
      <c r="AB44" s="104">
        <v>0</v>
      </c>
      <c r="AC44" s="63" t="s">
        <v>431</v>
      </c>
      <c r="AD44" s="104">
        <v>0</v>
      </c>
      <c r="AE44" s="104">
        <v>0</v>
      </c>
      <c r="AF44" s="104">
        <v>0</v>
      </c>
      <c r="AG44" s="104">
        <v>0</v>
      </c>
      <c r="AH44" s="104">
        <v>0</v>
      </c>
      <c r="AI44" s="104">
        <v>0</v>
      </c>
      <c r="AJ44" s="63" t="s">
        <v>431</v>
      </c>
      <c r="AK44" s="104">
        <v>0</v>
      </c>
      <c r="AL44" s="104">
        <v>0</v>
      </c>
      <c r="AM44" s="104">
        <v>0</v>
      </c>
      <c r="AN44" s="104">
        <v>0</v>
      </c>
      <c r="AO44" s="104">
        <v>0</v>
      </c>
      <c r="AP44" s="104">
        <v>0</v>
      </c>
      <c r="AQ44" s="63" t="s">
        <v>431</v>
      </c>
      <c r="AR44" s="104">
        <v>0</v>
      </c>
      <c r="AS44" s="104">
        <v>0</v>
      </c>
      <c r="AT44" s="104">
        <v>0</v>
      </c>
      <c r="AU44" s="104">
        <v>0</v>
      </c>
      <c r="AV44" s="104">
        <v>0</v>
      </c>
      <c r="AW44" s="104">
        <v>0</v>
      </c>
      <c r="AX44" s="63" t="s">
        <v>431</v>
      </c>
      <c r="AY44" s="104">
        <v>0</v>
      </c>
      <c r="AZ44" s="104">
        <v>0</v>
      </c>
      <c r="BA44" s="104">
        <v>0</v>
      </c>
      <c r="BB44" s="104">
        <v>0</v>
      </c>
      <c r="BC44" s="104">
        <v>0</v>
      </c>
      <c r="BD44" s="104">
        <v>0</v>
      </c>
      <c r="BE44" s="104">
        <f t="shared" ref="BE44:BF48" si="3">I44+P44+W44+AD44+AK44+AR44+AY44</f>
        <v>5.6520000000000001</v>
      </c>
      <c r="BF44" s="104">
        <f t="shared" si="3"/>
        <v>78.466999999999999</v>
      </c>
      <c r="BG44" s="104">
        <v>0.8</v>
      </c>
      <c r="BH44" s="104" t="s">
        <v>701</v>
      </c>
      <c r="BI44" s="104">
        <v>33000</v>
      </c>
      <c r="BJ44" s="104">
        <v>0</v>
      </c>
      <c r="BK44" s="63" t="s">
        <v>431</v>
      </c>
      <c r="BL44" s="104">
        <v>0</v>
      </c>
      <c r="BM44" s="104">
        <v>0</v>
      </c>
      <c r="BN44" s="104">
        <v>0</v>
      </c>
      <c r="BO44" s="104">
        <v>0</v>
      </c>
      <c r="BP44" s="104">
        <v>0</v>
      </c>
      <c r="BQ44" s="104">
        <v>0</v>
      </c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</row>
    <row r="45" spans="1:141" s="44" customFormat="1" ht="78.75">
      <c r="E45" s="61" t="s">
        <v>423</v>
      </c>
      <c r="F45" s="213" t="s">
        <v>704</v>
      </c>
      <c r="G45" s="60">
        <v>3.75</v>
      </c>
      <c r="H45" s="63" t="s">
        <v>431</v>
      </c>
      <c r="I45" s="105">
        <v>1.639</v>
      </c>
      <c r="J45" s="105">
        <v>0</v>
      </c>
      <c r="K45" s="104">
        <v>0</v>
      </c>
      <c r="L45" s="104">
        <v>0</v>
      </c>
      <c r="M45" s="104">
        <v>0</v>
      </c>
      <c r="N45" s="104">
        <v>0</v>
      </c>
      <c r="O45" s="63" t="s">
        <v>431</v>
      </c>
      <c r="P45" s="105">
        <v>0</v>
      </c>
      <c r="Q45" s="105">
        <v>0</v>
      </c>
      <c r="R45" s="104">
        <v>0</v>
      </c>
      <c r="S45" s="104">
        <v>0</v>
      </c>
      <c r="T45" s="104">
        <v>0</v>
      </c>
      <c r="U45" s="104">
        <v>0</v>
      </c>
      <c r="V45" s="63" t="s">
        <v>431</v>
      </c>
      <c r="W45" s="105">
        <v>0</v>
      </c>
      <c r="X45" s="105">
        <v>0</v>
      </c>
      <c r="Y45" s="104">
        <v>0</v>
      </c>
      <c r="Z45" s="104">
        <v>0</v>
      </c>
      <c r="AA45" s="104">
        <v>0</v>
      </c>
      <c r="AB45" s="104">
        <v>0</v>
      </c>
      <c r="AC45" s="63" t="s">
        <v>431</v>
      </c>
      <c r="AD45" s="105">
        <v>0</v>
      </c>
      <c r="AE45" s="105">
        <v>0</v>
      </c>
      <c r="AF45" s="104">
        <v>0</v>
      </c>
      <c r="AG45" s="104">
        <v>0</v>
      </c>
      <c r="AH45" s="104">
        <v>0</v>
      </c>
      <c r="AI45" s="104">
        <v>0</v>
      </c>
      <c r="AJ45" s="63" t="s">
        <v>431</v>
      </c>
      <c r="AK45" s="105">
        <v>0</v>
      </c>
      <c r="AL45" s="105">
        <v>0</v>
      </c>
      <c r="AM45" s="104">
        <v>0</v>
      </c>
      <c r="AN45" s="104">
        <v>0</v>
      </c>
      <c r="AO45" s="104">
        <v>0</v>
      </c>
      <c r="AP45" s="104">
        <v>0</v>
      </c>
      <c r="AQ45" s="63" t="s">
        <v>431</v>
      </c>
      <c r="AR45" s="105">
        <v>0</v>
      </c>
      <c r="AS45" s="105">
        <v>0</v>
      </c>
      <c r="AT45" s="104">
        <v>0</v>
      </c>
      <c r="AU45" s="104">
        <v>0</v>
      </c>
      <c r="AV45" s="104">
        <v>0</v>
      </c>
      <c r="AW45" s="104">
        <v>0</v>
      </c>
      <c r="AX45" s="63" t="s">
        <v>431</v>
      </c>
      <c r="AY45" s="105">
        <v>0</v>
      </c>
      <c r="AZ45" s="105">
        <v>0</v>
      </c>
      <c r="BA45" s="104">
        <v>0</v>
      </c>
      <c r="BB45" s="104">
        <v>0</v>
      </c>
      <c r="BC45" s="104">
        <v>0</v>
      </c>
      <c r="BD45" s="104">
        <v>0</v>
      </c>
      <c r="BE45" s="104">
        <f t="shared" si="3"/>
        <v>1.639</v>
      </c>
      <c r="BF45" s="104">
        <f t="shared" si="3"/>
        <v>0</v>
      </c>
      <c r="BG45" s="104">
        <v>1000</v>
      </c>
      <c r="BH45" s="104">
        <v>2488</v>
      </c>
      <c r="BI45" s="104">
        <v>33000</v>
      </c>
      <c r="BJ45" s="104">
        <v>0</v>
      </c>
      <c r="BK45" s="63" t="s">
        <v>431</v>
      </c>
      <c r="BL45" s="105">
        <v>0</v>
      </c>
      <c r="BM45" s="105">
        <v>0</v>
      </c>
      <c r="BN45" s="104">
        <v>0</v>
      </c>
      <c r="BO45" s="104">
        <v>0</v>
      </c>
      <c r="BP45" s="104">
        <v>0</v>
      </c>
      <c r="BQ45" s="104">
        <v>0</v>
      </c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</row>
    <row r="46" spans="1:141" s="44" customFormat="1" ht="94.5">
      <c r="E46" s="61" t="s">
        <v>822</v>
      </c>
      <c r="F46" s="213" t="s">
        <v>708</v>
      </c>
      <c r="G46" s="60">
        <v>3.75</v>
      </c>
      <c r="H46" s="63" t="s">
        <v>431</v>
      </c>
      <c r="I46" s="105">
        <v>2.63</v>
      </c>
      <c r="J46" s="105">
        <v>0</v>
      </c>
      <c r="K46" s="104">
        <v>0</v>
      </c>
      <c r="L46" s="104">
        <v>0</v>
      </c>
      <c r="M46" s="104">
        <v>0</v>
      </c>
      <c r="N46" s="104">
        <v>0</v>
      </c>
      <c r="O46" s="63" t="s">
        <v>431</v>
      </c>
      <c r="P46" s="105">
        <v>0</v>
      </c>
      <c r="Q46" s="105">
        <v>0</v>
      </c>
      <c r="R46" s="104">
        <v>0</v>
      </c>
      <c r="S46" s="104">
        <v>0</v>
      </c>
      <c r="T46" s="104">
        <v>0</v>
      </c>
      <c r="U46" s="104">
        <v>0</v>
      </c>
      <c r="V46" s="63" t="s">
        <v>431</v>
      </c>
      <c r="W46" s="105">
        <v>0</v>
      </c>
      <c r="X46" s="105">
        <v>0</v>
      </c>
      <c r="Y46" s="104">
        <v>0</v>
      </c>
      <c r="Z46" s="104">
        <v>0</v>
      </c>
      <c r="AA46" s="104">
        <v>0</v>
      </c>
      <c r="AB46" s="104">
        <v>0</v>
      </c>
      <c r="AC46" s="63" t="s">
        <v>431</v>
      </c>
      <c r="AD46" s="105">
        <v>0</v>
      </c>
      <c r="AE46" s="105">
        <v>0</v>
      </c>
      <c r="AF46" s="104">
        <v>0</v>
      </c>
      <c r="AG46" s="104">
        <v>0</v>
      </c>
      <c r="AH46" s="104">
        <v>0</v>
      </c>
      <c r="AI46" s="104">
        <v>0</v>
      </c>
      <c r="AJ46" s="63" t="s">
        <v>431</v>
      </c>
      <c r="AK46" s="105">
        <v>0</v>
      </c>
      <c r="AL46" s="105">
        <v>0</v>
      </c>
      <c r="AM46" s="104">
        <v>0</v>
      </c>
      <c r="AN46" s="104">
        <v>0</v>
      </c>
      <c r="AO46" s="104">
        <v>0</v>
      </c>
      <c r="AP46" s="104">
        <v>0</v>
      </c>
      <c r="AQ46" s="63" t="s">
        <v>431</v>
      </c>
      <c r="AR46" s="105">
        <v>0</v>
      </c>
      <c r="AS46" s="105">
        <v>0</v>
      </c>
      <c r="AT46" s="104">
        <v>0</v>
      </c>
      <c r="AU46" s="104">
        <v>0</v>
      </c>
      <c r="AV46" s="104">
        <v>0</v>
      </c>
      <c r="AW46" s="104">
        <v>0</v>
      </c>
      <c r="AX46" s="63" t="s">
        <v>431</v>
      </c>
      <c r="AY46" s="105">
        <v>0</v>
      </c>
      <c r="AZ46" s="105">
        <v>0</v>
      </c>
      <c r="BA46" s="104">
        <v>0</v>
      </c>
      <c r="BB46" s="104">
        <v>0</v>
      </c>
      <c r="BC46" s="104">
        <v>0</v>
      </c>
      <c r="BD46" s="104">
        <v>0</v>
      </c>
      <c r="BE46" s="104">
        <f t="shared" si="3"/>
        <v>2.63</v>
      </c>
      <c r="BF46" s="104">
        <f t="shared" si="3"/>
        <v>0</v>
      </c>
      <c r="BG46" s="104">
        <v>1000</v>
      </c>
      <c r="BH46" s="104">
        <v>2488</v>
      </c>
      <c r="BI46" s="104">
        <v>133.80000000000001</v>
      </c>
      <c r="BJ46" s="104">
        <v>0</v>
      </c>
      <c r="BK46" s="63" t="s">
        <v>431</v>
      </c>
      <c r="BL46" s="105">
        <v>0</v>
      </c>
      <c r="BM46" s="105">
        <v>0</v>
      </c>
      <c r="BN46" s="104">
        <v>0</v>
      </c>
      <c r="BO46" s="104">
        <v>0</v>
      </c>
      <c r="BP46" s="104">
        <v>0</v>
      </c>
      <c r="BQ46" s="104">
        <v>0</v>
      </c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</row>
    <row r="47" spans="1:141" s="44" customFormat="1" ht="63">
      <c r="E47" s="61" t="s">
        <v>823</v>
      </c>
      <c r="F47" s="213" t="s">
        <v>713</v>
      </c>
      <c r="G47" s="60">
        <v>22.631</v>
      </c>
      <c r="H47" s="63" t="s">
        <v>431</v>
      </c>
      <c r="I47" s="105">
        <v>1.246</v>
      </c>
      <c r="J47" s="105">
        <v>0</v>
      </c>
      <c r="K47" s="104">
        <v>0</v>
      </c>
      <c r="L47" s="104">
        <v>0</v>
      </c>
      <c r="M47" s="104">
        <v>0</v>
      </c>
      <c r="N47" s="104">
        <v>0</v>
      </c>
      <c r="O47" s="63" t="s">
        <v>431</v>
      </c>
      <c r="P47" s="105">
        <v>0</v>
      </c>
      <c r="Q47" s="105">
        <v>0</v>
      </c>
      <c r="R47" s="104">
        <v>0</v>
      </c>
      <c r="S47" s="104">
        <v>0</v>
      </c>
      <c r="T47" s="104">
        <v>0</v>
      </c>
      <c r="U47" s="104">
        <v>0</v>
      </c>
      <c r="V47" s="63" t="s">
        <v>431</v>
      </c>
      <c r="W47" s="105">
        <v>0</v>
      </c>
      <c r="X47" s="105">
        <v>0</v>
      </c>
      <c r="Y47" s="104">
        <v>0</v>
      </c>
      <c r="Z47" s="104">
        <v>0</v>
      </c>
      <c r="AA47" s="104">
        <v>0</v>
      </c>
      <c r="AB47" s="104">
        <v>0</v>
      </c>
      <c r="AC47" s="63" t="s">
        <v>431</v>
      </c>
      <c r="AD47" s="105">
        <v>0</v>
      </c>
      <c r="AE47" s="105">
        <v>0</v>
      </c>
      <c r="AF47" s="104">
        <v>0</v>
      </c>
      <c r="AG47" s="104">
        <v>0</v>
      </c>
      <c r="AH47" s="104">
        <v>0</v>
      </c>
      <c r="AI47" s="104">
        <v>0</v>
      </c>
      <c r="AJ47" s="63" t="s">
        <v>431</v>
      </c>
      <c r="AK47" s="105">
        <v>0</v>
      </c>
      <c r="AL47" s="104">
        <v>21.288</v>
      </c>
      <c r="AM47" s="104">
        <v>0</v>
      </c>
      <c r="AN47" s="104">
        <v>0</v>
      </c>
      <c r="AO47" s="104">
        <v>0</v>
      </c>
      <c r="AP47" s="104">
        <v>0</v>
      </c>
      <c r="AQ47" s="63" t="s">
        <v>431</v>
      </c>
      <c r="AR47" s="105">
        <v>0</v>
      </c>
      <c r="AS47" s="105">
        <v>0</v>
      </c>
      <c r="AT47" s="104">
        <v>0</v>
      </c>
      <c r="AU47" s="104">
        <v>0</v>
      </c>
      <c r="AV47" s="104">
        <v>0</v>
      </c>
      <c r="AW47" s="104">
        <v>0</v>
      </c>
      <c r="AX47" s="63" t="s">
        <v>431</v>
      </c>
      <c r="AY47" s="105">
        <v>0</v>
      </c>
      <c r="AZ47" s="105">
        <v>0</v>
      </c>
      <c r="BA47" s="104">
        <v>0</v>
      </c>
      <c r="BB47" s="104">
        <v>0</v>
      </c>
      <c r="BC47" s="104">
        <v>0</v>
      </c>
      <c r="BD47" s="104">
        <v>0</v>
      </c>
      <c r="BE47" s="104">
        <f t="shared" si="3"/>
        <v>1.246</v>
      </c>
      <c r="BF47" s="104">
        <f t="shared" si="3"/>
        <v>21.288</v>
      </c>
      <c r="BG47" s="104" t="s">
        <v>715</v>
      </c>
      <c r="BH47" s="104">
        <v>1033</v>
      </c>
      <c r="BI47" s="104">
        <v>63</v>
      </c>
      <c r="BJ47" s="104">
        <v>0</v>
      </c>
      <c r="BK47" s="63" t="s">
        <v>431</v>
      </c>
      <c r="BL47" s="105">
        <v>0</v>
      </c>
      <c r="BM47" s="105">
        <v>0</v>
      </c>
      <c r="BN47" s="104">
        <v>0</v>
      </c>
      <c r="BO47" s="104">
        <v>0</v>
      </c>
      <c r="BP47" s="104">
        <v>0</v>
      </c>
      <c r="BQ47" s="104">
        <v>0</v>
      </c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</row>
    <row r="48" spans="1:141" s="44" customFormat="1" ht="63">
      <c r="E48" s="61" t="s">
        <v>824</v>
      </c>
      <c r="F48" s="213" t="s">
        <v>717</v>
      </c>
      <c r="G48" s="60">
        <v>2.8780000000000001</v>
      </c>
      <c r="H48" s="63" t="s">
        <v>431</v>
      </c>
      <c r="I48" s="105">
        <v>0</v>
      </c>
      <c r="J48" s="105">
        <v>0</v>
      </c>
      <c r="K48" s="104">
        <v>0</v>
      </c>
      <c r="L48" s="104">
        <v>0</v>
      </c>
      <c r="M48" s="104">
        <v>0</v>
      </c>
      <c r="N48" s="104">
        <v>0</v>
      </c>
      <c r="O48" s="63" t="s">
        <v>431</v>
      </c>
      <c r="P48" s="105">
        <v>0</v>
      </c>
      <c r="Q48" s="105">
        <v>0</v>
      </c>
      <c r="R48" s="104">
        <v>0</v>
      </c>
      <c r="S48" s="104">
        <v>0</v>
      </c>
      <c r="T48" s="104">
        <v>0</v>
      </c>
      <c r="U48" s="104">
        <v>0</v>
      </c>
      <c r="V48" s="63" t="s">
        <v>431</v>
      </c>
      <c r="W48" s="105">
        <v>0</v>
      </c>
      <c r="X48" s="105">
        <v>0</v>
      </c>
      <c r="Y48" s="104">
        <v>0</v>
      </c>
      <c r="Z48" s="104">
        <v>0</v>
      </c>
      <c r="AA48" s="104">
        <v>0</v>
      </c>
      <c r="AB48" s="104">
        <v>0</v>
      </c>
      <c r="AC48" s="63" t="s">
        <v>431</v>
      </c>
      <c r="AD48" s="105">
        <v>0</v>
      </c>
      <c r="AE48" s="104">
        <v>2.8780000000000001</v>
      </c>
      <c r="AF48" s="104">
        <v>0</v>
      </c>
      <c r="AG48" s="104">
        <v>0</v>
      </c>
      <c r="AH48" s="104">
        <v>0</v>
      </c>
      <c r="AI48" s="104">
        <v>0</v>
      </c>
      <c r="AJ48" s="63" t="s">
        <v>431</v>
      </c>
      <c r="AK48" s="105">
        <v>0</v>
      </c>
      <c r="AL48" s="105">
        <v>0</v>
      </c>
      <c r="AM48" s="104">
        <v>0</v>
      </c>
      <c r="AN48" s="104">
        <v>0</v>
      </c>
      <c r="AO48" s="104">
        <v>0</v>
      </c>
      <c r="AP48" s="104">
        <v>0</v>
      </c>
      <c r="AQ48" s="63" t="s">
        <v>431</v>
      </c>
      <c r="AR48" s="105">
        <v>0</v>
      </c>
      <c r="AS48" s="105">
        <v>0</v>
      </c>
      <c r="AT48" s="104">
        <v>0</v>
      </c>
      <c r="AU48" s="104">
        <v>0</v>
      </c>
      <c r="AV48" s="104">
        <v>0</v>
      </c>
      <c r="AW48" s="104">
        <v>0</v>
      </c>
      <c r="AX48" s="63" t="s">
        <v>431</v>
      </c>
      <c r="AY48" s="105">
        <v>0</v>
      </c>
      <c r="AZ48" s="105">
        <v>0</v>
      </c>
      <c r="BA48" s="104">
        <v>0</v>
      </c>
      <c r="BB48" s="104">
        <v>0</v>
      </c>
      <c r="BC48" s="104">
        <v>0</v>
      </c>
      <c r="BD48" s="104">
        <v>0</v>
      </c>
      <c r="BE48" s="104">
        <f t="shared" si="3"/>
        <v>0</v>
      </c>
      <c r="BF48" s="104">
        <f t="shared" si="3"/>
        <v>2.8780000000000001</v>
      </c>
      <c r="BG48" s="104">
        <v>200</v>
      </c>
      <c r="BH48" s="104">
        <v>355</v>
      </c>
      <c r="BI48" s="104">
        <v>63</v>
      </c>
      <c r="BJ48" s="104">
        <v>0</v>
      </c>
      <c r="BK48" s="63" t="s">
        <v>431</v>
      </c>
      <c r="BL48" s="105">
        <v>0</v>
      </c>
      <c r="BM48" s="104">
        <v>0</v>
      </c>
      <c r="BN48" s="104">
        <v>0</v>
      </c>
      <c r="BO48" s="104">
        <v>0</v>
      </c>
      <c r="BP48" s="104">
        <v>0</v>
      </c>
      <c r="BQ48" s="104">
        <v>0</v>
      </c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</row>
    <row r="49" spans="1:141" s="257" customFormat="1" ht="16.5" customHeight="1">
      <c r="A49" s="255" t="s">
        <v>643</v>
      </c>
      <c r="B49" s="256"/>
      <c r="C49" s="256"/>
      <c r="D49" s="256"/>
      <c r="E49" s="258" t="s">
        <v>955</v>
      </c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  <c r="AI49" s="254"/>
      <c r="AJ49" s="254"/>
      <c r="AK49" s="254"/>
      <c r="AL49" s="254"/>
      <c r="AM49" s="254"/>
      <c r="AN49" s="254"/>
      <c r="AO49" s="254"/>
      <c r="AP49" s="254"/>
      <c r="AQ49" s="254"/>
      <c r="AR49" s="254"/>
      <c r="AS49" s="254"/>
      <c r="AT49" s="254"/>
      <c r="AU49" s="254"/>
      <c r="AV49" s="254"/>
      <c r="AW49" s="254"/>
      <c r="AX49" s="254"/>
      <c r="AY49" s="254"/>
      <c r="AZ49" s="254"/>
      <c r="BA49" s="254"/>
      <c r="BB49" s="254"/>
      <c r="BC49" s="254"/>
      <c r="BD49" s="254"/>
      <c r="BE49" s="254"/>
      <c r="BF49" s="254"/>
      <c r="BG49" s="254"/>
      <c r="BH49" s="254"/>
      <c r="BI49" s="254"/>
      <c r="BJ49" s="254"/>
      <c r="BK49" s="254"/>
      <c r="BL49" s="254"/>
      <c r="BM49" s="254"/>
      <c r="BN49" s="254"/>
      <c r="BO49" s="254"/>
      <c r="BP49" s="254"/>
      <c r="BQ49" s="254"/>
      <c r="BR49" s="262"/>
      <c r="BS49" s="262"/>
      <c r="BT49" s="262"/>
      <c r="BU49" s="262"/>
      <c r="BV49" s="262"/>
      <c r="BW49" s="262"/>
      <c r="BX49" s="262"/>
      <c r="BY49" s="262"/>
      <c r="BZ49" s="262"/>
      <c r="CA49" s="262"/>
      <c r="CB49" s="262"/>
      <c r="CC49" s="262"/>
      <c r="CD49" s="262"/>
      <c r="CE49" s="262"/>
      <c r="CF49" s="262"/>
      <c r="CG49" s="262"/>
      <c r="CH49" s="262"/>
      <c r="CI49" s="262"/>
      <c r="CJ49" s="262"/>
      <c r="CK49" s="262"/>
      <c r="CL49" s="262"/>
      <c r="CM49" s="262"/>
      <c r="CN49" s="262"/>
      <c r="CO49" s="262"/>
      <c r="CP49" s="262"/>
      <c r="CQ49" s="262"/>
      <c r="CR49" s="262"/>
      <c r="CS49" s="262"/>
      <c r="CT49" s="262"/>
      <c r="CU49" s="262"/>
      <c r="CV49" s="262"/>
      <c r="CW49" s="262"/>
      <c r="CX49" s="262"/>
      <c r="CY49" s="262"/>
      <c r="CZ49" s="262"/>
      <c r="DA49" s="262"/>
      <c r="DB49" s="262"/>
      <c r="DC49" s="262"/>
      <c r="DD49" s="262"/>
      <c r="DE49" s="262"/>
      <c r="DF49" s="262"/>
      <c r="DG49" s="262"/>
      <c r="DH49" s="262"/>
      <c r="DI49" s="262"/>
      <c r="DJ49" s="262"/>
      <c r="DK49" s="262"/>
      <c r="DL49" s="262"/>
      <c r="DM49" s="262"/>
      <c r="DN49" s="262"/>
      <c r="DO49" s="262"/>
      <c r="DP49" s="262"/>
      <c r="DQ49" s="262"/>
      <c r="DR49" s="262"/>
      <c r="DS49" s="262"/>
      <c r="DT49" s="262"/>
      <c r="DU49" s="262"/>
      <c r="DV49" s="262"/>
      <c r="DW49" s="262"/>
      <c r="DX49" s="262"/>
      <c r="DY49" s="262"/>
      <c r="DZ49" s="262"/>
      <c r="EA49" s="262"/>
      <c r="EB49" s="262"/>
      <c r="EC49" s="262"/>
      <c r="ED49" s="262"/>
      <c r="EE49" s="262"/>
      <c r="EF49" s="262"/>
      <c r="EG49" s="262"/>
      <c r="EH49" s="262"/>
      <c r="EI49" s="262"/>
      <c r="EJ49" s="262"/>
      <c r="EK49" s="262"/>
    </row>
    <row r="50" spans="1:141" s="44" customFormat="1" ht="47.25">
      <c r="E50" s="61" t="s">
        <v>825</v>
      </c>
      <c r="F50" s="213" t="s">
        <v>722</v>
      </c>
      <c r="G50" s="60">
        <v>3.738</v>
      </c>
      <c r="H50" s="63" t="s">
        <v>431</v>
      </c>
      <c r="I50" s="105">
        <v>0</v>
      </c>
      <c r="J50" s="105">
        <v>0</v>
      </c>
      <c r="K50" s="104">
        <v>0</v>
      </c>
      <c r="L50" s="104">
        <v>0</v>
      </c>
      <c r="M50" s="104">
        <v>0</v>
      </c>
      <c r="N50" s="104">
        <v>0</v>
      </c>
      <c r="O50" s="63" t="s">
        <v>431</v>
      </c>
      <c r="P50" s="105">
        <v>0</v>
      </c>
      <c r="Q50" s="105">
        <v>0</v>
      </c>
      <c r="R50" s="104">
        <v>0</v>
      </c>
      <c r="S50" s="104">
        <v>0</v>
      </c>
      <c r="T50" s="104">
        <v>0</v>
      </c>
      <c r="U50" s="104">
        <v>0</v>
      </c>
      <c r="V50" s="63" t="s">
        <v>431</v>
      </c>
      <c r="W50" s="105">
        <v>0</v>
      </c>
      <c r="X50" s="105">
        <v>0</v>
      </c>
      <c r="Y50" s="104">
        <v>0</v>
      </c>
      <c r="Z50" s="104">
        <v>0</v>
      </c>
      <c r="AA50" s="104">
        <v>0</v>
      </c>
      <c r="AB50" s="104">
        <v>0</v>
      </c>
      <c r="AC50" s="63" t="s">
        <v>431</v>
      </c>
      <c r="AD50" s="105">
        <v>0</v>
      </c>
      <c r="AE50" s="105">
        <v>0</v>
      </c>
      <c r="AF50" s="104">
        <v>0</v>
      </c>
      <c r="AG50" s="104">
        <v>0</v>
      </c>
      <c r="AH50" s="104">
        <v>0</v>
      </c>
      <c r="AI50" s="104">
        <v>0</v>
      </c>
      <c r="AJ50" s="63" t="s">
        <v>431</v>
      </c>
      <c r="AK50" s="104">
        <v>0.74</v>
      </c>
      <c r="AL50" s="105">
        <v>0</v>
      </c>
      <c r="AM50" s="104"/>
      <c r="AN50" s="104"/>
      <c r="AO50" s="104"/>
      <c r="AP50" s="104"/>
      <c r="AQ50" s="63" t="s">
        <v>431</v>
      </c>
      <c r="AR50" s="104">
        <v>0.74</v>
      </c>
      <c r="AS50" s="105">
        <v>0</v>
      </c>
      <c r="AT50" s="104"/>
      <c r="AU50" s="104"/>
      <c r="AV50" s="104"/>
      <c r="AW50" s="104"/>
      <c r="AX50" s="63" t="s">
        <v>431</v>
      </c>
      <c r="AY50" s="104">
        <v>0.74</v>
      </c>
      <c r="AZ50" s="105">
        <v>0</v>
      </c>
      <c r="BA50" s="104"/>
      <c r="BB50" s="104"/>
      <c r="BC50" s="104"/>
      <c r="BD50" s="104"/>
      <c r="BE50" s="104">
        <f>I50+P50+W50+AD50+AK50+AR50+AY50</f>
        <v>2.2199999999999998</v>
      </c>
      <c r="BF50" s="104">
        <f>J50+Q50+X50+AE50+AL50+AS50+AZ50</f>
        <v>0</v>
      </c>
      <c r="BG50" s="104">
        <v>315</v>
      </c>
      <c r="BH50" s="104">
        <v>1200</v>
      </c>
      <c r="BI50" s="104">
        <v>150</v>
      </c>
      <c r="BJ50" s="104">
        <v>0</v>
      </c>
      <c r="BK50" s="63" t="s">
        <v>431</v>
      </c>
      <c r="BL50" s="105">
        <v>0</v>
      </c>
      <c r="BM50" s="105">
        <v>0</v>
      </c>
      <c r="BN50" s="104">
        <v>0</v>
      </c>
      <c r="BO50" s="104">
        <v>0</v>
      </c>
      <c r="BP50" s="104">
        <v>0</v>
      </c>
      <c r="BQ50" s="104">
        <v>0</v>
      </c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</row>
    <row r="51" spans="1:141" s="113" customFormat="1" ht="23.25" customHeight="1">
      <c r="E51" s="822" t="s">
        <v>30</v>
      </c>
      <c r="F51" s="823"/>
      <c r="G51" s="823"/>
      <c r="H51" s="823"/>
      <c r="I51" s="823"/>
      <c r="J51" s="823"/>
      <c r="K51" s="823"/>
      <c r="L51" s="823"/>
      <c r="M51" s="823"/>
      <c r="N51" s="823"/>
      <c r="O51" s="823"/>
      <c r="P51" s="823"/>
      <c r="Q51" s="823"/>
      <c r="R51" s="823"/>
      <c r="S51" s="823"/>
      <c r="T51" s="823"/>
      <c r="U51" s="823"/>
      <c r="V51" s="823"/>
      <c r="W51" s="823"/>
      <c r="X51" s="823"/>
      <c r="Y51" s="823"/>
      <c r="Z51" s="823"/>
      <c r="AA51" s="823"/>
      <c r="AB51" s="823"/>
      <c r="AC51" s="823"/>
      <c r="AD51" s="823"/>
      <c r="AE51" s="823"/>
      <c r="AF51" s="823"/>
      <c r="AG51" s="823"/>
      <c r="AH51" s="823"/>
      <c r="AI51" s="823"/>
      <c r="AJ51" s="823"/>
      <c r="AK51" s="823"/>
      <c r="AL51" s="823"/>
      <c r="AM51" s="823"/>
      <c r="AN51" s="823"/>
      <c r="AO51" s="823"/>
      <c r="AP51" s="823"/>
      <c r="AQ51" s="823"/>
      <c r="AR51" s="823"/>
      <c r="AS51" s="823"/>
      <c r="AT51" s="823"/>
      <c r="AU51" s="823"/>
      <c r="AV51" s="823"/>
      <c r="AW51" s="823"/>
      <c r="AX51" s="823"/>
      <c r="AY51" s="823"/>
      <c r="AZ51" s="823"/>
      <c r="BA51" s="823"/>
      <c r="BB51" s="823"/>
      <c r="BC51" s="823"/>
      <c r="BD51" s="823"/>
      <c r="BE51" s="823"/>
      <c r="BF51" s="823"/>
      <c r="BG51" s="823"/>
      <c r="BH51" s="823"/>
      <c r="BI51" s="823"/>
      <c r="BJ51" s="823"/>
      <c r="BK51" s="824"/>
      <c r="BL51" s="824"/>
      <c r="BM51" s="824"/>
      <c r="BN51" s="824"/>
      <c r="BO51" s="824"/>
      <c r="BP51" s="824"/>
      <c r="BQ51" s="82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</row>
    <row r="52" spans="1:141" s="257" customFormat="1" ht="16.5" customHeight="1">
      <c r="A52" s="255" t="s">
        <v>628</v>
      </c>
      <c r="B52" s="256"/>
      <c r="C52" s="256"/>
      <c r="D52" s="256"/>
      <c r="E52" s="258" t="s">
        <v>628</v>
      </c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  <c r="AU52" s="254"/>
      <c r="AV52" s="254"/>
      <c r="AW52" s="254"/>
      <c r="AX52" s="254"/>
      <c r="AY52" s="25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4"/>
      <c r="BL52" s="254"/>
      <c r="BM52" s="254"/>
      <c r="BN52" s="254"/>
      <c r="BO52" s="254"/>
      <c r="BP52" s="254"/>
      <c r="BQ52" s="254"/>
      <c r="BR52" s="262"/>
      <c r="BS52" s="262"/>
      <c r="BT52" s="262"/>
      <c r="BU52" s="262"/>
      <c r="BV52" s="262"/>
      <c r="BW52" s="262"/>
      <c r="BX52" s="262"/>
      <c r="BY52" s="262"/>
      <c r="BZ52" s="262"/>
      <c r="CA52" s="262"/>
      <c r="CB52" s="262"/>
      <c r="CC52" s="262"/>
      <c r="CD52" s="262"/>
      <c r="CE52" s="262"/>
      <c r="CF52" s="262"/>
      <c r="CG52" s="262"/>
      <c r="CH52" s="262"/>
      <c r="CI52" s="262"/>
      <c r="CJ52" s="262"/>
      <c r="CK52" s="262"/>
      <c r="CL52" s="262"/>
      <c r="CM52" s="262"/>
      <c r="CN52" s="262"/>
      <c r="CO52" s="262"/>
      <c r="CP52" s="262"/>
      <c r="CQ52" s="262"/>
      <c r="CR52" s="262"/>
      <c r="CS52" s="262"/>
      <c r="CT52" s="262"/>
      <c r="CU52" s="262"/>
      <c r="CV52" s="262"/>
      <c r="CW52" s="262"/>
      <c r="CX52" s="262"/>
      <c r="CY52" s="262"/>
      <c r="CZ52" s="262"/>
      <c r="DA52" s="262"/>
      <c r="DB52" s="262"/>
      <c r="DC52" s="262"/>
      <c r="DD52" s="262"/>
      <c r="DE52" s="262"/>
      <c r="DF52" s="262"/>
      <c r="DG52" s="262"/>
      <c r="DH52" s="262"/>
      <c r="DI52" s="262"/>
      <c r="DJ52" s="262"/>
      <c r="DK52" s="262"/>
      <c r="DL52" s="262"/>
      <c r="DM52" s="262"/>
      <c r="DN52" s="262"/>
      <c r="DO52" s="262"/>
      <c r="DP52" s="262"/>
      <c r="DQ52" s="262"/>
      <c r="DR52" s="262"/>
      <c r="DS52" s="262"/>
      <c r="DT52" s="262"/>
      <c r="DU52" s="262"/>
      <c r="DV52" s="262"/>
      <c r="DW52" s="262"/>
      <c r="DX52" s="262"/>
      <c r="DY52" s="262"/>
      <c r="DZ52" s="262"/>
      <c r="EA52" s="262"/>
      <c r="EB52" s="262"/>
      <c r="EC52" s="262"/>
      <c r="ED52" s="262"/>
      <c r="EE52" s="262"/>
      <c r="EF52" s="262"/>
      <c r="EG52" s="262"/>
      <c r="EH52" s="262"/>
      <c r="EI52" s="262"/>
      <c r="EJ52" s="262"/>
      <c r="EK52" s="262"/>
    </row>
    <row r="53" spans="1:141" s="44" customFormat="1" ht="51" customHeight="1">
      <c r="E53" s="60" t="s">
        <v>424</v>
      </c>
      <c r="F53" s="213" t="s">
        <v>727</v>
      </c>
      <c r="G53" s="60">
        <v>6.6959999999999997</v>
      </c>
      <c r="H53" s="63" t="s">
        <v>431</v>
      </c>
      <c r="I53" s="105">
        <v>0</v>
      </c>
      <c r="J53" s="105">
        <v>0</v>
      </c>
      <c r="K53" s="104">
        <v>0</v>
      </c>
      <c r="L53" s="104">
        <v>0</v>
      </c>
      <c r="M53" s="104">
        <v>0</v>
      </c>
      <c r="N53" s="104">
        <v>0</v>
      </c>
      <c r="O53" s="63" t="s">
        <v>431</v>
      </c>
      <c r="P53" s="60" t="s">
        <v>826</v>
      </c>
      <c r="Q53" s="105">
        <v>0</v>
      </c>
      <c r="R53" s="104">
        <v>0</v>
      </c>
      <c r="S53" s="104">
        <v>0</v>
      </c>
      <c r="T53" s="104">
        <v>0</v>
      </c>
      <c r="U53" s="104">
        <v>0</v>
      </c>
      <c r="V53" s="63" t="s">
        <v>431</v>
      </c>
      <c r="W53" s="105">
        <v>0</v>
      </c>
      <c r="X53" s="60" t="s">
        <v>827</v>
      </c>
      <c r="Y53" s="104">
        <v>0</v>
      </c>
      <c r="Z53" s="104">
        <v>0</v>
      </c>
      <c r="AA53" s="104">
        <v>0</v>
      </c>
      <c r="AB53" s="104">
        <v>0</v>
      </c>
      <c r="AC53" s="63" t="s">
        <v>431</v>
      </c>
      <c r="AD53" s="105">
        <v>0</v>
      </c>
      <c r="AE53" s="105">
        <v>0</v>
      </c>
      <c r="AF53" s="104">
        <v>0</v>
      </c>
      <c r="AG53" s="104">
        <v>0</v>
      </c>
      <c r="AH53" s="104">
        <v>0</v>
      </c>
      <c r="AI53" s="104">
        <v>0</v>
      </c>
      <c r="AJ53" s="63" t="s">
        <v>431</v>
      </c>
      <c r="AK53" s="105">
        <v>0</v>
      </c>
      <c r="AL53" s="105">
        <v>0</v>
      </c>
      <c r="AM53" s="104">
        <v>0</v>
      </c>
      <c r="AN53" s="104">
        <v>0</v>
      </c>
      <c r="AO53" s="104">
        <v>0</v>
      </c>
      <c r="AP53" s="104">
        <v>0</v>
      </c>
      <c r="AQ53" s="63" t="s">
        <v>431</v>
      </c>
      <c r="AR53" s="105">
        <v>0</v>
      </c>
      <c r="AS53" s="105">
        <v>0</v>
      </c>
      <c r="AT53" s="104">
        <v>0</v>
      </c>
      <c r="AU53" s="104">
        <v>0</v>
      </c>
      <c r="AV53" s="104">
        <v>0</v>
      </c>
      <c r="AW53" s="104">
        <v>0</v>
      </c>
      <c r="AX53" s="63" t="s">
        <v>431</v>
      </c>
      <c r="AY53" s="105">
        <v>0</v>
      </c>
      <c r="AZ53" s="105">
        <v>0</v>
      </c>
      <c r="BA53" s="104">
        <v>0</v>
      </c>
      <c r="BB53" s="104">
        <v>0</v>
      </c>
      <c r="BC53" s="104">
        <v>0</v>
      </c>
      <c r="BD53" s="104">
        <v>0</v>
      </c>
      <c r="BE53" s="104">
        <f t="shared" ref="BE53:BF58" si="4">I53+P53+W53+AD53+AK53+AR53+AY53</f>
        <v>2.081</v>
      </c>
      <c r="BF53" s="104">
        <f t="shared" si="4"/>
        <v>4.6139999999999999</v>
      </c>
      <c r="BG53" s="104" t="s">
        <v>378</v>
      </c>
      <c r="BH53" s="104" t="s">
        <v>729</v>
      </c>
      <c r="BI53" s="104" t="s">
        <v>678</v>
      </c>
      <c r="BJ53" s="104">
        <v>0</v>
      </c>
      <c r="BK53" s="63" t="s">
        <v>431</v>
      </c>
      <c r="BL53" s="105">
        <v>0</v>
      </c>
      <c r="BM53" s="105">
        <v>0</v>
      </c>
      <c r="BN53" s="104">
        <v>0</v>
      </c>
      <c r="BO53" s="104">
        <v>0</v>
      </c>
      <c r="BP53" s="104">
        <v>0</v>
      </c>
      <c r="BQ53" s="104">
        <v>0</v>
      </c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</row>
    <row r="54" spans="1:141" s="44" customFormat="1" ht="37.5" customHeight="1">
      <c r="E54" s="60" t="s">
        <v>425</v>
      </c>
      <c r="F54" s="213" t="s">
        <v>731</v>
      </c>
      <c r="G54" s="60">
        <v>0.81299999999999994</v>
      </c>
      <c r="H54" s="63" t="s">
        <v>431</v>
      </c>
      <c r="I54" s="105">
        <v>0</v>
      </c>
      <c r="J54" s="105">
        <v>0</v>
      </c>
      <c r="K54" s="104">
        <v>0</v>
      </c>
      <c r="L54" s="104">
        <v>0</v>
      </c>
      <c r="M54" s="104">
        <v>0</v>
      </c>
      <c r="N54" s="104">
        <v>0</v>
      </c>
      <c r="O54" s="63" t="s">
        <v>431</v>
      </c>
      <c r="P54" s="105">
        <v>0</v>
      </c>
      <c r="Q54" s="105">
        <v>0</v>
      </c>
      <c r="R54" s="104">
        <v>0</v>
      </c>
      <c r="S54" s="104">
        <v>0</v>
      </c>
      <c r="T54" s="104">
        <v>0</v>
      </c>
      <c r="U54" s="104">
        <v>0</v>
      </c>
      <c r="V54" s="63" t="s">
        <v>431</v>
      </c>
      <c r="W54" s="105">
        <v>0</v>
      </c>
      <c r="X54" s="105">
        <v>0</v>
      </c>
      <c r="Y54" s="104">
        <v>0</v>
      </c>
      <c r="Z54" s="104">
        <v>0</v>
      </c>
      <c r="AA54" s="104">
        <v>0</v>
      </c>
      <c r="AB54" s="104">
        <v>0</v>
      </c>
      <c r="AC54" s="63" t="s">
        <v>431</v>
      </c>
      <c r="AD54" s="60" t="s">
        <v>828</v>
      </c>
      <c r="AE54" s="105">
        <v>0</v>
      </c>
      <c r="AF54" s="104">
        <v>0</v>
      </c>
      <c r="AG54" s="104">
        <v>0</v>
      </c>
      <c r="AH54" s="104">
        <v>0</v>
      </c>
      <c r="AI54" s="104">
        <v>0</v>
      </c>
      <c r="AJ54" s="63" t="s">
        <v>431</v>
      </c>
      <c r="AK54" s="105">
        <v>0</v>
      </c>
      <c r="AL54" s="60" t="s">
        <v>829</v>
      </c>
      <c r="AM54" s="104">
        <v>0</v>
      </c>
      <c r="AN54" s="104">
        <v>0</v>
      </c>
      <c r="AO54" s="104">
        <v>0</v>
      </c>
      <c r="AP54" s="104">
        <v>0</v>
      </c>
      <c r="AQ54" s="63" t="s">
        <v>431</v>
      </c>
      <c r="AR54" s="105">
        <v>0</v>
      </c>
      <c r="AS54" s="105">
        <v>0</v>
      </c>
      <c r="AT54" s="104">
        <v>0</v>
      </c>
      <c r="AU54" s="104">
        <v>0</v>
      </c>
      <c r="AV54" s="104">
        <v>0</v>
      </c>
      <c r="AW54" s="104">
        <v>0</v>
      </c>
      <c r="AX54" s="63" t="s">
        <v>431</v>
      </c>
      <c r="AY54" s="105">
        <v>0</v>
      </c>
      <c r="AZ54" s="105">
        <v>0</v>
      </c>
      <c r="BA54" s="104">
        <v>0</v>
      </c>
      <c r="BB54" s="104">
        <v>0</v>
      </c>
      <c r="BC54" s="104">
        <v>0</v>
      </c>
      <c r="BD54" s="104">
        <v>0</v>
      </c>
      <c r="BE54" s="104">
        <f t="shared" si="4"/>
        <v>2.7000000000000001E-3</v>
      </c>
      <c r="BF54" s="104">
        <f t="shared" si="4"/>
        <v>0.81</v>
      </c>
      <c r="BG54" s="104" t="s">
        <v>58</v>
      </c>
      <c r="BH54" s="104" t="s">
        <v>317</v>
      </c>
      <c r="BI54" s="104" t="s">
        <v>303</v>
      </c>
      <c r="BJ54" s="104">
        <v>0</v>
      </c>
      <c r="BK54" s="63" t="s">
        <v>431</v>
      </c>
      <c r="BL54" s="60" t="s">
        <v>59</v>
      </c>
      <c r="BM54" s="105">
        <v>0</v>
      </c>
      <c r="BN54" s="104">
        <v>0</v>
      </c>
      <c r="BO54" s="104">
        <v>0</v>
      </c>
      <c r="BP54" s="104">
        <v>0</v>
      </c>
      <c r="BQ54" s="104">
        <v>0</v>
      </c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</row>
    <row r="55" spans="1:141" s="44" customFormat="1" ht="31.5" customHeight="1">
      <c r="E55" s="60" t="s">
        <v>830</v>
      </c>
      <c r="F55" s="213" t="s">
        <v>734</v>
      </c>
      <c r="G55" s="60">
        <v>2.899</v>
      </c>
      <c r="H55" s="63" t="s">
        <v>431</v>
      </c>
      <c r="I55" s="105">
        <v>0</v>
      </c>
      <c r="J55" s="105">
        <v>0</v>
      </c>
      <c r="K55" s="104">
        <v>0</v>
      </c>
      <c r="L55" s="104">
        <v>0</v>
      </c>
      <c r="M55" s="104">
        <v>0</v>
      </c>
      <c r="N55" s="104">
        <v>0</v>
      </c>
      <c r="O55" s="63" t="s">
        <v>431</v>
      </c>
      <c r="P55" s="105">
        <v>0</v>
      </c>
      <c r="Q55" s="105">
        <v>0</v>
      </c>
      <c r="R55" s="104">
        <v>0</v>
      </c>
      <c r="S55" s="104">
        <v>0</v>
      </c>
      <c r="T55" s="104">
        <v>0</v>
      </c>
      <c r="U55" s="104">
        <v>0</v>
      </c>
      <c r="V55" s="63" t="s">
        <v>431</v>
      </c>
      <c r="W55" s="105">
        <v>0</v>
      </c>
      <c r="X55" s="105">
        <v>0</v>
      </c>
      <c r="Y55" s="104">
        <v>0</v>
      </c>
      <c r="Z55" s="104">
        <v>0</v>
      </c>
      <c r="AA55" s="104">
        <v>0</v>
      </c>
      <c r="AB55" s="104">
        <v>0</v>
      </c>
      <c r="AC55" s="63" t="s">
        <v>431</v>
      </c>
      <c r="AD55" s="105">
        <v>0</v>
      </c>
      <c r="AE55" s="105">
        <v>0</v>
      </c>
      <c r="AF55" s="104">
        <v>0</v>
      </c>
      <c r="AG55" s="104">
        <v>0</v>
      </c>
      <c r="AH55" s="104">
        <v>0</v>
      </c>
      <c r="AI55" s="104">
        <v>0</v>
      </c>
      <c r="AJ55" s="63" t="s">
        <v>431</v>
      </c>
      <c r="AK55" s="60">
        <v>2.899</v>
      </c>
      <c r="AL55" s="105">
        <v>0</v>
      </c>
      <c r="AM55" s="104">
        <v>0</v>
      </c>
      <c r="AN55" s="104">
        <v>0</v>
      </c>
      <c r="AO55" s="104">
        <v>0</v>
      </c>
      <c r="AP55" s="104">
        <v>0</v>
      </c>
      <c r="AQ55" s="63" t="s">
        <v>431</v>
      </c>
      <c r="AR55" s="105">
        <v>0</v>
      </c>
      <c r="AS55" s="105">
        <v>0</v>
      </c>
      <c r="AT55" s="104">
        <v>0</v>
      </c>
      <c r="AU55" s="104">
        <v>0</v>
      </c>
      <c r="AV55" s="104">
        <v>0</v>
      </c>
      <c r="AW55" s="104">
        <v>0</v>
      </c>
      <c r="AX55" s="63" t="s">
        <v>431</v>
      </c>
      <c r="AY55" s="105">
        <v>0</v>
      </c>
      <c r="AZ55" s="105">
        <v>0</v>
      </c>
      <c r="BA55" s="104">
        <v>0</v>
      </c>
      <c r="BB55" s="104">
        <v>0</v>
      </c>
      <c r="BC55" s="104">
        <v>0</v>
      </c>
      <c r="BD55" s="104">
        <v>0</v>
      </c>
      <c r="BE55" s="104">
        <f t="shared" si="4"/>
        <v>2.899</v>
      </c>
      <c r="BF55" s="104">
        <f t="shared" si="4"/>
        <v>0</v>
      </c>
      <c r="BG55" s="104" t="s">
        <v>724</v>
      </c>
      <c r="BH55" s="104" t="s">
        <v>736</v>
      </c>
      <c r="BI55" s="104" t="s">
        <v>306</v>
      </c>
      <c r="BJ55" s="104">
        <v>0</v>
      </c>
      <c r="BK55" s="63" t="s">
        <v>431</v>
      </c>
      <c r="BL55" s="105">
        <v>0</v>
      </c>
      <c r="BM55" s="105">
        <v>0</v>
      </c>
      <c r="BN55" s="104">
        <v>0</v>
      </c>
      <c r="BO55" s="104">
        <v>0</v>
      </c>
      <c r="BP55" s="104">
        <v>0</v>
      </c>
      <c r="BQ55" s="104">
        <v>0</v>
      </c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</row>
    <row r="56" spans="1:141" s="44" customFormat="1" ht="88.5" customHeight="1">
      <c r="E56" s="60" t="s">
        <v>831</v>
      </c>
      <c r="F56" s="213" t="s">
        <v>738</v>
      </c>
      <c r="G56" s="60">
        <v>7.5</v>
      </c>
      <c r="H56" s="63" t="s">
        <v>431</v>
      </c>
      <c r="I56" s="105">
        <v>0</v>
      </c>
      <c r="J56" s="105">
        <v>0</v>
      </c>
      <c r="K56" s="104">
        <v>0</v>
      </c>
      <c r="L56" s="104">
        <v>0</v>
      </c>
      <c r="M56" s="104">
        <v>0</v>
      </c>
      <c r="N56" s="104">
        <v>0</v>
      </c>
      <c r="O56" s="63" t="s">
        <v>431</v>
      </c>
      <c r="P56" s="105">
        <v>0</v>
      </c>
      <c r="Q56" s="105">
        <v>0</v>
      </c>
      <c r="R56" s="104">
        <v>0</v>
      </c>
      <c r="S56" s="104">
        <v>0</v>
      </c>
      <c r="T56" s="104">
        <v>0</v>
      </c>
      <c r="U56" s="104">
        <v>0</v>
      </c>
      <c r="V56" s="63" t="s">
        <v>431</v>
      </c>
      <c r="W56" s="105">
        <v>0</v>
      </c>
      <c r="X56" s="105">
        <v>0</v>
      </c>
      <c r="Y56" s="104">
        <v>0</v>
      </c>
      <c r="Z56" s="104">
        <v>0</v>
      </c>
      <c r="AA56" s="104">
        <v>0</v>
      </c>
      <c r="AB56" s="104">
        <v>0</v>
      </c>
      <c r="AC56" s="63" t="s">
        <v>431</v>
      </c>
      <c r="AD56" s="105">
        <v>0</v>
      </c>
      <c r="AE56" s="105">
        <v>0</v>
      </c>
      <c r="AF56" s="104">
        <v>0</v>
      </c>
      <c r="AG56" s="104">
        <v>0</v>
      </c>
      <c r="AH56" s="104">
        <v>0</v>
      </c>
      <c r="AI56" s="104">
        <v>0</v>
      </c>
      <c r="AJ56" s="63" t="s">
        <v>431</v>
      </c>
      <c r="AK56" s="60">
        <v>7.5</v>
      </c>
      <c r="AL56" s="105">
        <v>0</v>
      </c>
      <c r="AM56" s="104">
        <v>0</v>
      </c>
      <c r="AN56" s="104">
        <v>0</v>
      </c>
      <c r="AO56" s="104">
        <v>0</v>
      </c>
      <c r="AP56" s="104">
        <v>0</v>
      </c>
      <c r="AQ56" s="63" t="s">
        <v>431</v>
      </c>
      <c r="AR56" s="105">
        <v>0</v>
      </c>
      <c r="AS56" s="105">
        <v>0</v>
      </c>
      <c r="AT56" s="104">
        <v>0</v>
      </c>
      <c r="AU56" s="104">
        <v>0</v>
      </c>
      <c r="AV56" s="104">
        <v>0</v>
      </c>
      <c r="AW56" s="104">
        <v>0</v>
      </c>
      <c r="AX56" s="63" t="s">
        <v>431</v>
      </c>
      <c r="AY56" s="105">
        <v>0</v>
      </c>
      <c r="AZ56" s="105">
        <v>0</v>
      </c>
      <c r="BA56" s="104">
        <v>0</v>
      </c>
      <c r="BB56" s="104">
        <v>0</v>
      </c>
      <c r="BC56" s="104">
        <v>0</v>
      </c>
      <c r="BD56" s="104">
        <v>0</v>
      </c>
      <c r="BE56" s="104">
        <f t="shared" si="4"/>
        <v>7.5</v>
      </c>
      <c r="BF56" s="104">
        <f t="shared" si="4"/>
        <v>0</v>
      </c>
      <c r="BG56" s="104" t="s">
        <v>58</v>
      </c>
      <c r="BH56" s="104" t="s">
        <v>740</v>
      </c>
      <c r="BI56" s="104" t="s">
        <v>375</v>
      </c>
      <c r="BJ56" s="104">
        <v>0</v>
      </c>
      <c r="BK56" s="63" t="s">
        <v>431</v>
      </c>
      <c r="BL56" s="105">
        <v>0</v>
      </c>
      <c r="BM56" s="105">
        <v>0</v>
      </c>
      <c r="BN56" s="104">
        <v>0</v>
      </c>
      <c r="BO56" s="104">
        <v>0</v>
      </c>
      <c r="BP56" s="104">
        <v>0</v>
      </c>
      <c r="BQ56" s="104">
        <v>0</v>
      </c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</row>
    <row r="57" spans="1:141" s="44" customFormat="1" ht="73.5" customHeight="1">
      <c r="E57" s="60" t="s">
        <v>832</v>
      </c>
      <c r="F57" s="213" t="s">
        <v>742</v>
      </c>
      <c r="G57" s="60">
        <v>6.4340000000000002</v>
      </c>
      <c r="H57" s="63" t="s">
        <v>431</v>
      </c>
      <c r="I57" s="105">
        <v>0</v>
      </c>
      <c r="J57" s="105">
        <v>0</v>
      </c>
      <c r="K57" s="104">
        <v>0</v>
      </c>
      <c r="L57" s="104">
        <v>0</v>
      </c>
      <c r="M57" s="104">
        <v>0</v>
      </c>
      <c r="N57" s="104">
        <v>0</v>
      </c>
      <c r="O57" s="63" t="s">
        <v>431</v>
      </c>
      <c r="P57" s="105">
        <v>0</v>
      </c>
      <c r="Q57" s="105">
        <v>0</v>
      </c>
      <c r="R57" s="104">
        <v>0</v>
      </c>
      <c r="S57" s="104">
        <v>0</v>
      </c>
      <c r="T57" s="104">
        <v>0</v>
      </c>
      <c r="U57" s="104">
        <v>0</v>
      </c>
      <c r="V57" s="63" t="s">
        <v>431</v>
      </c>
      <c r="W57" s="105">
        <v>0</v>
      </c>
      <c r="X57" s="105">
        <v>0</v>
      </c>
      <c r="Y57" s="104">
        <v>0</v>
      </c>
      <c r="Z57" s="104">
        <v>0</v>
      </c>
      <c r="AA57" s="104">
        <v>0</v>
      </c>
      <c r="AB57" s="104">
        <v>0</v>
      </c>
      <c r="AC57" s="63" t="s">
        <v>431</v>
      </c>
      <c r="AD57" s="105">
        <v>0</v>
      </c>
      <c r="AE57" s="105">
        <v>0</v>
      </c>
      <c r="AF57" s="104">
        <v>0</v>
      </c>
      <c r="AG57" s="104">
        <v>0</v>
      </c>
      <c r="AH57" s="104">
        <v>0</v>
      </c>
      <c r="AI57" s="104">
        <v>0</v>
      </c>
      <c r="AJ57" s="63" t="s">
        <v>431</v>
      </c>
      <c r="AK57" s="60">
        <v>6.4340000000000002</v>
      </c>
      <c r="AL57" s="105">
        <v>0</v>
      </c>
      <c r="AM57" s="104">
        <v>0</v>
      </c>
      <c r="AN57" s="104">
        <v>0</v>
      </c>
      <c r="AO57" s="104">
        <v>0</v>
      </c>
      <c r="AP57" s="104">
        <v>0</v>
      </c>
      <c r="AQ57" s="63" t="s">
        <v>431</v>
      </c>
      <c r="AR57" s="105">
        <v>0</v>
      </c>
      <c r="AS57" s="105">
        <v>0</v>
      </c>
      <c r="AT57" s="104">
        <v>0</v>
      </c>
      <c r="AU57" s="104">
        <v>0</v>
      </c>
      <c r="AV57" s="104">
        <v>0</v>
      </c>
      <c r="AW57" s="104">
        <v>0</v>
      </c>
      <c r="AX57" s="63" t="s">
        <v>431</v>
      </c>
      <c r="AY57" s="105">
        <v>0</v>
      </c>
      <c r="AZ57" s="105">
        <v>0</v>
      </c>
      <c r="BA57" s="104">
        <v>0</v>
      </c>
      <c r="BB57" s="104">
        <v>0</v>
      </c>
      <c r="BC57" s="104">
        <v>0</v>
      </c>
      <c r="BD57" s="104">
        <v>0</v>
      </c>
      <c r="BE57" s="104">
        <f t="shared" si="4"/>
        <v>6.4340000000000002</v>
      </c>
      <c r="BF57" s="104">
        <f t="shared" si="4"/>
        <v>0</v>
      </c>
      <c r="BG57" s="104" t="s">
        <v>724</v>
      </c>
      <c r="BH57" s="104" t="s">
        <v>744</v>
      </c>
      <c r="BI57" s="104" t="s">
        <v>366</v>
      </c>
      <c r="BJ57" s="104">
        <v>0</v>
      </c>
      <c r="BK57" s="63" t="s">
        <v>431</v>
      </c>
      <c r="BL57" s="105">
        <v>0</v>
      </c>
      <c r="BM57" s="105">
        <v>0</v>
      </c>
      <c r="BN57" s="104">
        <v>0</v>
      </c>
      <c r="BO57" s="104">
        <v>0</v>
      </c>
      <c r="BP57" s="104">
        <v>0</v>
      </c>
      <c r="BQ57" s="104">
        <v>0</v>
      </c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</row>
    <row r="58" spans="1:141" s="44" customFormat="1" ht="70.5" customHeight="1">
      <c r="E58" s="60" t="s">
        <v>833</v>
      </c>
      <c r="F58" s="213" t="s">
        <v>746</v>
      </c>
      <c r="G58" s="60">
        <v>6.375</v>
      </c>
      <c r="H58" s="63" t="s">
        <v>431</v>
      </c>
      <c r="I58" s="105">
        <v>0</v>
      </c>
      <c r="J58" s="105">
        <v>0</v>
      </c>
      <c r="K58" s="104">
        <v>0</v>
      </c>
      <c r="L58" s="104">
        <v>0</v>
      </c>
      <c r="M58" s="104">
        <v>0</v>
      </c>
      <c r="N58" s="104">
        <v>0</v>
      </c>
      <c r="O58" s="63" t="s">
        <v>431</v>
      </c>
      <c r="P58" s="105">
        <v>0</v>
      </c>
      <c r="Q58" s="105">
        <v>0</v>
      </c>
      <c r="R58" s="104">
        <v>0</v>
      </c>
      <c r="S58" s="104">
        <v>0</v>
      </c>
      <c r="T58" s="104">
        <v>0</v>
      </c>
      <c r="U58" s="104">
        <v>0</v>
      </c>
      <c r="V58" s="63" t="s">
        <v>431</v>
      </c>
      <c r="W58" s="105">
        <v>0</v>
      </c>
      <c r="X58" s="105">
        <v>0</v>
      </c>
      <c r="Y58" s="104">
        <v>0</v>
      </c>
      <c r="Z58" s="104">
        <v>0</v>
      </c>
      <c r="AA58" s="104">
        <v>0</v>
      </c>
      <c r="AB58" s="104">
        <v>0</v>
      </c>
      <c r="AC58" s="63" t="s">
        <v>431</v>
      </c>
      <c r="AD58" s="105">
        <v>0</v>
      </c>
      <c r="AE58" s="105">
        <v>0</v>
      </c>
      <c r="AF58" s="104">
        <v>0</v>
      </c>
      <c r="AG58" s="104">
        <v>0</v>
      </c>
      <c r="AH58" s="104">
        <v>0</v>
      </c>
      <c r="AI58" s="104">
        <v>0</v>
      </c>
      <c r="AJ58" s="63" t="s">
        <v>431</v>
      </c>
      <c r="AK58" s="60">
        <v>6.375</v>
      </c>
      <c r="AL58" s="105">
        <v>0</v>
      </c>
      <c r="AM58" s="104">
        <v>0</v>
      </c>
      <c r="AN58" s="104">
        <v>0</v>
      </c>
      <c r="AO58" s="104">
        <v>0</v>
      </c>
      <c r="AP58" s="104">
        <v>0</v>
      </c>
      <c r="AQ58" s="63" t="s">
        <v>431</v>
      </c>
      <c r="AR58" s="105">
        <v>0</v>
      </c>
      <c r="AS58" s="105">
        <v>0</v>
      </c>
      <c r="AT58" s="104">
        <v>0</v>
      </c>
      <c r="AU58" s="104">
        <v>0</v>
      </c>
      <c r="AV58" s="104">
        <v>0</v>
      </c>
      <c r="AW58" s="104">
        <v>0</v>
      </c>
      <c r="AX58" s="63" t="s">
        <v>431</v>
      </c>
      <c r="AY58" s="105">
        <v>0</v>
      </c>
      <c r="AZ58" s="105">
        <v>0</v>
      </c>
      <c r="BA58" s="104">
        <v>0</v>
      </c>
      <c r="BB58" s="104">
        <v>0</v>
      </c>
      <c r="BC58" s="104">
        <v>0</v>
      </c>
      <c r="BD58" s="104">
        <v>0</v>
      </c>
      <c r="BE58" s="104">
        <f t="shared" si="4"/>
        <v>6.375</v>
      </c>
      <c r="BF58" s="104">
        <f t="shared" si="4"/>
        <v>0</v>
      </c>
      <c r="BG58" s="104" t="s">
        <v>724</v>
      </c>
      <c r="BH58" s="104" t="s">
        <v>748</v>
      </c>
      <c r="BI58" s="104" t="s">
        <v>684</v>
      </c>
      <c r="BJ58" s="104">
        <v>0</v>
      </c>
      <c r="BK58" s="63" t="s">
        <v>431</v>
      </c>
      <c r="BL58" s="105">
        <v>0</v>
      </c>
      <c r="BM58" s="105">
        <v>0</v>
      </c>
      <c r="BN58" s="104">
        <v>0</v>
      </c>
      <c r="BO58" s="104">
        <v>0</v>
      </c>
      <c r="BP58" s="104">
        <v>0</v>
      </c>
      <c r="BQ58" s="104">
        <v>0</v>
      </c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</row>
    <row r="59" spans="1:141" s="257" customFormat="1" ht="16.5" customHeight="1">
      <c r="A59" s="255" t="s">
        <v>643</v>
      </c>
      <c r="B59" s="256"/>
      <c r="C59" s="256"/>
      <c r="D59" s="256"/>
      <c r="E59" s="258" t="s">
        <v>955</v>
      </c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  <c r="AO59" s="254"/>
      <c r="AP59" s="254"/>
      <c r="AQ59" s="254"/>
      <c r="AR59" s="254"/>
      <c r="AS59" s="254"/>
      <c r="AT59" s="254"/>
      <c r="AU59" s="254"/>
      <c r="AV59" s="254"/>
      <c r="AW59" s="254"/>
      <c r="AX59" s="254"/>
      <c r="AY59" s="254"/>
      <c r="AZ59" s="254"/>
      <c r="BA59" s="254"/>
      <c r="BB59" s="254"/>
      <c r="BC59" s="254"/>
      <c r="BD59" s="254"/>
      <c r="BE59" s="254"/>
      <c r="BF59" s="254"/>
      <c r="BG59" s="254"/>
      <c r="BH59" s="254"/>
      <c r="BI59" s="254"/>
      <c r="BJ59" s="254"/>
      <c r="BK59" s="254"/>
      <c r="BL59" s="254"/>
      <c r="BM59" s="254"/>
      <c r="BN59" s="254"/>
      <c r="BO59" s="254"/>
      <c r="BP59" s="254"/>
      <c r="BQ59" s="254"/>
      <c r="BR59" s="262"/>
      <c r="BS59" s="262"/>
      <c r="BT59" s="262"/>
      <c r="BU59" s="262"/>
      <c r="BV59" s="262"/>
      <c r="BW59" s="262"/>
      <c r="BX59" s="262"/>
      <c r="BY59" s="262"/>
      <c r="BZ59" s="262"/>
      <c r="CA59" s="262"/>
      <c r="CB59" s="262"/>
      <c r="CC59" s="262"/>
      <c r="CD59" s="262"/>
      <c r="CE59" s="262"/>
      <c r="CF59" s="262"/>
      <c r="CG59" s="262"/>
      <c r="CH59" s="262"/>
      <c r="CI59" s="262"/>
      <c r="CJ59" s="262"/>
      <c r="CK59" s="262"/>
      <c r="CL59" s="262"/>
      <c r="CM59" s="262"/>
      <c r="CN59" s="262"/>
      <c r="CO59" s="262"/>
      <c r="CP59" s="262"/>
      <c r="CQ59" s="262"/>
      <c r="CR59" s="262"/>
      <c r="CS59" s="262"/>
      <c r="CT59" s="262"/>
      <c r="CU59" s="262"/>
      <c r="CV59" s="262"/>
      <c r="CW59" s="262"/>
      <c r="CX59" s="262"/>
      <c r="CY59" s="262"/>
      <c r="CZ59" s="262"/>
      <c r="DA59" s="262"/>
      <c r="DB59" s="262"/>
      <c r="DC59" s="262"/>
      <c r="DD59" s="262"/>
      <c r="DE59" s="262"/>
      <c r="DF59" s="262"/>
      <c r="DG59" s="262"/>
      <c r="DH59" s="262"/>
      <c r="DI59" s="262"/>
      <c r="DJ59" s="262"/>
      <c r="DK59" s="262"/>
      <c r="DL59" s="262"/>
      <c r="DM59" s="262"/>
      <c r="DN59" s="262"/>
      <c r="DO59" s="262"/>
      <c r="DP59" s="262"/>
      <c r="DQ59" s="262"/>
      <c r="DR59" s="262"/>
      <c r="DS59" s="262"/>
      <c r="DT59" s="262"/>
      <c r="DU59" s="262"/>
      <c r="DV59" s="262"/>
      <c r="DW59" s="262"/>
      <c r="DX59" s="262"/>
      <c r="DY59" s="262"/>
      <c r="DZ59" s="262"/>
      <c r="EA59" s="262"/>
      <c r="EB59" s="262"/>
      <c r="EC59" s="262"/>
      <c r="ED59" s="262"/>
      <c r="EE59" s="262"/>
      <c r="EF59" s="262"/>
      <c r="EG59" s="262"/>
      <c r="EH59" s="262"/>
      <c r="EI59" s="262"/>
      <c r="EJ59" s="262"/>
      <c r="EK59" s="262"/>
    </row>
    <row r="60" spans="1:141" s="818" customFormat="1" ht="18" customHeight="1">
      <c r="A60" s="819" t="s">
        <v>644</v>
      </c>
      <c r="B60" s="820"/>
      <c r="C60" s="820"/>
      <c r="D60" s="820"/>
      <c r="E60" s="820"/>
      <c r="F60" s="820"/>
      <c r="G60" s="820"/>
      <c r="H60" s="820"/>
      <c r="I60" s="820"/>
      <c r="J60" s="820"/>
      <c r="K60" s="820"/>
      <c r="L60" s="820"/>
      <c r="M60" s="820"/>
      <c r="N60" s="820"/>
      <c r="O60" s="820"/>
      <c r="P60" s="820"/>
      <c r="Q60" s="820"/>
      <c r="R60" s="820"/>
      <c r="S60" s="820"/>
      <c r="T60" s="820"/>
      <c r="U60" s="820"/>
      <c r="V60" s="820"/>
      <c r="W60" s="820"/>
      <c r="X60" s="820"/>
      <c r="Y60" s="820"/>
      <c r="Z60" s="820"/>
      <c r="AA60" s="820"/>
      <c r="AB60" s="820"/>
      <c r="AC60" s="820"/>
      <c r="AD60" s="820"/>
      <c r="AE60" s="820"/>
      <c r="AF60" s="820"/>
      <c r="AG60" s="820"/>
      <c r="AH60" s="820"/>
      <c r="AI60" s="820"/>
      <c r="AJ60" s="820"/>
      <c r="AK60" s="820"/>
      <c r="AL60" s="820"/>
      <c r="AM60" s="820"/>
      <c r="AN60" s="820"/>
      <c r="AO60" s="820"/>
      <c r="AP60" s="820"/>
      <c r="AQ60" s="820"/>
      <c r="AR60" s="820"/>
      <c r="AS60" s="820"/>
      <c r="AT60" s="820"/>
      <c r="AU60" s="820"/>
      <c r="AV60" s="820"/>
      <c r="AW60" s="820"/>
      <c r="AX60" s="820"/>
      <c r="AY60" s="820"/>
      <c r="AZ60" s="820"/>
      <c r="BA60" s="820"/>
      <c r="BB60" s="820"/>
      <c r="BC60" s="820"/>
      <c r="BD60" s="820"/>
      <c r="BE60" s="820"/>
      <c r="BF60" s="820"/>
      <c r="BG60" s="820"/>
      <c r="BH60" s="820"/>
      <c r="BI60" s="820"/>
      <c r="BJ60" s="821"/>
    </row>
    <row r="61" spans="1:141" s="113" customFormat="1" ht="23.25" customHeight="1">
      <c r="E61" s="822" t="s">
        <v>31</v>
      </c>
      <c r="F61" s="823"/>
      <c r="G61" s="823"/>
      <c r="H61" s="823"/>
      <c r="I61" s="823"/>
      <c r="J61" s="823"/>
      <c r="K61" s="823"/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  <c r="AD61" s="823"/>
      <c r="AE61" s="823"/>
      <c r="AF61" s="823"/>
      <c r="AG61" s="823"/>
      <c r="AH61" s="823"/>
      <c r="AI61" s="823"/>
      <c r="AJ61" s="823"/>
      <c r="AK61" s="823"/>
      <c r="AL61" s="823"/>
      <c r="AM61" s="823"/>
      <c r="AN61" s="823"/>
      <c r="AO61" s="823"/>
      <c r="AP61" s="823"/>
      <c r="AQ61" s="823"/>
      <c r="AR61" s="823"/>
      <c r="AS61" s="823"/>
      <c r="AT61" s="823"/>
      <c r="AU61" s="823"/>
      <c r="AV61" s="823"/>
      <c r="AW61" s="823"/>
      <c r="AX61" s="823"/>
      <c r="AY61" s="823"/>
      <c r="AZ61" s="823"/>
      <c r="BA61" s="823"/>
      <c r="BB61" s="823"/>
      <c r="BC61" s="823"/>
      <c r="BD61" s="823"/>
      <c r="BE61" s="823"/>
      <c r="BF61" s="823"/>
      <c r="BG61" s="823"/>
      <c r="BH61" s="823"/>
      <c r="BI61" s="823"/>
      <c r="BJ61" s="823"/>
      <c r="BK61" s="824"/>
      <c r="BL61" s="824"/>
      <c r="BM61" s="824"/>
      <c r="BN61" s="824"/>
      <c r="BO61" s="824"/>
      <c r="BP61" s="824"/>
      <c r="BQ61" s="82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</row>
    <row r="62" spans="1:141" s="113" customFormat="1" ht="23.25" customHeight="1">
      <c r="E62" s="822" t="s">
        <v>33</v>
      </c>
      <c r="F62" s="823"/>
      <c r="G62" s="823"/>
      <c r="H62" s="823"/>
      <c r="I62" s="823"/>
      <c r="J62" s="823"/>
      <c r="K62" s="823"/>
      <c r="L62" s="823"/>
      <c r="M62" s="823"/>
      <c r="N62" s="823"/>
      <c r="O62" s="823"/>
      <c r="P62" s="823"/>
      <c r="Q62" s="823"/>
      <c r="R62" s="823"/>
      <c r="S62" s="823"/>
      <c r="T62" s="823"/>
      <c r="U62" s="823"/>
      <c r="V62" s="823"/>
      <c r="W62" s="823"/>
      <c r="X62" s="823"/>
      <c r="Y62" s="823"/>
      <c r="Z62" s="823"/>
      <c r="AA62" s="823"/>
      <c r="AB62" s="823"/>
      <c r="AC62" s="823"/>
      <c r="AD62" s="823"/>
      <c r="AE62" s="823"/>
      <c r="AF62" s="823"/>
      <c r="AG62" s="823"/>
      <c r="AH62" s="823"/>
      <c r="AI62" s="823"/>
      <c r="AJ62" s="823"/>
      <c r="AK62" s="823"/>
      <c r="AL62" s="823"/>
      <c r="AM62" s="823"/>
      <c r="AN62" s="823"/>
      <c r="AO62" s="823"/>
      <c r="AP62" s="823"/>
      <c r="AQ62" s="823"/>
      <c r="AR62" s="823"/>
      <c r="AS62" s="823"/>
      <c r="AT62" s="823"/>
      <c r="AU62" s="823"/>
      <c r="AV62" s="823"/>
      <c r="AW62" s="823"/>
      <c r="AX62" s="823"/>
      <c r="AY62" s="823"/>
      <c r="AZ62" s="823"/>
      <c r="BA62" s="823"/>
      <c r="BB62" s="823"/>
      <c r="BC62" s="823"/>
      <c r="BD62" s="823"/>
      <c r="BE62" s="823"/>
      <c r="BF62" s="823"/>
      <c r="BG62" s="823"/>
      <c r="BH62" s="823"/>
      <c r="BI62" s="823"/>
      <c r="BJ62" s="823"/>
      <c r="BK62" s="824"/>
      <c r="BL62" s="824"/>
      <c r="BM62" s="824"/>
      <c r="BN62" s="824"/>
      <c r="BO62" s="824"/>
      <c r="BP62" s="824"/>
      <c r="BQ62" s="82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</row>
    <row r="63" spans="1:141" s="257" customFormat="1" ht="16.5" customHeight="1">
      <c r="A63" s="255" t="s">
        <v>628</v>
      </c>
      <c r="B63" s="256"/>
      <c r="C63" s="256"/>
      <c r="D63" s="256"/>
      <c r="E63" s="258" t="s">
        <v>628</v>
      </c>
      <c r="F63" s="254"/>
      <c r="G63" s="25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  <c r="AT63" s="254"/>
      <c r="AU63" s="254"/>
      <c r="AV63" s="254"/>
      <c r="AW63" s="254"/>
      <c r="AX63" s="254"/>
      <c r="AY63" s="254"/>
      <c r="AZ63" s="254"/>
      <c r="BA63" s="254"/>
      <c r="BB63" s="254"/>
      <c r="BC63" s="254"/>
      <c r="BD63" s="254"/>
      <c r="BE63" s="254"/>
      <c r="BF63" s="254"/>
      <c r="BG63" s="254"/>
      <c r="BH63" s="254"/>
      <c r="BI63" s="254"/>
      <c r="BJ63" s="254"/>
      <c r="BK63" s="254"/>
      <c r="BL63" s="254"/>
      <c r="BM63" s="254"/>
      <c r="BN63" s="254"/>
      <c r="BO63" s="254"/>
      <c r="BP63" s="254"/>
      <c r="BQ63" s="254"/>
      <c r="BR63" s="262"/>
      <c r="BS63" s="262"/>
      <c r="BT63" s="262"/>
      <c r="BU63" s="262"/>
      <c r="BV63" s="262"/>
      <c r="BW63" s="262"/>
      <c r="BX63" s="262"/>
      <c r="BY63" s="262"/>
      <c r="BZ63" s="262"/>
      <c r="CA63" s="262"/>
      <c r="CB63" s="262"/>
      <c r="CC63" s="262"/>
      <c r="CD63" s="262"/>
      <c r="CE63" s="262"/>
      <c r="CF63" s="262"/>
      <c r="CG63" s="262"/>
      <c r="CH63" s="262"/>
      <c r="CI63" s="262"/>
      <c r="CJ63" s="262"/>
      <c r="CK63" s="262"/>
      <c r="CL63" s="262"/>
      <c r="CM63" s="262"/>
      <c r="CN63" s="262"/>
      <c r="CO63" s="262"/>
      <c r="CP63" s="262"/>
      <c r="CQ63" s="262"/>
      <c r="CR63" s="262"/>
      <c r="CS63" s="262"/>
      <c r="CT63" s="262"/>
      <c r="CU63" s="262"/>
      <c r="CV63" s="262"/>
      <c r="CW63" s="262"/>
      <c r="CX63" s="262"/>
      <c r="CY63" s="262"/>
      <c r="CZ63" s="262"/>
      <c r="DA63" s="262"/>
      <c r="DB63" s="262"/>
      <c r="DC63" s="262"/>
      <c r="DD63" s="262"/>
      <c r="DE63" s="262"/>
      <c r="DF63" s="262"/>
      <c r="DG63" s="262"/>
      <c r="DH63" s="262"/>
      <c r="DI63" s="262"/>
      <c r="DJ63" s="262"/>
      <c r="DK63" s="262"/>
      <c r="DL63" s="262"/>
      <c r="DM63" s="262"/>
      <c r="DN63" s="262"/>
      <c r="DO63" s="262"/>
      <c r="DP63" s="262"/>
      <c r="DQ63" s="262"/>
      <c r="DR63" s="262"/>
      <c r="DS63" s="262"/>
      <c r="DT63" s="262"/>
      <c r="DU63" s="262"/>
      <c r="DV63" s="262"/>
      <c r="DW63" s="262"/>
      <c r="DX63" s="262"/>
      <c r="DY63" s="262"/>
      <c r="DZ63" s="262"/>
      <c r="EA63" s="262"/>
      <c r="EB63" s="262"/>
      <c r="EC63" s="262"/>
      <c r="ED63" s="262"/>
      <c r="EE63" s="262"/>
      <c r="EF63" s="262"/>
      <c r="EG63" s="262"/>
      <c r="EH63" s="262"/>
      <c r="EI63" s="262"/>
      <c r="EJ63" s="262"/>
      <c r="EK63" s="262"/>
    </row>
    <row r="64" spans="1:141" s="44" customFormat="1" ht="67.5" customHeight="1">
      <c r="E64" s="60" t="s">
        <v>426</v>
      </c>
      <c r="F64" s="213" t="s">
        <v>203</v>
      </c>
      <c r="G64" s="60">
        <v>4.9589999999999996</v>
      </c>
      <c r="H64" s="63" t="s">
        <v>431</v>
      </c>
      <c r="I64" s="104">
        <v>0</v>
      </c>
      <c r="J64" s="104">
        <v>0</v>
      </c>
      <c r="K64" s="104">
        <v>0</v>
      </c>
      <c r="L64" s="104">
        <v>0</v>
      </c>
      <c r="M64" s="104">
        <v>0</v>
      </c>
      <c r="N64" s="104">
        <v>0</v>
      </c>
      <c r="O64" s="63" t="s">
        <v>431</v>
      </c>
      <c r="P64" s="104">
        <v>0</v>
      </c>
      <c r="Q64" s="104">
        <v>0</v>
      </c>
      <c r="R64" s="104">
        <v>0</v>
      </c>
      <c r="S64" s="104">
        <v>0</v>
      </c>
      <c r="T64" s="104">
        <v>0</v>
      </c>
      <c r="U64" s="104">
        <v>0</v>
      </c>
      <c r="V64" s="63" t="s">
        <v>431</v>
      </c>
      <c r="W64" s="104">
        <v>0</v>
      </c>
      <c r="X64" s="104">
        <v>0</v>
      </c>
      <c r="Y64" s="104">
        <v>0</v>
      </c>
      <c r="Z64" s="104">
        <v>0</v>
      </c>
      <c r="AA64" s="104">
        <v>0</v>
      </c>
      <c r="AB64" s="104">
        <v>0</v>
      </c>
      <c r="AC64" s="63" t="s">
        <v>431</v>
      </c>
      <c r="AD64" s="104">
        <v>0</v>
      </c>
      <c r="AE64" s="104">
        <v>0</v>
      </c>
      <c r="AF64" s="104">
        <v>0</v>
      </c>
      <c r="AG64" s="104">
        <v>0</v>
      </c>
      <c r="AH64" s="104">
        <v>0</v>
      </c>
      <c r="AI64" s="104">
        <v>0</v>
      </c>
      <c r="AJ64" s="63" t="s">
        <v>431</v>
      </c>
      <c r="AK64" s="104">
        <v>4.9589999999999996</v>
      </c>
      <c r="AL64" s="104">
        <v>0</v>
      </c>
      <c r="AM64" s="104">
        <v>0</v>
      </c>
      <c r="AN64" s="104">
        <v>0</v>
      </c>
      <c r="AO64" s="104">
        <v>0</v>
      </c>
      <c r="AP64" s="104">
        <v>0</v>
      </c>
      <c r="AQ64" s="63" t="s">
        <v>431</v>
      </c>
      <c r="AR64" s="104">
        <v>0</v>
      </c>
      <c r="AS64" s="104">
        <v>0</v>
      </c>
      <c r="AT64" s="104">
        <v>0</v>
      </c>
      <c r="AU64" s="104">
        <v>0</v>
      </c>
      <c r="AV64" s="104">
        <v>0</v>
      </c>
      <c r="AW64" s="104">
        <v>0</v>
      </c>
      <c r="AX64" s="63" t="s">
        <v>431</v>
      </c>
      <c r="AY64" s="104">
        <v>0</v>
      </c>
      <c r="AZ64" s="104">
        <v>0</v>
      </c>
      <c r="BA64" s="104">
        <v>0</v>
      </c>
      <c r="BB64" s="104">
        <v>0</v>
      </c>
      <c r="BC64" s="104">
        <v>0</v>
      </c>
      <c r="BD64" s="104">
        <v>0</v>
      </c>
      <c r="BE64" s="104">
        <f t="shared" ref="BE64:BF66" si="5">I64+P64+W64+AD64+AK64+AR64+AY64</f>
        <v>4.9589999999999996</v>
      </c>
      <c r="BF64" s="104">
        <f t="shared" si="5"/>
        <v>0</v>
      </c>
      <c r="BG64" s="104" t="s">
        <v>753</v>
      </c>
      <c r="BH64" s="104">
        <v>488</v>
      </c>
      <c r="BI64" s="104">
        <v>10000</v>
      </c>
      <c r="BJ64" s="104">
        <v>0</v>
      </c>
      <c r="BK64" s="63" t="s">
        <v>431</v>
      </c>
      <c r="BL64" s="104">
        <v>0</v>
      </c>
      <c r="BM64" s="104">
        <v>0</v>
      </c>
      <c r="BN64" s="104">
        <v>0</v>
      </c>
      <c r="BO64" s="104">
        <v>0</v>
      </c>
      <c r="BP64" s="104">
        <v>0</v>
      </c>
      <c r="BQ64" s="104">
        <v>0</v>
      </c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</row>
    <row r="65" spans="1:141" s="44" customFormat="1" ht="67.5" customHeight="1">
      <c r="E65" s="60" t="s">
        <v>427</v>
      </c>
      <c r="F65" s="213" t="s">
        <v>757</v>
      </c>
      <c r="G65" s="60">
        <v>6.8620000000000001</v>
      </c>
      <c r="H65" s="63" t="s">
        <v>431</v>
      </c>
      <c r="I65" s="104">
        <v>0</v>
      </c>
      <c r="J65" s="104">
        <v>0</v>
      </c>
      <c r="K65" s="104">
        <v>0</v>
      </c>
      <c r="L65" s="104">
        <v>0</v>
      </c>
      <c r="M65" s="104">
        <v>0</v>
      </c>
      <c r="N65" s="104">
        <v>0</v>
      </c>
      <c r="O65" s="63" t="s">
        <v>431</v>
      </c>
      <c r="P65" s="104">
        <v>0</v>
      </c>
      <c r="Q65" s="104">
        <v>0</v>
      </c>
      <c r="R65" s="104">
        <v>0</v>
      </c>
      <c r="S65" s="104">
        <v>0</v>
      </c>
      <c r="T65" s="104">
        <v>0</v>
      </c>
      <c r="U65" s="104">
        <v>0</v>
      </c>
      <c r="V65" s="63" t="s">
        <v>431</v>
      </c>
      <c r="W65" s="104">
        <v>0</v>
      </c>
      <c r="X65" s="104">
        <v>0</v>
      </c>
      <c r="Y65" s="104">
        <v>0</v>
      </c>
      <c r="Z65" s="104">
        <v>0</v>
      </c>
      <c r="AA65" s="104">
        <v>0</v>
      </c>
      <c r="AB65" s="104">
        <v>0</v>
      </c>
      <c r="AC65" s="63" t="s">
        <v>431</v>
      </c>
      <c r="AD65" s="104">
        <v>2.4</v>
      </c>
      <c r="AE65" s="104">
        <v>0</v>
      </c>
      <c r="AF65" s="104">
        <v>0</v>
      </c>
      <c r="AG65" s="104">
        <v>0</v>
      </c>
      <c r="AH65" s="104">
        <v>0</v>
      </c>
      <c r="AI65" s="104">
        <v>0</v>
      </c>
      <c r="AJ65" s="63" t="s">
        <v>431</v>
      </c>
      <c r="AK65" s="104">
        <v>0</v>
      </c>
      <c r="AL65" s="104">
        <v>4.4619999999999997</v>
      </c>
      <c r="AM65" s="104">
        <v>0</v>
      </c>
      <c r="AN65" s="104">
        <v>0</v>
      </c>
      <c r="AO65" s="104">
        <v>0</v>
      </c>
      <c r="AP65" s="104">
        <v>0</v>
      </c>
      <c r="AQ65" s="63" t="s">
        <v>431</v>
      </c>
      <c r="AR65" s="104">
        <v>0</v>
      </c>
      <c r="AS65" s="104">
        <v>0</v>
      </c>
      <c r="AT65" s="104">
        <v>0</v>
      </c>
      <c r="AU65" s="104">
        <v>0</v>
      </c>
      <c r="AV65" s="104">
        <v>0</v>
      </c>
      <c r="AW65" s="104">
        <v>0</v>
      </c>
      <c r="AX65" s="63" t="s">
        <v>431</v>
      </c>
      <c r="AY65" s="104">
        <v>0</v>
      </c>
      <c r="AZ65" s="104">
        <v>0</v>
      </c>
      <c r="BA65" s="104">
        <v>0</v>
      </c>
      <c r="BB65" s="104">
        <v>0</v>
      </c>
      <c r="BC65" s="104">
        <v>0</v>
      </c>
      <c r="BD65" s="104">
        <v>0</v>
      </c>
      <c r="BE65" s="104">
        <f t="shared" si="5"/>
        <v>2.4</v>
      </c>
      <c r="BF65" s="104">
        <f t="shared" si="5"/>
        <v>4.4619999999999997</v>
      </c>
      <c r="BG65" s="104">
        <v>300</v>
      </c>
      <c r="BH65" s="104">
        <v>488</v>
      </c>
      <c r="BI65" s="104">
        <v>500</v>
      </c>
      <c r="BJ65" s="104">
        <v>0</v>
      </c>
      <c r="BK65" s="63" t="s">
        <v>431</v>
      </c>
      <c r="BL65" s="104">
        <v>0</v>
      </c>
      <c r="BM65" s="104">
        <v>0</v>
      </c>
      <c r="BN65" s="104">
        <v>0</v>
      </c>
      <c r="BO65" s="104">
        <v>0</v>
      </c>
      <c r="BP65" s="104">
        <v>0</v>
      </c>
      <c r="BQ65" s="104">
        <v>0</v>
      </c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</row>
    <row r="66" spans="1:141" s="44" customFormat="1" ht="48" customHeight="1">
      <c r="E66" s="60" t="s">
        <v>759</v>
      </c>
      <c r="F66" s="213" t="s">
        <v>760</v>
      </c>
      <c r="G66" s="60">
        <v>13.855</v>
      </c>
      <c r="H66" s="63" t="s">
        <v>431</v>
      </c>
      <c r="I66" s="104">
        <v>0</v>
      </c>
      <c r="J66" s="104">
        <v>0</v>
      </c>
      <c r="K66" s="104">
        <v>0</v>
      </c>
      <c r="L66" s="104">
        <v>0</v>
      </c>
      <c r="M66" s="104">
        <v>0</v>
      </c>
      <c r="N66" s="104">
        <v>0</v>
      </c>
      <c r="O66" s="63" t="s">
        <v>431</v>
      </c>
      <c r="P66" s="104">
        <v>0</v>
      </c>
      <c r="Q66" s="104">
        <v>0</v>
      </c>
      <c r="R66" s="104">
        <v>0</v>
      </c>
      <c r="S66" s="104">
        <v>0</v>
      </c>
      <c r="T66" s="104">
        <v>0</v>
      </c>
      <c r="U66" s="104">
        <v>0</v>
      </c>
      <c r="V66" s="63" t="s">
        <v>431</v>
      </c>
      <c r="W66" s="104">
        <v>0</v>
      </c>
      <c r="X66" s="104">
        <v>0</v>
      </c>
      <c r="Y66" s="104">
        <v>0</v>
      </c>
      <c r="Z66" s="104">
        <v>0</v>
      </c>
      <c r="AA66" s="104">
        <v>0</v>
      </c>
      <c r="AB66" s="104">
        <v>0</v>
      </c>
      <c r="AC66" s="63" t="s">
        <v>431</v>
      </c>
      <c r="AD66" s="104">
        <v>2.8039999999999998</v>
      </c>
      <c r="AE66" s="104">
        <v>0</v>
      </c>
      <c r="AF66" s="104">
        <v>0</v>
      </c>
      <c r="AG66" s="104">
        <v>0</v>
      </c>
      <c r="AH66" s="104">
        <v>0</v>
      </c>
      <c r="AI66" s="104">
        <v>0</v>
      </c>
      <c r="AJ66" s="63" t="s">
        <v>431</v>
      </c>
      <c r="AK66" s="104">
        <v>0</v>
      </c>
      <c r="AL66" s="104">
        <v>11.051</v>
      </c>
      <c r="AM66" s="104">
        <v>0</v>
      </c>
      <c r="AN66" s="104">
        <v>0</v>
      </c>
      <c r="AO66" s="104">
        <v>0</v>
      </c>
      <c r="AP66" s="104">
        <v>0</v>
      </c>
      <c r="AQ66" s="63" t="s">
        <v>431</v>
      </c>
      <c r="AR66" s="104">
        <v>0</v>
      </c>
      <c r="AS66" s="104">
        <v>0</v>
      </c>
      <c r="AT66" s="104">
        <v>0</v>
      </c>
      <c r="AU66" s="104">
        <v>0</v>
      </c>
      <c r="AV66" s="104">
        <v>0</v>
      </c>
      <c r="AW66" s="104">
        <v>0</v>
      </c>
      <c r="AX66" s="63" t="s">
        <v>431</v>
      </c>
      <c r="AY66" s="104">
        <v>0</v>
      </c>
      <c r="AZ66" s="104">
        <v>0</v>
      </c>
      <c r="BA66" s="104">
        <v>0</v>
      </c>
      <c r="BB66" s="104">
        <v>0</v>
      </c>
      <c r="BC66" s="104">
        <v>0</v>
      </c>
      <c r="BD66" s="104">
        <v>0</v>
      </c>
      <c r="BE66" s="104">
        <f t="shared" si="5"/>
        <v>2.8039999999999998</v>
      </c>
      <c r="BF66" s="104">
        <f t="shared" si="5"/>
        <v>11.051</v>
      </c>
      <c r="BG66" s="104">
        <v>200</v>
      </c>
      <c r="BH66" s="104">
        <v>1500</v>
      </c>
      <c r="BI66" s="104">
        <v>500</v>
      </c>
      <c r="BJ66" s="104">
        <v>0</v>
      </c>
      <c r="BK66" s="63" t="s">
        <v>431</v>
      </c>
      <c r="BL66" s="104">
        <v>0</v>
      </c>
      <c r="BM66" s="104">
        <v>0</v>
      </c>
      <c r="BN66" s="104">
        <v>0</v>
      </c>
      <c r="BO66" s="104">
        <v>0</v>
      </c>
      <c r="BP66" s="104">
        <v>0</v>
      </c>
      <c r="BQ66" s="104">
        <v>0</v>
      </c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</row>
    <row r="67" spans="1:141" s="257" customFormat="1" ht="16.5" customHeight="1">
      <c r="A67" s="255" t="s">
        <v>643</v>
      </c>
      <c r="B67" s="256"/>
      <c r="C67" s="256"/>
      <c r="D67" s="256"/>
      <c r="E67" s="258" t="s">
        <v>955</v>
      </c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4"/>
      <c r="AP67" s="254"/>
      <c r="AQ67" s="254"/>
      <c r="AR67" s="254"/>
      <c r="AS67" s="254"/>
      <c r="AT67" s="254"/>
      <c r="AU67" s="254"/>
      <c r="AV67" s="254"/>
      <c r="AW67" s="254"/>
      <c r="AX67" s="254"/>
      <c r="AY67" s="254"/>
      <c r="AZ67" s="254"/>
      <c r="BA67" s="254"/>
      <c r="BB67" s="254"/>
      <c r="BC67" s="254"/>
      <c r="BD67" s="254"/>
      <c r="BE67" s="254"/>
      <c r="BF67" s="254"/>
      <c r="BG67" s="254"/>
      <c r="BH67" s="254"/>
      <c r="BI67" s="254"/>
      <c r="BJ67" s="254"/>
      <c r="BK67" s="254"/>
      <c r="BL67" s="254"/>
      <c r="BM67" s="254"/>
      <c r="BN67" s="254"/>
      <c r="BO67" s="254"/>
      <c r="BP67" s="254"/>
      <c r="BQ67" s="254"/>
      <c r="BR67" s="262"/>
      <c r="BS67" s="262"/>
      <c r="BT67" s="262"/>
      <c r="BU67" s="262"/>
      <c r="BV67" s="262"/>
      <c r="BW67" s="262"/>
      <c r="BX67" s="262"/>
      <c r="BY67" s="262"/>
      <c r="BZ67" s="262"/>
      <c r="CA67" s="262"/>
      <c r="CB67" s="262"/>
      <c r="CC67" s="262"/>
      <c r="CD67" s="262"/>
      <c r="CE67" s="262"/>
      <c r="CF67" s="262"/>
      <c r="CG67" s="262"/>
      <c r="CH67" s="262"/>
      <c r="CI67" s="262"/>
      <c r="CJ67" s="262"/>
      <c r="CK67" s="262"/>
      <c r="CL67" s="262"/>
      <c r="CM67" s="262"/>
      <c r="CN67" s="262"/>
      <c r="CO67" s="262"/>
      <c r="CP67" s="262"/>
      <c r="CQ67" s="262"/>
      <c r="CR67" s="262"/>
      <c r="CS67" s="262"/>
      <c r="CT67" s="262"/>
      <c r="CU67" s="262"/>
      <c r="CV67" s="262"/>
      <c r="CW67" s="262"/>
      <c r="CX67" s="262"/>
      <c r="CY67" s="262"/>
      <c r="CZ67" s="262"/>
      <c r="DA67" s="262"/>
      <c r="DB67" s="262"/>
      <c r="DC67" s="262"/>
      <c r="DD67" s="262"/>
      <c r="DE67" s="262"/>
      <c r="DF67" s="262"/>
      <c r="DG67" s="262"/>
      <c r="DH67" s="262"/>
      <c r="DI67" s="262"/>
      <c r="DJ67" s="262"/>
      <c r="DK67" s="262"/>
      <c r="DL67" s="262"/>
      <c r="DM67" s="262"/>
      <c r="DN67" s="262"/>
      <c r="DO67" s="262"/>
      <c r="DP67" s="262"/>
      <c r="DQ67" s="262"/>
      <c r="DR67" s="262"/>
      <c r="DS67" s="262"/>
      <c r="DT67" s="262"/>
      <c r="DU67" s="262"/>
      <c r="DV67" s="262"/>
      <c r="DW67" s="262"/>
      <c r="DX67" s="262"/>
      <c r="DY67" s="262"/>
      <c r="DZ67" s="262"/>
      <c r="EA67" s="262"/>
      <c r="EB67" s="262"/>
      <c r="EC67" s="262"/>
      <c r="ED67" s="262"/>
      <c r="EE67" s="262"/>
      <c r="EF67" s="262"/>
      <c r="EG67" s="262"/>
      <c r="EH67" s="262"/>
      <c r="EI67" s="262"/>
      <c r="EJ67" s="262"/>
      <c r="EK67" s="262"/>
    </row>
    <row r="68" spans="1:141" s="44" customFormat="1" ht="30" customHeight="1">
      <c r="E68" s="60" t="s">
        <v>834</v>
      </c>
      <c r="F68" s="213" t="s">
        <v>763</v>
      </c>
      <c r="G68" s="60">
        <v>15.35</v>
      </c>
      <c r="H68" s="63" t="s">
        <v>431</v>
      </c>
      <c r="I68" s="105">
        <v>0</v>
      </c>
      <c r="J68" s="105">
        <v>0</v>
      </c>
      <c r="K68" s="104">
        <v>0</v>
      </c>
      <c r="L68" s="104">
        <v>0</v>
      </c>
      <c r="M68" s="104">
        <v>0</v>
      </c>
      <c r="N68" s="104">
        <v>0</v>
      </c>
      <c r="O68" s="63" t="s">
        <v>431</v>
      </c>
      <c r="P68" s="105">
        <v>0</v>
      </c>
      <c r="Q68" s="105">
        <v>0</v>
      </c>
      <c r="R68" s="104">
        <v>0</v>
      </c>
      <c r="S68" s="104">
        <v>0</v>
      </c>
      <c r="T68" s="104">
        <v>0</v>
      </c>
      <c r="U68" s="104">
        <v>0</v>
      </c>
      <c r="V68" s="63" t="s">
        <v>431</v>
      </c>
      <c r="W68" s="105">
        <v>0</v>
      </c>
      <c r="X68" s="105">
        <v>0</v>
      </c>
      <c r="Y68" s="104">
        <v>0</v>
      </c>
      <c r="Z68" s="104">
        <v>0</v>
      </c>
      <c r="AA68" s="104">
        <v>0</v>
      </c>
      <c r="AB68" s="104">
        <v>0</v>
      </c>
      <c r="AC68" s="63" t="s">
        <v>431</v>
      </c>
      <c r="AD68" s="105">
        <v>0</v>
      </c>
      <c r="AE68" s="105">
        <v>0</v>
      </c>
      <c r="AF68" s="104">
        <v>0</v>
      </c>
      <c r="AG68" s="104">
        <v>0</v>
      </c>
      <c r="AH68" s="104">
        <v>0</v>
      </c>
      <c r="AI68" s="104">
        <v>0</v>
      </c>
      <c r="AJ68" s="63" t="s">
        <v>431</v>
      </c>
      <c r="AK68" s="104">
        <v>0.74</v>
      </c>
      <c r="AL68" s="105">
        <v>0</v>
      </c>
      <c r="AM68" s="104">
        <v>0</v>
      </c>
      <c r="AN68" s="104">
        <v>0</v>
      </c>
      <c r="AO68" s="104">
        <v>0</v>
      </c>
      <c r="AP68" s="104">
        <v>0</v>
      </c>
      <c r="AQ68" s="63" t="s">
        <v>431</v>
      </c>
      <c r="AR68" s="104">
        <v>0.74</v>
      </c>
      <c r="AS68" s="105">
        <v>0</v>
      </c>
      <c r="AT68" s="104">
        <v>0</v>
      </c>
      <c r="AU68" s="104">
        <v>0</v>
      </c>
      <c r="AV68" s="104">
        <v>0</v>
      </c>
      <c r="AW68" s="104">
        <v>0</v>
      </c>
      <c r="AX68" s="63" t="s">
        <v>431</v>
      </c>
      <c r="AY68" s="104">
        <v>0.74</v>
      </c>
      <c r="AZ68" s="105">
        <v>0</v>
      </c>
      <c r="BA68" s="104">
        <v>0</v>
      </c>
      <c r="BB68" s="104">
        <v>0</v>
      </c>
      <c r="BC68" s="104">
        <v>0</v>
      </c>
      <c r="BD68" s="104">
        <v>0</v>
      </c>
      <c r="BE68" s="104">
        <f>I68+P68+W68+AD68+AK68+AR68+AY68</f>
        <v>2.2199999999999998</v>
      </c>
      <c r="BF68" s="104">
        <f>J68+Q68+X68+AE68+AL68+AS68+AZ68</f>
        <v>0</v>
      </c>
      <c r="BG68" s="104">
        <v>315</v>
      </c>
      <c r="BH68" s="104">
        <v>8500</v>
      </c>
      <c r="BI68" s="104">
        <v>500</v>
      </c>
      <c r="BJ68" s="104">
        <v>0</v>
      </c>
      <c r="BK68" s="63" t="s">
        <v>431</v>
      </c>
      <c r="BL68" s="105">
        <v>0</v>
      </c>
      <c r="BM68" s="105">
        <v>0</v>
      </c>
      <c r="BN68" s="104">
        <v>0</v>
      </c>
      <c r="BO68" s="104">
        <v>0</v>
      </c>
      <c r="BP68" s="104">
        <v>0</v>
      </c>
      <c r="BQ68" s="104">
        <v>0</v>
      </c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</row>
    <row r="69" spans="1:141" s="113" customFormat="1" ht="23.25" customHeight="1">
      <c r="E69" s="822" t="s">
        <v>32</v>
      </c>
      <c r="F69" s="823"/>
      <c r="G69" s="823"/>
      <c r="H69" s="823"/>
      <c r="I69" s="823"/>
      <c r="J69" s="823"/>
      <c r="K69" s="823"/>
      <c r="L69" s="823"/>
      <c r="M69" s="823"/>
      <c r="N69" s="823"/>
      <c r="O69" s="823"/>
      <c r="P69" s="823"/>
      <c r="Q69" s="823"/>
      <c r="R69" s="823"/>
      <c r="S69" s="823"/>
      <c r="T69" s="823"/>
      <c r="U69" s="823"/>
      <c r="V69" s="823"/>
      <c r="W69" s="823"/>
      <c r="X69" s="823"/>
      <c r="Y69" s="823"/>
      <c r="Z69" s="823"/>
      <c r="AA69" s="823"/>
      <c r="AB69" s="823"/>
      <c r="AC69" s="823"/>
      <c r="AD69" s="823"/>
      <c r="AE69" s="823"/>
      <c r="AF69" s="823"/>
      <c r="AG69" s="823"/>
      <c r="AH69" s="823"/>
      <c r="AI69" s="823"/>
      <c r="AJ69" s="823"/>
      <c r="AK69" s="823"/>
      <c r="AL69" s="823"/>
      <c r="AM69" s="823"/>
      <c r="AN69" s="823"/>
      <c r="AO69" s="823"/>
      <c r="AP69" s="823"/>
      <c r="AQ69" s="823"/>
      <c r="AR69" s="823"/>
      <c r="AS69" s="823"/>
      <c r="AT69" s="823"/>
      <c r="AU69" s="823"/>
      <c r="AV69" s="823"/>
      <c r="AW69" s="823"/>
      <c r="AX69" s="823"/>
      <c r="AY69" s="823"/>
      <c r="AZ69" s="823"/>
      <c r="BA69" s="823"/>
      <c r="BB69" s="823"/>
      <c r="BC69" s="823"/>
      <c r="BD69" s="823"/>
      <c r="BE69" s="823"/>
      <c r="BF69" s="823"/>
      <c r="BG69" s="823"/>
      <c r="BH69" s="823"/>
      <c r="BI69" s="823"/>
      <c r="BJ69" s="823"/>
      <c r="BK69" s="824"/>
      <c r="BL69" s="824"/>
      <c r="BM69" s="824"/>
      <c r="BN69" s="824"/>
      <c r="BO69" s="824"/>
      <c r="BP69" s="824"/>
      <c r="BQ69" s="82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</row>
    <row r="70" spans="1:141" s="257" customFormat="1" ht="16.5" customHeight="1">
      <c r="A70" s="255" t="s">
        <v>628</v>
      </c>
      <c r="B70" s="256"/>
      <c r="C70" s="256"/>
      <c r="D70" s="256"/>
      <c r="E70" s="258" t="s">
        <v>628</v>
      </c>
      <c r="F70" s="254"/>
      <c r="G70" s="25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4"/>
      <c r="BA70" s="254"/>
      <c r="BB70" s="254"/>
      <c r="BC70" s="254"/>
      <c r="BD70" s="254"/>
      <c r="BE70" s="254"/>
      <c r="BF70" s="254"/>
      <c r="BG70" s="254"/>
      <c r="BH70" s="254"/>
      <c r="BI70" s="254"/>
      <c r="BJ70" s="254"/>
      <c r="BK70" s="254"/>
      <c r="BL70" s="254"/>
      <c r="BM70" s="254"/>
      <c r="BN70" s="254"/>
      <c r="BO70" s="254"/>
      <c r="BP70" s="254"/>
      <c r="BQ70" s="254"/>
      <c r="BR70" s="262"/>
      <c r="BS70" s="262"/>
      <c r="BT70" s="262"/>
      <c r="BU70" s="262"/>
      <c r="BV70" s="262"/>
      <c r="BW70" s="262"/>
      <c r="BX70" s="262"/>
      <c r="BY70" s="262"/>
      <c r="BZ70" s="262"/>
      <c r="CA70" s="262"/>
      <c r="CB70" s="262"/>
      <c r="CC70" s="262"/>
      <c r="CD70" s="262"/>
      <c r="CE70" s="262"/>
      <c r="CF70" s="262"/>
      <c r="CG70" s="262"/>
      <c r="CH70" s="262"/>
      <c r="CI70" s="262"/>
      <c r="CJ70" s="262"/>
      <c r="CK70" s="262"/>
      <c r="CL70" s="262"/>
      <c r="CM70" s="262"/>
      <c r="CN70" s="262"/>
      <c r="CO70" s="262"/>
      <c r="CP70" s="262"/>
      <c r="CQ70" s="262"/>
      <c r="CR70" s="262"/>
      <c r="CS70" s="262"/>
      <c r="CT70" s="262"/>
      <c r="CU70" s="262"/>
      <c r="CV70" s="262"/>
      <c r="CW70" s="262"/>
      <c r="CX70" s="262"/>
      <c r="CY70" s="262"/>
      <c r="CZ70" s="262"/>
      <c r="DA70" s="262"/>
      <c r="DB70" s="262"/>
      <c r="DC70" s="262"/>
      <c r="DD70" s="262"/>
      <c r="DE70" s="262"/>
      <c r="DF70" s="262"/>
      <c r="DG70" s="262"/>
      <c r="DH70" s="262"/>
      <c r="DI70" s="262"/>
      <c r="DJ70" s="262"/>
      <c r="DK70" s="262"/>
      <c r="DL70" s="262"/>
      <c r="DM70" s="262"/>
      <c r="DN70" s="262"/>
      <c r="DO70" s="262"/>
      <c r="DP70" s="262"/>
      <c r="DQ70" s="262"/>
      <c r="DR70" s="262"/>
      <c r="DS70" s="262"/>
      <c r="DT70" s="262"/>
      <c r="DU70" s="262"/>
      <c r="DV70" s="262"/>
      <c r="DW70" s="262"/>
      <c r="DX70" s="262"/>
      <c r="DY70" s="262"/>
      <c r="DZ70" s="262"/>
      <c r="EA70" s="262"/>
      <c r="EB70" s="262"/>
      <c r="EC70" s="262"/>
      <c r="ED70" s="262"/>
      <c r="EE70" s="262"/>
      <c r="EF70" s="262"/>
      <c r="EG70" s="262"/>
      <c r="EH70" s="262"/>
      <c r="EI70" s="262"/>
      <c r="EJ70" s="262"/>
      <c r="EK70" s="262"/>
    </row>
    <row r="71" spans="1:141" s="44" customFormat="1" ht="49.5" customHeight="1">
      <c r="E71" s="60" t="s">
        <v>428</v>
      </c>
      <c r="F71" s="213" t="s">
        <v>766</v>
      </c>
      <c r="G71" s="60">
        <v>5.6109999999999998</v>
      </c>
      <c r="H71" s="63" t="s">
        <v>431</v>
      </c>
      <c r="I71" s="105">
        <v>0</v>
      </c>
      <c r="J71" s="105">
        <v>0</v>
      </c>
      <c r="K71" s="104">
        <v>0</v>
      </c>
      <c r="L71" s="104">
        <v>0</v>
      </c>
      <c r="M71" s="104">
        <v>0</v>
      </c>
      <c r="N71" s="104">
        <v>0</v>
      </c>
      <c r="O71" s="63" t="s">
        <v>431</v>
      </c>
      <c r="P71" s="104">
        <v>5.0369999999999999</v>
      </c>
      <c r="Q71" s="105">
        <v>0</v>
      </c>
      <c r="R71" s="104">
        <v>0</v>
      </c>
      <c r="S71" s="104">
        <v>0</v>
      </c>
      <c r="T71" s="104">
        <v>0</v>
      </c>
      <c r="U71" s="104">
        <v>0</v>
      </c>
      <c r="V71" s="63" t="s">
        <v>431</v>
      </c>
      <c r="W71" s="104">
        <v>0.157</v>
      </c>
      <c r="X71" s="105">
        <v>0</v>
      </c>
      <c r="Y71" s="104">
        <v>0</v>
      </c>
      <c r="Z71" s="104">
        <v>0</v>
      </c>
      <c r="AA71" s="104">
        <v>0</v>
      </c>
      <c r="AB71" s="104">
        <v>0</v>
      </c>
      <c r="AC71" s="63" t="s">
        <v>431</v>
      </c>
      <c r="AD71" s="104">
        <v>0.41599999999999998</v>
      </c>
      <c r="AE71" s="105">
        <v>0</v>
      </c>
      <c r="AF71" s="104">
        <v>0</v>
      </c>
      <c r="AG71" s="104">
        <v>0</v>
      </c>
      <c r="AH71" s="104">
        <v>0</v>
      </c>
      <c r="AI71" s="104">
        <v>0</v>
      </c>
      <c r="AJ71" s="63" t="s">
        <v>431</v>
      </c>
      <c r="AK71" s="105">
        <v>0</v>
      </c>
      <c r="AL71" s="105">
        <v>0</v>
      </c>
      <c r="AM71" s="104">
        <v>0</v>
      </c>
      <c r="AN71" s="104">
        <v>0</v>
      </c>
      <c r="AO71" s="104">
        <v>0</v>
      </c>
      <c r="AP71" s="104">
        <v>0</v>
      </c>
      <c r="AQ71" s="63" t="s">
        <v>431</v>
      </c>
      <c r="AR71" s="105">
        <v>0</v>
      </c>
      <c r="AS71" s="105">
        <v>0</v>
      </c>
      <c r="AT71" s="104">
        <v>0</v>
      </c>
      <c r="AU71" s="104">
        <v>0</v>
      </c>
      <c r="AV71" s="104">
        <v>0</v>
      </c>
      <c r="AW71" s="104">
        <v>0</v>
      </c>
      <c r="AX71" s="63" t="s">
        <v>431</v>
      </c>
      <c r="AY71" s="105">
        <v>0</v>
      </c>
      <c r="AZ71" s="105">
        <v>0</v>
      </c>
      <c r="BA71" s="104">
        <v>0</v>
      </c>
      <c r="BB71" s="104">
        <v>0</v>
      </c>
      <c r="BC71" s="104">
        <v>0</v>
      </c>
      <c r="BD71" s="104">
        <v>0</v>
      </c>
      <c r="BE71" s="104">
        <f t="shared" ref="BE71:BF81" si="6">I71+P71+W71+AD71+AK71+AR71+AY71</f>
        <v>5.61</v>
      </c>
      <c r="BF71" s="104">
        <f t="shared" si="6"/>
        <v>0</v>
      </c>
      <c r="BG71" s="104" t="s">
        <v>297</v>
      </c>
      <c r="BH71" s="104" t="s">
        <v>297</v>
      </c>
      <c r="BI71" s="104">
        <v>250000</v>
      </c>
      <c r="BJ71" s="104">
        <v>0</v>
      </c>
      <c r="BK71" s="63" t="s">
        <v>431</v>
      </c>
      <c r="BL71" s="104">
        <v>0</v>
      </c>
      <c r="BM71" s="105">
        <v>0</v>
      </c>
      <c r="BN71" s="104">
        <v>0</v>
      </c>
      <c r="BO71" s="104">
        <v>0</v>
      </c>
      <c r="BP71" s="104">
        <v>0</v>
      </c>
      <c r="BQ71" s="104">
        <v>0</v>
      </c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</row>
    <row r="72" spans="1:141" s="44" customFormat="1" ht="58.5" customHeight="1">
      <c r="E72" s="60" t="s">
        <v>429</v>
      </c>
      <c r="F72" s="213" t="s">
        <v>769</v>
      </c>
      <c r="G72" s="60">
        <v>140.749</v>
      </c>
      <c r="H72" s="63" t="s">
        <v>431</v>
      </c>
      <c r="I72" s="104">
        <v>1.825</v>
      </c>
      <c r="J72" s="105">
        <v>0</v>
      </c>
      <c r="K72" s="104">
        <v>0</v>
      </c>
      <c r="L72" s="104">
        <v>0</v>
      </c>
      <c r="M72" s="104">
        <v>0</v>
      </c>
      <c r="N72" s="104">
        <v>0</v>
      </c>
      <c r="O72" s="63" t="s">
        <v>431</v>
      </c>
      <c r="P72" s="104">
        <v>0.57599999999999996</v>
      </c>
      <c r="Q72" s="105">
        <v>56.899000000000001</v>
      </c>
      <c r="R72" s="104">
        <v>0</v>
      </c>
      <c r="S72" s="104">
        <v>0</v>
      </c>
      <c r="T72" s="104">
        <v>0</v>
      </c>
      <c r="U72" s="104">
        <v>0</v>
      </c>
      <c r="V72" s="63" t="s">
        <v>431</v>
      </c>
      <c r="W72" s="105">
        <v>0</v>
      </c>
      <c r="X72" s="105">
        <v>30.283999999999999</v>
      </c>
      <c r="Y72" s="104">
        <v>0</v>
      </c>
      <c r="Z72" s="104">
        <v>0</v>
      </c>
      <c r="AA72" s="104">
        <v>0</v>
      </c>
      <c r="AB72" s="104">
        <v>0</v>
      </c>
      <c r="AC72" s="63" t="s">
        <v>431</v>
      </c>
      <c r="AD72" s="105">
        <v>0</v>
      </c>
      <c r="AE72" s="105">
        <v>13.866</v>
      </c>
      <c r="AF72" s="104">
        <v>0</v>
      </c>
      <c r="AG72" s="104">
        <v>0</v>
      </c>
      <c r="AH72" s="104">
        <v>0</v>
      </c>
      <c r="AI72" s="104">
        <v>0</v>
      </c>
      <c r="AJ72" s="63" t="s">
        <v>431</v>
      </c>
      <c r="AK72" s="105">
        <v>0</v>
      </c>
      <c r="AL72" s="105">
        <v>3.339</v>
      </c>
      <c r="AM72" s="104">
        <v>0</v>
      </c>
      <c r="AN72" s="104">
        <v>0</v>
      </c>
      <c r="AO72" s="104">
        <v>0</v>
      </c>
      <c r="AP72" s="104">
        <v>0</v>
      </c>
      <c r="AQ72" s="63" t="s">
        <v>431</v>
      </c>
      <c r="AR72" s="105">
        <v>0</v>
      </c>
      <c r="AS72" s="105">
        <v>8</v>
      </c>
      <c r="AT72" s="104">
        <v>0</v>
      </c>
      <c r="AU72" s="104">
        <v>0</v>
      </c>
      <c r="AV72" s="104">
        <v>0</v>
      </c>
      <c r="AW72" s="104">
        <v>0</v>
      </c>
      <c r="AX72" s="63" t="s">
        <v>431</v>
      </c>
      <c r="AY72" s="105">
        <v>0</v>
      </c>
      <c r="AZ72" s="105">
        <v>8</v>
      </c>
      <c r="BA72" s="104">
        <v>0</v>
      </c>
      <c r="BB72" s="104">
        <v>0</v>
      </c>
      <c r="BC72" s="104">
        <v>0</v>
      </c>
      <c r="BD72" s="104">
        <v>0</v>
      </c>
      <c r="BE72" s="104">
        <f t="shared" si="6"/>
        <v>2.4009999999999998</v>
      </c>
      <c r="BF72" s="104">
        <f t="shared" si="6"/>
        <v>120.38799999999999</v>
      </c>
      <c r="BG72" s="104" t="s">
        <v>297</v>
      </c>
      <c r="BH72" s="104" t="s">
        <v>297</v>
      </c>
      <c r="BI72" s="104">
        <v>250000</v>
      </c>
      <c r="BJ72" s="104">
        <v>0</v>
      </c>
      <c r="BK72" s="63" t="s">
        <v>431</v>
      </c>
      <c r="BL72" s="105">
        <v>0</v>
      </c>
      <c r="BM72" s="105">
        <v>0</v>
      </c>
      <c r="BN72" s="104">
        <v>0</v>
      </c>
      <c r="BO72" s="104">
        <v>0</v>
      </c>
      <c r="BP72" s="104">
        <v>0</v>
      </c>
      <c r="BQ72" s="104">
        <v>0</v>
      </c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</row>
    <row r="73" spans="1:141" s="44" customFormat="1" ht="61.5" customHeight="1">
      <c r="E73" s="60" t="s">
        <v>835</v>
      </c>
      <c r="F73" s="213" t="s">
        <v>771</v>
      </c>
      <c r="G73" s="60">
        <v>27.018999999999998</v>
      </c>
      <c r="H73" s="63" t="s">
        <v>431</v>
      </c>
      <c r="I73" s="105">
        <v>0</v>
      </c>
      <c r="J73" s="104">
        <v>27.018999999999998</v>
      </c>
      <c r="K73" s="104">
        <v>0</v>
      </c>
      <c r="L73" s="104">
        <v>0</v>
      </c>
      <c r="M73" s="104">
        <v>0</v>
      </c>
      <c r="N73" s="104">
        <v>0</v>
      </c>
      <c r="O73" s="63" t="s">
        <v>431</v>
      </c>
      <c r="P73" s="105">
        <v>0</v>
      </c>
      <c r="Q73" s="105">
        <v>0</v>
      </c>
      <c r="R73" s="104">
        <v>0</v>
      </c>
      <c r="S73" s="104">
        <v>0</v>
      </c>
      <c r="T73" s="104">
        <v>0</v>
      </c>
      <c r="U73" s="104">
        <v>0</v>
      </c>
      <c r="V73" s="63" t="s">
        <v>431</v>
      </c>
      <c r="W73" s="105">
        <v>0</v>
      </c>
      <c r="X73" s="105">
        <v>0</v>
      </c>
      <c r="Y73" s="104">
        <v>0</v>
      </c>
      <c r="Z73" s="104">
        <v>0</v>
      </c>
      <c r="AA73" s="104">
        <v>0</v>
      </c>
      <c r="AB73" s="104">
        <v>0</v>
      </c>
      <c r="AC73" s="63" t="s">
        <v>431</v>
      </c>
      <c r="AD73" s="105">
        <v>0</v>
      </c>
      <c r="AE73" s="105">
        <v>0</v>
      </c>
      <c r="AF73" s="104">
        <v>0</v>
      </c>
      <c r="AG73" s="104">
        <v>0</v>
      </c>
      <c r="AH73" s="104">
        <v>0</v>
      </c>
      <c r="AI73" s="104">
        <v>0</v>
      </c>
      <c r="AJ73" s="63" t="s">
        <v>431</v>
      </c>
      <c r="AK73" s="105">
        <v>0</v>
      </c>
      <c r="AL73" s="105">
        <v>0</v>
      </c>
      <c r="AM73" s="104">
        <v>0</v>
      </c>
      <c r="AN73" s="104">
        <v>0</v>
      </c>
      <c r="AO73" s="104">
        <v>0</v>
      </c>
      <c r="AP73" s="104">
        <v>0</v>
      </c>
      <c r="AQ73" s="63" t="s">
        <v>431</v>
      </c>
      <c r="AR73" s="105">
        <v>0</v>
      </c>
      <c r="AS73" s="105">
        <v>0</v>
      </c>
      <c r="AT73" s="104">
        <v>0</v>
      </c>
      <c r="AU73" s="104">
        <v>0</v>
      </c>
      <c r="AV73" s="104">
        <v>0</v>
      </c>
      <c r="AW73" s="104">
        <v>0</v>
      </c>
      <c r="AX73" s="63" t="s">
        <v>431</v>
      </c>
      <c r="AY73" s="105">
        <v>0</v>
      </c>
      <c r="AZ73" s="105">
        <v>0</v>
      </c>
      <c r="BA73" s="104">
        <v>0</v>
      </c>
      <c r="BB73" s="104">
        <v>0</v>
      </c>
      <c r="BC73" s="104">
        <v>0</v>
      </c>
      <c r="BD73" s="104">
        <v>0</v>
      </c>
      <c r="BE73" s="104">
        <f t="shared" si="6"/>
        <v>0</v>
      </c>
      <c r="BF73" s="104">
        <f t="shared" si="6"/>
        <v>27.018999999999998</v>
      </c>
      <c r="BG73" s="104" t="s">
        <v>297</v>
      </c>
      <c r="BH73" s="104" t="s">
        <v>297</v>
      </c>
      <c r="BI73" s="104">
        <v>7200</v>
      </c>
      <c r="BJ73" s="104">
        <v>0</v>
      </c>
      <c r="BK73" s="63" t="s">
        <v>431</v>
      </c>
      <c r="BL73" s="105">
        <v>0</v>
      </c>
      <c r="BM73" s="105">
        <v>0</v>
      </c>
      <c r="BN73" s="104">
        <v>0</v>
      </c>
      <c r="BO73" s="104">
        <v>0</v>
      </c>
      <c r="BP73" s="104">
        <v>0</v>
      </c>
      <c r="BQ73" s="104">
        <v>0</v>
      </c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</row>
    <row r="74" spans="1:141" s="44" customFormat="1" ht="76.5" customHeight="1">
      <c r="E74" s="61" t="s">
        <v>836</v>
      </c>
      <c r="F74" s="213" t="s">
        <v>776</v>
      </c>
      <c r="G74" s="60">
        <v>36.412999999999997</v>
      </c>
      <c r="H74" s="63" t="s">
        <v>431</v>
      </c>
      <c r="I74" s="105">
        <v>0</v>
      </c>
      <c r="J74" s="105">
        <v>0</v>
      </c>
      <c r="K74" s="104">
        <v>0</v>
      </c>
      <c r="L74" s="104">
        <v>0</v>
      </c>
      <c r="M74" s="104">
        <v>0</v>
      </c>
      <c r="N74" s="104">
        <v>0</v>
      </c>
      <c r="O74" s="63" t="s">
        <v>431</v>
      </c>
      <c r="P74" s="105">
        <v>0</v>
      </c>
      <c r="Q74" s="104">
        <v>33.892000000000003</v>
      </c>
      <c r="R74" s="104">
        <v>0</v>
      </c>
      <c r="S74" s="104">
        <v>0</v>
      </c>
      <c r="T74" s="104">
        <v>0</v>
      </c>
      <c r="U74" s="104">
        <v>0</v>
      </c>
      <c r="V74" s="63" t="s">
        <v>431</v>
      </c>
      <c r="W74" s="104">
        <v>2.5207099999999998</v>
      </c>
      <c r="X74" s="105">
        <v>0</v>
      </c>
      <c r="Y74" s="104">
        <v>0</v>
      </c>
      <c r="Z74" s="104">
        <v>0</v>
      </c>
      <c r="AA74" s="104">
        <v>0</v>
      </c>
      <c r="AB74" s="104">
        <v>0</v>
      </c>
      <c r="AC74" s="63" t="s">
        <v>431</v>
      </c>
      <c r="AD74" s="105">
        <v>0</v>
      </c>
      <c r="AE74" s="105">
        <v>0</v>
      </c>
      <c r="AF74" s="104">
        <v>0</v>
      </c>
      <c r="AG74" s="104">
        <v>0</v>
      </c>
      <c r="AH74" s="104">
        <v>0</v>
      </c>
      <c r="AI74" s="104">
        <v>0</v>
      </c>
      <c r="AJ74" s="63" t="s">
        <v>431</v>
      </c>
      <c r="AK74" s="105">
        <v>0</v>
      </c>
      <c r="AL74" s="105">
        <v>0</v>
      </c>
      <c r="AM74" s="104">
        <v>0</v>
      </c>
      <c r="AN74" s="104">
        <v>0</v>
      </c>
      <c r="AO74" s="104">
        <v>0</v>
      </c>
      <c r="AP74" s="104">
        <v>0</v>
      </c>
      <c r="AQ74" s="63" t="s">
        <v>431</v>
      </c>
      <c r="AR74" s="105">
        <v>0</v>
      </c>
      <c r="AS74" s="105">
        <v>0</v>
      </c>
      <c r="AT74" s="104">
        <v>0</v>
      </c>
      <c r="AU74" s="104">
        <v>0</v>
      </c>
      <c r="AV74" s="104">
        <v>0</v>
      </c>
      <c r="AW74" s="104">
        <v>0</v>
      </c>
      <c r="AX74" s="63" t="s">
        <v>431</v>
      </c>
      <c r="AY74" s="105">
        <v>0</v>
      </c>
      <c r="AZ74" s="105">
        <v>0</v>
      </c>
      <c r="BA74" s="104">
        <v>0</v>
      </c>
      <c r="BB74" s="104">
        <v>0</v>
      </c>
      <c r="BC74" s="104">
        <v>0</v>
      </c>
      <c r="BD74" s="104">
        <v>0</v>
      </c>
      <c r="BE74" s="104">
        <f t="shared" si="6"/>
        <v>2.5207099999999998</v>
      </c>
      <c r="BF74" s="104">
        <f t="shared" si="6"/>
        <v>33.892000000000003</v>
      </c>
      <c r="BG74" s="104">
        <v>315</v>
      </c>
      <c r="BH74" s="104">
        <v>1.2500000000000001E-2</v>
      </c>
      <c r="BI74" s="104">
        <v>300</v>
      </c>
      <c r="BJ74" s="104">
        <v>0</v>
      </c>
      <c r="BK74" s="63" t="s">
        <v>431</v>
      </c>
      <c r="BL74" s="105">
        <v>0</v>
      </c>
      <c r="BM74" s="105">
        <v>0</v>
      </c>
      <c r="BN74" s="104">
        <v>0</v>
      </c>
      <c r="BO74" s="104">
        <v>0</v>
      </c>
      <c r="BP74" s="104">
        <v>0</v>
      </c>
      <c r="BQ74" s="104">
        <v>0</v>
      </c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</row>
    <row r="75" spans="1:141" s="44" customFormat="1" ht="43.5" customHeight="1">
      <c r="E75" s="60" t="s">
        <v>837</v>
      </c>
      <c r="F75" s="213" t="s">
        <v>780</v>
      </c>
      <c r="G75" s="60">
        <v>6.4619999999999997</v>
      </c>
      <c r="H75" s="63" t="s">
        <v>431</v>
      </c>
      <c r="I75" s="105">
        <v>0</v>
      </c>
      <c r="J75" s="105">
        <v>0</v>
      </c>
      <c r="K75" s="104">
        <v>0</v>
      </c>
      <c r="L75" s="104">
        <v>0</v>
      </c>
      <c r="M75" s="104">
        <v>0</v>
      </c>
      <c r="N75" s="104">
        <v>0</v>
      </c>
      <c r="O75" s="63" t="s">
        <v>431</v>
      </c>
      <c r="P75" s="105">
        <v>0</v>
      </c>
      <c r="Q75" s="105">
        <v>0</v>
      </c>
      <c r="R75" s="104">
        <v>0</v>
      </c>
      <c r="S75" s="104">
        <v>0</v>
      </c>
      <c r="T75" s="104">
        <v>0</v>
      </c>
      <c r="U75" s="104">
        <v>0</v>
      </c>
      <c r="V75" s="63" t="s">
        <v>431</v>
      </c>
      <c r="W75" s="104">
        <v>6.4619999999999997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63" t="s">
        <v>431</v>
      </c>
      <c r="AD75" s="105">
        <v>0</v>
      </c>
      <c r="AE75" s="105">
        <v>0</v>
      </c>
      <c r="AF75" s="104">
        <v>0</v>
      </c>
      <c r="AG75" s="104">
        <v>0</v>
      </c>
      <c r="AH75" s="104">
        <v>0</v>
      </c>
      <c r="AI75" s="104">
        <v>0</v>
      </c>
      <c r="AJ75" s="63" t="s">
        <v>431</v>
      </c>
      <c r="AK75" s="105">
        <v>0</v>
      </c>
      <c r="AL75" s="105">
        <v>0</v>
      </c>
      <c r="AM75" s="104">
        <v>0</v>
      </c>
      <c r="AN75" s="104">
        <v>0</v>
      </c>
      <c r="AO75" s="104">
        <v>0</v>
      </c>
      <c r="AP75" s="104">
        <v>0</v>
      </c>
      <c r="AQ75" s="63" t="s">
        <v>431</v>
      </c>
      <c r="AR75" s="105">
        <v>0</v>
      </c>
      <c r="AS75" s="105">
        <v>0</v>
      </c>
      <c r="AT75" s="104">
        <v>0</v>
      </c>
      <c r="AU75" s="104">
        <v>0</v>
      </c>
      <c r="AV75" s="104">
        <v>0</v>
      </c>
      <c r="AW75" s="104">
        <v>0</v>
      </c>
      <c r="AX75" s="63" t="s">
        <v>431</v>
      </c>
      <c r="AY75" s="105">
        <v>0</v>
      </c>
      <c r="AZ75" s="105">
        <v>0</v>
      </c>
      <c r="BA75" s="104">
        <v>0</v>
      </c>
      <c r="BB75" s="104">
        <v>0</v>
      </c>
      <c r="BC75" s="104">
        <v>0</v>
      </c>
      <c r="BD75" s="104">
        <v>0</v>
      </c>
      <c r="BE75" s="104">
        <f t="shared" si="6"/>
        <v>6.4619999999999997</v>
      </c>
      <c r="BF75" s="104">
        <f t="shared" si="6"/>
        <v>0</v>
      </c>
      <c r="BG75" s="104" t="s">
        <v>297</v>
      </c>
      <c r="BH75" s="104" t="s">
        <v>297</v>
      </c>
      <c r="BI75" s="104">
        <v>20400</v>
      </c>
      <c r="BJ75" s="104">
        <v>0</v>
      </c>
      <c r="BK75" s="63" t="s">
        <v>431</v>
      </c>
      <c r="BL75" s="105">
        <v>0</v>
      </c>
      <c r="BM75" s="105">
        <v>0</v>
      </c>
      <c r="BN75" s="104">
        <v>0</v>
      </c>
      <c r="BO75" s="104">
        <v>0</v>
      </c>
      <c r="BP75" s="104">
        <v>0</v>
      </c>
      <c r="BQ75" s="104">
        <v>0</v>
      </c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</row>
    <row r="76" spans="1:141" s="44" customFormat="1" ht="51" customHeight="1">
      <c r="E76" s="60" t="s">
        <v>838</v>
      </c>
      <c r="F76" s="213" t="s">
        <v>784</v>
      </c>
      <c r="G76" s="60">
        <v>47.296999999999997</v>
      </c>
      <c r="H76" s="63" t="s">
        <v>431</v>
      </c>
      <c r="I76" s="104">
        <v>3.3480000000000003E-2</v>
      </c>
      <c r="J76" s="105">
        <v>0</v>
      </c>
      <c r="K76" s="104">
        <v>0</v>
      </c>
      <c r="L76" s="104">
        <v>0</v>
      </c>
      <c r="M76" s="104">
        <v>0</v>
      </c>
      <c r="N76" s="104">
        <v>0</v>
      </c>
      <c r="O76" s="63" t="s">
        <v>431</v>
      </c>
      <c r="P76" s="104">
        <v>7.0439999999999996</v>
      </c>
      <c r="Q76" s="105">
        <v>0</v>
      </c>
      <c r="R76" s="104">
        <v>0</v>
      </c>
      <c r="S76" s="104">
        <v>0</v>
      </c>
      <c r="T76" s="104">
        <v>0</v>
      </c>
      <c r="U76" s="104">
        <v>0</v>
      </c>
      <c r="V76" s="63" t="s">
        <v>431</v>
      </c>
      <c r="W76" s="105">
        <v>0</v>
      </c>
      <c r="X76" s="105">
        <v>0</v>
      </c>
      <c r="Y76" s="104">
        <v>0</v>
      </c>
      <c r="Z76" s="104">
        <v>0</v>
      </c>
      <c r="AA76" s="104">
        <v>0</v>
      </c>
      <c r="AB76" s="104">
        <v>0</v>
      </c>
      <c r="AC76" s="63" t="s">
        <v>431</v>
      </c>
      <c r="AD76" s="105">
        <v>0</v>
      </c>
      <c r="AE76" s="104">
        <v>40.219000000000001</v>
      </c>
      <c r="AF76" s="104">
        <v>0</v>
      </c>
      <c r="AG76" s="104">
        <v>0</v>
      </c>
      <c r="AH76" s="104">
        <v>0</v>
      </c>
      <c r="AI76" s="104">
        <v>0</v>
      </c>
      <c r="AJ76" s="63" t="s">
        <v>431</v>
      </c>
      <c r="AK76" s="105">
        <v>0</v>
      </c>
      <c r="AL76" s="105">
        <v>0</v>
      </c>
      <c r="AM76" s="104">
        <v>0</v>
      </c>
      <c r="AN76" s="104">
        <v>0</v>
      </c>
      <c r="AO76" s="104">
        <v>0</v>
      </c>
      <c r="AP76" s="104">
        <v>0</v>
      </c>
      <c r="AQ76" s="63" t="s">
        <v>431</v>
      </c>
      <c r="AR76" s="105">
        <v>0</v>
      </c>
      <c r="AS76" s="105">
        <v>0</v>
      </c>
      <c r="AT76" s="104">
        <v>0</v>
      </c>
      <c r="AU76" s="104">
        <v>0</v>
      </c>
      <c r="AV76" s="104">
        <v>0</v>
      </c>
      <c r="AW76" s="104">
        <v>0</v>
      </c>
      <c r="AX76" s="63" t="s">
        <v>431</v>
      </c>
      <c r="AY76" s="105">
        <v>0</v>
      </c>
      <c r="AZ76" s="105">
        <v>0</v>
      </c>
      <c r="BA76" s="104">
        <v>0</v>
      </c>
      <c r="BB76" s="104">
        <v>0</v>
      </c>
      <c r="BC76" s="104">
        <v>0</v>
      </c>
      <c r="BD76" s="104">
        <v>0</v>
      </c>
      <c r="BE76" s="104">
        <f t="shared" si="6"/>
        <v>7.0774799999999995</v>
      </c>
      <c r="BF76" s="104">
        <f t="shared" si="6"/>
        <v>40.219000000000001</v>
      </c>
      <c r="BG76" s="104">
        <v>160</v>
      </c>
      <c r="BH76" s="104">
        <v>5300</v>
      </c>
      <c r="BI76" s="104">
        <v>600</v>
      </c>
      <c r="BJ76" s="104">
        <v>0</v>
      </c>
      <c r="BK76" s="63" t="s">
        <v>431</v>
      </c>
      <c r="BL76" s="105">
        <v>0</v>
      </c>
      <c r="BM76" s="104">
        <v>0</v>
      </c>
      <c r="BN76" s="104">
        <v>0</v>
      </c>
      <c r="BO76" s="104">
        <v>0</v>
      </c>
      <c r="BP76" s="104">
        <v>0</v>
      </c>
      <c r="BQ76" s="104">
        <v>0</v>
      </c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</row>
    <row r="77" spans="1:141" s="44" customFormat="1" ht="73.5" customHeight="1">
      <c r="E77" s="60" t="s">
        <v>839</v>
      </c>
      <c r="F77" s="213" t="s">
        <v>788</v>
      </c>
      <c r="G77" s="60">
        <v>47.436999999999998</v>
      </c>
      <c r="H77" s="63" t="s">
        <v>431</v>
      </c>
      <c r="I77" s="104">
        <v>2.7610000000000001</v>
      </c>
      <c r="J77" s="105">
        <v>0</v>
      </c>
      <c r="K77" s="104">
        <v>0</v>
      </c>
      <c r="L77" s="104">
        <v>0</v>
      </c>
      <c r="M77" s="104">
        <v>0</v>
      </c>
      <c r="N77" s="104">
        <v>0</v>
      </c>
      <c r="O77" s="63" t="s">
        <v>431</v>
      </c>
      <c r="P77" s="104">
        <v>0.105</v>
      </c>
      <c r="Q77" s="104">
        <v>9.5229999999999997</v>
      </c>
      <c r="R77" s="104">
        <v>0</v>
      </c>
      <c r="S77" s="104">
        <v>0</v>
      </c>
      <c r="T77" s="104">
        <v>0</v>
      </c>
      <c r="U77" s="104">
        <v>0</v>
      </c>
      <c r="V77" s="63" t="s">
        <v>431</v>
      </c>
      <c r="W77" s="105">
        <v>0</v>
      </c>
      <c r="X77" s="105">
        <v>0</v>
      </c>
      <c r="Y77" s="104">
        <v>0</v>
      </c>
      <c r="Z77" s="104">
        <v>0</v>
      </c>
      <c r="AA77" s="104">
        <v>0</v>
      </c>
      <c r="AB77" s="104">
        <v>0</v>
      </c>
      <c r="AC77" s="63" t="s">
        <v>431</v>
      </c>
      <c r="AD77" s="105">
        <v>0</v>
      </c>
      <c r="AE77" s="105">
        <v>0</v>
      </c>
      <c r="AF77" s="104">
        <v>0</v>
      </c>
      <c r="AG77" s="104">
        <v>0</v>
      </c>
      <c r="AH77" s="104">
        <v>0</v>
      </c>
      <c r="AI77" s="104">
        <v>0</v>
      </c>
      <c r="AJ77" s="63" t="s">
        <v>431</v>
      </c>
      <c r="AK77" s="105">
        <v>0</v>
      </c>
      <c r="AL77" s="105">
        <v>0</v>
      </c>
      <c r="AM77" s="104">
        <v>0</v>
      </c>
      <c r="AN77" s="104">
        <v>0</v>
      </c>
      <c r="AO77" s="104">
        <v>0</v>
      </c>
      <c r="AP77" s="104">
        <v>0</v>
      </c>
      <c r="AQ77" s="63" t="s">
        <v>431</v>
      </c>
      <c r="AR77" s="105">
        <v>0</v>
      </c>
      <c r="AS77" s="105">
        <v>0</v>
      </c>
      <c r="AT77" s="104">
        <v>0</v>
      </c>
      <c r="AU77" s="104">
        <v>0</v>
      </c>
      <c r="AV77" s="104">
        <v>0</v>
      </c>
      <c r="AW77" s="104">
        <v>0</v>
      </c>
      <c r="AX77" s="63" t="s">
        <v>431</v>
      </c>
      <c r="AY77" s="105">
        <v>0</v>
      </c>
      <c r="AZ77" s="105">
        <v>0</v>
      </c>
      <c r="BA77" s="104">
        <v>0</v>
      </c>
      <c r="BB77" s="104">
        <v>0</v>
      </c>
      <c r="BC77" s="104">
        <v>0</v>
      </c>
      <c r="BD77" s="104">
        <v>0</v>
      </c>
      <c r="BE77" s="104">
        <f t="shared" si="6"/>
        <v>2.8660000000000001</v>
      </c>
      <c r="BF77" s="104">
        <f t="shared" si="6"/>
        <v>9.5229999999999997</v>
      </c>
      <c r="BG77" s="104" t="s">
        <v>297</v>
      </c>
      <c r="BH77" s="104" t="s">
        <v>297</v>
      </c>
      <c r="BI77" s="104" t="s">
        <v>297</v>
      </c>
      <c r="BJ77" s="104">
        <v>0</v>
      </c>
      <c r="BK77" s="63" t="s">
        <v>431</v>
      </c>
      <c r="BL77" s="105">
        <v>0</v>
      </c>
      <c r="BM77" s="105">
        <v>0</v>
      </c>
      <c r="BN77" s="104">
        <v>0</v>
      </c>
      <c r="BO77" s="104">
        <v>0</v>
      </c>
      <c r="BP77" s="104">
        <v>0</v>
      </c>
      <c r="BQ77" s="104">
        <v>0</v>
      </c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</row>
    <row r="78" spans="1:141" s="44" customFormat="1" ht="76.5" customHeight="1">
      <c r="E78" s="60" t="s">
        <v>840</v>
      </c>
      <c r="F78" s="213" t="s">
        <v>792</v>
      </c>
      <c r="G78" s="60">
        <v>2.7559999999999998</v>
      </c>
      <c r="H78" s="63" t="s">
        <v>431</v>
      </c>
      <c r="I78" s="104">
        <v>0.29699999999999999</v>
      </c>
      <c r="J78" s="104">
        <v>0</v>
      </c>
      <c r="K78" s="104">
        <v>0</v>
      </c>
      <c r="L78" s="104">
        <v>0</v>
      </c>
      <c r="M78" s="104">
        <v>0</v>
      </c>
      <c r="N78" s="104">
        <v>0</v>
      </c>
      <c r="O78" s="63" t="s">
        <v>431</v>
      </c>
      <c r="P78" s="104">
        <v>0</v>
      </c>
      <c r="Q78" s="104">
        <v>1.639</v>
      </c>
      <c r="R78" s="104">
        <v>0</v>
      </c>
      <c r="S78" s="104">
        <v>0</v>
      </c>
      <c r="T78" s="104">
        <v>0</v>
      </c>
      <c r="U78" s="104">
        <v>0</v>
      </c>
      <c r="V78" s="63" t="s">
        <v>431</v>
      </c>
      <c r="W78" s="105">
        <v>0</v>
      </c>
      <c r="X78" s="105">
        <v>0</v>
      </c>
      <c r="Y78" s="104">
        <v>0</v>
      </c>
      <c r="Z78" s="104">
        <v>0</v>
      </c>
      <c r="AA78" s="104">
        <v>0</v>
      </c>
      <c r="AB78" s="104">
        <v>0</v>
      </c>
      <c r="AC78" s="63" t="s">
        <v>431</v>
      </c>
      <c r="AD78" s="105">
        <v>0</v>
      </c>
      <c r="AE78" s="105">
        <v>0</v>
      </c>
      <c r="AF78" s="104">
        <v>0</v>
      </c>
      <c r="AG78" s="104">
        <v>0</v>
      </c>
      <c r="AH78" s="104">
        <v>0</v>
      </c>
      <c r="AI78" s="104">
        <v>0</v>
      </c>
      <c r="AJ78" s="63" t="s">
        <v>431</v>
      </c>
      <c r="AK78" s="105">
        <v>0</v>
      </c>
      <c r="AL78" s="105">
        <v>0</v>
      </c>
      <c r="AM78" s="104">
        <v>0</v>
      </c>
      <c r="AN78" s="104">
        <v>0</v>
      </c>
      <c r="AO78" s="104">
        <v>0</v>
      </c>
      <c r="AP78" s="104">
        <v>0</v>
      </c>
      <c r="AQ78" s="63" t="s">
        <v>431</v>
      </c>
      <c r="AR78" s="105">
        <v>0</v>
      </c>
      <c r="AS78" s="105">
        <v>0</v>
      </c>
      <c r="AT78" s="104">
        <v>0</v>
      </c>
      <c r="AU78" s="104">
        <v>0</v>
      </c>
      <c r="AV78" s="104">
        <v>0</v>
      </c>
      <c r="AW78" s="104">
        <v>0</v>
      </c>
      <c r="AX78" s="63" t="s">
        <v>431</v>
      </c>
      <c r="AY78" s="105">
        <v>0</v>
      </c>
      <c r="AZ78" s="105">
        <v>0</v>
      </c>
      <c r="BA78" s="104">
        <v>0</v>
      </c>
      <c r="BB78" s="104">
        <v>0</v>
      </c>
      <c r="BC78" s="104">
        <v>0</v>
      </c>
      <c r="BD78" s="104">
        <v>0</v>
      </c>
      <c r="BE78" s="104">
        <f t="shared" si="6"/>
        <v>0.29699999999999999</v>
      </c>
      <c r="BF78" s="104">
        <f t="shared" si="6"/>
        <v>1.639</v>
      </c>
      <c r="BG78" s="104" t="s">
        <v>297</v>
      </c>
      <c r="BH78" s="104" t="s">
        <v>297</v>
      </c>
      <c r="BI78" s="104" t="s">
        <v>297</v>
      </c>
      <c r="BJ78" s="104">
        <v>0</v>
      </c>
      <c r="BK78" s="63" t="s">
        <v>431</v>
      </c>
      <c r="BL78" s="105">
        <v>0</v>
      </c>
      <c r="BM78" s="105">
        <v>0</v>
      </c>
      <c r="BN78" s="104">
        <v>0</v>
      </c>
      <c r="BO78" s="104">
        <v>0</v>
      </c>
      <c r="BP78" s="104">
        <v>0</v>
      </c>
      <c r="BQ78" s="104">
        <v>0</v>
      </c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</row>
    <row r="79" spans="1:141" s="44" customFormat="1" ht="48" customHeight="1">
      <c r="E79" s="61" t="s">
        <v>841</v>
      </c>
      <c r="F79" s="213" t="s">
        <v>794</v>
      </c>
      <c r="G79" s="60">
        <v>12.298999999999999</v>
      </c>
      <c r="H79" s="63" t="s">
        <v>431</v>
      </c>
      <c r="I79" s="105">
        <v>0</v>
      </c>
      <c r="J79" s="105">
        <v>0</v>
      </c>
      <c r="K79" s="104">
        <v>0</v>
      </c>
      <c r="L79" s="104">
        <v>0</v>
      </c>
      <c r="M79" s="104">
        <v>0</v>
      </c>
      <c r="N79" s="104">
        <v>0</v>
      </c>
      <c r="O79" s="63" t="s">
        <v>431</v>
      </c>
      <c r="P79" s="105">
        <v>0</v>
      </c>
      <c r="Q79" s="105">
        <v>0</v>
      </c>
      <c r="R79" s="104">
        <v>0</v>
      </c>
      <c r="S79" s="104">
        <v>0</v>
      </c>
      <c r="T79" s="104">
        <v>0</v>
      </c>
      <c r="U79" s="104">
        <v>0</v>
      </c>
      <c r="V79" s="63" t="s">
        <v>431</v>
      </c>
      <c r="W79" s="105">
        <v>0</v>
      </c>
      <c r="X79" s="105">
        <v>0</v>
      </c>
      <c r="Y79" s="104">
        <v>0</v>
      </c>
      <c r="Z79" s="104">
        <v>0</v>
      </c>
      <c r="AA79" s="104">
        <v>0</v>
      </c>
      <c r="AB79" s="104">
        <v>0</v>
      </c>
      <c r="AC79" s="63" t="s">
        <v>431</v>
      </c>
      <c r="AD79" s="104">
        <v>2.7846600000000001</v>
      </c>
      <c r="AE79" s="105">
        <v>0</v>
      </c>
      <c r="AF79" s="104">
        <v>0</v>
      </c>
      <c r="AG79" s="104">
        <v>0</v>
      </c>
      <c r="AH79" s="104">
        <v>0</v>
      </c>
      <c r="AI79" s="104">
        <v>0</v>
      </c>
      <c r="AJ79" s="63" t="s">
        <v>431</v>
      </c>
      <c r="AK79" s="105">
        <v>0</v>
      </c>
      <c r="AL79" s="105">
        <v>0</v>
      </c>
      <c r="AM79" s="104">
        <v>0</v>
      </c>
      <c r="AN79" s="104">
        <v>0</v>
      </c>
      <c r="AO79" s="104">
        <v>0</v>
      </c>
      <c r="AP79" s="104">
        <v>0</v>
      </c>
      <c r="AQ79" s="63" t="s">
        <v>431</v>
      </c>
      <c r="AR79" s="105">
        <v>0</v>
      </c>
      <c r="AS79" s="105">
        <v>0</v>
      </c>
      <c r="AT79" s="104">
        <v>0</v>
      </c>
      <c r="AU79" s="104">
        <v>0</v>
      </c>
      <c r="AV79" s="104">
        <v>0</v>
      </c>
      <c r="AW79" s="104">
        <v>0</v>
      </c>
      <c r="AX79" s="63" t="s">
        <v>431</v>
      </c>
      <c r="AY79" s="105">
        <v>0</v>
      </c>
      <c r="AZ79" s="105">
        <v>0</v>
      </c>
      <c r="BA79" s="104">
        <v>0</v>
      </c>
      <c r="BB79" s="104">
        <v>0</v>
      </c>
      <c r="BC79" s="104">
        <v>0</v>
      </c>
      <c r="BD79" s="104">
        <v>0</v>
      </c>
      <c r="BE79" s="104">
        <f t="shared" si="6"/>
        <v>2.7846600000000001</v>
      </c>
      <c r="BF79" s="104">
        <f t="shared" si="6"/>
        <v>0</v>
      </c>
      <c r="BG79" s="104" t="s">
        <v>297</v>
      </c>
      <c r="BH79" s="104" t="s">
        <v>297</v>
      </c>
      <c r="BI79" s="104">
        <v>46000</v>
      </c>
      <c r="BJ79" s="104">
        <v>0</v>
      </c>
      <c r="BK79" s="63" t="s">
        <v>431</v>
      </c>
      <c r="BL79" s="104">
        <v>0</v>
      </c>
      <c r="BM79" s="105">
        <v>0</v>
      </c>
      <c r="BN79" s="104">
        <v>0</v>
      </c>
      <c r="BO79" s="104">
        <v>0</v>
      </c>
      <c r="BP79" s="104">
        <v>0</v>
      </c>
      <c r="BQ79" s="104">
        <v>0</v>
      </c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</row>
    <row r="80" spans="1:141" s="44" customFormat="1" ht="54" customHeight="1">
      <c r="E80" s="60" t="s">
        <v>796</v>
      </c>
      <c r="F80" s="213" t="s">
        <v>797</v>
      </c>
      <c r="G80" s="60">
        <v>6.7750000000000004</v>
      </c>
      <c r="H80" s="63" t="s">
        <v>431</v>
      </c>
      <c r="I80" s="105">
        <v>0</v>
      </c>
      <c r="J80" s="105">
        <v>0</v>
      </c>
      <c r="K80" s="104">
        <v>0</v>
      </c>
      <c r="L80" s="104">
        <v>0</v>
      </c>
      <c r="M80" s="104">
        <v>0</v>
      </c>
      <c r="N80" s="104">
        <v>0</v>
      </c>
      <c r="O80" s="63" t="s">
        <v>431</v>
      </c>
      <c r="P80" s="105">
        <v>0</v>
      </c>
      <c r="Q80" s="105">
        <v>0</v>
      </c>
      <c r="R80" s="104">
        <v>0</v>
      </c>
      <c r="S80" s="104">
        <v>0</v>
      </c>
      <c r="T80" s="104">
        <v>0</v>
      </c>
      <c r="U80" s="104">
        <v>0</v>
      </c>
      <c r="V80" s="63" t="s">
        <v>431</v>
      </c>
      <c r="W80" s="105">
        <v>0</v>
      </c>
      <c r="X80" s="105">
        <v>0</v>
      </c>
      <c r="Y80" s="104">
        <v>0</v>
      </c>
      <c r="Z80" s="104">
        <v>0</v>
      </c>
      <c r="AA80" s="104">
        <v>0</v>
      </c>
      <c r="AB80" s="104">
        <v>0</v>
      </c>
      <c r="AC80" s="63" t="s">
        <v>431</v>
      </c>
      <c r="AD80" s="105">
        <v>0</v>
      </c>
      <c r="AE80" s="105">
        <v>0</v>
      </c>
      <c r="AF80" s="104">
        <v>0</v>
      </c>
      <c r="AG80" s="104">
        <v>0</v>
      </c>
      <c r="AH80" s="104">
        <v>0</v>
      </c>
      <c r="AI80" s="104">
        <v>0</v>
      </c>
      <c r="AJ80" s="63" t="s">
        <v>431</v>
      </c>
      <c r="AK80" s="104">
        <v>6.7750000000000004</v>
      </c>
      <c r="AL80" s="105">
        <v>0</v>
      </c>
      <c r="AM80" s="104">
        <v>0</v>
      </c>
      <c r="AN80" s="104">
        <v>0</v>
      </c>
      <c r="AO80" s="104">
        <v>0</v>
      </c>
      <c r="AP80" s="104">
        <v>0</v>
      </c>
      <c r="AQ80" s="63" t="s">
        <v>431</v>
      </c>
      <c r="AR80" s="105">
        <v>0</v>
      </c>
      <c r="AS80" s="105">
        <v>0</v>
      </c>
      <c r="AT80" s="104">
        <v>0</v>
      </c>
      <c r="AU80" s="104">
        <v>0</v>
      </c>
      <c r="AV80" s="104">
        <v>0</v>
      </c>
      <c r="AW80" s="104">
        <v>0</v>
      </c>
      <c r="AX80" s="63" t="s">
        <v>431</v>
      </c>
      <c r="AY80" s="105">
        <v>0</v>
      </c>
      <c r="AZ80" s="105">
        <v>0</v>
      </c>
      <c r="BA80" s="104">
        <v>0</v>
      </c>
      <c r="BB80" s="104">
        <v>0</v>
      </c>
      <c r="BC80" s="104">
        <v>0</v>
      </c>
      <c r="BD80" s="104">
        <v>0</v>
      </c>
      <c r="BE80" s="104">
        <f t="shared" si="6"/>
        <v>6.7750000000000004</v>
      </c>
      <c r="BF80" s="104">
        <f t="shared" si="6"/>
        <v>0</v>
      </c>
      <c r="BG80" s="104">
        <v>100</v>
      </c>
      <c r="BH80" s="104" t="s">
        <v>799</v>
      </c>
      <c r="BI80" s="104">
        <v>600</v>
      </c>
      <c r="BJ80" s="104">
        <v>0</v>
      </c>
      <c r="BK80" s="63" t="s">
        <v>431</v>
      </c>
      <c r="BL80" s="105">
        <v>0</v>
      </c>
      <c r="BM80" s="105">
        <v>0</v>
      </c>
      <c r="BN80" s="104">
        <v>0</v>
      </c>
      <c r="BO80" s="104">
        <v>0</v>
      </c>
      <c r="BP80" s="104">
        <v>0</v>
      </c>
      <c r="BQ80" s="104">
        <v>0</v>
      </c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</row>
    <row r="81" spans="1:141" s="44" customFormat="1" ht="30" customHeight="1">
      <c r="E81" s="60" t="s">
        <v>800</v>
      </c>
      <c r="F81" s="213" t="s">
        <v>801</v>
      </c>
      <c r="G81" s="60">
        <v>263.85000000000002</v>
      </c>
      <c r="H81" s="63" t="s">
        <v>431</v>
      </c>
      <c r="I81" s="105">
        <v>0</v>
      </c>
      <c r="J81" s="105">
        <v>0</v>
      </c>
      <c r="K81" s="104">
        <v>0</v>
      </c>
      <c r="L81" s="104">
        <v>0</v>
      </c>
      <c r="M81" s="104">
        <v>0</v>
      </c>
      <c r="N81" s="104">
        <v>0</v>
      </c>
      <c r="O81" s="63" t="s">
        <v>431</v>
      </c>
      <c r="P81" s="105">
        <v>0</v>
      </c>
      <c r="Q81" s="104">
        <v>263.85000000000002</v>
      </c>
      <c r="R81" s="104">
        <v>0</v>
      </c>
      <c r="S81" s="104">
        <v>0</v>
      </c>
      <c r="T81" s="104">
        <v>0</v>
      </c>
      <c r="U81" s="104">
        <v>0</v>
      </c>
      <c r="V81" s="63" t="s">
        <v>431</v>
      </c>
      <c r="W81" s="104">
        <v>0.30079</v>
      </c>
      <c r="X81" s="105">
        <v>0</v>
      </c>
      <c r="Y81" s="104">
        <v>0</v>
      </c>
      <c r="Z81" s="104">
        <v>0</v>
      </c>
      <c r="AA81" s="104">
        <v>0</v>
      </c>
      <c r="AB81" s="104">
        <v>0</v>
      </c>
      <c r="AC81" s="63" t="s">
        <v>431</v>
      </c>
      <c r="AD81" s="105">
        <v>0</v>
      </c>
      <c r="AE81" s="105">
        <v>0</v>
      </c>
      <c r="AF81" s="104">
        <v>0</v>
      </c>
      <c r="AG81" s="104">
        <v>0</v>
      </c>
      <c r="AH81" s="104">
        <v>0</v>
      </c>
      <c r="AI81" s="104">
        <v>0</v>
      </c>
      <c r="AJ81" s="63" t="s">
        <v>431</v>
      </c>
      <c r="AK81" s="105">
        <v>0</v>
      </c>
      <c r="AL81" s="105">
        <v>0</v>
      </c>
      <c r="AM81" s="104">
        <v>0</v>
      </c>
      <c r="AN81" s="104">
        <v>0</v>
      </c>
      <c r="AO81" s="104">
        <v>0</v>
      </c>
      <c r="AP81" s="104">
        <v>0</v>
      </c>
      <c r="AQ81" s="63" t="s">
        <v>431</v>
      </c>
      <c r="AR81" s="105">
        <v>0</v>
      </c>
      <c r="AS81" s="105">
        <v>0</v>
      </c>
      <c r="AT81" s="104">
        <v>0</v>
      </c>
      <c r="AU81" s="104">
        <v>0</v>
      </c>
      <c r="AV81" s="104">
        <v>0</v>
      </c>
      <c r="AW81" s="104">
        <v>0</v>
      </c>
      <c r="AX81" s="63" t="s">
        <v>431</v>
      </c>
      <c r="AY81" s="105">
        <v>0</v>
      </c>
      <c r="AZ81" s="105">
        <v>0</v>
      </c>
      <c r="BA81" s="104">
        <v>0</v>
      </c>
      <c r="BB81" s="104">
        <v>0</v>
      </c>
      <c r="BC81" s="104">
        <v>0</v>
      </c>
      <c r="BD81" s="104">
        <v>0</v>
      </c>
      <c r="BE81" s="104">
        <f t="shared" si="6"/>
        <v>0.30079</v>
      </c>
      <c r="BF81" s="104">
        <f t="shared" si="6"/>
        <v>263.85000000000002</v>
      </c>
      <c r="BG81" s="104" t="s">
        <v>297</v>
      </c>
      <c r="BH81" s="104" t="s">
        <v>297</v>
      </c>
      <c r="BI81" s="104">
        <v>43000</v>
      </c>
      <c r="BJ81" s="104">
        <v>0</v>
      </c>
      <c r="BK81" s="63" t="s">
        <v>431</v>
      </c>
      <c r="BL81" s="105">
        <v>0</v>
      </c>
      <c r="BM81" s="105">
        <v>0</v>
      </c>
      <c r="BN81" s="104">
        <v>0</v>
      </c>
      <c r="BO81" s="104">
        <v>0</v>
      </c>
      <c r="BP81" s="104">
        <v>0</v>
      </c>
      <c r="BQ81" s="104">
        <v>0</v>
      </c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</row>
    <row r="82" spans="1:141" s="257" customFormat="1" ht="16.5" customHeight="1">
      <c r="A82" s="255" t="s">
        <v>643</v>
      </c>
      <c r="B82" s="256"/>
      <c r="C82" s="256"/>
      <c r="D82" s="256"/>
      <c r="E82" s="258" t="s">
        <v>955</v>
      </c>
      <c r="F82" s="254"/>
      <c r="G82" s="254"/>
      <c r="H82" s="254"/>
      <c r="I82" s="254"/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  <c r="AJ82" s="254"/>
      <c r="AK82" s="254"/>
      <c r="AL82" s="254"/>
      <c r="AM82" s="254"/>
      <c r="AN82" s="254"/>
      <c r="AO82" s="254"/>
      <c r="AP82" s="254"/>
      <c r="AQ82" s="254"/>
      <c r="AR82" s="254"/>
      <c r="AS82" s="254"/>
      <c r="AT82" s="254"/>
      <c r="AU82" s="254"/>
      <c r="AV82" s="254"/>
      <c r="AW82" s="254"/>
      <c r="AX82" s="254"/>
      <c r="AY82" s="254"/>
      <c r="AZ82" s="254"/>
      <c r="BA82" s="254"/>
      <c r="BB82" s="254"/>
      <c r="BC82" s="254"/>
      <c r="BD82" s="254"/>
      <c r="BE82" s="254"/>
      <c r="BF82" s="254"/>
      <c r="BG82" s="254"/>
      <c r="BH82" s="254"/>
      <c r="BI82" s="254"/>
      <c r="BJ82" s="254"/>
      <c r="BK82" s="254"/>
      <c r="BL82" s="254"/>
      <c r="BM82" s="254"/>
      <c r="BN82" s="254"/>
      <c r="BO82" s="254"/>
      <c r="BP82" s="254"/>
      <c r="BQ82" s="254"/>
      <c r="BR82" s="262"/>
      <c r="BS82" s="262"/>
      <c r="BT82" s="262"/>
      <c r="BU82" s="262"/>
      <c r="BV82" s="262"/>
      <c r="BW82" s="262"/>
      <c r="BX82" s="262"/>
      <c r="BY82" s="262"/>
      <c r="BZ82" s="262"/>
      <c r="CA82" s="262"/>
      <c r="CB82" s="262"/>
      <c r="CC82" s="262"/>
      <c r="CD82" s="262"/>
      <c r="CE82" s="262"/>
      <c r="CF82" s="262"/>
      <c r="CG82" s="262"/>
      <c r="CH82" s="262"/>
      <c r="CI82" s="262"/>
      <c r="CJ82" s="262"/>
      <c r="CK82" s="262"/>
      <c r="CL82" s="262"/>
      <c r="CM82" s="262"/>
      <c r="CN82" s="262"/>
      <c r="CO82" s="262"/>
      <c r="CP82" s="262"/>
      <c r="CQ82" s="262"/>
      <c r="CR82" s="262"/>
      <c r="CS82" s="262"/>
      <c r="CT82" s="262"/>
      <c r="CU82" s="262"/>
      <c r="CV82" s="262"/>
      <c r="CW82" s="262"/>
      <c r="CX82" s="262"/>
      <c r="CY82" s="262"/>
      <c r="CZ82" s="262"/>
      <c r="DA82" s="262"/>
      <c r="DB82" s="262"/>
      <c r="DC82" s="262"/>
      <c r="DD82" s="262"/>
      <c r="DE82" s="262"/>
      <c r="DF82" s="262"/>
      <c r="DG82" s="262"/>
      <c r="DH82" s="262"/>
      <c r="DI82" s="262"/>
      <c r="DJ82" s="262"/>
      <c r="DK82" s="262"/>
      <c r="DL82" s="262"/>
      <c r="DM82" s="262"/>
      <c r="DN82" s="262"/>
      <c r="DO82" s="262"/>
      <c r="DP82" s="262"/>
      <c r="DQ82" s="262"/>
      <c r="DR82" s="262"/>
      <c r="DS82" s="262"/>
      <c r="DT82" s="262"/>
      <c r="DU82" s="262"/>
      <c r="DV82" s="262"/>
      <c r="DW82" s="262"/>
      <c r="DX82" s="262"/>
      <c r="DY82" s="262"/>
      <c r="DZ82" s="262"/>
      <c r="EA82" s="262"/>
      <c r="EB82" s="262"/>
      <c r="EC82" s="262"/>
      <c r="ED82" s="262"/>
      <c r="EE82" s="262"/>
      <c r="EF82" s="262"/>
      <c r="EG82" s="262"/>
      <c r="EH82" s="262"/>
      <c r="EI82" s="262"/>
      <c r="EJ82" s="262"/>
      <c r="EK82" s="262"/>
    </row>
    <row r="83" spans="1:141" s="818" customFormat="1" ht="18" customHeight="1">
      <c r="A83" s="818" t="s">
        <v>644</v>
      </c>
    </row>
    <row r="84" spans="1:141" s="113" customFormat="1" ht="25.5" customHeight="1">
      <c r="E84" s="822" t="s">
        <v>957</v>
      </c>
      <c r="F84" s="823"/>
      <c r="G84" s="823"/>
      <c r="H84" s="823"/>
      <c r="I84" s="823"/>
      <c r="J84" s="823"/>
      <c r="K84" s="823"/>
      <c r="L84" s="823"/>
      <c r="M84" s="823"/>
      <c r="N84" s="823"/>
      <c r="O84" s="823"/>
      <c r="P84" s="823"/>
      <c r="Q84" s="823"/>
      <c r="R84" s="823"/>
      <c r="S84" s="823"/>
      <c r="T84" s="823"/>
      <c r="U84" s="823"/>
      <c r="V84" s="823"/>
      <c r="W84" s="823"/>
      <c r="X84" s="823"/>
      <c r="Y84" s="823"/>
      <c r="Z84" s="823"/>
      <c r="AA84" s="823"/>
      <c r="AB84" s="823"/>
      <c r="AC84" s="823"/>
      <c r="AD84" s="823"/>
      <c r="AE84" s="823"/>
      <c r="AF84" s="823"/>
      <c r="AG84" s="823"/>
      <c r="AH84" s="823"/>
      <c r="AI84" s="823"/>
      <c r="AJ84" s="823"/>
      <c r="AK84" s="823"/>
      <c r="AL84" s="823"/>
      <c r="AM84" s="823"/>
      <c r="AN84" s="823"/>
      <c r="AO84" s="823"/>
      <c r="AP84" s="823"/>
      <c r="AQ84" s="823"/>
      <c r="AR84" s="823"/>
      <c r="AS84" s="823"/>
      <c r="AT84" s="823"/>
      <c r="AU84" s="823"/>
      <c r="AV84" s="823"/>
      <c r="AW84" s="823"/>
      <c r="AX84" s="823"/>
      <c r="AY84" s="823"/>
      <c r="AZ84" s="823"/>
      <c r="BA84" s="823"/>
      <c r="BB84" s="823"/>
      <c r="BC84" s="823"/>
      <c r="BD84" s="823"/>
      <c r="BE84" s="823"/>
      <c r="BF84" s="823"/>
      <c r="BG84" s="823"/>
      <c r="BH84" s="823"/>
      <c r="BI84" s="823"/>
      <c r="BJ84" s="823"/>
      <c r="BK84" s="824"/>
      <c r="BL84" s="824"/>
      <c r="BM84" s="824"/>
      <c r="BN84" s="824"/>
      <c r="BO84" s="824"/>
      <c r="BP84" s="824"/>
      <c r="BQ84" s="82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</row>
    <row r="85" spans="1:141" s="113" customFormat="1" ht="23.25" customHeight="1">
      <c r="A85" s="267"/>
      <c r="B85" s="268"/>
      <c r="C85" s="268"/>
      <c r="D85" s="268"/>
      <c r="E85" s="825" t="s">
        <v>958</v>
      </c>
      <c r="F85" s="826"/>
      <c r="G85" s="826"/>
      <c r="H85" s="826"/>
      <c r="I85" s="826"/>
      <c r="J85" s="826"/>
      <c r="K85" s="826"/>
      <c r="L85" s="826"/>
      <c r="M85" s="826"/>
      <c r="N85" s="826"/>
      <c r="O85" s="826"/>
      <c r="P85" s="826"/>
      <c r="Q85" s="826"/>
      <c r="R85" s="826"/>
      <c r="S85" s="826"/>
      <c r="T85" s="826"/>
      <c r="U85" s="826"/>
      <c r="V85" s="826"/>
      <c r="W85" s="826"/>
      <c r="X85" s="826"/>
      <c r="Y85" s="826"/>
      <c r="Z85" s="826"/>
      <c r="AA85" s="826"/>
      <c r="AB85" s="826"/>
      <c r="AC85" s="826"/>
      <c r="AD85" s="826"/>
      <c r="AE85" s="826"/>
      <c r="AF85" s="826"/>
      <c r="AG85" s="826"/>
      <c r="AH85" s="826"/>
      <c r="AI85" s="826"/>
      <c r="AJ85" s="826"/>
      <c r="AK85" s="826"/>
      <c r="AL85" s="826"/>
      <c r="AM85" s="826"/>
      <c r="AN85" s="826"/>
      <c r="AO85" s="826"/>
      <c r="AP85" s="826"/>
      <c r="AQ85" s="826"/>
      <c r="AR85" s="826"/>
      <c r="AS85" s="826"/>
      <c r="AT85" s="826"/>
      <c r="AU85" s="826"/>
      <c r="AV85" s="826"/>
      <c r="AW85" s="826"/>
      <c r="AX85" s="826"/>
      <c r="AY85" s="826"/>
      <c r="AZ85" s="826"/>
      <c r="BA85" s="826"/>
      <c r="BB85" s="826"/>
      <c r="BC85" s="826"/>
      <c r="BD85" s="826"/>
      <c r="BE85" s="826"/>
      <c r="BF85" s="826"/>
      <c r="BG85" s="826"/>
      <c r="BH85" s="826"/>
      <c r="BI85" s="826"/>
      <c r="BJ85" s="826"/>
      <c r="BK85" s="827"/>
      <c r="BL85" s="827"/>
      <c r="BM85" s="827"/>
      <c r="BN85" s="827"/>
      <c r="BO85" s="827"/>
      <c r="BP85" s="827"/>
      <c r="BQ85" s="827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</row>
    <row r="86" spans="1:141" s="257" customFormat="1" ht="16.5" customHeight="1">
      <c r="A86" s="255" t="s">
        <v>628</v>
      </c>
      <c r="B86" s="256"/>
      <c r="C86" s="256"/>
      <c r="D86" s="256"/>
      <c r="E86" s="258" t="s">
        <v>628</v>
      </c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  <c r="AJ86" s="254"/>
      <c r="AK86" s="254"/>
      <c r="AL86" s="254"/>
      <c r="AM86" s="254"/>
      <c r="AN86" s="254"/>
      <c r="AO86" s="254"/>
      <c r="AP86" s="254"/>
      <c r="AQ86" s="254"/>
      <c r="AR86" s="254"/>
      <c r="AS86" s="254"/>
      <c r="AT86" s="254"/>
      <c r="AU86" s="254"/>
      <c r="AV86" s="254"/>
      <c r="AW86" s="254"/>
      <c r="AX86" s="254"/>
      <c r="AY86" s="254"/>
      <c r="AZ86" s="254"/>
      <c r="BA86" s="254"/>
      <c r="BB86" s="254"/>
      <c r="BC86" s="254"/>
      <c r="BD86" s="254"/>
      <c r="BE86" s="254"/>
      <c r="BF86" s="254"/>
      <c r="BG86" s="254"/>
      <c r="BH86" s="254"/>
      <c r="BI86" s="254"/>
      <c r="BJ86" s="254"/>
      <c r="BK86" s="254"/>
      <c r="BL86" s="254"/>
      <c r="BM86" s="254"/>
      <c r="BN86" s="254"/>
      <c r="BO86" s="254"/>
      <c r="BP86" s="254"/>
      <c r="BQ86" s="254"/>
      <c r="BR86" s="262"/>
      <c r="BS86" s="262"/>
      <c r="BT86" s="262"/>
      <c r="BU86" s="262"/>
      <c r="BV86" s="262"/>
      <c r="BW86" s="262"/>
      <c r="BX86" s="262"/>
      <c r="BY86" s="262"/>
      <c r="BZ86" s="262"/>
      <c r="CA86" s="262"/>
      <c r="CB86" s="262"/>
      <c r="CC86" s="262"/>
      <c r="CD86" s="262"/>
      <c r="CE86" s="262"/>
      <c r="CF86" s="262"/>
      <c r="CG86" s="262"/>
      <c r="CH86" s="262"/>
      <c r="CI86" s="262"/>
      <c r="CJ86" s="262"/>
      <c r="CK86" s="262"/>
      <c r="CL86" s="262"/>
      <c r="CM86" s="262"/>
      <c r="CN86" s="262"/>
      <c r="CO86" s="262"/>
      <c r="CP86" s="262"/>
      <c r="CQ86" s="262"/>
      <c r="CR86" s="262"/>
      <c r="CS86" s="262"/>
      <c r="CT86" s="262"/>
      <c r="CU86" s="262"/>
      <c r="CV86" s="262"/>
      <c r="CW86" s="262"/>
      <c r="CX86" s="262"/>
      <c r="CY86" s="262"/>
      <c r="CZ86" s="262"/>
      <c r="DA86" s="262"/>
      <c r="DB86" s="262"/>
      <c r="DC86" s="262"/>
      <c r="DD86" s="262"/>
      <c r="DE86" s="262"/>
      <c r="DF86" s="262"/>
      <c r="DG86" s="262"/>
      <c r="DH86" s="262"/>
      <c r="DI86" s="262"/>
      <c r="DJ86" s="262"/>
      <c r="DK86" s="262"/>
      <c r="DL86" s="262"/>
      <c r="DM86" s="262"/>
      <c r="DN86" s="262"/>
      <c r="DO86" s="262"/>
      <c r="DP86" s="262"/>
      <c r="DQ86" s="262"/>
      <c r="DR86" s="262"/>
      <c r="DS86" s="262"/>
      <c r="DT86" s="262"/>
      <c r="DU86" s="262"/>
      <c r="DV86" s="262"/>
      <c r="DW86" s="262"/>
      <c r="DX86" s="262"/>
      <c r="DY86" s="262"/>
      <c r="DZ86" s="262"/>
      <c r="EA86" s="262"/>
      <c r="EB86" s="262"/>
      <c r="EC86" s="262"/>
      <c r="ED86" s="262"/>
      <c r="EE86" s="262"/>
      <c r="EF86" s="262"/>
      <c r="EG86" s="262"/>
      <c r="EH86" s="262"/>
      <c r="EI86" s="262"/>
      <c r="EJ86" s="262"/>
      <c r="EK86" s="262"/>
    </row>
    <row r="87" spans="1:141" s="818" customFormat="1" ht="18" customHeight="1">
      <c r="A87" s="818" t="s">
        <v>644</v>
      </c>
    </row>
    <row r="88" spans="1:141" s="257" customFormat="1" ht="16.5" customHeight="1">
      <c r="A88" s="255" t="s">
        <v>643</v>
      </c>
      <c r="B88" s="256"/>
      <c r="C88" s="256"/>
      <c r="D88" s="256"/>
      <c r="E88" s="258" t="s">
        <v>955</v>
      </c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  <c r="AI88" s="254"/>
      <c r="AJ88" s="254"/>
      <c r="AK88" s="254"/>
      <c r="AL88" s="254"/>
      <c r="AM88" s="254"/>
      <c r="AN88" s="254"/>
      <c r="AO88" s="254"/>
      <c r="AP88" s="254"/>
      <c r="AQ88" s="254"/>
      <c r="AR88" s="254"/>
      <c r="AS88" s="254"/>
      <c r="AT88" s="254"/>
      <c r="AU88" s="254"/>
      <c r="AV88" s="254"/>
      <c r="AW88" s="254"/>
      <c r="AX88" s="254"/>
      <c r="AY88" s="254"/>
      <c r="AZ88" s="254"/>
      <c r="BA88" s="254"/>
      <c r="BB88" s="254"/>
      <c r="BC88" s="254"/>
      <c r="BD88" s="254"/>
      <c r="BE88" s="254"/>
      <c r="BF88" s="254"/>
      <c r="BG88" s="254"/>
      <c r="BH88" s="254"/>
      <c r="BI88" s="254"/>
      <c r="BJ88" s="254"/>
      <c r="BK88" s="254"/>
      <c r="BL88" s="254"/>
      <c r="BM88" s="254"/>
      <c r="BN88" s="254"/>
      <c r="BO88" s="254"/>
      <c r="BP88" s="254"/>
      <c r="BQ88" s="254"/>
      <c r="BR88" s="262"/>
      <c r="BS88" s="262"/>
      <c r="BT88" s="262"/>
      <c r="BU88" s="262"/>
      <c r="BV88" s="262"/>
      <c r="BW88" s="262"/>
      <c r="BX88" s="262"/>
      <c r="BY88" s="262"/>
      <c r="BZ88" s="262"/>
      <c r="CA88" s="262"/>
      <c r="CB88" s="262"/>
      <c r="CC88" s="262"/>
      <c r="CD88" s="262"/>
      <c r="CE88" s="262"/>
      <c r="CF88" s="262"/>
      <c r="CG88" s="262"/>
      <c r="CH88" s="262"/>
      <c r="CI88" s="262"/>
      <c r="CJ88" s="262"/>
      <c r="CK88" s="262"/>
      <c r="CL88" s="262"/>
      <c r="CM88" s="262"/>
      <c r="CN88" s="262"/>
      <c r="CO88" s="262"/>
      <c r="CP88" s="262"/>
      <c r="CQ88" s="262"/>
      <c r="CR88" s="262"/>
      <c r="CS88" s="262"/>
      <c r="CT88" s="262"/>
      <c r="CU88" s="262"/>
      <c r="CV88" s="262"/>
      <c r="CW88" s="262"/>
      <c r="CX88" s="262"/>
      <c r="CY88" s="262"/>
      <c r="CZ88" s="262"/>
      <c r="DA88" s="262"/>
      <c r="DB88" s="262"/>
      <c r="DC88" s="262"/>
      <c r="DD88" s="262"/>
      <c r="DE88" s="262"/>
      <c r="DF88" s="262"/>
      <c r="DG88" s="262"/>
      <c r="DH88" s="262"/>
      <c r="DI88" s="262"/>
      <c r="DJ88" s="262"/>
      <c r="DK88" s="262"/>
      <c r="DL88" s="262"/>
      <c r="DM88" s="262"/>
      <c r="DN88" s="262"/>
      <c r="DO88" s="262"/>
      <c r="DP88" s="262"/>
      <c r="DQ88" s="262"/>
      <c r="DR88" s="262"/>
      <c r="DS88" s="262"/>
      <c r="DT88" s="262"/>
      <c r="DU88" s="262"/>
      <c r="DV88" s="262"/>
      <c r="DW88" s="262"/>
      <c r="DX88" s="262"/>
      <c r="DY88" s="262"/>
      <c r="DZ88" s="262"/>
      <c r="EA88" s="262"/>
      <c r="EB88" s="262"/>
      <c r="EC88" s="262"/>
      <c r="ED88" s="262"/>
      <c r="EE88" s="262"/>
      <c r="EF88" s="262"/>
      <c r="EG88" s="262"/>
      <c r="EH88" s="262"/>
      <c r="EI88" s="262"/>
      <c r="EJ88" s="262"/>
      <c r="EK88" s="262"/>
    </row>
    <row r="89" spans="1:141" s="818" customFormat="1" ht="18" customHeight="1">
      <c r="A89" s="818" t="s">
        <v>644</v>
      </c>
    </row>
    <row r="90" spans="1:141" s="113" customFormat="1" ht="23.25" customHeight="1">
      <c r="E90" s="822" t="s">
        <v>35</v>
      </c>
      <c r="F90" s="823"/>
      <c r="G90" s="823"/>
      <c r="H90" s="823"/>
      <c r="I90" s="823"/>
      <c r="J90" s="823"/>
      <c r="K90" s="823"/>
      <c r="L90" s="823"/>
      <c r="M90" s="823"/>
      <c r="N90" s="823"/>
      <c r="O90" s="823"/>
      <c r="P90" s="823"/>
      <c r="Q90" s="823"/>
      <c r="R90" s="823"/>
      <c r="S90" s="823"/>
      <c r="T90" s="823"/>
      <c r="U90" s="823"/>
      <c r="V90" s="823"/>
      <c r="W90" s="823"/>
      <c r="X90" s="823"/>
      <c r="Y90" s="823"/>
      <c r="Z90" s="823"/>
      <c r="AA90" s="823"/>
      <c r="AB90" s="823"/>
      <c r="AC90" s="823"/>
      <c r="AD90" s="823"/>
      <c r="AE90" s="823"/>
      <c r="AF90" s="823"/>
      <c r="AG90" s="823"/>
      <c r="AH90" s="823"/>
      <c r="AI90" s="823"/>
      <c r="AJ90" s="823"/>
      <c r="AK90" s="823"/>
      <c r="AL90" s="823"/>
      <c r="AM90" s="823"/>
      <c r="AN90" s="823"/>
      <c r="AO90" s="823"/>
      <c r="AP90" s="823"/>
      <c r="AQ90" s="823"/>
      <c r="AR90" s="823"/>
      <c r="AS90" s="823"/>
      <c r="AT90" s="823"/>
      <c r="AU90" s="823"/>
      <c r="AV90" s="823"/>
      <c r="AW90" s="823"/>
      <c r="AX90" s="823"/>
      <c r="AY90" s="823"/>
      <c r="AZ90" s="823"/>
      <c r="BA90" s="823"/>
      <c r="BB90" s="823"/>
      <c r="BC90" s="823"/>
      <c r="BD90" s="823"/>
      <c r="BE90" s="823"/>
      <c r="BF90" s="823"/>
      <c r="BG90" s="823"/>
      <c r="BH90" s="823"/>
      <c r="BI90" s="823"/>
      <c r="BJ90" s="823"/>
      <c r="BK90" s="824"/>
      <c r="BL90" s="824"/>
      <c r="BM90" s="824"/>
      <c r="BN90" s="824"/>
      <c r="BO90" s="824"/>
      <c r="BP90" s="824"/>
      <c r="BQ90" s="82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4"/>
      <c r="DY90" s="114"/>
      <c r="DZ90" s="114"/>
      <c r="EA90" s="114"/>
      <c r="EB90" s="114"/>
      <c r="EC90" s="114"/>
      <c r="ED90" s="114"/>
      <c r="EE90" s="114"/>
      <c r="EF90" s="114"/>
      <c r="EG90" s="114"/>
      <c r="EH90" s="114"/>
      <c r="EI90" s="114"/>
      <c r="EJ90" s="114"/>
      <c r="EK90" s="114"/>
    </row>
    <row r="91" spans="1:141" s="113" customFormat="1" ht="23.25" customHeight="1">
      <c r="E91" s="822" t="s">
        <v>36</v>
      </c>
      <c r="F91" s="823"/>
      <c r="G91" s="823"/>
      <c r="H91" s="823"/>
      <c r="I91" s="823"/>
      <c r="J91" s="823"/>
      <c r="K91" s="823"/>
      <c r="L91" s="823"/>
      <c r="M91" s="823"/>
      <c r="N91" s="823"/>
      <c r="O91" s="823"/>
      <c r="P91" s="823"/>
      <c r="Q91" s="823"/>
      <c r="R91" s="823"/>
      <c r="S91" s="823"/>
      <c r="T91" s="823"/>
      <c r="U91" s="823"/>
      <c r="V91" s="823"/>
      <c r="W91" s="823"/>
      <c r="X91" s="823"/>
      <c r="Y91" s="823"/>
      <c r="Z91" s="823"/>
      <c r="AA91" s="823"/>
      <c r="AB91" s="823"/>
      <c r="AC91" s="823"/>
      <c r="AD91" s="823"/>
      <c r="AE91" s="823"/>
      <c r="AF91" s="823"/>
      <c r="AG91" s="823"/>
      <c r="AH91" s="823"/>
      <c r="AI91" s="823"/>
      <c r="AJ91" s="823"/>
      <c r="AK91" s="823"/>
      <c r="AL91" s="823"/>
      <c r="AM91" s="823"/>
      <c r="AN91" s="823"/>
      <c r="AO91" s="823"/>
      <c r="AP91" s="823"/>
      <c r="AQ91" s="823"/>
      <c r="AR91" s="823"/>
      <c r="AS91" s="823"/>
      <c r="AT91" s="823"/>
      <c r="AU91" s="823"/>
      <c r="AV91" s="823"/>
      <c r="AW91" s="823"/>
      <c r="AX91" s="823"/>
      <c r="AY91" s="823"/>
      <c r="AZ91" s="823"/>
      <c r="BA91" s="823"/>
      <c r="BB91" s="823"/>
      <c r="BC91" s="823"/>
      <c r="BD91" s="823"/>
      <c r="BE91" s="823"/>
      <c r="BF91" s="823"/>
      <c r="BG91" s="823"/>
      <c r="BH91" s="823"/>
      <c r="BI91" s="823"/>
      <c r="BJ91" s="823"/>
      <c r="BK91" s="824"/>
      <c r="BL91" s="824"/>
      <c r="BM91" s="824"/>
      <c r="BN91" s="824"/>
      <c r="BO91" s="824"/>
      <c r="BP91" s="824"/>
      <c r="BQ91" s="82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4"/>
      <c r="DY91" s="114"/>
      <c r="DZ91" s="114"/>
      <c r="EA91" s="114"/>
      <c r="EB91" s="114"/>
      <c r="EC91" s="114"/>
      <c r="ED91" s="114"/>
      <c r="EE91" s="114"/>
      <c r="EF91" s="114"/>
      <c r="EG91" s="114"/>
      <c r="EH91" s="114"/>
      <c r="EI91" s="114"/>
      <c r="EJ91" s="114"/>
      <c r="EK91" s="114"/>
    </row>
    <row r="92" spans="1:141" s="257" customFormat="1" ht="16.5" customHeight="1">
      <c r="A92" s="255" t="s">
        <v>628</v>
      </c>
      <c r="B92" s="256"/>
      <c r="C92" s="256"/>
      <c r="D92" s="256"/>
      <c r="E92" s="258" t="s">
        <v>628</v>
      </c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  <c r="AI92" s="254"/>
      <c r="AJ92" s="254"/>
      <c r="AK92" s="254"/>
      <c r="AL92" s="254"/>
      <c r="AM92" s="254"/>
      <c r="AN92" s="254"/>
      <c r="AO92" s="254"/>
      <c r="AP92" s="254"/>
      <c r="AQ92" s="254"/>
      <c r="AR92" s="254"/>
      <c r="AS92" s="254"/>
      <c r="AT92" s="254"/>
      <c r="AU92" s="254"/>
      <c r="AV92" s="254"/>
      <c r="AW92" s="254"/>
      <c r="AX92" s="254"/>
      <c r="AY92" s="254"/>
      <c r="AZ92" s="254"/>
      <c r="BA92" s="254"/>
      <c r="BB92" s="254"/>
      <c r="BC92" s="254"/>
      <c r="BD92" s="254"/>
      <c r="BE92" s="254"/>
      <c r="BF92" s="254"/>
      <c r="BG92" s="254"/>
      <c r="BH92" s="254"/>
      <c r="BI92" s="254"/>
      <c r="BJ92" s="254"/>
      <c r="BK92" s="254"/>
      <c r="BL92" s="254"/>
      <c r="BM92" s="254"/>
      <c r="BN92" s="254"/>
      <c r="BO92" s="254"/>
      <c r="BP92" s="254"/>
      <c r="BQ92" s="254"/>
      <c r="BR92" s="262"/>
      <c r="BS92" s="262"/>
      <c r="BT92" s="262"/>
      <c r="BU92" s="262"/>
      <c r="BV92" s="262"/>
      <c r="BW92" s="262"/>
      <c r="BX92" s="262"/>
      <c r="BY92" s="262"/>
      <c r="BZ92" s="262"/>
      <c r="CA92" s="262"/>
      <c r="CB92" s="262"/>
      <c r="CC92" s="262"/>
      <c r="CD92" s="262"/>
      <c r="CE92" s="262"/>
      <c r="CF92" s="262"/>
      <c r="CG92" s="262"/>
      <c r="CH92" s="262"/>
      <c r="CI92" s="262"/>
      <c r="CJ92" s="262"/>
      <c r="CK92" s="262"/>
      <c r="CL92" s="262"/>
      <c r="CM92" s="262"/>
      <c r="CN92" s="262"/>
      <c r="CO92" s="262"/>
      <c r="CP92" s="262"/>
      <c r="CQ92" s="262"/>
      <c r="CR92" s="262"/>
      <c r="CS92" s="262"/>
      <c r="CT92" s="262"/>
      <c r="CU92" s="262"/>
      <c r="CV92" s="262"/>
      <c r="CW92" s="262"/>
      <c r="CX92" s="262"/>
      <c r="CY92" s="262"/>
      <c r="CZ92" s="262"/>
      <c r="DA92" s="262"/>
      <c r="DB92" s="262"/>
      <c r="DC92" s="262"/>
      <c r="DD92" s="262"/>
      <c r="DE92" s="262"/>
      <c r="DF92" s="262"/>
      <c r="DG92" s="262"/>
      <c r="DH92" s="262"/>
      <c r="DI92" s="262"/>
      <c r="DJ92" s="262"/>
      <c r="DK92" s="262"/>
      <c r="DL92" s="262"/>
      <c r="DM92" s="262"/>
      <c r="DN92" s="262"/>
      <c r="DO92" s="262"/>
      <c r="DP92" s="262"/>
      <c r="DQ92" s="262"/>
      <c r="DR92" s="262"/>
      <c r="DS92" s="262"/>
      <c r="DT92" s="262"/>
      <c r="DU92" s="262"/>
      <c r="DV92" s="262"/>
      <c r="DW92" s="262"/>
      <c r="DX92" s="262"/>
      <c r="DY92" s="262"/>
      <c r="DZ92" s="262"/>
      <c r="EA92" s="262"/>
      <c r="EB92" s="262"/>
      <c r="EC92" s="262"/>
      <c r="ED92" s="262"/>
      <c r="EE92" s="262"/>
      <c r="EF92" s="262"/>
      <c r="EG92" s="262"/>
      <c r="EH92" s="262"/>
      <c r="EI92" s="262"/>
      <c r="EJ92" s="262"/>
      <c r="EK92" s="262"/>
    </row>
    <row r="93" spans="1:141" s="818" customFormat="1" ht="18" customHeight="1">
      <c r="A93" s="818" t="s">
        <v>644</v>
      </c>
    </row>
    <row r="94" spans="1:141" s="257" customFormat="1" ht="16.5" customHeight="1">
      <c r="A94" s="255" t="s">
        <v>643</v>
      </c>
      <c r="B94" s="256"/>
      <c r="C94" s="256"/>
      <c r="D94" s="256"/>
      <c r="E94" s="258" t="s">
        <v>955</v>
      </c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  <c r="AY94" s="254"/>
      <c r="AZ94" s="254"/>
      <c r="BA94" s="254"/>
      <c r="BB94" s="254"/>
      <c r="BC94" s="254"/>
      <c r="BD94" s="254"/>
      <c r="BE94" s="254"/>
      <c r="BF94" s="254"/>
      <c r="BG94" s="254"/>
      <c r="BH94" s="254"/>
      <c r="BI94" s="254"/>
      <c r="BJ94" s="254"/>
      <c r="BK94" s="254"/>
      <c r="BL94" s="254"/>
      <c r="BM94" s="254"/>
      <c r="BN94" s="254"/>
      <c r="BO94" s="254"/>
      <c r="BP94" s="254"/>
      <c r="BQ94" s="254"/>
      <c r="BR94" s="262"/>
      <c r="BS94" s="262"/>
      <c r="BT94" s="262"/>
      <c r="BU94" s="262"/>
      <c r="BV94" s="262"/>
      <c r="BW94" s="262"/>
      <c r="BX94" s="262"/>
      <c r="BY94" s="262"/>
      <c r="BZ94" s="262"/>
      <c r="CA94" s="262"/>
      <c r="CB94" s="262"/>
      <c r="CC94" s="262"/>
      <c r="CD94" s="262"/>
      <c r="CE94" s="262"/>
      <c r="CF94" s="262"/>
      <c r="CG94" s="262"/>
      <c r="CH94" s="262"/>
      <c r="CI94" s="262"/>
      <c r="CJ94" s="262"/>
      <c r="CK94" s="262"/>
      <c r="CL94" s="262"/>
      <c r="CM94" s="262"/>
      <c r="CN94" s="262"/>
      <c r="CO94" s="262"/>
      <c r="CP94" s="262"/>
      <c r="CQ94" s="262"/>
      <c r="CR94" s="262"/>
      <c r="CS94" s="262"/>
      <c r="CT94" s="262"/>
      <c r="CU94" s="262"/>
      <c r="CV94" s="262"/>
      <c r="CW94" s="262"/>
      <c r="CX94" s="262"/>
      <c r="CY94" s="262"/>
      <c r="CZ94" s="262"/>
      <c r="DA94" s="262"/>
      <c r="DB94" s="262"/>
      <c r="DC94" s="262"/>
      <c r="DD94" s="262"/>
      <c r="DE94" s="262"/>
      <c r="DF94" s="262"/>
      <c r="DG94" s="262"/>
      <c r="DH94" s="262"/>
      <c r="DI94" s="262"/>
      <c r="DJ94" s="262"/>
      <c r="DK94" s="262"/>
      <c r="DL94" s="262"/>
      <c r="DM94" s="262"/>
      <c r="DN94" s="262"/>
      <c r="DO94" s="262"/>
      <c r="DP94" s="262"/>
      <c r="DQ94" s="262"/>
      <c r="DR94" s="262"/>
      <c r="DS94" s="262"/>
      <c r="DT94" s="262"/>
      <c r="DU94" s="262"/>
      <c r="DV94" s="262"/>
      <c r="DW94" s="262"/>
      <c r="DX94" s="262"/>
      <c r="DY94" s="262"/>
      <c r="DZ94" s="262"/>
      <c r="EA94" s="262"/>
      <c r="EB94" s="262"/>
      <c r="EC94" s="262"/>
      <c r="ED94" s="262"/>
      <c r="EE94" s="262"/>
      <c r="EF94" s="262"/>
      <c r="EG94" s="262"/>
      <c r="EH94" s="262"/>
      <c r="EI94" s="262"/>
      <c r="EJ94" s="262"/>
      <c r="EK94" s="262"/>
    </row>
    <row r="95" spans="1:141" s="818" customFormat="1" ht="18" customHeight="1">
      <c r="A95" s="818" t="s">
        <v>644</v>
      </c>
    </row>
    <row r="96" spans="1:141" s="113" customFormat="1" ht="23.25" customHeight="1">
      <c r="E96" s="822" t="s">
        <v>37</v>
      </c>
      <c r="F96" s="823"/>
      <c r="G96" s="823"/>
      <c r="H96" s="823"/>
      <c r="I96" s="823"/>
      <c r="J96" s="823"/>
      <c r="K96" s="823"/>
      <c r="L96" s="823"/>
      <c r="M96" s="823"/>
      <c r="N96" s="823"/>
      <c r="O96" s="823"/>
      <c r="P96" s="823"/>
      <c r="Q96" s="823"/>
      <c r="R96" s="823"/>
      <c r="S96" s="823"/>
      <c r="T96" s="823"/>
      <c r="U96" s="823"/>
      <c r="V96" s="823"/>
      <c r="W96" s="823"/>
      <c r="X96" s="823"/>
      <c r="Y96" s="823"/>
      <c r="Z96" s="823"/>
      <c r="AA96" s="823"/>
      <c r="AB96" s="823"/>
      <c r="AC96" s="823"/>
      <c r="AD96" s="823"/>
      <c r="AE96" s="823"/>
      <c r="AF96" s="823"/>
      <c r="AG96" s="823"/>
      <c r="AH96" s="823"/>
      <c r="AI96" s="823"/>
      <c r="AJ96" s="823"/>
      <c r="AK96" s="823"/>
      <c r="AL96" s="823"/>
      <c r="AM96" s="823"/>
      <c r="AN96" s="823"/>
      <c r="AO96" s="823"/>
      <c r="AP96" s="823"/>
      <c r="AQ96" s="823"/>
      <c r="AR96" s="823"/>
      <c r="AS96" s="823"/>
      <c r="AT96" s="823"/>
      <c r="AU96" s="823"/>
      <c r="AV96" s="823"/>
      <c r="AW96" s="823"/>
      <c r="AX96" s="823"/>
      <c r="AY96" s="823"/>
      <c r="AZ96" s="823"/>
      <c r="BA96" s="823"/>
      <c r="BB96" s="823"/>
      <c r="BC96" s="823"/>
      <c r="BD96" s="823"/>
      <c r="BE96" s="823"/>
      <c r="BF96" s="823"/>
      <c r="BG96" s="823"/>
      <c r="BH96" s="823"/>
      <c r="BI96" s="823"/>
      <c r="BJ96" s="823"/>
      <c r="BK96" s="824"/>
      <c r="BL96" s="824"/>
      <c r="BM96" s="824"/>
      <c r="BN96" s="824"/>
      <c r="BO96" s="824"/>
      <c r="BP96" s="824"/>
      <c r="BQ96" s="82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4"/>
      <c r="DY96" s="114"/>
      <c r="DZ96" s="114"/>
      <c r="EA96" s="114"/>
      <c r="EB96" s="114"/>
      <c r="EC96" s="114"/>
      <c r="ED96" s="114"/>
      <c r="EE96" s="114"/>
      <c r="EF96" s="114"/>
      <c r="EG96" s="114"/>
      <c r="EH96" s="114"/>
      <c r="EI96" s="114"/>
      <c r="EJ96" s="114"/>
      <c r="EK96" s="114"/>
    </row>
    <row r="97" spans="1:141" s="44" customFormat="1" ht="31.5" customHeight="1">
      <c r="E97" s="60" t="s">
        <v>430</v>
      </c>
      <c r="F97" s="112" t="s">
        <v>809</v>
      </c>
      <c r="G97" s="60">
        <v>1.2809999999999999</v>
      </c>
      <c r="H97" s="63" t="s">
        <v>431</v>
      </c>
      <c r="I97" s="105">
        <v>0</v>
      </c>
      <c r="J97" s="105">
        <v>0</v>
      </c>
      <c r="K97" s="104">
        <v>0</v>
      </c>
      <c r="L97" s="104">
        <v>0</v>
      </c>
      <c r="M97" s="104">
        <v>0</v>
      </c>
      <c r="N97" s="104">
        <v>0</v>
      </c>
      <c r="O97" s="63" t="s">
        <v>431</v>
      </c>
      <c r="P97" s="105">
        <v>0</v>
      </c>
      <c r="Q97" s="105">
        <v>0</v>
      </c>
      <c r="R97" s="104">
        <v>0</v>
      </c>
      <c r="S97" s="104">
        <v>0</v>
      </c>
      <c r="T97" s="104">
        <v>0</v>
      </c>
      <c r="U97" s="104">
        <v>0</v>
      </c>
      <c r="V97" s="63" t="s">
        <v>431</v>
      </c>
      <c r="W97" s="105">
        <v>0</v>
      </c>
      <c r="X97" s="105">
        <v>0</v>
      </c>
      <c r="Y97" s="104">
        <v>0</v>
      </c>
      <c r="Z97" s="104">
        <v>0</v>
      </c>
      <c r="AA97" s="104">
        <v>0</v>
      </c>
      <c r="AB97" s="104">
        <v>0</v>
      </c>
      <c r="AC97" s="63" t="s">
        <v>431</v>
      </c>
      <c r="AD97" s="104">
        <v>0.377</v>
      </c>
      <c r="AE97" s="105">
        <v>0</v>
      </c>
      <c r="AF97" s="104">
        <v>0</v>
      </c>
      <c r="AG97" s="104">
        <v>0</v>
      </c>
      <c r="AH97" s="104">
        <v>0</v>
      </c>
      <c r="AI97" s="104">
        <v>0</v>
      </c>
      <c r="AJ97" s="63" t="s">
        <v>431</v>
      </c>
      <c r="AK97" s="105">
        <v>0</v>
      </c>
      <c r="AL97" s="104">
        <v>0.90300000000000002</v>
      </c>
      <c r="AM97" s="104">
        <v>0</v>
      </c>
      <c r="AN97" s="104">
        <v>0</v>
      </c>
      <c r="AO97" s="104">
        <v>0</v>
      </c>
      <c r="AP97" s="104">
        <v>0</v>
      </c>
      <c r="AQ97" s="63" t="s">
        <v>431</v>
      </c>
      <c r="AR97" s="105">
        <v>0</v>
      </c>
      <c r="AS97" s="105">
        <v>0</v>
      </c>
      <c r="AT97" s="104">
        <v>0</v>
      </c>
      <c r="AU97" s="104">
        <v>0</v>
      </c>
      <c r="AV97" s="104">
        <v>0</v>
      </c>
      <c r="AW97" s="104">
        <v>0</v>
      </c>
      <c r="AX97" s="63" t="s">
        <v>431</v>
      </c>
      <c r="AY97" s="105">
        <v>0</v>
      </c>
      <c r="AZ97" s="105">
        <v>0</v>
      </c>
      <c r="BA97" s="104">
        <v>0</v>
      </c>
      <c r="BB97" s="104">
        <v>0</v>
      </c>
      <c r="BC97" s="104">
        <v>0</v>
      </c>
      <c r="BD97" s="104">
        <v>0</v>
      </c>
      <c r="BE97" s="104">
        <f>I97+P97+W97+AD97+AK97+AR97+AY97</f>
        <v>0.377</v>
      </c>
      <c r="BF97" s="104">
        <f>J97+Q97+X97+AE97+AL97+AS97+AZ97</f>
        <v>0.90300000000000002</v>
      </c>
      <c r="BG97" s="104" t="s">
        <v>297</v>
      </c>
      <c r="BH97" s="104" t="s">
        <v>297</v>
      </c>
      <c r="BI97" s="104" t="s">
        <v>297</v>
      </c>
      <c r="BJ97" s="104">
        <v>0</v>
      </c>
      <c r="BK97" s="63" t="s">
        <v>431</v>
      </c>
      <c r="BL97" s="104">
        <v>0</v>
      </c>
      <c r="BM97" s="105">
        <v>0</v>
      </c>
      <c r="BN97" s="104">
        <v>0</v>
      </c>
      <c r="BO97" s="104">
        <v>0</v>
      </c>
      <c r="BP97" s="104">
        <v>0</v>
      </c>
      <c r="BQ97" s="104">
        <v>0</v>
      </c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</row>
    <row r="98" spans="1:141" s="113" customFormat="1" ht="37.5" hidden="1" customHeight="1">
      <c r="E98" s="829" t="s">
        <v>38</v>
      </c>
      <c r="F98" s="829"/>
      <c r="G98" s="829"/>
      <c r="H98" s="829"/>
      <c r="I98" s="829"/>
      <c r="J98" s="829"/>
      <c r="K98" s="829"/>
      <c r="L98" s="829"/>
      <c r="M98" s="829"/>
      <c r="N98" s="829"/>
      <c r="O98" s="829"/>
      <c r="P98" s="829"/>
      <c r="Q98" s="829"/>
      <c r="R98" s="829"/>
      <c r="S98" s="829"/>
      <c r="T98" s="829"/>
      <c r="U98" s="829"/>
      <c r="V98" s="829"/>
      <c r="W98" s="829"/>
      <c r="X98" s="829"/>
      <c r="Y98" s="829"/>
      <c r="Z98" s="829"/>
      <c r="AA98" s="829"/>
      <c r="AB98" s="829"/>
      <c r="AC98" s="829"/>
      <c r="AD98" s="829"/>
      <c r="AE98" s="829"/>
      <c r="AF98" s="829"/>
      <c r="AG98" s="829"/>
      <c r="AH98" s="829"/>
      <c r="AI98" s="829"/>
      <c r="AJ98" s="829"/>
      <c r="AK98" s="829"/>
      <c r="AL98" s="829"/>
      <c r="AM98" s="829"/>
      <c r="AN98" s="829"/>
      <c r="AO98" s="829"/>
      <c r="AP98" s="829"/>
      <c r="AQ98" s="829"/>
      <c r="AR98" s="829"/>
      <c r="AS98" s="829"/>
      <c r="AT98" s="829"/>
      <c r="AU98" s="829"/>
      <c r="AV98" s="829"/>
      <c r="AW98" s="829"/>
      <c r="AX98" s="829"/>
      <c r="AY98" s="829"/>
      <c r="AZ98" s="829"/>
      <c r="BA98" s="829"/>
      <c r="BB98" s="829"/>
      <c r="BC98" s="829"/>
      <c r="BD98" s="829"/>
      <c r="BE98" s="829"/>
      <c r="BF98" s="829"/>
      <c r="BG98" s="829"/>
      <c r="BH98" s="829"/>
      <c r="BI98" s="829"/>
      <c r="BJ98" s="829"/>
      <c r="BK98" s="253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4"/>
      <c r="DN98" s="114"/>
      <c r="DO98" s="114"/>
      <c r="DP98" s="114"/>
      <c r="DQ98" s="114"/>
      <c r="DR98" s="114"/>
      <c r="DS98" s="114"/>
      <c r="DT98" s="114"/>
      <c r="DU98" s="114"/>
      <c r="DV98" s="114"/>
      <c r="DW98" s="114"/>
      <c r="DX98" s="114"/>
      <c r="DY98" s="114"/>
      <c r="DZ98" s="114"/>
      <c r="EA98" s="114"/>
      <c r="EB98" s="114"/>
      <c r="EC98" s="114"/>
      <c r="ED98" s="114"/>
      <c r="EE98" s="114"/>
      <c r="EF98" s="114"/>
      <c r="EG98" s="114"/>
      <c r="EH98" s="114"/>
      <c r="EI98" s="114"/>
      <c r="EJ98" s="114"/>
      <c r="EK98" s="114"/>
    </row>
    <row r="99" spans="1:141" s="257" customFormat="1" ht="16.5" hidden="1" customHeight="1">
      <c r="A99" s="255" t="s">
        <v>628</v>
      </c>
      <c r="B99" s="256"/>
      <c r="C99" s="256"/>
      <c r="D99" s="256"/>
      <c r="E99" s="258" t="s">
        <v>628</v>
      </c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  <c r="AI99" s="254"/>
      <c r="AJ99" s="254"/>
      <c r="AK99" s="254"/>
      <c r="AL99" s="254"/>
      <c r="AM99" s="254"/>
      <c r="AN99" s="254"/>
      <c r="AO99" s="254"/>
      <c r="AP99" s="254"/>
      <c r="AQ99" s="254"/>
      <c r="AR99" s="254"/>
      <c r="AS99" s="254"/>
      <c r="AT99" s="254"/>
      <c r="AU99" s="254"/>
      <c r="AV99" s="254"/>
      <c r="AW99" s="254"/>
      <c r="AX99" s="254"/>
      <c r="AY99" s="254"/>
      <c r="AZ99" s="254"/>
      <c r="BA99" s="254"/>
      <c r="BB99" s="254"/>
      <c r="BC99" s="254"/>
      <c r="BD99" s="254"/>
      <c r="BE99" s="254"/>
      <c r="BF99" s="254"/>
      <c r="BG99" s="254"/>
      <c r="BH99" s="254"/>
      <c r="BI99" s="254"/>
      <c r="BJ99" s="254"/>
      <c r="BK99" s="254"/>
      <c r="BL99" s="254"/>
      <c r="BM99" s="254"/>
      <c r="BN99" s="254"/>
      <c r="BO99" s="254"/>
      <c r="BP99" s="254"/>
      <c r="BQ99" s="254"/>
      <c r="BR99" s="262"/>
      <c r="BS99" s="262"/>
      <c r="BT99" s="262"/>
      <c r="BU99" s="262"/>
      <c r="BV99" s="262"/>
      <c r="BW99" s="262"/>
      <c r="BX99" s="262"/>
      <c r="BY99" s="262"/>
      <c r="BZ99" s="262"/>
      <c r="CA99" s="262"/>
      <c r="CB99" s="262"/>
      <c r="CC99" s="262"/>
      <c r="CD99" s="262"/>
      <c r="CE99" s="262"/>
      <c r="CF99" s="262"/>
      <c r="CG99" s="262"/>
      <c r="CH99" s="262"/>
      <c r="CI99" s="262"/>
      <c r="CJ99" s="262"/>
      <c r="CK99" s="262"/>
      <c r="CL99" s="262"/>
      <c r="CM99" s="262"/>
      <c r="CN99" s="262"/>
      <c r="CO99" s="262"/>
      <c r="CP99" s="262"/>
      <c r="CQ99" s="262"/>
      <c r="CR99" s="262"/>
      <c r="CS99" s="262"/>
      <c r="CT99" s="262"/>
      <c r="CU99" s="262"/>
      <c r="CV99" s="262"/>
      <c r="CW99" s="262"/>
      <c r="CX99" s="262"/>
      <c r="CY99" s="262"/>
      <c r="CZ99" s="262"/>
      <c r="DA99" s="262"/>
      <c r="DB99" s="262"/>
      <c r="DC99" s="262"/>
      <c r="DD99" s="262"/>
      <c r="DE99" s="262"/>
      <c r="DF99" s="262"/>
      <c r="DG99" s="262"/>
      <c r="DH99" s="262"/>
      <c r="DI99" s="262"/>
      <c r="DJ99" s="262"/>
      <c r="DK99" s="262"/>
      <c r="DL99" s="262"/>
      <c r="DM99" s="262"/>
      <c r="DN99" s="262"/>
      <c r="DO99" s="262"/>
      <c r="DP99" s="262"/>
      <c r="DQ99" s="262"/>
      <c r="DR99" s="262"/>
      <c r="DS99" s="262"/>
      <c r="DT99" s="262"/>
      <c r="DU99" s="262"/>
      <c r="DV99" s="262"/>
      <c r="DW99" s="262"/>
      <c r="DX99" s="262"/>
      <c r="DY99" s="262"/>
      <c r="DZ99" s="262"/>
      <c r="EA99" s="262"/>
      <c r="EB99" s="262"/>
      <c r="EC99" s="262"/>
      <c r="ED99" s="262"/>
      <c r="EE99" s="262"/>
      <c r="EF99" s="262"/>
      <c r="EG99" s="262"/>
      <c r="EH99" s="262"/>
      <c r="EI99" s="262"/>
      <c r="EJ99" s="262"/>
      <c r="EK99" s="262"/>
    </row>
    <row r="100" spans="1:141" s="818" customFormat="1" ht="18" hidden="1" customHeight="1">
      <c r="A100" s="818" t="s">
        <v>644</v>
      </c>
    </row>
    <row r="101" spans="1:141" s="257" customFormat="1" ht="16.5" hidden="1" customHeight="1">
      <c r="A101" s="255" t="s">
        <v>643</v>
      </c>
      <c r="B101" s="256"/>
      <c r="C101" s="256"/>
      <c r="D101" s="256"/>
      <c r="E101" s="258" t="s">
        <v>955</v>
      </c>
      <c r="F101" s="254"/>
      <c r="G101" s="254"/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  <c r="AL101" s="254"/>
      <c r="AM101" s="254"/>
      <c r="AN101" s="254"/>
      <c r="AO101" s="254"/>
      <c r="AP101" s="254"/>
      <c r="AQ101" s="254"/>
      <c r="AR101" s="254"/>
      <c r="AS101" s="254"/>
      <c r="AT101" s="254"/>
      <c r="AU101" s="254"/>
      <c r="AV101" s="254"/>
      <c r="AW101" s="254"/>
      <c r="AX101" s="254"/>
      <c r="AY101" s="254"/>
      <c r="AZ101" s="254"/>
      <c r="BA101" s="254"/>
      <c r="BB101" s="254"/>
      <c r="BC101" s="254"/>
      <c r="BD101" s="254"/>
      <c r="BE101" s="254"/>
      <c r="BF101" s="254"/>
      <c r="BG101" s="254"/>
      <c r="BH101" s="254"/>
      <c r="BI101" s="254"/>
      <c r="BJ101" s="254"/>
      <c r="BK101" s="254"/>
      <c r="BL101" s="254"/>
      <c r="BM101" s="254"/>
      <c r="BN101" s="254"/>
      <c r="BO101" s="254"/>
      <c r="BP101" s="254"/>
      <c r="BQ101" s="254"/>
      <c r="BR101" s="262"/>
      <c r="BS101" s="262"/>
      <c r="BT101" s="262"/>
      <c r="BU101" s="262"/>
      <c r="BV101" s="262"/>
      <c r="BW101" s="262"/>
      <c r="BX101" s="262"/>
      <c r="BY101" s="262"/>
      <c r="BZ101" s="262"/>
      <c r="CA101" s="262"/>
      <c r="CB101" s="262"/>
      <c r="CC101" s="262"/>
      <c r="CD101" s="262"/>
      <c r="CE101" s="262"/>
      <c r="CF101" s="262"/>
      <c r="CG101" s="262"/>
      <c r="CH101" s="262"/>
      <c r="CI101" s="262"/>
      <c r="CJ101" s="262"/>
      <c r="CK101" s="262"/>
      <c r="CL101" s="262"/>
      <c r="CM101" s="262"/>
      <c r="CN101" s="262"/>
      <c r="CO101" s="262"/>
      <c r="CP101" s="262"/>
      <c r="CQ101" s="262"/>
      <c r="CR101" s="262"/>
      <c r="CS101" s="262"/>
      <c r="CT101" s="262"/>
      <c r="CU101" s="262"/>
      <c r="CV101" s="262"/>
      <c r="CW101" s="262"/>
      <c r="CX101" s="262"/>
      <c r="CY101" s="262"/>
      <c r="CZ101" s="262"/>
      <c r="DA101" s="262"/>
      <c r="DB101" s="262"/>
      <c r="DC101" s="262"/>
      <c r="DD101" s="262"/>
      <c r="DE101" s="262"/>
      <c r="DF101" s="262"/>
      <c r="DG101" s="262"/>
      <c r="DH101" s="262"/>
      <c r="DI101" s="262"/>
      <c r="DJ101" s="262"/>
      <c r="DK101" s="262"/>
      <c r="DL101" s="262"/>
      <c r="DM101" s="262"/>
      <c r="DN101" s="262"/>
      <c r="DO101" s="262"/>
      <c r="DP101" s="262"/>
      <c r="DQ101" s="262"/>
      <c r="DR101" s="262"/>
      <c r="DS101" s="262"/>
      <c r="DT101" s="262"/>
      <c r="DU101" s="262"/>
      <c r="DV101" s="262"/>
      <c r="DW101" s="262"/>
      <c r="DX101" s="262"/>
      <c r="DY101" s="262"/>
      <c r="DZ101" s="262"/>
      <c r="EA101" s="262"/>
      <c r="EB101" s="262"/>
      <c r="EC101" s="262"/>
      <c r="ED101" s="262"/>
      <c r="EE101" s="262"/>
      <c r="EF101" s="262"/>
      <c r="EG101" s="262"/>
      <c r="EH101" s="262"/>
      <c r="EI101" s="262"/>
      <c r="EJ101" s="262"/>
      <c r="EK101" s="262"/>
    </row>
    <row r="102" spans="1:141" s="818" customFormat="1" ht="18" hidden="1" customHeight="1">
      <c r="A102" s="818" t="s">
        <v>644</v>
      </c>
    </row>
    <row r="105" spans="1:141">
      <c r="F105" s="114" t="s">
        <v>947</v>
      </c>
      <c r="Q105" s="114" t="s">
        <v>912</v>
      </c>
      <c r="AG105" s="114" t="s">
        <v>912</v>
      </c>
    </row>
    <row r="106" spans="1:141">
      <c r="Q106" s="114"/>
      <c r="AG106" s="114"/>
    </row>
    <row r="107" spans="1:141">
      <c r="Q107" s="114"/>
      <c r="AG107" s="114"/>
    </row>
    <row r="108" spans="1:141">
      <c r="F108" s="114" t="s">
        <v>915</v>
      </c>
      <c r="Q108" s="114" t="s">
        <v>916</v>
      </c>
      <c r="AG108" s="114" t="s">
        <v>916</v>
      </c>
    </row>
  </sheetData>
  <mergeCells count="50">
    <mergeCell ref="A40:XFD40"/>
    <mergeCell ref="AX8:AX9"/>
    <mergeCell ref="AZ8:BD8"/>
    <mergeCell ref="BF8:BJ8"/>
    <mergeCell ref="AE8:AI8"/>
    <mergeCell ref="AJ8:AJ9"/>
    <mergeCell ref="AL8:AP8"/>
    <mergeCell ref="AQ8:AQ9"/>
    <mergeCell ref="AS8:AW8"/>
    <mergeCell ref="O8:O9"/>
    <mergeCell ref="Q8:U8"/>
    <mergeCell ref="V8:V9"/>
    <mergeCell ref="X8:AB8"/>
    <mergeCell ref="AC8:AC9"/>
    <mergeCell ref="E7:E9"/>
    <mergeCell ref="F7:F9"/>
    <mergeCell ref="A102:XFD102"/>
    <mergeCell ref="A93:XFD93"/>
    <mergeCell ref="A95:XFD95"/>
    <mergeCell ref="E98:BJ98"/>
    <mergeCell ref="A89:XFD89"/>
    <mergeCell ref="A100:XFD100"/>
    <mergeCell ref="E90:BQ90"/>
    <mergeCell ref="E91:BQ91"/>
    <mergeCell ref="E96:BQ96"/>
    <mergeCell ref="E12:BQ12"/>
    <mergeCell ref="E19:BQ19"/>
    <mergeCell ref="E28:BQ28"/>
    <mergeCell ref="E34:BQ34"/>
    <mergeCell ref="E5:BQ5"/>
    <mergeCell ref="E6:BQ6"/>
    <mergeCell ref="E11:BQ11"/>
    <mergeCell ref="BK8:BK9"/>
    <mergeCell ref="BM8:BQ8"/>
    <mergeCell ref="BK7:BQ7"/>
    <mergeCell ref="G7:G9"/>
    <mergeCell ref="H7:BJ7"/>
    <mergeCell ref="H8:H9"/>
    <mergeCell ref="J8:N8"/>
    <mergeCell ref="E41:BQ41"/>
    <mergeCell ref="E42:BQ42"/>
    <mergeCell ref="E51:BQ51"/>
    <mergeCell ref="E61:BQ61"/>
    <mergeCell ref="E62:BQ62"/>
    <mergeCell ref="A87:XFD87"/>
    <mergeCell ref="A60:XFD60"/>
    <mergeCell ref="E69:BQ69"/>
    <mergeCell ref="E84:BQ84"/>
    <mergeCell ref="E85:BQ85"/>
    <mergeCell ref="A83:XFD83"/>
  </mergeCells>
  <pageMargins left="0.23622047244094491" right="0.23622047244094491" top="0.35433070866141736" bottom="0.35433070866141736" header="0.31496062992125984" footer="0.31496062992125984"/>
  <pageSetup paperSize="9" scale="58" fitToHeight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W123"/>
  <sheetViews>
    <sheetView topLeftCell="A3" zoomScaleNormal="100" zoomScaleSheetLayoutView="70" workbookViewId="0">
      <pane ySplit="9" topLeftCell="A12" activePane="bottomLeft" state="frozen"/>
      <selection activeCell="A3" sqref="A3"/>
      <selection pane="bottomLeft" activeCell="B8" sqref="B8"/>
    </sheetView>
  </sheetViews>
  <sheetFormatPr defaultColWidth="9.140625" defaultRowHeight="15.75"/>
  <cols>
    <col min="1" max="1" width="9.140625" style="30"/>
    <col min="2" max="2" width="12.42578125" style="27" customWidth="1"/>
    <col min="3" max="3" width="68.140625" style="30" customWidth="1"/>
    <col min="4" max="4" width="19.28515625" style="30" customWidth="1"/>
    <col min="5" max="5" width="18.140625" style="30" customWidth="1"/>
    <col min="6" max="6" width="24.5703125" style="30" customWidth="1"/>
    <col min="7" max="8" width="21.28515625" style="30" hidden="1" customWidth="1"/>
    <col min="9" max="9" width="24.28515625" style="30" hidden="1" customWidth="1"/>
    <col min="10" max="11" width="21.28515625" style="30" hidden="1" customWidth="1"/>
    <col min="12" max="12" width="18.140625" style="30" hidden="1" customWidth="1"/>
    <col min="13" max="13" width="23.5703125" style="30" hidden="1" customWidth="1"/>
    <col min="14" max="14" width="15.5703125" style="30" hidden="1" customWidth="1"/>
    <col min="15" max="15" width="13.5703125" style="30" hidden="1" customWidth="1"/>
    <col min="16" max="16" width="14" style="30" hidden="1" customWidth="1"/>
    <col min="17" max="17" width="13.140625" style="30" customWidth="1"/>
    <col min="18" max="18" width="13" style="30" hidden="1" customWidth="1"/>
    <col min="19" max="20" width="12.140625" style="30" hidden="1" customWidth="1"/>
    <col min="21" max="21" width="14.28515625" style="30" hidden="1" customWidth="1"/>
    <col min="22" max="22" width="14.28515625" style="316" customWidth="1"/>
    <col min="23" max="23" width="18" style="295" customWidth="1"/>
    <col min="24" max="24" width="11" style="30" customWidth="1"/>
    <col min="25" max="25" width="7.7109375" style="30" customWidth="1"/>
    <col min="26" max="26" width="8.85546875" style="30" customWidth="1"/>
    <col min="27" max="16384" width="9.140625" style="30"/>
  </cols>
  <sheetData>
    <row r="1" spans="1:23" hidden="1"/>
    <row r="2" spans="1:23" hidden="1"/>
    <row r="3" spans="1:23">
      <c r="W3" s="223" t="s">
        <v>905</v>
      </c>
    </row>
    <row r="4" spans="1:23">
      <c r="W4" s="223" t="s">
        <v>906</v>
      </c>
    </row>
    <row r="5" spans="1:23">
      <c r="W5" s="224" t="s">
        <v>996</v>
      </c>
    </row>
    <row r="6" spans="1:23">
      <c r="W6" s="225" t="s">
        <v>907</v>
      </c>
    </row>
    <row r="7" spans="1:23" s="115" customFormat="1" ht="29.25" customHeight="1">
      <c r="B7" s="843" t="s">
        <v>1012</v>
      </c>
      <c r="C7" s="843"/>
      <c r="D7" s="843"/>
      <c r="E7" s="843"/>
      <c r="F7" s="843"/>
      <c r="G7" s="843"/>
      <c r="H7" s="843"/>
      <c r="I7" s="843"/>
      <c r="J7" s="843"/>
      <c r="K7" s="843"/>
      <c r="L7" s="843"/>
      <c r="M7" s="843"/>
      <c r="N7" s="843"/>
      <c r="O7" s="843"/>
      <c r="P7" s="843"/>
      <c r="Q7" s="843"/>
      <c r="R7" s="843"/>
      <c r="S7" s="843"/>
      <c r="T7" s="843"/>
      <c r="U7" s="843"/>
      <c r="V7" s="316"/>
      <c r="W7" s="296"/>
    </row>
    <row r="8" spans="1:23" s="115" customFormat="1" ht="26.25" customHeight="1">
      <c r="B8" s="318"/>
      <c r="C8" s="318"/>
      <c r="D8" s="318"/>
      <c r="E8" s="318"/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318"/>
      <c r="Q8" s="318"/>
      <c r="R8" s="318"/>
      <c r="S8" s="318"/>
      <c r="T8" s="832" t="s">
        <v>874</v>
      </c>
      <c r="U8" s="832"/>
      <c r="V8" s="320"/>
      <c r="W8" s="319"/>
    </row>
    <row r="9" spans="1:23" ht="82.5" customHeight="1">
      <c r="A9" s="844" t="s">
        <v>388</v>
      </c>
      <c r="B9" s="845"/>
      <c r="C9" s="742" t="s">
        <v>389</v>
      </c>
      <c r="D9" s="742" t="s">
        <v>390</v>
      </c>
      <c r="E9" s="581" t="s">
        <v>2</v>
      </c>
      <c r="F9" s="581" t="s">
        <v>391</v>
      </c>
      <c r="G9" s="749" t="s">
        <v>392</v>
      </c>
      <c r="H9" s="750"/>
      <c r="I9" s="750"/>
      <c r="J9" s="750"/>
      <c r="K9" s="756"/>
      <c r="L9" s="749" t="s">
        <v>393</v>
      </c>
      <c r="M9" s="756"/>
      <c r="N9" s="749" t="s">
        <v>1009</v>
      </c>
      <c r="O9" s="750"/>
      <c r="P9" s="750"/>
      <c r="Q9" s="750"/>
      <c r="R9" s="750"/>
      <c r="S9" s="750"/>
      <c r="T9" s="750"/>
      <c r="U9" s="750"/>
      <c r="V9" s="842"/>
      <c r="W9" s="298"/>
    </row>
    <row r="10" spans="1:23" ht="42.75" customHeight="1">
      <c r="A10" s="846"/>
      <c r="B10" s="847"/>
      <c r="C10" s="742"/>
      <c r="D10" s="742"/>
      <c r="E10" s="582"/>
      <c r="F10" s="582"/>
      <c r="G10" s="749" t="s">
        <v>352</v>
      </c>
      <c r="H10" s="750"/>
      <c r="I10" s="750"/>
      <c r="J10" s="750"/>
      <c r="K10" s="756"/>
      <c r="L10" s="742" t="s">
        <v>842</v>
      </c>
      <c r="M10" s="742"/>
      <c r="N10" s="44" t="s">
        <v>395</v>
      </c>
      <c r="O10" s="44" t="s">
        <v>396</v>
      </c>
      <c r="P10" s="44" t="s">
        <v>354</v>
      </c>
      <c r="Q10" s="45" t="s">
        <v>991</v>
      </c>
      <c r="R10" s="44" t="s">
        <v>397</v>
      </c>
      <c r="S10" s="44" t="s">
        <v>398</v>
      </c>
      <c r="T10" s="44" t="s">
        <v>399</v>
      </c>
      <c r="U10" s="742" t="s">
        <v>0</v>
      </c>
      <c r="V10" s="26" t="s">
        <v>982</v>
      </c>
      <c r="W10" s="299" t="s">
        <v>983</v>
      </c>
    </row>
    <row r="11" spans="1:23" ht="31.5" customHeight="1">
      <c r="A11" s="848"/>
      <c r="B11" s="849"/>
      <c r="C11" s="742"/>
      <c r="D11" s="742"/>
      <c r="E11" s="583"/>
      <c r="F11" s="583"/>
      <c r="G11" s="45" t="s">
        <v>400</v>
      </c>
      <c r="H11" s="45" t="s">
        <v>401</v>
      </c>
      <c r="I11" s="45" t="s">
        <v>402</v>
      </c>
      <c r="J11" s="45" t="s">
        <v>403</v>
      </c>
      <c r="K11" s="45" t="s">
        <v>404</v>
      </c>
      <c r="L11" s="45" t="s">
        <v>405</v>
      </c>
      <c r="M11" s="45" t="s">
        <v>406</v>
      </c>
      <c r="N11" s="45" t="s">
        <v>353</v>
      </c>
      <c r="O11" s="45" t="s">
        <v>353</v>
      </c>
      <c r="P11" s="45" t="s">
        <v>353</v>
      </c>
      <c r="Q11" s="45" t="s">
        <v>992</v>
      </c>
      <c r="R11" s="45" t="s">
        <v>351</v>
      </c>
      <c r="S11" s="45" t="s">
        <v>351</v>
      </c>
      <c r="T11" s="45" t="s">
        <v>351</v>
      </c>
      <c r="U11" s="742"/>
      <c r="V11" s="306" t="s">
        <v>985</v>
      </c>
      <c r="W11" s="300"/>
    </row>
    <row r="12" spans="1:23" ht="17.25" customHeight="1">
      <c r="A12" s="48"/>
      <c r="B12" s="45">
        <v>1</v>
      </c>
      <c r="C12" s="45">
        <v>2</v>
      </c>
      <c r="D12" s="45">
        <v>4</v>
      </c>
      <c r="E12" s="45">
        <v>5</v>
      </c>
      <c r="F12" s="45">
        <v>6</v>
      </c>
      <c r="G12" s="45">
        <v>7</v>
      </c>
      <c r="H12" s="45">
        <v>8</v>
      </c>
      <c r="I12" s="45">
        <v>9</v>
      </c>
      <c r="J12" s="45">
        <v>10</v>
      </c>
      <c r="K12" s="45">
        <f t="shared" ref="K12" si="0">J12+1</f>
        <v>11</v>
      </c>
      <c r="L12" s="45">
        <v>12</v>
      </c>
      <c r="M12" s="45">
        <v>13</v>
      </c>
      <c r="N12" s="45">
        <v>14</v>
      </c>
      <c r="O12" s="45">
        <v>15</v>
      </c>
      <c r="P12" s="45">
        <v>16</v>
      </c>
      <c r="Q12" s="45">
        <v>17</v>
      </c>
      <c r="R12" s="45">
        <v>18</v>
      </c>
      <c r="S12" s="45">
        <v>19</v>
      </c>
      <c r="T12" s="45">
        <v>20</v>
      </c>
      <c r="U12" s="45">
        <v>21</v>
      </c>
      <c r="V12" s="307"/>
      <c r="W12" s="301"/>
    </row>
    <row r="13" spans="1:23" s="313" customFormat="1" ht="19.5" customHeight="1">
      <c r="A13" s="836" t="s">
        <v>23</v>
      </c>
      <c r="B13" s="837"/>
      <c r="C13" s="837"/>
      <c r="D13" s="837"/>
      <c r="E13" s="837"/>
      <c r="F13" s="837"/>
      <c r="G13" s="837"/>
      <c r="H13" s="837"/>
      <c r="I13" s="837"/>
      <c r="J13" s="837"/>
      <c r="K13" s="837"/>
      <c r="L13" s="837"/>
      <c r="M13" s="837"/>
      <c r="N13" s="837"/>
      <c r="O13" s="837"/>
      <c r="P13" s="837"/>
      <c r="Q13" s="837"/>
      <c r="R13" s="837"/>
      <c r="S13" s="837"/>
      <c r="T13" s="837"/>
      <c r="U13" s="841"/>
      <c r="V13" s="321"/>
      <c r="W13" s="314"/>
    </row>
    <row r="14" spans="1:23" s="313" customFormat="1" ht="19.5" customHeight="1">
      <c r="A14" s="836" t="s">
        <v>24</v>
      </c>
      <c r="B14" s="837"/>
      <c r="C14" s="837"/>
      <c r="D14" s="837"/>
      <c r="E14" s="837"/>
      <c r="F14" s="837"/>
      <c r="G14" s="837"/>
      <c r="H14" s="837"/>
      <c r="I14" s="837"/>
      <c r="J14" s="837"/>
      <c r="K14" s="837"/>
      <c r="L14" s="837"/>
      <c r="M14" s="837"/>
      <c r="N14" s="837"/>
      <c r="O14" s="837"/>
      <c r="P14" s="837"/>
      <c r="Q14" s="837"/>
      <c r="R14" s="837"/>
      <c r="S14" s="837"/>
      <c r="T14" s="837"/>
      <c r="U14" s="841"/>
      <c r="V14" s="321"/>
      <c r="W14" s="314"/>
    </row>
    <row r="15" spans="1:23" ht="16.5" customHeight="1">
      <c r="A15" s="833" t="s">
        <v>628</v>
      </c>
      <c r="B15" s="834"/>
      <c r="C15" s="834"/>
      <c r="D15" s="834"/>
      <c r="E15" s="834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834"/>
      <c r="Q15" s="834"/>
      <c r="R15" s="834"/>
      <c r="S15" s="834"/>
      <c r="T15" s="834"/>
      <c r="U15" s="835"/>
      <c r="V15" s="322"/>
      <c r="W15" s="312"/>
    </row>
    <row r="16" spans="1:23" ht="48" customHeight="1">
      <c r="A16" s="116"/>
      <c r="B16" s="60" t="s">
        <v>346</v>
      </c>
      <c r="C16" s="117" t="s">
        <v>629</v>
      </c>
      <c r="D16" s="118">
        <v>2019</v>
      </c>
      <c r="E16" s="118">
        <v>2021</v>
      </c>
      <c r="F16" s="105">
        <v>74.498999999999995</v>
      </c>
      <c r="G16" s="105">
        <v>74.498999999999995</v>
      </c>
      <c r="H16" s="105">
        <v>0</v>
      </c>
      <c r="I16" s="105">
        <v>74.498999999999995</v>
      </c>
      <c r="J16" s="105" t="s">
        <v>297</v>
      </c>
      <c r="K16" s="105" t="s">
        <v>297</v>
      </c>
      <c r="L16" s="105" t="s">
        <v>297</v>
      </c>
      <c r="M16" s="105">
        <f>F16-N16-O16-P16-Q16</f>
        <v>-4.0000000005591119E-5</v>
      </c>
      <c r="N16" s="105">
        <v>24.18074</v>
      </c>
      <c r="O16" s="105">
        <v>24.18074</v>
      </c>
      <c r="P16" s="105">
        <v>26.137560000000001</v>
      </c>
      <c r="Q16" s="105">
        <v>0</v>
      </c>
      <c r="R16" s="105">
        <v>0</v>
      </c>
      <c r="S16" s="105">
        <v>0</v>
      </c>
      <c r="T16" s="105">
        <v>0</v>
      </c>
      <c r="U16" s="105">
        <f>N16+O16+P16+Q16+R16+S16+T16</f>
        <v>74.499040000000008</v>
      </c>
      <c r="V16" s="307">
        <v>0</v>
      </c>
      <c r="W16" s="302" t="s">
        <v>990</v>
      </c>
    </row>
    <row r="17" spans="1:23" ht="51.75" customHeight="1">
      <c r="A17" s="119"/>
      <c r="B17" s="60" t="s">
        <v>345</v>
      </c>
      <c r="C17" s="117" t="s">
        <v>636</v>
      </c>
      <c r="D17" s="118">
        <v>2020</v>
      </c>
      <c r="E17" s="118">
        <v>2021</v>
      </c>
      <c r="F17" s="105">
        <v>204.84899999999999</v>
      </c>
      <c r="G17" s="105">
        <v>204.84899999999999</v>
      </c>
      <c r="H17" s="105">
        <v>9.3640000000000008</v>
      </c>
      <c r="I17" s="105">
        <v>180.50899999999999</v>
      </c>
      <c r="J17" s="105" t="s">
        <v>297</v>
      </c>
      <c r="K17" s="105" t="s">
        <v>297</v>
      </c>
      <c r="L17" s="105" t="s">
        <v>297</v>
      </c>
      <c r="M17" s="105">
        <f t="shared" ref="M17:M18" si="1">F17-N17-O17-P17-Q17</f>
        <v>-5.3000000003744496E-4</v>
      </c>
      <c r="N17" s="105">
        <v>0</v>
      </c>
      <c r="O17" s="105">
        <v>203.67684000000003</v>
      </c>
      <c r="P17" s="105">
        <v>1.17269</v>
      </c>
      <c r="Q17" s="105">
        <v>0</v>
      </c>
      <c r="R17" s="105">
        <v>0</v>
      </c>
      <c r="S17" s="105">
        <v>0</v>
      </c>
      <c r="T17" s="105">
        <v>0</v>
      </c>
      <c r="U17" s="105">
        <f t="shared" ref="U17:U18" si="2">N17+O17+P17+Q17+R17+S17+T17</f>
        <v>204.84953000000002</v>
      </c>
      <c r="V17" s="307">
        <v>0</v>
      </c>
      <c r="W17" s="302" t="s">
        <v>990</v>
      </c>
    </row>
    <row r="18" spans="1:23" ht="86.25" customHeight="1">
      <c r="A18" s="120"/>
      <c r="B18" s="60" t="s">
        <v>812</v>
      </c>
      <c r="C18" s="117" t="s">
        <v>639</v>
      </c>
      <c r="D18" s="118">
        <v>2015</v>
      </c>
      <c r="E18" s="118">
        <v>2019</v>
      </c>
      <c r="F18" s="105">
        <v>7.5549999999999997</v>
      </c>
      <c r="G18" s="105">
        <v>7.5549999999999997</v>
      </c>
      <c r="H18" s="105">
        <v>0.96199999999999997</v>
      </c>
      <c r="I18" s="105">
        <v>6.5919999999999996</v>
      </c>
      <c r="J18" s="105" t="s">
        <v>297</v>
      </c>
      <c r="K18" s="105" t="s">
        <v>297</v>
      </c>
      <c r="L18" s="105" t="s">
        <v>297</v>
      </c>
      <c r="M18" s="105">
        <f t="shared" si="1"/>
        <v>7.5549999999999997</v>
      </c>
      <c r="N18" s="105">
        <v>0</v>
      </c>
      <c r="O18" s="105">
        <v>0</v>
      </c>
      <c r="P18" s="105">
        <v>0</v>
      </c>
      <c r="Q18" s="105">
        <v>0</v>
      </c>
      <c r="R18" s="105">
        <v>6.5925900000000004</v>
      </c>
      <c r="S18" s="105">
        <v>0</v>
      </c>
      <c r="T18" s="105">
        <v>0</v>
      </c>
      <c r="U18" s="105">
        <f t="shared" si="2"/>
        <v>6.5925900000000004</v>
      </c>
      <c r="V18" s="307">
        <v>1209.08</v>
      </c>
      <c r="W18" s="302"/>
    </row>
    <row r="19" spans="1:23" ht="16.5" customHeight="1">
      <c r="A19" s="833" t="s">
        <v>643</v>
      </c>
      <c r="B19" s="834"/>
      <c r="C19" s="834"/>
      <c r="D19" s="834"/>
      <c r="E19" s="834"/>
      <c r="F19" s="834"/>
      <c r="G19" s="834"/>
      <c r="H19" s="834"/>
      <c r="I19" s="834"/>
      <c r="J19" s="834"/>
      <c r="K19" s="834"/>
      <c r="L19" s="834"/>
      <c r="M19" s="834"/>
      <c r="N19" s="834"/>
      <c r="O19" s="834"/>
      <c r="P19" s="834"/>
      <c r="Q19" s="834"/>
      <c r="R19" s="834"/>
      <c r="S19" s="834"/>
      <c r="T19" s="834"/>
      <c r="U19" s="835"/>
      <c r="V19" s="322"/>
      <c r="W19" s="312"/>
    </row>
    <row r="20" spans="1:23" ht="18" customHeight="1">
      <c r="A20" s="819" t="s">
        <v>644</v>
      </c>
      <c r="B20" s="820"/>
      <c r="C20" s="820"/>
      <c r="D20" s="820"/>
      <c r="E20" s="820"/>
      <c r="F20" s="820"/>
      <c r="G20" s="820"/>
      <c r="H20" s="820"/>
      <c r="I20" s="820"/>
      <c r="J20" s="820"/>
      <c r="K20" s="820"/>
      <c r="L20" s="820"/>
      <c r="M20" s="820"/>
      <c r="N20" s="820"/>
      <c r="O20" s="820"/>
      <c r="P20" s="820"/>
      <c r="Q20" s="820"/>
      <c r="R20" s="820"/>
      <c r="S20" s="820"/>
      <c r="T20" s="820"/>
      <c r="U20" s="821"/>
      <c r="V20" s="307"/>
      <c r="W20" s="302"/>
    </row>
    <row r="21" spans="1:23" s="313" customFormat="1" ht="19.5" customHeight="1">
      <c r="A21" s="836" t="s">
        <v>27</v>
      </c>
      <c r="B21" s="837"/>
      <c r="C21" s="837"/>
      <c r="D21" s="837"/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7"/>
      <c r="P21" s="837"/>
      <c r="Q21" s="837"/>
      <c r="R21" s="837"/>
      <c r="S21" s="837"/>
      <c r="T21" s="837"/>
      <c r="U21" s="841"/>
      <c r="V21" s="321"/>
      <c r="W21" s="314"/>
    </row>
    <row r="22" spans="1:23" ht="16.5" customHeight="1">
      <c r="A22" s="833" t="s">
        <v>628</v>
      </c>
      <c r="B22" s="834"/>
      <c r="C22" s="834"/>
      <c r="D22" s="834"/>
      <c r="E22" s="834"/>
      <c r="F22" s="834"/>
      <c r="G22" s="834"/>
      <c r="H22" s="834"/>
      <c r="I22" s="834"/>
      <c r="J22" s="834"/>
      <c r="K22" s="834"/>
      <c r="L22" s="834"/>
      <c r="M22" s="834"/>
      <c r="N22" s="834"/>
      <c r="O22" s="834"/>
      <c r="P22" s="834"/>
      <c r="Q22" s="834"/>
      <c r="R22" s="834"/>
      <c r="S22" s="834"/>
      <c r="T22" s="834"/>
      <c r="U22" s="835"/>
      <c r="V22" s="322"/>
      <c r="W22" s="312"/>
    </row>
    <row r="23" spans="1:23" ht="21" customHeight="1">
      <c r="A23" s="838"/>
      <c r="B23" s="61" t="s">
        <v>342</v>
      </c>
      <c r="C23" s="117" t="s">
        <v>647</v>
      </c>
      <c r="D23" s="118">
        <v>2022</v>
      </c>
      <c r="E23" s="118">
        <v>2022</v>
      </c>
      <c r="F23" s="105">
        <v>21.626999999999999</v>
      </c>
      <c r="G23" s="105">
        <v>21.626999999999999</v>
      </c>
      <c r="H23" s="105">
        <v>1.821</v>
      </c>
      <c r="I23" s="105">
        <v>19.806000000000001</v>
      </c>
      <c r="J23" s="105" t="s">
        <v>297</v>
      </c>
      <c r="K23" s="105" t="s">
        <v>297</v>
      </c>
      <c r="L23" s="105" t="s">
        <v>297</v>
      </c>
      <c r="M23" s="105">
        <f>F23-N23-O23-P23-Q23</f>
        <v>-7.1000000000154273E-4</v>
      </c>
      <c r="N23" s="105">
        <v>0</v>
      </c>
      <c r="O23" s="105">
        <v>0</v>
      </c>
      <c r="P23" s="121">
        <v>0</v>
      </c>
      <c r="Q23" s="105">
        <v>21.62771</v>
      </c>
      <c r="R23" s="105">
        <v>0</v>
      </c>
      <c r="S23" s="105">
        <v>0</v>
      </c>
      <c r="T23" s="105">
        <v>0</v>
      </c>
      <c r="U23" s="105">
        <f t="shared" ref="U23:U26" si="3">N23+O23+P23+Q23+R23+S23+T23</f>
        <v>21.62771</v>
      </c>
      <c r="V23" s="317">
        <v>0</v>
      </c>
      <c r="W23" s="302"/>
    </row>
    <row r="24" spans="1:23" ht="32.25" customHeight="1">
      <c r="A24" s="839"/>
      <c r="B24" s="61" t="s">
        <v>341</v>
      </c>
      <c r="C24" s="117" t="s">
        <v>650</v>
      </c>
      <c r="D24" s="118">
        <v>2022</v>
      </c>
      <c r="E24" s="118">
        <v>2022</v>
      </c>
      <c r="F24" s="105">
        <v>12.759</v>
      </c>
      <c r="G24" s="105">
        <v>12.759</v>
      </c>
      <c r="H24" s="105">
        <v>1.6519999999999999</v>
      </c>
      <c r="I24" s="105">
        <v>11.106999999999999</v>
      </c>
      <c r="J24" s="105" t="s">
        <v>297</v>
      </c>
      <c r="K24" s="105" t="s">
        <v>297</v>
      </c>
      <c r="L24" s="105" t="s">
        <v>297</v>
      </c>
      <c r="M24" s="105">
        <f t="shared" ref="M24:M29" si="4">F24-N24-O24-P24-Q24</f>
        <v>-9.4999999999778595E-4</v>
      </c>
      <c r="N24" s="105">
        <v>0</v>
      </c>
      <c r="O24" s="105">
        <v>0</v>
      </c>
      <c r="P24" s="105">
        <v>0</v>
      </c>
      <c r="Q24" s="105">
        <v>12.759949999999998</v>
      </c>
      <c r="R24" s="105">
        <v>0</v>
      </c>
      <c r="S24" s="105">
        <v>0</v>
      </c>
      <c r="T24" s="105">
        <v>0</v>
      </c>
      <c r="U24" s="105">
        <f t="shared" si="3"/>
        <v>12.759949999999998</v>
      </c>
      <c r="V24" s="317">
        <v>0</v>
      </c>
      <c r="W24" s="302"/>
    </row>
    <row r="25" spans="1:23" ht="38.25" customHeight="1">
      <c r="A25" s="839"/>
      <c r="B25" s="61" t="s">
        <v>340</v>
      </c>
      <c r="C25" s="117" t="s">
        <v>653</v>
      </c>
      <c r="D25" s="118">
        <v>2022</v>
      </c>
      <c r="E25" s="118">
        <v>2022</v>
      </c>
      <c r="F25" s="105">
        <v>12.759</v>
      </c>
      <c r="G25" s="105">
        <v>12.759</v>
      </c>
      <c r="H25" s="105">
        <v>1.6519999999999999</v>
      </c>
      <c r="I25" s="105">
        <v>11.106999999999999</v>
      </c>
      <c r="J25" s="105" t="s">
        <v>297</v>
      </c>
      <c r="K25" s="105" t="s">
        <v>297</v>
      </c>
      <c r="L25" s="105" t="s">
        <v>297</v>
      </c>
      <c r="M25" s="105">
        <f t="shared" si="4"/>
        <v>-5.8999999999898023E-4</v>
      </c>
      <c r="N25" s="105">
        <v>0</v>
      </c>
      <c r="O25" s="105">
        <v>0</v>
      </c>
      <c r="P25" s="105">
        <v>0</v>
      </c>
      <c r="Q25" s="105">
        <v>12.759589999999999</v>
      </c>
      <c r="R25" s="105">
        <v>0</v>
      </c>
      <c r="S25" s="105">
        <v>0</v>
      </c>
      <c r="T25" s="105">
        <v>0</v>
      </c>
      <c r="U25" s="105">
        <f t="shared" si="3"/>
        <v>12.759589999999999</v>
      </c>
      <c r="V25" s="317">
        <v>0</v>
      </c>
      <c r="W25" s="301"/>
    </row>
    <row r="26" spans="1:23" ht="27.75" customHeight="1">
      <c r="A26" s="840"/>
      <c r="B26" s="61" t="s">
        <v>655</v>
      </c>
      <c r="C26" s="117" t="s">
        <v>656</v>
      </c>
      <c r="D26" s="118">
        <v>2022</v>
      </c>
      <c r="E26" s="118">
        <v>2023</v>
      </c>
      <c r="F26" s="105">
        <v>199.01900000000001</v>
      </c>
      <c r="G26" s="105">
        <v>199.01900000000001</v>
      </c>
      <c r="H26" s="105">
        <v>0</v>
      </c>
      <c r="I26" s="105">
        <v>199.01900000000001</v>
      </c>
      <c r="J26" s="105" t="s">
        <v>297</v>
      </c>
      <c r="K26" s="105" t="s">
        <v>297</v>
      </c>
      <c r="L26" s="105" t="s">
        <v>297</v>
      </c>
      <c r="M26" s="105">
        <f t="shared" si="4"/>
        <v>198.91900000000001</v>
      </c>
      <c r="N26" s="86">
        <v>0</v>
      </c>
      <c r="O26" s="86">
        <v>0</v>
      </c>
      <c r="P26" s="86">
        <v>0</v>
      </c>
      <c r="Q26" s="123">
        <v>0.1</v>
      </c>
      <c r="R26" s="86">
        <v>40.572489999999995</v>
      </c>
      <c r="S26" s="86">
        <v>24.812000000000001</v>
      </c>
      <c r="T26" s="86">
        <v>24.812000000000001</v>
      </c>
      <c r="U26" s="105">
        <f t="shared" si="3"/>
        <v>90.296489999999991</v>
      </c>
      <c r="V26" s="317">
        <v>1870</v>
      </c>
      <c r="W26" s="302"/>
    </row>
    <row r="27" spans="1:23" ht="16.5" customHeight="1">
      <c r="A27" s="833" t="s">
        <v>643</v>
      </c>
      <c r="B27" s="834"/>
      <c r="C27" s="834"/>
      <c r="D27" s="834"/>
      <c r="E27" s="834"/>
      <c r="F27" s="834"/>
      <c r="G27" s="834"/>
      <c r="H27" s="834"/>
      <c r="I27" s="834"/>
      <c r="J27" s="834"/>
      <c r="K27" s="834"/>
      <c r="L27" s="834"/>
      <c r="M27" s="834"/>
      <c r="N27" s="834"/>
      <c r="O27" s="834"/>
      <c r="P27" s="834"/>
      <c r="Q27" s="834"/>
      <c r="R27" s="834"/>
      <c r="S27" s="834"/>
      <c r="T27" s="834"/>
      <c r="U27" s="835"/>
      <c r="V27" s="322"/>
      <c r="W27" s="312"/>
    </row>
    <row r="28" spans="1:23" ht="45.75" customHeight="1">
      <c r="A28" s="838"/>
      <c r="B28" s="61" t="s">
        <v>813</v>
      </c>
      <c r="C28" s="117" t="s">
        <v>661</v>
      </c>
      <c r="D28" s="118">
        <v>2023</v>
      </c>
      <c r="E28" s="118">
        <v>2025</v>
      </c>
      <c r="F28" s="105">
        <v>4.1669999999999998</v>
      </c>
      <c r="G28" s="105">
        <v>4.1669999999999998</v>
      </c>
      <c r="H28" s="105">
        <v>4.1669999999999998</v>
      </c>
      <c r="I28" s="105">
        <v>0</v>
      </c>
      <c r="J28" s="105" t="s">
        <v>297</v>
      </c>
      <c r="K28" s="105" t="s">
        <v>297</v>
      </c>
      <c r="L28" s="105" t="s">
        <v>297</v>
      </c>
      <c r="M28" s="105">
        <f t="shared" si="4"/>
        <v>4.1669999999999998</v>
      </c>
      <c r="N28" s="105">
        <v>0</v>
      </c>
      <c r="O28" s="105">
        <v>0</v>
      </c>
      <c r="P28" s="105">
        <v>0</v>
      </c>
      <c r="Q28" s="105">
        <v>0</v>
      </c>
      <c r="R28" s="105">
        <v>0.25</v>
      </c>
      <c r="S28" s="105">
        <v>1.95858</v>
      </c>
      <c r="T28" s="105">
        <v>1.95858</v>
      </c>
      <c r="U28" s="105">
        <f>N28+O28+P28+Q28+R28+S28+T28</f>
        <v>4.16716</v>
      </c>
      <c r="V28" s="317">
        <v>0</v>
      </c>
      <c r="W28" s="302"/>
    </row>
    <row r="29" spans="1:23" ht="68.25" customHeight="1">
      <c r="A29" s="840"/>
      <c r="B29" s="61" t="s">
        <v>814</v>
      </c>
      <c r="C29" s="117" t="s">
        <v>667</v>
      </c>
      <c r="D29" s="118">
        <v>2023</v>
      </c>
      <c r="E29" s="118">
        <v>2025</v>
      </c>
      <c r="F29" s="105">
        <v>2.0830000000000002</v>
      </c>
      <c r="G29" s="105">
        <v>2.0830000000000002</v>
      </c>
      <c r="H29" s="105">
        <v>2.0830000000000002</v>
      </c>
      <c r="I29" s="105">
        <v>0</v>
      </c>
      <c r="J29" s="105" t="s">
        <v>297</v>
      </c>
      <c r="K29" s="105" t="s">
        <v>297</v>
      </c>
      <c r="L29" s="105" t="s">
        <v>297</v>
      </c>
      <c r="M29" s="105">
        <f t="shared" si="4"/>
        <v>2.0830000000000002</v>
      </c>
      <c r="N29" s="105">
        <v>0</v>
      </c>
      <c r="O29" s="105">
        <v>0</v>
      </c>
      <c r="P29" s="105">
        <v>0</v>
      </c>
      <c r="Q29" s="105">
        <v>0</v>
      </c>
      <c r="R29" s="105">
        <v>0.25</v>
      </c>
      <c r="S29" s="105">
        <v>0.91678999999999999</v>
      </c>
      <c r="T29" s="105">
        <v>0.91678999999999999</v>
      </c>
      <c r="U29" s="105">
        <f>N29+O29+P29+Q29+R29+S29+T29</f>
        <v>2.08358</v>
      </c>
      <c r="V29" s="317">
        <v>0</v>
      </c>
      <c r="W29" s="302"/>
    </row>
    <row r="30" spans="1:23" ht="18" customHeight="1">
      <c r="A30" s="122"/>
      <c r="B30" s="836" t="s">
        <v>25</v>
      </c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  <c r="Q30" s="837"/>
      <c r="R30" s="837"/>
      <c r="S30" s="837"/>
      <c r="T30" s="837"/>
      <c r="U30" s="837"/>
      <c r="V30" s="323"/>
      <c r="W30" s="315"/>
    </row>
    <row r="31" spans="1:23" ht="16.5" customHeight="1">
      <c r="A31" s="833" t="s">
        <v>628</v>
      </c>
      <c r="B31" s="834"/>
      <c r="C31" s="834"/>
      <c r="D31" s="834"/>
      <c r="E31" s="834"/>
      <c r="F31" s="834"/>
      <c r="G31" s="834"/>
      <c r="H31" s="834"/>
      <c r="I31" s="834"/>
      <c r="J31" s="834"/>
      <c r="K31" s="834"/>
      <c r="L31" s="834"/>
      <c r="M31" s="834"/>
      <c r="N31" s="834"/>
      <c r="O31" s="834"/>
      <c r="P31" s="834"/>
      <c r="Q31" s="834"/>
      <c r="R31" s="834"/>
      <c r="S31" s="834"/>
      <c r="T31" s="834"/>
      <c r="U31" s="835"/>
      <c r="V31" s="322"/>
      <c r="W31" s="312"/>
    </row>
    <row r="32" spans="1:23" ht="54" customHeight="1">
      <c r="A32" s="838"/>
      <c r="B32" s="61" t="s">
        <v>420</v>
      </c>
      <c r="C32" s="117" t="s">
        <v>671</v>
      </c>
      <c r="D32" s="118">
        <v>2022</v>
      </c>
      <c r="E32" s="118">
        <v>2023</v>
      </c>
      <c r="F32" s="105">
        <v>364.64400000000001</v>
      </c>
      <c r="G32" s="105">
        <v>364.64400000000001</v>
      </c>
      <c r="H32" s="105">
        <v>14.644</v>
      </c>
      <c r="I32" s="105">
        <v>350</v>
      </c>
      <c r="J32" s="105" t="s">
        <v>297</v>
      </c>
      <c r="K32" s="105" t="s">
        <v>297</v>
      </c>
      <c r="L32" s="105" t="s">
        <v>297</v>
      </c>
      <c r="M32" s="105">
        <f t="shared" ref="M32:M35" si="5">F32-N32-O32-P32-Q32</f>
        <v>294.62105000000003</v>
      </c>
      <c r="N32" s="105">
        <v>0</v>
      </c>
      <c r="O32" s="105">
        <v>0</v>
      </c>
      <c r="P32" s="105">
        <v>2.2950000000000002E-2</v>
      </c>
      <c r="Q32" s="105">
        <v>70</v>
      </c>
      <c r="R32" s="105">
        <v>125</v>
      </c>
      <c r="S32" s="105">
        <v>80.999179999999996</v>
      </c>
      <c r="T32" s="105">
        <v>55.811</v>
      </c>
      <c r="U32" s="105">
        <f>N32+O32+P32+Q32+R32+S32+T32</f>
        <v>331.83312999999993</v>
      </c>
      <c r="V32" s="307">
        <v>0</v>
      </c>
      <c r="W32" s="302"/>
    </row>
    <row r="33" spans="1:23" ht="33" customHeight="1">
      <c r="A33" s="840"/>
      <c r="B33" s="61" t="s">
        <v>421</v>
      </c>
      <c r="C33" s="117" t="s">
        <v>676</v>
      </c>
      <c r="D33" s="118">
        <v>2023</v>
      </c>
      <c r="E33" s="118">
        <v>2023</v>
      </c>
      <c r="F33" s="105">
        <v>7.96</v>
      </c>
      <c r="G33" s="105">
        <v>7.96</v>
      </c>
      <c r="H33" s="105">
        <v>7.96</v>
      </c>
      <c r="I33" s="105">
        <v>0</v>
      </c>
      <c r="J33" s="105" t="s">
        <v>297</v>
      </c>
      <c r="K33" s="105" t="s">
        <v>297</v>
      </c>
      <c r="L33" s="105" t="s">
        <v>297</v>
      </c>
      <c r="M33" s="105">
        <f t="shared" si="5"/>
        <v>7.96</v>
      </c>
      <c r="N33" s="105">
        <v>0</v>
      </c>
      <c r="O33" s="105">
        <v>0</v>
      </c>
      <c r="P33" s="105">
        <v>0</v>
      </c>
      <c r="Q33" s="105">
        <v>0</v>
      </c>
      <c r="R33" s="105">
        <v>7.9602299999999993</v>
      </c>
      <c r="S33" s="105">
        <v>0</v>
      </c>
      <c r="T33" s="105">
        <v>0</v>
      </c>
      <c r="U33" s="105">
        <f>N33+O33+P33+Q33+R33+S33+T33</f>
        <v>7.9602299999999993</v>
      </c>
      <c r="V33" s="307">
        <v>28.65</v>
      </c>
      <c r="W33" s="302"/>
    </row>
    <row r="34" spans="1:23" ht="16.5" customHeight="1">
      <c r="A34" s="833" t="s">
        <v>643</v>
      </c>
      <c r="B34" s="834"/>
      <c r="C34" s="834"/>
      <c r="D34" s="834"/>
      <c r="E34" s="834"/>
      <c r="F34" s="834"/>
      <c r="G34" s="834"/>
      <c r="H34" s="834"/>
      <c r="I34" s="834"/>
      <c r="J34" s="834"/>
      <c r="K34" s="834"/>
      <c r="L34" s="834"/>
      <c r="M34" s="834"/>
      <c r="N34" s="834"/>
      <c r="O34" s="834"/>
      <c r="P34" s="834"/>
      <c r="Q34" s="834"/>
      <c r="R34" s="834"/>
      <c r="S34" s="834"/>
      <c r="T34" s="834"/>
      <c r="U34" s="835"/>
      <c r="V34" s="322"/>
      <c r="W34" s="312"/>
    </row>
    <row r="35" spans="1:23" ht="49.5" customHeight="1">
      <c r="A35" s="48"/>
      <c r="B35" s="61" t="s">
        <v>820</v>
      </c>
      <c r="C35" s="117" t="s">
        <v>682</v>
      </c>
      <c r="D35" s="118">
        <v>2023</v>
      </c>
      <c r="E35" s="118">
        <v>2025</v>
      </c>
      <c r="F35" s="105">
        <v>3.504</v>
      </c>
      <c r="G35" s="105">
        <v>3.504</v>
      </c>
      <c r="H35" s="105">
        <v>3.504</v>
      </c>
      <c r="I35" s="105">
        <v>0</v>
      </c>
      <c r="J35" s="105" t="s">
        <v>297</v>
      </c>
      <c r="K35" s="105" t="s">
        <v>297</v>
      </c>
      <c r="L35" s="105" t="s">
        <v>297</v>
      </c>
      <c r="M35" s="105">
        <f t="shared" si="5"/>
        <v>3.504</v>
      </c>
      <c r="N35" s="123">
        <v>0</v>
      </c>
      <c r="O35" s="123">
        <v>0</v>
      </c>
      <c r="P35" s="123">
        <v>0</v>
      </c>
      <c r="Q35" s="123">
        <v>0</v>
      </c>
      <c r="R35" s="123">
        <v>0.25</v>
      </c>
      <c r="S35" s="123">
        <v>1.627165</v>
      </c>
      <c r="T35" s="123">
        <v>1.627165</v>
      </c>
      <c r="U35" s="105">
        <f>N35+O35+P35+Q35+R35+S35+T35</f>
        <v>3.5043299999999999</v>
      </c>
      <c r="V35" s="123">
        <v>0</v>
      </c>
      <c r="W35" s="301"/>
    </row>
    <row r="36" spans="1:23" ht="18" customHeight="1">
      <c r="A36" s="122"/>
      <c r="B36" s="836" t="s">
        <v>26</v>
      </c>
      <c r="C36" s="837"/>
      <c r="D36" s="837"/>
      <c r="E36" s="837"/>
      <c r="F36" s="837"/>
      <c r="G36" s="837"/>
      <c r="H36" s="837"/>
      <c r="I36" s="837"/>
      <c r="J36" s="837"/>
      <c r="K36" s="837"/>
      <c r="L36" s="837"/>
      <c r="M36" s="837"/>
      <c r="N36" s="837"/>
      <c r="O36" s="837"/>
      <c r="P36" s="837"/>
      <c r="Q36" s="837"/>
      <c r="R36" s="837"/>
      <c r="S36" s="837"/>
      <c r="T36" s="837"/>
      <c r="U36" s="837"/>
      <c r="V36" s="323"/>
      <c r="W36" s="315"/>
    </row>
    <row r="37" spans="1:23" ht="16.5" customHeight="1">
      <c r="A37" s="833" t="s">
        <v>628</v>
      </c>
      <c r="B37" s="834"/>
      <c r="C37" s="834"/>
      <c r="D37" s="834"/>
      <c r="E37" s="834"/>
      <c r="F37" s="834"/>
      <c r="G37" s="834"/>
      <c r="H37" s="834"/>
      <c r="I37" s="834"/>
      <c r="J37" s="834"/>
      <c r="K37" s="834"/>
      <c r="L37" s="834"/>
      <c r="M37" s="834"/>
      <c r="N37" s="834"/>
      <c r="O37" s="834"/>
      <c r="P37" s="834"/>
      <c r="Q37" s="834"/>
      <c r="R37" s="834"/>
      <c r="S37" s="834"/>
      <c r="T37" s="834"/>
      <c r="U37" s="835"/>
      <c r="V37" s="322"/>
      <c r="W37" s="312"/>
    </row>
    <row r="38" spans="1:23" ht="18" customHeight="1">
      <c r="A38" s="838"/>
      <c r="B38" s="61" t="s">
        <v>338</v>
      </c>
      <c r="C38" s="117" t="s">
        <v>687</v>
      </c>
      <c r="D38" s="118">
        <v>2023</v>
      </c>
      <c r="E38" s="118">
        <v>2023</v>
      </c>
      <c r="F38" s="105">
        <v>26.587</v>
      </c>
      <c r="G38" s="105">
        <v>26.587</v>
      </c>
      <c r="H38" s="105">
        <v>0.88900000000000001</v>
      </c>
      <c r="I38" s="105">
        <v>16.853000000000002</v>
      </c>
      <c r="J38" s="105" t="s">
        <v>297</v>
      </c>
      <c r="K38" s="105" t="s">
        <v>297</v>
      </c>
      <c r="L38" s="105" t="s">
        <v>297</v>
      </c>
      <c r="M38" s="105">
        <f t="shared" ref="M38:M40" si="6">F38-N38-O38-P38-Q38</f>
        <v>24.24708</v>
      </c>
      <c r="N38" s="105">
        <v>0</v>
      </c>
      <c r="O38" s="105">
        <v>0</v>
      </c>
      <c r="P38" s="105">
        <v>0.70747000000000004</v>
      </c>
      <c r="Q38" s="105">
        <v>1.63245</v>
      </c>
      <c r="R38" s="105">
        <v>0</v>
      </c>
      <c r="S38" s="105">
        <v>0</v>
      </c>
      <c r="T38" s="105">
        <v>0</v>
      </c>
      <c r="U38" s="105">
        <f>N38+O38+P38+Q38+R38+S38+T38</f>
        <v>2.3399200000000002</v>
      </c>
      <c r="V38" s="307">
        <v>27.45</v>
      </c>
      <c r="W38" s="302"/>
    </row>
    <row r="39" spans="1:23" ht="48.75" customHeight="1">
      <c r="A39" s="839"/>
      <c r="B39" s="61" t="s">
        <v>337</v>
      </c>
      <c r="C39" s="117" t="s">
        <v>690</v>
      </c>
      <c r="D39" s="118">
        <v>2020</v>
      </c>
      <c r="E39" s="118">
        <v>2022</v>
      </c>
      <c r="F39" s="105">
        <v>67.540999999999997</v>
      </c>
      <c r="G39" s="105">
        <v>67.540999999999997</v>
      </c>
      <c r="H39" s="105">
        <v>67.540999999999997</v>
      </c>
      <c r="I39" s="105">
        <v>0</v>
      </c>
      <c r="J39" s="105" t="s">
        <v>297</v>
      </c>
      <c r="K39" s="105" t="s">
        <v>297</v>
      </c>
      <c r="L39" s="105" t="s">
        <v>297</v>
      </c>
      <c r="M39" s="105">
        <f t="shared" si="6"/>
        <v>40.159199999999998</v>
      </c>
      <c r="N39" s="105">
        <v>0</v>
      </c>
      <c r="O39" s="105">
        <v>0</v>
      </c>
      <c r="P39" s="105">
        <v>6.7500000000000004E-2</v>
      </c>
      <c r="Q39" s="105">
        <v>27.314299999999999</v>
      </c>
      <c r="R39" s="105">
        <v>0</v>
      </c>
      <c r="S39" s="105">
        <v>0</v>
      </c>
      <c r="T39" s="105">
        <v>0</v>
      </c>
      <c r="U39" s="105">
        <f>N39+O39+P39+Q39+R39+S39+T39</f>
        <v>27.381799999999998</v>
      </c>
      <c r="V39" s="307">
        <v>0</v>
      </c>
      <c r="W39" s="302"/>
    </row>
    <row r="40" spans="1:23" ht="36.75" customHeight="1">
      <c r="A40" s="840"/>
      <c r="B40" s="61" t="s">
        <v>821</v>
      </c>
      <c r="C40" s="117" t="s">
        <v>693</v>
      </c>
      <c r="D40" s="118">
        <v>2020</v>
      </c>
      <c r="E40" s="118">
        <v>2022</v>
      </c>
      <c r="F40" s="105">
        <v>10.005000000000001</v>
      </c>
      <c r="G40" s="105">
        <v>10.005000000000001</v>
      </c>
      <c r="H40" s="105">
        <v>10.005000000000001</v>
      </c>
      <c r="I40" s="105">
        <v>0</v>
      </c>
      <c r="J40" s="105" t="s">
        <v>297</v>
      </c>
      <c r="K40" s="105" t="s">
        <v>297</v>
      </c>
      <c r="L40" s="105" t="s">
        <v>297</v>
      </c>
      <c r="M40" s="105">
        <f t="shared" si="6"/>
        <v>6.5844000000000014</v>
      </c>
      <c r="N40" s="105">
        <v>0</v>
      </c>
      <c r="O40" s="105">
        <v>0</v>
      </c>
      <c r="P40" s="105">
        <v>2.2053400000000001</v>
      </c>
      <c r="Q40" s="105">
        <v>1.21526</v>
      </c>
      <c r="R40" s="105">
        <v>0</v>
      </c>
      <c r="S40" s="105">
        <v>0</v>
      </c>
      <c r="T40" s="105">
        <v>0</v>
      </c>
      <c r="U40" s="105">
        <f>N40+O40+P40+Q40+R40+S40+T40</f>
        <v>3.4206000000000003</v>
      </c>
      <c r="V40" s="307">
        <v>0</v>
      </c>
      <c r="W40" s="302"/>
    </row>
    <row r="41" spans="1:23" ht="16.5" customHeight="1">
      <c r="A41" s="833" t="s">
        <v>643</v>
      </c>
      <c r="B41" s="834"/>
      <c r="C41" s="834"/>
      <c r="D41" s="834"/>
      <c r="E41" s="834"/>
      <c r="F41" s="834"/>
      <c r="G41" s="834"/>
      <c r="H41" s="834"/>
      <c r="I41" s="834"/>
      <c r="J41" s="834"/>
      <c r="K41" s="834"/>
      <c r="L41" s="834"/>
      <c r="M41" s="834"/>
      <c r="N41" s="834"/>
      <c r="O41" s="834"/>
      <c r="P41" s="834"/>
      <c r="Q41" s="834"/>
      <c r="R41" s="834"/>
      <c r="S41" s="834"/>
      <c r="T41" s="834"/>
      <c r="U41" s="835"/>
      <c r="V41" s="322">
        <v>0</v>
      </c>
      <c r="W41" s="312"/>
    </row>
    <row r="42" spans="1:23" ht="18" customHeight="1">
      <c r="A42" s="819" t="s">
        <v>644</v>
      </c>
      <c r="B42" s="820"/>
      <c r="C42" s="820"/>
      <c r="D42" s="820"/>
      <c r="E42" s="820"/>
      <c r="F42" s="820"/>
      <c r="G42" s="820"/>
      <c r="H42" s="820"/>
      <c r="I42" s="820"/>
      <c r="J42" s="820"/>
      <c r="K42" s="820"/>
      <c r="L42" s="820"/>
      <c r="M42" s="820"/>
      <c r="N42" s="820"/>
      <c r="O42" s="820"/>
      <c r="P42" s="820"/>
      <c r="Q42" s="820"/>
      <c r="R42" s="820"/>
      <c r="S42" s="820"/>
      <c r="T42" s="820"/>
      <c r="U42" s="821"/>
      <c r="V42" s="307"/>
      <c r="W42" s="302"/>
    </row>
    <row r="43" spans="1:23" ht="18" customHeight="1">
      <c r="A43" s="122"/>
      <c r="B43" s="836" t="s">
        <v>28</v>
      </c>
      <c r="C43" s="837"/>
      <c r="D43" s="837"/>
      <c r="E43" s="837"/>
      <c r="F43" s="837"/>
      <c r="G43" s="837"/>
      <c r="H43" s="837"/>
      <c r="I43" s="837"/>
      <c r="J43" s="837"/>
      <c r="K43" s="837"/>
      <c r="L43" s="837"/>
      <c r="M43" s="837"/>
      <c r="N43" s="837"/>
      <c r="O43" s="837"/>
      <c r="P43" s="837"/>
      <c r="Q43" s="837"/>
      <c r="R43" s="837"/>
      <c r="S43" s="837"/>
      <c r="T43" s="837"/>
      <c r="U43" s="837"/>
      <c r="V43" s="323">
        <v>0</v>
      </c>
      <c r="W43" s="315"/>
    </row>
    <row r="44" spans="1:23" ht="18" customHeight="1">
      <c r="A44" s="122"/>
      <c r="B44" s="836" t="s">
        <v>29</v>
      </c>
      <c r="C44" s="837"/>
      <c r="D44" s="837"/>
      <c r="E44" s="837"/>
      <c r="F44" s="837"/>
      <c r="G44" s="837"/>
      <c r="H44" s="837"/>
      <c r="I44" s="837"/>
      <c r="J44" s="837"/>
      <c r="K44" s="837"/>
      <c r="L44" s="837"/>
      <c r="M44" s="837"/>
      <c r="N44" s="837"/>
      <c r="O44" s="837"/>
      <c r="P44" s="837"/>
      <c r="Q44" s="837"/>
      <c r="R44" s="837"/>
      <c r="S44" s="837"/>
      <c r="T44" s="837"/>
      <c r="U44" s="837"/>
      <c r="V44" s="323">
        <v>0</v>
      </c>
      <c r="W44" s="315"/>
    </row>
    <row r="45" spans="1:23" ht="16.5" customHeight="1">
      <c r="A45" s="833" t="s">
        <v>628</v>
      </c>
      <c r="B45" s="834"/>
      <c r="C45" s="834"/>
      <c r="D45" s="834"/>
      <c r="E45" s="834"/>
      <c r="F45" s="834"/>
      <c r="G45" s="834"/>
      <c r="H45" s="834"/>
      <c r="I45" s="834"/>
      <c r="J45" s="834"/>
      <c r="K45" s="834"/>
      <c r="L45" s="834"/>
      <c r="M45" s="834"/>
      <c r="N45" s="834"/>
      <c r="O45" s="834"/>
      <c r="P45" s="834"/>
      <c r="Q45" s="834"/>
      <c r="R45" s="834"/>
      <c r="S45" s="834"/>
      <c r="T45" s="834"/>
      <c r="U45" s="835"/>
      <c r="V45" s="322">
        <v>0</v>
      </c>
      <c r="W45" s="312"/>
    </row>
    <row r="46" spans="1:23" ht="35.25" customHeight="1">
      <c r="A46" s="838"/>
      <c r="B46" s="61" t="s">
        <v>422</v>
      </c>
      <c r="C46" s="117" t="s">
        <v>698</v>
      </c>
      <c r="D46" s="118">
        <v>2020</v>
      </c>
      <c r="E46" s="118">
        <v>2020</v>
      </c>
      <c r="F46" s="105">
        <v>84.153999999999996</v>
      </c>
      <c r="G46" s="105">
        <v>84.153999999999996</v>
      </c>
      <c r="H46" s="105">
        <v>5.6859999999999999</v>
      </c>
      <c r="I46" s="105">
        <v>78.466999999999999</v>
      </c>
      <c r="J46" s="105" t="s">
        <v>297</v>
      </c>
      <c r="K46" s="105" t="s">
        <v>297</v>
      </c>
      <c r="L46" s="105" t="s">
        <v>297</v>
      </c>
      <c r="M46" s="105">
        <f t="shared" ref="M46:M52" si="7">F46-N46-O46-P46-Q46</f>
        <v>3.30499999999887E-2</v>
      </c>
      <c r="N46" s="105">
        <v>0</v>
      </c>
      <c r="O46" s="105">
        <v>5.3708400000000003</v>
      </c>
      <c r="P46" s="105">
        <v>0.19353999999999999</v>
      </c>
      <c r="Q46" s="105">
        <v>78.556570000000008</v>
      </c>
      <c r="R46" s="105">
        <v>0</v>
      </c>
      <c r="S46" s="105">
        <v>0</v>
      </c>
      <c r="T46" s="105">
        <v>0</v>
      </c>
      <c r="U46" s="105">
        <f>N46+O46+P46+Q46+R46+S46+T46</f>
        <v>84.120950000000008</v>
      </c>
      <c r="V46" s="307">
        <v>0</v>
      </c>
      <c r="W46" s="302"/>
    </row>
    <row r="47" spans="1:23" ht="66.75" customHeight="1">
      <c r="A47" s="839"/>
      <c r="B47" s="61" t="s">
        <v>423</v>
      </c>
      <c r="C47" s="117" t="s">
        <v>704</v>
      </c>
      <c r="D47" s="118">
        <v>2019</v>
      </c>
      <c r="E47" s="118">
        <v>2019</v>
      </c>
      <c r="F47" s="105">
        <v>3.75</v>
      </c>
      <c r="G47" s="105">
        <v>3.75</v>
      </c>
      <c r="H47" s="105">
        <v>3.75</v>
      </c>
      <c r="I47" s="105">
        <v>0</v>
      </c>
      <c r="J47" s="105" t="s">
        <v>297</v>
      </c>
      <c r="K47" s="105" t="s">
        <v>297</v>
      </c>
      <c r="L47" s="105" t="s">
        <v>297</v>
      </c>
      <c r="M47" s="105">
        <f t="shared" si="7"/>
        <v>2.1109999999999998</v>
      </c>
      <c r="N47" s="105">
        <v>1.639</v>
      </c>
      <c r="O47" s="105">
        <v>0</v>
      </c>
      <c r="P47" s="105">
        <v>0</v>
      </c>
      <c r="Q47" s="105">
        <v>0</v>
      </c>
      <c r="R47" s="105">
        <v>0</v>
      </c>
      <c r="S47" s="105">
        <v>0</v>
      </c>
      <c r="T47" s="105">
        <v>0</v>
      </c>
      <c r="U47" s="105">
        <f t="shared" ref="U47:U52" si="8">N47+O47+P47+Q47+R47+S47+T47</f>
        <v>1.639</v>
      </c>
      <c r="V47" s="307">
        <v>0</v>
      </c>
      <c r="W47" s="302"/>
    </row>
    <row r="48" spans="1:23" ht="66.75" customHeight="1">
      <c r="A48" s="839"/>
      <c r="B48" s="61" t="s">
        <v>822</v>
      </c>
      <c r="C48" s="117" t="s">
        <v>708</v>
      </c>
      <c r="D48" s="118">
        <v>2019</v>
      </c>
      <c r="E48" s="118">
        <v>2019</v>
      </c>
      <c r="F48" s="105">
        <v>3.75</v>
      </c>
      <c r="G48" s="105">
        <v>3.75</v>
      </c>
      <c r="H48" s="105">
        <v>3.75</v>
      </c>
      <c r="I48" s="105">
        <v>0</v>
      </c>
      <c r="J48" s="105" t="s">
        <v>297</v>
      </c>
      <c r="K48" s="105" t="s">
        <v>297</v>
      </c>
      <c r="L48" s="105" t="s">
        <v>297</v>
      </c>
      <c r="M48" s="105">
        <f t="shared" si="7"/>
        <v>1.1199780000000001</v>
      </c>
      <c r="N48" s="105">
        <v>2.6300219999999999</v>
      </c>
      <c r="O48" s="105">
        <v>0</v>
      </c>
      <c r="P48" s="105">
        <v>0</v>
      </c>
      <c r="Q48" s="105">
        <v>0</v>
      </c>
      <c r="R48" s="105">
        <v>0</v>
      </c>
      <c r="S48" s="105">
        <v>0</v>
      </c>
      <c r="T48" s="105">
        <v>0</v>
      </c>
      <c r="U48" s="105">
        <f t="shared" si="8"/>
        <v>2.6300219999999999</v>
      </c>
      <c r="V48" s="307">
        <v>0</v>
      </c>
      <c r="W48" s="302"/>
    </row>
    <row r="49" spans="1:23" ht="42.75" customHeight="1">
      <c r="A49" s="839"/>
      <c r="B49" s="61" t="s">
        <v>823</v>
      </c>
      <c r="C49" s="117" t="s">
        <v>713</v>
      </c>
      <c r="D49" s="118">
        <v>2018</v>
      </c>
      <c r="E49" s="118">
        <v>2023</v>
      </c>
      <c r="F49" s="105">
        <v>22.631</v>
      </c>
      <c r="G49" s="105">
        <v>22.631</v>
      </c>
      <c r="H49" s="105">
        <v>1.3420000000000001</v>
      </c>
      <c r="I49" s="105">
        <v>21.288</v>
      </c>
      <c r="J49" s="105" t="s">
        <v>297</v>
      </c>
      <c r="K49" s="105" t="s">
        <v>297</v>
      </c>
      <c r="L49" s="105" t="s">
        <v>297</v>
      </c>
      <c r="M49" s="105">
        <f t="shared" si="7"/>
        <v>22.631</v>
      </c>
      <c r="N49" s="105">
        <v>0</v>
      </c>
      <c r="O49" s="105">
        <v>0</v>
      </c>
      <c r="P49" s="105">
        <v>0</v>
      </c>
      <c r="Q49" s="105">
        <v>0</v>
      </c>
      <c r="R49" s="105">
        <v>21.288360000000001</v>
      </c>
      <c r="S49" s="105">
        <v>0</v>
      </c>
      <c r="T49" s="105">
        <v>0</v>
      </c>
      <c r="U49" s="105">
        <f t="shared" si="8"/>
        <v>21.288360000000001</v>
      </c>
      <c r="V49" s="307">
        <v>0</v>
      </c>
      <c r="W49" s="302"/>
    </row>
    <row r="50" spans="1:23" ht="50.25" customHeight="1">
      <c r="A50" s="840"/>
      <c r="B50" s="61" t="s">
        <v>824</v>
      </c>
      <c r="C50" s="117" t="s">
        <v>717</v>
      </c>
      <c r="D50" s="118">
        <v>2022</v>
      </c>
      <c r="E50" s="118">
        <v>2022</v>
      </c>
      <c r="F50" s="105">
        <v>2.8780000000000001</v>
      </c>
      <c r="G50" s="105">
        <v>2.8780000000000001</v>
      </c>
      <c r="H50" s="105">
        <v>0</v>
      </c>
      <c r="I50" s="105">
        <v>2.8780000000000001</v>
      </c>
      <c r="J50" s="105" t="s">
        <v>297</v>
      </c>
      <c r="K50" s="105" t="s">
        <v>297</v>
      </c>
      <c r="L50" s="105" t="s">
        <v>297</v>
      </c>
      <c r="M50" s="105">
        <f t="shared" si="7"/>
        <v>-1.500000000000945E-4</v>
      </c>
      <c r="N50" s="105">
        <v>0</v>
      </c>
      <c r="O50" s="105">
        <v>0</v>
      </c>
      <c r="P50" s="105">
        <v>0</v>
      </c>
      <c r="Q50" s="105">
        <v>2.8781500000000002</v>
      </c>
      <c r="R50" s="105">
        <v>0</v>
      </c>
      <c r="S50" s="105">
        <v>0</v>
      </c>
      <c r="T50" s="105">
        <v>0</v>
      </c>
      <c r="U50" s="105">
        <f t="shared" si="8"/>
        <v>2.8781500000000002</v>
      </c>
      <c r="V50" s="307">
        <v>398</v>
      </c>
      <c r="W50" s="302"/>
    </row>
    <row r="51" spans="1:23" ht="16.5" customHeight="1">
      <c r="A51" s="833" t="s">
        <v>643</v>
      </c>
      <c r="B51" s="834"/>
      <c r="C51" s="834"/>
      <c r="D51" s="834"/>
      <c r="E51" s="834"/>
      <c r="F51" s="834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4"/>
      <c r="R51" s="834"/>
      <c r="S51" s="834"/>
      <c r="T51" s="834"/>
      <c r="U51" s="835"/>
      <c r="V51" s="322"/>
      <c r="W51" s="312"/>
    </row>
    <row r="52" spans="1:23" ht="43.5" customHeight="1">
      <c r="A52" s="48"/>
      <c r="B52" s="61" t="s">
        <v>825</v>
      </c>
      <c r="C52" s="117" t="s">
        <v>722</v>
      </c>
      <c r="D52" s="118">
        <v>2023</v>
      </c>
      <c r="E52" s="118">
        <v>2025</v>
      </c>
      <c r="F52" s="105">
        <v>3.738</v>
      </c>
      <c r="G52" s="105">
        <v>3.738</v>
      </c>
      <c r="H52" s="105">
        <v>3.738</v>
      </c>
      <c r="I52" s="105">
        <v>0</v>
      </c>
      <c r="J52" s="105" t="s">
        <v>297</v>
      </c>
      <c r="K52" s="105" t="s">
        <v>297</v>
      </c>
      <c r="L52" s="105" t="s">
        <v>297</v>
      </c>
      <c r="M52" s="105">
        <f t="shared" si="7"/>
        <v>3.738</v>
      </c>
      <c r="N52" s="124">
        <v>0</v>
      </c>
      <c r="O52" s="124">
        <v>0</v>
      </c>
      <c r="P52" s="124">
        <v>0</v>
      </c>
      <c r="Q52" s="124">
        <v>0</v>
      </c>
      <c r="R52" s="124">
        <v>7.3750000000000009E-4</v>
      </c>
      <c r="S52" s="124">
        <v>7.3750000000000009E-4</v>
      </c>
      <c r="T52" s="124">
        <v>7.3750000000000009E-4</v>
      </c>
      <c r="U52" s="124">
        <f t="shared" si="8"/>
        <v>2.2125000000000001E-3</v>
      </c>
      <c r="V52" s="124">
        <v>0</v>
      </c>
      <c r="W52" s="301"/>
    </row>
    <row r="53" spans="1:23" ht="18" customHeight="1">
      <c r="A53" s="122"/>
      <c r="B53" s="836" t="s">
        <v>30</v>
      </c>
      <c r="C53" s="837"/>
      <c r="D53" s="837"/>
      <c r="E53" s="837"/>
      <c r="F53" s="837"/>
      <c r="G53" s="837"/>
      <c r="H53" s="837"/>
      <c r="I53" s="837"/>
      <c r="J53" s="837"/>
      <c r="K53" s="837"/>
      <c r="L53" s="837"/>
      <c r="M53" s="837"/>
      <c r="N53" s="837"/>
      <c r="O53" s="837"/>
      <c r="P53" s="837"/>
      <c r="Q53" s="837"/>
      <c r="R53" s="837"/>
      <c r="S53" s="837"/>
      <c r="T53" s="837"/>
      <c r="U53" s="837"/>
      <c r="V53" s="323"/>
      <c r="W53" s="315"/>
    </row>
    <row r="54" spans="1:23" ht="16.5" customHeight="1">
      <c r="A54" s="833" t="s">
        <v>628</v>
      </c>
      <c r="B54" s="834"/>
      <c r="C54" s="834"/>
      <c r="D54" s="834"/>
      <c r="E54" s="834"/>
      <c r="F54" s="834"/>
      <c r="G54" s="834"/>
      <c r="H54" s="834"/>
      <c r="I54" s="834"/>
      <c r="J54" s="834"/>
      <c r="K54" s="834"/>
      <c r="L54" s="834"/>
      <c r="M54" s="834"/>
      <c r="N54" s="834"/>
      <c r="O54" s="834"/>
      <c r="P54" s="834"/>
      <c r="Q54" s="834"/>
      <c r="R54" s="834"/>
      <c r="S54" s="834"/>
      <c r="T54" s="834"/>
      <c r="U54" s="835"/>
      <c r="V54" s="322">
        <v>0</v>
      </c>
      <c r="W54" s="312"/>
    </row>
    <row r="55" spans="1:23" ht="46.5" customHeight="1">
      <c r="A55" s="838"/>
      <c r="B55" s="60" t="s">
        <v>424</v>
      </c>
      <c r="C55" s="117" t="s">
        <v>727</v>
      </c>
      <c r="D55" s="118">
        <v>2019</v>
      </c>
      <c r="E55" s="118">
        <v>2021</v>
      </c>
      <c r="F55" s="105">
        <v>6.6959999999999997</v>
      </c>
      <c r="G55" s="105">
        <v>6.6959999999999997</v>
      </c>
      <c r="H55" s="105">
        <v>2.081</v>
      </c>
      <c r="I55" s="105">
        <v>4.6139999999999999</v>
      </c>
      <c r="J55" s="105" t="s">
        <v>297</v>
      </c>
      <c r="K55" s="105" t="s">
        <v>297</v>
      </c>
      <c r="L55" s="105" t="s">
        <v>297</v>
      </c>
      <c r="M55" s="105">
        <f t="shared" ref="M55:M60" si="9">F55-N55-O55-P55-Q55</f>
        <v>-7.8999999999940229E-4</v>
      </c>
      <c r="N55" s="105">
        <v>0</v>
      </c>
      <c r="O55" s="105">
        <v>2.0819299999999998</v>
      </c>
      <c r="P55" s="105">
        <v>4.6148599999999993</v>
      </c>
      <c r="Q55" s="105">
        <v>0</v>
      </c>
      <c r="R55" s="105">
        <v>0</v>
      </c>
      <c r="S55" s="105">
        <v>0</v>
      </c>
      <c r="T55" s="105">
        <v>0</v>
      </c>
      <c r="U55" s="105">
        <f t="shared" ref="U55:U60" si="10">N55+O55+P55+Q55+R55+S55+T55</f>
        <v>6.6967899999999991</v>
      </c>
      <c r="V55" s="307">
        <v>434</v>
      </c>
      <c r="W55" s="302"/>
    </row>
    <row r="56" spans="1:23" ht="39.75" customHeight="1">
      <c r="A56" s="839"/>
      <c r="B56" s="60" t="s">
        <v>425</v>
      </c>
      <c r="C56" s="117" t="s">
        <v>731</v>
      </c>
      <c r="D56" s="118">
        <v>2022</v>
      </c>
      <c r="E56" s="118">
        <v>2023</v>
      </c>
      <c r="F56" s="105">
        <v>0.81299999999999994</v>
      </c>
      <c r="G56" s="105">
        <v>0.81299999999999994</v>
      </c>
      <c r="H56" s="105">
        <v>2.7E-2</v>
      </c>
      <c r="I56" s="105">
        <v>0.81</v>
      </c>
      <c r="J56" s="105" t="s">
        <v>297</v>
      </c>
      <c r="K56" s="105" t="s">
        <v>297</v>
      </c>
      <c r="L56" s="105" t="s">
        <v>297</v>
      </c>
      <c r="M56" s="105">
        <f t="shared" si="9"/>
        <v>0.81029799999999996</v>
      </c>
      <c r="N56" s="105">
        <v>0</v>
      </c>
      <c r="O56" s="105">
        <v>0</v>
      </c>
      <c r="P56" s="105">
        <v>0</v>
      </c>
      <c r="Q56" s="105">
        <v>2.702E-3</v>
      </c>
      <c r="R56" s="105">
        <v>0.81074999999999997</v>
      </c>
      <c r="S56" s="105">
        <v>0</v>
      </c>
      <c r="T56" s="105">
        <v>0</v>
      </c>
      <c r="U56" s="105">
        <f t="shared" si="10"/>
        <v>0.81345199999999995</v>
      </c>
      <c r="V56" s="307">
        <v>0</v>
      </c>
      <c r="W56" s="302"/>
    </row>
    <row r="57" spans="1:23" ht="31.5" customHeight="1">
      <c r="A57" s="839"/>
      <c r="B57" s="60" t="s">
        <v>830</v>
      </c>
      <c r="C57" s="117" t="s">
        <v>734</v>
      </c>
      <c r="D57" s="118">
        <v>2023</v>
      </c>
      <c r="E57" s="118">
        <v>2023</v>
      </c>
      <c r="F57" s="105">
        <v>2.899</v>
      </c>
      <c r="G57" s="105">
        <v>2.899</v>
      </c>
      <c r="H57" s="105">
        <v>2.899</v>
      </c>
      <c r="I57" s="105">
        <v>0</v>
      </c>
      <c r="J57" s="105" t="s">
        <v>297</v>
      </c>
      <c r="K57" s="105" t="s">
        <v>297</v>
      </c>
      <c r="L57" s="105" t="s">
        <v>297</v>
      </c>
      <c r="M57" s="105">
        <f t="shared" si="9"/>
        <v>2.899</v>
      </c>
      <c r="N57" s="105">
        <v>0</v>
      </c>
      <c r="O57" s="105">
        <v>0</v>
      </c>
      <c r="P57" s="105">
        <v>0</v>
      </c>
      <c r="Q57" s="105">
        <v>0</v>
      </c>
      <c r="R57" s="105">
        <v>2.8993000000000002</v>
      </c>
      <c r="S57" s="105">
        <v>0</v>
      </c>
      <c r="T57" s="105">
        <v>0</v>
      </c>
      <c r="U57" s="105">
        <f t="shared" si="10"/>
        <v>2.8993000000000002</v>
      </c>
      <c r="V57" s="307">
        <v>0</v>
      </c>
      <c r="W57" s="302"/>
    </row>
    <row r="58" spans="1:23" ht="66" customHeight="1">
      <c r="A58" s="839"/>
      <c r="B58" s="60" t="s">
        <v>831</v>
      </c>
      <c r="C58" s="117" t="s">
        <v>738</v>
      </c>
      <c r="D58" s="118">
        <v>2023</v>
      </c>
      <c r="E58" s="118">
        <v>2023</v>
      </c>
      <c r="F58" s="105">
        <v>7.5</v>
      </c>
      <c r="G58" s="105">
        <v>7.5</v>
      </c>
      <c r="H58" s="105">
        <v>7.5</v>
      </c>
      <c r="I58" s="105">
        <v>0</v>
      </c>
      <c r="J58" s="105" t="s">
        <v>297</v>
      </c>
      <c r="K58" s="105" t="s">
        <v>297</v>
      </c>
      <c r="L58" s="105" t="s">
        <v>297</v>
      </c>
      <c r="M58" s="105">
        <f t="shared" si="9"/>
        <v>7.5</v>
      </c>
      <c r="N58" s="105">
        <v>0</v>
      </c>
      <c r="O58" s="105">
        <v>0</v>
      </c>
      <c r="P58" s="105">
        <v>0</v>
      </c>
      <c r="Q58" s="105">
        <v>0</v>
      </c>
      <c r="R58" s="105">
        <v>7.5</v>
      </c>
      <c r="S58" s="105">
        <v>0</v>
      </c>
      <c r="T58" s="105">
        <v>0</v>
      </c>
      <c r="U58" s="105">
        <f t="shared" si="10"/>
        <v>7.5</v>
      </c>
      <c r="V58" s="307">
        <v>0</v>
      </c>
      <c r="W58" s="302"/>
    </row>
    <row r="59" spans="1:23" ht="50.25" customHeight="1">
      <c r="A59" s="839"/>
      <c r="B59" s="60" t="s">
        <v>832</v>
      </c>
      <c r="C59" s="117" t="s">
        <v>742</v>
      </c>
      <c r="D59" s="118">
        <v>2023</v>
      </c>
      <c r="E59" s="118">
        <v>2023</v>
      </c>
      <c r="F59" s="105">
        <v>6.4340000000000002</v>
      </c>
      <c r="G59" s="105">
        <v>6.4340000000000002</v>
      </c>
      <c r="H59" s="105">
        <v>6.4340000000000002</v>
      </c>
      <c r="I59" s="105">
        <v>0</v>
      </c>
      <c r="J59" s="105" t="s">
        <v>297</v>
      </c>
      <c r="K59" s="105" t="s">
        <v>297</v>
      </c>
      <c r="L59" s="105" t="s">
        <v>297</v>
      </c>
      <c r="M59" s="105">
        <f t="shared" si="9"/>
        <v>6.4340000000000002</v>
      </c>
      <c r="N59" s="105">
        <v>0</v>
      </c>
      <c r="O59" s="105">
        <v>0</v>
      </c>
      <c r="P59" s="105">
        <v>0</v>
      </c>
      <c r="Q59" s="105">
        <v>0</v>
      </c>
      <c r="R59" s="105">
        <v>6.4341859999999995</v>
      </c>
      <c r="S59" s="105">
        <v>0</v>
      </c>
      <c r="T59" s="105">
        <v>0</v>
      </c>
      <c r="U59" s="105">
        <f t="shared" si="10"/>
        <v>6.4341859999999995</v>
      </c>
      <c r="V59" s="307">
        <v>0</v>
      </c>
      <c r="W59" s="302"/>
    </row>
    <row r="60" spans="1:23" ht="54" customHeight="1">
      <c r="A60" s="840"/>
      <c r="B60" s="60" t="s">
        <v>833</v>
      </c>
      <c r="C60" s="117" t="s">
        <v>746</v>
      </c>
      <c r="D60" s="118">
        <v>2023</v>
      </c>
      <c r="E60" s="118">
        <v>2023</v>
      </c>
      <c r="F60" s="105">
        <v>6.375</v>
      </c>
      <c r="G60" s="105">
        <v>6.375</v>
      </c>
      <c r="H60" s="105">
        <v>6.375</v>
      </c>
      <c r="I60" s="105">
        <v>0</v>
      </c>
      <c r="J60" s="105" t="s">
        <v>297</v>
      </c>
      <c r="K60" s="105" t="s">
        <v>297</v>
      </c>
      <c r="L60" s="105" t="s">
        <v>297</v>
      </c>
      <c r="M60" s="105">
        <f t="shared" si="9"/>
        <v>6.375</v>
      </c>
      <c r="N60" s="105">
        <v>0</v>
      </c>
      <c r="O60" s="105">
        <v>0</v>
      </c>
      <c r="P60" s="105">
        <v>0</v>
      </c>
      <c r="Q60" s="105">
        <v>0</v>
      </c>
      <c r="R60" s="105">
        <v>6.3753209999999996</v>
      </c>
      <c r="S60" s="105">
        <v>0</v>
      </c>
      <c r="T60" s="105">
        <v>0</v>
      </c>
      <c r="U60" s="105">
        <f t="shared" si="10"/>
        <v>6.3753209999999996</v>
      </c>
      <c r="V60" s="307">
        <v>0</v>
      </c>
      <c r="W60" s="302"/>
    </row>
    <row r="61" spans="1:23" ht="16.5" customHeight="1">
      <c r="A61" s="833" t="s">
        <v>643</v>
      </c>
      <c r="B61" s="834"/>
      <c r="C61" s="834"/>
      <c r="D61" s="834"/>
      <c r="E61" s="834"/>
      <c r="F61" s="834"/>
      <c r="G61" s="834"/>
      <c r="H61" s="834"/>
      <c r="I61" s="834"/>
      <c r="J61" s="834"/>
      <c r="K61" s="834"/>
      <c r="L61" s="834"/>
      <c r="M61" s="834"/>
      <c r="N61" s="834"/>
      <c r="O61" s="834"/>
      <c r="P61" s="834"/>
      <c r="Q61" s="834"/>
      <c r="R61" s="834"/>
      <c r="S61" s="834"/>
      <c r="T61" s="834"/>
      <c r="U61" s="835"/>
      <c r="V61" s="322"/>
      <c r="W61" s="312"/>
    </row>
    <row r="62" spans="1:23" ht="18" customHeight="1">
      <c r="A62" s="819" t="s">
        <v>644</v>
      </c>
      <c r="B62" s="820"/>
      <c r="C62" s="820"/>
      <c r="D62" s="820"/>
      <c r="E62" s="820"/>
      <c r="F62" s="820"/>
      <c r="G62" s="820"/>
      <c r="H62" s="820"/>
      <c r="I62" s="820"/>
      <c r="J62" s="820"/>
      <c r="K62" s="820"/>
      <c r="L62" s="820"/>
      <c r="M62" s="820"/>
      <c r="N62" s="820"/>
      <c r="O62" s="820"/>
      <c r="P62" s="820"/>
      <c r="Q62" s="820"/>
      <c r="R62" s="820"/>
      <c r="S62" s="820"/>
      <c r="T62" s="820"/>
      <c r="U62" s="821"/>
      <c r="V62" s="307"/>
      <c r="W62" s="302"/>
    </row>
    <row r="63" spans="1:23" ht="18" customHeight="1">
      <c r="A63" s="122"/>
      <c r="B63" s="836" t="s">
        <v>31</v>
      </c>
      <c r="C63" s="837"/>
      <c r="D63" s="837"/>
      <c r="E63" s="837"/>
      <c r="F63" s="837"/>
      <c r="G63" s="837"/>
      <c r="H63" s="837"/>
      <c r="I63" s="837"/>
      <c r="J63" s="837"/>
      <c r="K63" s="837"/>
      <c r="L63" s="837"/>
      <c r="M63" s="837"/>
      <c r="N63" s="837"/>
      <c r="O63" s="837"/>
      <c r="P63" s="837"/>
      <c r="Q63" s="837"/>
      <c r="R63" s="837"/>
      <c r="S63" s="837"/>
      <c r="T63" s="837"/>
      <c r="U63" s="837"/>
      <c r="V63" s="323"/>
      <c r="W63" s="315"/>
    </row>
    <row r="64" spans="1:23" ht="18" customHeight="1">
      <c r="A64" s="122"/>
      <c r="B64" s="836" t="s">
        <v>33</v>
      </c>
      <c r="C64" s="837"/>
      <c r="D64" s="837"/>
      <c r="E64" s="837"/>
      <c r="F64" s="837"/>
      <c r="G64" s="837"/>
      <c r="H64" s="837"/>
      <c r="I64" s="837"/>
      <c r="J64" s="837"/>
      <c r="K64" s="837"/>
      <c r="L64" s="837"/>
      <c r="M64" s="837"/>
      <c r="N64" s="837"/>
      <c r="O64" s="837"/>
      <c r="P64" s="837"/>
      <c r="Q64" s="837"/>
      <c r="R64" s="837"/>
      <c r="S64" s="837"/>
      <c r="T64" s="837"/>
      <c r="U64" s="837"/>
      <c r="V64" s="323"/>
      <c r="W64" s="315"/>
    </row>
    <row r="65" spans="1:23" ht="16.5" customHeight="1">
      <c r="A65" s="833" t="s">
        <v>628</v>
      </c>
      <c r="B65" s="834"/>
      <c r="C65" s="834"/>
      <c r="D65" s="834"/>
      <c r="E65" s="834"/>
      <c r="F65" s="834"/>
      <c r="G65" s="834"/>
      <c r="H65" s="834"/>
      <c r="I65" s="834"/>
      <c r="J65" s="834"/>
      <c r="K65" s="834"/>
      <c r="L65" s="834"/>
      <c r="M65" s="834"/>
      <c r="N65" s="834"/>
      <c r="O65" s="834"/>
      <c r="P65" s="834"/>
      <c r="Q65" s="834"/>
      <c r="R65" s="834"/>
      <c r="S65" s="834"/>
      <c r="T65" s="834"/>
      <c r="U65" s="835"/>
      <c r="V65" s="322"/>
      <c r="W65" s="312"/>
    </row>
    <row r="66" spans="1:23" ht="33.75" customHeight="1">
      <c r="A66" s="838"/>
      <c r="B66" s="60" t="s">
        <v>426</v>
      </c>
      <c r="C66" s="117" t="s">
        <v>203</v>
      </c>
      <c r="D66" s="125">
        <v>2023</v>
      </c>
      <c r="E66" s="125">
        <v>2023</v>
      </c>
      <c r="F66" s="105">
        <v>4.9589999999999996</v>
      </c>
      <c r="G66" s="105">
        <v>4.9589999999999996</v>
      </c>
      <c r="H66" s="105">
        <v>4.9589999999999996</v>
      </c>
      <c r="I66" s="105">
        <v>0</v>
      </c>
      <c r="J66" s="105" t="s">
        <v>297</v>
      </c>
      <c r="K66" s="105" t="s">
        <v>297</v>
      </c>
      <c r="L66" s="105" t="s">
        <v>297</v>
      </c>
      <c r="M66" s="105">
        <f t="shared" ref="M66:M70" si="11">F66-N66-O66-P66-Q66</f>
        <v>4.9589999999999996</v>
      </c>
      <c r="N66" s="105">
        <v>0</v>
      </c>
      <c r="O66" s="105">
        <v>0</v>
      </c>
      <c r="P66" s="105">
        <v>0</v>
      </c>
      <c r="Q66" s="105">
        <v>0</v>
      </c>
      <c r="R66" s="105">
        <v>4.9589999999999996</v>
      </c>
      <c r="S66" s="105">
        <v>0</v>
      </c>
      <c r="T66" s="105">
        <v>0</v>
      </c>
      <c r="U66" s="105">
        <f t="shared" ref="U66:U70" si="12">N66+O66+P66+Q66+R66+S66+T66</f>
        <v>4.9589999999999996</v>
      </c>
      <c r="V66" s="307">
        <v>0</v>
      </c>
      <c r="W66" s="302"/>
    </row>
    <row r="67" spans="1:23" ht="32.25" customHeight="1">
      <c r="A67" s="839"/>
      <c r="B67" s="60" t="s">
        <v>427</v>
      </c>
      <c r="C67" s="117" t="s">
        <v>757</v>
      </c>
      <c r="D67" s="125">
        <v>2022</v>
      </c>
      <c r="E67" s="125">
        <v>2023</v>
      </c>
      <c r="F67" s="105">
        <v>6.8620000000000001</v>
      </c>
      <c r="G67" s="105">
        <v>6.8620000000000001</v>
      </c>
      <c r="H67" s="105">
        <v>2.4</v>
      </c>
      <c r="I67" s="105">
        <v>4.4619999999999997</v>
      </c>
      <c r="J67" s="105" t="s">
        <v>297</v>
      </c>
      <c r="K67" s="105" t="s">
        <v>297</v>
      </c>
      <c r="L67" s="105" t="s">
        <v>297</v>
      </c>
      <c r="M67" s="105">
        <f t="shared" si="11"/>
        <v>4.4615600000000004</v>
      </c>
      <c r="N67" s="105">
        <v>0</v>
      </c>
      <c r="O67" s="105">
        <v>0</v>
      </c>
      <c r="P67" s="105">
        <v>0</v>
      </c>
      <c r="Q67" s="105">
        <v>2.4004400000000001</v>
      </c>
      <c r="R67" s="105">
        <v>4.4622999999999999</v>
      </c>
      <c r="S67" s="105">
        <v>0</v>
      </c>
      <c r="T67" s="105">
        <v>0</v>
      </c>
      <c r="U67" s="105">
        <f t="shared" si="12"/>
        <v>6.8627400000000005</v>
      </c>
      <c r="V67" s="307">
        <v>0</v>
      </c>
      <c r="W67" s="302"/>
    </row>
    <row r="68" spans="1:23" ht="33.75" customHeight="1">
      <c r="A68" s="840"/>
      <c r="B68" s="60" t="s">
        <v>759</v>
      </c>
      <c r="C68" s="117" t="s">
        <v>760</v>
      </c>
      <c r="D68" s="125">
        <v>2022</v>
      </c>
      <c r="E68" s="125">
        <v>2023</v>
      </c>
      <c r="F68" s="105">
        <v>13.855</v>
      </c>
      <c r="G68" s="105">
        <v>13.855</v>
      </c>
      <c r="H68" s="105">
        <v>2.8039999999999998</v>
      </c>
      <c r="I68" s="105">
        <v>11.051</v>
      </c>
      <c r="J68" s="105" t="s">
        <v>297</v>
      </c>
      <c r="K68" s="105" t="s">
        <v>297</v>
      </c>
      <c r="L68" s="105" t="s">
        <v>297</v>
      </c>
      <c r="M68" s="105">
        <f t="shared" si="11"/>
        <v>11.050730000000001</v>
      </c>
      <c r="N68" s="105">
        <v>0</v>
      </c>
      <c r="O68" s="105">
        <v>0</v>
      </c>
      <c r="P68" s="105">
        <v>0</v>
      </c>
      <c r="Q68" s="105">
        <v>2.8042699999999998</v>
      </c>
      <c r="R68" s="105">
        <v>11.05137</v>
      </c>
      <c r="S68" s="105">
        <v>0</v>
      </c>
      <c r="T68" s="105">
        <v>0</v>
      </c>
      <c r="U68" s="105">
        <f t="shared" si="12"/>
        <v>13.855640000000001</v>
      </c>
      <c r="V68" s="307">
        <v>0</v>
      </c>
      <c r="W68" s="302"/>
    </row>
    <row r="69" spans="1:23" ht="16.5" customHeight="1">
      <c r="A69" s="833" t="s">
        <v>643</v>
      </c>
      <c r="B69" s="834"/>
      <c r="C69" s="834"/>
      <c r="D69" s="834"/>
      <c r="E69" s="834"/>
      <c r="F69" s="834"/>
      <c r="G69" s="834"/>
      <c r="H69" s="834"/>
      <c r="I69" s="834"/>
      <c r="J69" s="834"/>
      <c r="K69" s="834"/>
      <c r="L69" s="834"/>
      <c r="M69" s="834"/>
      <c r="N69" s="834"/>
      <c r="O69" s="834"/>
      <c r="P69" s="834"/>
      <c r="Q69" s="834"/>
      <c r="R69" s="834"/>
      <c r="S69" s="834"/>
      <c r="T69" s="834"/>
      <c r="U69" s="835"/>
      <c r="V69" s="322"/>
      <c r="W69" s="312"/>
    </row>
    <row r="70" spans="1:23" ht="33.75" customHeight="1">
      <c r="A70" s="48"/>
      <c r="B70" s="60" t="s">
        <v>834</v>
      </c>
      <c r="C70" s="117" t="s">
        <v>763</v>
      </c>
      <c r="D70" s="125">
        <v>2023</v>
      </c>
      <c r="E70" s="125">
        <v>2025</v>
      </c>
      <c r="F70" s="105">
        <v>15.35</v>
      </c>
      <c r="G70" s="105">
        <v>15.35</v>
      </c>
      <c r="H70" s="105">
        <v>15.35</v>
      </c>
      <c r="I70" s="105">
        <v>0</v>
      </c>
      <c r="J70" s="105" t="s">
        <v>297</v>
      </c>
      <c r="K70" s="105" t="s">
        <v>297</v>
      </c>
      <c r="L70" s="105" t="s">
        <v>297</v>
      </c>
      <c r="M70" s="105">
        <f t="shared" si="11"/>
        <v>15.35</v>
      </c>
      <c r="N70" s="105">
        <v>0</v>
      </c>
      <c r="O70" s="105">
        <v>0</v>
      </c>
      <c r="P70" s="105">
        <v>0</v>
      </c>
      <c r="Q70" s="105">
        <v>0</v>
      </c>
      <c r="R70" s="105">
        <v>7.3750000000000009E-4</v>
      </c>
      <c r="S70" s="105">
        <v>7.3750000000000009E-4</v>
      </c>
      <c r="T70" s="105">
        <v>7.3750000000000009E-4</v>
      </c>
      <c r="U70" s="105">
        <f t="shared" si="12"/>
        <v>2.2125000000000001E-3</v>
      </c>
      <c r="V70" s="307">
        <v>0</v>
      </c>
      <c r="W70" s="302"/>
    </row>
    <row r="71" spans="1:23" ht="18" customHeight="1">
      <c r="A71" s="122"/>
      <c r="B71" s="836" t="s">
        <v>32</v>
      </c>
      <c r="C71" s="837"/>
      <c r="D71" s="837"/>
      <c r="E71" s="837"/>
      <c r="F71" s="837"/>
      <c r="G71" s="837"/>
      <c r="H71" s="837"/>
      <c r="I71" s="837"/>
      <c r="J71" s="837"/>
      <c r="K71" s="837"/>
      <c r="L71" s="837"/>
      <c r="M71" s="837"/>
      <c r="N71" s="837"/>
      <c r="O71" s="837"/>
      <c r="P71" s="837"/>
      <c r="Q71" s="837"/>
      <c r="R71" s="837"/>
      <c r="S71" s="837"/>
      <c r="T71" s="837"/>
      <c r="U71" s="837"/>
      <c r="V71" s="323"/>
      <c r="W71" s="315"/>
    </row>
    <row r="72" spans="1:23" ht="16.5" customHeight="1">
      <c r="A72" s="833" t="s">
        <v>628</v>
      </c>
      <c r="B72" s="834"/>
      <c r="C72" s="834"/>
      <c r="D72" s="834"/>
      <c r="E72" s="834"/>
      <c r="F72" s="834"/>
      <c r="G72" s="834"/>
      <c r="H72" s="834"/>
      <c r="I72" s="834"/>
      <c r="J72" s="834"/>
      <c r="K72" s="834"/>
      <c r="L72" s="834"/>
      <c r="M72" s="834"/>
      <c r="N72" s="834"/>
      <c r="O72" s="834"/>
      <c r="P72" s="834"/>
      <c r="Q72" s="834"/>
      <c r="R72" s="834"/>
      <c r="S72" s="834"/>
      <c r="T72" s="834"/>
      <c r="U72" s="835"/>
      <c r="V72" s="322"/>
      <c r="W72" s="312"/>
    </row>
    <row r="73" spans="1:23" ht="31.5" customHeight="1">
      <c r="A73" s="838"/>
      <c r="B73" s="60" t="s">
        <v>428</v>
      </c>
      <c r="C73" s="117" t="s">
        <v>766</v>
      </c>
      <c r="D73" s="118">
        <v>2019</v>
      </c>
      <c r="E73" s="118">
        <v>2019</v>
      </c>
      <c r="F73" s="105">
        <v>5.6109999999999998</v>
      </c>
      <c r="G73" s="105">
        <v>5.6109999999999998</v>
      </c>
      <c r="H73" s="105">
        <v>5.6109999999999998</v>
      </c>
      <c r="I73" s="105">
        <v>0</v>
      </c>
      <c r="J73" s="105" t="s">
        <v>297</v>
      </c>
      <c r="K73" s="105" t="s">
        <v>297</v>
      </c>
      <c r="L73" s="105" t="s">
        <v>297</v>
      </c>
      <c r="M73" s="105">
        <f>F73-N73-O73-P73-Q73</f>
        <v>-6.4889999999706571E-5</v>
      </c>
      <c r="N73" s="105">
        <v>0</v>
      </c>
      <c r="O73" s="105">
        <v>5.0374399999999993</v>
      </c>
      <c r="P73" s="105">
        <v>0.15759489000000029</v>
      </c>
      <c r="Q73" s="105">
        <v>0.41602999999999996</v>
      </c>
      <c r="R73" s="105">
        <v>0</v>
      </c>
      <c r="S73" s="105">
        <v>0</v>
      </c>
      <c r="T73" s="105">
        <v>0</v>
      </c>
      <c r="U73" s="105">
        <f t="shared" ref="U73:U83" si="13">N73+O73+P73+Q73+R73+S73+T73</f>
        <v>5.6110648899999997</v>
      </c>
      <c r="V73" s="124">
        <v>0</v>
      </c>
      <c r="W73" s="301"/>
    </row>
    <row r="74" spans="1:23" ht="47.25" customHeight="1">
      <c r="A74" s="839"/>
      <c r="B74" s="60" t="s">
        <v>429</v>
      </c>
      <c r="C74" s="117" t="s">
        <v>769</v>
      </c>
      <c r="D74" s="118">
        <v>2020</v>
      </c>
      <c r="E74" s="118">
        <v>2023</v>
      </c>
      <c r="F74" s="105">
        <v>140.749</v>
      </c>
      <c r="G74" s="105">
        <v>140.749</v>
      </c>
      <c r="H74" s="105">
        <v>2.4009999999999998</v>
      </c>
      <c r="I74" s="105">
        <v>138.34800000000001</v>
      </c>
      <c r="J74" s="105" t="s">
        <v>297</v>
      </c>
      <c r="K74" s="105" t="s">
        <v>297</v>
      </c>
      <c r="L74" s="105" t="s">
        <v>297</v>
      </c>
      <c r="M74" s="105">
        <f t="shared" ref="M74:M83" si="14">F74-N74-O74-P74-Q74</f>
        <v>37.296649999999993</v>
      </c>
      <c r="N74" s="105">
        <v>1.82511</v>
      </c>
      <c r="O74" s="105">
        <v>57.476200000000006</v>
      </c>
      <c r="P74" s="105">
        <v>30.284520000000001</v>
      </c>
      <c r="Q74" s="105">
        <v>13.866520000000001</v>
      </c>
      <c r="R74" s="105">
        <v>3.33968</v>
      </c>
      <c r="S74" s="105">
        <v>8</v>
      </c>
      <c r="T74" s="105">
        <v>8</v>
      </c>
      <c r="U74" s="105">
        <f t="shared" si="13"/>
        <v>122.79203000000003</v>
      </c>
      <c r="V74" s="307">
        <v>0</v>
      </c>
      <c r="W74" s="302"/>
    </row>
    <row r="75" spans="1:23" ht="52.5" customHeight="1">
      <c r="A75" s="839"/>
      <c r="B75" s="60" t="s">
        <v>835</v>
      </c>
      <c r="C75" s="117" t="s">
        <v>771</v>
      </c>
      <c r="D75" s="118">
        <v>2019</v>
      </c>
      <c r="E75" s="118">
        <v>2020</v>
      </c>
      <c r="F75" s="105">
        <v>27.018999999999998</v>
      </c>
      <c r="G75" s="105">
        <v>27.018999999999998</v>
      </c>
      <c r="H75" s="105">
        <v>0</v>
      </c>
      <c r="I75" s="105">
        <v>27.018999999999998</v>
      </c>
      <c r="J75" s="105" t="s">
        <v>297</v>
      </c>
      <c r="K75" s="105" t="s">
        <v>297</v>
      </c>
      <c r="L75" s="105" t="s">
        <v>297</v>
      </c>
      <c r="M75" s="105">
        <f t="shared" si="14"/>
        <v>-3.8000000000337764E-4</v>
      </c>
      <c r="N75" s="105">
        <v>27.019380000000002</v>
      </c>
      <c r="O75" s="105">
        <v>0</v>
      </c>
      <c r="P75" s="105">
        <v>0</v>
      </c>
      <c r="Q75" s="105">
        <v>0</v>
      </c>
      <c r="R75" s="105">
        <v>0</v>
      </c>
      <c r="S75" s="105">
        <v>0</v>
      </c>
      <c r="T75" s="105">
        <v>0</v>
      </c>
      <c r="U75" s="105">
        <f t="shared" si="13"/>
        <v>27.019380000000002</v>
      </c>
      <c r="V75" s="307">
        <v>0</v>
      </c>
      <c r="W75" s="302" t="s">
        <v>990</v>
      </c>
    </row>
    <row r="76" spans="1:23" ht="53.25" customHeight="1">
      <c r="A76" s="839"/>
      <c r="B76" s="61" t="s">
        <v>836</v>
      </c>
      <c r="C76" s="117" t="s">
        <v>776</v>
      </c>
      <c r="D76" s="125">
        <v>2020</v>
      </c>
      <c r="E76" s="125">
        <v>2023</v>
      </c>
      <c r="F76" s="126">
        <v>36.412999999999997</v>
      </c>
      <c r="G76" s="126">
        <v>36.412999999999997</v>
      </c>
      <c r="H76" s="105">
        <v>2.52</v>
      </c>
      <c r="I76" s="105">
        <v>33.892000000000003</v>
      </c>
      <c r="J76" s="105" t="s">
        <v>297</v>
      </c>
      <c r="K76" s="105" t="s">
        <v>297</v>
      </c>
      <c r="L76" s="105" t="s">
        <v>297</v>
      </c>
      <c r="M76" s="105">
        <f t="shared" si="14"/>
        <v>33.892289999999996</v>
      </c>
      <c r="N76" s="105">
        <v>0</v>
      </c>
      <c r="O76" s="105">
        <v>0</v>
      </c>
      <c r="P76" s="105">
        <v>2.5207100000000002</v>
      </c>
      <c r="Q76" s="105">
        <v>0</v>
      </c>
      <c r="R76" s="105">
        <v>0</v>
      </c>
      <c r="S76" s="105">
        <v>0</v>
      </c>
      <c r="T76" s="105">
        <v>0</v>
      </c>
      <c r="U76" s="105">
        <f t="shared" si="13"/>
        <v>2.5207100000000002</v>
      </c>
      <c r="V76" s="307">
        <v>0</v>
      </c>
      <c r="W76" s="302" t="s">
        <v>986</v>
      </c>
    </row>
    <row r="77" spans="1:23" ht="32.25" customHeight="1">
      <c r="A77" s="839"/>
      <c r="B77" s="60" t="s">
        <v>837</v>
      </c>
      <c r="C77" s="117" t="s">
        <v>780</v>
      </c>
      <c r="D77" s="118">
        <v>2021</v>
      </c>
      <c r="E77" s="118">
        <v>2021</v>
      </c>
      <c r="F77" s="105">
        <v>6.4619999999999997</v>
      </c>
      <c r="G77" s="105">
        <v>6.4619999999999997</v>
      </c>
      <c r="H77" s="105">
        <v>6.4619999999999997</v>
      </c>
      <c r="I77" s="105">
        <v>0</v>
      </c>
      <c r="J77" s="105" t="s">
        <v>297</v>
      </c>
      <c r="K77" s="105" t="s">
        <v>297</v>
      </c>
      <c r="L77" s="105" t="s">
        <v>297</v>
      </c>
      <c r="M77" s="105">
        <f t="shared" si="14"/>
        <v>-9.7000000000058151E-4</v>
      </c>
      <c r="N77" s="105">
        <v>0</v>
      </c>
      <c r="O77" s="105">
        <v>0</v>
      </c>
      <c r="P77" s="105">
        <v>6.4629700000000003</v>
      </c>
      <c r="Q77" s="105">
        <v>0</v>
      </c>
      <c r="R77" s="105">
        <v>0</v>
      </c>
      <c r="S77" s="105">
        <v>0</v>
      </c>
      <c r="T77" s="105">
        <v>0</v>
      </c>
      <c r="U77" s="105">
        <f t="shared" si="13"/>
        <v>6.4629700000000003</v>
      </c>
      <c r="V77" s="307">
        <v>0</v>
      </c>
      <c r="W77" s="302"/>
    </row>
    <row r="78" spans="1:23" ht="50.25" customHeight="1">
      <c r="A78" s="839"/>
      <c r="B78" s="60" t="s">
        <v>838</v>
      </c>
      <c r="C78" s="117" t="s">
        <v>784</v>
      </c>
      <c r="D78" s="118">
        <v>2019</v>
      </c>
      <c r="E78" s="118">
        <v>2023</v>
      </c>
      <c r="F78" s="105">
        <v>47.296999999999997</v>
      </c>
      <c r="G78" s="105">
        <v>47.296999999999997</v>
      </c>
      <c r="H78" s="105">
        <v>7.077</v>
      </c>
      <c r="I78" s="105">
        <v>40.219000000000001</v>
      </c>
      <c r="J78" s="105" t="s">
        <v>297</v>
      </c>
      <c r="K78" s="105" t="s">
        <v>297</v>
      </c>
      <c r="L78" s="105" t="s">
        <v>297</v>
      </c>
      <c r="M78" s="105">
        <f t="shared" si="14"/>
        <v>-8.3899999999914598E-4</v>
      </c>
      <c r="N78" s="105">
        <v>3.3479000000000002E-2</v>
      </c>
      <c r="O78" s="105">
        <v>7.0444399999999998</v>
      </c>
      <c r="P78" s="105">
        <v>0</v>
      </c>
      <c r="Q78" s="105">
        <v>40.219919999999995</v>
      </c>
      <c r="R78" s="105">
        <v>0</v>
      </c>
      <c r="S78" s="105">
        <v>0</v>
      </c>
      <c r="T78" s="105">
        <v>0</v>
      </c>
      <c r="U78" s="105">
        <f t="shared" si="13"/>
        <v>47.297838999999996</v>
      </c>
      <c r="V78" s="307">
        <v>169.93</v>
      </c>
      <c r="W78" s="302"/>
    </row>
    <row r="79" spans="1:23" ht="50.25" customHeight="1">
      <c r="A79" s="839"/>
      <c r="B79" s="60" t="s">
        <v>839</v>
      </c>
      <c r="C79" s="117" t="s">
        <v>788</v>
      </c>
      <c r="D79" s="118">
        <v>2019</v>
      </c>
      <c r="E79" s="118">
        <v>2023</v>
      </c>
      <c r="F79" s="105">
        <v>47.436999999999998</v>
      </c>
      <c r="G79" s="105">
        <v>47.436999999999998</v>
      </c>
      <c r="H79" s="105">
        <v>2.867</v>
      </c>
      <c r="I79" s="105">
        <v>44.57</v>
      </c>
      <c r="J79" s="105" t="s">
        <v>297</v>
      </c>
      <c r="K79" s="105" t="s">
        <v>297</v>
      </c>
      <c r="L79" s="105" t="s">
        <v>297</v>
      </c>
      <c r="M79" s="105">
        <f t="shared" si="14"/>
        <v>28.532880000000002</v>
      </c>
      <c r="N79" s="105">
        <v>2.7614399999999999</v>
      </c>
      <c r="O79" s="105">
        <v>9.6296700000000008</v>
      </c>
      <c r="P79" s="105">
        <v>2.6059899999999998</v>
      </c>
      <c r="Q79" s="105">
        <v>3.9070200000000002</v>
      </c>
      <c r="R79" s="105">
        <v>28.533639999999998</v>
      </c>
      <c r="S79" s="105">
        <v>0</v>
      </c>
      <c r="T79" s="105">
        <v>0</v>
      </c>
      <c r="U79" s="105">
        <f t="shared" si="13"/>
        <v>47.437759999999997</v>
      </c>
      <c r="V79" s="307">
        <v>0</v>
      </c>
      <c r="W79" s="302"/>
    </row>
    <row r="80" spans="1:23" ht="48.75" customHeight="1">
      <c r="A80" s="839"/>
      <c r="B80" s="60" t="s">
        <v>840</v>
      </c>
      <c r="C80" s="117" t="s">
        <v>792</v>
      </c>
      <c r="D80" s="118">
        <v>2019</v>
      </c>
      <c r="E80" s="118">
        <v>2020</v>
      </c>
      <c r="F80" s="105">
        <v>2.7559999999999998</v>
      </c>
      <c r="G80" s="105">
        <v>2.7559999999999998</v>
      </c>
      <c r="H80" s="105">
        <v>0.29718</v>
      </c>
      <c r="I80" s="105">
        <v>2.4590000000000001</v>
      </c>
      <c r="J80" s="105" t="s">
        <v>297</v>
      </c>
      <c r="K80" s="105" t="s">
        <v>297</v>
      </c>
      <c r="L80" s="105" t="s">
        <v>297</v>
      </c>
      <c r="M80" s="105">
        <f t="shared" si="14"/>
        <v>0.81896999999999998</v>
      </c>
      <c r="N80" s="105">
        <v>0.29718</v>
      </c>
      <c r="O80" s="105">
        <v>1.6398499999999998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f t="shared" si="13"/>
        <v>1.9370299999999998</v>
      </c>
      <c r="V80" s="307">
        <v>0</v>
      </c>
      <c r="W80" s="302"/>
    </row>
    <row r="81" spans="1:23" ht="34.5" customHeight="1">
      <c r="A81" s="839"/>
      <c r="B81" s="61" t="s">
        <v>841</v>
      </c>
      <c r="C81" s="117" t="s">
        <v>794</v>
      </c>
      <c r="D81" s="125">
        <v>2021</v>
      </c>
      <c r="E81" s="125">
        <v>2021</v>
      </c>
      <c r="F81" s="126">
        <v>12.298999999999999</v>
      </c>
      <c r="G81" s="126">
        <v>12.298999999999999</v>
      </c>
      <c r="H81" s="105">
        <v>12.298999999999999</v>
      </c>
      <c r="I81" s="105">
        <v>0</v>
      </c>
      <c r="J81" s="105" t="s">
        <v>297</v>
      </c>
      <c r="K81" s="105" t="s">
        <v>297</v>
      </c>
      <c r="L81" s="105" t="s">
        <v>297</v>
      </c>
      <c r="M81" s="105">
        <f t="shared" si="14"/>
        <v>9.5143400000000007</v>
      </c>
      <c r="N81" s="105">
        <v>0</v>
      </c>
      <c r="O81" s="105">
        <v>0</v>
      </c>
      <c r="P81" s="105">
        <v>2.7846599999999997</v>
      </c>
      <c r="Q81" s="105">
        <v>0</v>
      </c>
      <c r="R81" s="105">
        <v>0</v>
      </c>
      <c r="S81" s="105">
        <v>0</v>
      </c>
      <c r="T81" s="105">
        <v>0</v>
      </c>
      <c r="U81" s="105">
        <f t="shared" si="13"/>
        <v>2.7846599999999997</v>
      </c>
      <c r="V81" s="307">
        <v>0</v>
      </c>
      <c r="W81" s="302"/>
    </row>
    <row r="82" spans="1:23" ht="33.75" customHeight="1">
      <c r="A82" s="839"/>
      <c r="B82" s="60" t="s">
        <v>796</v>
      </c>
      <c r="C82" s="117" t="s">
        <v>797</v>
      </c>
      <c r="D82" s="118">
        <v>2023</v>
      </c>
      <c r="E82" s="118">
        <v>2023</v>
      </c>
      <c r="F82" s="105">
        <v>6.7750000000000004</v>
      </c>
      <c r="G82" s="105">
        <v>6.7750000000000004</v>
      </c>
      <c r="H82" s="105">
        <v>6.7750000000000004</v>
      </c>
      <c r="I82" s="105">
        <v>0</v>
      </c>
      <c r="J82" s="105" t="s">
        <v>297</v>
      </c>
      <c r="K82" s="105" t="s">
        <v>297</v>
      </c>
      <c r="L82" s="105" t="s">
        <v>297</v>
      </c>
      <c r="M82" s="105">
        <f t="shared" si="14"/>
        <v>6.7750000000000004</v>
      </c>
      <c r="N82" s="105">
        <v>0</v>
      </c>
      <c r="O82" s="105">
        <v>0</v>
      </c>
      <c r="P82" s="105">
        <v>0</v>
      </c>
      <c r="Q82" s="105">
        <v>0</v>
      </c>
      <c r="R82" s="105">
        <v>6.7750672499999993</v>
      </c>
      <c r="S82" s="105">
        <v>0</v>
      </c>
      <c r="T82" s="105">
        <v>0</v>
      </c>
      <c r="U82" s="105">
        <f t="shared" si="13"/>
        <v>6.7750672499999993</v>
      </c>
      <c r="V82" s="307">
        <v>0</v>
      </c>
      <c r="W82" s="302"/>
    </row>
    <row r="83" spans="1:23" ht="52.5" customHeight="1">
      <c r="A83" s="840"/>
      <c r="B83" s="60" t="s">
        <v>800</v>
      </c>
      <c r="C83" s="117" t="s">
        <v>801</v>
      </c>
      <c r="D83" s="118">
        <v>2020</v>
      </c>
      <c r="E83" s="118">
        <v>2022</v>
      </c>
      <c r="F83" s="105">
        <v>263.85000000000002</v>
      </c>
      <c r="G83" s="105">
        <v>263.85000000000002</v>
      </c>
      <c r="H83" s="105">
        <v>0.30399999999999999</v>
      </c>
      <c r="I83" s="105">
        <v>224.68700000000001</v>
      </c>
      <c r="J83" s="105" t="s">
        <v>297</v>
      </c>
      <c r="K83" s="105" t="s">
        <v>297</v>
      </c>
      <c r="L83" s="105" t="s">
        <v>297</v>
      </c>
      <c r="M83" s="105">
        <f t="shared" si="14"/>
        <v>263.54581000000002</v>
      </c>
      <c r="N83" s="105">
        <v>0</v>
      </c>
      <c r="O83" s="105">
        <v>0</v>
      </c>
      <c r="P83" s="105">
        <v>0.30079</v>
      </c>
      <c r="Q83" s="105">
        <v>3.3999999999999998E-3</v>
      </c>
      <c r="R83" s="105">
        <v>0</v>
      </c>
      <c r="S83" s="105">
        <v>0</v>
      </c>
      <c r="T83" s="105">
        <v>0</v>
      </c>
      <c r="U83" s="105">
        <f t="shared" si="13"/>
        <v>0.30419000000000002</v>
      </c>
      <c r="V83" s="307">
        <v>114314.39</v>
      </c>
      <c r="W83" s="302" t="s">
        <v>987</v>
      </c>
    </row>
    <row r="84" spans="1:23" ht="16.5" customHeight="1">
      <c r="A84" s="833" t="s">
        <v>643</v>
      </c>
      <c r="B84" s="834"/>
      <c r="C84" s="834"/>
      <c r="D84" s="834"/>
      <c r="E84" s="834"/>
      <c r="F84" s="834"/>
      <c r="G84" s="834"/>
      <c r="H84" s="834"/>
      <c r="I84" s="834"/>
      <c r="J84" s="834"/>
      <c r="K84" s="834"/>
      <c r="L84" s="834"/>
      <c r="M84" s="834"/>
      <c r="N84" s="834"/>
      <c r="O84" s="834"/>
      <c r="P84" s="834"/>
      <c r="Q84" s="834"/>
      <c r="R84" s="834"/>
      <c r="S84" s="834"/>
      <c r="T84" s="834"/>
      <c r="U84" s="835"/>
      <c r="V84" s="322"/>
      <c r="W84" s="312"/>
    </row>
    <row r="85" spans="1:23" ht="18" customHeight="1">
      <c r="A85" s="819" t="s">
        <v>644</v>
      </c>
      <c r="B85" s="820"/>
      <c r="C85" s="820"/>
      <c r="D85" s="820"/>
      <c r="E85" s="820"/>
      <c r="F85" s="820"/>
      <c r="G85" s="820"/>
      <c r="H85" s="820"/>
      <c r="I85" s="820"/>
      <c r="J85" s="820"/>
      <c r="K85" s="820"/>
      <c r="L85" s="820"/>
      <c r="M85" s="820"/>
      <c r="N85" s="820"/>
      <c r="O85" s="820"/>
      <c r="P85" s="820"/>
      <c r="Q85" s="820"/>
      <c r="R85" s="820"/>
      <c r="S85" s="820"/>
      <c r="T85" s="820"/>
      <c r="U85" s="821"/>
      <c r="V85" s="307"/>
      <c r="W85" s="302"/>
    </row>
    <row r="86" spans="1:23" ht="18" customHeight="1">
      <c r="A86" s="122"/>
      <c r="B86" s="836" t="s">
        <v>34</v>
      </c>
      <c r="C86" s="837"/>
      <c r="D86" s="837"/>
      <c r="E86" s="837"/>
      <c r="F86" s="837"/>
      <c r="G86" s="837"/>
      <c r="H86" s="837"/>
      <c r="I86" s="837"/>
      <c r="J86" s="837"/>
      <c r="K86" s="837"/>
      <c r="L86" s="837"/>
      <c r="M86" s="837"/>
      <c r="N86" s="837"/>
      <c r="O86" s="837"/>
      <c r="P86" s="837"/>
      <c r="Q86" s="837"/>
      <c r="R86" s="837"/>
      <c r="S86" s="837"/>
      <c r="T86" s="837"/>
      <c r="U86" s="837"/>
      <c r="V86" s="323"/>
      <c r="W86" s="315"/>
    </row>
    <row r="87" spans="1:23" ht="16.5" customHeight="1">
      <c r="A87" s="833" t="s">
        <v>628</v>
      </c>
      <c r="B87" s="834"/>
      <c r="C87" s="834"/>
      <c r="D87" s="834"/>
      <c r="E87" s="834"/>
      <c r="F87" s="834"/>
      <c r="G87" s="834"/>
      <c r="H87" s="834"/>
      <c r="I87" s="834"/>
      <c r="J87" s="834"/>
      <c r="K87" s="834"/>
      <c r="L87" s="834"/>
      <c r="M87" s="834"/>
      <c r="N87" s="834"/>
      <c r="O87" s="834"/>
      <c r="P87" s="834"/>
      <c r="Q87" s="834"/>
      <c r="R87" s="834"/>
      <c r="S87" s="834"/>
      <c r="T87" s="834"/>
      <c r="U87" s="835"/>
      <c r="V87" s="322"/>
      <c r="W87" s="312"/>
    </row>
    <row r="88" spans="1:23" ht="18" customHeight="1">
      <c r="A88" s="819" t="s">
        <v>644</v>
      </c>
      <c r="B88" s="820"/>
      <c r="C88" s="820"/>
      <c r="D88" s="820"/>
      <c r="E88" s="820"/>
      <c r="F88" s="820"/>
      <c r="G88" s="820"/>
      <c r="H88" s="820"/>
      <c r="I88" s="820"/>
      <c r="J88" s="820"/>
      <c r="K88" s="820"/>
      <c r="L88" s="820"/>
      <c r="M88" s="820"/>
      <c r="N88" s="820"/>
      <c r="O88" s="820"/>
      <c r="P88" s="820"/>
      <c r="Q88" s="820"/>
      <c r="R88" s="820"/>
      <c r="S88" s="820"/>
      <c r="T88" s="820"/>
      <c r="U88" s="821"/>
      <c r="V88" s="307"/>
      <c r="W88" s="302"/>
    </row>
    <row r="89" spans="1:23" ht="16.5" customHeight="1">
      <c r="A89" s="833" t="s">
        <v>643</v>
      </c>
      <c r="B89" s="834"/>
      <c r="C89" s="834"/>
      <c r="D89" s="834"/>
      <c r="E89" s="834"/>
      <c r="F89" s="834"/>
      <c r="G89" s="834"/>
      <c r="H89" s="834"/>
      <c r="I89" s="834"/>
      <c r="J89" s="834"/>
      <c r="K89" s="834"/>
      <c r="L89" s="834"/>
      <c r="M89" s="834"/>
      <c r="N89" s="834"/>
      <c r="O89" s="834"/>
      <c r="P89" s="834"/>
      <c r="Q89" s="834"/>
      <c r="R89" s="834"/>
      <c r="S89" s="834"/>
      <c r="T89" s="834"/>
      <c r="U89" s="835"/>
      <c r="V89" s="322"/>
      <c r="W89" s="312"/>
    </row>
    <row r="90" spans="1:23" ht="18" customHeight="1">
      <c r="A90" s="819" t="s">
        <v>644</v>
      </c>
      <c r="B90" s="820"/>
      <c r="C90" s="820"/>
      <c r="D90" s="820"/>
      <c r="E90" s="820"/>
      <c r="F90" s="820"/>
      <c r="G90" s="820"/>
      <c r="H90" s="820"/>
      <c r="I90" s="820"/>
      <c r="J90" s="820"/>
      <c r="K90" s="820"/>
      <c r="L90" s="820"/>
      <c r="M90" s="820"/>
      <c r="N90" s="820"/>
      <c r="O90" s="820"/>
      <c r="P90" s="820"/>
      <c r="Q90" s="820"/>
      <c r="R90" s="820"/>
      <c r="S90" s="820"/>
      <c r="T90" s="820"/>
      <c r="U90" s="821"/>
      <c r="V90" s="307"/>
      <c r="W90" s="302"/>
    </row>
    <row r="91" spans="1:23" ht="18" customHeight="1">
      <c r="A91" s="122"/>
      <c r="B91" s="836" t="s">
        <v>35</v>
      </c>
      <c r="C91" s="837"/>
      <c r="D91" s="837"/>
      <c r="E91" s="837"/>
      <c r="F91" s="837"/>
      <c r="G91" s="837"/>
      <c r="H91" s="837"/>
      <c r="I91" s="837"/>
      <c r="J91" s="837"/>
      <c r="K91" s="837"/>
      <c r="L91" s="837"/>
      <c r="M91" s="837"/>
      <c r="N91" s="837"/>
      <c r="O91" s="837"/>
      <c r="P91" s="837"/>
      <c r="Q91" s="837"/>
      <c r="R91" s="837"/>
      <c r="S91" s="837"/>
      <c r="T91" s="837"/>
      <c r="U91" s="837"/>
      <c r="V91" s="323"/>
      <c r="W91" s="315"/>
    </row>
    <row r="92" spans="1:23" ht="18" customHeight="1">
      <c r="A92" s="122"/>
      <c r="B92" s="836" t="s">
        <v>36</v>
      </c>
      <c r="C92" s="837"/>
      <c r="D92" s="837"/>
      <c r="E92" s="837"/>
      <c r="F92" s="837"/>
      <c r="G92" s="837"/>
      <c r="H92" s="837"/>
      <c r="I92" s="837"/>
      <c r="J92" s="837"/>
      <c r="K92" s="837"/>
      <c r="L92" s="837"/>
      <c r="M92" s="837"/>
      <c r="N92" s="837"/>
      <c r="O92" s="837"/>
      <c r="P92" s="837"/>
      <c r="Q92" s="837"/>
      <c r="R92" s="837"/>
      <c r="S92" s="837"/>
      <c r="T92" s="837"/>
      <c r="U92" s="837"/>
      <c r="V92" s="323"/>
      <c r="W92" s="315"/>
    </row>
    <row r="93" spans="1:23" ht="16.5" customHeight="1">
      <c r="A93" s="833" t="s">
        <v>628</v>
      </c>
      <c r="B93" s="834"/>
      <c r="C93" s="834"/>
      <c r="D93" s="834"/>
      <c r="E93" s="834"/>
      <c r="F93" s="834"/>
      <c r="G93" s="834"/>
      <c r="H93" s="834"/>
      <c r="I93" s="834"/>
      <c r="J93" s="834"/>
      <c r="K93" s="834"/>
      <c r="L93" s="834"/>
      <c r="M93" s="834"/>
      <c r="N93" s="834"/>
      <c r="O93" s="834"/>
      <c r="P93" s="834"/>
      <c r="Q93" s="834"/>
      <c r="R93" s="834"/>
      <c r="S93" s="834"/>
      <c r="T93" s="834"/>
      <c r="U93" s="835"/>
      <c r="V93" s="322"/>
      <c r="W93" s="312"/>
    </row>
    <row r="94" spans="1:23" ht="18" customHeight="1">
      <c r="A94" s="819" t="s">
        <v>644</v>
      </c>
      <c r="B94" s="820"/>
      <c r="C94" s="820"/>
      <c r="D94" s="820"/>
      <c r="E94" s="820"/>
      <c r="F94" s="820"/>
      <c r="G94" s="820"/>
      <c r="H94" s="820"/>
      <c r="I94" s="820"/>
      <c r="J94" s="820"/>
      <c r="K94" s="820"/>
      <c r="L94" s="820"/>
      <c r="M94" s="820"/>
      <c r="N94" s="820"/>
      <c r="O94" s="820"/>
      <c r="P94" s="820"/>
      <c r="Q94" s="820"/>
      <c r="R94" s="820"/>
      <c r="S94" s="820"/>
      <c r="T94" s="820"/>
      <c r="U94" s="821"/>
      <c r="V94" s="307"/>
      <c r="W94" s="302"/>
    </row>
    <row r="95" spans="1:23" ht="16.5" customHeight="1">
      <c r="A95" s="833" t="s">
        <v>643</v>
      </c>
      <c r="B95" s="834"/>
      <c r="C95" s="834"/>
      <c r="D95" s="834"/>
      <c r="E95" s="834"/>
      <c r="F95" s="834"/>
      <c r="G95" s="834"/>
      <c r="H95" s="834"/>
      <c r="I95" s="834"/>
      <c r="J95" s="834"/>
      <c r="K95" s="834"/>
      <c r="L95" s="834"/>
      <c r="M95" s="834"/>
      <c r="N95" s="834"/>
      <c r="O95" s="834"/>
      <c r="P95" s="834"/>
      <c r="Q95" s="834"/>
      <c r="R95" s="834"/>
      <c r="S95" s="834"/>
      <c r="T95" s="834"/>
      <c r="U95" s="835"/>
      <c r="V95" s="322"/>
      <c r="W95" s="312"/>
    </row>
    <row r="96" spans="1:23" ht="18" customHeight="1">
      <c r="A96" s="819" t="s">
        <v>644</v>
      </c>
      <c r="B96" s="820"/>
      <c r="C96" s="820"/>
      <c r="D96" s="820"/>
      <c r="E96" s="820"/>
      <c r="F96" s="820"/>
      <c r="G96" s="820"/>
      <c r="H96" s="820"/>
      <c r="I96" s="820"/>
      <c r="J96" s="820"/>
      <c r="K96" s="820"/>
      <c r="L96" s="820"/>
      <c r="M96" s="820"/>
      <c r="N96" s="820"/>
      <c r="O96" s="820"/>
      <c r="P96" s="820"/>
      <c r="Q96" s="820"/>
      <c r="R96" s="820"/>
      <c r="S96" s="820"/>
      <c r="T96" s="820"/>
      <c r="U96" s="821"/>
      <c r="V96" s="307"/>
      <c r="W96" s="302"/>
    </row>
    <row r="97" spans="1:23" ht="18" customHeight="1">
      <c r="A97" s="122"/>
      <c r="B97" s="836" t="s">
        <v>37</v>
      </c>
      <c r="C97" s="837"/>
      <c r="D97" s="837"/>
      <c r="E97" s="837"/>
      <c r="F97" s="837"/>
      <c r="G97" s="837"/>
      <c r="H97" s="837"/>
      <c r="I97" s="837"/>
      <c r="J97" s="837"/>
      <c r="K97" s="837"/>
      <c r="L97" s="837"/>
      <c r="M97" s="837"/>
      <c r="N97" s="837"/>
      <c r="O97" s="837"/>
      <c r="P97" s="837"/>
      <c r="Q97" s="837"/>
      <c r="R97" s="837"/>
      <c r="S97" s="837"/>
      <c r="T97" s="837"/>
      <c r="U97" s="837"/>
      <c r="V97" s="323"/>
      <c r="W97" s="315"/>
    </row>
    <row r="98" spans="1:23" ht="16.5" customHeight="1">
      <c r="A98" s="833" t="s">
        <v>628</v>
      </c>
      <c r="B98" s="834"/>
      <c r="C98" s="834"/>
      <c r="D98" s="834"/>
      <c r="E98" s="834"/>
      <c r="F98" s="834"/>
      <c r="G98" s="834"/>
      <c r="H98" s="834"/>
      <c r="I98" s="834"/>
      <c r="J98" s="834"/>
      <c r="K98" s="834"/>
      <c r="L98" s="834"/>
      <c r="M98" s="834"/>
      <c r="N98" s="834"/>
      <c r="O98" s="834"/>
      <c r="P98" s="834"/>
      <c r="Q98" s="834"/>
      <c r="R98" s="834"/>
      <c r="S98" s="834"/>
      <c r="T98" s="834"/>
      <c r="U98" s="835"/>
      <c r="V98" s="322"/>
      <c r="W98" s="312"/>
    </row>
    <row r="99" spans="1:23" ht="38.25" customHeight="1">
      <c r="A99" s="48"/>
      <c r="B99" s="61" t="s">
        <v>430</v>
      </c>
      <c r="C99" s="117" t="s">
        <v>809</v>
      </c>
      <c r="D99" s="45">
        <v>2022</v>
      </c>
      <c r="E99" s="45">
        <v>2023</v>
      </c>
      <c r="F99" s="126">
        <v>1.2809999999999999</v>
      </c>
      <c r="G99" s="126">
        <v>1.2809999999999999</v>
      </c>
      <c r="H99" s="105">
        <v>0.377</v>
      </c>
      <c r="I99" s="105">
        <v>0.90300000000000002</v>
      </c>
      <c r="J99" s="105" t="s">
        <v>297</v>
      </c>
      <c r="K99" s="105" t="s">
        <v>297</v>
      </c>
      <c r="L99" s="105" t="s">
        <v>297</v>
      </c>
      <c r="M99" s="105">
        <f t="shared" ref="M99" si="15">F99-N99-O99-P99-Q99</f>
        <v>0.90308299999999997</v>
      </c>
      <c r="N99" s="105">
        <v>0</v>
      </c>
      <c r="O99" s="105">
        <v>0</v>
      </c>
      <c r="P99" s="105">
        <v>0</v>
      </c>
      <c r="Q99" s="105">
        <v>0.37791699999999995</v>
      </c>
      <c r="R99" s="105">
        <v>0.90333600000000003</v>
      </c>
      <c r="S99" s="105">
        <v>0</v>
      </c>
      <c r="T99" s="105">
        <v>0</v>
      </c>
      <c r="U99" s="105">
        <f t="shared" ref="U99" si="16">N99+O99+P99+Q99+R99+S99+T99</f>
        <v>1.281253</v>
      </c>
      <c r="V99" s="307">
        <v>0</v>
      </c>
      <c r="W99" s="302"/>
    </row>
    <row r="100" spans="1:23" ht="16.5" customHeight="1">
      <c r="A100" s="833" t="s">
        <v>643</v>
      </c>
      <c r="B100" s="834"/>
      <c r="C100" s="834"/>
      <c r="D100" s="834"/>
      <c r="E100" s="834"/>
      <c r="F100" s="834"/>
      <c r="G100" s="834"/>
      <c r="H100" s="834"/>
      <c r="I100" s="834"/>
      <c r="J100" s="834"/>
      <c r="K100" s="834"/>
      <c r="L100" s="834"/>
      <c r="M100" s="834"/>
      <c r="N100" s="834"/>
      <c r="O100" s="834"/>
      <c r="P100" s="834"/>
      <c r="Q100" s="834"/>
      <c r="R100" s="834"/>
      <c r="S100" s="834"/>
      <c r="T100" s="834"/>
      <c r="U100" s="835"/>
      <c r="V100" s="322"/>
      <c r="W100" s="312"/>
    </row>
    <row r="101" spans="1:23" ht="18" customHeight="1">
      <c r="A101" s="819" t="s">
        <v>644</v>
      </c>
      <c r="B101" s="820"/>
      <c r="C101" s="820"/>
      <c r="D101" s="820"/>
      <c r="E101" s="820"/>
      <c r="F101" s="820"/>
      <c r="G101" s="820"/>
      <c r="H101" s="820"/>
      <c r="I101" s="820"/>
      <c r="J101" s="820"/>
      <c r="K101" s="820"/>
      <c r="L101" s="820"/>
      <c r="M101" s="820"/>
      <c r="N101" s="820"/>
      <c r="O101" s="820"/>
      <c r="P101" s="820"/>
      <c r="Q101" s="820"/>
      <c r="R101" s="820"/>
      <c r="S101" s="820"/>
      <c r="T101" s="820"/>
      <c r="U101" s="821"/>
      <c r="V101" s="307"/>
      <c r="W101" s="302"/>
    </row>
    <row r="102" spans="1:23" s="313" customFormat="1" ht="19.5" customHeight="1">
      <c r="A102" s="836" t="s">
        <v>38</v>
      </c>
      <c r="B102" s="837"/>
      <c r="C102" s="837"/>
      <c r="D102" s="837"/>
      <c r="E102" s="837"/>
      <c r="F102" s="837"/>
      <c r="G102" s="837"/>
      <c r="H102" s="837"/>
      <c r="I102" s="837"/>
      <c r="J102" s="837"/>
      <c r="K102" s="837"/>
      <c r="L102" s="837"/>
      <c r="M102" s="837"/>
      <c r="N102" s="837"/>
      <c r="O102" s="837"/>
      <c r="P102" s="837"/>
      <c r="Q102" s="837"/>
      <c r="R102" s="837"/>
      <c r="S102" s="837"/>
      <c r="T102" s="837"/>
      <c r="U102" s="841"/>
      <c r="V102" s="321"/>
      <c r="W102" s="314"/>
    </row>
    <row r="103" spans="1:23" ht="16.5" customHeight="1">
      <c r="A103" s="833" t="s">
        <v>628</v>
      </c>
      <c r="B103" s="834"/>
      <c r="C103" s="834"/>
      <c r="D103" s="834"/>
      <c r="E103" s="834"/>
      <c r="F103" s="834"/>
      <c r="G103" s="834"/>
      <c r="H103" s="834"/>
      <c r="I103" s="834"/>
      <c r="J103" s="834"/>
      <c r="K103" s="834"/>
      <c r="L103" s="834"/>
      <c r="M103" s="834"/>
      <c r="N103" s="834"/>
      <c r="O103" s="834"/>
      <c r="P103" s="834"/>
      <c r="Q103" s="834"/>
      <c r="R103" s="834"/>
      <c r="S103" s="834"/>
      <c r="T103" s="834"/>
      <c r="U103" s="835"/>
      <c r="V103" s="322"/>
      <c r="W103" s="312"/>
    </row>
    <row r="104" spans="1:23" ht="18" customHeight="1">
      <c r="A104" s="819" t="s">
        <v>644</v>
      </c>
      <c r="B104" s="820"/>
      <c r="C104" s="820"/>
      <c r="D104" s="820"/>
      <c r="E104" s="820"/>
      <c r="F104" s="820"/>
      <c r="G104" s="820"/>
      <c r="H104" s="820"/>
      <c r="I104" s="820"/>
      <c r="J104" s="820"/>
      <c r="K104" s="820"/>
      <c r="L104" s="820"/>
      <c r="M104" s="820"/>
      <c r="N104" s="820"/>
      <c r="O104" s="820"/>
      <c r="P104" s="820"/>
      <c r="Q104" s="820"/>
      <c r="R104" s="820"/>
      <c r="S104" s="820"/>
      <c r="T104" s="820"/>
      <c r="U104" s="821"/>
      <c r="V104" s="307"/>
      <c r="W104" s="302"/>
    </row>
    <row r="105" spans="1:23" ht="16.5" customHeight="1">
      <c r="A105" s="833" t="s">
        <v>643</v>
      </c>
      <c r="B105" s="834"/>
      <c r="C105" s="834"/>
      <c r="D105" s="834"/>
      <c r="E105" s="834"/>
      <c r="F105" s="834"/>
      <c r="G105" s="834"/>
      <c r="H105" s="834"/>
      <c r="I105" s="834"/>
      <c r="J105" s="834"/>
      <c r="K105" s="834"/>
      <c r="L105" s="834"/>
      <c r="M105" s="834"/>
      <c r="N105" s="834"/>
      <c r="O105" s="834"/>
      <c r="P105" s="834"/>
      <c r="Q105" s="834"/>
      <c r="R105" s="834"/>
      <c r="S105" s="834"/>
      <c r="T105" s="834"/>
      <c r="U105" s="835"/>
      <c r="V105" s="322"/>
      <c r="W105" s="312"/>
    </row>
    <row r="106" spans="1:23" ht="18" customHeight="1">
      <c r="A106" s="819" t="s">
        <v>644</v>
      </c>
      <c r="B106" s="820"/>
      <c r="C106" s="820"/>
      <c r="D106" s="820"/>
      <c r="E106" s="820"/>
      <c r="F106" s="820"/>
      <c r="G106" s="820"/>
      <c r="H106" s="820"/>
      <c r="I106" s="820"/>
      <c r="J106" s="820"/>
      <c r="K106" s="820"/>
      <c r="L106" s="820"/>
      <c r="M106" s="820"/>
      <c r="N106" s="820"/>
      <c r="O106" s="820"/>
      <c r="P106" s="820"/>
      <c r="Q106" s="820"/>
      <c r="R106" s="820"/>
      <c r="S106" s="820"/>
      <c r="T106" s="820"/>
      <c r="U106" s="821"/>
      <c r="V106" s="307"/>
      <c r="W106" s="302"/>
    </row>
    <row r="107" spans="1:23">
      <c r="B107" s="36"/>
      <c r="C107" s="131"/>
      <c r="D107" s="127"/>
      <c r="E107" s="127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9"/>
      <c r="R107" s="129"/>
      <c r="S107" s="129"/>
      <c r="T107" s="129"/>
      <c r="U107" s="128"/>
    </row>
    <row r="108" spans="1:23">
      <c r="B108" s="333" t="s">
        <v>1008</v>
      </c>
      <c r="C108" s="131"/>
      <c r="D108" s="127"/>
      <c r="E108" s="334" t="s">
        <v>912</v>
      </c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9"/>
      <c r="R108" s="129"/>
      <c r="S108" s="129"/>
      <c r="T108" s="129"/>
      <c r="U108" s="128"/>
    </row>
    <row r="109" spans="1:23">
      <c r="B109" s="333"/>
      <c r="C109" s="131"/>
      <c r="D109" s="127"/>
      <c r="E109" s="127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9"/>
      <c r="R109" s="129"/>
      <c r="S109" s="129"/>
      <c r="T109" s="129"/>
      <c r="U109" s="128"/>
    </row>
    <row r="110" spans="1:23">
      <c r="B110" s="333"/>
      <c r="C110" s="131"/>
      <c r="D110" s="127"/>
      <c r="E110" s="127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9"/>
      <c r="R110" s="129"/>
      <c r="S110" s="129"/>
      <c r="T110" s="129"/>
      <c r="U110" s="128"/>
    </row>
    <row r="111" spans="1:23">
      <c r="B111" s="333" t="s">
        <v>915</v>
      </c>
      <c r="C111" s="130"/>
      <c r="D111" s="127"/>
      <c r="E111" s="334" t="s">
        <v>916</v>
      </c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9"/>
      <c r="R111" s="129"/>
      <c r="S111" s="129"/>
      <c r="T111" s="129"/>
      <c r="U111" s="128"/>
    </row>
    <row r="112" spans="1:23">
      <c r="B112" s="333"/>
      <c r="C112" s="130"/>
      <c r="D112" s="127"/>
      <c r="E112" s="127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9"/>
      <c r="R112" s="129"/>
      <c r="S112" s="129"/>
      <c r="T112" s="129"/>
      <c r="U112" s="128"/>
    </row>
    <row r="113" spans="2:21">
      <c r="B113" s="333"/>
      <c r="C113" s="130"/>
      <c r="D113" s="127"/>
      <c r="E113" s="127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9"/>
      <c r="R113" s="129"/>
      <c r="S113" s="129"/>
      <c r="T113" s="129"/>
      <c r="U113" s="128"/>
    </row>
    <row r="114" spans="2:21">
      <c r="B114" s="36"/>
      <c r="C114" s="130"/>
      <c r="D114" s="127"/>
      <c r="E114" s="127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9"/>
      <c r="R114" s="129"/>
      <c r="S114" s="129"/>
      <c r="T114" s="129"/>
      <c r="U114" s="128"/>
    </row>
    <row r="115" spans="2:21">
      <c r="B115" s="36"/>
      <c r="C115" s="130"/>
      <c r="D115" s="127"/>
      <c r="E115" s="127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9"/>
      <c r="R115" s="129"/>
      <c r="S115" s="129"/>
      <c r="T115" s="129"/>
      <c r="U115" s="128"/>
    </row>
    <row r="116" spans="2:21">
      <c r="B116" s="36"/>
      <c r="C116" s="130"/>
      <c r="D116" s="127"/>
      <c r="E116" s="127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9"/>
      <c r="R116" s="129"/>
      <c r="S116" s="129"/>
      <c r="T116" s="129"/>
      <c r="U116" s="128"/>
    </row>
    <row r="117" spans="2:21">
      <c r="B117" s="36"/>
      <c r="C117" s="130"/>
      <c r="D117" s="127"/>
      <c r="E117" s="127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9"/>
      <c r="R117" s="129"/>
      <c r="S117" s="129"/>
      <c r="T117" s="129"/>
      <c r="U117" s="128"/>
    </row>
    <row r="118" spans="2:21">
      <c r="B118" s="36"/>
      <c r="C118" s="130"/>
      <c r="D118" s="127"/>
      <c r="E118" s="127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9"/>
      <c r="R118" s="129"/>
      <c r="S118" s="129"/>
      <c r="T118" s="129"/>
      <c r="U118" s="128"/>
    </row>
    <row r="119" spans="2:21">
      <c r="B119" s="36"/>
      <c r="C119" s="130"/>
      <c r="D119" s="127"/>
      <c r="E119" s="127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9"/>
      <c r="R119" s="129"/>
      <c r="S119" s="129"/>
      <c r="T119" s="129"/>
      <c r="U119" s="128"/>
    </row>
    <row r="120" spans="2:21">
      <c r="B120" s="36"/>
      <c r="C120" s="130"/>
      <c r="D120" s="127"/>
      <c r="E120" s="127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9"/>
      <c r="R120" s="129"/>
      <c r="S120" s="129"/>
      <c r="T120" s="129"/>
      <c r="U120" s="128"/>
    </row>
    <row r="121" spans="2:21">
      <c r="B121" s="36"/>
      <c r="C121" s="130"/>
      <c r="D121" s="127"/>
      <c r="E121" s="127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9"/>
      <c r="R121" s="129"/>
      <c r="S121" s="129"/>
      <c r="T121" s="129"/>
      <c r="U121" s="128"/>
    </row>
    <row r="122" spans="2:21">
      <c r="B122" s="36"/>
      <c r="C122" s="130"/>
      <c r="D122" s="127"/>
      <c r="E122" s="127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9"/>
      <c r="R122" s="129"/>
      <c r="S122" s="129"/>
      <c r="T122" s="129"/>
      <c r="U122" s="128"/>
    </row>
    <row r="123" spans="2:21" ht="15.75" customHeight="1">
      <c r="B123" s="36"/>
      <c r="C123" s="130"/>
      <c r="D123" s="127"/>
      <c r="E123" s="127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9"/>
      <c r="R123" s="129"/>
      <c r="S123" s="129"/>
      <c r="T123" s="129"/>
      <c r="U123" s="128"/>
    </row>
  </sheetData>
  <mergeCells count="72">
    <mergeCell ref="A102:U102"/>
    <mergeCell ref="N9:V9"/>
    <mergeCell ref="A19:U19"/>
    <mergeCell ref="B7:U7"/>
    <mergeCell ref="A9:B11"/>
    <mergeCell ref="C9:C11"/>
    <mergeCell ref="D9:D11"/>
    <mergeCell ref="E9:E11"/>
    <mergeCell ref="F9:F11"/>
    <mergeCell ref="G9:K9"/>
    <mergeCell ref="L9:M9"/>
    <mergeCell ref="G10:K10"/>
    <mergeCell ref="L10:M10"/>
    <mergeCell ref="U10:U11"/>
    <mergeCell ref="A13:U13"/>
    <mergeCell ref="A14:U14"/>
    <mergeCell ref="A69:U69"/>
    <mergeCell ref="B71:U71"/>
    <mergeCell ref="A72:U72"/>
    <mergeCell ref="A15:U15"/>
    <mergeCell ref="A37:U37"/>
    <mergeCell ref="A20:U20"/>
    <mergeCell ref="A21:U21"/>
    <mergeCell ref="A22:U22"/>
    <mergeCell ref="A23:A26"/>
    <mergeCell ref="A27:U27"/>
    <mergeCell ref="A28:A29"/>
    <mergeCell ref="B30:U30"/>
    <mergeCell ref="A31:U31"/>
    <mergeCell ref="A32:A33"/>
    <mergeCell ref="A34:U34"/>
    <mergeCell ref="B36:U36"/>
    <mergeCell ref="A61:U61"/>
    <mergeCell ref="A38:A40"/>
    <mergeCell ref="A41:U41"/>
    <mergeCell ref="A42:U42"/>
    <mergeCell ref="B43:U43"/>
    <mergeCell ref="B44:U44"/>
    <mergeCell ref="A45:U45"/>
    <mergeCell ref="A46:A50"/>
    <mergeCell ref="A51:U51"/>
    <mergeCell ref="B53:U53"/>
    <mergeCell ref="A54:U54"/>
    <mergeCell ref="A55:A60"/>
    <mergeCell ref="A62:U62"/>
    <mergeCell ref="B63:U63"/>
    <mergeCell ref="B64:U64"/>
    <mergeCell ref="A65:U65"/>
    <mergeCell ref="A66:A68"/>
    <mergeCell ref="A95:U95"/>
    <mergeCell ref="A96:U96"/>
    <mergeCell ref="B97:U97"/>
    <mergeCell ref="B86:U86"/>
    <mergeCell ref="A73:A83"/>
    <mergeCell ref="A84:U84"/>
    <mergeCell ref="A85:U85"/>
    <mergeCell ref="T8:U8"/>
    <mergeCell ref="A106:U106"/>
    <mergeCell ref="A100:U100"/>
    <mergeCell ref="A101:U101"/>
    <mergeCell ref="A103:U103"/>
    <mergeCell ref="A104:U104"/>
    <mergeCell ref="A105:U105"/>
    <mergeCell ref="A98:U98"/>
    <mergeCell ref="A87:U87"/>
    <mergeCell ref="A88:U88"/>
    <mergeCell ref="A89:U89"/>
    <mergeCell ref="A90:U90"/>
    <mergeCell ref="B91:U91"/>
    <mergeCell ref="B92:U92"/>
    <mergeCell ref="A93:U93"/>
    <mergeCell ref="A94:U94"/>
  </mergeCells>
  <pageMargins left="0.23622047244094491" right="0.23622047244094491" top="0.74803149606299213" bottom="0.74803149606299213" header="0.31496062992125984" footer="0.31496062992125984"/>
  <pageSetup paperSize="9" scale="72" fitToHeight="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H35"/>
  <sheetViews>
    <sheetView zoomScale="110" zoomScaleNormal="110" workbookViewId="0">
      <selection activeCell="D4" sqref="D4"/>
    </sheetView>
  </sheetViews>
  <sheetFormatPr defaultRowHeight="15"/>
  <cols>
    <col min="2" max="2" width="61.5703125" customWidth="1"/>
    <col min="3" max="3" width="16.42578125" customWidth="1"/>
    <col min="4" max="4" width="15.42578125" customWidth="1"/>
    <col min="5" max="5" width="14.42578125" hidden="1" customWidth="1"/>
    <col min="6" max="6" width="19.28515625" customWidth="1"/>
    <col min="7" max="7" width="17.42578125" hidden="1" customWidth="1"/>
    <col min="8" max="8" width="18.42578125" style="57" customWidth="1"/>
  </cols>
  <sheetData>
    <row r="1" spans="1:8" s="270" customFormat="1" ht="66" customHeight="1">
      <c r="A1" s="771" t="s">
        <v>546</v>
      </c>
      <c r="B1" s="771"/>
      <c r="C1" s="771"/>
      <c r="D1" s="771"/>
      <c r="E1" s="771"/>
      <c r="F1" s="771"/>
      <c r="G1" s="771"/>
      <c r="H1" s="771"/>
    </row>
    <row r="2" spans="1:8" s="270" customFormat="1" ht="49.5">
      <c r="A2" s="52"/>
      <c r="B2" s="52" t="s">
        <v>13</v>
      </c>
      <c r="C2" s="52"/>
      <c r="D2" s="52" t="s">
        <v>472</v>
      </c>
      <c r="E2" s="269" t="s">
        <v>547</v>
      </c>
      <c r="F2" s="269" t="s">
        <v>548</v>
      </c>
      <c r="G2" s="269" t="s">
        <v>549</v>
      </c>
      <c r="H2" s="269" t="s">
        <v>353</v>
      </c>
    </row>
    <row r="3" spans="1:8" ht="16.5">
      <c r="A3" s="52">
        <v>1</v>
      </c>
      <c r="B3" s="70" t="s">
        <v>550</v>
      </c>
      <c r="C3" s="50"/>
      <c r="D3" s="50"/>
      <c r="E3" s="50"/>
      <c r="F3" s="50"/>
      <c r="G3" s="51"/>
      <c r="H3" s="53"/>
    </row>
    <row r="4" spans="1:8" ht="66">
      <c r="A4" s="54" t="s">
        <v>523</v>
      </c>
      <c r="B4" s="71" t="s">
        <v>551</v>
      </c>
      <c r="C4" s="50" t="s">
        <v>552</v>
      </c>
      <c r="D4" s="50" t="s">
        <v>480</v>
      </c>
      <c r="E4" s="55">
        <v>5.33</v>
      </c>
      <c r="F4" s="55">
        <v>5.32</v>
      </c>
      <c r="G4" s="55">
        <v>5.32</v>
      </c>
      <c r="H4" s="73"/>
    </row>
    <row r="5" spans="1:8" ht="19.5">
      <c r="A5" s="50"/>
      <c r="B5" s="53" t="s">
        <v>553</v>
      </c>
      <c r="C5" s="50" t="s">
        <v>554</v>
      </c>
      <c r="D5" s="50" t="s">
        <v>507</v>
      </c>
      <c r="E5" s="55">
        <v>2649982.4</v>
      </c>
      <c r="F5" s="55">
        <v>2645010.6</v>
      </c>
      <c r="G5" s="55">
        <v>2654113.9</v>
      </c>
      <c r="H5" s="53"/>
    </row>
    <row r="6" spans="1:8" ht="49.5">
      <c r="A6" s="50"/>
      <c r="B6" s="71" t="s">
        <v>555</v>
      </c>
      <c r="C6" s="50" t="s">
        <v>509</v>
      </c>
      <c r="D6" s="50" t="s">
        <v>507</v>
      </c>
      <c r="E6" s="55">
        <v>49718244</v>
      </c>
      <c r="F6" s="55">
        <v>49718244</v>
      </c>
      <c r="G6" s="55">
        <v>49889359</v>
      </c>
      <c r="H6" s="53"/>
    </row>
    <row r="7" spans="1:8" ht="99">
      <c r="A7" s="54" t="s">
        <v>524</v>
      </c>
      <c r="B7" s="71" t="s">
        <v>556</v>
      </c>
      <c r="C7" s="50" t="s">
        <v>557</v>
      </c>
      <c r="D7" s="50" t="s">
        <v>480</v>
      </c>
      <c r="E7" s="55">
        <v>63.25</v>
      </c>
      <c r="F7" s="55">
        <v>63.25</v>
      </c>
      <c r="G7" s="55">
        <v>63.25</v>
      </c>
      <c r="H7" s="53"/>
    </row>
    <row r="8" spans="1:8" ht="49.5">
      <c r="A8" s="50"/>
      <c r="B8" s="71" t="s">
        <v>558</v>
      </c>
      <c r="C8" s="50" t="s">
        <v>559</v>
      </c>
      <c r="D8" s="50" t="s">
        <v>483</v>
      </c>
      <c r="E8" s="55">
        <v>759</v>
      </c>
      <c r="F8" s="55">
        <v>759</v>
      </c>
      <c r="G8" s="55">
        <v>759</v>
      </c>
      <c r="H8" s="53"/>
    </row>
    <row r="9" spans="1:8" ht="19.5">
      <c r="A9" s="50"/>
      <c r="B9" s="71" t="s">
        <v>560</v>
      </c>
      <c r="C9" s="50" t="s">
        <v>485</v>
      </c>
      <c r="D9" s="50" t="s">
        <v>483</v>
      </c>
      <c r="E9" s="55">
        <v>1200</v>
      </c>
      <c r="F9" s="55">
        <v>1200</v>
      </c>
      <c r="G9" s="55">
        <v>1200</v>
      </c>
      <c r="H9" s="53"/>
    </row>
    <row r="10" spans="1:8" ht="33">
      <c r="A10" s="52">
        <v>2</v>
      </c>
      <c r="B10" s="72" t="s">
        <v>561</v>
      </c>
      <c r="C10" s="53"/>
      <c r="D10" s="50"/>
      <c r="E10" s="56"/>
      <c r="F10" s="74"/>
      <c r="G10" s="74"/>
      <c r="H10" s="53"/>
    </row>
    <row r="11" spans="1:8" ht="33">
      <c r="A11" s="54" t="s">
        <v>525</v>
      </c>
      <c r="B11" s="71" t="s">
        <v>562</v>
      </c>
      <c r="C11" s="50" t="s">
        <v>492</v>
      </c>
      <c r="D11" s="50" t="s">
        <v>493</v>
      </c>
      <c r="E11" s="55">
        <v>3.62</v>
      </c>
      <c r="F11" s="55">
        <v>3.64</v>
      </c>
      <c r="G11" s="55">
        <v>3.66</v>
      </c>
      <c r="H11" s="53"/>
    </row>
    <row r="12" spans="1:8" ht="16.5">
      <c r="A12" s="773"/>
      <c r="B12" s="53" t="s">
        <v>563</v>
      </c>
      <c r="C12" s="773" t="s">
        <v>495</v>
      </c>
      <c r="D12" s="773" t="s">
        <v>483</v>
      </c>
      <c r="E12" s="774">
        <v>3291</v>
      </c>
      <c r="F12" s="774">
        <v>3311</v>
      </c>
      <c r="G12" s="774">
        <v>3331</v>
      </c>
      <c r="H12" s="772"/>
    </row>
    <row r="13" spans="1:8" ht="16.5">
      <c r="A13" s="773"/>
      <c r="B13" s="53" t="s">
        <v>564</v>
      </c>
      <c r="C13" s="773"/>
      <c r="D13" s="773"/>
      <c r="E13" s="774"/>
      <c r="F13" s="774"/>
      <c r="G13" s="774"/>
      <c r="H13" s="772"/>
    </row>
    <row r="14" spans="1:8" ht="19.5">
      <c r="A14" s="50"/>
      <c r="B14" s="71" t="s">
        <v>565</v>
      </c>
      <c r="C14" s="50" t="s">
        <v>500</v>
      </c>
      <c r="D14" s="50" t="s">
        <v>501</v>
      </c>
      <c r="E14" s="56"/>
      <c r="F14" s="56"/>
      <c r="G14" s="56"/>
      <c r="H14" s="53"/>
    </row>
    <row r="15" spans="1:8" ht="16.5">
      <c r="A15" s="52">
        <v>3</v>
      </c>
      <c r="B15" s="72" t="s">
        <v>502</v>
      </c>
      <c r="C15" s="50"/>
      <c r="D15" s="50"/>
      <c r="E15" s="55">
        <v>909.9</v>
      </c>
      <c r="F15" s="55">
        <v>909.9</v>
      </c>
      <c r="G15" s="55">
        <v>909.9</v>
      </c>
      <c r="H15" s="53"/>
    </row>
    <row r="16" spans="1:8" ht="33">
      <c r="A16" s="54" t="s">
        <v>350</v>
      </c>
      <c r="B16" s="71" t="s">
        <v>566</v>
      </c>
      <c r="C16" s="50" t="s">
        <v>567</v>
      </c>
      <c r="D16" s="50" t="s">
        <v>513</v>
      </c>
      <c r="E16" s="56"/>
      <c r="F16" s="56"/>
      <c r="G16" s="56"/>
      <c r="H16" s="53"/>
    </row>
    <row r="17" spans="1:8" ht="33">
      <c r="A17" s="53"/>
      <c r="B17" s="71" t="s">
        <v>568</v>
      </c>
      <c r="C17" s="50" t="s">
        <v>515</v>
      </c>
      <c r="D17" s="50" t="s">
        <v>516</v>
      </c>
      <c r="E17" s="55">
        <v>0.20499999999999999</v>
      </c>
      <c r="F17" s="55">
        <v>0.20499999999999999</v>
      </c>
      <c r="G17" s="55">
        <v>0.20599999999999999</v>
      </c>
      <c r="H17" s="53"/>
    </row>
    <row r="18" spans="1:8" ht="19.5">
      <c r="A18" s="53"/>
      <c r="B18" s="71" t="s">
        <v>569</v>
      </c>
      <c r="C18" s="50" t="s">
        <v>509</v>
      </c>
      <c r="D18" s="50" t="s">
        <v>507</v>
      </c>
      <c r="E18" s="55">
        <v>10408735</v>
      </c>
      <c r="F18" s="55">
        <v>10408735</v>
      </c>
      <c r="G18" s="55">
        <v>10408735</v>
      </c>
      <c r="H18" s="53"/>
    </row>
    <row r="19" spans="1:8" ht="49.5">
      <c r="A19" s="54" t="s">
        <v>349</v>
      </c>
      <c r="B19" s="71" t="s">
        <v>570</v>
      </c>
      <c r="C19" s="50" t="s">
        <v>571</v>
      </c>
      <c r="D19" s="50" t="s">
        <v>513</v>
      </c>
      <c r="E19" s="55">
        <v>50721974</v>
      </c>
      <c r="F19" s="55">
        <v>50678996</v>
      </c>
      <c r="G19" s="55">
        <v>50533981</v>
      </c>
      <c r="H19" s="53"/>
    </row>
    <row r="20" spans="1:8" ht="33">
      <c r="A20" s="53"/>
      <c r="B20" s="71" t="s">
        <v>572</v>
      </c>
      <c r="C20" s="50" t="s">
        <v>515</v>
      </c>
      <c r="D20" s="50" t="s">
        <v>516</v>
      </c>
      <c r="E20" s="55">
        <v>0.224</v>
      </c>
      <c r="F20" s="55">
        <v>0.245</v>
      </c>
      <c r="G20" s="55">
        <v>0.245</v>
      </c>
      <c r="H20" s="53"/>
    </row>
    <row r="21" spans="1:8" ht="19.5">
      <c r="A21" s="53"/>
      <c r="B21" s="71" t="s">
        <v>573</v>
      </c>
      <c r="C21" s="50" t="s">
        <v>574</v>
      </c>
      <c r="D21" s="50" t="s">
        <v>507</v>
      </c>
      <c r="E21" s="55">
        <v>111368.87</v>
      </c>
      <c r="F21" s="55">
        <v>121809.7</v>
      </c>
      <c r="G21" s="55">
        <v>122228.93</v>
      </c>
      <c r="H21" s="53"/>
    </row>
    <row r="24" spans="1:8" ht="56.25" customHeight="1">
      <c r="A24" s="749" t="s">
        <v>545</v>
      </c>
      <c r="B24" s="750"/>
      <c r="C24" s="750"/>
      <c r="D24" s="750"/>
      <c r="E24" s="750"/>
      <c r="F24" s="750"/>
      <c r="G24" s="750"/>
      <c r="H24" s="750"/>
    </row>
    <row r="25" spans="1:8" ht="25.5">
      <c r="A25" s="769" t="s">
        <v>355</v>
      </c>
      <c r="B25" s="769" t="s">
        <v>13</v>
      </c>
      <c r="C25" s="770" t="s">
        <v>528</v>
      </c>
      <c r="D25" s="769" t="s">
        <v>529</v>
      </c>
      <c r="E25" s="769"/>
      <c r="F25" s="65" t="s">
        <v>529</v>
      </c>
      <c r="G25" s="65" t="s">
        <v>529</v>
      </c>
      <c r="H25" s="74"/>
    </row>
    <row r="26" spans="1:8">
      <c r="A26" s="769"/>
      <c r="B26" s="769"/>
      <c r="C26" s="770"/>
      <c r="D26" s="769">
        <v>2023</v>
      </c>
      <c r="E26" s="769"/>
      <c r="F26" s="65">
        <v>2024</v>
      </c>
      <c r="G26" s="65">
        <v>2025</v>
      </c>
      <c r="H26" s="74"/>
    </row>
    <row r="27" spans="1:8" ht="25.5">
      <c r="A27" s="769"/>
      <c r="B27" s="769"/>
      <c r="C27" s="770"/>
      <c r="D27" s="769" t="s">
        <v>530</v>
      </c>
      <c r="E27" s="769"/>
      <c r="F27" s="65" t="s">
        <v>531</v>
      </c>
      <c r="G27" s="65" t="s">
        <v>531</v>
      </c>
      <c r="H27" s="74"/>
    </row>
    <row r="28" spans="1:8">
      <c r="A28" s="66">
        <v>1</v>
      </c>
      <c r="B28" s="66">
        <v>2</v>
      </c>
      <c r="C28" s="66">
        <v>3</v>
      </c>
      <c r="D28" s="769">
        <v>5</v>
      </c>
      <c r="E28" s="769"/>
      <c r="F28" s="65">
        <v>6</v>
      </c>
      <c r="G28" s="65">
        <v>7</v>
      </c>
      <c r="H28" s="74"/>
    </row>
    <row r="29" spans="1:8" ht="15.75">
      <c r="A29" s="75" t="s">
        <v>540</v>
      </c>
      <c r="B29" s="767" t="s">
        <v>532</v>
      </c>
      <c r="C29" s="767"/>
      <c r="D29" s="767"/>
      <c r="E29" s="767"/>
      <c r="F29" s="767"/>
      <c r="G29" s="767"/>
      <c r="H29" s="767"/>
    </row>
    <row r="30" spans="1:8" ht="110.25">
      <c r="A30" s="67" t="s">
        <v>523</v>
      </c>
      <c r="B30" s="68" t="s">
        <v>533</v>
      </c>
      <c r="C30" s="69" t="s">
        <v>480</v>
      </c>
      <c r="D30" s="768">
        <v>0</v>
      </c>
      <c r="E30" s="768"/>
      <c r="F30" s="69">
        <v>0</v>
      </c>
      <c r="G30" s="69">
        <v>0</v>
      </c>
      <c r="H30" s="74"/>
    </row>
    <row r="31" spans="1:8" ht="15.75">
      <c r="A31" s="75" t="s">
        <v>541</v>
      </c>
      <c r="B31" s="767" t="s">
        <v>534</v>
      </c>
      <c r="C31" s="767"/>
      <c r="D31" s="767"/>
      <c r="E31" s="767"/>
      <c r="F31" s="767"/>
      <c r="G31" s="767"/>
      <c r="H31" s="767"/>
    </row>
    <row r="32" spans="1:8" ht="157.5">
      <c r="A32" s="67" t="s">
        <v>525</v>
      </c>
      <c r="B32" s="68" t="s">
        <v>535</v>
      </c>
      <c r="C32" s="69" t="s">
        <v>493</v>
      </c>
      <c r="D32" s="768">
        <v>0</v>
      </c>
      <c r="E32" s="768"/>
      <c r="F32" s="69">
        <v>0</v>
      </c>
      <c r="G32" s="69">
        <v>0</v>
      </c>
      <c r="H32" s="74"/>
    </row>
    <row r="33" spans="1:8" ht="15.75">
      <c r="A33" s="75" t="s">
        <v>542</v>
      </c>
      <c r="B33" s="767" t="s">
        <v>536</v>
      </c>
      <c r="C33" s="767"/>
      <c r="D33" s="767"/>
      <c r="E33" s="767"/>
      <c r="F33" s="767"/>
      <c r="G33" s="767"/>
      <c r="H33" s="767"/>
    </row>
    <row r="34" spans="1:8" ht="47.25">
      <c r="A34" s="69" t="s">
        <v>350</v>
      </c>
      <c r="B34" s="68" t="s">
        <v>537</v>
      </c>
      <c r="C34" s="69" t="s">
        <v>480</v>
      </c>
      <c r="D34" s="768">
        <v>0.33800000000000002</v>
      </c>
      <c r="E34" s="768"/>
      <c r="F34" s="69">
        <v>0.33800000000000002</v>
      </c>
      <c r="G34" s="69">
        <v>0.33800000000000002</v>
      </c>
      <c r="H34" s="74"/>
    </row>
    <row r="35" spans="1:8" ht="47.25">
      <c r="A35" s="69" t="s">
        <v>349</v>
      </c>
      <c r="B35" s="68" t="s">
        <v>538</v>
      </c>
      <c r="C35" s="69" t="s">
        <v>539</v>
      </c>
      <c r="D35" s="768">
        <v>2.9000000000000001E-2</v>
      </c>
      <c r="E35" s="768"/>
      <c r="F35" s="69">
        <v>2.9000000000000001E-2</v>
      </c>
      <c r="G35" s="69">
        <v>2.9000000000000001E-2</v>
      </c>
      <c r="H35" s="74"/>
    </row>
  </sheetData>
  <mergeCells count="23">
    <mergeCell ref="A1:H1"/>
    <mergeCell ref="A25:A27"/>
    <mergeCell ref="B25:B27"/>
    <mergeCell ref="C25:C27"/>
    <mergeCell ref="D25:E25"/>
    <mergeCell ref="D26:E26"/>
    <mergeCell ref="D27:E27"/>
    <mergeCell ref="G12:G13"/>
    <mergeCell ref="H12:H13"/>
    <mergeCell ref="F12:F13"/>
    <mergeCell ref="D34:E34"/>
    <mergeCell ref="D35:E35"/>
    <mergeCell ref="A12:A13"/>
    <mergeCell ref="C12:C13"/>
    <mergeCell ref="D12:D13"/>
    <mergeCell ref="E12:E13"/>
    <mergeCell ref="D28:E28"/>
    <mergeCell ref="B29:H29"/>
    <mergeCell ref="D30:E30"/>
    <mergeCell ref="B31:H31"/>
    <mergeCell ref="D32:E32"/>
    <mergeCell ref="B33:H33"/>
    <mergeCell ref="A24:H2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W924"/>
  <sheetViews>
    <sheetView topLeftCell="B5" zoomScaleNormal="100" zoomScaleSheetLayoutView="90" workbookViewId="0">
      <pane xSplit="20" ySplit="6" topLeftCell="V11" activePane="bottomRight" state="frozen"/>
      <selection activeCell="B5" sqref="B5"/>
      <selection pane="topRight" activeCell="V5" sqref="V5"/>
      <selection pane="bottomLeft" activeCell="B12" sqref="B12"/>
      <selection pane="bottomRight" activeCell="BD898" sqref="BD898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95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95" hidden="1" customWidth="1"/>
    <col min="24" max="24" width="17.140625" style="195" customWidth="1"/>
    <col min="25" max="31" width="9.140625" style="195" hidden="1" customWidth="1"/>
    <col min="32" max="32" width="22.5703125" style="195" hidden="1" customWidth="1"/>
    <col min="33" max="33" width="21" style="195" customWidth="1"/>
    <col min="34" max="36" width="0" style="196" hidden="1" customWidth="1"/>
    <col min="37" max="37" width="12.42578125" style="195" hidden="1" customWidth="1"/>
    <col min="38" max="38" width="12.5703125" style="195" hidden="1" customWidth="1"/>
    <col min="39" max="46" width="0" style="195" hidden="1" customWidth="1"/>
    <col min="47" max="47" width="0" style="196" hidden="1" customWidth="1"/>
    <col min="48" max="48" width="0" style="326" hidden="1" customWidth="1"/>
    <col min="49" max="16384" width="9.140625" style="1"/>
  </cols>
  <sheetData>
    <row r="1" spans="1:49">
      <c r="AV1" s="223" t="s">
        <v>905</v>
      </c>
    </row>
    <row r="2" spans="1:49">
      <c r="AV2" s="223" t="s">
        <v>906</v>
      </c>
    </row>
    <row r="3" spans="1:49">
      <c r="AV3" s="224" t="s">
        <v>996</v>
      </c>
    </row>
    <row r="4" spans="1:49">
      <c r="AV4" s="225" t="s">
        <v>907</v>
      </c>
    </row>
    <row r="5" spans="1:49" ht="41.25" customHeight="1">
      <c r="B5" s="664" t="s">
        <v>959</v>
      </c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5"/>
      <c r="X5" s="665"/>
      <c r="Y5" s="665"/>
      <c r="Z5" s="665"/>
      <c r="AA5" s="665"/>
      <c r="AB5" s="665"/>
      <c r="AC5" s="665"/>
      <c r="AD5" s="665"/>
      <c r="AE5" s="665"/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5"/>
      <c r="AR5" s="665"/>
      <c r="AS5" s="665"/>
      <c r="AT5" s="665"/>
      <c r="AU5" s="665"/>
      <c r="AV5" s="665"/>
    </row>
    <row r="6" spans="1:49" ht="19.899999999999999" customHeight="1">
      <c r="B6" s="451" t="s">
        <v>1027</v>
      </c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452"/>
      <c r="AI6" s="452"/>
      <c r="AJ6" s="452"/>
      <c r="AK6" s="452"/>
      <c r="AL6" s="452"/>
      <c r="AM6" s="452"/>
      <c r="AN6" s="452"/>
      <c r="AO6" s="452"/>
      <c r="AP6" s="452"/>
      <c r="AQ6" s="452"/>
      <c r="AR6" s="452"/>
      <c r="AS6" s="452"/>
      <c r="AT6" s="452"/>
      <c r="AU6" s="452"/>
      <c r="AV6" s="452"/>
    </row>
    <row r="7" spans="1:49" ht="57" customHeight="1">
      <c r="A7" s="454" t="s">
        <v>7</v>
      </c>
      <c r="B7" s="454"/>
      <c r="C7" s="455" t="s">
        <v>40</v>
      </c>
      <c r="D7" s="455" t="s">
        <v>41</v>
      </c>
      <c r="E7" s="455" t="s">
        <v>42</v>
      </c>
      <c r="F7" s="455" t="s">
        <v>12</v>
      </c>
      <c r="G7" s="455"/>
      <c r="H7" s="455"/>
      <c r="I7" s="455"/>
      <c r="J7" s="455" t="s">
        <v>1</v>
      </c>
      <c r="K7" s="455" t="s">
        <v>2</v>
      </c>
      <c r="L7" s="499" t="s">
        <v>1022</v>
      </c>
      <c r="M7" s="500"/>
      <c r="N7" s="500"/>
      <c r="O7" s="500"/>
      <c r="P7" s="500"/>
      <c r="Q7" s="500"/>
      <c r="R7" s="500"/>
      <c r="S7" s="500"/>
      <c r="T7" s="500"/>
      <c r="U7" s="500"/>
      <c r="V7" s="501"/>
      <c r="W7" s="344" t="s">
        <v>1010</v>
      </c>
      <c r="X7" s="495" t="s">
        <v>1023</v>
      </c>
      <c r="Y7" s="489" t="s">
        <v>880</v>
      </c>
      <c r="Z7" s="661"/>
      <c r="AA7" s="658" t="s">
        <v>881</v>
      </c>
      <c r="AB7" s="659"/>
      <c r="AC7" s="658" t="s">
        <v>882</v>
      </c>
      <c r="AD7" s="659"/>
      <c r="AE7" s="489"/>
      <c r="AF7" s="661"/>
      <c r="AG7" s="495" t="s">
        <v>1024</v>
      </c>
      <c r="AH7" s="495"/>
      <c r="AI7" s="495"/>
      <c r="AJ7" s="495"/>
      <c r="AK7" s="495"/>
      <c r="AL7" s="483" t="s">
        <v>885</v>
      </c>
      <c r="AM7" s="484"/>
      <c r="AN7" s="484"/>
      <c r="AO7" s="484"/>
      <c r="AP7" s="485"/>
      <c r="AQ7" s="489" t="s">
        <v>886</v>
      </c>
      <c r="AR7" s="492" t="s">
        <v>887</v>
      </c>
      <c r="AS7" s="493"/>
      <c r="AT7" s="493"/>
      <c r="AU7" s="494"/>
      <c r="AV7" s="495" t="s">
        <v>888</v>
      </c>
      <c r="AW7" s="335"/>
    </row>
    <row r="8" spans="1:49" ht="26.25" customHeight="1">
      <c r="A8" s="454"/>
      <c r="B8" s="454"/>
      <c r="C8" s="455"/>
      <c r="D8" s="455"/>
      <c r="E8" s="455"/>
      <c r="F8" s="455" t="s">
        <v>13</v>
      </c>
      <c r="G8" s="455" t="s">
        <v>14</v>
      </c>
      <c r="H8" s="455" t="s">
        <v>15</v>
      </c>
      <c r="I8" s="455"/>
      <c r="J8" s="455"/>
      <c r="K8" s="455"/>
      <c r="L8" s="502"/>
      <c r="M8" s="503"/>
      <c r="N8" s="503"/>
      <c r="O8" s="503"/>
      <c r="P8" s="503"/>
      <c r="Q8" s="503"/>
      <c r="R8" s="503"/>
      <c r="S8" s="503"/>
      <c r="T8" s="503"/>
      <c r="U8" s="503"/>
      <c r="V8" s="504"/>
      <c r="W8" s="336"/>
      <c r="X8" s="663"/>
      <c r="Y8" s="662"/>
      <c r="Z8" s="662"/>
      <c r="AA8" s="660"/>
      <c r="AB8" s="660"/>
      <c r="AC8" s="660"/>
      <c r="AD8" s="660"/>
      <c r="AE8" s="662"/>
      <c r="AF8" s="662"/>
      <c r="AG8" s="497"/>
      <c r="AH8" s="497"/>
      <c r="AI8" s="497"/>
      <c r="AJ8" s="497"/>
      <c r="AK8" s="497"/>
      <c r="AL8" s="486"/>
      <c r="AM8" s="487"/>
      <c r="AN8" s="487"/>
      <c r="AO8" s="487"/>
      <c r="AP8" s="488"/>
      <c r="AQ8" s="490"/>
      <c r="AR8" s="498" t="s">
        <v>889</v>
      </c>
      <c r="AS8" s="498" t="s">
        <v>480</v>
      </c>
      <c r="AT8" s="456" t="s">
        <v>890</v>
      </c>
      <c r="AU8" s="456"/>
      <c r="AV8" s="496"/>
      <c r="AW8" s="335"/>
    </row>
    <row r="9" spans="1:49" ht="33" customHeight="1">
      <c r="A9" s="454"/>
      <c r="B9" s="454"/>
      <c r="C9" s="455"/>
      <c r="D9" s="455"/>
      <c r="E9" s="455"/>
      <c r="F9" s="455"/>
      <c r="G9" s="455"/>
      <c r="H9" s="7" t="s">
        <v>16</v>
      </c>
      <c r="I9" s="7" t="s">
        <v>17</v>
      </c>
      <c r="J9" s="455"/>
      <c r="K9" s="455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26" t="s">
        <v>351</v>
      </c>
      <c r="X9" s="226" t="s">
        <v>891</v>
      </c>
      <c r="Y9" s="192" t="s">
        <v>892</v>
      </c>
      <c r="Z9" s="192" t="s">
        <v>893</v>
      </c>
      <c r="AA9" s="227" t="s">
        <v>892</v>
      </c>
      <c r="AB9" s="226" t="s">
        <v>893</v>
      </c>
      <c r="AC9" s="226" t="s">
        <v>894</v>
      </c>
      <c r="AD9" s="226" t="s">
        <v>893</v>
      </c>
      <c r="AE9" s="192" t="s">
        <v>894</v>
      </c>
      <c r="AF9" s="192" t="s">
        <v>893</v>
      </c>
      <c r="AG9" s="227" t="s">
        <v>895</v>
      </c>
      <c r="AH9" s="324" t="s">
        <v>896</v>
      </c>
      <c r="AI9" s="228" t="s">
        <v>897</v>
      </c>
      <c r="AJ9" s="324" t="s">
        <v>898</v>
      </c>
      <c r="AK9" s="226" t="s">
        <v>899</v>
      </c>
      <c r="AL9" s="226" t="s">
        <v>900</v>
      </c>
      <c r="AM9" s="226" t="s">
        <v>901</v>
      </c>
      <c r="AN9" s="226" t="s">
        <v>902</v>
      </c>
      <c r="AO9" s="226" t="s">
        <v>898</v>
      </c>
      <c r="AP9" s="226" t="s">
        <v>899</v>
      </c>
      <c r="AQ9" s="491"/>
      <c r="AR9" s="498"/>
      <c r="AS9" s="498"/>
      <c r="AT9" s="192" t="s">
        <v>903</v>
      </c>
      <c r="AU9" s="229" t="s">
        <v>904</v>
      </c>
      <c r="AV9" s="497"/>
    </row>
    <row r="10" spans="1:49" s="189" customFormat="1" ht="14.25" customHeight="1">
      <c r="A10" s="457">
        <v>1</v>
      </c>
      <c r="B10" s="458"/>
      <c r="C10" s="187">
        <v>2</v>
      </c>
      <c r="D10" s="187">
        <v>3</v>
      </c>
      <c r="E10" s="187">
        <v>4</v>
      </c>
      <c r="F10" s="187">
        <v>5</v>
      </c>
      <c r="G10" s="187">
        <v>6</v>
      </c>
      <c r="H10" s="187">
        <v>7</v>
      </c>
      <c r="I10" s="187">
        <v>8</v>
      </c>
      <c r="J10" s="187">
        <v>9</v>
      </c>
      <c r="K10" s="187">
        <v>10</v>
      </c>
      <c r="L10" s="187">
        <v>11</v>
      </c>
      <c r="M10" s="187">
        <v>12</v>
      </c>
      <c r="N10" s="187">
        <v>16</v>
      </c>
      <c r="O10" s="187">
        <v>17</v>
      </c>
      <c r="P10" s="187">
        <v>18</v>
      </c>
      <c r="Q10" s="187">
        <v>3</v>
      </c>
      <c r="R10" s="187">
        <v>3</v>
      </c>
      <c r="S10" s="187">
        <v>21</v>
      </c>
      <c r="T10" s="187">
        <v>22</v>
      </c>
      <c r="U10" s="187">
        <v>23</v>
      </c>
      <c r="V10" s="187">
        <v>4</v>
      </c>
      <c r="W10" s="187">
        <v>5</v>
      </c>
      <c r="X10" s="187">
        <v>6</v>
      </c>
      <c r="Y10" s="187">
        <v>7</v>
      </c>
      <c r="Z10" s="187">
        <v>8</v>
      </c>
      <c r="AA10" s="187">
        <v>9</v>
      </c>
      <c r="AB10" s="187">
        <v>10</v>
      </c>
      <c r="AC10" s="187">
        <v>11</v>
      </c>
      <c r="AD10" s="187">
        <v>12</v>
      </c>
      <c r="AE10" s="187">
        <v>7</v>
      </c>
      <c r="AF10" s="187">
        <v>8</v>
      </c>
      <c r="AG10" s="187">
        <v>9</v>
      </c>
      <c r="AH10" s="187">
        <v>10</v>
      </c>
      <c r="AI10" s="188">
        <v>11</v>
      </c>
      <c r="AJ10" s="187">
        <v>12</v>
      </c>
      <c r="AK10" s="188">
        <v>10</v>
      </c>
      <c r="AL10" s="187">
        <v>11</v>
      </c>
      <c r="AM10" s="188">
        <v>15</v>
      </c>
      <c r="AN10" s="187">
        <v>16</v>
      </c>
      <c r="AO10" s="188">
        <v>17</v>
      </c>
      <c r="AP10" s="187">
        <v>12</v>
      </c>
      <c r="AQ10" s="188">
        <v>13</v>
      </c>
      <c r="AR10" s="187">
        <v>14</v>
      </c>
      <c r="AS10" s="188">
        <v>15</v>
      </c>
      <c r="AT10" s="187">
        <v>16</v>
      </c>
      <c r="AU10" s="188">
        <v>17</v>
      </c>
      <c r="AV10" s="302">
        <v>18</v>
      </c>
    </row>
    <row r="11" spans="1:49" ht="23.25" customHeight="1">
      <c r="A11" s="204"/>
      <c r="B11" s="164"/>
      <c r="C11" s="174" t="s">
        <v>917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8"/>
      <c r="AI11" s="198"/>
      <c r="AJ11" s="198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8"/>
      <c r="AV11" s="327"/>
    </row>
    <row r="12" spans="1:49" ht="15.75" hidden="1" customHeight="1">
      <c r="A12" s="459" t="s">
        <v>23</v>
      </c>
      <c r="B12" s="460"/>
      <c r="C12" s="460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0"/>
      <c r="R12" s="460"/>
      <c r="S12" s="460"/>
      <c r="T12" s="460"/>
      <c r="U12" s="460"/>
      <c r="V12" s="460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  <c r="AT12" s="461"/>
      <c r="AU12" s="461"/>
      <c r="AV12" s="462"/>
    </row>
    <row r="13" spans="1:49" ht="15.75" hidden="1" customHeight="1">
      <c r="A13" s="463" t="s">
        <v>24</v>
      </c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6"/>
    </row>
    <row r="14" spans="1:49" ht="15.75" hidden="1" customHeight="1">
      <c r="A14" s="467" t="s">
        <v>150</v>
      </c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9"/>
      <c r="X14" s="469"/>
      <c r="Y14" s="469"/>
      <c r="Z14" s="469"/>
      <c r="AA14" s="469"/>
      <c r="AB14" s="469"/>
      <c r="AC14" s="469"/>
      <c r="AD14" s="469"/>
      <c r="AE14" s="469"/>
      <c r="AF14" s="469"/>
      <c r="AG14" s="469"/>
      <c r="AH14" s="469"/>
      <c r="AI14" s="469"/>
      <c r="AJ14" s="469"/>
      <c r="AK14" s="469"/>
      <c r="AL14" s="469"/>
      <c r="AM14" s="469"/>
      <c r="AN14" s="469"/>
      <c r="AO14" s="469"/>
      <c r="AP14" s="469"/>
      <c r="AQ14" s="469"/>
      <c r="AR14" s="469"/>
      <c r="AS14" s="469"/>
      <c r="AT14" s="469"/>
      <c r="AU14" s="469"/>
      <c r="AV14" s="470"/>
    </row>
    <row r="15" spans="1:49" ht="19.5" customHeight="1">
      <c r="A15" s="471"/>
      <c r="B15" s="474" t="s">
        <v>151</v>
      </c>
      <c r="C15" s="656" t="s">
        <v>63</v>
      </c>
      <c r="D15" s="474" t="s">
        <v>257</v>
      </c>
      <c r="E15" s="476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517">
        <v>2021</v>
      </c>
      <c r="K15" s="517">
        <v>2023</v>
      </c>
      <c r="L15" s="515">
        <v>6.8157399999999999</v>
      </c>
      <c r="M15" s="515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93">
        <v>0</v>
      </c>
      <c r="X15" s="93">
        <v>0</v>
      </c>
      <c r="Y15" s="93">
        <v>0</v>
      </c>
      <c r="Z15" s="93">
        <v>0</v>
      </c>
      <c r="AA15" s="93">
        <v>0</v>
      </c>
      <c r="AB15" s="93">
        <v>0</v>
      </c>
      <c r="AC15" s="93">
        <v>0</v>
      </c>
      <c r="AD15" s="93">
        <v>0</v>
      </c>
      <c r="AE15" s="93">
        <v>0</v>
      </c>
      <c r="AF15" s="93">
        <v>0</v>
      </c>
      <c r="AG15" s="93">
        <v>0</v>
      </c>
      <c r="AH15" s="5">
        <v>0</v>
      </c>
      <c r="AI15" s="5">
        <v>0</v>
      </c>
      <c r="AJ15" s="5">
        <v>0</v>
      </c>
      <c r="AK15" s="93">
        <v>0</v>
      </c>
      <c r="AL15" s="93">
        <v>0</v>
      </c>
      <c r="AM15" s="93">
        <v>0</v>
      </c>
      <c r="AN15" s="93">
        <v>0</v>
      </c>
      <c r="AO15" s="93">
        <v>0</v>
      </c>
      <c r="AP15" s="93">
        <v>0</v>
      </c>
      <c r="AQ15" s="93">
        <v>0</v>
      </c>
      <c r="AR15" s="93">
        <v>0</v>
      </c>
      <c r="AS15" s="93">
        <v>0</v>
      </c>
      <c r="AT15" s="93">
        <v>0</v>
      </c>
      <c r="AU15" s="5">
        <v>0</v>
      </c>
      <c r="AV15" s="302"/>
    </row>
    <row r="16" spans="1:49" ht="35.25" customHeight="1">
      <c r="A16" s="472"/>
      <c r="B16" s="474"/>
      <c r="C16" s="656"/>
      <c r="D16" s="474"/>
      <c r="E16" s="476"/>
      <c r="F16" s="6" t="s">
        <v>19</v>
      </c>
      <c r="G16" s="6" t="s">
        <v>22</v>
      </c>
      <c r="H16" s="10" t="s">
        <v>59</v>
      </c>
      <c r="I16" s="6" t="s">
        <v>56</v>
      </c>
      <c r="J16" s="517"/>
      <c r="K16" s="517"/>
      <c r="L16" s="515"/>
      <c r="M16" s="515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3">
        <v>0</v>
      </c>
      <c r="X16" s="93">
        <v>0</v>
      </c>
      <c r="Y16" s="93">
        <v>0</v>
      </c>
      <c r="Z16" s="93">
        <v>0</v>
      </c>
      <c r="AA16" s="93">
        <v>0</v>
      </c>
      <c r="AB16" s="93">
        <v>0</v>
      </c>
      <c r="AC16" s="93">
        <v>0</v>
      </c>
      <c r="AD16" s="93">
        <v>0</v>
      </c>
      <c r="AE16" s="93">
        <v>0</v>
      </c>
      <c r="AF16" s="93">
        <v>0</v>
      </c>
      <c r="AG16" s="93">
        <v>0</v>
      </c>
      <c r="AH16" s="5">
        <v>0</v>
      </c>
      <c r="AI16" s="5">
        <v>0</v>
      </c>
      <c r="AJ16" s="5">
        <v>0</v>
      </c>
      <c r="AK16" s="93">
        <v>0</v>
      </c>
      <c r="AL16" s="93">
        <v>0</v>
      </c>
      <c r="AM16" s="93">
        <v>0</v>
      </c>
      <c r="AN16" s="93">
        <v>0</v>
      </c>
      <c r="AO16" s="93">
        <v>0</v>
      </c>
      <c r="AP16" s="93">
        <v>0</v>
      </c>
      <c r="AQ16" s="93">
        <v>0</v>
      </c>
      <c r="AR16" s="93">
        <v>0</v>
      </c>
      <c r="AS16" s="93">
        <v>0</v>
      </c>
      <c r="AT16" s="93">
        <v>0</v>
      </c>
      <c r="AU16" s="5">
        <v>0</v>
      </c>
      <c r="AV16" s="302"/>
    </row>
    <row r="17" spans="1:48" ht="19.5" customHeight="1">
      <c r="A17" s="472"/>
      <c r="B17" s="474"/>
      <c r="C17" s="656"/>
      <c r="D17" s="474"/>
      <c r="E17" s="476"/>
      <c r="F17" s="476" t="s">
        <v>39</v>
      </c>
      <c r="G17" s="476" t="s">
        <v>21</v>
      </c>
      <c r="H17" s="476" t="s">
        <v>59</v>
      </c>
      <c r="I17" s="476" t="s">
        <v>366</v>
      </c>
      <c r="J17" s="517"/>
      <c r="K17" s="517"/>
      <c r="L17" s="515"/>
      <c r="M17" s="515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93">
        <v>0</v>
      </c>
      <c r="X17" s="93">
        <v>0</v>
      </c>
      <c r="Y17" s="93">
        <v>0</v>
      </c>
      <c r="Z17" s="93">
        <v>0</v>
      </c>
      <c r="AA17" s="93">
        <v>0</v>
      </c>
      <c r="AB17" s="93">
        <v>0</v>
      </c>
      <c r="AC17" s="93">
        <v>0</v>
      </c>
      <c r="AD17" s="93">
        <v>0</v>
      </c>
      <c r="AE17" s="93">
        <v>0</v>
      </c>
      <c r="AF17" s="93">
        <v>0</v>
      </c>
      <c r="AG17" s="93">
        <v>0</v>
      </c>
      <c r="AH17" s="5">
        <v>0</v>
      </c>
      <c r="AI17" s="5">
        <v>0</v>
      </c>
      <c r="AJ17" s="5">
        <v>0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0</v>
      </c>
      <c r="AS17" s="93">
        <v>0</v>
      </c>
      <c r="AT17" s="93">
        <v>0</v>
      </c>
      <c r="AU17" s="5">
        <v>0</v>
      </c>
      <c r="AV17" s="302"/>
    </row>
    <row r="18" spans="1:48" ht="19.5" customHeight="1">
      <c r="A18" s="472"/>
      <c r="B18" s="474"/>
      <c r="C18" s="656"/>
      <c r="D18" s="474"/>
      <c r="E18" s="476"/>
      <c r="F18" s="476"/>
      <c r="G18" s="476"/>
      <c r="H18" s="476"/>
      <c r="I18" s="476"/>
      <c r="J18" s="517"/>
      <c r="K18" s="517"/>
      <c r="L18" s="515"/>
      <c r="M18" s="515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3">
        <v>0</v>
      </c>
      <c r="X18" s="93">
        <v>0</v>
      </c>
      <c r="Y18" s="93">
        <v>0</v>
      </c>
      <c r="Z18" s="93">
        <v>0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0</v>
      </c>
      <c r="AH18" s="5">
        <v>0</v>
      </c>
      <c r="AI18" s="5">
        <v>0</v>
      </c>
      <c r="AJ18" s="5">
        <v>0</v>
      </c>
      <c r="AK18" s="93">
        <v>0</v>
      </c>
      <c r="AL18" s="93">
        <v>0</v>
      </c>
      <c r="AM18" s="93">
        <v>0</v>
      </c>
      <c r="AN18" s="93">
        <v>0</v>
      </c>
      <c r="AO18" s="93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5">
        <v>0</v>
      </c>
      <c r="AV18" s="302"/>
    </row>
    <row r="19" spans="1:48" ht="18" customHeight="1">
      <c r="A19" s="472"/>
      <c r="B19" s="474"/>
      <c r="C19" s="656"/>
      <c r="D19" s="474"/>
      <c r="E19" s="476"/>
      <c r="F19" s="476"/>
      <c r="G19" s="476"/>
      <c r="H19" s="476"/>
      <c r="I19" s="476"/>
      <c r="J19" s="517"/>
      <c r="K19" s="517"/>
      <c r="L19" s="515"/>
      <c r="M19" s="515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3">
        <v>0</v>
      </c>
      <c r="X19" s="93">
        <v>0</v>
      </c>
      <c r="Y19" s="93">
        <v>0</v>
      </c>
      <c r="Z19" s="93">
        <v>0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93">
        <v>0</v>
      </c>
      <c r="AG19" s="93">
        <v>0</v>
      </c>
      <c r="AH19" s="5">
        <v>0</v>
      </c>
      <c r="AI19" s="5">
        <v>0</v>
      </c>
      <c r="AJ19" s="5">
        <v>0</v>
      </c>
      <c r="AK19" s="93">
        <v>0</v>
      </c>
      <c r="AL19" s="93">
        <v>0</v>
      </c>
      <c r="AM19" s="93">
        <v>0</v>
      </c>
      <c r="AN19" s="93">
        <v>0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0</v>
      </c>
      <c r="AU19" s="5">
        <v>0</v>
      </c>
      <c r="AV19" s="302"/>
    </row>
    <row r="20" spans="1:48" ht="17.25" customHeight="1">
      <c r="A20" s="472"/>
      <c r="B20" s="474"/>
      <c r="C20" s="656"/>
      <c r="D20" s="474"/>
      <c r="E20" s="476"/>
      <c r="F20" s="476"/>
      <c r="G20" s="476"/>
      <c r="H20" s="476"/>
      <c r="I20" s="476"/>
      <c r="J20" s="517"/>
      <c r="K20" s="517"/>
      <c r="L20" s="515"/>
      <c r="M20" s="515"/>
      <c r="N20" s="230">
        <f t="shared" ref="N20:T20" si="1">SUM(N15:N19)</f>
        <v>0</v>
      </c>
      <c r="O20" s="230">
        <f t="shared" si="1"/>
        <v>0</v>
      </c>
      <c r="P20" s="230">
        <f t="shared" si="1"/>
        <v>7.1999999999999998E-3</v>
      </c>
      <c r="Q20" s="230">
        <f>SUM(Q15:Q19)</f>
        <v>0</v>
      </c>
      <c r="R20" s="230">
        <f t="shared" si="1"/>
        <v>6.8085399999999998</v>
      </c>
      <c r="S20" s="230">
        <f t="shared" si="1"/>
        <v>0</v>
      </c>
      <c r="T20" s="230">
        <f t="shared" si="1"/>
        <v>0</v>
      </c>
      <c r="U20" s="231">
        <f t="shared" si="0"/>
        <v>6.8157399999999999</v>
      </c>
      <c r="V20" s="231" t="s">
        <v>11</v>
      </c>
      <c r="W20" s="193">
        <f>SUM(W15:W19)</f>
        <v>0</v>
      </c>
      <c r="X20" s="193">
        <f t="shared" ref="X20:AU20" si="2">SUM(X15:X19)</f>
        <v>0</v>
      </c>
      <c r="Y20" s="193">
        <f t="shared" si="2"/>
        <v>0</v>
      </c>
      <c r="Z20" s="193">
        <f t="shared" si="2"/>
        <v>0</v>
      </c>
      <c r="AA20" s="193">
        <f t="shared" si="2"/>
        <v>0</v>
      </c>
      <c r="AB20" s="193">
        <f t="shared" si="2"/>
        <v>0</v>
      </c>
      <c r="AC20" s="193">
        <f t="shared" si="2"/>
        <v>0</v>
      </c>
      <c r="AD20" s="193">
        <f t="shared" si="2"/>
        <v>0</v>
      </c>
      <c r="AE20" s="193">
        <f t="shared" si="2"/>
        <v>0</v>
      </c>
      <c r="AF20" s="193">
        <f t="shared" si="2"/>
        <v>0</v>
      </c>
      <c r="AG20" s="193">
        <f t="shared" si="2"/>
        <v>0</v>
      </c>
      <c r="AH20" s="230">
        <f t="shared" si="2"/>
        <v>0</v>
      </c>
      <c r="AI20" s="230">
        <f t="shared" si="2"/>
        <v>0</v>
      </c>
      <c r="AJ20" s="230">
        <f t="shared" si="2"/>
        <v>0</v>
      </c>
      <c r="AK20" s="193">
        <f t="shared" si="2"/>
        <v>0</v>
      </c>
      <c r="AL20" s="193">
        <f t="shared" si="2"/>
        <v>0</v>
      </c>
      <c r="AM20" s="193">
        <f t="shared" si="2"/>
        <v>0</v>
      </c>
      <c r="AN20" s="193">
        <f t="shared" si="2"/>
        <v>0</v>
      </c>
      <c r="AO20" s="193">
        <f t="shared" si="2"/>
        <v>0</v>
      </c>
      <c r="AP20" s="193">
        <f t="shared" si="2"/>
        <v>0</v>
      </c>
      <c r="AQ20" s="193">
        <f t="shared" si="2"/>
        <v>0</v>
      </c>
      <c r="AR20" s="193">
        <f t="shared" si="2"/>
        <v>0</v>
      </c>
      <c r="AS20" s="193">
        <f t="shared" si="2"/>
        <v>0</v>
      </c>
      <c r="AT20" s="193">
        <f t="shared" si="2"/>
        <v>0</v>
      </c>
      <c r="AU20" s="230">
        <f t="shared" si="2"/>
        <v>0</v>
      </c>
      <c r="AV20" s="328"/>
    </row>
    <row r="21" spans="1:48" ht="15.75" customHeight="1">
      <c r="A21" s="472"/>
      <c r="B21" s="516" t="s">
        <v>152</v>
      </c>
      <c r="C21" s="656" t="s">
        <v>64</v>
      </c>
      <c r="D21" s="474" t="s">
        <v>257</v>
      </c>
      <c r="E21" s="476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517">
        <v>2023</v>
      </c>
      <c r="K21" s="517">
        <v>2023</v>
      </c>
      <c r="L21" s="515">
        <v>2.5399099999999999</v>
      </c>
      <c r="M21" s="515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91">
        <v>1023.14</v>
      </c>
      <c r="X21" s="191">
        <v>0</v>
      </c>
      <c r="Y21" s="191">
        <v>0</v>
      </c>
      <c r="Z21" s="191">
        <v>0</v>
      </c>
      <c r="AA21" s="191">
        <v>0</v>
      </c>
      <c r="AB21" s="191">
        <v>0</v>
      </c>
      <c r="AC21" s="191">
        <v>0</v>
      </c>
      <c r="AD21" s="191">
        <v>0</v>
      </c>
      <c r="AE21" s="191">
        <v>0</v>
      </c>
      <c r="AF21" s="191">
        <v>0</v>
      </c>
      <c r="AG21" s="191">
        <v>0</v>
      </c>
      <c r="AH21" s="4">
        <v>0</v>
      </c>
      <c r="AI21" s="4">
        <v>0</v>
      </c>
      <c r="AJ21" s="4">
        <v>0</v>
      </c>
      <c r="AK21" s="191">
        <v>0</v>
      </c>
      <c r="AL21" s="191">
        <v>0</v>
      </c>
      <c r="AM21" s="191">
        <v>0</v>
      </c>
      <c r="AN21" s="191">
        <v>0</v>
      </c>
      <c r="AO21" s="191">
        <v>0</v>
      </c>
      <c r="AP21" s="191">
        <v>0</v>
      </c>
      <c r="AQ21" s="191">
        <v>0</v>
      </c>
      <c r="AR21" s="191">
        <v>0</v>
      </c>
      <c r="AS21" s="191">
        <v>0</v>
      </c>
      <c r="AT21" s="191">
        <v>0</v>
      </c>
      <c r="AU21" s="4">
        <v>0</v>
      </c>
      <c r="AV21" s="636" t="s">
        <v>997</v>
      </c>
    </row>
    <row r="22" spans="1:48" ht="34.5" customHeight="1">
      <c r="A22" s="472"/>
      <c r="B22" s="516"/>
      <c r="C22" s="656"/>
      <c r="D22" s="474"/>
      <c r="E22" s="476"/>
      <c r="F22" s="6" t="s">
        <v>19</v>
      </c>
      <c r="G22" s="6" t="s">
        <v>22</v>
      </c>
      <c r="H22" s="10" t="s">
        <v>59</v>
      </c>
      <c r="I22" s="6" t="s">
        <v>58</v>
      </c>
      <c r="J22" s="517"/>
      <c r="K22" s="517"/>
      <c r="L22" s="515"/>
      <c r="M22" s="515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1">
        <v>0</v>
      </c>
      <c r="X22" s="191">
        <v>0</v>
      </c>
      <c r="Y22" s="191">
        <v>0</v>
      </c>
      <c r="Z22" s="191">
        <v>0</v>
      </c>
      <c r="AA22" s="191">
        <v>0</v>
      </c>
      <c r="AB22" s="191">
        <v>0</v>
      </c>
      <c r="AC22" s="191">
        <v>0</v>
      </c>
      <c r="AD22" s="191">
        <v>0</v>
      </c>
      <c r="AE22" s="191">
        <v>0</v>
      </c>
      <c r="AF22" s="191">
        <v>0</v>
      </c>
      <c r="AG22" s="191">
        <v>0</v>
      </c>
      <c r="AH22" s="4">
        <v>0</v>
      </c>
      <c r="AI22" s="4">
        <v>0</v>
      </c>
      <c r="AJ22" s="4">
        <v>0</v>
      </c>
      <c r="AK22" s="191">
        <v>0</v>
      </c>
      <c r="AL22" s="191">
        <v>0</v>
      </c>
      <c r="AM22" s="191">
        <v>0</v>
      </c>
      <c r="AN22" s="191">
        <v>0</v>
      </c>
      <c r="AO22" s="191">
        <v>0</v>
      </c>
      <c r="AP22" s="191">
        <v>0</v>
      </c>
      <c r="AQ22" s="191">
        <v>0</v>
      </c>
      <c r="AR22" s="191">
        <v>0</v>
      </c>
      <c r="AS22" s="191">
        <v>0</v>
      </c>
      <c r="AT22" s="191">
        <v>0</v>
      </c>
      <c r="AU22" s="4">
        <v>0</v>
      </c>
      <c r="AV22" s="637"/>
    </row>
    <row r="23" spans="1:48" ht="15.75" customHeight="1">
      <c r="A23" s="472"/>
      <c r="B23" s="516"/>
      <c r="C23" s="656"/>
      <c r="D23" s="474"/>
      <c r="E23" s="476"/>
      <c r="F23" s="476" t="s">
        <v>39</v>
      </c>
      <c r="G23" s="476" t="s">
        <v>21</v>
      </c>
      <c r="H23" s="476" t="s">
        <v>59</v>
      </c>
      <c r="I23" s="476" t="s">
        <v>303</v>
      </c>
      <c r="J23" s="517"/>
      <c r="K23" s="517"/>
      <c r="L23" s="515"/>
      <c r="M23" s="515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1">
        <v>0</v>
      </c>
      <c r="X23" s="191">
        <v>0</v>
      </c>
      <c r="Y23" s="191">
        <v>0</v>
      </c>
      <c r="Z23" s="191">
        <v>0</v>
      </c>
      <c r="AA23" s="191">
        <v>0</v>
      </c>
      <c r="AB23" s="191">
        <v>0</v>
      </c>
      <c r="AC23" s="191">
        <v>0</v>
      </c>
      <c r="AD23" s="191">
        <v>0</v>
      </c>
      <c r="AE23" s="191">
        <v>0</v>
      </c>
      <c r="AF23" s="191">
        <v>0</v>
      </c>
      <c r="AG23" s="191">
        <v>0</v>
      </c>
      <c r="AH23" s="4">
        <v>0</v>
      </c>
      <c r="AI23" s="4">
        <v>0</v>
      </c>
      <c r="AJ23" s="4">
        <v>0</v>
      </c>
      <c r="AK23" s="191">
        <v>0</v>
      </c>
      <c r="AL23" s="191">
        <v>0</v>
      </c>
      <c r="AM23" s="191">
        <v>0</v>
      </c>
      <c r="AN23" s="191">
        <v>0</v>
      </c>
      <c r="AO23" s="191">
        <v>0</v>
      </c>
      <c r="AP23" s="191">
        <v>0</v>
      </c>
      <c r="AQ23" s="191">
        <v>0</v>
      </c>
      <c r="AR23" s="191">
        <v>0</v>
      </c>
      <c r="AS23" s="191">
        <v>0</v>
      </c>
      <c r="AT23" s="191">
        <v>0</v>
      </c>
      <c r="AU23" s="4">
        <v>0</v>
      </c>
      <c r="AV23" s="637"/>
    </row>
    <row r="24" spans="1:48" ht="15.75" customHeight="1">
      <c r="A24" s="472"/>
      <c r="B24" s="516"/>
      <c r="C24" s="656"/>
      <c r="D24" s="474"/>
      <c r="E24" s="476"/>
      <c r="F24" s="476"/>
      <c r="G24" s="476"/>
      <c r="H24" s="476"/>
      <c r="I24" s="476"/>
      <c r="J24" s="517"/>
      <c r="K24" s="517"/>
      <c r="L24" s="515"/>
      <c r="M24" s="515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1">
        <v>0</v>
      </c>
      <c r="X24" s="191">
        <v>0</v>
      </c>
      <c r="Y24" s="191">
        <v>0</v>
      </c>
      <c r="Z24" s="191">
        <v>0</v>
      </c>
      <c r="AA24" s="191">
        <v>0</v>
      </c>
      <c r="AB24" s="191">
        <v>0</v>
      </c>
      <c r="AC24" s="191">
        <v>0</v>
      </c>
      <c r="AD24" s="191">
        <v>0</v>
      </c>
      <c r="AE24" s="191">
        <v>0</v>
      </c>
      <c r="AF24" s="191">
        <v>0</v>
      </c>
      <c r="AG24" s="191">
        <v>0</v>
      </c>
      <c r="AH24" s="4">
        <v>0</v>
      </c>
      <c r="AI24" s="4">
        <v>0</v>
      </c>
      <c r="AJ24" s="4">
        <v>0</v>
      </c>
      <c r="AK24" s="191">
        <v>0</v>
      </c>
      <c r="AL24" s="191">
        <v>0</v>
      </c>
      <c r="AM24" s="191">
        <v>0</v>
      </c>
      <c r="AN24" s="191">
        <v>0</v>
      </c>
      <c r="AO24" s="191">
        <v>0</v>
      </c>
      <c r="AP24" s="191">
        <v>0</v>
      </c>
      <c r="AQ24" s="191">
        <v>0</v>
      </c>
      <c r="AR24" s="191">
        <v>0</v>
      </c>
      <c r="AS24" s="191">
        <v>0</v>
      </c>
      <c r="AT24" s="191">
        <v>0</v>
      </c>
      <c r="AU24" s="4">
        <v>0</v>
      </c>
      <c r="AV24" s="637"/>
    </row>
    <row r="25" spans="1:48" ht="20.25" customHeight="1">
      <c r="A25" s="472"/>
      <c r="B25" s="516"/>
      <c r="C25" s="656"/>
      <c r="D25" s="474"/>
      <c r="E25" s="476"/>
      <c r="F25" s="476"/>
      <c r="G25" s="476"/>
      <c r="H25" s="476"/>
      <c r="I25" s="476"/>
      <c r="J25" s="517"/>
      <c r="K25" s="517"/>
      <c r="L25" s="515"/>
      <c r="M25" s="515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1">
        <v>0</v>
      </c>
      <c r="X25" s="191">
        <v>0</v>
      </c>
      <c r="Y25" s="191">
        <v>0</v>
      </c>
      <c r="Z25" s="191">
        <v>0</v>
      </c>
      <c r="AA25" s="191">
        <v>0</v>
      </c>
      <c r="AB25" s="191">
        <v>0</v>
      </c>
      <c r="AC25" s="191">
        <v>0</v>
      </c>
      <c r="AD25" s="191">
        <v>0</v>
      </c>
      <c r="AE25" s="191">
        <v>0</v>
      </c>
      <c r="AF25" s="191">
        <v>0</v>
      </c>
      <c r="AG25" s="191">
        <v>0</v>
      </c>
      <c r="AH25" s="4">
        <v>0</v>
      </c>
      <c r="AI25" s="4">
        <v>0</v>
      </c>
      <c r="AJ25" s="4">
        <v>0</v>
      </c>
      <c r="AK25" s="191">
        <v>0</v>
      </c>
      <c r="AL25" s="191">
        <v>0</v>
      </c>
      <c r="AM25" s="191">
        <v>0</v>
      </c>
      <c r="AN25" s="191">
        <v>0</v>
      </c>
      <c r="AO25" s="191">
        <v>0</v>
      </c>
      <c r="AP25" s="191">
        <v>0</v>
      </c>
      <c r="AQ25" s="191">
        <v>0</v>
      </c>
      <c r="AR25" s="191">
        <v>0</v>
      </c>
      <c r="AS25" s="191">
        <v>0</v>
      </c>
      <c r="AT25" s="191">
        <v>0</v>
      </c>
      <c r="AU25" s="4">
        <v>0</v>
      </c>
      <c r="AV25" s="638"/>
    </row>
    <row r="26" spans="1:48" ht="19.5" customHeight="1">
      <c r="A26" s="473"/>
      <c r="B26" s="516"/>
      <c r="C26" s="656"/>
      <c r="D26" s="474"/>
      <c r="E26" s="476"/>
      <c r="F26" s="476"/>
      <c r="G26" s="476"/>
      <c r="H26" s="476"/>
      <c r="I26" s="476"/>
      <c r="J26" s="517"/>
      <c r="K26" s="517"/>
      <c r="L26" s="515"/>
      <c r="M26" s="515"/>
      <c r="N26" s="230">
        <f t="shared" ref="N26:T26" si="3">SUM(N21:N25)</f>
        <v>0</v>
      </c>
      <c r="O26" s="230">
        <f t="shared" si="3"/>
        <v>0</v>
      </c>
      <c r="P26" s="230">
        <f t="shared" si="3"/>
        <v>0</v>
      </c>
      <c r="Q26" s="230">
        <f t="shared" si="3"/>
        <v>1.0231399999999999</v>
      </c>
      <c r="R26" s="230">
        <f t="shared" si="3"/>
        <v>1.51677</v>
      </c>
      <c r="S26" s="230">
        <f t="shared" si="3"/>
        <v>0</v>
      </c>
      <c r="T26" s="230">
        <f t="shared" si="3"/>
        <v>0</v>
      </c>
      <c r="U26" s="231">
        <f t="shared" si="0"/>
        <v>2.5399099999999999</v>
      </c>
      <c r="V26" s="231" t="s">
        <v>11</v>
      </c>
      <c r="W26" s="193">
        <f t="shared" ref="W26:AU26" si="4">SUM(W21:W25)</f>
        <v>1023.14</v>
      </c>
      <c r="X26" s="193">
        <f t="shared" si="4"/>
        <v>0</v>
      </c>
      <c r="Y26" s="193">
        <f t="shared" si="4"/>
        <v>0</v>
      </c>
      <c r="Z26" s="193">
        <f t="shared" si="4"/>
        <v>0</v>
      </c>
      <c r="AA26" s="193">
        <f t="shared" si="4"/>
        <v>0</v>
      </c>
      <c r="AB26" s="193">
        <f t="shared" si="4"/>
        <v>0</v>
      </c>
      <c r="AC26" s="193">
        <f t="shared" si="4"/>
        <v>0</v>
      </c>
      <c r="AD26" s="193">
        <f t="shared" si="4"/>
        <v>0</v>
      </c>
      <c r="AE26" s="193">
        <f t="shared" si="4"/>
        <v>0</v>
      </c>
      <c r="AF26" s="193">
        <f t="shared" si="4"/>
        <v>0</v>
      </c>
      <c r="AG26" s="193">
        <f t="shared" si="4"/>
        <v>0</v>
      </c>
      <c r="AH26" s="230">
        <f t="shared" si="4"/>
        <v>0</v>
      </c>
      <c r="AI26" s="230">
        <f t="shared" si="4"/>
        <v>0</v>
      </c>
      <c r="AJ26" s="230">
        <f t="shared" si="4"/>
        <v>0</v>
      </c>
      <c r="AK26" s="193">
        <f t="shared" si="4"/>
        <v>0</v>
      </c>
      <c r="AL26" s="193">
        <f t="shared" si="4"/>
        <v>0</v>
      </c>
      <c r="AM26" s="193">
        <f t="shared" si="4"/>
        <v>0</v>
      </c>
      <c r="AN26" s="193">
        <f t="shared" si="4"/>
        <v>0</v>
      </c>
      <c r="AO26" s="193">
        <f t="shared" si="4"/>
        <v>0</v>
      </c>
      <c r="AP26" s="193">
        <f t="shared" si="4"/>
        <v>0</v>
      </c>
      <c r="AQ26" s="193">
        <f t="shared" si="4"/>
        <v>0</v>
      </c>
      <c r="AR26" s="193">
        <f t="shared" si="4"/>
        <v>0</v>
      </c>
      <c r="AS26" s="193">
        <f t="shared" si="4"/>
        <v>0</v>
      </c>
      <c r="AT26" s="193">
        <f t="shared" si="4"/>
        <v>0</v>
      </c>
      <c r="AU26" s="230">
        <f t="shared" si="4"/>
        <v>0</v>
      </c>
      <c r="AV26" s="328"/>
    </row>
    <row r="27" spans="1:48" ht="15.75" hidden="1" customHeight="1">
      <c r="A27" s="467" t="s">
        <v>153</v>
      </c>
      <c r="B27" s="468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518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88"/>
      <c r="AI27" s="188"/>
      <c r="AJ27" s="188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88"/>
      <c r="AV27" s="302"/>
    </row>
    <row r="28" spans="1:48" ht="19.5" customHeight="1">
      <c r="A28" s="471"/>
      <c r="B28" s="474" t="s">
        <v>200</v>
      </c>
      <c r="C28" s="656" t="s">
        <v>62</v>
      </c>
      <c r="D28" s="474" t="s">
        <v>260</v>
      </c>
      <c r="E28" s="476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517">
        <v>2023</v>
      </c>
      <c r="K28" s="517">
        <v>2025</v>
      </c>
      <c r="L28" s="515">
        <v>17.071010000000001</v>
      </c>
      <c r="M28" s="515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93">
        <v>0</v>
      </c>
      <c r="X28" s="93">
        <v>0</v>
      </c>
      <c r="Y28" s="93">
        <v>0</v>
      </c>
      <c r="Z28" s="93">
        <v>0</v>
      </c>
      <c r="AA28" s="93">
        <v>0</v>
      </c>
      <c r="AB28" s="93">
        <v>0</v>
      </c>
      <c r="AC28" s="93">
        <v>0</v>
      </c>
      <c r="AD28" s="93">
        <v>0</v>
      </c>
      <c r="AE28" s="93">
        <v>0</v>
      </c>
      <c r="AF28" s="93">
        <v>0</v>
      </c>
      <c r="AG28" s="93">
        <v>0</v>
      </c>
      <c r="AH28" s="5">
        <v>0</v>
      </c>
      <c r="AI28" s="5">
        <v>0</v>
      </c>
      <c r="AJ28" s="5">
        <v>0</v>
      </c>
      <c r="AK28" s="93">
        <v>0</v>
      </c>
      <c r="AL28" s="93">
        <v>0</v>
      </c>
      <c r="AM28" s="93">
        <v>0</v>
      </c>
      <c r="AN28" s="93">
        <v>0</v>
      </c>
      <c r="AO28" s="93">
        <v>0</v>
      </c>
      <c r="AP28" s="93">
        <v>0</v>
      </c>
      <c r="AQ28" s="93">
        <v>0</v>
      </c>
      <c r="AR28" s="93">
        <v>0</v>
      </c>
      <c r="AS28" s="93">
        <v>0</v>
      </c>
      <c r="AT28" s="93">
        <v>0</v>
      </c>
      <c r="AU28" s="5">
        <v>0</v>
      </c>
      <c r="AV28" s="5"/>
    </row>
    <row r="29" spans="1:48" ht="19.5" customHeight="1">
      <c r="A29" s="472"/>
      <c r="B29" s="474"/>
      <c r="C29" s="656"/>
      <c r="D29" s="474"/>
      <c r="E29" s="476"/>
      <c r="F29" s="6" t="s">
        <v>19</v>
      </c>
      <c r="G29" s="6" t="s">
        <v>22</v>
      </c>
      <c r="H29" s="10" t="s">
        <v>59</v>
      </c>
      <c r="I29" s="6" t="s">
        <v>292</v>
      </c>
      <c r="J29" s="517"/>
      <c r="K29" s="517"/>
      <c r="L29" s="515"/>
      <c r="M29" s="515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3">
        <v>0</v>
      </c>
      <c r="X29" s="93">
        <v>0</v>
      </c>
      <c r="Y29" s="93">
        <v>0</v>
      </c>
      <c r="Z29" s="93">
        <v>0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93">
        <v>0</v>
      </c>
      <c r="AG29" s="93">
        <v>0</v>
      </c>
      <c r="AH29" s="5">
        <v>0</v>
      </c>
      <c r="AI29" s="5">
        <v>0</v>
      </c>
      <c r="AJ29" s="5">
        <v>0</v>
      </c>
      <c r="AK29" s="93">
        <v>0</v>
      </c>
      <c r="AL29" s="93">
        <v>0</v>
      </c>
      <c r="AM29" s="93">
        <v>0</v>
      </c>
      <c r="AN29" s="93">
        <v>0</v>
      </c>
      <c r="AO29" s="93">
        <v>0</v>
      </c>
      <c r="AP29" s="93">
        <v>0</v>
      </c>
      <c r="AQ29" s="93">
        <v>0</v>
      </c>
      <c r="AR29" s="93">
        <v>0</v>
      </c>
      <c r="AS29" s="93">
        <v>0</v>
      </c>
      <c r="AT29" s="93">
        <v>0</v>
      </c>
      <c r="AU29" s="5">
        <v>0</v>
      </c>
      <c r="AV29" s="5"/>
    </row>
    <row r="30" spans="1:48" ht="19.5" customHeight="1">
      <c r="A30" s="472"/>
      <c r="B30" s="474"/>
      <c r="C30" s="656"/>
      <c r="D30" s="474"/>
      <c r="E30" s="476"/>
      <c r="F30" s="476" t="s">
        <v>39</v>
      </c>
      <c r="G30" s="476" t="s">
        <v>21</v>
      </c>
      <c r="H30" s="476" t="s">
        <v>59</v>
      </c>
      <c r="I30" s="476" t="s">
        <v>367</v>
      </c>
      <c r="J30" s="517"/>
      <c r="K30" s="517"/>
      <c r="L30" s="515"/>
      <c r="M30" s="515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93">
        <v>0</v>
      </c>
      <c r="X30" s="93">
        <v>0</v>
      </c>
      <c r="Y30" s="93">
        <v>0</v>
      </c>
      <c r="Z30" s="93">
        <v>0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93">
        <v>0</v>
      </c>
      <c r="AG30" s="93">
        <v>0</v>
      </c>
      <c r="AH30" s="5">
        <v>0</v>
      </c>
      <c r="AI30" s="5">
        <v>0</v>
      </c>
      <c r="AJ30" s="5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5">
        <v>0</v>
      </c>
      <c r="AV30" s="5"/>
    </row>
    <row r="31" spans="1:48" ht="19.5" customHeight="1">
      <c r="A31" s="472"/>
      <c r="B31" s="474"/>
      <c r="C31" s="656"/>
      <c r="D31" s="474"/>
      <c r="E31" s="476"/>
      <c r="F31" s="476"/>
      <c r="G31" s="476"/>
      <c r="H31" s="476"/>
      <c r="I31" s="476"/>
      <c r="J31" s="517"/>
      <c r="K31" s="517"/>
      <c r="L31" s="515"/>
      <c r="M31" s="515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3">
        <v>0</v>
      </c>
      <c r="X31" s="93">
        <v>0</v>
      </c>
      <c r="Y31" s="93">
        <v>0</v>
      </c>
      <c r="Z31" s="93">
        <v>0</v>
      </c>
      <c r="AA31" s="93">
        <v>0</v>
      </c>
      <c r="AB31" s="93">
        <v>0</v>
      </c>
      <c r="AC31" s="93">
        <v>0</v>
      </c>
      <c r="AD31" s="93">
        <v>0</v>
      </c>
      <c r="AE31" s="93">
        <v>0</v>
      </c>
      <c r="AF31" s="93">
        <v>0</v>
      </c>
      <c r="AG31" s="93">
        <v>0</v>
      </c>
      <c r="AH31" s="5">
        <v>0</v>
      </c>
      <c r="AI31" s="5">
        <v>0</v>
      </c>
      <c r="AJ31" s="5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0</v>
      </c>
      <c r="AR31" s="93">
        <v>0</v>
      </c>
      <c r="AS31" s="93">
        <v>0</v>
      </c>
      <c r="AT31" s="93">
        <v>0</v>
      </c>
      <c r="AU31" s="5">
        <v>0</v>
      </c>
      <c r="AV31" s="5"/>
    </row>
    <row r="32" spans="1:48" ht="18" customHeight="1">
      <c r="A32" s="472"/>
      <c r="B32" s="474"/>
      <c r="C32" s="656"/>
      <c r="D32" s="474"/>
      <c r="E32" s="476"/>
      <c r="F32" s="476"/>
      <c r="G32" s="476"/>
      <c r="H32" s="476"/>
      <c r="I32" s="476"/>
      <c r="J32" s="517"/>
      <c r="K32" s="517"/>
      <c r="L32" s="515"/>
      <c r="M32" s="515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3">
        <v>0</v>
      </c>
      <c r="X32" s="93">
        <v>0</v>
      </c>
      <c r="Y32" s="93">
        <v>0</v>
      </c>
      <c r="Z32" s="93">
        <v>0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93">
        <v>0</v>
      </c>
      <c r="AG32" s="93">
        <v>0</v>
      </c>
      <c r="AH32" s="5">
        <v>0</v>
      </c>
      <c r="AI32" s="5">
        <v>0</v>
      </c>
      <c r="AJ32" s="5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5">
        <v>0</v>
      </c>
      <c r="AV32" s="5"/>
    </row>
    <row r="33" spans="1:48" ht="19.5" customHeight="1">
      <c r="A33" s="472"/>
      <c r="B33" s="474"/>
      <c r="C33" s="656"/>
      <c r="D33" s="474"/>
      <c r="E33" s="476"/>
      <c r="F33" s="476"/>
      <c r="G33" s="476"/>
      <c r="H33" s="476"/>
      <c r="I33" s="476"/>
      <c r="J33" s="517"/>
      <c r="K33" s="517"/>
      <c r="L33" s="515"/>
      <c r="M33" s="515"/>
      <c r="N33" s="230">
        <f t="shared" ref="N33:U33" si="5">SUM(N28:N32)</f>
        <v>0</v>
      </c>
      <c r="O33" s="230">
        <f t="shared" si="5"/>
        <v>0</v>
      </c>
      <c r="P33" s="230">
        <f t="shared" si="5"/>
        <v>0</v>
      </c>
      <c r="Q33" s="230">
        <f t="shared" si="5"/>
        <v>0</v>
      </c>
      <c r="R33" s="230">
        <f t="shared" si="5"/>
        <v>1.29</v>
      </c>
      <c r="S33" s="230">
        <f t="shared" si="5"/>
        <v>1.29</v>
      </c>
      <c r="T33" s="230">
        <f t="shared" si="5"/>
        <v>1.29</v>
      </c>
      <c r="U33" s="231">
        <f t="shared" si="5"/>
        <v>3.87</v>
      </c>
      <c r="V33" s="231" t="s">
        <v>11</v>
      </c>
      <c r="W33" s="193">
        <f t="shared" ref="W33:AU33" si="6">SUM(W28:W32)</f>
        <v>0</v>
      </c>
      <c r="X33" s="193">
        <f t="shared" si="6"/>
        <v>0</v>
      </c>
      <c r="Y33" s="193">
        <f t="shared" si="6"/>
        <v>0</v>
      </c>
      <c r="Z33" s="193">
        <f t="shared" si="6"/>
        <v>0</v>
      </c>
      <c r="AA33" s="193">
        <f t="shared" si="6"/>
        <v>0</v>
      </c>
      <c r="AB33" s="193">
        <f t="shared" si="6"/>
        <v>0</v>
      </c>
      <c r="AC33" s="193">
        <f t="shared" si="6"/>
        <v>0</v>
      </c>
      <c r="AD33" s="193">
        <f t="shared" si="6"/>
        <v>0</v>
      </c>
      <c r="AE33" s="193">
        <f t="shared" si="6"/>
        <v>0</v>
      </c>
      <c r="AF33" s="193">
        <f t="shared" si="6"/>
        <v>0</v>
      </c>
      <c r="AG33" s="193">
        <f t="shared" si="6"/>
        <v>0</v>
      </c>
      <c r="AH33" s="230">
        <f t="shared" si="6"/>
        <v>0</v>
      </c>
      <c r="AI33" s="230">
        <f t="shared" si="6"/>
        <v>0</v>
      </c>
      <c r="AJ33" s="230">
        <f t="shared" si="6"/>
        <v>0</v>
      </c>
      <c r="AK33" s="193">
        <f t="shared" si="6"/>
        <v>0</v>
      </c>
      <c r="AL33" s="193">
        <f t="shared" si="6"/>
        <v>0</v>
      </c>
      <c r="AM33" s="193">
        <f t="shared" si="6"/>
        <v>0</v>
      </c>
      <c r="AN33" s="193">
        <f t="shared" si="6"/>
        <v>0</v>
      </c>
      <c r="AO33" s="193">
        <f t="shared" si="6"/>
        <v>0</v>
      </c>
      <c r="AP33" s="193">
        <f t="shared" si="6"/>
        <v>0</v>
      </c>
      <c r="AQ33" s="193">
        <f t="shared" si="6"/>
        <v>0</v>
      </c>
      <c r="AR33" s="193">
        <f t="shared" si="6"/>
        <v>0</v>
      </c>
      <c r="AS33" s="193">
        <f t="shared" si="6"/>
        <v>0</v>
      </c>
      <c r="AT33" s="193">
        <f t="shared" si="6"/>
        <v>0</v>
      </c>
      <c r="AU33" s="230">
        <f t="shared" si="6"/>
        <v>0</v>
      </c>
      <c r="AV33" s="230"/>
    </row>
    <row r="34" spans="1:48" ht="15.75" customHeight="1">
      <c r="A34" s="472"/>
      <c r="B34" s="516" t="s">
        <v>201</v>
      </c>
      <c r="C34" s="656" t="s">
        <v>875</v>
      </c>
      <c r="D34" s="474" t="s">
        <v>257</v>
      </c>
      <c r="E34" s="476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517">
        <v>2023</v>
      </c>
      <c r="K34" s="517">
        <v>2025</v>
      </c>
      <c r="L34" s="515">
        <v>22.295649999999998</v>
      </c>
      <c r="M34" s="515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91">
        <v>0</v>
      </c>
      <c r="X34" s="191">
        <v>0</v>
      </c>
      <c r="Y34" s="191">
        <v>0</v>
      </c>
      <c r="Z34" s="191">
        <v>0</v>
      </c>
      <c r="AA34" s="191">
        <v>0</v>
      </c>
      <c r="AB34" s="191">
        <v>0</v>
      </c>
      <c r="AC34" s="191">
        <v>0</v>
      </c>
      <c r="AD34" s="191">
        <v>0</v>
      </c>
      <c r="AE34" s="191">
        <v>0</v>
      </c>
      <c r="AF34" s="191">
        <v>0</v>
      </c>
      <c r="AG34" s="191">
        <v>0</v>
      </c>
      <c r="AH34" s="4">
        <v>0</v>
      </c>
      <c r="AI34" s="4">
        <v>0</v>
      </c>
      <c r="AJ34" s="4">
        <v>0</v>
      </c>
      <c r="AK34" s="191">
        <v>0</v>
      </c>
      <c r="AL34" s="191">
        <v>0</v>
      </c>
      <c r="AM34" s="191">
        <v>0</v>
      </c>
      <c r="AN34" s="191">
        <v>0</v>
      </c>
      <c r="AO34" s="191">
        <v>0</v>
      </c>
      <c r="AP34" s="191">
        <v>0</v>
      </c>
      <c r="AQ34" s="191">
        <v>0</v>
      </c>
      <c r="AR34" s="191">
        <v>0</v>
      </c>
      <c r="AS34" s="191">
        <v>0</v>
      </c>
      <c r="AT34" s="191">
        <v>0</v>
      </c>
      <c r="AU34" s="4">
        <v>0</v>
      </c>
      <c r="AV34" s="4"/>
    </row>
    <row r="35" spans="1:48" ht="15.75" customHeight="1">
      <c r="A35" s="472"/>
      <c r="B35" s="516"/>
      <c r="C35" s="656"/>
      <c r="D35" s="474"/>
      <c r="E35" s="476"/>
      <c r="F35" s="6" t="s">
        <v>19</v>
      </c>
      <c r="G35" s="6" t="s">
        <v>22</v>
      </c>
      <c r="H35" s="10" t="s">
        <v>59</v>
      </c>
      <c r="I35" s="6" t="s">
        <v>293</v>
      </c>
      <c r="J35" s="517"/>
      <c r="K35" s="517"/>
      <c r="L35" s="515"/>
      <c r="M35" s="515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91">
        <v>0</v>
      </c>
      <c r="X35" s="191">
        <v>0</v>
      </c>
      <c r="Y35" s="191">
        <v>0</v>
      </c>
      <c r="Z35" s="191">
        <v>0</v>
      </c>
      <c r="AA35" s="191">
        <v>0</v>
      </c>
      <c r="AB35" s="191">
        <v>0</v>
      </c>
      <c r="AC35" s="191">
        <v>0</v>
      </c>
      <c r="AD35" s="191">
        <v>0</v>
      </c>
      <c r="AE35" s="191">
        <v>0</v>
      </c>
      <c r="AF35" s="191">
        <v>0</v>
      </c>
      <c r="AG35" s="191">
        <v>0</v>
      </c>
      <c r="AH35" s="4">
        <v>0</v>
      </c>
      <c r="AI35" s="4">
        <v>0</v>
      </c>
      <c r="AJ35" s="4">
        <v>0</v>
      </c>
      <c r="AK35" s="191">
        <v>0</v>
      </c>
      <c r="AL35" s="191">
        <v>0</v>
      </c>
      <c r="AM35" s="191">
        <v>0</v>
      </c>
      <c r="AN35" s="191">
        <v>0</v>
      </c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4">
        <v>0</v>
      </c>
      <c r="AV35" s="4"/>
    </row>
    <row r="36" spans="1:48" ht="15.75" customHeight="1">
      <c r="A36" s="472"/>
      <c r="B36" s="516"/>
      <c r="C36" s="656"/>
      <c r="D36" s="474"/>
      <c r="E36" s="476"/>
      <c r="F36" s="476" t="s">
        <v>39</v>
      </c>
      <c r="G36" s="476" t="s">
        <v>21</v>
      </c>
      <c r="H36" s="476" t="s">
        <v>59</v>
      </c>
      <c r="I36" s="476" t="s">
        <v>366</v>
      </c>
      <c r="J36" s="517"/>
      <c r="K36" s="517"/>
      <c r="L36" s="515"/>
      <c r="M36" s="515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91">
        <v>0</v>
      </c>
      <c r="X36" s="191">
        <v>0</v>
      </c>
      <c r="Y36" s="191">
        <v>0</v>
      </c>
      <c r="Z36" s="191">
        <v>0</v>
      </c>
      <c r="AA36" s="191">
        <v>0</v>
      </c>
      <c r="AB36" s="191">
        <v>0</v>
      </c>
      <c r="AC36" s="191">
        <v>0</v>
      </c>
      <c r="AD36" s="191">
        <v>0</v>
      </c>
      <c r="AE36" s="191">
        <v>0</v>
      </c>
      <c r="AF36" s="191">
        <v>0</v>
      </c>
      <c r="AG36" s="191">
        <v>0</v>
      </c>
      <c r="AH36" s="4">
        <v>0</v>
      </c>
      <c r="AI36" s="4">
        <v>0</v>
      </c>
      <c r="AJ36" s="4">
        <v>0</v>
      </c>
      <c r="AK36" s="191">
        <v>0</v>
      </c>
      <c r="AL36" s="191">
        <v>0</v>
      </c>
      <c r="AM36" s="191">
        <v>0</v>
      </c>
      <c r="AN36" s="191">
        <v>0</v>
      </c>
      <c r="AO36" s="191">
        <v>0</v>
      </c>
      <c r="AP36" s="191">
        <v>0</v>
      </c>
      <c r="AQ36" s="191">
        <v>0</v>
      </c>
      <c r="AR36" s="191">
        <v>0</v>
      </c>
      <c r="AS36" s="191">
        <v>0</v>
      </c>
      <c r="AT36" s="191">
        <v>0</v>
      </c>
      <c r="AU36" s="4">
        <v>0</v>
      </c>
      <c r="AV36" s="4"/>
    </row>
    <row r="37" spans="1:48" ht="15.75" customHeight="1">
      <c r="A37" s="472"/>
      <c r="B37" s="516"/>
      <c r="C37" s="656"/>
      <c r="D37" s="474"/>
      <c r="E37" s="476"/>
      <c r="F37" s="476"/>
      <c r="G37" s="476"/>
      <c r="H37" s="476"/>
      <c r="I37" s="476"/>
      <c r="J37" s="517"/>
      <c r="K37" s="517"/>
      <c r="L37" s="515"/>
      <c r="M37" s="515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91">
        <v>0</v>
      </c>
      <c r="X37" s="191">
        <v>0</v>
      </c>
      <c r="Y37" s="191">
        <v>0</v>
      </c>
      <c r="Z37" s="191">
        <v>0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191">
        <v>0</v>
      </c>
      <c r="AG37" s="191">
        <v>0</v>
      </c>
      <c r="AH37" s="4">
        <v>0</v>
      </c>
      <c r="AI37" s="4">
        <v>0</v>
      </c>
      <c r="AJ37" s="4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1">
        <v>0</v>
      </c>
      <c r="AT37" s="191">
        <v>0</v>
      </c>
      <c r="AU37" s="4">
        <v>0</v>
      </c>
      <c r="AV37" s="4"/>
    </row>
    <row r="38" spans="1:48" ht="20.25" customHeight="1">
      <c r="A38" s="472"/>
      <c r="B38" s="516"/>
      <c r="C38" s="656"/>
      <c r="D38" s="474"/>
      <c r="E38" s="476"/>
      <c r="F38" s="476"/>
      <c r="G38" s="476"/>
      <c r="H38" s="476"/>
      <c r="I38" s="476"/>
      <c r="J38" s="517"/>
      <c r="K38" s="517"/>
      <c r="L38" s="515"/>
      <c r="M38" s="515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91">
        <v>0</v>
      </c>
      <c r="X38" s="191">
        <v>0</v>
      </c>
      <c r="Y38" s="191">
        <v>0</v>
      </c>
      <c r="Z38" s="191">
        <v>0</v>
      </c>
      <c r="AA38" s="191">
        <v>0</v>
      </c>
      <c r="AB38" s="191">
        <v>0</v>
      </c>
      <c r="AC38" s="191">
        <v>0</v>
      </c>
      <c r="AD38" s="191">
        <v>0</v>
      </c>
      <c r="AE38" s="191">
        <v>0</v>
      </c>
      <c r="AF38" s="191">
        <v>0</v>
      </c>
      <c r="AG38" s="191">
        <v>0</v>
      </c>
      <c r="AH38" s="4">
        <v>0</v>
      </c>
      <c r="AI38" s="4">
        <v>0</v>
      </c>
      <c r="AJ38" s="4">
        <v>0</v>
      </c>
      <c r="AK38" s="191">
        <v>0</v>
      </c>
      <c r="AL38" s="191">
        <v>0</v>
      </c>
      <c r="AM38" s="191">
        <v>0</v>
      </c>
      <c r="AN38" s="191">
        <v>0</v>
      </c>
      <c r="AO38" s="191">
        <v>0</v>
      </c>
      <c r="AP38" s="191">
        <v>0</v>
      </c>
      <c r="AQ38" s="191">
        <v>0</v>
      </c>
      <c r="AR38" s="191">
        <v>0</v>
      </c>
      <c r="AS38" s="191">
        <v>0</v>
      </c>
      <c r="AT38" s="191">
        <v>0</v>
      </c>
      <c r="AU38" s="4">
        <v>0</v>
      </c>
      <c r="AV38" s="4"/>
    </row>
    <row r="39" spans="1:48" ht="18" customHeight="1">
      <c r="A39" s="473"/>
      <c r="B39" s="516"/>
      <c r="C39" s="656"/>
      <c r="D39" s="474"/>
      <c r="E39" s="476"/>
      <c r="F39" s="476"/>
      <c r="G39" s="476"/>
      <c r="H39" s="476"/>
      <c r="I39" s="476"/>
      <c r="J39" s="517"/>
      <c r="K39" s="517"/>
      <c r="L39" s="515"/>
      <c r="M39" s="515"/>
      <c r="N39" s="230">
        <f t="shared" ref="N39:T39" si="8">SUM(N34:N38)</f>
        <v>0</v>
      </c>
      <c r="O39" s="230">
        <f t="shared" si="8"/>
        <v>0</v>
      </c>
      <c r="P39" s="230">
        <f t="shared" si="8"/>
        <v>0</v>
      </c>
      <c r="Q39" s="230">
        <f t="shared" si="8"/>
        <v>0</v>
      </c>
      <c r="R39" s="230">
        <f>SUM(R34:R38)</f>
        <v>1.29</v>
      </c>
      <c r="S39" s="230">
        <f t="shared" si="8"/>
        <v>1.29</v>
      </c>
      <c r="T39" s="230">
        <f t="shared" si="8"/>
        <v>1.29</v>
      </c>
      <c r="U39" s="231">
        <f t="shared" si="7"/>
        <v>3.87</v>
      </c>
      <c r="V39" s="231" t="s">
        <v>11</v>
      </c>
      <c r="W39" s="193">
        <f t="shared" ref="W39:AU39" si="9">SUM(W34:W38)</f>
        <v>0</v>
      </c>
      <c r="X39" s="193">
        <f t="shared" si="9"/>
        <v>0</v>
      </c>
      <c r="Y39" s="193">
        <f t="shared" si="9"/>
        <v>0</v>
      </c>
      <c r="Z39" s="193">
        <f t="shared" si="9"/>
        <v>0</v>
      </c>
      <c r="AA39" s="193">
        <f t="shared" si="9"/>
        <v>0</v>
      </c>
      <c r="AB39" s="193">
        <f t="shared" si="9"/>
        <v>0</v>
      </c>
      <c r="AC39" s="193">
        <f t="shared" si="9"/>
        <v>0</v>
      </c>
      <c r="AD39" s="193">
        <f t="shared" si="9"/>
        <v>0</v>
      </c>
      <c r="AE39" s="193">
        <f t="shared" si="9"/>
        <v>0</v>
      </c>
      <c r="AF39" s="193">
        <f t="shared" si="9"/>
        <v>0</v>
      </c>
      <c r="AG39" s="193">
        <f t="shared" si="9"/>
        <v>0</v>
      </c>
      <c r="AH39" s="230">
        <f t="shared" si="9"/>
        <v>0</v>
      </c>
      <c r="AI39" s="230">
        <f t="shared" si="9"/>
        <v>0</v>
      </c>
      <c r="AJ39" s="230">
        <f t="shared" si="9"/>
        <v>0</v>
      </c>
      <c r="AK39" s="193">
        <f t="shared" si="9"/>
        <v>0</v>
      </c>
      <c r="AL39" s="193">
        <f t="shared" si="9"/>
        <v>0</v>
      </c>
      <c r="AM39" s="193">
        <f t="shared" si="9"/>
        <v>0</v>
      </c>
      <c r="AN39" s="193">
        <f t="shared" si="9"/>
        <v>0</v>
      </c>
      <c r="AO39" s="193">
        <f t="shared" si="9"/>
        <v>0</v>
      </c>
      <c r="AP39" s="193">
        <f t="shared" si="9"/>
        <v>0</v>
      </c>
      <c r="AQ39" s="193">
        <f t="shared" si="9"/>
        <v>0</v>
      </c>
      <c r="AR39" s="193">
        <f t="shared" si="9"/>
        <v>0</v>
      </c>
      <c r="AS39" s="193">
        <f t="shared" si="9"/>
        <v>0</v>
      </c>
      <c r="AT39" s="193">
        <f t="shared" si="9"/>
        <v>0</v>
      </c>
      <c r="AU39" s="230">
        <f t="shared" si="9"/>
        <v>0</v>
      </c>
      <c r="AV39" s="230"/>
    </row>
    <row r="40" spans="1:48" ht="15.75" hidden="1" customHeight="1">
      <c r="A40" s="467" t="s">
        <v>154</v>
      </c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518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88"/>
      <c r="AI40" s="188"/>
      <c r="AJ40" s="188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88"/>
      <c r="AV40" s="302"/>
    </row>
    <row r="41" spans="1:48" ht="15.75" customHeight="1">
      <c r="A41" s="519"/>
      <c r="B41" s="516" t="s">
        <v>207</v>
      </c>
      <c r="C41" s="656" t="s">
        <v>60</v>
      </c>
      <c r="D41" s="474" t="s">
        <v>257</v>
      </c>
      <c r="E41" s="476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517">
        <v>2023</v>
      </c>
      <c r="K41" s="517">
        <v>2025</v>
      </c>
      <c r="L41" s="515">
        <v>3.4368099999999999</v>
      </c>
      <c r="M41" s="515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91">
        <v>0</v>
      </c>
      <c r="X41" s="191">
        <v>0</v>
      </c>
      <c r="Y41" s="191">
        <v>0</v>
      </c>
      <c r="Z41" s="191">
        <v>0</v>
      </c>
      <c r="AA41" s="191">
        <v>0</v>
      </c>
      <c r="AB41" s="191">
        <v>0</v>
      </c>
      <c r="AC41" s="191">
        <v>0</v>
      </c>
      <c r="AD41" s="191">
        <v>0</v>
      </c>
      <c r="AE41" s="191">
        <v>0</v>
      </c>
      <c r="AF41" s="191">
        <v>0</v>
      </c>
      <c r="AG41" s="191">
        <v>0</v>
      </c>
      <c r="AH41" s="4">
        <v>0</v>
      </c>
      <c r="AI41" s="4">
        <v>0</v>
      </c>
      <c r="AJ41" s="4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v>0</v>
      </c>
      <c r="AT41" s="191">
        <v>0</v>
      </c>
      <c r="AU41" s="4">
        <v>0</v>
      </c>
      <c r="AV41" s="302"/>
    </row>
    <row r="42" spans="1:48" ht="15.75" customHeight="1">
      <c r="A42" s="520"/>
      <c r="B42" s="516"/>
      <c r="C42" s="656"/>
      <c r="D42" s="474"/>
      <c r="E42" s="476"/>
      <c r="F42" s="6" t="s">
        <v>19</v>
      </c>
      <c r="G42" s="6" t="s">
        <v>22</v>
      </c>
      <c r="H42" s="10" t="s">
        <v>59</v>
      </c>
      <c r="I42" s="6" t="s">
        <v>294</v>
      </c>
      <c r="J42" s="517"/>
      <c r="K42" s="517"/>
      <c r="L42" s="515"/>
      <c r="M42" s="515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91">
        <v>0</v>
      </c>
      <c r="X42" s="191">
        <v>0</v>
      </c>
      <c r="Y42" s="191">
        <v>0</v>
      </c>
      <c r="Z42" s="191">
        <v>0</v>
      </c>
      <c r="AA42" s="191">
        <v>0</v>
      </c>
      <c r="AB42" s="191">
        <v>0</v>
      </c>
      <c r="AC42" s="191">
        <v>0</v>
      </c>
      <c r="AD42" s="191">
        <v>0</v>
      </c>
      <c r="AE42" s="191">
        <v>0</v>
      </c>
      <c r="AF42" s="191">
        <v>0</v>
      </c>
      <c r="AG42" s="191">
        <v>0</v>
      </c>
      <c r="AH42" s="4">
        <v>0</v>
      </c>
      <c r="AI42" s="4">
        <v>0</v>
      </c>
      <c r="AJ42" s="4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0</v>
      </c>
      <c r="AQ42" s="191">
        <v>0</v>
      </c>
      <c r="AR42" s="191">
        <v>0</v>
      </c>
      <c r="AS42" s="191">
        <v>0</v>
      </c>
      <c r="AT42" s="191">
        <v>0</v>
      </c>
      <c r="AU42" s="4">
        <v>0</v>
      </c>
      <c r="AV42" s="302"/>
    </row>
    <row r="43" spans="1:48" ht="15.75" customHeight="1">
      <c r="A43" s="520"/>
      <c r="B43" s="516"/>
      <c r="C43" s="656"/>
      <c r="D43" s="474"/>
      <c r="E43" s="476"/>
      <c r="F43" s="476" t="s">
        <v>39</v>
      </c>
      <c r="G43" s="476" t="s">
        <v>21</v>
      </c>
      <c r="H43" s="476" t="s">
        <v>59</v>
      </c>
      <c r="I43" s="476" t="s">
        <v>368</v>
      </c>
      <c r="J43" s="517"/>
      <c r="K43" s="517"/>
      <c r="L43" s="515"/>
      <c r="M43" s="515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91">
        <v>0</v>
      </c>
      <c r="X43" s="191">
        <v>0</v>
      </c>
      <c r="Y43" s="191">
        <v>0</v>
      </c>
      <c r="Z43" s="191">
        <v>0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  <c r="AG43" s="191">
        <v>0</v>
      </c>
      <c r="AH43" s="4">
        <v>0</v>
      </c>
      <c r="AI43" s="4">
        <v>0</v>
      </c>
      <c r="AJ43" s="4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1">
        <v>0</v>
      </c>
      <c r="AT43" s="191">
        <v>0</v>
      </c>
      <c r="AU43" s="4">
        <v>0</v>
      </c>
      <c r="AV43" s="302"/>
    </row>
    <row r="44" spans="1:48" ht="15.75" customHeight="1">
      <c r="A44" s="520"/>
      <c r="B44" s="516"/>
      <c r="C44" s="656"/>
      <c r="D44" s="474"/>
      <c r="E44" s="476"/>
      <c r="F44" s="476"/>
      <c r="G44" s="476"/>
      <c r="H44" s="476"/>
      <c r="I44" s="476"/>
      <c r="J44" s="517"/>
      <c r="K44" s="517"/>
      <c r="L44" s="515"/>
      <c r="M44" s="515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91">
        <v>0</v>
      </c>
      <c r="X44" s="191">
        <v>0</v>
      </c>
      <c r="Y44" s="191">
        <v>0</v>
      </c>
      <c r="Z44" s="191">
        <v>0</v>
      </c>
      <c r="AA44" s="191">
        <v>0</v>
      </c>
      <c r="AB44" s="191">
        <v>0</v>
      </c>
      <c r="AC44" s="191">
        <v>0</v>
      </c>
      <c r="AD44" s="191">
        <v>0</v>
      </c>
      <c r="AE44" s="191">
        <v>0</v>
      </c>
      <c r="AF44" s="191">
        <v>0</v>
      </c>
      <c r="AG44" s="191">
        <v>0</v>
      </c>
      <c r="AH44" s="4">
        <v>0</v>
      </c>
      <c r="AI44" s="4">
        <v>0</v>
      </c>
      <c r="AJ44" s="4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4">
        <v>0</v>
      </c>
      <c r="AV44" s="302"/>
    </row>
    <row r="45" spans="1:48" ht="20.25" customHeight="1">
      <c r="A45" s="520"/>
      <c r="B45" s="516"/>
      <c r="C45" s="656"/>
      <c r="D45" s="474"/>
      <c r="E45" s="476"/>
      <c r="F45" s="476"/>
      <c r="G45" s="476"/>
      <c r="H45" s="476"/>
      <c r="I45" s="476"/>
      <c r="J45" s="517"/>
      <c r="K45" s="517"/>
      <c r="L45" s="515"/>
      <c r="M45" s="515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91">
        <v>0</v>
      </c>
      <c r="X45" s="191">
        <v>0</v>
      </c>
      <c r="Y45" s="191">
        <v>0</v>
      </c>
      <c r="Z45" s="191">
        <v>0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191">
        <v>0</v>
      </c>
      <c r="AG45" s="191">
        <v>0</v>
      </c>
      <c r="AH45" s="4">
        <v>0</v>
      </c>
      <c r="AI45" s="4">
        <v>0</v>
      </c>
      <c r="AJ45" s="4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4">
        <v>0</v>
      </c>
      <c r="AV45" s="302"/>
    </row>
    <row r="46" spans="1:48" ht="19.5" customHeight="1">
      <c r="A46" s="521"/>
      <c r="B46" s="516"/>
      <c r="C46" s="656"/>
      <c r="D46" s="474"/>
      <c r="E46" s="476"/>
      <c r="F46" s="476"/>
      <c r="G46" s="476"/>
      <c r="H46" s="476"/>
      <c r="I46" s="476"/>
      <c r="J46" s="517"/>
      <c r="K46" s="517"/>
      <c r="L46" s="515"/>
      <c r="M46" s="515"/>
      <c r="N46" s="230">
        <f t="shared" ref="N46:T46" si="11">SUM(N41:N45)</f>
        <v>0</v>
      </c>
      <c r="O46" s="230">
        <f t="shared" si="11"/>
        <v>0</v>
      </c>
      <c r="P46" s="230">
        <f t="shared" si="11"/>
        <v>0</v>
      </c>
      <c r="Q46" s="230">
        <f t="shared" si="11"/>
        <v>0</v>
      </c>
      <c r="R46" s="230">
        <f t="shared" si="11"/>
        <v>1.1456</v>
      </c>
      <c r="S46" s="230">
        <f t="shared" si="11"/>
        <v>1.1456</v>
      </c>
      <c r="T46" s="230">
        <f t="shared" si="11"/>
        <v>1.145</v>
      </c>
      <c r="U46" s="231">
        <f t="shared" si="10"/>
        <v>3.4361999999999999</v>
      </c>
      <c r="V46" s="231" t="s">
        <v>11</v>
      </c>
      <c r="W46" s="193">
        <f t="shared" ref="W46:AU46" si="12">SUM(W41:W45)</f>
        <v>0</v>
      </c>
      <c r="X46" s="193">
        <f t="shared" si="12"/>
        <v>0</v>
      </c>
      <c r="Y46" s="193">
        <f t="shared" si="12"/>
        <v>0</v>
      </c>
      <c r="Z46" s="193">
        <f t="shared" si="12"/>
        <v>0</v>
      </c>
      <c r="AA46" s="193">
        <f t="shared" si="12"/>
        <v>0</v>
      </c>
      <c r="AB46" s="193">
        <f t="shared" si="12"/>
        <v>0</v>
      </c>
      <c r="AC46" s="193">
        <f t="shared" si="12"/>
        <v>0</v>
      </c>
      <c r="AD46" s="193">
        <f t="shared" si="12"/>
        <v>0</v>
      </c>
      <c r="AE46" s="193">
        <f t="shared" si="12"/>
        <v>0</v>
      </c>
      <c r="AF46" s="193">
        <f t="shared" si="12"/>
        <v>0</v>
      </c>
      <c r="AG46" s="193">
        <f t="shared" si="12"/>
        <v>0</v>
      </c>
      <c r="AH46" s="230">
        <f t="shared" si="12"/>
        <v>0</v>
      </c>
      <c r="AI46" s="230">
        <f t="shared" si="12"/>
        <v>0</v>
      </c>
      <c r="AJ46" s="230">
        <f t="shared" si="12"/>
        <v>0</v>
      </c>
      <c r="AK46" s="193">
        <f t="shared" si="12"/>
        <v>0</v>
      </c>
      <c r="AL46" s="193">
        <f t="shared" si="12"/>
        <v>0</v>
      </c>
      <c r="AM46" s="193">
        <f t="shared" si="12"/>
        <v>0</v>
      </c>
      <c r="AN46" s="193">
        <f t="shared" si="12"/>
        <v>0</v>
      </c>
      <c r="AO46" s="193">
        <f t="shared" si="12"/>
        <v>0</v>
      </c>
      <c r="AP46" s="193">
        <f t="shared" si="12"/>
        <v>0</v>
      </c>
      <c r="AQ46" s="193">
        <f t="shared" si="12"/>
        <v>0</v>
      </c>
      <c r="AR46" s="193">
        <f t="shared" si="12"/>
        <v>0</v>
      </c>
      <c r="AS46" s="193">
        <f t="shared" si="12"/>
        <v>0</v>
      </c>
      <c r="AT46" s="193">
        <f t="shared" si="12"/>
        <v>0</v>
      </c>
      <c r="AU46" s="230">
        <f t="shared" si="12"/>
        <v>0</v>
      </c>
      <c r="AV46" s="328"/>
    </row>
    <row r="47" spans="1:48" ht="15.75" hidden="1" customHeight="1">
      <c r="A47" s="467" t="s">
        <v>155</v>
      </c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518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88"/>
      <c r="AI47" s="188"/>
      <c r="AJ47" s="188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88"/>
      <c r="AV47" s="302"/>
    </row>
    <row r="48" spans="1:48" ht="15.75" customHeight="1">
      <c r="A48" s="519"/>
      <c r="B48" s="516" t="s">
        <v>208</v>
      </c>
      <c r="C48" s="656" t="s">
        <v>61</v>
      </c>
      <c r="D48" s="474" t="s">
        <v>260</v>
      </c>
      <c r="E48" s="476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517">
        <v>2022</v>
      </c>
      <c r="K48" s="517">
        <v>2023</v>
      </c>
      <c r="L48" s="515">
        <v>1.18391</v>
      </c>
      <c r="M48" s="515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91">
        <v>0</v>
      </c>
      <c r="X48" s="191">
        <v>0</v>
      </c>
      <c r="Y48" s="191">
        <v>0</v>
      </c>
      <c r="Z48" s="191">
        <v>0</v>
      </c>
      <c r="AA48" s="191">
        <v>0</v>
      </c>
      <c r="AB48" s="191">
        <v>0</v>
      </c>
      <c r="AC48" s="191">
        <v>0</v>
      </c>
      <c r="AD48" s="191">
        <v>0</v>
      </c>
      <c r="AE48" s="191">
        <v>0</v>
      </c>
      <c r="AF48" s="191">
        <v>0</v>
      </c>
      <c r="AG48" s="191">
        <v>0</v>
      </c>
      <c r="AH48" s="4">
        <v>0</v>
      </c>
      <c r="AI48" s="4">
        <v>0</v>
      </c>
      <c r="AJ48" s="4">
        <v>0</v>
      </c>
      <c r="AK48" s="191">
        <v>0</v>
      </c>
      <c r="AL48" s="191">
        <v>0</v>
      </c>
      <c r="AM48" s="191">
        <v>0</v>
      </c>
      <c r="AN48" s="191">
        <v>0</v>
      </c>
      <c r="AO48" s="191">
        <v>0</v>
      </c>
      <c r="AP48" s="191">
        <v>0</v>
      </c>
      <c r="AQ48" s="191">
        <v>0</v>
      </c>
      <c r="AR48" s="191">
        <v>0</v>
      </c>
      <c r="AS48" s="191">
        <v>0</v>
      </c>
      <c r="AT48" s="191">
        <v>0</v>
      </c>
      <c r="AU48" s="4">
        <v>0</v>
      </c>
      <c r="AV48" s="302"/>
    </row>
    <row r="49" spans="1:48" ht="15.75" customHeight="1">
      <c r="A49" s="520"/>
      <c r="B49" s="516"/>
      <c r="C49" s="656"/>
      <c r="D49" s="474"/>
      <c r="E49" s="476"/>
      <c r="F49" s="6" t="s">
        <v>19</v>
      </c>
      <c r="G49" s="6" t="s">
        <v>22</v>
      </c>
      <c r="H49" s="6" t="s">
        <v>295</v>
      </c>
      <c r="I49" s="6" t="s">
        <v>295</v>
      </c>
      <c r="J49" s="517"/>
      <c r="K49" s="517"/>
      <c r="L49" s="515"/>
      <c r="M49" s="515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91">
        <v>0</v>
      </c>
      <c r="X49" s="191">
        <v>0</v>
      </c>
      <c r="Y49" s="191">
        <v>0</v>
      </c>
      <c r="Z49" s="191">
        <v>0</v>
      </c>
      <c r="AA49" s="191">
        <v>0</v>
      </c>
      <c r="AB49" s="191">
        <v>0</v>
      </c>
      <c r="AC49" s="191">
        <v>0</v>
      </c>
      <c r="AD49" s="191">
        <v>0</v>
      </c>
      <c r="AE49" s="191">
        <v>0</v>
      </c>
      <c r="AF49" s="191">
        <v>0</v>
      </c>
      <c r="AG49" s="191">
        <v>0</v>
      </c>
      <c r="AH49" s="4">
        <v>0</v>
      </c>
      <c r="AI49" s="4">
        <v>0</v>
      </c>
      <c r="AJ49" s="4">
        <v>0</v>
      </c>
      <c r="AK49" s="191">
        <v>0</v>
      </c>
      <c r="AL49" s="191">
        <v>0</v>
      </c>
      <c r="AM49" s="191">
        <v>0</v>
      </c>
      <c r="AN49" s="191">
        <v>0</v>
      </c>
      <c r="AO49" s="191">
        <v>0</v>
      </c>
      <c r="AP49" s="191">
        <v>0</v>
      </c>
      <c r="AQ49" s="191">
        <v>0</v>
      </c>
      <c r="AR49" s="191">
        <v>0</v>
      </c>
      <c r="AS49" s="191">
        <v>0</v>
      </c>
      <c r="AT49" s="191">
        <v>0</v>
      </c>
      <c r="AU49" s="4">
        <v>0</v>
      </c>
      <c r="AV49" s="302"/>
    </row>
    <row r="50" spans="1:48" ht="15.75" customHeight="1">
      <c r="A50" s="520"/>
      <c r="B50" s="516"/>
      <c r="C50" s="656"/>
      <c r="D50" s="474"/>
      <c r="E50" s="476"/>
      <c r="F50" s="476" t="s">
        <v>39</v>
      </c>
      <c r="G50" s="476" t="s">
        <v>21</v>
      </c>
      <c r="H50" s="476" t="s">
        <v>317</v>
      </c>
      <c r="I50" s="476" t="s">
        <v>58</v>
      </c>
      <c r="J50" s="517"/>
      <c r="K50" s="517"/>
      <c r="L50" s="515"/>
      <c r="M50" s="515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91">
        <v>0</v>
      </c>
      <c r="X50" s="191">
        <v>0</v>
      </c>
      <c r="Y50" s="191">
        <v>0</v>
      </c>
      <c r="Z50" s="191">
        <v>0</v>
      </c>
      <c r="AA50" s="191">
        <v>0</v>
      </c>
      <c r="AB50" s="191">
        <v>0</v>
      </c>
      <c r="AC50" s="191">
        <v>0</v>
      </c>
      <c r="AD50" s="191">
        <v>0</v>
      </c>
      <c r="AE50" s="191">
        <v>0</v>
      </c>
      <c r="AF50" s="191">
        <v>0</v>
      </c>
      <c r="AG50" s="191">
        <v>0</v>
      </c>
      <c r="AH50" s="4">
        <v>0</v>
      </c>
      <c r="AI50" s="4">
        <v>0</v>
      </c>
      <c r="AJ50" s="4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0</v>
      </c>
      <c r="AP50" s="191">
        <v>0</v>
      </c>
      <c r="AQ50" s="191">
        <v>0</v>
      </c>
      <c r="AR50" s="191">
        <v>0</v>
      </c>
      <c r="AS50" s="191">
        <v>0</v>
      </c>
      <c r="AT50" s="191">
        <v>0</v>
      </c>
      <c r="AU50" s="4">
        <v>0</v>
      </c>
      <c r="AV50" s="302"/>
    </row>
    <row r="51" spans="1:48" ht="15.75" customHeight="1">
      <c r="A51" s="520"/>
      <c r="B51" s="516"/>
      <c r="C51" s="656"/>
      <c r="D51" s="474"/>
      <c r="E51" s="476"/>
      <c r="F51" s="476"/>
      <c r="G51" s="476"/>
      <c r="H51" s="476"/>
      <c r="I51" s="476"/>
      <c r="J51" s="517"/>
      <c r="K51" s="517"/>
      <c r="L51" s="515"/>
      <c r="M51" s="515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9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>
        <v>0</v>
      </c>
      <c r="AE51" s="191">
        <v>0</v>
      </c>
      <c r="AF51" s="191">
        <v>0</v>
      </c>
      <c r="AG51" s="191">
        <v>0</v>
      </c>
      <c r="AH51" s="4">
        <v>0</v>
      </c>
      <c r="AI51" s="4">
        <v>0</v>
      </c>
      <c r="AJ51" s="4">
        <v>0</v>
      </c>
      <c r="AK51" s="191">
        <v>0</v>
      </c>
      <c r="AL51" s="191">
        <v>0</v>
      </c>
      <c r="AM51" s="191">
        <v>0</v>
      </c>
      <c r="AN51" s="191">
        <v>0</v>
      </c>
      <c r="AO51" s="191">
        <v>0</v>
      </c>
      <c r="AP51" s="191">
        <v>0</v>
      </c>
      <c r="AQ51" s="191">
        <v>0</v>
      </c>
      <c r="AR51" s="191">
        <v>0</v>
      </c>
      <c r="AS51" s="191">
        <v>0</v>
      </c>
      <c r="AT51" s="191">
        <v>0</v>
      </c>
      <c r="AU51" s="4">
        <v>0</v>
      </c>
      <c r="AV51" s="302"/>
    </row>
    <row r="52" spans="1:48" ht="20.25" customHeight="1">
      <c r="A52" s="520"/>
      <c r="B52" s="516"/>
      <c r="C52" s="656"/>
      <c r="D52" s="474"/>
      <c r="E52" s="476"/>
      <c r="F52" s="476"/>
      <c r="G52" s="476"/>
      <c r="H52" s="476"/>
      <c r="I52" s="476"/>
      <c r="J52" s="517"/>
      <c r="K52" s="517"/>
      <c r="L52" s="515"/>
      <c r="M52" s="515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91">
        <v>0</v>
      </c>
      <c r="X52" s="191">
        <v>0</v>
      </c>
      <c r="Y52" s="191">
        <v>0</v>
      </c>
      <c r="Z52" s="191">
        <v>0</v>
      </c>
      <c r="AA52" s="191">
        <v>0</v>
      </c>
      <c r="AB52" s="191">
        <v>0</v>
      </c>
      <c r="AC52" s="191">
        <v>0</v>
      </c>
      <c r="AD52" s="191">
        <v>0</v>
      </c>
      <c r="AE52" s="191">
        <v>0</v>
      </c>
      <c r="AF52" s="191">
        <v>0</v>
      </c>
      <c r="AG52" s="191">
        <v>0</v>
      </c>
      <c r="AH52" s="4">
        <v>0</v>
      </c>
      <c r="AI52" s="4">
        <v>0</v>
      </c>
      <c r="AJ52" s="4">
        <v>0</v>
      </c>
      <c r="AK52" s="191">
        <v>0</v>
      </c>
      <c r="AL52" s="191">
        <v>0</v>
      </c>
      <c r="AM52" s="191">
        <v>0</v>
      </c>
      <c r="AN52" s="191">
        <v>0</v>
      </c>
      <c r="AO52" s="191">
        <v>0</v>
      </c>
      <c r="AP52" s="191">
        <v>0</v>
      </c>
      <c r="AQ52" s="191">
        <v>0</v>
      </c>
      <c r="AR52" s="191">
        <v>0</v>
      </c>
      <c r="AS52" s="191">
        <v>0</v>
      </c>
      <c r="AT52" s="191">
        <v>0</v>
      </c>
      <c r="AU52" s="4">
        <v>0</v>
      </c>
      <c r="AV52" s="302"/>
    </row>
    <row r="53" spans="1:48" ht="19.5" customHeight="1">
      <c r="A53" s="521"/>
      <c r="B53" s="516"/>
      <c r="C53" s="656"/>
      <c r="D53" s="474"/>
      <c r="E53" s="476"/>
      <c r="F53" s="476"/>
      <c r="G53" s="476"/>
      <c r="H53" s="476"/>
      <c r="I53" s="476"/>
      <c r="J53" s="517"/>
      <c r="K53" s="517"/>
      <c r="L53" s="515"/>
      <c r="M53" s="515"/>
      <c r="N53" s="230">
        <f t="shared" ref="N53:T53" si="14">SUM(N48:N52)</f>
        <v>0</v>
      </c>
      <c r="O53" s="230">
        <f t="shared" si="14"/>
        <v>0</v>
      </c>
      <c r="P53" s="230">
        <f t="shared" si="14"/>
        <v>0</v>
      </c>
      <c r="Q53" s="230">
        <f t="shared" si="14"/>
        <v>0</v>
      </c>
      <c r="R53" s="230">
        <f t="shared" si="14"/>
        <v>1.48E-3</v>
      </c>
      <c r="S53" s="230">
        <f t="shared" si="14"/>
        <v>1.48E-3</v>
      </c>
      <c r="T53" s="230">
        <f t="shared" si="14"/>
        <v>1.48E-3</v>
      </c>
      <c r="U53" s="231">
        <f t="shared" si="13"/>
        <v>4.4399999999999995E-3</v>
      </c>
      <c r="V53" s="231" t="s">
        <v>11</v>
      </c>
      <c r="W53" s="193">
        <f t="shared" ref="W53:AU53" si="15">SUM(W48:W52)</f>
        <v>0</v>
      </c>
      <c r="X53" s="193">
        <f t="shared" si="15"/>
        <v>0</v>
      </c>
      <c r="Y53" s="193">
        <f t="shared" si="15"/>
        <v>0</v>
      </c>
      <c r="Z53" s="193">
        <f t="shared" si="15"/>
        <v>0</v>
      </c>
      <c r="AA53" s="193">
        <f t="shared" si="15"/>
        <v>0</v>
      </c>
      <c r="AB53" s="193">
        <f t="shared" si="15"/>
        <v>0</v>
      </c>
      <c r="AC53" s="193">
        <f t="shared" si="15"/>
        <v>0</v>
      </c>
      <c r="AD53" s="193">
        <f t="shared" si="15"/>
        <v>0</v>
      </c>
      <c r="AE53" s="193">
        <f t="shared" si="15"/>
        <v>0</v>
      </c>
      <c r="AF53" s="193">
        <f t="shared" si="15"/>
        <v>0</v>
      </c>
      <c r="AG53" s="193">
        <f t="shared" si="15"/>
        <v>0</v>
      </c>
      <c r="AH53" s="230">
        <f t="shared" si="15"/>
        <v>0</v>
      </c>
      <c r="AI53" s="230">
        <f t="shared" si="15"/>
        <v>0</v>
      </c>
      <c r="AJ53" s="230">
        <f t="shared" si="15"/>
        <v>0</v>
      </c>
      <c r="AK53" s="193">
        <f t="shared" si="15"/>
        <v>0</v>
      </c>
      <c r="AL53" s="193">
        <f t="shared" si="15"/>
        <v>0</v>
      </c>
      <c r="AM53" s="193">
        <f t="shared" si="15"/>
        <v>0</v>
      </c>
      <c r="AN53" s="193">
        <f t="shared" si="15"/>
        <v>0</v>
      </c>
      <c r="AO53" s="193">
        <f t="shared" si="15"/>
        <v>0</v>
      </c>
      <c r="AP53" s="193">
        <f t="shared" si="15"/>
        <v>0</v>
      </c>
      <c r="AQ53" s="193">
        <f t="shared" si="15"/>
        <v>0</v>
      </c>
      <c r="AR53" s="193">
        <f t="shared" si="15"/>
        <v>0</v>
      </c>
      <c r="AS53" s="193">
        <f t="shared" si="15"/>
        <v>0</v>
      </c>
      <c r="AT53" s="193">
        <f t="shared" si="15"/>
        <v>0</v>
      </c>
      <c r="AU53" s="230">
        <f t="shared" si="15"/>
        <v>0</v>
      </c>
      <c r="AV53" s="328"/>
    </row>
    <row r="54" spans="1:48" ht="15.75" hidden="1" customHeight="1">
      <c r="A54" s="463" t="s">
        <v>27</v>
      </c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5"/>
      <c r="X54" s="465"/>
      <c r="Y54" s="465"/>
      <c r="Z54" s="465"/>
      <c r="AA54" s="465"/>
      <c r="AB54" s="465"/>
      <c r="AC54" s="465"/>
      <c r="AD54" s="465"/>
      <c r="AE54" s="465"/>
      <c r="AF54" s="465"/>
      <c r="AG54" s="465"/>
      <c r="AH54" s="465"/>
      <c r="AI54" s="465"/>
      <c r="AJ54" s="465"/>
      <c r="AK54" s="465"/>
      <c r="AL54" s="465"/>
      <c r="AM54" s="465"/>
      <c r="AN54" s="465"/>
      <c r="AO54" s="465"/>
      <c r="AP54" s="465"/>
      <c r="AQ54" s="465"/>
      <c r="AR54" s="465"/>
      <c r="AS54" s="465"/>
      <c r="AT54" s="465"/>
      <c r="AU54" s="465"/>
      <c r="AV54" s="466"/>
    </row>
    <row r="55" spans="1:48" ht="15.75" hidden="1" customHeight="1">
      <c r="A55" s="467" t="s">
        <v>156</v>
      </c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9"/>
      <c r="X55" s="469"/>
      <c r="Y55" s="469"/>
      <c r="Z55" s="469"/>
      <c r="AA55" s="469"/>
      <c r="AB55" s="469"/>
      <c r="AC55" s="469"/>
      <c r="AD55" s="469"/>
      <c r="AE55" s="469"/>
      <c r="AF55" s="469"/>
      <c r="AG55" s="469"/>
      <c r="AH55" s="469"/>
      <c r="AI55" s="469"/>
      <c r="AJ55" s="469"/>
      <c r="AK55" s="469"/>
      <c r="AL55" s="469"/>
      <c r="AM55" s="469"/>
      <c r="AN55" s="469"/>
      <c r="AO55" s="469"/>
      <c r="AP55" s="469"/>
      <c r="AQ55" s="469"/>
      <c r="AR55" s="469"/>
      <c r="AS55" s="469"/>
      <c r="AT55" s="469"/>
      <c r="AU55" s="469"/>
      <c r="AV55" s="470"/>
    </row>
    <row r="56" spans="1:48" ht="23.25" hidden="1" customHeight="1">
      <c r="A56" s="522" t="s">
        <v>65</v>
      </c>
      <c r="B56" s="523"/>
      <c r="C56" s="523"/>
      <c r="D56" s="523"/>
      <c r="E56" s="523"/>
      <c r="F56" s="523"/>
      <c r="G56" s="523"/>
      <c r="H56" s="523"/>
      <c r="I56" s="523"/>
      <c r="J56" s="523"/>
      <c r="K56" s="523"/>
      <c r="L56" s="523"/>
      <c r="M56" s="523"/>
      <c r="N56" s="523"/>
      <c r="O56" s="523"/>
      <c r="P56" s="523"/>
      <c r="Q56" s="523"/>
      <c r="R56" s="523"/>
      <c r="S56" s="523"/>
      <c r="T56" s="523"/>
      <c r="U56" s="523"/>
      <c r="V56" s="524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88"/>
      <c r="AI56" s="188"/>
      <c r="AJ56" s="188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88"/>
      <c r="AV56" s="302"/>
    </row>
    <row r="57" spans="1:48" ht="15.75" hidden="1" customHeight="1">
      <c r="A57" s="467" t="s">
        <v>157</v>
      </c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518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88"/>
      <c r="AI57" s="188"/>
      <c r="AJ57" s="188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88"/>
      <c r="AV57" s="302"/>
    </row>
    <row r="58" spans="1:48" ht="23.25" hidden="1" customHeight="1">
      <c r="A58" s="522" t="s">
        <v>65</v>
      </c>
      <c r="B58" s="523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  <c r="R58" s="523"/>
      <c r="S58" s="523"/>
      <c r="T58" s="523"/>
      <c r="U58" s="523"/>
      <c r="V58" s="524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88"/>
      <c r="AI58" s="188"/>
      <c r="AJ58" s="188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88"/>
      <c r="AV58" s="302"/>
    </row>
    <row r="59" spans="1:48" ht="15.75" hidden="1" customHeight="1">
      <c r="A59" s="467" t="s">
        <v>158</v>
      </c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518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88"/>
      <c r="AI59" s="188"/>
      <c r="AJ59" s="188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88"/>
      <c r="AV59" s="302"/>
    </row>
    <row r="60" spans="1:48" ht="19.5" customHeight="1">
      <c r="A60" s="525"/>
      <c r="B60" s="474" t="s">
        <v>209</v>
      </c>
      <c r="C60" s="657" t="s">
        <v>67</v>
      </c>
      <c r="D60" s="474" t="s">
        <v>258</v>
      </c>
      <c r="E60" s="476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517">
        <v>2023</v>
      </c>
      <c r="K60" s="517">
        <v>2023</v>
      </c>
      <c r="L60" s="515">
        <v>981.74878000000001</v>
      </c>
      <c r="M60" s="515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93">
        <v>0</v>
      </c>
      <c r="X60" s="93">
        <v>0</v>
      </c>
      <c r="Y60" s="93">
        <v>0</v>
      </c>
      <c r="Z60" s="93">
        <v>0</v>
      </c>
      <c r="AA60" s="93">
        <v>0</v>
      </c>
      <c r="AB60" s="93">
        <v>0</v>
      </c>
      <c r="AC60" s="93">
        <v>0</v>
      </c>
      <c r="AD60" s="93">
        <v>0</v>
      </c>
      <c r="AE60" s="93">
        <v>0</v>
      </c>
      <c r="AF60" s="93">
        <v>0</v>
      </c>
      <c r="AG60" s="93">
        <v>0</v>
      </c>
      <c r="AH60" s="5">
        <v>0</v>
      </c>
      <c r="AI60" s="5">
        <v>0</v>
      </c>
      <c r="AJ60" s="5">
        <v>0</v>
      </c>
      <c r="AK60" s="93">
        <v>0</v>
      </c>
      <c r="AL60" s="93">
        <v>0</v>
      </c>
      <c r="AM60" s="93">
        <v>0</v>
      </c>
      <c r="AN60" s="93">
        <v>0</v>
      </c>
      <c r="AO60" s="93">
        <v>0</v>
      </c>
      <c r="AP60" s="93">
        <v>0</v>
      </c>
      <c r="AQ60" s="93">
        <v>0</v>
      </c>
      <c r="AR60" s="93">
        <v>0</v>
      </c>
      <c r="AS60" s="93">
        <v>0</v>
      </c>
      <c r="AT60" s="93">
        <v>0</v>
      </c>
      <c r="AU60" s="5">
        <v>0</v>
      </c>
      <c r="AV60" s="302"/>
    </row>
    <row r="61" spans="1:48" ht="19.5" customHeight="1">
      <c r="A61" s="526"/>
      <c r="B61" s="474"/>
      <c r="C61" s="657"/>
      <c r="D61" s="474"/>
      <c r="E61" s="476"/>
      <c r="F61" s="6" t="s">
        <v>19</v>
      </c>
      <c r="G61" s="6" t="s">
        <v>22</v>
      </c>
      <c r="H61" s="6" t="s">
        <v>297</v>
      </c>
      <c r="I61" s="6" t="s">
        <v>297</v>
      </c>
      <c r="J61" s="517"/>
      <c r="K61" s="517"/>
      <c r="L61" s="515"/>
      <c r="M61" s="515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93">
        <v>0</v>
      </c>
      <c r="X61" s="93">
        <v>0</v>
      </c>
      <c r="Y61" s="93">
        <v>0</v>
      </c>
      <c r="Z61" s="93">
        <v>0</v>
      </c>
      <c r="AA61" s="93">
        <v>0</v>
      </c>
      <c r="AB61" s="93">
        <v>0</v>
      </c>
      <c r="AC61" s="93">
        <v>0</v>
      </c>
      <c r="AD61" s="93">
        <v>0</v>
      </c>
      <c r="AE61" s="93">
        <v>0</v>
      </c>
      <c r="AF61" s="93">
        <v>0</v>
      </c>
      <c r="AG61" s="93">
        <v>0</v>
      </c>
      <c r="AH61" s="5">
        <v>0</v>
      </c>
      <c r="AI61" s="5">
        <v>0</v>
      </c>
      <c r="AJ61" s="5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5">
        <v>0</v>
      </c>
      <c r="AV61" s="302"/>
    </row>
    <row r="62" spans="1:48" ht="19.5" customHeight="1">
      <c r="A62" s="526"/>
      <c r="B62" s="474"/>
      <c r="C62" s="657"/>
      <c r="D62" s="474"/>
      <c r="E62" s="476"/>
      <c r="F62" s="476" t="s">
        <v>39</v>
      </c>
      <c r="G62" s="476" t="s">
        <v>21</v>
      </c>
      <c r="H62" s="476" t="s">
        <v>59</v>
      </c>
      <c r="I62" s="476" t="s">
        <v>296</v>
      </c>
      <c r="J62" s="517"/>
      <c r="K62" s="517"/>
      <c r="L62" s="515"/>
      <c r="M62" s="515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93">
        <v>0</v>
      </c>
      <c r="X62" s="93">
        <v>0</v>
      </c>
      <c r="Y62" s="93">
        <v>0</v>
      </c>
      <c r="Z62" s="93">
        <v>0</v>
      </c>
      <c r="AA62" s="93">
        <v>0</v>
      </c>
      <c r="AB62" s="93">
        <v>0</v>
      </c>
      <c r="AC62" s="93">
        <v>0</v>
      </c>
      <c r="AD62" s="93">
        <v>0</v>
      </c>
      <c r="AE62" s="93">
        <v>0</v>
      </c>
      <c r="AF62" s="93">
        <v>0</v>
      </c>
      <c r="AG62" s="93">
        <v>0</v>
      </c>
      <c r="AH62" s="5">
        <v>0</v>
      </c>
      <c r="AI62" s="5">
        <v>0</v>
      </c>
      <c r="AJ62" s="5">
        <v>0</v>
      </c>
      <c r="AK62" s="93">
        <v>0</v>
      </c>
      <c r="AL62" s="93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5">
        <v>0</v>
      </c>
      <c r="AV62" s="302"/>
    </row>
    <row r="63" spans="1:48" ht="19.5" customHeight="1">
      <c r="A63" s="526"/>
      <c r="B63" s="474"/>
      <c r="C63" s="657"/>
      <c r="D63" s="474"/>
      <c r="E63" s="476"/>
      <c r="F63" s="476"/>
      <c r="G63" s="476"/>
      <c r="H63" s="476"/>
      <c r="I63" s="476"/>
      <c r="J63" s="517"/>
      <c r="K63" s="517"/>
      <c r="L63" s="515"/>
      <c r="M63" s="515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93">
        <v>0</v>
      </c>
      <c r="X63" s="93">
        <v>0</v>
      </c>
      <c r="Y63" s="93">
        <v>0</v>
      </c>
      <c r="Z63" s="93">
        <v>0</v>
      </c>
      <c r="AA63" s="93">
        <v>0</v>
      </c>
      <c r="AB63" s="93">
        <v>0</v>
      </c>
      <c r="AC63" s="93">
        <v>0</v>
      </c>
      <c r="AD63" s="93">
        <v>0</v>
      </c>
      <c r="AE63" s="93">
        <v>0</v>
      </c>
      <c r="AF63" s="93">
        <v>0</v>
      </c>
      <c r="AG63" s="93">
        <v>0</v>
      </c>
      <c r="AH63" s="5">
        <v>0</v>
      </c>
      <c r="AI63" s="5">
        <v>0</v>
      </c>
      <c r="AJ63" s="5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5">
        <v>0</v>
      </c>
      <c r="AV63" s="302"/>
    </row>
    <row r="64" spans="1:48" ht="18" customHeight="1">
      <c r="A64" s="526"/>
      <c r="B64" s="474"/>
      <c r="C64" s="657"/>
      <c r="D64" s="474"/>
      <c r="E64" s="476"/>
      <c r="F64" s="476"/>
      <c r="G64" s="476"/>
      <c r="H64" s="476"/>
      <c r="I64" s="476"/>
      <c r="J64" s="517"/>
      <c r="K64" s="517"/>
      <c r="L64" s="515"/>
      <c r="M64" s="515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93">
        <f t="shared" ref="W64:AJ64" si="17">W65</f>
        <v>0</v>
      </c>
      <c r="X64" s="93">
        <f t="shared" si="17"/>
        <v>0</v>
      </c>
      <c r="Y64" s="93">
        <f t="shared" si="17"/>
        <v>0</v>
      </c>
      <c r="Z64" s="93">
        <f t="shared" si="17"/>
        <v>0</v>
      </c>
      <c r="AA64" s="93">
        <f t="shared" si="17"/>
        <v>0</v>
      </c>
      <c r="AB64" s="93">
        <f t="shared" si="17"/>
        <v>0</v>
      </c>
      <c r="AC64" s="93">
        <f t="shared" si="17"/>
        <v>0</v>
      </c>
      <c r="AD64" s="93">
        <f t="shared" si="17"/>
        <v>0</v>
      </c>
      <c r="AE64" s="93">
        <f t="shared" si="17"/>
        <v>0</v>
      </c>
      <c r="AF64" s="93">
        <f t="shared" si="17"/>
        <v>0</v>
      </c>
      <c r="AG64" s="93">
        <f t="shared" si="17"/>
        <v>0</v>
      </c>
      <c r="AH64" s="93">
        <f t="shared" si="17"/>
        <v>0</v>
      </c>
      <c r="AI64" s="93">
        <f t="shared" si="17"/>
        <v>0</v>
      </c>
      <c r="AJ64" s="93">
        <f t="shared" si="17"/>
        <v>0</v>
      </c>
      <c r="AK64" s="93">
        <f>AK65</f>
        <v>11.5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5">
        <v>0</v>
      </c>
      <c r="AV64" s="302"/>
    </row>
    <row r="65" spans="1:48" s="234" customFormat="1" ht="18" hidden="1" customHeight="1">
      <c r="A65" s="526"/>
      <c r="B65" s="474"/>
      <c r="C65" s="657"/>
      <c r="D65" s="474"/>
      <c r="E65" s="476"/>
      <c r="F65" s="476"/>
      <c r="G65" s="476"/>
      <c r="H65" s="476"/>
      <c r="I65" s="476"/>
      <c r="J65" s="517"/>
      <c r="K65" s="517"/>
      <c r="L65" s="515"/>
      <c r="M65" s="515"/>
      <c r="N65" s="233"/>
      <c r="O65" s="233"/>
      <c r="P65" s="233"/>
      <c r="Q65" s="233"/>
      <c r="R65" s="233"/>
      <c r="S65" s="233"/>
      <c r="T65" s="233"/>
      <c r="U65" s="233"/>
      <c r="V65" s="236" t="s">
        <v>960</v>
      </c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>
        <v>0</v>
      </c>
      <c r="AH65" s="233"/>
      <c r="AI65" s="233"/>
      <c r="AJ65" s="233"/>
      <c r="AK65" s="208">
        <f>11.5</f>
        <v>11.5</v>
      </c>
      <c r="AL65" s="208"/>
      <c r="AM65" s="208"/>
      <c r="AN65" s="208"/>
      <c r="AO65" s="208"/>
      <c r="AP65" s="208"/>
      <c r="AQ65" s="208"/>
      <c r="AR65" s="208"/>
      <c r="AS65" s="208"/>
      <c r="AT65" s="208"/>
      <c r="AU65" s="233"/>
      <c r="AV65" s="329"/>
    </row>
    <row r="66" spans="1:48" ht="17.25" customHeight="1">
      <c r="A66" s="526"/>
      <c r="B66" s="474"/>
      <c r="C66" s="657"/>
      <c r="D66" s="474"/>
      <c r="E66" s="476"/>
      <c r="F66" s="476"/>
      <c r="G66" s="476"/>
      <c r="H66" s="476"/>
      <c r="I66" s="476"/>
      <c r="J66" s="517"/>
      <c r="K66" s="517"/>
      <c r="L66" s="515"/>
      <c r="M66" s="515"/>
      <c r="N66" s="230">
        <f t="shared" ref="N66:T66" si="18">SUM(N60:N64)</f>
        <v>0</v>
      </c>
      <c r="O66" s="230">
        <f t="shared" si="18"/>
        <v>0</v>
      </c>
      <c r="P66" s="230">
        <f t="shared" si="18"/>
        <v>0</v>
      </c>
      <c r="Q66" s="230">
        <f t="shared" si="18"/>
        <v>0</v>
      </c>
      <c r="R66" s="230">
        <f t="shared" si="18"/>
        <v>396.73378000000002</v>
      </c>
      <c r="S66" s="230">
        <f t="shared" si="18"/>
        <v>585.01499999999999</v>
      </c>
      <c r="T66" s="230">
        <f t="shared" si="18"/>
        <v>0</v>
      </c>
      <c r="U66" s="231">
        <f t="shared" si="16"/>
        <v>981.74878000000001</v>
      </c>
      <c r="V66" s="231" t="s">
        <v>11</v>
      </c>
      <c r="W66" s="193">
        <f t="shared" ref="W66:AU66" si="19">SUM(W60:W64)</f>
        <v>0</v>
      </c>
      <c r="X66" s="193">
        <f t="shared" si="19"/>
        <v>0</v>
      </c>
      <c r="Y66" s="193">
        <f t="shared" si="19"/>
        <v>0</v>
      </c>
      <c r="Z66" s="193">
        <f t="shared" si="19"/>
        <v>0</v>
      </c>
      <c r="AA66" s="193">
        <f t="shared" si="19"/>
        <v>0</v>
      </c>
      <c r="AB66" s="193">
        <f t="shared" si="19"/>
        <v>0</v>
      </c>
      <c r="AC66" s="193">
        <f t="shared" si="19"/>
        <v>0</v>
      </c>
      <c r="AD66" s="193">
        <f t="shared" si="19"/>
        <v>0</v>
      </c>
      <c r="AE66" s="193">
        <f t="shared" si="19"/>
        <v>0</v>
      </c>
      <c r="AF66" s="193">
        <f t="shared" si="19"/>
        <v>0</v>
      </c>
      <c r="AG66" s="193">
        <f t="shared" si="19"/>
        <v>0</v>
      </c>
      <c r="AH66" s="230">
        <f t="shared" si="19"/>
        <v>0</v>
      </c>
      <c r="AI66" s="230">
        <f t="shared" si="19"/>
        <v>0</v>
      </c>
      <c r="AJ66" s="230">
        <f t="shared" si="19"/>
        <v>0</v>
      </c>
      <c r="AK66" s="193">
        <f t="shared" si="19"/>
        <v>11.5</v>
      </c>
      <c r="AL66" s="193">
        <f t="shared" si="19"/>
        <v>0</v>
      </c>
      <c r="AM66" s="193">
        <f t="shared" si="19"/>
        <v>0</v>
      </c>
      <c r="AN66" s="193">
        <f t="shared" si="19"/>
        <v>0</v>
      </c>
      <c r="AO66" s="193">
        <f t="shared" si="19"/>
        <v>0</v>
      </c>
      <c r="AP66" s="193">
        <f t="shared" si="19"/>
        <v>0</v>
      </c>
      <c r="AQ66" s="193">
        <f t="shared" si="19"/>
        <v>0</v>
      </c>
      <c r="AR66" s="193">
        <f t="shared" si="19"/>
        <v>0</v>
      </c>
      <c r="AS66" s="193">
        <f t="shared" si="19"/>
        <v>0</v>
      </c>
      <c r="AT66" s="193">
        <f t="shared" si="19"/>
        <v>0</v>
      </c>
      <c r="AU66" s="230">
        <f t="shared" si="19"/>
        <v>0</v>
      </c>
      <c r="AV66" s="328"/>
    </row>
    <row r="67" spans="1:48" ht="19.5" customHeight="1">
      <c r="A67" s="526"/>
      <c r="B67" s="474" t="s">
        <v>210</v>
      </c>
      <c r="C67" s="657" t="s">
        <v>68</v>
      </c>
      <c r="D67" s="474" t="s">
        <v>259</v>
      </c>
      <c r="E67" s="476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517">
        <v>2023</v>
      </c>
      <c r="K67" s="517">
        <v>2023</v>
      </c>
      <c r="L67" s="515">
        <v>97.070650000000001</v>
      </c>
      <c r="M67" s="515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93">
        <v>0</v>
      </c>
      <c r="X67" s="93">
        <v>0</v>
      </c>
      <c r="Y67" s="93">
        <v>0</v>
      </c>
      <c r="Z67" s="93">
        <v>0</v>
      </c>
      <c r="AA67" s="93">
        <v>0</v>
      </c>
      <c r="AB67" s="93">
        <v>0</v>
      </c>
      <c r="AC67" s="93">
        <v>0</v>
      </c>
      <c r="AD67" s="93">
        <v>0</v>
      </c>
      <c r="AE67" s="93">
        <v>0</v>
      </c>
      <c r="AF67" s="93">
        <v>0</v>
      </c>
      <c r="AG67" s="93">
        <v>0</v>
      </c>
      <c r="AH67" s="5">
        <v>0</v>
      </c>
      <c r="AI67" s="5">
        <v>0</v>
      </c>
      <c r="AJ67" s="5">
        <v>0</v>
      </c>
      <c r="AK67" s="93">
        <v>0</v>
      </c>
      <c r="AL67" s="93">
        <v>0</v>
      </c>
      <c r="AM67" s="93">
        <v>0</v>
      </c>
      <c r="AN67" s="93">
        <v>0</v>
      </c>
      <c r="AO67" s="93">
        <v>0</v>
      </c>
      <c r="AP67" s="93">
        <v>0</v>
      </c>
      <c r="AQ67" s="93">
        <v>0</v>
      </c>
      <c r="AR67" s="93">
        <v>0</v>
      </c>
      <c r="AS67" s="93">
        <v>0</v>
      </c>
      <c r="AT67" s="93">
        <v>0</v>
      </c>
      <c r="AU67" s="5">
        <v>0</v>
      </c>
      <c r="AV67" s="302"/>
    </row>
    <row r="68" spans="1:48" ht="19.5" customHeight="1">
      <c r="A68" s="526"/>
      <c r="B68" s="474"/>
      <c r="C68" s="657"/>
      <c r="D68" s="474"/>
      <c r="E68" s="476"/>
      <c r="F68" s="6" t="s">
        <v>19</v>
      </c>
      <c r="G68" s="6" t="s">
        <v>22</v>
      </c>
      <c r="H68" s="6" t="s">
        <v>297</v>
      </c>
      <c r="I68" s="6" t="s">
        <v>297</v>
      </c>
      <c r="J68" s="517"/>
      <c r="K68" s="517"/>
      <c r="L68" s="515"/>
      <c r="M68" s="515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93">
        <v>0</v>
      </c>
      <c r="X68" s="93">
        <v>0</v>
      </c>
      <c r="Y68" s="93">
        <v>0</v>
      </c>
      <c r="Z68" s="93">
        <v>0</v>
      </c>
      <c r="AA68" s="93">
        <v>0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0</v>
      </c>
      <c r="AH68" s="5">
        <v>0</v>
      </c>
      <c r="AI68" s="5">
        <v>0</v>
      </c>
      <c r="AJ68" s="5">
        <v>0</v>
      </c>
      <c r="AK68" s="93">
        <v>0</v>
      </c>
      <c r="AL68" s="93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5">
        <v>0</v>
      </c>
      <c r="AV68" s="302"/>
    </row>
    <row r="69" spans="1:48" ht="19.5" customHeight="1">
      <c r="A69" s="526"/>
      <c r="B69" s="474"/>
      <c r="C69" s="657"/>
      <c r="D69" s="474"/>
      <c r="E69" s="476"/>
      <c r="F69" s="476" t="s">
        <v>39</v>
      </c>
      <c r="G69" s="476" t="s">
        <v>21</v>
      </c>
      <c r="H69" s="476" t="s">
        <v>59</v>
      </c>
      <c r="I69" s="476" t="s">
        <v>298</v>
      </c>
      <c r="J69" s="517"/>
      <c r="K69" s="517"/>
      <c r="L69" s="515"/>
      <c r="M69" s="515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93">
        <v>0</v>
      </c>
      <c r="X69" s="93">
        <v>0</v>
      </c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5">
        <v>0</v>
      </c>
      <c r="AI69" s="5">
        <v>0</v>
      </c>
      <c r="AJ69" s="5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5">
        <v>0</v>
      </c>
      <c r="AV69" s="302"/>
    </row>
    <row r="70" spans="1:48" ht="19.5" customHeight="1">
      <c r="A70" s="526"/>
      <c r="B70" s="474"/>
      <c r="C70" s="657"/>
      <c r="D70" s="474"/>
      <c r="E70" s="476"/>
      <c r="F70" s="476"/>
      <c r="G70" s="476"/>
      <c r="H70" s="476"/>
      <c r="I70" s="476"/>
      <c r="J70" s="517"/>
      <c r="K70" s="517"/>
      <c r="L70" s="515"/>
      <c r="M70" s="515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93">
        <v>0</v>
      </c>
      <c r="X70" s="93">
        <v>0</v>
      </c>
      <c r="Y70" s="93">
        <v>0</v>
      </c>
      <c r="Z70" s="93">
        <v>0</v>
      </c>
      <c r="AA70" s="93">
        <v>0</v>
      </c>
      <c r="AB70" s="93">
        <v>0</v>
      </c>
      <c r="AC70" s="93">
        <v>0</v>
      </c>
      <c r="AD70" s="93">
        <v>0</v>
      </c>
      <c r="AE70" s="93">
        <v>0</v>
      </c>
      <c r="AF70" s="93">
        <v>0</v>
      </c>
      <c r="AG70" s="93">
        <v>0</v>
      </c>
      <c r="AH70" s="5">
        <v>0</v>
      </c>
      <c r="AI70" s="5">
        <v>0</v>
      </c>
      <c r="AJ70" s="5">
        <v>0</v>
      </c>
      <c r="AK70" s="93">
        <v>0</v>
      </c>
      <c r="AL70" s="93">
        <v>0</v>
      </c>
      <c r="AM70" s="93">
        <v>0</v>
      </c>
      <c r="AN70" s="93">
        <v>0</v>
      </c>
      <c r="AO70" s="93">
        <v>0</v>
      </c>
      <c r="AP70" s="93">
        <v>0</v>
      </c>
      <c r="AQ70" s="93">
        <v>0</v>
      </c>
      <c r="AR70" s="93">
        <v>0</v>
      </c>
      <c r="AS70" s="93">
        <v>0</v>
      </c>
      <c r="AT70" s="93">
        <v>0</v>
      </c>
      <c r="AU70" s="5">
        <v>0</v>
      </c>
      <c r="AV70" s="302"/>
    </row>
    <row r="71" spans="1:48" ht="18" customHeight="1">
      <c r="A71" s="526"/>
      <c r="B71" s="474"/>
      <c r="C71" s="657"/>
      <c r="D71" s="474"/>
      <c r="E71" s="476"/>
      <c r="F71" s="476"/>
      <c r="G71" s="476"/>
      <c r="H71" s="476"/>
      <c r="I71" s="476"/>
      <c r="J71" s="517"/>
      <c r="K71" s="517"/>
      <c r="L71" s="515"/>
      <c r="M71" s="515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93">
        <v>0</v>
      </c>
      <c r="X71" s="93">
        <v>0</v>
      </c>
      <c r="Y71" s="93">
        <v>0</v>
      </c>
      <c r="Z71" s="93">
        <v>0</v>
      </c>
      <c r="AA71" s="93">
        <v>0</v>
      </c>
      <c r="AB71" s="93">
        <v>0</v>
      </c>
      <c r="AC71" s="93">
        <v>0</v>
      </c>
      <c r="AD71" s="93">
        <v>0</v>
      </c>
      <c r="AE71" s="93">
        <v>0</v>
      </c>
      <c r="AF71" s="93">
        <v>0</v>
      </c>
      <c r="AG71" s="93">
        <v>0</v>
      </c>
      <c r="AH71" s="5">
        <v>0</v>
      </c>
      <c r="AI71" s="5">
        <v>0</v>
      </c>
      <c r="AJ71" s="5">
        <v>0</v>
      </c>
      <c r="AK71" s="93">
        <v>0</v>
      </c>
      <c r="AL71" s="93">
        <v>0</v>
      </c>
      <c r="AM71" s="93">
        <v>0</v>
      </c>
      <c r="AN71" s="93">
        <v>0</v>
      </c>
      <c r="AO71" s="93">
        <v>0</v>
      </c>
      <c r="AP71" s="93">
        <v>0</v>
      </c>
      <c r="AQ71" s="93">
        <v>0</v>
      </c>
      <c r="AR71" s="93">
        <v>0</v>
      </c>
      <c r="AS71" s="93">
        <v>0</v>
      </c>
      <c r="AT71" s="93">
        <v>0</v>
      </c>
      <c r="AU71" s="5">
        <v>0</v>
      </c>
      <c r="AV71" s="302"/>
    </row>
    <row r="72" spans="1:48" ht="17.25" customHeight="1">
      <c r="A72" s="527"/>
      <c r="B72" s="474"/>
      <c r="C72" s="657"/>
      <c r="D72" s="474"/>
      <c r="E72" s="476"/>
      <c r="F72" s="476"/>
      <c r="G72" s="476"/>
      <c r="H72" s="476"/>
      <c r="I72" s="476"/>
      <c r="J72" s="517"/>
      <c r="K72" s="517"/>
      <c r="L72" s="515"/>
      <c r="M72" s="515"/>
      <c r="N72" s="230">
        <f t="shared" ref="N72:T72" si="20">SUM(N67:N71)</f>
        <v>0</v>
      </c>
      <c r="O72" s="230">
        <f t="shared" si="20"/>
        <v>0</v>
      </c>
      <c r="P72" s="230">
        <f t="shared" si="20"/>
        <v>0</v>
      </c>
      <c r="Q72" s="230">
        <f t="shared" si="20"/>
        <v>0</v>
      </c>
      <c r="R72" s="230">
        <f t="shared" si="20"/>
        <v>23.657599999999999</v>
      </c>
      <c r="S72" s="230">
        <f t="shared" si="20"/>
        <v>73.413049999999998</v>
      </c>
      <c r="T72" s="230">
        <f t="shared" si="20"/>
        <v>0</v>
      </c>
      <c r="U72" s="231">
        <f t="shared" si="16"/>
        <v>97.070650000000001</v>
      </c>
      <c r="V72" s="231" t="s">
        <v>11</v>
      </c>
      <c r="W72" s="193">
        <f t="shared" ref="W72:AU72" si="21">SUM(W67:W71)</f>
        <v>0</v>
      </c>
      <c r="X72" s="193">
        <f t="shared" si="21"/>
        <v>0</v>
      </c>
      <c r="Y72" s="193">
        <f t="shared" si="21"/>
        <v>0</v>
      </c>
      <c r="Z72" s="193">
        <f t="shared" si="21"/>
        <v>0</v>
      </c>
      <c r="AA72" s="193">
        <f t="shared" si="21"/>
        <v>0</v>
      </c>
      <c r="AB72" s="193">
        <f t="shared" si="21"/>
        <v>0</v>
      </c>
      <c r="AC72" s="193">
        <f t="shared" si="21"/>
        <v>0</v>
      </c>
      <c r="AD72" s="193">
        <f t="shared" si="21"/>
        <v>0</v>
      </c>
      <c r="AE72" s="193">
        <f t="shared" si="21"/>
        <v>0</v>
      </c>
      <c r="AF72" s="193">
        <f t="shared" si="21"/>
        <v>0</v>
      </c>
      <c r="AG72" s="193">
        <f t="shared" si="21"/>
        <v>0</v>
      </c>
      <c r="AH72" s="230">
        <f t="shared" si="21"/>
        <v>0</v>
      </c>
      <c r="AI72" s="230">
        <f t="shared" si="21"/>
        <v>0</v>
      </c>
      <c r="AJ72" s="230">
        <f t="shared" si="21"/>
        <v>0</v>
      </c>
      <c r="AK72" s="193">
        <f t="shared" si="21"/>
        <v>0</v>
      </c>
      <c r="AL72" s="193">
        <f t="shared" si="21"/>
        <v>0</v>
      </c>
      <c r="AM72" s="193">
        <f t="shared" si="21"/>
        <v>0</v>
      </c>
      <c r="AN72" s="193">
        <f t="shared" si="21"/>
        <v>0</v>
      </c>
      <c r="AO72" s="193">
        <f t="shared" si="21"/>
        <v>0</v>
      </c>
      <c r="AP72" s="193">
        <f t="shared" si="21"/>
        <v>0</v>
      </c>
      <c r="AQ72" s="193">
        <f t="shared" si="21"/>
        <v>0</v>
      </c>
      <c r="AR72" s="193">
        <f t="shared" si="21"/>
        <v>0</v>
      </c>
      <c r="AS72" s="193">
        <f t="shared" si="21"/>
        <v>0</v>
      </c>
      <c r="AT72" s="193">
        <f t="shared" si="21"/>
        <v>0</v>
      </c>
      <c r="AU72" s="230">
        <f t="shared" si="21"/>
        <v>0</v>
      </c>
      <c r="AV72" s="328"/>
    </row>
    <row r="73" spans="1:48" ht="15.75" hidden="1" customHeight="1">
      <c r="A73" s="467" t="s">
        <v>159</v>
      </c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518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88"/>
      <c r="AI73" s="188"/>
      <c r="AJ73" s="188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88"/>
      <c r="AV73" s="302"/>
    </row>
    <row r="74" spans="1:48" ht="29.25" hidden="1" customHeight="1">
      <c r="A74" s="522" t="s">
        <v>65</v>
      </c>
      <c r="B74" s="523"/>
      <c r="C74" s="523"/>
      <c r="D74" s="523"/>
      <c r="E74" s="523"/>
      <c r="F74" s="523"/>
      <c r="G74" s="523"/>
      <c r="H74" s="523"/>
      <c r="I74" s="523"/>
      <c r="J74" s="523"/>
      <c r="K74" s="523"/>
      <c r="L74" s="523"/>
      <c r="M74" s="523"/>
      <c r="N74" s="523"/>
      <c r="O74" s="523"/>
      <c r="P74" s="523"/>
      <c r="Q74" s="523"/>
      <c r="R74" s="523"/>
      <c r="S74" s="523"/>
      <c r="T74" s="523"/>
      <c r="U74" s="523"/>
      <c r="V74" s="524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88"/>
      <c r="AI74" s="188"/>
      <c r="AJ74" s="188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88"/>
      <c r="AV74" s="302"/>
    </row>
    <row r="75" spans="1:48" ht="15.75" hidden="1" customHeight="1">
      <c r="A75" s="463" t="s">
        <v>25</v>
      </c>
      <c r="B75" s="464"/>
      <c r="C75" s="464"/>
      <c r="D75" s="464"/>
      <c r="E75" s="464"/>
      <c r="F75" s="464"/>
      <c r="G75" s="464"/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65"/>
      <c r="AQ75" s="465"/>
      <c r="AR75" s="465"/>
      <c r="AS75" s="465"/>
      <c r="AT75" s="465"/>
      <c r="AU75" s="465"/>
      <c r="AV75" s="466"/>
    </row>
    <row r="76" spans="1:48" ht="15.75" hidden="1" customHeight="1">
      <c r="A76" s="467" t="s">
        <v>160</v>
      </c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9"/>
      <c r="X76" s="469"/>
      <c r="Y76" s="469"/>
      <c r="Z76" s="469"/>
      <c r="AA76" s="469"/>
      <c r="AB76" s="469"/>
      <c r="AC76" s="469"/>
      <c r="AD76" s="469"/>
      <c r="AE76" s="469"/>
      <c r="AF76" s="469"/>
      <c r="AG76" s="469"/>
      <c r="AH76" s="469"/>
      <c r="AI76" s="469"/>
      <c r="AJ76" s="469"/>
      <c r="AK76" s="469"/>
      <c r="AL76" s="469"/>
      <c r="AM76" s="469"/>
      <c r="AN76" s="469"/>
      <c r="AO76" s="469"/>
      <c r="AP76" s="469"/>
      <c r="AQ76" s="469"/>
      <c r="AR76" s="469"/>
      <c r="AS76" s="469"/>
      <c r="AT76" s="469"/>
      <c r="AU76" s="469"/>
      <c r="AV76" s="470"/>
    </row>
    <row r="77" spans="1:48" ht="40.5" customHeight="1">
      <c r="A77" s="525"/>
      <c r="B77" s="474" t="s">
        <v>211</v>
      </c>
      <c r="C77" s="656" t="s">
        <v>203</v>
      </c>
      <c r="D77" s="474" t="s">
        <v>257</v>
      </c>
      <c r="E77" s="476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517">
        <v>2023</v>
      </c>
      <c r="K77" s="517">
        <v>2023</v>
      </c>
      <c r="L77" s="515">
        <v>4.9589999999999996</v>
      </c>
      <c r="M77" s="515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93">
        <v>0</v>
      </c>
      <c r="X77" s="93">
        <v>0</v>
      </c>
      <c r="Y77" s="93">
        <v>0</v>
      </c>
      <c r="Z77" s="93">
        <v>0</v>
      </c>
      <c r="AA77" s="93">
        <v>0</v>
      </c>
      <c r="AB77" s="93">
        <v>0</v>
      </c>
      <c r="AC77" s="93">
        <v>0</v>
      </c>
      <c r="AD77" s="93">
        <v>0</v>
      </c>
      <c r="AE77" s="93">
        <v>0</v>
      </c>
      <c r="AF77" s="93">
        <v>0</v>
      </c>
      <c r="AG77" s="93">
        <v>0</v>
      </c>
      <c r="AH77" s="5">
        <v>0</v>
      </c>
      <c r="AI77" s="5">
        <v>0</v>
      </c>
      <c r="AJ77" s="5">
        <v>0</v>
      </c>
      <c r="AK77" s="93">
        <v>0</v>
      </c>
      <c r="AL77" s="93">
        <v>0</v>
      </c>
      <c r="AM77" s="93">
        <v>0</v>
      </c>
      <c r="AN77" s="93">
        <v>0</v>
      </c>
      <c r="AO77" s="93">
        <v>0</v>
      </c>
      <c r="AP77" s="93">
        <v>0</v>
      </c>
      <c r="AQ77" s="93">
        <v>0</v>
      </c>
      <c r="AR77" s="93">
        <v>0</v>
      </c>
      <c r="AS77" s="93">
        <v>0</v>
      </c>
      <c r="AT77" s="93">
        <v>0</v>
      </c>
      <c r="AU77" s="5">
        <v>0</v>
      </c>
      <c r="AV77" s="541" t="s">
        <v>998</v>
      </c>
    </row>
    <row r="78" spans="1:48" ht="33" customHeight="1">
      <c r="A78" s="526"/>
      <c r="B78" s="474"/>
      <c r="C78" s="656"/>
      <c r="D78" s="474"/>
      <c r="E78" s="476"/>
      <c r="F78" s="6" t="s">
        <v>19</v>
      </c>
      <c r="G78" s="6" t="s">
        <v>22</v>
      </c>
      <c r="H78" s="6" t="s">
        <v>58</v>
      </c>
      <c r="I78" s="6" t="s">
        <v>300</v>
      </c>
      <c r="J78" s="517"/>
      <c r="K78" s="517"/>
      <c r="L78" s="515"/>
      <c r="M78" s="515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93">
        <v>0</v>
      </c>
      <c r="X78" s="93">
        <v>0</v>
      </c>
      <c r="Y78" s="93">
        <v>0</v>
      </c>
      <c r="Z78" s="93">
        <v>0</v>
      </c>
      <c r="AA78" s="93">
        <v>0</v>
      </c>
      <c r="AB78" s="93">
        <v>0</v>
      </c>
      <c r="AC78" s="93">
        <v>0</v>
      </c>
      <c r="AD78" s="93">
        <v>0</v>
      </c>
      <c r="AE78" s="93">
        <v>0</v>
      </c>
      <c r="AF78" s="93">
        <v>0</v>
      </c>
      <c r="AG78" s="93">
        <v>0</v>
      </c>
      <c r="AH78" s="5">
        <v>0</v>
      </c>
      <c r="AI78" s="5">
        <v>0</v>
      </c>
      <c r="AJ78" s="5">
        <v>0</v>
      </c>
      <c r="AK78" s="93">
        <v>0</v>
      </c>
      <c r="AL78" s="93">
        <v>0</v>
      </c>
      <c r="AM78" s="93">
        <v>0</v>
      </c>
      <c r="AN78" s="93">
        <v>0</v>
      </c>
      <c r="AO78" s="93">
        <v>0</v>
      </c>
      <c r="AP78" s="93">
        <v>0</v>
      </c>
      <c r="AQ78" s="93">
        <v>0</v>
      </c>
      <c r="AR78" s="93">
        <v>0</v>
      </c>
      <c r="AS78" s="93">
        <v>0</v>
      </c>
      <c r="AT78" s="93">
        <v>0</v>
      </c>
      <c r="AU78" s="5">
        <v>0</v>
      </c>
      <c r="AV78" s="609"/>
    </row>
    <row r="79" spans="1:48" ht="19.5" customHeight="1">
      <c r="A79" s="526"/>
      <c r="B79" s="474"/>
      <c r="C79" s="656"/>
      <c r="D79" s="474"/>
      <c r="E79" s="476"/>
      <c r="F79" s="476" t="s">
        <v>39</v>
      </c>
      <c r="G79" s="476" t="s">
        <v>21</v>
      </c>
      <c r="H79" s="476" t="s">
        <v>59</v>
      </c>
      <c r="I79" s="476" t="s">
        <v>370</v>
      </c>
      <c r="J79" s="517"/>
      <c r="K79" s="517"/>
      <c r="L79" s="515"/>
      <c r="M79" s="515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93">
        <v>0</v>
      </c>
      <c r="X79" s="93">
        <v>0</v>
      </c>
      <c r="Y79" s="93">
        <v>0</v>
      </c>
      <c r="Z79" s="93">
        <v>0</v>
      </c>
      <c r="AA79" s="93">
        <v>0</v>
      </c>
      <c r="AB79" s="93">
        <v>0</v>
      </c>
      <c r="AC79" s="93">
        <v>0</v>
      </c>
      <c r="AD79" s="93">
        <v>0</v>
      </c>
      <c r="AE79" s="93">
        <v>0</v>
      </c>
      <c r="AF79" s="93">
        <v>0</v>
      </c>
      <c r="AG79" s="93">
        <v>0</v>
      </c>
      <c r="AH79" s="5">
        <v>0</v>
      </c>
      <c r="AI79" s="5">
        <v>0</v>
      </c>
      <c r="AJ79" s="5">
        <v>0</v>
      </c>
      <c r="AK79" s="93">
        <v>0</v>
      </c>
      <c r="AL79" s="93">
        <v>0</v>
      </c>
      <c r="AM79" s="93">
        <v>0</v>
      </c>
      <c r="AN79" s="93">
        <v>0</v>
      </c>
      <c r="AO79" s="93">
        <v>0</v>
      </c>
      <c r="AP79" s="93">
        <v>0</v>
      </c>
      <c r="AQ79" s="93">
        <v>0</v>
      </c>
      <c r="AR79" s="93">
        <v>0</v>
      </c>
      <c r="AS79" s="93">
        <v>0</v>
      </c>
      <c r="AT79" s="93">
        <v>0</v>
      </c>
      <c r="AU79" s="5">
        <v>0</v>
      </c>
      <c r="AV79" s="609"/>
    </row>
    <row r="80" spans="1:48" ht="19.5" customHeight="1">
      <c r="A80" s="526"/>
      <c r="B80" s="474"/>
      <c r="C80" s="656"/>
      <c r="D80" s="474"/>
      <c r="E80" s="476"/>
      <c r="F80" s="476"/>
      <c r="G80" s="476"/>
      <c r="H80" s="476"/>
      <c r="I80" s="476"/>
      <c r="J80" s="517"/>
      <c r="K80" s="517"/>
      <c r="L80" s="515"/>
      <c r="M80" s="515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93">
        <v>0</v>
      </c>
      <c r="X80" s="93">
        <v>0</v>
      </c>
      <c r="Y80" s="93">
        <v>0</v>
      </c>
      <c r="Z80" s="93">
        <v>0</v>
      </c>
      <c r="AA80" s="93">
        <v>0</v>
      </c>
      <c r="AB80" s="93">
        <v>0</v>
      </c>
      <c r="AC80" s="93">
        <v>0</v>
      </c>
      <c r="AD80" s="93">
        <v>0</v>
      </c>
      <c r="AE80" s="93">
        <v>0</v>
      </c>
      <c r="AF80" s="93">
        <v>0</v>
      </c>
      <c r="AG80" s="93">
        <v>0</v>
      </c>
      <c r="AH80" s="5">
        <v>0</v>
      </c>
      <c r="AI80" s="5">
        <v>0</v>
      </c>
      <c r="AJ80" s="5">
        <v>0</v>
      </c>
      <c r="AK80" s="93">
        <v>0</v>
      </c>
      <c r="AL80" s="93">
        <v>0</v>
      </c>
      <c r="AM80" s="93">
        <v>0</v>
      </c>
      <c r="AN80" s="93">
        <v>0</v>
      </c>
      <c r="AO80" s="93">
        <v>0</v>
      </c>
      <c r="AP80" s="93">
        <v>0</v>
      </c>
      <c r="AQ80" s="93">
        <v>0</v>
      </c>
      <c r="AR80" s="93">
        <v>0</v>
      </c>
      <c r="AS80" s="93">
        <v>0</v>
      </c>
      <c r="AT80" s="93">
        <v>0</v>
      </c>
      <c r="AU80" s="5">
        <v>0</v>
      </c>
      <c r="AV80" s="609"/>
    </row>
    <row r="81" spans="1:48" ht="18" customHeight="1">
      <c r="A81" s="526"/>
      <c r="B81" s="474"/>
      <c r="C81" s="656"/>
      <c r="D81" s="474"/>
      <c r="E81" s="476"/>
      <c r="F81" s="476"/>
      <c r="G81" s="476"/>
      <c r="H81" s="476"/>
      <c r="I81" s="476"/>
      <c r="J81" s="517"/>
      <c r="K81" s="517"/>
      <c r="L81" s="515"/>
      <c r="M81" s="515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93">
        <v>2234.2800000000002</v>
      </c>
      <c r="X81" s="93">
        <v>0</v>
      </c>
      <c r="Y81" s="93">
        <v>0</v>
      </c>
      <c r="Z81" s="93">
        <v>0</v>
      </c>
      <c r="AA81" s="93">
        <v>0</v>
      </c>
      <c r="AB81" s="93">
        <v>0</v>
      </c>
      <c r="AC81" s="93">
        <v>0</v>
      </c>
      <c r="AD81" s="93">
        <v>0</v>
      </c>
      <c r="AE81" s="93">
        <v>0</v>
      </c>
      <c r="AF81" s="93">
        <v>0</v>
      </c>
      <c r="AG81" s="93">
        <v>0</v>
      </c>
      <c r="AH81" s="5">
        <v>0</v>
      </c>
      <c r="AI81" s="5">
        <v>0</v>
      </c>
      <c r="AJ81" s="5">
        <v>0</v>
      </c>
      <c r="AK81" s="93">
        <v>0</v>
      </c>
      <c r="AL81" s="93">
        <v>0</v>
      </c>
      <c r="AM81" s="93">
        <v>0</v>
      </c>
      <c r="AN81" s="93">
        <v>0</v>
      </c>
      <c r="AO81" s="93">
        <v>0</v>
      </c>
      <c r="AP81" s="93">
        <v>0</v>
      </c>
      <c r="AQ81" s="93">
        <v>0</v>
      </c>
      <c r="AR81" s="93">
        <v>0</v>
      </c>
      <c r="AS81" s="93">
        <v>0</v>
      </c>
      <c r="AT81" s="93">
        <v>0</v>
      </c>
      <c r="AU81" s="5">
        <v>0</v>
      </c>
      <c r="AV81" s="610"/>
    </row>
    <row r="82" spans="1:48" ht="17.25" customHeight="1">
      <c r="A82" s="526"/>
      <c r="B82" s="474"/>
      <c r="C82" s="656"/>
      <c r="D82" s="474"/>
      <c r="E82" s="476"/>
      <c r="F82" s="476"/>
      <c r="G82" s="476"/>
      <c r="H82" s="476"/>
      <c r="I82" s="476"/>
      <c r="J82" s="517"/>
      <c r="K82" s="517"/>
      <c r="L82" s="515"/>
      <c r="M82" s="515"/>
      <c r="N82" s="230">
        <f t="shared" ref="N82:T82" si="23">SUM(N77:N81)</f>
        <v>0</v>
      </c>
      <c r="O82" s="230">
        <f t="shared" si="23"/>
        <v>0</v>
      </c>
      <c r="P82" s="230">
        <f t="shared" si="23"/>
        <v>0</v>
      </c>
      <c r="Q82" s="230">
        <f t="shared" si="23"/>
        <v>2.23428</v>
      </c>
      <c r="R82" s="230">
        <f t="shared" si="23"/>
        <v>2.72472</v>
      </c>
      <c r="S82" s="230">
        <f t="shared" si="23"/>
        <v>0</v>
      </c>
      <c r="T82" s="230">
        <f t="shared" si="23"/>
        <v>0</v>
      </c>
      <c r="U82" s="231">
        <f t="shared" si="22"/>
        <v>4.9589999999999996</v>
      </c>
      <c r="V82" s="231" t="s">
        <v>11</v>
      </c>
      <c r="W82" s="193">
        <f t="shared" ref="W82:AU82" si="24">SUM(W77:W81)</f>
        <v>2234.2800000000002</v>
      </c>
      <c r="X82" s="193">
        <f t="shared" si="24"/>
        <v>0</v>
      </c>
      <c r="Y82" s="193">
        <f t="shared" si="24"/>
        <v>0</v>
      </c>
      <c r="Z82" s="193">
        <f t="shared" si="24"/>
        <v>0</v>
      </c>
      <c r="AA82" s="193">
        <f t="shared" si="24"/>
        <v>0</v>
      </c>
      <c r="AB82" s="193">
        <f t="shared" si="24"/>
        <v>0</v>
      </c>
      <c r="AC82" s="193">
        <f t="shared" si="24"/>
        <v>0</v>
      </c>
      <c r="AD82" s="193">
        <f t="shared" si="24"/>
        <v>0</v>
      </c>
      <c r="AE82" s="193">
        <f t="shared" si="24"/>
        <v>0</v>
      </c>
      <c r="AF82" s="193">
        <f t="shared" si="24"/>
        <v>0</v>
      </c>
      <c r="AG82" s="193">
        <f t="shared" si="24"/>
        <v>0</v>
      </c>
      <c r="AH82" s="230">
        <f t="shared" si="24"/>
        <v>0</v>
      </c>
      <c r="AI82" s="230">
        <f t="shared" si="24"/>
        <v>0</v>
      </c>
      <c r="AJ82" s="230">
        <f t="shared" si="24"/>
        <v>0</v>
      </c>
      <c r="AK82" s="193">
        <f t="shared" si="24"/>
        <v>0</v>
      </c>
      <c r="AL82" s="193">
        <f t="shared" si="24"/>
        <v>0</v>
      </c>
      <c r="AM82" s="193">
        <f t="shared" si="24"/>
        <v>0</v>
      </c>
      <c r="AN82" s="193">
        <f t="shared" si="24"/>
        <v>0</v>
      </c>
      <c r="AO82" s="193">
        <f t="shared" si="24"/>
        <v>0</v>
      </c>
      <c r="AP82" s="193">
        <f t="shared" si="24"/>
        <v>0</v>
      </c>
      <c r="AQ82" s="193">
        <f t="shared" si="24"/>
        <v>0</v>
      </c>
      <c r="AR82" s="193">
        <f t="shared" si="24"/>
        <v>0</v>
      </c>
      <c r="AS82" s="193">
        <f t="shared" si="24"/>
        <v>0</v>
      </c>
      <c r="AT82" s="193">
        <f t="shared" si="24"/>
        <v>0</v>
      </c>
      <c r="AU82" s="230">
        <f t="shared" si="24"/>
        <v>0</v>
      </c>
      <c r="AV82" s="230"/>
    </row>
    <row r="83" spans="1:48" ht="19.5" customHeight="1">
      <c r="A83" s="526"/>
      <c r="B83" s="474" t="s">
        <v>212</v>
      </c>
      <c r="C83" s="656" t="s">
        <v>66</v>
      </c>
      <c r="D83" s="474" t="s">
        <v>257</v>
      </c>
      <c r="E83" s="476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517">
        <v>2023</v>
      </c>
      <c r="K83" s="517">
        <v>2023</v>
      </c>
      <c r="L83" s="515">
        <v>6.0289200000000003</v>
      </c>
      <c r="M83" s="515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93">
        <v>0</v>
      </c>
      <c r="X83" s="93">
        <v>0</v>
      </c>
      <c r="Y83" s="93">
        <v>0</v>
      </c>
      <c r="Z83" s="93">
        <v>0</v>
      </c>
      <c r="AA83" s="93">
        <v>0</v>
      </c>
      <c r="AB83" s="93">
        <v>0</v>
      </c>
      <c r="AC83" s="93">
        <v>0</v>
      </c>
      <c r="AD83" s="93">
        <v>0</v>
      </c>
      <c r="AE83" s="93">
        <v>0</v>
      </c>
      <c r="AF83" s="93">
        <v>0</v>
      </c>
      <c r="AG83" s="93">
        <v>0</v>
      </c>
      <c r="AH83" s="5">
        <v>0</v>
      </c>
      <c r="AI83" s="5">
        <v>0</v>
      </c>
      <c r="AJ83" s="5">
        <v>0</v>
      </c>
      <c r="AK83" s="93">
        <v>0</v>
      </c>
      <c r="AL83" s="93">
        <v>0</v>
      </c>
      <c r="AM83" s="93">
        <v>0</v>
      </c>
      <c r="AN83" s="93">
        <v>0</v>
      </c>
      <c r="AO83" s="93">
        <v>0</v>
      </c>
      <c r="AP83" s="93">
        <v>0</v>
      </c>
      <c r="AQ83" s="93">
        <v>0</v>
      </c>
      <c r="AR83" s="93">
        <v>0</v>
      </c>
      <c r="AS83" s="93">
        <v>0</v>
      </c>
      <c r="AT83" s="93">
        <v>0</v>
      </c>
      <c r="AU83" s="5">
        <v>0</v>
      </c>
      <c r="AV83" s="5"/>
    </row>
    <row r="84" spans="1:48" ht="36" customHeight="1">
      <c r="A84" s="526"/>
      <c r="B84" s="474"/>
      <c r="C84" s="656"/>
      <c r="D84" s="474"/>
      <c r="E84" s="476"/>
      <c r="F84" s="6" t="s">
        <v>19</v>
      </c>
      <c r="G84" s="6" t="s">
        <v>22</v>
      </c>
      <c r="H84" s="6" t="s">
        <v>308</v>
      </c>
      <c r="I84" s="6" t="s">
        <v>308</v>
      </c>
      <c r="J84" s="517"/>
      <c r="K84" s="517"/>
      <c r="L84" s="515"/>
      <c r="M84" s="515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93">
        <f t="shared" ref="W84:AJ84" si="25">W85</f>
        <v>0</v>
      </c>
      <c r="X84" s="93">
        <f t="shared" si="25"/>
        <v>0</v>
      </c>
      <c r="Y84" s="93">
        <f t="shared" si="25"/>
        <v>0</v>
      </c>
      <c r="Z84" s="93">
        <f t="shared" si="25"/>
        <v>0</v>
      </c>
      <c r="AA84" s="93">
        <f t="shared" si="25"/>
        <v>0</v>
      </c>
      <c r="AB84" s="93">
        <f t="shared" si="25"/>
        <v>0</v>
      </c>
      <c r="AC84" s="93">
        <f t="shared" si="25"/>
        <v>0</v>
      </c>
      <c r="AD84" s="93">
        <f t="shared" si="25"/>
        <v>0</v>
      </c>
      <c r="AE84" s="93">
        <f t="shared" si="25"/>
        <v>0</v>
      </c>
      <c r="AF84" s="93">
        <f t="shared" si="25"/>
        <v>0</v>
      </c>
      <c r="AG84" s="93">
        <f t="shared" si="25"/>
        <v>0</v>
      </c>
      <c r="AH84" s="93">
        <f t="shared" si="25"/>
        <v>0</v>
      </c>
      <c r="AI84" s="93">
        <f t="shared" si="25"/>
        <v>0</v>
      </c>
      <c r="AJ84" s="93">
        <f t="shared" si="25"/>
        <v>0</v>
      </c>
      <c r="AK84" s="93">
        <f>AK85</f>
        <v>27.45</v>
      </c>
      <c r="AL84" s="93">
        <v>0</v>
      </c>
      <c r="AM84" s="93">
        <v>0</v>
      </c>
      <c r="AN84" s="93">
        <v>0</v>
      </c>
      <c r="AO84" s="93">
        <v>0</v>
      </c>
      <c r="AP84" s="93">
        <v>0</v>
      </c>
      <c r="AQ84" s="93">
        <v>0</v>
      </c>
      <c r="AR84" s="93">
        <v>0</v>
      </c>
      <c r="AS84" s="93">
        <v>0</v>
      </c>
      <c r="AT84" s="93">
        <v>0</v>
      </c>
      <c r="AU84" s="5">
        <v>0</v>
      </c>
      <c r="AV84" s="5"/>
    </row>
    <row r="85" spans="1:48" s="275" customFormat="1" ht="25.5" hidden="1" customHeight="1">
      <c r="A85" s="526"/>
      <c r="B85" s="474"/>
      <c r="C85" s="656"/>
      <c r="D85" s="474"/>
      <c r="E85" s="476"/>
      <c r="F85" s="272"/>
      <c r="G85" s="272"/>
      <c r="H85" s="272"/>
      <c r="I85" s="272"/>
      <c r="J85" s="517"/>
      <c r="K85" s="517"/>
      <c r="L85" s="515"/>
      <c r="M85" s="515"/>
      <c r="N85" s="273"/>
      <c r="O85" s="273"/>
      <c r="P85" s="273"/>
      <c r="Q85" s="273"/>
      <c r="R85" s="273"/>
      <c r="S85" s="273"/>
      <c r="T85" s="273"/>
      <c r="U85" s="273"/>
      <c r="V85" s="273" t="s">
        <v>961</v>
      </c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3"/>
      <c r="AI85" s="273"/>
      <c r="AJ85" s="273"/>
      <c r="AK85" s="274">
        <v>27.45</v>
      </c>
      <c r="AL85" s="274"/>
      <c r="AM85" s="274"/>
      <c r="AN85" s="274"/>
      <c r="AO85" s="274"/>
      <c r="AP85" s="274"/>
      <c r="AQ85" s="274"/>
      <c r="AR85" s="274"/>
      <c r="AS85" s="274"/>
      <c r="AT85" s="274"/>
      <c r="AU85" s="273"/>
      <c r="AV85" s="273"/>
    </row>
    <row r="86" spans="1:48" ht="19.5" customHeight="1">
      <c r="A86" s="526"/>
      <c r="B86" s="474"/>
      <c r="C86" s="656"/>
      <c r="D86" s="474"/>
      <c r="E86" s="476"/>
      <c r="F86" s="476" t="s">
        <v>39</v>
      </c>
      <c r="G86" s="476" t="s">
        <v>21</v>
      </c>
      <c r="H86" s="476" t="s">
        <v>373</v>
      </c>
      <c r="I86" s="476" t="s">
        <v>374</v>
      </c>
      <c r="J86" s="517"/>
      <c r="K86" s="517"/>
      <c r="L86" s="515"/>
      <c r="M86" s="515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93">
        <v>0</v>
      </c>
      <c r="X86" s="93">
        <v>0</v>
      </c>
      <c r="Y86" s="93">
        <v>0</v>
      </c>
      <c r="Z86" s="93">
        <v>0</v>
      </c>
      <c r="AA86" s="93">
        <v>0</v>
      </c>
      <c r="AB86" s="93">
        <v>0</v>
      </c>
      <c r="AC86" s="93">
        <v>0</v>
      </c>
      <c r="AD86" s="93">
        <v>0</v>
      </c>
      <c r="AE86" s="93">
        <v>0</v>
      </c>
      <c r="AF86" s="93">
        <v>0</v>
      </c>
      <c r="AG86" s="93">
        <v>0</v>
      </c>
      <c r="AH86" s="5">
        <v>0</v>
      </c>
      <c r="AI86" s="5">
        <v>0</v>
      </c>
      <c r="AJ86" s="5">
        <v>0</v>
      </c>
      <c r="AK86" s="93">
        <v>0</v>
      </c>
      <c r="AL86" s="93">
        <v>0</v>
      </c>
      <c r="AM86" s="93">
        <v>0</v>
      </c>
      <c r="AN86" s="93">
        <v>0</v>
      </c>
      <c r="AO86" s="93">
        <v>0</v>
      </c>
      <c r="AP86" s="93">
        <v>0</v>
      </c>
      <c r="AQ86" s="93">
        <v>0</v>
      </c>
      <c r="AR86" s="93">
        <v>0</v>
      </c>
      <c r="AS86" s="93">
        <v>0</v>
      </c>
      <c r="AT86" s="93">
        <v>0</v>
      </c>
      <c r="AU86" s="5">
        <v>0</v>
      </c>
      <c r="AV86" s="5"/>
    </row>
    <row r="87" spans="1:48" ht="19.5" customHeight="1">
      <c r="A87" s="526"/>
      <c r="B87" s="474"/>
      <c r="C87" s="656"/>
      <c r="D87" s="474"/>
      <c r="E87" s="476"/>
      <c r="F87" s="476"/>
      <c r="G87" s="476"/>
      <c r="H87" s="476"/>
      <c r="I87" s="476"/>
      <c r="J87" s="517"/>
      <c r="K87" s="517"/>
      <c r="L87" s="515"/>
      <c r="M87" s="515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93">
        <v>0</v>
      </c>
      <c r="X87" s="93">
        <v>0</v>
      </c>
      <c r="Y87" s="93">
        <v>0</v>
      </c>
      <c r="Z87" s="93">
        <v>0</v>
      </c>
      <c r="AA87" s="93">
        <v>0</v>
      </c>
      <c r="AB87" s="93">
        <v>0</v>
      </c>
      <c r="AC87" s="93">
        <v>0</v>
      </c>
      <c r="AD87" s="93">
        <v>0</v>
      </c>
      <c r="AE87" s="93">
        <v>0</v>
      </c>
      <c r="AF87" s="93">
        <v>0</v>
      </c>
      <c r="AG87" s="93">
        <v>0</v>
      </c>
      <c r="AH87" s="5">
        <v>0</v>
      </c>
      <c r="AI87" s="5">
        <v>0</v>
      </c>
      <c r="AJ87" s="5">
        <v>0</v>
      </c>
      <c r="AK87" s="93">
        <v>0</v>
      </c>
      <c r="AL87" s="93">
        <v>0</v>
      </c>
      <c r="AM87" s="93">
        <v>0</v>
      </c>
      <c r="AN87" s="93">
        <v>0</v>
      </c>
      <c r="AO87" s="93">
        <v>0</v>
      </c>
      <c r="AP87" s="93">
        <v>0</v>
      </c>
      <c r="AQ87" s="93">
        <v>0</v>
      </c>
      <c r="AR87" s="93">
        <v>0</v>
      </c>
      <c r="AS87" s="93">
        <v>0</v>
      </c>
      <c r="AT87" s="93">
        <v>0</v>
      </c>
      <c r="AU87" s="5">
        <v>0</v>
      </c>
      <c r="AV87" s="5"/>
    </row>
    <row r="88" spans="1:48" ht="18" customHeight="1">
      <c r="A88" s="526"/>
      <c r="B88" s="474"/>
      <c r="C88" s="656"/>
      <c r="D88" s="474"/>
      <c r="E88" s="476"/>
      <c r="F88" s="476"/>
      <c r="G88" s="476"/>
      <c r="H88" s="476"/>
      <c r="I88" s="476"/>
      <c r="J88" s="517"/>
      <c r="K88" s="517"/>
      <c r="L88" s="515"/>
      <c r="M88" s="515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93">
        <v>0</v>
      </c>
      <c r="X88" s="93">
        <v>0</v>
      </c>
      <c r="Y88" s="93">
        <v>0</v>
      </c>
      <c r="Z88" s="93">
        <v>0</v>
      </c>
      <c r="AA88" s="93">
        <v>0</v>
      </c>
      <c r="AB88" s="93">
        <v>0</v>
      </c>
      <c r="AC88" s="93">
        <v>0</v>
      </c>
      <c r="AD88" s="93">
        <v>0</v>
      </c>
      <c r="AE88" s="93">
        <v>0</v>
      </c>
      <c r="AF88" s="93">
        <v>0</v>
      </c>
      <c r="AG88" s="93">
        <v>0</v>
      </c>
      <c r="AH88" s="5">
        <v>0</v>
      </c>
      <c r="AI88" s="5">
        <v>0</v>
      </c>
      <c r="AJ88" s="5">
        <v>0</v>
      </c>
      <c r="AK88" s="93">
        <v>0</v>
      </c>
      <c r="AL88" s="93">
        <v>0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5">
        <v>0</v>
      </c>
      <c r="AV88" s="5"/>
    </row>
    <row r="89" spans="1:48" ht="17.25" customHeight="1">
      <c r="A89" s="527"/>
      <c r="B89" s="474"/>
      <c r="C89" s="656"/>
      <c r="D89" s="474"/>
      <c r="E89" s="476"/>
      <c r="F89" s="476"/>
      <c r="G89" s="476"/>
      <c r="H89" s="476"/>
      <c r="I89" s="476"/>
      <c r="J89" s="517"/>
      <c r="K89" s="517"/>
      <c r="L89" s="515"/>
      <c r="M89" s="515"/>
      <c r="N89" s="230">
        <f t="shared" ref="N89:T89" si="26">SUM(N83:N88)</f>
        <v>0</v>
      </c>
      <c r="O89" s="230">
        <f t="shared" si="26"/>
        <v>0</v>
      </c>
      <c r="P89" s="230">
        <f t="shared" si="26"/>
        <v>0</v>
      </c>
      <c r="Q89" s="230">
        <f t="shared" si="26"/>
        <v>0</v>
      </c>
      <c r="R89" s="230">
        <f t="shared" si="26"/>
        <v>6.0289200000000003</v>
      </c>
      <c r="S89" s="230">
        <f t="shared" si="26"/>
        <v>0</v>
      </c>
      <c r="T89" s="230">
        <f t="shared" si="26"/>
        <v>0</v>
      </c>
      <c r="U89" s="231">
        <f t="shared" si="22"/>
        <v>6.0289200000000003</v>
      </c>
      <c r="V89" s="231" t="s">
        <v>11</v>
      </c>
      <c r="W89" s="193">
        <f t="shared" ref="W89:AJ89" si="27">W88+W87+W86+W84+W83</f>
        <v>0</v>
      </c>
      <c r="X89" s="193">
        <f t="shared" si="27"/>
        <v>0</v>
      </c>
      <c r="Y89" s="193">
        <f t="shared" si="27"/>
        <v>0</v>
      </c>
      <c r="Z89" s="193">
        <f t="shared" si="27"/>
        <v>0</v>
      </c>
      <c r="AA89" s="193">
        <f t="shared" si="27"/>
        <v>0</v>
      </c>
      <c r="AB89" s="193">
        <f t="shared" si="27"/>
        <v>0</v>
      </c>
      <c r="AC89" s="193">
        <f t="shared" si="27"/>
        <v>0</v>
      </c>
      <c r="AD89" s="193">
        <f t="shared" si="27"/>
        <v>0</v>
      </c>
      <c r="AE89" s="193">
        <f t="shared" si="27"/>
        <v>0</v>
      </c>
      <c r="AF89" s="193">
        <f t="shared" si="27"/>
        <v>0</v>
      </c>
      <c r="AG89" s="193">
        <f t="shared" si="27"/>
        <v>0</v>
      </c>
      <c r="AH89" s="193">
        <f t="shared" si="27"/>
        <v>0</v>
      </c>
      <c r="AI89" s="193">
        <f t="shared" si="27"/>
        <v>0</v>
      </c>
      <c r="AJ89" s="193">
        <f t="shared" si="27"/>
        <v>0</v>
      </c>
      <c r="AK89" s="193">
        <f>AK88+AK87+AK86+AK84+AK83</f>
        <v>27.45</v>
      </c>
      <c r="AL89" s="193">
        <f t="shared" ref="AL89:AU89" si="28">SUM(AL83:AL88)</f>
        <v>0</v>
      </c>
      <c r="AM89" s="193">
        <f t="shared" si="28"/>
        <v>0</v>
      </c>
      <c r="AN89" s="193">
        <f t="shared" si="28"/>
        <v>0</v>
      </c>
      <c r="AO89" s="193">
        <f t="shared" si="28"/>
        <v>0</v>
      </c>
      <c r="AP89" s="193">
        <f t="shared" si="28"/>
        <v>0</v>
      </c>
      <c r="AQ89" s="193">
        <f t="shared" si="28"/>
        <v>0</v>
      </c>
      <c r="AR89" s="193">
        <f t="shared" si="28"/>
        <v>0</v>
      </c>
      <c r="AS89" s="193">
        <f t="shared" si="28"/>
        <v>0</v>
      </c>
      <c r="AT89" s="193">
        <f t="shared" si="28"/>
        <v>0</v>
      </c>
      <c r="AU89" s="230">
        <f t="shared" si="28"/>
        <v>0</v>
      </c>
      <c r="AV89" s="230"/>
    </row>
    <row r="90" spans="1:48" ht="15.75" hidden="1" customHeight="1">
      <c r="A90" s="467" t="s">
        <v>161</v>
      </c>
      <c r="B90" s="468"/>
      <c r="C90" s="468"/>
      <c r="D90" s="468"/>
      <c r="E90" s="468"/>
      <c r="F90" s="468"/>
      <c r="G90" s="468"/>
      <c r="H90" s="468"/>
      <c r="I90" s="468"/>
      <c r="J90" s="468"/>
      <c r="K90" s="468"/>
      <c r="L90" s="468"/>
      <c r="M90" s="468"/>
      <c r="N90" s="468"/>
      <c r="O90" s="468"/>
      <c r="P90" s="468"/>
      <c r="Q90" s="468"/>
      <c r="R90" s="468"/>
      <c r="S90" s="468"/>
      <c r="T90" s="468"/>
      <c r="U90" s="468"/>
      <c r="V90" s="468"/>
      <c r="W90" s="469"/>
      <c r="X90" s="469"/>
      <c r="Y90" s="469"/>
      <c r="Z90" s="469"/>
      <c r="AA90" s="469"/>
      <c r="AB90" s="469"/>
      <c r="AC90" s="469"/>
      <c r="AD90" s="469"/>
      <c r="AE90" s="469"/>
      <c r="AF90" s="469"/>
      <c r="AG90" s="469"/>
      <c r="AH90" s="469"/>
      <c r="AI90" s="469"/>
      <c r="AJ90" s="469"/>
      <c r="AK90" s="469"/>
      <c r="AL90" s="469"/>
      <c r="AM90" s="469"/>
      <c r="AN90" s="469"/>
      <c r="AO90" s="469"/>
      <c r="AP90" s="469"/>
      <c r="AQ90" s="469"/>
      <c r="AR90" s="469"/>
      <c r="AS90" s="469"/>
      <c r="AT90" s="469"/>
      <c r="AU90" s="469"/>
      <c r="AV90" s="470"/>
    </row>
    <row r="91" spans="1:48" ht="19.5" customHeight="1">
      <c r="A91" s="525"/>
      <c r="B91" s="474" t="s">
        <v>213</v>
      </c>
      <c r="C91" s="656" t="s">
        <v>69</v>
      </c>
      <c r="D91" s="474" t="s">
        <v>257</v>
      </c>
      <c r="E91" s="476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517">
        <v>2023</v>
      </c>
      <c r="K91" s="517">
        <v>2025</v>
      </c>
      <c r="L91" s="515">
        <v>17.377500000000001</v>
      </c>
      <c r="M91" s="515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93">
        <v>0</v>
      </c>
      <c r="X91" s="93">
        <v>0</v>
      </c>
      <c r="Y91" s="93">
        <v>0</v>
      </c>
      <c r="Z91" s="93">
        <v>0</v>
      </c>
      <c r="AA91" s="93">
        <v>0</v>
      </c>
      <c r="AB91" s="93">
        <v>0</v>
      </c>
      <c r="AC91" s="93">
        <v>0</v>
      </c>
      <c r="AD91" s="93">
        <v>0</v>
      </c>
      <c r="AE91" s="93">
        <v>0</v>
      </c>
      <c r="AF91" s="93">
        <v>0</v>
      </c>
      <c r="AG91" s="93">
        <v>0</v>
      </c>
      <c r="AH91" s="5">
        <v>0</v>
      </c>
      <c r="AI91" s="5">
        <v>0</v>
      </c>
      <c r="AJ91" s="5">
        <v>0</v>
      </c>
      <c r="AK91" s="93">
        <v>0</v>
      </c>
      <c r="AL91" s="93">
        <v>0</v>
      </c>
      <c r="AM91" s="93">
        <v>0</v>
      </c>
      <c r="AN91" s="93">
        <v>0</v>
      </c>
      <c r="AO91" s="93">
        <v>0</v>
      </c>
      <c r="AP91" s="93">
        <v>0</v>
      </c>
      <c r="AQ91" s="93">
        <v>0</v>
      </c>
      <c r="AR91" s="93">
        <v>0</v>
      </c>
      <c r="AS91" s="93">
        <v>0</v>
      </c>
      <c r="AT91" s="93">
        <v>0</v>
      </c>
      <c r="AU91" s="5">
        <v>0</v>
      </c>
      <c r="AV91" s="302"/>
    </row>
    <row r="92" spans="1:48" ht="19.5" customHeight="1">
      <c r="A92" s="526"/>
      <c r="B92" s="474"/>
      <c r="C92" s="656"/>
      <c r="D92" s="474"/>
      <c r="E92" s="476"/>
      <c r="F92" s="6" t="s">
        <v>19</v>
      </c>
      <c r="G92" s="6" t="s">
        <v>22</v>
      </c>
      <c r="H92" s="6" t="s">
        <v>301</v>
      </c>
      <c r="I92" s="6" t="s">
        <v>301</v>
      </c>
      <c r="J92" s="517"/>
      <c r="K92" s="517"/>
      <c r="L92" s="515"/>
      <c r="M92" s="515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93">
        <v>0</v>
      </c>
      <c r="X92" s="93">
        <v>0</v>
      </c>
      <c r="Y92" s="93">
        <v>0</v>
      </c>
      <c r="Z92" s="93">
        <v>0</v>
      </c>
      <c r="AA92" s="93">
        <v>0</v>
      </c>
      <c r="AB92" s="93">
        <v>0</v>
      </c>
      <c r="AC92" s="93">
        <v>0</v>
      </c>
      <c r="AD92" s="93">
        <v>0</v>
      </c>
      <c r="AE92" s="93">
        <v>0</v>
      </c>
      <c r="AF92" s="93">
        <v>0</v>
      </c>
      <c r="AG92" s="93">
        <v>0</v>
      </c>
      <c r="AH92" s="5">
        <v>0</v>
      </c>
      <c r="AI92" s="5">
        <v>0</v>
      </c>
      <c r="AJ92" s="5">
        <v>0</v>
      </c>
      <c r="AK92" s="93">
        <v>0</v>
      </c>
      <c r="AL92" s="93">
        <v>0</v>
      </c>
      <c r="AM92" s="93">
        <v>0</v>
      </c>
      <c r="AN92" s="93">
        <v>0</v>
      </c>
      <c r="AO92" s="93">
        <v>0</v>
      </c>
      <c r="AP92" s="93">
        <v>0</v>
      </c>
      <c r="AQ92" s="93">
        <v>0</v>
      </c>
      <c r="AR92" s="93">
        <v>0</v>
      </c>
      <c r="AS92" s="93">
        <v>0</v>
      </c>
      <c r="AT92" s="93">
        <v>0</v>
      </c>
      <c r="AU92" s="5">
        <v>0</v>
      </c>
      <c r="AV92" s="302"/>
    </row>
    <row r="93" spans="1:48" ht="19.5" customHeight="1">
      <c r="A93" s="526"/>
      <c r="B93" s="474"/>
      <c r="C93" s="656"/>
      <c r="D93" s="474"/>
      <c r="E93" s="476"/>
      <c r="F93" s="476" t="s">
        <v>39</v>
      </c>
      <c r="G93" s="476" t="s">
        <v>21</v>
      </c>
      <c r="H93" s="476" t="s">
        <v>375</v>
      </c>
      <c r="I93" s="476" t="s">
        <v>366</v>
      </c>
      <c r="J93" s="517"/>
      <c r="K93" s="517"/>
      <c r="L93" s="515"/>
      <c r="M93" s="515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93">
        <v>0</v>
      </c>
      <c r="X93" s="93">
        <v>0</v>
      </c>
      <c r="Y93" s="93">
        <v>0</v>
      </c>
      <c r="Z93" s="93">
        <v>0</v>
      </c>
      <c r="AA93" s="93">
        <v>0</v>
      </c>
      <c r="AB93" s="93">
        <v>0</v>
      </c>
      <c r="AC93" s="93">
        <v>0</v>
      </c>
      <c r="AD93" s="93">
        <v>0</v>
      </c>
      <c r="AE93" s="93">
        <v>0</v>
      </c>
      <c r="AF93" s="93">
        <v>0</v>
      </c>
      <c r="AG93" s="93">
        <v>0</v>
      </c>
      <c r="AH93" s="5">
        <v>0</v>
      </c>
      <c r="AI93" s="5">
        <v>0</v>
      </c>
      <c r="AJ93" s="5">
        <v>0</v>
      </c>
      <c r="AK93" s="93">
        <v>0</v>
      </c>
      <c r="AL93" s="93">
        <v>0</v>
      </c>
      <c r="AM93" s="93">
        <v>0</v>
      </c>
      <c r="AN93" s="93">
        <v>0</v>
      </c>
      <c r="AO93" s="93">
        <v>0</v>
      </c>
      <c r="AP93" s="93">
        <v>0</v>
      </c>
      <c r="AQ93" s="93">
        <v>0</v>
      </c>
      <c r="AR93" s="93">
        <v>0</v>
      </c>
      <c r="AS93" s="93">
        <v>0</v>
      </c>
      <c r="AT93" s="93">
        <v>0</v>
      </c>
      <c r="AU93" s="5">
        <v>0</v>
      </c>
      <c r="AV93" s="302"/>
    </row>
    <row r="94" spans="1:48" ht="19.5" customHeight="1">
      <c r="A94" s="526"/>
      <c r="B94" s="474"/>
      <c r="C94" s="656"/>
      <c r="D94" s="474"/>
      <c r="E94" s="476"/>
      <c r="F94" s="476"/>
      <c r="G94" s="476"/>
      <c r="H94" s="476"/>
      <c r="I94" s="476"/>
      <c r="J94" s="517"/>
      <c r="K94" s="517"/>
      <c r="L94" s="515"/>
      <c r="M94" s="515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93">
        <v>0</v>
      </c>
      <c r="X94" s="93">
        <v>0</v>
      </c>
      <c r="Y94" s="93">
        <v>0</v>
      </c>
      <c r="Z94" s="93">
        <v>0</v>
      </c>
      <c r="AA94" s="93">
        <v>0</v>
      </c>
      <c r="AB94" s="93">
        <v>0</v>
      </c>
      <c r="AC94" s="93">
        <v>0</v>
      </c>
      <c r="AD94" s="93">
        <v>0</v>
      </c>
      <c r="AE94" s="93">
        <v>0</v>
      </c>
      <c r="AF94" s="93">
        <v>0</v>
      </c>
      <c r="AG94" s="93">
        <v>0</v>
      </c>
      <c r="AH94" s="5">
        <v>0</v>
      </c>
      <c r="AI94" s="5">
        <v>0</v>
      </c>
      <c r="AJ94" s="5">
        <v>0</v>
      </c>
      <c r="AK94" s="93">
        <v>0</v>
      </c>
      <c r="AL94" s="93">
        <v>0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5">
        <v>0</v>
      </c>
      <c r="AV94" s="302"/>
    </row>
    <row r="95" spans="1:48" ht="18" customHeight="1">
      <c r="A95" s="526"/>
      <c r="B95" s="474"/>
      <c r="C95" s="656"/>
      <c r="D95" s="474"/>
      <c r="E95" s="476"/>
      <c r="F95" s="476"/>
      <c r="G95" s="476"/>
      <c r="H95" s="476"/>
      <c r="I95" s="476"/>
      <c r="J95" s="517"/>
      <c r="K95" s="517"/>
      <c r="L95" s="515"/>
      <c r="M95" s="515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93">
        <v>0</v>
      </c>
      <c r="X95" s="93">
        <v>0</v>
      </c>
      <c r="Y95" s="93">
        <v>0</v>
      </c>
      <c r="Z95" s="93">
        <v>0</v>
      </c>
      <c r="AA95" s="93">
        <v>0</v>
      </c>
      <c r="AB95" s="93">
        <v>0</v>
      </c>
      <c r="AC95" s="93">
        <v>0</v>
      </c>
      <c r="AD95" s="93">
        <v>0</v>
      </c>
      <c r="AE95" s="93">
        <v>0</v>
      </c>
      <c r="AF95" s="93">
        <v>0</v>
      </c>
      <c r="AG95" s="93">
        <v>0</v>
      </c>
      <c r="AH95" s="5">
        <v>0</v>
      </c>
      <c r="AI95" s="5">
        <v>0</v>
      </c>
      <c r="AJ95" s="5">
        <v>0</v>
      </c>
      <c r="AK95" s="93">
        <v>0</v>
      </c>
      <c r="AL95" s="93">
        <v>0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5">
        <v>0</v>
      </c>
      <c r="AV95" s="302"/>
    </row>
    <row r="96" spans="1:48" ht="17.25" customHeight="1">
      <c r="A96" s="526"/>
      <c r="B96" s="474"/>
      <c r="C96" s="656"/>
      <c r="D96" s="474"/>
      <c r="E96" s="476"/>
      <c r="F96" s="476"/>
      <c r="G96" s="476"/>
      <c r="H96" s="476"/>
      <c r="I96" s="476"/>
      <c r="J96" s="517"/>
      <c r="K96" s="517"/>
      <c r="L96" s="515"/>
      <c r="M96" s="515"/>
      <c r="N96" s="230">
        <f t="shared" ref="N96:T96" si="30">SUM(N91:N95)</f>
        <v>0</v>
      </c>
      <c r="O96" s="230">
        <f t="shared" si="30"/>
        <v>0</v>
      </c>
      <c r="P96" s="230">
        <f t="shared" si="30"/>
        <v>0</v>
      </c>
      <c r="Q96" s="230">
        <f t="shared" si="30"/>
        <v>0</v>
      </c>
      <c r="R96" s="230">
        <f t="shared" si="30"/>
        <v>7.31027</v>
      </c>
      <c r="S96" s="230">
        <f t="shared" si="30"/>
        <v>5.03362</v>
      </c>
      <c r="T96" s="230">
        <f t="shared" si="30"/>
        <v>5.03362</v>
      </c>
      <c r="U96" s="231">
        <f t="shared" si="29"/>
        <v>17.377510000000001</v>
      </c>
      <c r="V96" s="231" t="s">
        <v>11</v>
      </c>
      <c r="W96" s="193">
        <f t="shared" ref="W96:AU96" si="31">SUM(W91:W95)</f>
        <v>0</v>
      </c>
      <c r="X96" s="193">
        <f t="shared" si="31"/>
        <v>0</v>
      </c>
      <c r="Y96" s="193">
        <f t="shared" si="31"/>
        <v>0</v>
      </c>
      <c r="Z96" s="193">
        <f t="shared" si="31"/>
        <v>0</v>
      </c>
      <c r="AA96" s="193">
        <f t="shared" si="31"/>
        <v>0</v>
      </c>
      <c r="AB96" s="193">
        <f t="shared" si="31"/>
        <v>0</v>
      </c>
      <c r="AC96" s="193">
        <f t="shared" si="31"/>
        <v>0</v>
      </c>
      <c r="AD96" s="193">
        <f t="shared" si="31"/>
        <v>0</v>
      </c>
      <c r="AE96" s="193">
        <f t="shared" si="31"/>
        <v>0</v>
      </c>
      <c r="AF96" s="193">
        <f t="shared" si="31"/>
        <v>0</v>
      </c>
      <c r="AG96" s="193">
        <f t="shared" si="31"/>
        <v>0</v>
      </c>
      <c r="AH96" s="230">
        <f t="shared" si="31"/>
        <v>0</v>
      </c>
      <c r="AI96" s="230">
        <f t="shared" si="31"/>
        <v>0</v>
      </c>
      <c r="AJ96" s="230">
        <f t="shared" si="31"/>
        <v>0</v>
      </c>
      <c r="AK96" s="193">
        <f t="shared" si="31"/>
        <v>0</v>
      </c>
      <c r="AL96" s="193">
        <f t="shared" si="31"/>
        <v>0</v>
      </c>
      <c r="AM96" s="193">
        <f t="shared" si="31"/>
        <v>0</v>
      </c>
      <c r="AN96" s="193">
        <f t="shared" si="31"/>
        <v>0</v>
      </c>
      <c r="AO96" s="193">
        <f t="shared" si="31"/>
        <v>0</v>
      </c>
      <c r="AP96" s="193">
        <f t="shared" si="31"/>
        <v>0</v>
      </c>
      <c r="AQ96" s="193">
        <f t="shared" si="31"/>
        <v>0</v>
      </c>
      <c r="AR96" s="193">
        <f t="shared" si="31"/>
        <v>0</v>
      </c>
      <c r="AS96" s="193">
        <f t="shared" si="31"/>
        <v>0</v>
      </c>
      <c r="AT96" s="193">
        <f t="shared" si="31"/>
        <v>0</v>
      </c>
      <c r="AU96" s="230">
        <f t="shared" si="31"/>
        <v>0</v>
      </c>
      <c r="AV96" s="328"/>
    </row>
    <row r="97" spans="1:48" ht="19.5" customHeight="1">
      <c r="A97" s="526"/>
      <c r="B97" s="474" t="s">
        <v>214</v>
      </c>
      <c r="C97" s="656" t="s">
        <v>70</v>
      </c>
      <c r="D97" s="474" t="s">
        <v>261</v>
      </c>
      <c r="E97" s="476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517">
        <v>2023</v>
      </c>
      <c r="K97" s="517">
        <v>2023</v>
      </c>
      <c r="L97" s="515">
        <v>10.231680000000001</v>
      </c>
      <c r="M97" s="515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93">
        <v>0</v>
      </c>
      <c r="X97" s="93">
        <v>0</v>
      </c>
      <c r="Y97" s="93">
        <v>0</v>
      </c>
      <c r="Z97" s="93">
        <v>0</v>
      </c>
      <c r="AA97" s="93">
        <v>0</v>
      </c>
      <c r="AB97" s="93">
        <v>0</v>
      </c>
      <c r="AC97" s="93">
        <v>0</v>
      </c>
      <c r="AD97" s="93">
        <v>0</v>
      </c>
      <c r="AE97" s="93">
        <v>0</v>
      </c>
      <c r="AF97" s="93">
        <v>0</v>
      </c>
      <c r="AG97" s="93">
        <v>0</v>
      </c>
      <c r="AH97" s="5">
        <v>0</v>
      </c>
      <c r="AI97" s="5">
        <v>0</v>
      </c>
      <c r="AJ97" s="5">
        <v>0</v>
      </c>
      <c r="AK97" s="93">
        <v>0</v>
      </c>
      <c r="AL97" s="93">
        <v>0</v>
      </c>
      <c r="AM97" s="93">
        <v>0</v>
      </c>
      <c r="AN97" s="93">
        <v>0</v>
      </c>
      <c r="AO97" s="93">
        <v>0</v>
      </c>
      <c r="AP97" s="93">
        <v>0</v>
      </c>
      <c r="AQ97" s="93">
        <v>0</v>
      </c>
      <c r="AR97" s="93">
        <v>0</v>
      </c>
      <c r="AS97" s="93">
        <v>0</v>
      </c>
      <c r="AT97" s="93">
        <v>0</v>
      </c>
      <c r="AU97" s="5">
        <v>0</v>
      </c>
      <c r="AV97" s="302"/>
    </row>
    <row r="98" spans="1:48" ht="19.5" customHeight="1">
      <c r="A98" s="526"/>
      <c r="B98" s="474"/>
      <c r="C98" s="656"/>
      <c r="D98" s="474"/>
      <c r="E98" s="476"/>
      <c r="F98" s="6" t="s">
        <v>19</v>
      </c>
      <c r="G98" s="6" t="s">
        <v>22</v>
      </c>
      <c r="H98" s="6" t="s">
        <v>302</v>
      </c>
      <c r="I98" s="6" t="s">
        <v>302</v>
      </c>
      <c r="J98" s="517"/>
      <c r="K98" s="517"/>
      <c r="L98" s="515"/>
      <c r="M98" s="515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93">
        <v>0</v>
      </c>
      <c r="X98" s="93">
        <v>0</v>
      </c>
      <c r="Y98" s="93">
        <v>0</v>
      </c>
      <c r="Z98" s="93">
        <v>0</v>
      </c>
      <c r="AA98" s="93">
        <v>0</v>
      </c>
      <c r="AB98" s="93">
        <v>0</v>
      </c>
      <c r="AC98" s="93">
        <v>0</v>
      </c>
      <c r="AD98" s="93">
        <v>0</v>
      </c>
      <c r="AE98" s="93">
        <v>0</v>
      </c>
      <c r="AF98" s="93">
        <v>0</v>
      </c>
      <c r="AG98" s="93">
        <v>0</v>
      </c>
      <c r="AH98" s="5">
        <v>0</v>
      </c>
      <c r="AI98" s="5">
        <v>0</v>
      </c>
      <c r="AJ98" s="5">
        <v>0</v>
      </c>
      <c r="AK98" s="93">
        <v>0</v>
      </c>
      <c r="AL98" s="93">
        <v>0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5">
        <v>0</v>
      </c>
      <c r="AV98" s="302"/>
    </row>
    <row r="99" spans="1:48" ht="19.5" customHeight="1">
      <c r="A99" s="526"/>
      <c r="B99" s="474"/>
      <c r="C99" s="656"/>
      <c r="D99" s="474"/>
      <c r="E99" s="476"/>
      <c r="F99" s="476" t="s">
        <v>39</v>
      </c>
      <c r="G99" s="476" t="s">
        <v>21</v>
      </c>
      <c r="H99" s="476" t="s">
        <v>375</v>
      </c>
      <c r="I99" s="476" t="s">
        <v>366</v>
      </c>
      <c r="J99" s="517"/>
      <c r="K99" s="517"/>
      <c r="L99" s="515"/>
      <c r="M99" s="515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93">
        <v>0</v>
      </c>
      <c r="X99" s="93">
        <v>0</v>
      </c>
      <c r="Y99" s="93">
        <v>0</v>
      </c>
      <c r="Z99" s="93">
        <v>0</v>
      </c>
      <c r="AA99" s="93">
        <v>0</v>
      </c>
      <c r="AB99" s="93">
        <v>0</v>
      </c>
      <c r="AC99" s="93">
        <v>0</v>
      </c>
      <c r="AD99" s="93">
        <v>0</v>
      </c>
      <c r="AE99" s="93">
        <v>0</v>
      </c>
      <c r="AF99" s="93">
        <v>0</v>
      </c>
      <c r="AG99" s="93">
        <v>0</v>
      </c>
      <c r="AH99" s="5">
        <v>0</v>
      </c>
      <c r="AI99" s="5">
        <v>0</v>
      </c>
      <c r="AJ99" s="5">
        <v>0</v>
      </c>
      <c r="AK99" s="93">
        <v>0</v>
      </c>
      <c r="AL99" s="93">
        <v>0</v>
      </c>
      <c r="AM99" s="93">
        <v>0</v>
      </c>
      <c r="AN99" s="93">
        <v>0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5">
        <v>0</v>
      </c>
      <c r="AV99" s="302"/>
    </row>
    <row r="100" spans="1:48" ht="19.5" customHeight="1">
      <c r="A100" s="526"/>
      <c r="B100" s="474"/>
      <c r="C100" s="656"/>
      <c r="D100" s="474"/>
      <c r="E100" s="476"/>
      <c r="F100" s="476"/>
      <c r="G100" s="476"/>
      <c r="H100" s="476"/>
      <c r="I100" s="476"/>
      <c r="J100" s="517"/>
      <c r="K100" s="517"/>
      <c r="L100" s="515"/>
      <c r="M100" s="515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93">
        <v>0</v>
      </c>
      <c r="X100" s="93">
        <v>0</v>
      </c>
      <c r="Y100" s="93">
        <v>0</v>
      </c>
      <c r="Z100" s="93">
        <v>0</v>
      </c>
      <c r="AA100" s="93">
        <v>0</v>
      </c>
      <c r="AB100" s="93">
        <v>0</v>
      </c>
      <c r="AC100" s="93">
        <v>0</v>
      </c>
      <c r="AD100" s="93">
        <v>0</v>
      </c>
      <c r="AE100" s="93">
        <v>0</v>
      </c>
      <c r="AF100" s="93">
        <v>0</v>
      </c>
      <c r="AG100" s="93">
        <v>0</v>
      </c>
      <c r="AH100" s="5">
        <v>0</v>
      </c>
      <c r="AI100" s="5">
        <v>0</v>
      </c>
      <c r="AJ100" s="5">
        <v>0</v>
      </c>
      <c r="AK100" s="93">
        <v>0</v>
      </c>
      <c r="AL100" s="93">
        <v>0</v>
      </c>
      <c r="AM100" s="93">
        <v>0</v>
      </c>
      <c r="AN100" s="93">
        <v>0</v>
      </c>
      <c r="AO100" s="93">
        <v>0</v>
      </c>
      <c r="AP100" s="93">
        <v>0</v>
      </c>
      <c r="AQ100" s="93">
        <v>0</v>
      </c>
      <c r="AR100" s="93">
        <v>0</v>
      </c>
      <c r="AS100" s="93">
        <v>0</v>
      </c>
      <c r="AT100" s="93">
        <v>0</v>
      </c>
      <c r="AU100" s="5">
        <v>0</v>
      </c>
      <c r="AV100" s="302"/>
    </row>
    <row r="101" spans="1:48" ht="18" customHeight="1">
      <c r="A101" s="526"/>
      <c r="B101" s="474"/>
      <c r="C101" s="656"/>
      <c r="D101" s="474"/>
      <c r="E101" s="476"/>
      <c r="F101" s="476"/>
      <c r="G101" s="476"/>
      <c r="H101" s="476"/>
      <c r="I101" s="476"/>
      <c r="J101" s="517"/>
      <c r="K101" s="517"/>
      <c r="L101" s="515"/>
      <c r="M101" s="515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93">
        <v>0</v>
      </c>
      <c r="X101" s="93">
        <v>0</v>
      </c>
      <c r="Y101" s="93">
        <v>0</v>
      </c>
      <c r="Z101" s="93">
        <v>0</v>
      </c>
      <c r="AA101" s="93">
        <v>0</v>
      </c>
      <c r="AB101" s="93">
        <v>0</v>
      </c>
      <c r="AC101" s="93">
        <v>0</v>
      </c>
      <c r="AD101" s="93">
        <v>0</v>
      </c>
      <c r="AE101" s="93">
        <v>0</v>
      </c>
      <c r="AF101" s="93">
        <v>0</v>
      </c>
      <c r="AG101" s="93">
        <v>0</v>
      </c>
      <c r="AH101" s="5">
        <v>0</v>
      </c>
      <c r="AI101" s="5">
        <v>0</v>
      </c>
      <c r="AJ101" s="5">
        <v>0</v>
      </c>
      <c r="AK101" s="93">
        <v>0</v>
      </c>
      <c r="AL101" s="93">
        <v>0</v>
      </c>
      <c r="AM101" s="93">
        <v>0</v>
      </c>
      <c r="AN101" s="93">
        <v>0</v>
      </c>
      <c r="AO101" s="93">
        <v>0</v>
      </c>
      <c r="AP101" s="93">
        <v>0</v>
      </c>
      <c r="AQ101" s="93">
        <v>0</v>
      </c>
      <c r="AR101" s="93">
        <v>0</v>
      </c>
      <c r="AS101" s="93">
        <v>0</v>
      </c>
      <c r="AT101" s="93">
        <v>0</v>
      </c>
      <c r="AU101" s="5">
        <v>0</v>
      </c>
      <c r="AV101" s="302"/>
    </row>
    <row r="102" spans="1:48" ht="17.25" customHeight="1">
      <c r="A102" s="527"/>
      <c r="B102" s="474"/>
      <c r="C102" s="656"/>
      <c r="D102" s="474"/>
      <c r="E102" s="476"/>
      <c r="F102" s="476"/>
      <c r="G102" s="476"/>
      <c r="H102" s="476"/>
      <c r="I102" s="476"/>
      <c r="J102" s="517"/>
      <c r="K102" s="517"/>
      <c r="L102" s="515"/>
      <c r="M102" s="515"/>
      <c r="N102" s="230">
        <f t="shared" ref="N102:T102" si="32">SUM(N97:N101)</f>
        <v>0</v>
      </c>
      <c r="O102" s="230">
        <f t="shared" si="32"/>
        <v>0</v>
      </c>
      <c r="P102" s="230">
        <f t="shared" si="32"/>
        <v>0</v>
      </c>
      <c r="Q102" s="230">
        <f t="shared" si="32"/>
        <v>0</v>
      </c>
      <c r="R102" s="230">
        <f t="shared" si="32"/>
        <v>4.5963200000000004</v>
      </c>
      <c r="S102" s="230">
        <f t="shared" si="32"/>
        <v>2.8176800000000002</v>
      </c>
      <c r="T102" s="230">
        <f t="shared" si="32"/>
        <v>2.8176800000000002</v>
      </c>
      <c r="U102" s="231">
        <f t="shared" si="29"/>
        <v>10.231680000000001</v>
      </c>
      <c r="V102" s="231" t="s">
        <v>11</v>
      </c>
      <c r="W102" s="193">
        <f t="shared" ref="W102:AU102" si="33">SUM(W97:W101)</f>
        <v>0</v>
      </c>
      <c r="X102" s="193">
        <f t="shared" si="33"/>
        <v>0</v>
      </c>
      <c r="Y102" s="193">
        <f t="shared" si="33"/>
        <v>0</v>
      </c>
      <c r="Z102" s="193">
        <f t="shared" si="33"/>
        <v>0</v>
      </c>
      <c r="AA102" s="193">
        <f t="shared" si="33"/>
        <v>0</v>
      </c>
      <c r="AB102" s="193">
        <f t="shared" si="33"/>
        <v>0</v>
      </c>
      <c r="AC102" s="193">
        <f t="shared" si="33"/>
        <v>0</v>
      </c>
      <c r="AD102" s="193">
        <f t="shared" si="33"/>
        <v>0</v>
      </c>
      <c r="AE102" s="193">
        <f t="shared" si="33"/>
        <v>0</v>
      </c>
      <c r="AF102" s="193">
        <f t="shared" si="33"/>
        <v>0</v>
      </c>
      <c r="AG102" s="193">
        <f t="shared" si="33"/>
        <v>0</v>
      </c>
      <c r="AH102" s="230">
        <f t="shared" si="33"/>
        <v>0</v>
      </c>
      <c r="AI102" s="230">
        <f t="shared" si="33"/>
        <v>0</v>
      </c>
      <c r="AJ102" s="230">
        <f t="shared" si="33"/>
        <v>0</v>
      </c>
      <c r="AK102" s="193">
        <f t="shared" si="33"/>
        <v>0</v>
      </c>
      <c r="AL102" s="193">
        <f t="shared" si="33"/>
        <v>0</v>
      </c>
      <c r="AM102" s="193">
        <f t="shared" si="33"/>
        <v>0</v>
      </c>
      <c r="AN102" s="193">
        <f t="shared" si="33"/>
        <v>0</v>
      </c>
      <c r="AO102" s="193">
        <f t="shared" si="33"/>
        <v>0</v>
      </c>
      <c r="AP102" s="193">
        <f t="shared" si="33"/>
        <v>0</v>
      </c>
      <c r="AQ102" s="193">
        <f t="shared" si="33"/>
        <v>0</v>
      </c>
      <c r="AR102" s="193">
        <f t="shared" si="33"/>
        <v>0</v>
      </c>
      <c r="AS102" s="193">
        <f t="shared" si="33"/>
        <v>0</v>
      </c>
      <c r="AT102" s="193">
        <f t="shared" si="33"/>
        <v>0</v>
      </c>
      <c r="AU102" s="230">
        <f t="shared" si="33"/>
        <v>0</v>
      </c>
      <c r="AV102" s="328"/>
    </row>
    <row r="103" spans="1:48" ht="15.75" hidden="1" customHeight="1">
      <c r="A103" s="467" t="s">
        <v>162</v>
      </c>
      <c r="B103" s="468"/>
      <c r="C103" s="468"/>
      <c r="D103" s="468"/>
      <c r="E103" s="468"/>
      <c r="F103" s="468"/>
      <c r="G103" s="468"/>
      <c r="H103" s="468"/>
      <c r="I103" s="468"/>
      <c r="J103" s="468"/>
      <c r="K103" s="468"/>
      <c r="L103" s="468"/>
      <c r="M103" s="468"/>
      <c r="N103" s="468"/>
      <c r="O103" s="468"/>
      <c r="P103" s="468"/>
      <c r="Q103" s="468"/>
      <c r="R103" s="468"/>
      <c r="S103" s="468"/>
      <c r="T103" s="468"/>
      <c r="U103" s="468"/>
      <c r="V103" s="468"/>
      <c r="W103" s="469"/>
      <c r="X103" s="469"/>
      <c r="Y103" s="469"/>
      <c r="Z103" s="469"/>
      <c r="AA103" s="469"/>
      <c r="AB103" s="469"/>
      <c r="AC103" s="469"/>
      <c r="AD103" s="469"/>
      <c r="AE103" s="469"/>
      <c r="AF103" s="469"/>
      <c r="AG103" s="469"/>
      <c r="AH103" s="469"/>
      <c r="AI103" s="469"/>
      <c r="AJ103" s="469"/>
      <c r="AK103" s="469"/>
      <c r="AL103" s="469"/>
      <c r="AM103" s="469"/>
      <c r="AN103" s="469"/>
      <c r="AO103" s="469"/>
      <c r="AP103" s="469"/>
      <c r="AQ103" s="469"/>
      <c r="AR103" s="469"/>
      <c r="AS103" s="469"/>
      <c r="AT103" s="469"/>
      <c r="AU103" s="469"/>
      <c r="AV103" s="470"/>
    </row>
    <row r="104" spans="1:48" ht="19.5" customHeight="1">
      <c r="A104" s="529"/>
      <c r="B104" s="474" t="s">
        <v>215</v>
      </c>
      <c r="C104" s="656" t="s">
        <v>71</v>
      </c>
      <c r="D104" s="474" t="s">
        <v>261</v>
      </c>
      <c r="E104" s="476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517">
        <v>2023</v>
      </c>
      <c r="K104" s="517">
        <v>2025</v>
      </c>
      <c r="L104" s="515">
        <v>29.58868</v>
      </c>
      <c r="M104" s="515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93">
        <v>0</v>
      </c>
      <c r="X104" s="93">
        <v>0</v>
      </c>
      <c r="Y104" s="93">
        <v>0</v>
      </c>
      <c r="Z104" s="93">
        <v>0</v>
      </c>
      <c r="AA104" s="93">
        <v>0</v>
      </c>
      <c r="AB104" s="93">
        <v>0</v>
      </c>
      <c r="AC104" s="93">
        <v>0</v>
      </c>
      <c r="AD104" s="93">
        <v>0</v>
      </c>
      <c r="AE104" s="93">
        <v>0</v>
      </c>
      <c r="AF104" s="93">
        <v>0</v>
      </c>
      <c r="AG104" s="93">
        <v>0</v>
      </c>
      <c r="AH104" s="5">
        <v>0</v>
      </c>
      <c r="AI104" s="5">
        <v>0</v>
      </c>
      <c r="AJ104" s="5">
        <v>0</v>
      </c>
      <c r="AK104" s="93">
        <v>0</v>
      </c>
      <c r="AL104" s="93">
        <v>0</v>
      </c>
      <c r="AM104" s="93">
        <v>0</v>
      </c>
      <c r="AN104" s="93">
        <v>0</v>
      </c>
      <c r="AO104" s="93">
        <v>0</v>
      </c>
      <c r="AP104" s="93">
        <v>0</v>
      </c>
      <c r="AQ104" s="93">
        <v>0</v>
      </c>
      <c r="AR104" s="93">
        <v>0</v>
      </c>
      <c r="AS104" s="93">
        <v>0</v>
      </c>
      <c r="AT104" s="93">
        <v>0</v>
      </c>
      <c r="AU104" s="5">
        <v>0</v>
      </c>
      <c r="AV104" s="302"/>
    </row>
    <row r="105" spans="1:48" ht="19.5" customHeight="1">
      <c r="A105" s="530"/>
      <c r="B105" s="474"/>
      <c r="C105" s="656"/>
      <c r="D105" s="474"/>
      <c r="E105" s="476"/>
      <c r="F105" s="6" t="s">
        <v>19</v>
      </c>
      <c r="G105" s="6" t="s">
        <v>22</v>
      </c>
      <c r="H105" s="6" t="s">
        <v>304</v>
      </c>
      <c r="I105" s="6" t="s">
        <v>304</v>
      </c>
      <c r="J105" s="517"/>
      <c r="K105" s="517"/>
      <c r="L105" s="515"/>
      <c r="M105" s="515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93">
        <v>0</v>
      </c>
      <c r="X105" s="93">
        <v>0</v>
      </c>
      <c r="Y105" s="93">
        <v>0</v>
      </c>
      <c r="Z105" s="93">
        <v>0</v>
      </c>
      <c r="AA105" s="93">
        <v>0</v>
      </c>
      <c r="AB105" s="93">
        <v>0</v>
      </c>
      <c r="AC105" s="93">
        <v>0</v>
      </c>
      <c r="AD105" s="93">
        <v>0</v>
      </c>
      <c r="AE105" s="93">
        <v>0</v>
      </c>
      <c r="AF105" s="93">
        <v>0</v>
      </c>
      <c r="AG105" s="93">
        <v>0</v>
      </c>
      <c r="AH105" s="5">
        <v>0</v>
      </c>
      <c r="AI105" s="5">
        <v>0</v>
      </c>
      <c r="AJ105" s="5">
        <v>0</v>
      </c>
      <c r="AK105" s="93">
        <v>0</v>
      </c>
      <c r="AL105" s="93">
        <v>0</v>
      </c>
      <c r="AM105" s="93">
        <v>0</v>
      </c>
      <c r="AN105" s="93">
        <v>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5">
        <v>0</v>
      </c>
      <c r="AV105" s="302"/>
    </row>
    <row r="106" spans="1:48" ht="19.5" customHeight="1">
      <c r="A106" s="530"/>
      <c r="B106" s="474"/>
      <c r="C106" s="656"/>
      <c r="D106" s="474"/>
      <c r="E106" s="476"/>
      <c r="F106" s="476" t="s">
        <v>39</v>
      </c>
      <c r="G106" s="476" t="s">
        <v>21</v>
      </c>
      <c r="H106" s="476" t="s">
        <v>376</v>
      </c>
      <c r="I106" s="476" t="s">
        <v>303</v>
      </c>
      <c r="J106" s="517"/>
      <c r="K106" s="517"/>
      <c r="L106" s="515"/>
      <c r="M106" s="515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93">
        <v>0</v>
      </c>
      <c r="X106" s="93">
        <v>0</v>
      </c>
      <c r="Y106" s="93">
        <v>0</v>
      </c>
      <c r="Z106" s="93">
        <v>0</v>
      </c>
      <c r="AA106" s="93">
        <v>0</v>
      </c>
      <c r="AB106" s="93">
        <v>0</v>
      </c>
      <c r="AC106" s="93">
        <v>0</v>
      </c>
      <c r="AD106" s="93">
        <v>0</v>
      </c>
      <c r="AE106" s="93">
        <v>0</v>
      </c>
      <c r="AF106" s="93">
        <v>0</v>
      </c>
      <c r="AG106" s="93">
        <v>0</v>
      </c>
      <c r="AH106" s="5">
        <v>0</v>
      </c>
      <c r="AI106" s="5">
        <v>0</v>
      </c>
      <c r="AJ106" s="5">
        <v>0</v>
      </c>
      <c r="AK106" s="93">
        <v>0</v>
      </c>
      <c r="AL106" s="93">
        <v>0</v>
      </c>
      <c r="AM106" s="93">
        <v>0</v>
      </c>
      <c r="AN106" s="93">
        <v>0</v>
      </c>
      <c r="AO106" s="93">
        <v>0</v>
      </c>
      <c r="AP106" s="93">
        <v>0</v>
      </c>
      <c r="AQ106" s="93">
        <v>0</v>
      </c>
      <c r="AR106" s="93">
        <v>0</v>
      </c>
      <c r="AS106" s="93">
        <v>0</v>
      </c>
      <c r="AT106" s="93">
        <v>0</v>
      </c>
      <c r="AU106" s="5">
        <v>0</v>
      </c>
      <c r="AV106" s="302"/>
    </row>
    <row r="107" spans="1:48" ht="19.5" customHeight="1">
      <c r="A107" s="530"/>
      <c r="B107" s="474"/>
      <c r="C107" s="656"/>
      <c r="D107" s="474"/>
      <c r="E107" s="476"/>
      <c r="F107" s="476"/>
      <c r="G107" s="476"/>
      <c r="H107" s="476"/>
      <c r="I107" s="476"/>
      <c r="J107" s="517"/>
      <c r="K107" s="517"/>
      <c r="L107" s="515"/>
      <c r="M107" s="515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93">
        <v>0</v>
      </c>
      <c r="X107" s="93">
        <v>0</v>
      </c>
      <c r="Y107" s="93">
        <v>0</v>
      </c>
      <c r="Z107" s="93">
        <v>0</v>
      </c>
      <c r="AA107" s="93">
        <v>0</v>
      </c>
      <c r="AB107" s="93">
        <v>0</v>
      </c>
      <c r="AC107" s="93">
        <v>0</v>
      </c>
      <c r="AD107" s="93">
        <v>0</v>
      </c>
      <c r="AE107" s="93">
        <v>0</v>
      </c>
      <c r="AF107" s="93">
        <v>0</v>
      </c>
      <c r="AG107" s="93">
        <v>0</v>
      </c>
      <c r="AH107" s="5">
        <v>0</v>
      </c>
      <c r="AI107" s="5">
        <v>0</v>
      </c>
      <c r="AJ107" s="5">
        <v>0</v>
      </c>
      <c r="AK107" s="93">
        <v>0</v>
      </c>
      <c r="AL107" s="93">
        <v>0</v>
      </c>
      <c r="AM107" s="93">
        <v>0</v>
      </c>
      <c r="AN107" s="93">
        <v>0</v>
      </c>
      <c r="AO107" s="93">
        <v>0</v>
      </c>
      <c r="AP107" s="93">
        <v>0</v>
      </c>
      <c r="AQ107" s="93">
        <v>0</v>
      </c>
      <c r="AR107" s="93">
        <v>0</v>
      </c>
      <c r="AS107" s="93">
        <v>0</v>
      </c>
      <c r="AT107" s="93">
        <v>0</v>
      </c>
      <c r="AU107" s="5">
        <v>0</v>
      </c>
      <c r="AV107" s="302"/>
    </row>
    <row r="108" spans="1:48" ht="18" customHeight="1">
      <c r="A108" s="530"/>
      <c r="B108" s="474"/>
      <c r="C108" s="656"/>
      <c r="D108" s="474"/>
      <c r="E108" s="476"/>
      <c r="F108" s="476"/>
      <c r="G108" s="476"/>
      <c r="H108" s="476"/>
      <c r="I108" s="476"/>
      <c r="J108" s="517"/>
      <c r="K108" s="517"/>
      <c r="L108" s="515"/>
      <c r="M108" s="515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93">
        <v>0</v>
      </c>
      <c r="X108" s="93">
        <v>0</v>
      </c>
      <c r="Y108" s="93">
        <v>0</v>
      </c>
      <c r="Z108" s="93">
        <v>0</v>
      </c>
      <c r="AA108" s="93">
        <v>0</v>
      </c>
      <c r="AB108" s="93">
        <v>0</v>
      </c>
      <c r="AC108" s="93">
        <v>0</v>
      </c>
      <c r="AD108" s="93">
        <v>0</v>
      </c>
      <c r="AE108" s="93">
        <v>0</v>
      </c>
      <c r="AF108" s="93">
        <v>0</v>
      </c>
      <c r="AG108" s="93">
        <v>0</v>
      </c>
      <c r="AH108" s="5">
        <v>0</v>
      </c>
      <c r="AI108" s="5">
        <v>0</v>
      </c>
      <c r="AJ108" s="5">
        <v>0</v>
      </c>
      <c r="AK108" s="93">
        <v>0</v>
      </c>
      <c r="AL108" s="93">
        <v>0</v>
      </c>
      <c r="AM108" s="93">
        <v>0</v>
      </c>
      <c r="AN108" s="93">
        <v>0</v>
      </c>
      <c r="AO108" s="93">
        <v>0</v>
      </c>
      <c r="AP108" s="93">
        <v>0</v>
      </c>
      <c r="AQ108" s="93">
        <v>0</v>
      </c>
      <c r="AR108" s="93">
        <v>0</v>
      </c>
      <c r="AS108" s="93">
        <v>0</v>
      </c>
      <c r="AT108" s="93">
        <v>0</v>
      </c>
      <c r="AU108" s="5">
        <v>0</v>
      </c>
      <c r="AV108" s="302"/>
    </row>
    <row r="109" spans="1:48" ht="17.25" customHeight="1">
      <c r="A109" s="530"/>
      <c r="B109" s="474"/>
      <c r="C109" s="656"/>
      <c r="D109" s="474"/>
      <c r="E109" s="476"/>
      <c r="F109" s="476"/>
      <c r="G109" s="476"/>
      <c r="H109" s="476"/>
      <c r="I109" s="476"/>
      <c r="J109" s="517"/>
      <c r="K109" s="517"/>
      <c r="L109" s="515"/>
      <c r="M109" s="515"/>
      <c r="N109" s="230">
        <f t="shared" ref="N109:T109" si="35">SUM(N104:N108)</f>
        <v>0</v>
      </c>
      <c r="O109" s="230">
        <f t="shared" si="35"/>
        <v>0</v>
      </c>
      <c r="P109" s="230">
        <f t="shared" si="35"/>
        <v>0</v>
      </c>
      <c r="Q109" s="230">
        <f t="shared" si="35"/>
        <v>0</v>
      </c>
      <c r="R109" s="230">
        <f t="shared" si="35"/>
        <v>4.4108499999999999</v>
      </c>
      <c r="S109" s="230">
        <f t="shared" si="35"/>
        <v>12.58892</v>
      </c>
      <c r="T109" s="230">
        <f t="shared" si="35"/>
        <v>12.58891</v>
      </c>
      <c r="U109" s="231">
        <f t="shared" si="34"/>
        <v>29.588679999999997</v>
      </c>
      <c r="V109" s="231" t="s">
        <v>11</v>
      </c>
      <c r="W109" s="193">
        <f t="shared" ref="W109:AU109" si="36">SUM(W104:W108)</f>
        <v>0</v>
      </c>
      <c r="X109" s="193">
        <f t="shared" si="36"/>
        <v>0</v>
      </c>
      <c r="Y109" s="193">
        <f t="shared" si="36"/>
        <v>0</v>
      </c>
      <c r="Z109" s="193">
        <f t="shared" si="36"/>
        <v>0</v>
      </c>
      <c r="AA109" s="193">
        <f t="shared" si="36"/>
        <v>0</v>
      </c>
      <c r="AB109" s="193">
        <f t="shared" si="36"/>
        <v>0</v>
      </c>
      <c r="AC109" s="193">
        <f t="shared" si="36"/>
        <v>0</v>
      </c>
      <c r="AD109" s="193">
        <f t="shared" si="36"/>
        <v>0</v>
      </c>
      <c r="AE109" s="193">
        <f t="shared" si="36"/>
        <v>0</v>
      </c>
      <c r="AF109" s="193">
        <f t="shared" si="36"/>
        <v>0</v>
      </c>
      <c r="AG109" s="193">
        <f t="shared" si="36"/>
        <v>0</v>
      </c>
      <c r="AH109" s="230">
        <f t="shared" si="36"/>
        <v>0</v>
      </c>
      <c r="AI109" s="230">
        <f t="shared" si="36"/>
        <v>0</v>
      </c>
      <c r="AJ109" s="230">
        <f t="shared" si="36"/>
        <v>0</v>
      </c>
      <c r="AK109" s="193">
        <f t="shared" si="36"/>
        <v>0</v>
      </c>
      <c r="AL109" s="193">
        <f t="shared" si="36"/>
        <v>0</v>
      </c>
      <c r="AM109" s="193">
        <f t="shared" si="36"/>
        <v>0</v>
      </c>
      <c r="AN109" s="193">
        <f t="shared" si="36"/>
        <v>0</v>
      </c>
      <c r="AO109" s="193">
        <f t="shared" si="36"/>
        <v>0</v>
      </c>
      <c r="AP109" s="193">
        <f t="shared" si="36"/>
        <v>0</v>
      </c>
      <c r="AQ109" s="193">
        <f t="shared" si="36"/>
        <v>0</v>
      </c>
      <c r="AR109" s="193">
        <f t="shared" si="36"/>
        <v>0</v>
      </c>
      <c r="AS109" s="193">
        <f t="shared" si="36"/>
        <v>0</v>
      </c>
      <c r="AT109" s="193">
        <f t="shared" si="36"/>
        <v>0</v>
      </c>
      <c r="AU109" s="230">
        <f t="shared" si="36"/>
        <v>0</v>
      </c>
      <c r="AV109" s="328"/>
    </row>
    <row r="110" spans="1:48" ht="19.5" customHeight="1">
      <c r="A110" s="530"/>
      <c r="B110" s="474" t="s">
        <v>216</v>
      </c>
      <c r="C110" s="656" t="s">
        <v>72</v>
      </c>
      <c r="D110" s="474" t="s">
        <v>257</v>
      </c>
      <c r="E110" s="476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517">
        <v>2023</v>
      </c>
      <c r="K110" s="517">
        <v>2025</v>
      </c>
      <c r="L110" s="515">
        <v>20.32245</v>
      </c>
      <c r="M110" s="515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93">
        <v>0</v>
      </c>
      <c r="X110" s="93">
        <v>0</v>
      </c>
      <c r="Y110" s="93">
        <v>0</v>
      </c>
      <c r="Z110" s="93">
        <v>0</v>
      </c>
      <c r="AA110" s="93">
        <v>0</v>
      </c>
      <c r="AB110" s="93">
        <v>0</v>
      </c>
      <c r="AC110" s="93">
        <v>0</v>
      </c>
      <c r="AD110" s="93">
        <v>0</v>
      </c>
      <c r="AE110" s="93">
        <v>0</v>
      </c>
      <c r="AF110" s="93">
        <v>0</v>
      </c>
      <c r="AG110" s="93">
        <v>0</v>
      </c>
      <c r="AH110" s="5">
        <v>0</v>
      </c>
      <c r="AI110" s="5">
        <v>0</v>
      </c>
      <c r="AJ110" s="5">
        <v>0</v>
      </c>
      <c r="AK110" s="93">
        <v>0</v>
      </c>
      <c r="AL110" s="93">
        <v>0</v>
      </c>
      <c r="AM110" s="93">
        <v>0</v>
      </c>
      <c r="AN110" s="93">
        <v>0</v>
      </c>
      <c r="AO110" s="93">
        <v>0</v>
      </c>
      <c r="AP110" s="93">
        <v>0</v>
      </c>
      <c r="AQ110" s="93">
        <v>0</v>
      </c>
      <c r="AR110" s="93">
        <v>0</v>
      </c>
      <c r="AS110" s="93">
        <v>0</v>
      </c>
      <c r="AT110" s="93">
        <v>0</v>
      </c>
      <c r="AU110" s="5">
        <v>0</v>
      </c>
      <c r="AV110" s="302"/>
    </row>
    <row r="111" spans="1:48" ht="19.5" customHeight="1">
      <c r="A111" s="530"/>
      <c r="B111" s="474"/>
      <c r="C111" s="656"/>
      <c r="D111" s="474"/>
      <c r="E111" s="476"/>
      <c r="F111" s="6" t="s">
        <v>19</v>
      </c>
      <c r="G111" s="6" t="s">
        <v>22</v>
      </c>
      <c r="H111" s="10" t="s">
        <v>59</v>
      </c>
      <c r="I111" s="6" t="s">
        <v>305</v>
      </c>
      <c r="J111" s="517"/>
      <c r="K111" s="517"/>
      <c r="L111" s="515"/>
      <c r="M111" s="515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93">
        <v>0</v>
      </c>
      <c r="X111" s="93">
        <v>0</v>
      </c>
      <c r="Y111" s="93">
        <v>0</v>
      </c>
      <c r="Z111" s="93">
        <v>0</v>
      </c>
      <c r="AA111" s="93">
        <v>0</v>
      </c>
      <c r="AB111" s="93">
        <v>0</v>
      </c>
      <c r="AC111" s="93">
        <v>0</v>
      </c>
      <c r="AD111" s="93">
        <v>0</v>
      </c>
      <c r="AE111" s="93">
        <v>0</v>
      </c>
      <c r="AF111" s="93">
        <v>0</v>
      </c>
      <c r="AG111" s="93">
        <v>0</v>
      </c>
      <c r="AH111" s="5">
        <v>0</v>
      </c>
      <c r="AI111" s="5">
        <v>0</v>
      </c>
      <c r="AJ111" s="5">
        <v>0</v>
      </c>
      <c r="AK111" s="93">
        <v>0</v>
      </c>
      <c r="AL111" s="93">
        <v>0</v>
      </c>
      <c r="AM111" s="93">
        <v>0</v>
      </c>
      <c r="AN111" s="93">
        <v>0</v>
      </c>
      <c r="AO111" s="93">
        <v>0</v>
      </c>
      <c r="AP111" s="93">
        <v>0</v>
      </c>
      <c r="AQ111" s="93">
        <v>0</v>
      </c>
      <c r="AR111" s="93">
        <v>0</v>
      </c>
      <c r="AS111" s="93">
        <v>0</v>
      </c>
      <c r="AT111" s="93">
        <v>0</v>
      </c>
      <c r="AU111" s="5">
        <v>0</v>
      </c>
      <c r="AV111" s="302"/>
    </row>
    <row r="112" spans="1:48" ht="19.5" customHeight="1">
      <c r="A112" s="530"/>
      <c r="B112" s="474"/>
      <c r="C112" s="656"/>
      <c r="D112" s="474"/>
      <c r="E112" s="476"/>
      <c r="F112" s="476" t="s">
        <v>39</v>
      </c>
      <c r="G112" s="476" t="s">
        <v>21</v>
      </c>
      <c r="H112" s="476" t="s">
        <v>59</v>
      </c>
      <c r="I112" s="476" t="s">
        <v>366</v>
      </c>
      <c r="J112" s="517"/>
      <c r="K112" s="517"/>
      <c r="L112" s="515"/>
      <c r="M112" s="515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93">
        <v>0</v>
      </c>
      <c r="X112" s="93">
        <v>0</v>
      </c>
      <c r="Y112" s="93">
        <v>0</v>
      </c>
      <c r="Z112" s="93">
        <v>0</v>
      </c>
      <c r="AA112" s="93">
        <v>0</v>
      </c>
      <c r="AB112" s="93">
        <v>0</v>
      </c>
      <c r="AC112" s="93">
        <v>0</v>
      </c>
      <c r="AD112" s="93">
        <v>0</v>
      </c>
      <c r="AE112" s="93">
        <v>0</v>
      </c>
      <c r="AF112" s="93">
        <v>0</v>
      </c>
      <c r="AG112" s="93">
        <v>0</v>
      </c>
      <c r="AH112" s="5">
        <v>0</v>
      </c>
      <c r="AI112" s="5">
        <v>0</v>
      </c>
      <c r="AJ112" s="5">
        <v>0</v>
      </c>
      <c r="AK112" s="93">
        <v>0</v>
      </c>
      <c r="AL112" s="93">
        <v>0</v>
      </c>
      <c r="AM112" s="93">
        <v>0</v>
      </c>
      <c r="AN112" s="93">
        <v>0</v>
      </c>
      <c r="AO112" s="93">
        <v>0</v>
      </c>
      <c r="AP112" s="93">
        <v>0</v>
      </c>
      <c r="AQ112" s="93">
        <v>0</v>
      </c>
      <c r="AR112" s="93">
        <v>0</v>
      </c>
      <c r="AS112" s="93">
        <v>0</v>
      </c>
      <c r="AT112" s="93">
        <v>0</v>
      </c>
      <c r="AU112" s="5">
        <v>0</v>
      </c>
      <c r="AV112" s="302"/>
    </row>
    <row r="113" spans="1:48" ht="19.5" customHeight="1">
      <c r="A113" s="530"/>
      <c r="B113" s="474"/>
      <c r="C113" s="656"/>
      <c r="D113" s="474"/>
      <c r="E113" s="476"/>
      <c r="F113" s="476"/>
      <c r="G113" s="476"/>
      <c r="H113" s="476"/>
      <c r="I113" s="476"/>
      <c r="J113" s="517"/>
      <c r="K113" s="517"/>
      <c r="L113" s="515"/>
      <c r="M113" s="515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93">
        <v>0</v>
      </c>
      <c r="X113" s="93">
        <v>0</v>
      </c>
      <c r="Y113" s="93">
        <v>0</v>
      </c>
      <c r="Z113" s="93">
        <v>0</v>
      </c>
      <c r="AA113" s="93">
        <v>0</v>
      </c>
      <c r="AB113" s="93">
        <v>0</v>
      </c>
      <c r="AC113" s="93">
        <v>0</v>
      </c>
      <c r="AD113" s="93">
        <v>0</v>
      </c>
      <c r="AE113" s="93">
        <v>0</v>
      </c>
      <c r="AF113" s="93">
        <v>0</v>
      </c>
      <c r="AG113" s="93">
        <v>0</v>
      </c>
      <c r="AH113" s="5">
        <v>0</v>
      </c>
      <c r="AI113" s="5">
        <v>0</v>
      </c>
      <c r="AJ113" s="5">
        <v>0</v>
      </c>
      <c r="AK113" s="93">
        <v>0</v>
      </c>
      <c r="AL113" s="93">
        <v>0</v>
      </c>
      <c r="AM113" s="93">
        <v>0</v>
      </c>
      <c r="AN113" s="93">
        <v>0</v>
      </c>
      <c r="AO113" s="93">
        <v>0</v>
      </c>
      <c r="AP113" s="93">
        <v>0</v>
      </c>
      <c r="AQ113" s="93">
        <v>0</v>
      </c>
      <c r="AR113" s="93">
        <v>0</v>
      </c>
      <c r="AS113" s="93">
        <v>0</v>
      </c>
      <c r="AT113" s="93">
        <v>0</v>
      </c>
      <c r="AU113" s="5">
        <v>0</v>
      </c>
      <c r="AV113" s="302"/>
    </row>
    <row r="114" spans="1:48" ht="18" customHeight="1">
      <c r="A114" s="530"/>
      <c r="B114" s="474"/>
      <c r="C114" s="656"/>
      <c r="D114" s="474"/>
      <c r="E114" s="476"/>
      <c r="F114" s="476"/>
      <c r="G114" s="476"/>
      <c r="H114" s="476"/>
      <c r="I114" s="476"/>
      <c r="J114" s="517"/>
      <c r="K114" s="517"/>
      <c r="L114" s="515"/>
      <c r="M114" s="515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93">
        <v>0</v>
      </c>
      <c r="X114" s="93">
        <v>0</v>
      </c>
      <c r="Y114" s="93">
        <v>0</v>
      </c>
      <c r="Z114" s="93">
        <v>0</v>
      </c>
      <c r="AA114" s="93">
        <v>0</v>
      </c>
      <c r="AB114" s="93">
        <v>0</v>
      </c>
      <c r="AC114" s="93">
        <v>0</v>
      </c>
      <c r="AD114" s="93">
        <v>0</v>
      </c>
      <c r="AE114" s="93">
        <v>0</v>
      </c>
      <c r="AF114" s="93">
        <v>0</v>
      </c>
      <c r="AG114" s="93">
        <v>0</v>
      </c>
      <c r="AH114" s="5">
        <v>0</v>
      </c>
      <c r="AI114" s="5">
        <v>0</v>
      </c>
      <c r="AJ114" s="5">
        <v>0</v>
      </c>
      <c r="AK114" s="93">
        <v>0</v>
      </c>
      <c r="AL114" s="93">
        <v>0</v>
      </c>
      <c r="AM114" s="93">
        <v>0</v>
      </c>
      <c r="AN114" s="93">
        <v>0</v>
      </c>
      <c r="AO114" s="93">
        <v>0</v>
      </c>
      <c r="AP114" s="93">
        <v>0</v>
      </c>
      <c r="AQ114" s="93">
        <v>0</v>
      </c>
      <c r="AR114" s="93">
        <v>0</v>
      </c>
      <c r="AS114" s="93">
        <v>0</v>
      </c>
      <c r="AT114" s="93">
        <v>0</v>
      </c>
      <c r="AU114" s="5">
        <v>0</v>
      </c>
      <c r="AV114" s="302"/>
    </row>
    <row r="115" spans="1:48" ht="17.25" customHeight="1">
      <c r="A115" s="530"/>
      <c r="B115" s="474"/>
      <c r="C115" s="656"/>
      <c r="D115" s="474"/>
      <c r="E115" s="476"/>
      <c r="F115" s="476"/>
      <c r="G115" s="476"/>
      <c r="H115" s="476"/>
      <c r="I115" s="476"/>
      <c r="J115" s="517"/>
      <c r="K115" s="517"/>
      <c r="L115" s="515"/>
      <c r="M115" s="515"/>
      <c r="N115" s="230">
        <f t="shared" ref="N115:T115" si="38">SUM(N110:N114)</f>
        <v>0</v>
      </c>
      <c r="O115" s="230">
        <f t="shared" si="38"/>
        <v>0</v>
      </c>
      <c r="P115" s="230">
        <f t="shared" si="38"/>
        <v>0</v>
      </c>
      <c r="Q115" s="230">
        <f t="shared" si="38"/>
        <v>0</v>
      </c>
      <c r="R115" s="230">
        <f t="shared" si="38"/>
        <v>4.7960500000000001</v>
      </c>
      <c r="S115" s="230">
        <f t="shared" si="38"/>
        <v>7.7632000000000003</v>
      </c>
      <c r="T115" s="230">
        <f t="shared" si="38"/>
        <v>7.7632000000000003</v>
      </c>
      <c r="U115" s="231">
        <f t="shared" si="34"/>
        <v>20.32245</v>
      </c>
      <c r="V115" s="231" t="s">
        <v>11</v>
      </c>
      <c r="W115" s="193">
        <f t="shared" ref="W115:AU115" si="39">SUM(W110:W114)</f>
        <v>0</v>
      </c>
      <c r="X115" s="193">
        <f t="shared" si="39"/>
        <v>0</v>
      </c>
      <c r="Y115" s="193">
        <f t="shared" si="39"/>
        <v>0</v>
      </c>
      <c r="Z115" s="193">
        <f t="shared" si="39"/>
        <v>0</v>
      </c>
      <c r="AA115" s="193">
        <f t="shared" si="39"/>
        <v>0</v>
      </c>
      <c r="AB115" s="193">
        <f t="shared" si="39"/>
        <v>0</v>
      </c>
      <c r="AC115" s="193">
        <f t="shared" si="39"/>
        <v>0</v>
      </c>
      <c r="AD115" s="193">
        <f t="shared" si="39"/>
        <v>0</v>
      </c>
      <c r="AE115" s="193">
        <f t="shared" si="39"/>
        <v>0</v>
      </c>
      <c r="AF115" s="193">
        <f t="shared" si="39"/>
        <v>0</v>
      </c>
      <c r="AG115" s="193">
        <f t="shared" si="39"/>
        <v>0</v>
      </c>
      <c r="AH115" s="230">
        <f t="shared" si="39"/>
        <v>0</v>
      </c>
      <c r="AI115" s="230">
        <f t="shared" si="39"/>
        <v>0</v>
      </c>
      <c r="AJ115" s="230">
        <f t="shared" si="39"/>
        <v>0</v>
      </c>
      <c r="AK115" s="193">
        <f t="shared" si="39"/>
        <v>0</v>
      </c>
      <c r="AL115" s="193">
        <f t="shared" si="39"/>
        <v>0</v>
      </c>
      <c r="AM115" s="193">
        <f t="shared" si="39"/>
        <v>0</v>
      </c>
      <c r="AN115" s="193">
        <f t="shared" si="39"/>
        <v>0</v>
      </c>
      <c r="AO115" s="193">
        <f t="shared" si="39"/>
        <v>0</v>
      </c>
      <c r="AP115" s="193">
        <f t="shared" si="39"/>
        <v>0</v>
      </c>
      <c r="AQ115" s="193">
        <f t="shared" si="39"/>
        <v>0</v>
      </c>
      <c r="AR115" s="193">
        <f t="shared" si="39"/>
        <v>0</v>
      </c>
      <c r="AS115" s="193">
        <f t="shared" si="39"/>
        <v>0</v>
      </c>
      <c r="AT115" s="193">
        <f t="shared" si="39"/>
        <v>0</v>
      </c>
      <c r="AU115" s="230">
        <f t="shared" si="39"/>
        <v>0</v>
      </c>
      <c r="AV115" s="328"/>
    </row>
    <row r="116" spans="1:48" ht="19.5" customHeight="1">
      <c r="A116" s="530"/>
      <c r="B116" s="474" t="s">
        <v>217</v>
      </c>
      <c r="C116" s="656" t="s">
        <v>73</v>
      </c>
      <c r="D116" s="474" t="s">
        <v>262</v>
      </c>
      <c r="E116" s="476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532">
        <v>2023</v>
      </c>
      <c r="K116" s="532">
        <v>2023</v>
      </c>
      <c r="L116" s="515">
        <v>3.7021600000000001</v>
      </c>
      <c r="M116" s="515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93">
        <v>0</v>
      </c>
      <c r="X116" s="93">
        <v>0</v>
      </c>
      <c r="Y116" s="93">
        <v>0</v>
      </c>
      <c r="Z116" s="93">
        <v>0</v>
      </c>
      <c r="AA116" s="93">
        <v>0</v>
      </c>
      <c r="AB116" s="93">
        <v>0</v>
      </c>
      <c r="AC116" s="93">
        <v>0</v>
      </c>
      <c r="AD116" s="93">
        <v>0</v>
      </c>
      <c r="AE116" s="93">
        <v>0</v>
      </c>
      <c r="AF116" s="93">
        <v>0</v>
      </c>
      <c r="AG116" s="93">
        <v>0</v>
      </c>
      <c r="AH116" s="5">
        <v>0</v>
      </c>
      <c r="AI116" s="5">
        <v>0</v>
      </c>
      <c r="AJ116" s="5">
        <v>0</v>
      </c>
      <c r="AK116" s="93">
        <v>0</v>
      </c>
      <c r="AL116" s="93">
        <v>0</v>
      </c>
      <c r="AM116" s="93">
        <v>0</v>
      </c>
      <c r="AN116" s="93">
        <v>0</v>
      </c>
      <c r="AO116" s="93">
        <v>0</v>
      </c>
      <c r="AP116" s="93">
        <v>0</v>
      </c>
      <c r="AQ116" s="93">
        <v>0</v>
      </c>
      <c r="AR116" s="93">
        <v>0</v>
      </c>
      <c r="AS116" s="93">
        <v>0</v>
      </c>
      <c r="AT116" s="93">
        <v>0</v>
      </c>
      <c r="AU116" s="5">
        <v>0</v>
      </c>
      <c r="AV116" s="302"/>
    </row>
    <row r="117" spans="1:48" ht="19.5" customHeight="1">
      <c r="A117" s="530"/>
      <c r="B117" s="474"/>
      <c r="C117" s="656"/>
      <c r="D117" s="474"/>
      <c r="E117" s="476"/>
      <c r="F117" s="6" t="s">
        <v>19</v>
      </c>
      <c r="G117" s="6" t="s">
        <v>22</v>
      </c>
      <c r="H117" s="6" t="s">
        <v>306</v>
      </c>
      <c r="I117" s="6" t="s">
        <v>306</v>
      </c>
      <c r="J117" s="533"/>
      <c r="K117" s="533"/>
      <c r="L117" s="515"/>
      <c r="M117" s="515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93">
        <v>0</v>
      </c>
      <c r="X117" s="93">
        <v>0</v>
      </c>
      <c r="Y117" s="93">
        <v>0</v>
      </c>
      <c r="Z117" s="93">
        <v>0</v>
      </c>
      <c r="AA117" s="93">
        <v>0</v>
      </c>
      <c r="AB117" s="93">
        <v>0</v>
      </c>
      <c r="AC117" s="93">
        <v>0</v>
      </c>
      <c r="AD117" s="93">
        <v>0</v>
      </c>
      <c r="AE117" s="93">
        <v>0</v>
      </c>
      <c r="AF117" s="93">
        <v>0</v>
      </c>
      <c r="AG117" s="93">
        <v>0</v>
      </c>
      <c r="AH117" s="5">
        <v>0</v>
      </c>
      <c r="AI117" s="5">
        <v>0</v>
      </c>
      <c r="AJ117" s="5">
        <v>0</v>
      </c>
      <c r="AK117" s="93">
        <v>0</v>
      </c>
      <c r="AL117" s="93">
        <v>0</v>
      </c>
      <c r="AM117" s="93">
        <v>0</v>
      </c>
      <c r="AN117" s="93">
        <v>0</v>
      </c>
      <c r="AO117" s="93">
        <v>0</v>
      </c>
      <c r="AP117" s="93">
        <v>0</v>
      </c>
      <c r="AQ117" s="93">
        <v>0</v>
      </c>
      <c r="AR117" s="93">
        <v>0</v>
      </c>
      <c r="AS117" s="93">
        <v>0</v>
      </c>
      <c r="AT117" s="93">
        <v>0</v>
      </c>
      <c r="AU117" s="5">
        <v>0</v>
      </c>
      <c r="AV117" s="302"/>
    </row>
    <row r="118" spans="1:48" ht="19.5" customHeight="1">
      <c r="A118" s="530"/>
      <c r="B118" s="474"/>
      <c r="C118" s="656"/>
      <c r="D118" s="474"/>
      <c r="E118" s="476"/>
      <c r="F118" s="476" t="s">
        <v>39</v>
      </c>
      <c r="G118" s="476" t="s">
        <v>21</v>
      </c>
      <c r="H118" s="476" t="s">
        <v>375</v>
      </c>
      <c r="I118" s="476" t="s">
        <v>366</v>
      </c>
      <c r="J118" s="533"/>
      <c r="K118" s="533"/>
      <c r="L118" s="515"/>
      <c r="M118" s="515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93">
        <v>0</v>
      </c>
      <c r="X118" s="93">
        <v>0</v>
      </c>
      <c r="Y118" s="93">
        <v>0</v>
      </c>
      <c r="Z118" s="93">
        <v>0</v>
      </c>
      <c r="AA118" s="93">
        <v>0</v>
      </c>
      <c r="AB118" s="93">
        <v>0</v>
      </c>
      <c r="AC118" s="93">
        <v>0</v>
      </c>
      <c r="AD118" s="93">
        <v>0</v>
      </c>
      <c r="AE118" s="93">
        <v>0</v>
      </c>
      <c r="AF118" s="93">
        <v>0</v>
      </c>
      <c r="AG118" s="93">
        <v>0</v>
      </c>
      <c r="AH118" s="5">
        <v>0</v>
      </c>
      <c r="AI118" s="5">
        <v>0</v>
      </c>
      <c r="AJ118" s="5">
        <v>0</v>
      </c>
      <c r="AK118" s="93">
        <v>0</v>
      </c>
      <c r="AL118" s="93">
        <v>0</v>
      </c>
      <c r="AM118" s="93">
        <v>0</v>
      </c>
      <c r="AN118" s="93">
        <v>0</v>
      </c>
      <c r="AO118" s="93">
        <v>0</v>
      </c>
      <c r="AP118" s="93">
        <v>0</v>
      </c>
      <c r="AQ118" s="93">
        <v>0</v>
      </c>
      <c r="AR118" s="93">
        <v>0</v>
      </c>
      <c r="AS118" s="93">
        <v>0</v>
      </c>
      <c r="AT118" s="93">
        <v>0</v>
      </c>
      <c r="AU118" s="5">
        <v>0</v>
      </c>
      <c r="AV118" s="302"/>
    </row>
    <row r="119" spans="1:48" ht="19.5" customHeight="1">
      <c r="A119" s="530"/>
      <c r="B119" s="474"/>
      <c r="C119" s="656"/>
      <c r="D119" s="474"/>
      <c r="E119" s="476"/>
      <c r="F119" s="476"/>
      <c r="G119" s="476"/>
      <c r="H119" s="476"/>
      <c r="I119" s="476"/>
      <c r="J119" s="533"/>
      <c r="K119" s="533"/>
      <c r="L119" s="515"/>
      <c r="M119" s="515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93">
        <v>0</v>
      </c>
      <c r="X119" s="93">
        <v>0</v>
      </c>
      <c r="Y119" s="93">
        <v>0</v>
      </c>
      <c r="Z119" s="93">
        <v>0</v>
      </c>
      <c r="AA119" s="93">
        <v>0</v>
      </c>
      <c r="AB119" s="93">
        <v>0</v>
      </c>
      <c r="AC119" s="93">
        <v>0</v>
      </c>
      <c r="AD119" s="93">
        <v>0</v>
      </c>
      <c r="AE119" s="93">
        <v>0</v>
      </c>
      <c r="AF119" s="93">
        <v>0</v>
      </c>
      <c r="AG119" s="93">
        <v>0</v>
      </c>
      <c r="AH119" s="5">
        <v>0</v>
      </c>
      <c r="AI119" s="5">
        <v>0</v>
      </c>
      <c r="AJ119" s="5">
        <v>0</v>
      </c>
      <c r="AK119" s="93">
        <v>0</v>
      </c>
      <c r="AL119" s="93">
        <v>0</v>
      </c>
      <c r="AM119" s="93">
        <v>0</v>
      </c>
      <c r="AN119" s="93">
        <v>0</v>
      </c>
      <c r="AO119" s="93">
        <v>0</v>
      </c>
      <c r="AP119" s="93">
        <v>0</v>
      </c>
      <c r="AQ119" s="93">
        <v>0</v>
      </c>
      <c r="AR119" s="93">
        <v>0</v>
      </c>
      <c r="AS119" s="93">
        <v>0</v>
      </c>
      <c r="AT119" s="93">
        <v>0</v>
      </c>
      <c r="AU119" s="5">
        <v>0</v>
      </c>
      <c r="AV119" s="302"/>
    </row>
    <row r="120" spans="1:48" ht="18" customHeight="1">
      <c r="A120" s="530"/>
      <c r="B120" s="474"/>
      <c r="C120" s="656"/>
      <c r="D120" s="474"/>
      <c r="E120" s="476"/>
      <c r="F120" s="476"/>
      <c r="G120" s="476"/>
      <c r="H120" s="476"/>
      <c r="I120" s="476"/>
      <c r="J120" s="533"/>
      <c r="K120" s="533"/>
      <c r="L120" s="515"/>
      <c r="M120" s="515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93">
        <v>0</v>
      </c>
      <c r="X120" s="93">
        <v>0</v>
      </c>
      <c r="Y120" s="93">
        <v>0</v>
      </c>
      <c r="Z120" s="93">
        <v>0</v>
      </c>
      <c r="AA120" s="93">
        <v>0</v>
      </c>
      <c r="AB120" s="93">
        <v>0</v>
      </c>
      <c r="AC120" s="93">
        <v>0</v>
      </c>
      <c r="AD120" s="93">
        <v>0</v>
      </c>
      <c r="AE120" s="93">
        <v>0</v>
      </c>
      <c r="AF120" s="93">
        <v>0</v>
      </c>
      <c r="AG120" s="93">
        <v>0</v>
      </c>
      <c r="AH120" s="5">
        <v>0</v>
      </c>
      <c r="AI120" s="5">
        <v>0</v>
      </c>
      <c r="AJ120" s="5">
        <v>0</v>
      </c>
      <c r="AK120" s="93">
        <v>0</v>
      </c>
      <c r="AL120" s="93">
        <v>0</v>
      </c>
      <c r="AM120" s="93">
        <v>0</v>
      </c>
      <c r="AN120" s="93">
        <v>0</v>
      </c>
      <c r="AO120" s="93">
        <v>0</v>
      </c>
      <c r="AP120" s="93">
        <v>0</v>
      </c>
      <c r="AQ120" s="93">
        <v>0</v>
      </c>
      <c r="AR120" s="93">
        <v>0</v>
      </c>
      <c r="AS120" s="93">
        <v>0</v>
      </c>
      <c r="AT120" s="93">
        <v>0</v>
      </c>
      <c r="AU120" s="5">
        <v>0</v>
      </c>
      <c r="AV120" s="302"/>
    </row>
    <row r="121" spans="1:48" ht="17.25" customHeight="1">
      <c r="A121" s="530"/>
      <c r="B121" s="474"/>
      <c r="C121" s="656"/>
      <c r="D121" s="474"/>
      <c r="E121" s="476"/>
      <c r="F121" s="476"/>
      <c r="G121" s="476"/>
      <c r="H121" s="476"/>
      <c r="I121" s="476"/>
      <c r="J121" s="534"/>
      <c r="K121" s="534"/>
      <c r="L121" s="515"/>
      <c r="M121" s="515"/>
      <c r="N121" s="230">
        <f t="shared" ref="N121:T121" si="41">SUM(N116:N120)</f>
        <v>0</v>
      </c>
      <c r="O121" s="230">
        <f t="shared" si="41"/>
        <v>0</v>
      </c>
      <c r="P121" s="230">
        <f t="shared" si="41"/>
        <v>0</v>
      </c>
      <c r="Q121" s="230">
        <f t="shared" si="41"/>
        <v>0</v>
      </c>
      <c r="R121" s="230">
        <f t="shared" si="41"/>
        <v>3.7021600000000001</v>
      </c>
      <c r="S121" s="230">
        <f t="shared" si="41"/>
        <v>0</v>
      </c>
      <c r="T121" s="230">
        <f t="shared" si="41"/>
        <v>0</v>
      </c>
      <c r="U121" s="231">
        <f t="shared" si="34"/>
        <v>3.7021600000000001</v>
      </c>
      <c r="V121" s="231" t="s">
        <v>11</v>
      </c>
      <c r="W121" s="193">
        <f t="shared" ref="W121:AU121" si="42">SUM(W116:W120)</f>
        <v>0</v>
      </c>
      <c r="X121" s="193">
        <f t="shared" si="42"/>
        <v>0</v>
      </c>
      <c r="Y121" s="193">
        <f t="shared" si="42"/>
        <v>0</v>
      </c>
      <c r="Z121" s="193">
        <f t="shared" si="42"/>
        <v>0</v>
      </c>
      <c r="AA121" s="193">
        <f t="shared" si="42"/>
        <v>0</v>
      </c>
      <c r="AB121" s="193">
        <f t="shared" si="42"/>
        <v>0</v>
      </c>
      <c r="AC121" s="193">
        <f t="shared" si="42"/>
        <v>0</v>
      </c>
      <c r="AD121" s="193">
        <f t="shared" si="42"/>
        <v>0</v>
      </c>
      <c r="AE121" s="193">
        <f t="shared" si="42"/>
        <v>0</v>
      </c>
      <c r="AF121" s="193">
        <f t="shared" si="42"/>
        <v>0</v>
      </c>
      <c r="AG121" s="193">
        <f t="shared" si="42"/>
        <v>0</v>
      </c>
      <c r="AH121" s="230">
        <f t="shared" si="42"/>
        <v>0</v>
      </c>
      <c r="AI121" s="230">
        <f t="shared" si="42"/>
        <v>0</v>
      </c>
      <c r="AJ121" s="230">
        <f t="shared" si="42"/>
        <v>0</v>
      </c>
      <c r="AK121" s="193">
        <f t="shared" si="42"/>
        <v>0</v>
      </c>
      <c r="AL121" s="193">
        <f t="shared" si="42"/>
        <v>0</v>
      </c>
      <c r="AM121" s="193">
        <f t="shared" si="42"/>
        <v>0</v>
      </c>
      <c r="AN121" s="193">
        <f t="shared" si="42"/>
        <v>0</v>
      </c>
      <c r="AO121" s="193">
        <f t="shared" si="42"/>
        <v>0</v>
      </c>
      <c r="AP121" s="193">
        <f t="shared" si="42"/>
        <v>0</v>
      </c>
      <c r="AQ121" s="193">
        <f t="shared" si="42"/>
        <v>0</v>
      </c>
      <c r="AR121" s="193">
        <f t="shared" si="42"/>
        <v>0</v>
      </c>
      <c r="AS121" s="193">
        <f t="shared" si="42"/>
        <v>0</v>
      </c>
      <c r="AT121" s="193">
        <f t="shared" si="42"/>
        <v>0</v>
      </c>
      <c r="AU121" s="230">
        <f t="shared" si="42"/>
        <v>0</v>
      </c>
      <c r="AV121" s="328"/>
    </row>
    <row r="122" spans="1:48" ht="19.5" customHeight="1">
      <c r="A122" s="530"/>
      <c r="B122" s="474" t="s">
        <v>218</v>
      </c>
      <c r="C122" s="656" t="s">
        <v>74</v>
      </c>
      <c r="D122" s="474" t="s">
        <v>263</v>
      </c>
      <c r="E122" s="476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532">
        <v>2023</v>
      </c>
      <c r="K122" s="532">
        <v>2023</v>
      </c>
      <c r="L122" s="515">
        <v>3.8721299999999998</v>
      </c>
      <c r="M122" s="515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93">
        <v>0</v>
      </c>
      <c r="X122" s="93">
        <v>0</v>
      </c>
      <c r="Y122" s="93">
        <v>0</v>
      </c>
      <c r="Z122" s="93">
        <v>0</v>
      </c>
      <c r="AA122" s="93">
        <v>0</v>
      </c>
      <c r="AB122" s="93">
        <v>0</v>
      </c>
      <c r="AC122" s="93">
        <v>0</v>
      </c>
      <c r="AD122" s="93">
        <v>0</v>
      </c>
      <c r="AE122" s="93">
        <v>0</v>
      </c>
      <c r="AF122" s="93">
        <v>0</v>
      </c>
      <c r="AG122" s="93">
        <v>0</v>
      </c>
      <c r="AH122" s="5">
        <v>0</v>
      </c>
      <c r="AI122" s="5">
        <v>0</v>
      </c>
      <c r="AJ122" s="5">
        <v>0</v>
      </c>
      <c r="AK122" s="93">
        <v>0</v>
      </c>
      <c r="AL122" s="93">
        <v>0</v>
      </c>
      <c r="AM122" s="93">
        <v>0</v>
      </c>
      <c r="AN122" s="93">
        <v>0</v>
      </c>
      <c r="AO122" s="93">
        <v>0</v>
      </c>
      <c r="AP122" s="93">
        <v>0</v>
      </c>
      <c r="AQ122" s="93">
        <v>0</v>
      </c>
      <c r="AR122" s="93">
        <v>0</v>
      </c>
      <c r="AS122" s="93">
        <v>0</v>
      </c>
      <c r="AT122" s="93">
        <v>0</v>
      </c>
      <c r="AU122" s="5">
        <v>0</v>
      </c>
      <c r="AV122" s="302"/>
    </row>
    <row r="123" spans="1:48" ht="19.5" customHeight="1">
      <c r="A123" s="530"/>
      <c r="B123" s="474"/>
      <c r="C123" s="656"/>
      <c r="D123" s="474"/>
      <c r="E123" s="476"/>
      <c r="F123" s="6" t="s">
        <v>19</v>
      </c>
      <c r="G123" s="6" t="s">
        <v>22</v>
      </c>
      <c r="H123" s="6" t="s">
        <v>306</v>
      </c>
      <c r="I123" s="6" t="s">
        <v>306</v>
      </c>
      <c r="J123" s="533"/>
      <c r="K123" s="533"/>
      <c r="L123" s="515"/>
      <c r="M123" s="515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93">
        <v>0</v>
      </c>
      <c r="X123" s="93">
        <v>0</v>
      </c>
      <c r="Y123" s="93">
        <v>0</v>
      </c>
      <c r="Z123" s="93">
        <v>0</v>
      </c>
      <c r="AA123" s="93">
        <v>0</v>
      </c>
      <c r="AB123" s="93">
        <v>0</v>
      </c>
      <c r="AC123" s="93">
        <v>0</v>
      </c>
      <c r="AD123" s="93">
        <v>0</v>
      </c>
      <c r="AE123" s="93">
        <v>0</v>
      </c>
      <c r="AF123" s="93">
        <v>0</v>
      </c>
      <c r="AG123" s="93">
        <v>0</v>
      </c>
      <c r="AH123" s="5">
        <v>0</v>
      </c>
      <c r="AI123" s="5">
        <v>0</v>
      </c>
      <c r="AJ123" s="5">
        <v>0</v>
      </c>
      <c r="AK123" s="93">
        <v>0</v>
      </c>
      <c r="AL123" s="93">
        <v>0</v>
      </c>
      <c r="AM123" s="93">
        <v>0</v>
      </c>
      <c r="AN123" s="93">
        <v>0</v>
      </c>
      <c r="AO123" s="93">
        <v>0</v>
      </c>
      <c r="AP123" s="93">
        <v>0</v>
      </c>
      <c r="AQ123" s="93">
        <v>0</v>
      </c>
      <c r="AR123" s="93">
        <v>0</v>
      </c>
      <c r="AS123" s="93">
        <v>0</v>
      </c>
      <c r="AT123" s="93">
        <v>0</v>
      </c>
      <c r="AU123" s="5">
        <v>0</v>
      </c>
      <c r="AV123" s="302"/>
    </row>
    <row r="124" spans="1:48" ht="19.5" customHeight="1">
      <c r="A124" s="530"/>
      <c r="B124" s="474"/>
      <c r="C124" s="656"/>
      <c r="D124" s="474"/>
      <c r="E124" s="476"/>
      <c r="F124" s="476" t="s">
        <v>39</v>
      </c>
      <c r="G124" s="476" t="s">
        <v>21</v>
      </c>
      <c r="H124" s="476" t="s">
        <v>376</v>
      </c>
      <c r="I124" s="476" t="s">
        <v>375</v>
      </c>
      <c r="J124" s="533"/>
      <c r="K124" s="533"/>
      <c r="L124" s="515"/>
      <c r="M124" s="515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93">
        <v>0</v>
      </c>
      <c r="X124" s="93">
        <v>0</v>
      </c>
      <c r="Y124" s="93">
        <v>0</v>
      </c>
      <c r="Z124" s="93">
        <v>0</v>
      </c>
      <c r="AA124" s="93">
        <v>0</v>
      </c>
      <c r="AB124" s="93">
        <v>0</v>
      </c>
      <c r="AC124" s="93">
        <v>0</v>
      </c>
      <c r="AD124" s="93">
        <v>0</v>
      </c>
      <c r="AE124" s="93">
        <v>0</v>
      </c>
      <c r="AF124" s="93">
        <v>0</v>
      </c>
      <c r="AG124" s="93">
        <v>0</v>
      </c>
      <c r="AH124" s="5">
        <v>0</v>
      </c>
      <c r="AI124" s="5">
        <v>0</v>
      </c>
      <c r="AJ124" s="5">
        <v>0</v>
      </c>
      <c r="AK124" s="93">
        <v>0</v>
      </c>
      <c r="AL124" s="93">
        <v>0</v>
      </c>
      <c r="AM124" s="93">
        <v>0</v>
      </c>
      <c r="AN124" s="93">
        <v>0</v>
      </c>
      <c r="AO124" s="93">
        <v>0</v>
      </c>
      <c r="AP124" s="93">
        <v>0</v>
      </c>
      <c r="AQ124" s="93">
        <v>0</v>
      </c>
      <c r="AR124" s="93">
        <v>0</v>
      </c>
      <c r="AS124" s="93">
        <v>0</v>
      </c>
      <c r="AT124" s="93">
        <v>0</v>
      </c>
      <c r="AU124" s="5">
        <v>0</v>
      </c>
      <c r="AV124" s="302"/>
    </row>
    <row r="125" spans="1:48" ht="19.5" customHeight="1">
      <c r="A125" s="530"/>
      <c r="B125" s="474"/>
      <c r="C125" s="656"/>
      <c r="D125" s="474"/>
      <c r="E125" s="476"/>
      <c r="F125" s="476"/>
      <c r="G125" s="476"/>
      <c r="H125" s="476"/>
      <c r="I125" s="476"/>
      <c r="J125" s="533"/>
      <c r="K125" s="533"/>
      <c r="L125" s="515"/>
      <c r="M125" s="515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93">
        <v>0</v>
      </c>
      <c r="X125" s="93">
        <v>0</v>
      </c>
      <c r="Y125" s="93">
        <v>0</v>
      </c>
      <c r="Z125" s="93">
        <v>0</v>
      </c>
      <c r="AA125" s="93">
        <v>0</v>
      </c>
      <c r="AB125" s="93">
        <v>0</v>
      </c>
      <c r="AC125" s="93">
        <v>0</v>
      </c>
      <c r="AD125" s="93">
        <v>0</v>
      </c>
      <c r="AE125" s="93">
        <v>0</v>
      </c>
      <c r="AF125" s="93">
        <v>0</v>
      </c>
      <c r="AG125" s="93">
        <v>0</v>
      </c>
      <c r="AH125" s="5">
        <v>0</v>
      </c>
      <c r="AI125" s="5">
        <v>0</v>
      </c>
      <c r="AJ125" s="5">
        <v>0</v>
      </c>
      <c r="AK125" s="93">
        <v>0</v>
      </c>
      <c r="AL125" s="93">
        <v>0</v>
      </c>
      <c r="AM125" s="93">
        <v>0</v>
      </c>
      <c r="AN125" s="93">
        <v>0</v>
      </c>
      <c r="AO125" s="93">
        <v>0</v>
      </c>
      <c r="AP125" s="93">
        <v>0</v>
      </c>
      <c r="AQ125" s="93">
        <v>0</v>
      </c>
      <c r="AR125" s="93">
        <v>0</v>
      </c>
      <c r="AS125" s="93">
        <v>0</v>
      </c>
      <c r="AT125" s="93">
        <v>0</v>
      </c>
      <c r="AU125" s="5">
        <v>0</v>
      </c>
      <c r="AV125" s="302"/>
    </row>
    <row r="126" spans="1:48" ht="18" customHeight="1">
      <c r="A126" s="530"/>
      <c r="B126" s="474"/>
      <c r="C126" s="656"/>
      <c r="D126" s="474"/>
      <c r="E126" s="476"/>
      <c r="F126" s="476"/>
      <c r="G126" s="476"/>
      <c r="H126" s="476"/>
      <c r="I126" s="476"/>
      <c r="J126" s="533"/>
      <c r="K126" s="533"/>
      <c r="L126" s="515"/>
      <c r="M126" s="515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93">
        <v>0</v>
      </c>
      <c r="X126" s="93">
        <v>0</v>
      </c>
      <c r="Y126" s="93">
        <v>0</v>
      </c>
      <c r="Z126" s="93">
        <v>0</v>
      </c>
      <c r="AA126" s="93">
        <v>0</v>
      </c>
      <c r="AB126" s="93">
        <v>0</v>
      </c>
      <c r="AC126" s="93">
        <v>0</v>
      </c>
      <c r="AD126" s="93">
        <v>0</v>
      </c>
      <c r="AE126" s="93">
        <v>0</v>
      </c>
      <c r="AF126" s="93">
        <v>0</v>
      </c>
      <c r="AG126" s="93">
        <v>0</v>
      </c>
      <c r="AH126" s="5">
        <v>0</v>
      </c>
      <c r="AI126" s="5">
        <v>0</v>
      </c>
      <c r="AJ126" s="5">
        <v>0</v>
      </c>
      <c r="AK126" s="93">
        <v>0</v>
      </c>
      <c r="AL126" s="93">
        <v>0</v>
      </c>
      <c r="AM126" s="93">
        <v>0</v>
      </c>
      <c r="AN126" s="93">
        <v>0</v>
      </c>
      <c r="AO126" s="93">
        <v>0</v>
      </c>
      <c r="AP126" s="93">
        <v>0</v>
      </c>
      <c r="AQ126" s="93">
        <v>0</v>
      </c>
      <c r="AR126" s="93">
        <v>0</v>
      </c>
      <c r="AS126" s="93">
        <v>0</v>
      </c>
      <c r="AT126" s="93">
        <v>0</v>
      </c>
      <c r="AU126" s="5">
        <v>0</v>
      </c>
      <c r="AV126" s="302"/>
    </row>
    <row r="127" spans="1:48" ht="17.25" customHeight="1">
      <c r="A127" s="530"/>
      <c r="B127" s="474"/>
      <c r="C127" s="656"/>
      <c r="D127" s="474"/>
      <c r="E127" s="476"/>
      <c r="F127" s="476"/>
      <c r="G127" s="476"/>
      <c r="H127" s="476"/>
      <c r="I127" s="476"/>
      <c r="J127" s="534"/>
      <c r="K127" s="534"/>
      <c r="L127" s="515"/>
      <c r="M127" s="515"/>
      <c r="N127" s="230">
        <f t="shared" ref="N127:T127" si="44">SUM(N122:N126)</f>
        <v>0</v>
      </c>
      <c r="O127" s="230">
        <f t="shared" si="44"/>
        <v>0</v>
      </c>
      <c r="P127" s="230">
        <f t="shared" si="44"/>
        <v>0</v>
      </c>
      <c r="Q127" s="230">
        <f t="shared" si="44"/>
        <v>0</v>
      </c>
      <c r="R127" s="230">
        <f t="shared" si="44"/>
        <v>3.8721299999999998</v>
      </c>
      <c r="S127" s="230">
        <f t="shared" si="44"/>
        <v>0</v>
      </c>
      <c r="T127" s="230">
        <f t="shared" si="44"/>
        <v>0</v>
      </c>
      <c r="U127" s="231">
        <f t="shared" si="34"/>
        <v>3.8721299999999998</v>
      </c>
      <c r="V127" s="231" t="s">
        <v>11</v>
      </c>
      <c r="W127" s="193">
        <f t="shared" ref="W127:AU127" si="45">SUM(W122:W126)</f>
        <v>0</v>
      </c>
      <c r="X127" s="193">
        <f t="shared" si="45"/>
        <v>0</v>
      </c>
      <c r="Y127" s="193">
        <f t="shared" si="45"/>
        <v>0</v>
      </c>
      <c r="Z127" s="193">
        <f t="shared" si="45"/>
        <v>0</v>
      </c>
      <c r="AA127" s="193">
        <f t="shared" si="45"/>
        <v>0</v>
      </c>
      <c r="AB127" s="193">
        <f t="shared" si="45"/>
        <v>0</v>
      </c>
      <c r="AC127" s="193">
        <f t="shared" si="45"/>
        <v>0</v>
      </c>
      <c r="AD127" s="193">
        <f t="shared" si="45"/>
        <v>0</v>
      </c>
      <c r="AE127" s="193">
        <f t="shared" si="45"/>
        <v>0</v>
      </c>
      <c r="AF127" s="193">
        <f t="shared" si="45"/>
        <v>0</v>
      </c>
      <c r="AG127" s="193">
        <f t="shared" si="45"/>
        <v>0</v>
      </c>
      <c r="AH127" s="230">
        <f t="shared" si="45"/>
        <v>0</v>
      </c>
      <c r="AI127" s="230">
        <f t="shared" si="45"/>
        <v>0</v>
      </c>
      <c r="AJ127" s="230">
        <f t="shared" si="45"/>
        <v>0</v>
      </c>
      <c r="AK127" s="193">
        <f t="shared" si="45"/>
        <v>0</v>
      </c>
      <c r="AL127" s="193">
        <f t="shared" si="45"/>
        <v>0</v>
      </c>
      <c r="AM127" s="193">
        <f t="shared" si="45"/>
        <v>0</v>
      </c>
      <c r="AN127" s="193">
        <f t="shared" si="45"/>
        <v>0</v>
      </c>
      <c r="AO127" s="193">
        <f t="shared" si="45"/>
        <v>0</v>
      </c>
      <c r="AP127" s="193">
        <f t="shared" si="45"/>
        <v>0</v>
      </c>
      <c r="AQ127" s="193">
        <f t="shared" si="45"/>
        <v>0</v>
      </c>
      <c r="AR127" s="193">
        <f t="shared" si="45"/>
        <v>0</v>
      </c>
      <c r="AS127" s="193">
        <f t="shared" si="45"/>
        <v>0</v>
      </c>
      <c r="AT127" s="193">
        <f t="shared" si="45"/>
        <v>0</v>
      </c>
      <c r="AU127" s="230">
        <f t="shared" si="45"/>
        <v>0</v>
      </c>
      <c r="AV127" s="328"/>
    </row>
    <row r="128" spans="1:48" ht="19.5" customHeight="1">
      <c r="A128" s="530"/>
      <c r="B128" s="474" t="s">
        <v>219</v>
      </c>
      <c r="C128" s="656" t="s">
        <v>75</v>
      </c>
      <c r="D128" s="474" t="s">
        <v>261</v>
      </c>
      <c r="E128" s="476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532">
        <v>2023</v>
      </c>
      <c r="K128" s="532">
        <v>2023</v>
      </c>
      <c r="L128" s="515">
        <v>3.5340400000000001</v>
      </c>
      <c r="M128" s="515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93">
        <v>0</v>
      </c>
      <c r="X128" s="93">
        <v>0</v>
      </c>
      <c r="Y128" s="93">
        <v>0</v>
      </c>
      <c r="Z128" s="93">
        <v>0</v>
      </c>
      <c r="AA128" s="93">
        <v>0</v>
      </c>
      <c r="AB128" s="93">
        <v>0</v>
      </c>
      <c r="AC128" s="93">
        <v>0</v>
      </c>
      <c r="AD128" s="93">
        <v>0</v>
      </c>
      <c r="AE128" s="93">
        <v>0</v>
      </c>
      <c r="AF128" s="93">
        <v>0</v>
      </c>
      <c r="AG128" s="93">
        <v>0</v>
      </c>
      <c r="AH128" s="5">
        <v>0</v>
      </c>
      <c r="AI128" s="5">
        <v>0</v>
      </c>
      <c r="AJ128" s="5">
        <v>0</v>
      </c>
      <c r="AK128" s="93">
        <v>0</v>
      </c>
      <c r="AL128" s="93">
        <v>0</v>
      </c>
      <c r="AM128" s="93">
        <v>0</v>
      </c>
      <c r="AN128" s="93">
        <v>0</v>
      </c>
      <c r="AO128" s="93">
        <v>0</v>
      </c>
      <c r="AP128" s="93">
        <v>0</v>
      </c>
      <c r="AQ128" s="93">
        <v>0</v>
      </c>
      <c r="AR128" s="93">
        <v>0</v>
      </c>
      <c r="AS128" s="93">
        <v>0</v>
      </c>
      <c r="AT128" s="93">
        <v>0</v>
      </c>
      <c r="AU128" s="5">
        <v>0</v>
      </c>
      <c r="AV128" s="302"/>
    </row>
    <row r="129" spans="1:48" ht="19.5" customHeight="1">
      <c r="A129" s="530"/>
      <c r="B129" s="474"/>
      <c r="C129" s="656"/>
      <c r="D129" s="474"/>
      <c r="E129" s="476"/>
      <c r="F129" s="6" t="s">
        <v>19</v>
      </c>
      <c r="G129" s="6" t="s">
        <v>22</v>
      </c>
      <c r="H129" s="6" t="s">
        <v>307</v>
      </c>
      <c r="I129" s="6" t="s">
        <v>307</v>
      </c>
      <c r="J129" s="533"/>
      <c r="K129" s="533"/>
      <c r="L129" s="515"/>
      <c r="M129" s="515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93">
        <v>0</v>
      </c>
      <c r="X129" s="93">
        <v>0</v>
      </c>
      <c r="Y129" s="93">
        <v>0</v>
      </c>
      <c r="Z129" s="93">
        <v>0</v>
      </c>
      <c r="AA129" s="93">
        <v>0</v>
      </c>
      <c r="AB129" s="93">
        <v>0</v>
      </c>
      <c r="AC129" s="93">
        <v>0</v>
      </c>
      <c r="AD129" s="93">
        <v>0</v>
      </c>
      <c r="AE129" s="93">
        <v>0</v>
      </c>
      <c r="AF129" s="93">
        <v>0</v>
      </c>
      <c r="AG129" s="93">
        <v>0</v>
      </c>
      <c r="AH129" s="5">
        <v>0</v>
      </c>
      <c r="AI129" s="5">
        <v>0</v>
      </c>
      <c r="AJ129" s="5">
        <v>0</v>
      </c>
      <c r="AK129" s="93">
        <v>0</v>
      </c>
      <c r="AL129" s="93">
        <v>0</v>
      </c>
      <c r="AM129" s="93">
        <v>0</v>
      </c>
      <c r="AN129" s="93">
        <v>0</v>
      </c>
      <c r="AO129" s="93">
        <v>0</v>
      </c>
      <c r="AP129" s="93">
        <v>0</v>
      </c>
      <c r="AQ129" s="93">
        <v>0</v>
      </c>
      <c r="AR129" s="93">
        <v>0</v>
      </c>
      <c r="AS129" s="93">
        <v>0</v>
      </c>
      <c r="AT129" s="93">
        <v>0</v>
      </c>
      <c r="AU129" s="5">
        <v>0</v>
      </c>
      <c r="AV129" s="302"/>
    </row>
    <row r="130" spans="1:48" ht="19.5" customHeight="1">
      <c r="A130" s="530"/>
      <c r="B130" s="474"/>
      <c r="C130" s="656"/>
      <c r="D130" s="474"/>
      <c r="E130" s="476"/>
      <c r="F130" s="476" t="s">
        <v>39</v>
      </c>
      <c r="G130" s="476" t="s">
        <v>21</v>
      </c>
      <c r="H130" s="476" t="s">
        <v>376</v>
      </c>
      <c r="I130" s="476" t="s">
        <v>317</v>
      </c>
      <c r="J130" s="533"/>
      <c r="K130" s="533"/>
      <c r="L130" s="515"/>
      <c r="M130" s="515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93">
        <v>0</v>
      </c>
      <c r="X130" s="93">
        <v>0</v>
      </c>
      <c r="Y130" s="93">
        <v>0</v>
      </c>
      <c r="Z130" s="93">
        <v>0</v>
      </c>
      <c r="AA130" s="93">
        <v>0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0</v>
      </c>
      <c r="AH130" s="5">
        <v>0</v>
      </c>
      <c r="AI130" s="5">
        <v>0</v>
      </c>
      <c r="AJ130" s="5">
        <v>0</v>
      </c>
      <c r="AK130" s="93">
        <v>0</v>
      </c>
      <c r="AL130" s="93">
        <v>0</v>
      </c>
      <c r="AM130" s="93">
        <v>0</v>
      </c>
      <c r="AN130" s="93">
        <v>0</v>
      </c>
      <c r="AO130" s="93">
        <v>0</v>
      </c>
      <c r="AP130" s="93">
        <v>0</v>
      </c>
      <c r="AQ130" s="93">
        <v>0</v>
      </c>
      <c r="AR130" s="93">
        <v>0</v>
      </c>
      <c r="AS130" s="93">
        <v>0</v>
      </c>
      <c r="AT130" s="93">
        <v>0</v>
      </c>
      <c r="AU130" s="5">
        <v>0</v>
      </c>
      <c r="AV130" s="302"/>
    </row>
    <row r="131" spans="1:48" ht="19.5" customHeight="1">
      <c r="A131" s="530"/>
      <c r="B131" s="474"/>
      <c r="C131" s="656"/>
      <c r="D131" s="474"/>
      <c r="E131" s="476"/>
      <c r="F131" s="476"/>
      <c r="G131" s="476"/>
      <c r="H131" s="476"/>
      <c r="I131" s="476"/>
      <c r="J131" s="533"/>
      <c r="K131" s="533"/>
      <c r="L131" s="515"/>
      <c r="M131" s="515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93">
        <v>0</v>
      </c>
      <c r="X131" s="93">
        <v>0</v>
      </c>
      <c r="Y131" s="93">
        <v>0</v>
      </c>
      <c r="Z131" s="93">
        <v>0</v>
      </c>
      <c r="AA131" s="93">
        <v>0</v>
      </c>
      <c r="AB131" s="93">
        <v>0</v>
      </c>
      <c r="AC131" s="93">
        <v>0</v>
      </c>
      <c r="AD131" s="93">
        <v>0</v>
      </c>
      <c r="AE131" s="93">
        <v>0</v>
      </c>
      <c r="AF131" s="93">
        <v>0</v>
      </c>
      <c r="AG131" s="93">
        <v>0</v>
      </c>
      <c r="AH131" s="5">
        <v>0</v>
      </c>
      <c r="AI131" s="5">
        <v>0</v>
      </c>
      <c r="AJ131" s="5">
        <v>0</v>
      </c>
      <c r="AK131" s="93">
        <v>0</v>
      </c>
      <c r="AL131" s="93">
        <v>0</v>
      </c>
      <c r="AM131" s="93">
        <v>0</v>
      </c>
      <c r="AN131" s="93">
        <v>0</v>
      </c>
      <c r="AO131" s="93">
        <v>0</v>
      </c>
      <c r="AP131" s="93">
        <v>0</v>
      </c>
      <c r="AQ131" s="93">
        <v>0</v>
      </c>
      <c r="AR131" s="93">
        <v>0</v>
      </c>
      <c r="AS131" s="93">
        <v>0</v>
      </c>
      <c r="AT131" s="93">
        <v>0</v>
      </c>
      <c r="AU131" s="5">
        <v>0</v>
      </c>
      <c r="AV131" s="302"/>
    </row>
    <row r="132" spans="1:48" ht="18" customHeight="1">
      <c r="A132" s="530"/>
      <c r="B132" s="474"/>
      <c r="C132" s="656"/>
      <c r="D132" s="474"/>
      <c r="E132" s="476"/>
      <c r="F132" s="476"/>
      <c r="G132" s="476"/>
      <c r="H132" s="476"/>
      <c r="I132" s="476"/>
      <c r="J132" s="533"/>
      <c r="K132" s="533"/>
      <c r="L132" s="515"/>
      <c r="M132" s="515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93">
        <v>0</v>
      </c>
      <c r="X132" s="93">
        <v>0</v>
      </c>
      <c r="Y132" s="93">
        <v>0</v>
      </c>
      <c r="Z132" s="93">
        <v>0</v>
      </c>
      <c r="AA132" s="93">
        <v>0</v>
      </c>
      <c r="AB132" s="93">
        <v>0</v>
      </c>
      <c r="AC132" s="93">
        <v>0</v>
      </c>
      <c r="AD132" s="93">
        <v>0</v>
      </c>
      <c r="AE132" s="93">
        <v>0</v>
      </c>
      <c r="AF132" s="93">
        <v>0</v>
      </c>
      <c r="AG132" s="93">
        <v>0</v>
      </c>
      <c r="AH132" s="5">
        <v>0</v>
      </c>
      <c r="AI132" s="5">
        <v>0</v>
      </c>
      <c r="AJ132" s="5">
        <v>0</v>
      </c>
      <c r="AK132" s="93">
        <v>0</v>
      </c>
      <c r="AL132" s="93">
        <v>0</v>
      </c>
      <c r="AM132" s="93">
        <v>0</v>
      </c>
      <c r="AN132" s="93">
        <v>0</v>
      </c>
      <c r="AO132" s="93">
        <v>0</v>
      </c>
      <c r="AP132" s="93">
        <v>0</v>
      </c>
      <c r="AQ132" s="93">
        <v>0</v>
      </c>
      <c r="AR132" s="93">
        <v>0</v>
      </c>
      <c r="AS132" s="93">
        <v>0</v>
      </c>
      <c r="AT132" s="93">
        <v>0</v>
      </c>
      <c r="AU132" s="5">
        <v>0</v>
      </c>
      <c r="AV132" s="302"/>
    </row>
    <row r="133" spans="1:48" ht="17.25" customHeight="1">
      <c r="A133" s="530"/>
      <c r="B133" s="474"/>
      <c r="C133" s="656"/>
      <c r="D133" s="474"/>
      <c r="E133" s="476"/>
      <c r="F133" s="476"/>
      <c r="G133" s="476"/>
      <c r="H133" s="476"/>
      <c r="I133" s="476"/>
      <c r="J133" s="534"/>
      <c r="K133" s="534"/>
      <c r="L133" s="515"/>
      <c r="M133" s="515"/>
      <c r="N133" s="230">
        <f t="shared" ref="N133:T133" si="47">SUM(N128:N132)</f>
        <v>0</v>
      </c>
      <c r="O133" s="230">
        <f t="shared" si="47"/>
        <v>0</v>
      </c>
      <c r="P133" s="230">
        <f t="shared" si="47"/>
        <v>0</v>
      </c>
      <c r="Q133" s="230">
        <f t="shared" si="47"/>
        <v>0</v>
      </c>
      <c r="R133" s="230">
        <f t="shared" si="47"/>
        <v>3.5340400000000001</v>
      </c>
      <c r="S133" s="230">
        <f t="shared" si="47"/>
        <v>0</v>
      </c>
      <c r="T133" s="230">
        <f t="shared" si="47"/>
        <v>0</v>
      </c>
      <c r="U133" s="231">
        <f t="shared" si="34"/>
        <v>3.5340400000000001</v>
      </c>
      <c r="V133" s="231" t="s">
        <v>11</v>
      </c>
      <c r="W133" s="193">
        <f t="shared" ref="W133:AU133" si="48">SUM(W128:W132)</f>
        <v>0</v>
      </c>
      <c r="X133" s="193">
        <f t="shared" si="48"/>
        <v>0</v>
      </c>
      <c r="Y133" s="193">
        <f t="shared" si="48"/>
        <v>0</v>
      </c>
      <c r="Z133" s="193">
        <f t="shared" si="48"/>
        <v>0</v>
      </c>
      <c r="AA133" s="193">
        <f t="shared" si="48"/>
        <v>0</v>
      </c>
      <c r="AB133" s="193">
        <f t="shared" si="48"/>
        <v>0</v>
      </c>
      <c r="AC133" s="193">
        <f t="shared" si="48"/>
        <v>0</v>
      </c>
      <c r="AD133" s="193">
        <f t="shared" si="48"/>
        <v>0</v>
      </c>
      <c r="AE133" s="193">
        <f t="shared" si="48"/>
        <v>0</v>
      </c>
      <c r="AF133" s="193">
        <f t="shared" si="48"/>
        <v>0</v>
      </c>
      <c r="AG133" s="193">
        <f t="shared" si="48"/>
        <v>0</v>
      </c>
      <c r="AH133" s="230">
        <f t="shared" si="48"/>
        <v>0</v>
      </c>
      <c r="AI133" s="230">
        <f t="shared" si="48"/>
        <v>0</v>
      </c>
      <c r="AJ133" s="230">
        <f t="shared" si="48"/>
        <v>0</v>
      </c>
      <c r="AK133" s="193">
        <f t="shared" si="48"/>
        <v>0</v>
      </c>
      <c r="AL133" s="193">
        <f t="shared" si="48"/>
        <v>0</v>
      </c>
      <c r="AM133" s="193">
        <f t="shared" si="48"/>
        <v>0</v>
      </c>
      <c r="AN133" s="193">
        <f t="shared" si="48"/>
        <v>0</v>
      </c>
      <c r="AO133" s="193">
        <f t="shared" si="48"/>
        <v>0</v>
      </c>
      <c r="AP133" s="193">
        <f t="shared" si="48"/>
        <v>0</v>
      </c>
      <c r="AQ133" s="193">
        <f t="shared" si="48"/>
        <v>0</v>
      </c>
      <c r="AR133" s="193">
        <f t="shared" si="48"/>
        <v>0</v>
      </c>
      <c r="AS133" s="193">
        <f t="shared" si="48"/>
        <v>0</v>
      </c>
      <c r="AT133" s="193">
        <f t="shared" si="48"/>
        <v>0</v>
      </c>
      <c r="AU133" s="230">
        <f t="shared" si="48"/>
        <v>0</v>
      </c>
      <c r="AV133" s="328"/>
    </row>
    <row r="134" spans="1:48" ht="19.5" customHeight="1">
      <c r="A134" s="530"/>
      <c r="B134" s="474" t="s">
        <v>220</v>
      </c>
      <c r="C134" s="656" t="s">
        <v>131</v>
      </c>
      <c r="D134" s="474" t="s">
        <v>261</v>
      </c>
      <c r="E134" s="476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532">
        <v>2023</v>
      </c>
      <c r="K134" s="532">
        <v>2023</v>
      </c>
      <c r="L134" s="515">
        <v>5.1384600000000002</v>
      </c>
      <c r="M134" s="515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93">
        <v>0</v>
      </c>
      <c r="X134" s="93">
        <v>0</v>
      </c>
      <c r="Y134" s="93">
        <v>0</v>
      </c>
      <c r="Z134" s="93">
        <v>0</v>
      </c>
      <c r="AA134" s="93">
        <v>0</v>
      </c>
      <c r="AB134" s="93">
        <v>0</v>
      </c>
      <c r="AC134" s="93">
        <v>0</v>
      </c>
      <c r="AD134" s="93">
        <v>0</v>
      </c>
      <c r="AE134" s="93">
        <v>0</v>
      </c>
      <c r="AF134" s="93">
        <v>0</v>
      </c>
      <c r="AG134" s="93">
        <v>0</v>
      </c>
      <c r="AH134" s="5">
        <v>0</v>
      </c>
      <c r="AI134" s="5">
        <v>0</v>
      </c>
      <c r="AJ134" s="5">
        <v>0</v>
      </c>
      <c r="AK134" s="93">
        <v>0</v>
      </c>
      <c r="AL134" s="93">
        <v>0</v>
      </c>
      <c r="AM134" s="93">
        <v>0</v>
      </c>
      <c r="AN134" s="93">
        <v>0</v>
      </c>
      <c r="AO134" s="93">
        <v>0</v>
      </c>
      <c r="AP134" s="93">
        <v>0</v>
      </c>
      <c r="AQ134" s="93">
        <v>0</v>
      </c>
      <c r="AR134" s="93">
        <v>0</v>
      </c>
      <c r="AS134" s="93">
        <v>0</v>
      </c>
      <c r="AT134" s="93">
        <v>0</v>
      </c>
      <c r="AU134" s="5">
        <v>0</v>
      </c>
      <c r="AV134" s="302"/>
    </row>
    <row r="135" spans="1:48" ht="19.5" customHeight="1">
      <c r="A135" s="530"/>
      <c r="B135" s="474"/>
      <c r="C135" s="656"/>
      <c r="D135" s="474"/>
      <c r="E135" s="476"/>
      <c r="F135" s="6" t="s">
        <v>19</v>
      </c>
      <c r="G135" s="6" t="s">
        <v>22</v>
      </c>
      <c r="H135" s="6" t="s">
        <v>308</v>
      </c>
      <c r="I135" s="6" t="s">
        <v>308</v>
      </c>
      <c r="J135" s="533"/>
      <c r="K135" s="533"/>
      <c r="L135" s="515"/>
      <c r="M135" s="515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93">
        <v>0</v>
      </c>
      <c r="X135" s="93">
        <v>0</v>
      </c>
      <c r="Y135" s="93">
        <v>0</v>
      </c>
      <c r="Z135" s="93">
        <v>0</v>
      </c>
      <c r="AA135" s="93">
        <v>0</v>
      </c>
      <c r="AB135" s="93">
        <v>0</v>
      </c>
      <c r="AC135" s="93">
        <v>0</v>
      </c>
      <c r="AD135" s="93">
        <v>0</v>
      </c>
      <c r="AE135" s="93">
        <v>0</v>
      </c>
      <c r="AF135" s="93">
        <v>0</v>
      </c>
      <c r="AG135" s="93">
        <v>0</v>
      </c>
      <c r="AH135" s="5">
        <v>0</v>
      </c>
      <c r="AI135" s="5">
        <v>0</v>
      </c>
      <c r="AJ135" s="5">
        <v>0</v>
      </c>
      <c r="AK135" s="93">
        <v>0</v>
      </c>
      <c r="AL135" s="93">
        <v>0</v>
      </c>
      <c r="AM135" s="93">
        <v>0</v>
      </c>
      <c r="AN135" s="93">
        <v>0</v>
      </c>
      <c r="AO135" s="93">
        <v>0</v>
      </c>
      <c r="AP135" s="93">
        <v>0</v>
      </c>
      <c r="AQ135" s="93">
        <v>0</v>
      </c>
      <c r="AR135" s="93">
        <v>0</v>
      </c>
      <c r="AS135" s="93">
        <v>0</v>
      </c>
      <c r="AT135" s="93">
        <v>0</v>
      </c>
      <c r="AU135" s="5">
        <v>0</v>
      </c>
      <c r="AV135" s="302"/>
    </row>
    <row r="136" spans="1:48" ht="19.5" customHeight="1">
      <c r="A136" s="530"/>
      <c r="B136" s="474"/>
      <c r="C136" s="656"/>
      <c r="D136" s="474"/>
      <c r="E136" s="476"/>
      <c r="F136" s="476" t="s">
        <v>39</v>
      </c>
      <c r="G136" s="476" t="s">
        <v>21</v>
      </c>
      <c r="H136" s="476" t="s">
        <v>378</v>
      </c>
      <c r="I136" s="476" t="s">
        <v>366</v>
      </c>
      <c r="J136" s="533"/>
      <c r="K136" s="533"/>
      <c r="L136" s="515"/>
      <c r="M136" s="515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93">
        <v>0</v>
      </c>
      <c r="X136" s="93">
        <v>0</v>
      </c>
      <c r="Y136" s="93">
        <v>0</v>
      </c>
      <c r="Z136" s="93">
        <v>0</v>
      </c>
      <c r="AA136" s="93">
        <v>0</v>
      </c>
      <c r="AB136" s="93">
        <v>0</v>
      </c>
      <c r="AC136" s="93">
        <v>0</v>
      </c>
      <c r="AD136" s="93">
        <v>0</v>
      </c>
      <c r="AE136" s="93">
        <v>0</v>
      </c>
      <c r="AF136" s="93">
        <v>0</v>
      </c>
      <c r="AG136" s="93">
        <v>0</v>
      </c>
      <c r="AH136" s="5">
        <v>0</v>
      </c>
      <c r="AI136" s="5">
        <v>0</v>
      </c>
      <c r="AJ136" s="5">
        <v>0</v>
      </c>
      <c r="AK136" s="93">
        <v>0</v>
      </c>
      <c r="AL136" s="93">
        <v>0</v>
      </c>
      <c r="AM136" s="93">
        <v>0</v>
      </c>
      <c r="AN136" s="93">
        <v>0</v>
      </c>
      <c r="AO136" s="93">
        <v>0</v>
      </c>
      <c r="AP136" s="93">
        <v>0</v>
      </c>
      <c r="AQ136" s="93">
        <v>0</v>
      </c>
      <c r="AR136" s="93">
        <v>0</v>
      </c>
      <c r="AS136" s="93">
        <v>0</v>
      </c>
      <c r="AT136" s="93">
        <v>0</v>
      </c>
      <c r="AU136" s="5">
        <v>0</v>
      </c>
      <c r="AV136" s="302"/>
    </row>
    <row r="137" spans="1:48" ht="19.5" customHeight="1">
      <c r="A137" s="530"/>
      <c r="B137" s="474"/>
      <c r="C137" s="656"/>
      <c r="D137" s="474"/>
      <c r="E137" s="476"/>
      <c r="F137" s="476"/>
      <c r="G137" s="476"/>
      <c r="H137" s="476"/>
      <c r="I137" s="476"/>
      <c r="J137" s="533"/>
      <c r="K137" s="533"/>
      <c r="L137" s="515"/>
      <c r="M137" s="515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93">
        <v>0</v>
      </c>
      <c r="X137" s="93">
        <v>0</v>
      </c>
      <c r="Y137" s="93">
        <v>0</v>
      </c>
      <c r="Z137" s="93">
        <v>0</v>
      </c>
      <c r="AA137" s="93">
        <v>0</v>
      </c>
      <c r="AB137" s="93">
        <v>0</v>
      </c>
      <c r="AC137" s="93">
        <v>0</v>
      </c>
      <c r="AD137" s="93">
        <v>0</v>
      </c>
      <c r="AE137" s="93">
        <v>0</v>
      </c>
      <c r="AF137" s="93">
        <v>0</v>
      </c>
      <c r="AG137" s="93">
        <v>0</v>
      </c>
      <c r="AH137" s="5">
        <v>0</v>
      </c>
      <c r="AI137" s="5">
        <v>0</v>
      </c>
      <c r="AJ137" s="5">
        <v>0</v>
      </c>
      <c r="AK137" s="93">
        <v>0</v>
      </c>
      <c r="AL137" s="93">
        <v>0</v>
      </c>
      <c r="AM137" s="93">
        <v>0</v>
      </c>
      <c r="AN137" s="93">
        <v>0</v>
      </c>
      <c r="AO137" s="93">
        <v>0</v>
      </c>
      <c r="AP137" s="93">
        <v>0</v>
      </c>
      <c r="AQ137" s="93">
        <v>0</v>
      </c>
      <c r="AR137" s="93">
        <v>0</v>
      </c>
      <c r="AS137" s="93">
        <v>0</v>
      </c>
      <c r="AT137" s="93">
        <v>0</v>
      </c>
      <c r="AU137" s="5">
        <v>0</v>
      </c>
      <c r="AV137" s="302"/>
    </row>
    <row r="138" spans="1:48" ht="18" customHeight="1">
      <c r="A138" s="530"/>
      <c r="B138" s="474"/>
      <c r="C138" s="656"/>
      <c r="D138" s="474"/>
      <c r="E138" s="476"/>
      <c r="F138" s="476"/>
      <c r="G138" s="476"/>
      <c r="H138" s="476"/>
      <c r="I138" s="476"/>
      <c r="J138" s="533"/>
      <c r="K138" s="533"/>
      <c r="L138" s="515"/>
      <c r="M138" s="515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93">
        <v>0</v>
      </c>
      <c r="X138" s="93">
        <v>0</v>
      </c>
      <c r="Y138" s="93">
        <v>0</v>
      </c>
      <c r="Z138" s="93">
        <v>0</v>
      </c>
      <c r="AA138" s="93">
        <v>0</v>
      </c>
      <c r="AB138" s="93">
        <v>0</v>
      </c>
      <c r="AC138" s="93">
        <v>0</v>
      </c>
      <c r="AD138" s="93">
        <v>0</v>
      </c>
      <c r="AE138" s="93">
        <v>0</v>
      </c>
      <c r="AF138" s="93">
        <v>0</v>
      </c>
      <c r="AG138" s="93">
        <v>0</v>
      </c>
      <c r="AH138" s="5">
        <v>0</v>
      </c>
      <c r="AI138" s="5">
        <v>0</v>
      </c>
      <c r="AJ138" s="5">
        <v>0</v>
      </c>
      <c r="AK138" s="93">
        <v>0</v>
      </c>
      <c r="AL138" s="93">
        <v>0</v>
      </c>
      <c r="AM138" s="93">
        <v>0</v>
      </c>
      <c r="AN138" s="93">
        <v>0</v>
      </c>
      <c r="AO138" s="93">
        <v>0</v>
      </c>
      <c r="AP138" s="93">
        <v>0</v>
      </c>
      <c r="AQ138" s="93">
        <v>0</v>
      </c>
      <c r="AR138" s="93">
        <v>0</v>
      </c>
      <c r="AS138" s="93">
        <v>0</v>
      </c>
      <c r="AT138" s="93">
        <v>0</v>
      </c>
      <c r="AU138" s="5">
        <v>0</v>
      </c>
      <c r="AV138" s="302"/>
    </row>
    <row r="139" spans="1:48" ht="17.25" customHeight="1">
      <c r="A139" s="531"/>
      <c r="B139" s="474"/>
      <c r="C139" s="656"/>
      <c r="D139" s="474"/>
      <c r="E139" s="476"/>
      <c r="F139" s="476"/>
      <c r="G139" s="476"/>
      <c r="H139" s="476"/>
      <c r="I139" s="476"/>
      <c r="J139" s="534"/>
      <c r="K139" s="534"/>
      <c r="L139" s="515"/>
      <c r="M139" s="515"/>
      <c r="N139" s="230">
        <f t="shared" ref="N139:T139" si="50">SUM(N134:N138)</f>
        <v>0</v>
      </c>
      <c r="O139" s="230">
        <f t="shared" si="50"/>
        <v>0</v>
      </c>
      <c r="P139" s="230">
        <f t="shared" si="50"/>
        <v>0</v>
      </c>
      <c r="Q139" s="230">
        <f t="shared" si="50"/>
        <v>0</v>
      </c>
      <c r="R139" s="230">
        <f t="shared" si="50"/>
        <v>5.1384600000000002</v>
      </c>
      <c r="S139" s="230">
        <f t="shared" si="50"/>
        <v>0</v>
      </c>
      <c r="T139" s="230">
        <f t="shared" si="50"/>
        <v>0</v>
      </c>
      <c r="U139" s="231">
        <f t="shared" si="34"/>
        <v>5.1384600000000002</v>
      </c>
      <c r="V139" s="231" t="s">
        <v>11</v>
      </c>
      <c r="W139" s="193">
        <f t="shared" ref="W139:AU139" si="51">SUM(W134:W138)</f>
        <v>0</v>
      </c>
      <c r="X139" s="193">
        <f t="shared" si="51"/>
        <v>0</v>
      </c>
      <c r="Y139" s="193">
        <f t="shared" si="51"/>
        <v>0</v>
      </c>
      <c r="Z139" s="193">
        <f t="shared" si="51"/>
        <v>0</v>
      </c>
      <c r="AA139" s="193">
        <f t="shared" si="51"/>
        <v>0</v>
      </c>
      <c r="AB139" s="193">
        <f t="shared" si="51"/>
        <v>0</v>
      </c>
      <c r="AC139" s="193">
        <f t="shared" si="51"/>
        <v>0</v>
      </c>
      <c r="AD139" s="193">
        <f t="shared" si="51"/>
        <v>0</v>
      </c>
      <c r="AE139" s="193">
        <f t="shared" si="51"/>
        <v>0</v>
      </c>
      <c r="AF139" s="193">
        <f t="shared" si="51"/>
        <v>0</v>
      </c>
      <c r="AG139" s="193">
        <f t="shared" si="51"/>
        <v>0</v>
      </c>
      <c r="AH139" s="230">
        <f t="shared" si="51"/>
        <v>0</v>
      </c>
      <c r="AI139" s="230">
        <f t="shared" si="51"/>
        <v>0</v>
      </c>
      <c r="AJ139" s="230">
        <f t="shared" si="51"/>
        <v>0</v>
      </c>
      <c r="AK139" s="193">
        <f t="shared" si="51"/>
        <v>0</v>
      </c>
      <c r="AL139" s="193">
        <f t="shared" si="51"/>
        <v>0</v>
      </c>
      <c r="AM139" s="193">
        <f t="shared" si="51"/>
        <v>0</v>
      </c>
      <c r="AN139" s="193">
        <f t="shared" si="51"/>
        <v>0</v>
      </c>
      <c r="AO139" s="193">
        <f t="shared" si="51"/>
        <v>0</v>
      </c>
      <c r="AP139" s="193">
        <f t="shared" si="51"/>
        <v>0</v>
      </c>
      <c r="AQ139" s="193">
        <f t="shared" si="51"/>
        <v>0</v>
      </c>
      <c r="AR139" s="193">
        <f t="shared" si="51"/>
        <v>0</v>
      </c>
      <c r="AS139" s="193">
        <f t="shared" si="51"/>
        <v>0</v>
      </c>
      <c r="AT139" s="193">
        <f t="shared" si="51"/>
        <v>0</v>
      </c>
      <c r="AU139" s="230">
        <f t="shared" si="51"/>
        <v>0</v>
      </c>
      <c r="AV139" s="328"/>
    </row>
    <row r="140" spans="1:48" ht="15.75" hidden="1" customHeight="1">
      <c r="A140" s="467" t="s">
        <v>163</v>
      </c>
      <c r="B140" s="468"/>
      <c r="C140" s="468"/>
      <c r="D140" s="468"/>
      <c r="E140" s="468"/>
      <c r="F140" s="468"/>
      <c r="G140" s="468"/>
      <c r="H140" s="468"/>
      <c r="I140" s="468"/>
      <c r="J140" s="468"/>
      <c r="K140" s="468"/>
      <c r="L140" s="468"/>
      <c r="M140" s="468"/>
      <c r="N140" s="468"/>
      <c r="O140" s="468"/>
      <c r="P140" s="468"/>
      <c r="Q140" s="468"/>
      <c r="R140" s="468"/>
      <c r="S140" s="468"/>
      <c r="T140" s="468"/>
      <c r="U140" s="468"/>
      <c r="V140" s="468"/>
      <c r="W140" s="469"/>
      <c r="X140" s="469"/>
      <c r="Y140" s="469"/>
      <c r="Z140" s="469"/>
      <c r="AA140" s="469"/>
      <c r="AB140" s="469"/>
      <c r="AC140" s="469"/>
      <c r="AD140" s="469"/>
      <c r="AE140" s="469"/>
      <c r="AF140" s="469"/>
      <c r="AG140" s="469"/>
      <c r="AH140" s="469"/>
      <c r="AI140" s="469"/>
      <c r="AJ140" s="469"/>
      <c r="AK140" s="469"/>
      <c r="AL140" s="469"/>
      <c r="AM140" s="469"/>
      <c r="AN140" s="469"/>
      <c r="AO140" s="469"/>
      <c r="AP140" s="469"/>
      <c r="AQ140" s="469"/>
      <c r="AR140" s="469"/>
      <c r="AS140" s="469"/>
      <c r="AT140" s="469"/>
      <c r="AU140" s="469"/>
      <c r="AV140" s="470"/>
    </row>
    <row r="141" spans="1:48" ht="19.5" customHeight="1">
      <c r="A141" s="525"/>
      <c r="B141" s="474" t="s">
        <v>221</v>
      </c>
      <c r="C141" s="656" t="s">
        <v>76</v>
      </c>
      <c r="D141" s="474" t="s">
        <v>261</v>
      </c>
      <c r="E141" s="476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517">
        <v>2023</v>
      </c>
      <c r="K141" s="517">
        <v>2023</v>
      </c>
      <c r="L141" s="515">
        <v>5.19611</v>
      </c>
      <c r="M141" s="515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93">
        <v>0</v>
      </c>
      <c r="X141" s="93">
        <v>0</v>
      </c>
      <c r="Y141" s="93">
        <v>0</v>
      </c>
      <c r="Z141" s="93">
        <v>0</v>
      </c>
      <c r="AA141" s="93">
        <v>0</v>
      </c>
      <c r="AB141" s="93">
        <v>0</v>
      </c>
      <c r="AC141" s="93">
        <v>0</v>
      </c>
      <c r="AD141" s="93">
        <v>0</v>
      </c>
      <c r="AE141" s="93">
        <v>0</v>
      </c>
      <c r="AF141" s="93">
        <v>0</v>
      </c>
      <c r="AG141" s="93">
        <v>0</v>
      </c>
      <c r="AH141" s="5">
        <v>0</v>
      </c>
      <c r="AI141" s="5">
        <v>0</v>
      </c>
      <c r="AJ141" s="5">
        <v>0</v>
      </c>
      <c r="AK141" s="93">
        <v>0</v>
      </c>
      <c r="AL141" s="93">
        <v>0</v>
      </c>
      <c r="AM141" s="93">
        <v>0</v>
      </c>
      <c r="AN141" s="93">
        <v>0</v>
      </c>
      <c r="AO141" s="93">
        <v>0</v>
      </c>
      <c r="AP141" s="93">
        <v>0</v>
      </c>
      <c r="AQ141" s="93">
        <v>0</v>
      </c>
      <c r="AR141" s="93">
        <v>0</v>
      </c>
      <c r="AS141" s="93">
        <v>0</v>
      </c>
      <c r="AT141" s="93">
        <v>0</v>
      </c>
      <c r="AU141" s="5">
        <v>0</v>
      </c>
      <c r="AV141" s="302"/>
    </row>
    <row r="142" spans="1:48" ht="19.5" customHeight="1">
      <c r="A142" s="526"/>
      <c r="B142" s="474"/>
      <c r="C142" s="656"/>
      <c r="D142" s="474"/>
      <c r="E142" s="476"/>
      <c r="F142" s="6" t="s">
        <v>19</v>
      </c>
      <c r="G142" s="6" t="s">
        <v>22</v>
      </c>
      <c r="H142" s="6" t="s">
        <v>310</v>
      </c>
      <c r="I142" s="6" t="s">
        <v>310</v>
      </c>
      <c r="J142" s="517"/>
      <c r="K142" s="517"/>
      <c r="L142" s="515"/>
      <c r="M142" s="515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93">
        <v>0</v>
      </c>
      <c r="X142" s="93">
        <v>0</v>
      </c>
      <c r="Y142" s="93">
        <v>0</v>
      </c>
      <c r="Z142" s="93">
        <v>0</v>
      </c>
      <c r="AA142" s="93">
        <v>0</v>
      </c>
      <c r="AB142" s="93">
        <v>0</v>
      </c>
      <c r="AC142" s="93">
        <v>0</v>
      </c>
      <c r="AD142" s="93">
        <v>0</v>
      </c>
      <c r="AE142" s="93">
        <v>0</v>
      </c>
      <c r="AF142" s="93">
        <v>0</v>
      </c>
      <c r="AG142" s="93">
        <v>0</v>
      </c>
      <c r="AH142" s="5">
        <v>0</v>
      </c>
      <c r="AI142" s="5">
        <v>0</v>
      </c>
      <c r="AJ142" s="5">
        <v>0</v>
      </c>
      <c r="AK142" s="93">
        <v>0</v>
      </c>
      <c r="AL142" s="93">
        <v>0</v>
      </c>
      <c r="AM142" s="93">
        <v>0</v>
      </c>
      <c r="AN142" s="93">
        <v>0</v>
      </c>
      <c r="AO142" s="93">
        <v>0</v>
      </c>
      <c r="AP142" s="93">
        <v>0</v>
      </c>
      <c r="AQ142" s="93">
        <v>0</v>
      </c>
      <c r="AR142" s="93">
        <v>0</v>
      </c>
      <c r="AS142" s="93">
        <v>0</v>
      </c>
      <c r="AT142" s="93">
        <v>0</v>
      </c>
      <c r="AU142" s="5">
        <v>0</v>
      </c>
      <c r="AV142" s="302"/>
    </row>
    <row r="143" spans="1:48" ht="19.5" customHeight="1">
      <c r="A143" s="526"/>
      <c r="B143" s="474"/>
      <c r="C143" s="656"/>
      <c r="D143" s="474"/>
      <c r="E143" s="476"/>
      <c r="F143" s="476" t="s">
        <v>39</v>
      </c>
      <c r="G143" s="476" t="s">
        <v>21</v>
      </c>
      <c r="H143" s="476" t="s">
        <v>303</v>
      </c>
      <c r="I143" s="476" t="s">
        <v>380</v>
      </c>
      <c r="J143" s="517"/>
      <c r="K143" s="517"/>
      <c r="L143" s="515"/>
      <c r="M143" s="515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93">
        <v>0</v>
      </c>
      <c r="X143" s="93">
        <v>0</v>
      </c>
      <c r="Y143" s="93">
        <v>0</v>
      </c>
      <c r="Z143" s="93">
        <v>0</v>
      </c>
      <c r="AA143" s="93">
        <v>0</v>
      </c>
      <c r="AB143" s="93">
        <v>0</v>
      </c>
      <c r="AC143" s="93">
        <v>0</v>
      </c>
      <c r="AD143" s="93">
        <v>0</v>
      </c>
      <c r="AE143" s="93">
        <v>0</v>
      </c>
      <c r="AF143" s="93">
        <v>0</v>
      </c>
      <c r="AG143" s="93">
        <v>0</v>
      </c>
      <c r="AH143" s="5">
        <v>0</v>
      </c>
      <c r="AI143" s="5">
        <v>0</v>
      </c>
      <c r="AJ143" s="5">
        <v>0</v>
      </c>
      <c r="AK143" s="93">
        <v>0</v>
      </c>
      <c r="AL143" s="93">
        <v>0</v>
      </c>
      <c r="AM143" s="93">
        <v>0</v>
      </c>
      <c r="AN143" s="93">
        <v>0</v>
      </c>
      <c r="AO143" s="93">
        <v>0</v>
      </c>
      <c r="AP143" s="93">
        <v>0</v>
      </c>
      <c r="AQ143" s="93">
        <v>0</v>
      </c>
      <c r="AR143" s="93">
        <v>0</v>
      </c>
      <c r="AS143" s="93">
        <v>0</v>
      </c>
      <c r="AT143" s="93">
        <v>0</v>
      </c>
      <c r="AU143" s="5">
        <v>0</v>
      </c>
      <c r="AV143" s="302"/>
    </row>
    <row r="144" spans="1:48" ht="19.5" customHeight="1">
      <c r="A144" s="526"/>
      <c r="B144" s="474"/>
      <c r="C144" s="656"/>
      <c r="D144" s="474"/>
      <c r="E144" s="476"/>
      <c r="F144" s="476"/>
      <c r="G144" s="476"/>
      <c r="H144" s="476"/>
      <c r="I144" s="476"/>
      <c r="J144" s="517"/>
      <c r="K144" s="517"/>
      <c r="L144" s="515"/>
      <c r="M144" s="515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93">
        <v>0</v>
      </c>
      <c r="X144" s="93">
        <v>0</v>
      </c>
      <c r="Y144" s="93">
        <v>0</v>
      </c>
      <c r="Z144" s="93">
        <v>0</v>
      </c>
      <c r="AA144" s="93">
        <v>0</v>
      </c>
      <c r="AB144" s="93">
        <v>0</v>
      </c>
      <c r="AC144" s="93">
        <v>0</v>
      </c>
      <c r="AD144" s="93">
        <v>0</v>
      </c>
      <c r="AE144" s="93">
        <v>0</v>
      </c>
      <c r="AF144" s="93">
        <v>0</v>
      </c>
      <c r="AG144" s="93">
        <v>0</v>
      </c>
      <c r="AH144" s="5">
        <v>0</v>
      </c>
      <c r="AI144" s="5">
        <v>0</v>
      </c>
      <c r="AJ144" s="5">
        <v>0</v>
      </c>
      <c r="AK144" s="93">
        <v>0</v>
      </c>
      <c r="AL144" s="93">
        <v>0</v>
      </c>
      <c r="AM144" s="93">
        <v>0</v>
      </c>
      <c r="AN144" s="93">
        <v>0</v>
      </c>
      <c r="AO144" s="93">
        <v>0</v>
      </c>
      <c r="AP144" s="93">
        <v>0</v>
      </c>
      <c r="AQ144" s="93">
        <v>0</v>
      </c>
      <c r="AR144" s="93">
        <v>0</v>
      </c>
      <c r="AS144" s="93">
        <v>0</v>
      </c>
      <c r="AT144" s="93">
        <v>0</v>
      </c>
      <c r="AU144" s="5">
        <v>0</v>
      </c>
      <c r="AV144" s="302"/>
    </row>
    <row r="145" spans="1:48" ht="18" customHeight="1">
      <c r="A145" s="526"/>
      <c r="B145" s="474"/>
      <c r="C145" s="656"/>
      <c r="D145" s="474"/>
      <c r="E145" s="476"/>
      <c r="F145" s="476"/>
      <c r="G145" s="476"/>
      <c r="H145" s="476"/>
      <c r="I145" s="476"/>
      <c r="J145" s="517"/>
      <c r="K145" s="517"/>
      <c r="L145" s="515"/>
      <c r="M145" s="515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93">
        <v>0</v>
      </c>
      <c r="X145" s="93">
        <v>0</v>
      </c>
      <c r="Y145" s="93">
        <v>0</v>
      </c>
      <c r="Z145" s="93">
        <v>0</v>
      </c>
      <c r="AA145" s="93">
        <v>0</v>
      </c>
      <c r="AB145" s="93">
        <v>0</v>
      </c>
      <c r="AC145" s="93">
        <v>0</v>
      </c>
      <c r="AD145" s="93">
        <v>0</v>
      </c>
      <c r="AE145" s="93">
        <v>0</v>
      </c>
      <c r="AF145" s="93">
        <v>0</v>
      </c>
      <c r="AG145" s="93">
        <v>0</v>
      </c>
      <c r="AH145" s="5">
        <v>0</v>
      </c>
      <c r="AI145" s="5">
        <v>0</v>
      </c>
      <c r="AJ145" s="5">
        <v>0</v>
      </c>
      <c r="AK145" s="93">
        <v>0</v>
      </c>
      <c r="AL145" s="93">
        <v>0</v>
      </c>
      <c r="AM145" s="93">
        <v>0</v>
      </c>
      <c r="AN145" s="93">
        <v>0</v>
      </c>
      <c r="AO145" s="93">
        <v>0</v>
      </c>
      <c r="AP145" s="93">
        <v>0</v>
      </c>
      <c r="AQ145" s="93">
        <v>0</v>
      </c>
      <c r="AR145" s="93">
        <v>0</v>
      </c>
      <c r="AS145" s="93">
        <v>0</v>
      </c>
      <c r="AT145" s="93">
        <v>0</v>
      </c>
      <c r="AU145" s="5">
        <v>0</v>
      </c>
      <c r="AV145" s="302"/>
    </row>
    <row r="146" spans="1:48" ht="17.25" customHeight="1">
      <c r="A146" s="526"/>
      <c r="B146" s="474"/>
      <c r="C146" s="656"/>
      <c r="D146" s="474"/>
      <c r="E146" s="476"/>
      <c r="F146" s="476"/>
      <c r="G146" s="476"/>
      <c r="H146" s="476"/>
      <c r="I146" s="476"/>
      <c r="J146" s="517"/>
      <c r="K146" s="517"/>
      <c r="L146" s="515"/>
      <c r="M146" s="515"/>
      <c r="N146" s="230">
        <f t="shared" ref="N146:T146" si="53">SUM(N141:N145)</f>
        <v>0</v>
      </c>
      <c r="O146" s="230">
        <f t="shared" si="53"/>
        <v>0</v>
      </c>
      <c r="P146" s="230">
        <f t="shared" si="53"/>
        <v>0</v>
      </c>
      <c r="Q146" s="230">
        <f t="shared" si="53"/>
        <v>0</v>
      </c>
      <c r="R146" s="230">
        <f t="shared" si="53"/>
        <v>0.65</v>
      </c>
      <c r="S146" s="230">
        <f t="shared" si="53"/>
        <v>2.2730600000000001</v>
      </c>
      <c r="T146" s="230">
        <f t="shared" si="53"/>
        <v>2.2730600000000001</v>
      </c>
      <c r="U146" s="231">
        <f t="shared" si="52"/>
        <v>5.1961200000000005</v>
      </c>
      <c r="V146" s="231" t="s">
        <v>11</v>
      </c>
      <c r="W146" s="193">
        <f t="shared" ref="W146:AU146" si="54">SUM(W141:W145)</f>
        <v>0</v>
      </c>
      <c r="X146" s="193">
        <f t="shared" si="54"/>
        <v>0</v>
      </c>
      <c r="Y146" s="193">
        <f t="shared" si="54"/>
        <v>0</v>
      </c>
      <c r="Z146" s="193">
        <f t="shared" si="54"/>
        <v>0</v>
      </c>
      <c r="AA146" s="193">
        <f t="shared" si="54"/>
        <v>0</v>
      </c>
      <c r="AB146" s="193">
        <f t="shared" si="54"/>
        <v>0</v>
      </c>
      <c r="AC146" s="193">
        <f t="shared" si="54"/>
        <v>0</v>
      </c>
      <c r="AD146" s="193">
        <f t="shared" si="54"/>
        <v>0</v>
      </c>
      <c r="AE146" s="193">
        <f t="shared" si="54"/>
        <v>0</v>
      </c>
      <c r="AF146" s="193">
        <f t="shared" si="54"/>
        <v>0</v>
      </c>
      <c r="AG146" s="193">
        <f t="shared" si="54"/>
        <v>0</v>
      </c>
      <c r="AH146" s="230">
        <f t="shared" si="54"/>
        <v>0</v>
      </c>
      <c r="AI146" s="230">
        <f t="shared" si="54"/>
        <v>0</v>
      </c>
      <c r="AJ146" s="230">
        <f t="shared" si="54"/>
        <v>0</v>
      </c>
      <c r="AK146" s="193">
        <f t="shared" si="54"/>
        <v>0</v>
      </c>
      <c r="AL146" s="193">
        <f t="shared" si="54"/>
        <v>0</v>
      </c>
      <c r="AM146" s="193">
        <f t="shared" si="54"/>
        <v>0</v>
      </c>
      <c r="AN146" s="193">
        <f t="shared" si="54"/>
        <v>0</v>
      </c>
      <c r="AO146" s="193">
        <f t="shared" si="54"/>
        <v>0</v>
      </c>
      <c r="AP146" s="193">
        <f t="shared" si="54"/>
        <v>0</v>
      </c>
      <c r="AQ146" s="193">
        <f t="shared" si="54"/>
        <v>0</v>
      </c>
      <c r="AR146" s="193">
        <f t="shared" si="54"/>
        <v>0</v>
      </c>
      <c r="AS146" s="193">
        <f t="shared" si="54"/>
        <v>0</v>
      </c>
      <c r="AT146" s="193">
        <f t="shared" si="54"/>
        <v>0</v>
      </c>
      <c r="AU146" s="230">
        <f t="shared" si="54"/>
        <v>0</v>
      </c>
      <c r="AV146" s="328"/>
    </row>
    <row r="147" spans="1:48" ht="19.5" customHeight="1">
      <c r="A147" s="526"/>
      <c r="B147" s="474" t="s">
        <v>222</v>
      </c>
      <c r="C147" s="656" t="s">
        <v>77</v>
      </c>
      <c r="D147" s="474" t="s">
        <v>261</v>
      </c>
      <c r="E147" s="476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517">
        <v>2023</v>
      </c>
      <c r="K147" s="517">
        <v>2024</v>
      </c>
      <c r="L147" s="515">
        <v>6.3138699999999996</v>
      </c>
      <c r="M147" s="515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93">
        <v>0</v>
      </c>
      <c r="X147" s="93">
        <v>0</v>
      </c>
      <c r="Y147" s="93">
        <v>0</v>
      </c>
      <c r="Z147" s="93">
        <v>0</v>
      </c>
      <c r="AA147" s="93">
        <v>0</v>
      </c>
      <c r="AB147" s="93">
        <v>0</v>
      </c>
      <c r="AC147" s="93">
        <v>0</v>
      </c>
      <c r="AD147" s="93">
        <v>0</v>
      </c>
      <c r="AE147" s="93">
        <v>0</v>
      </c>
      <c r="AF147" s="93">
        <v>0</v>
      </c>
      <c r="AG147" s="93">
        <v>0</v>
      </c>
      <c r="AH147" s="5">
        <v>0</v>
      </c>
      <c r="AI147" s="5">
        <v>0</v>
      </c>
      <c r="AJ147" s="5">
        <v>0</v>
      </c>
      <c r="AK147" s="93">
        <v>0</v>
      </c>
      <c r="AL147" s="93">
        <v>0</v>
      </c>
      <c r="AM147" s="93">
        <v>0</v>
      </c>
      <c r="AN147" s="93">
        <v>0</v>
      </c>
      <c r="AO147" s="93">
        <v>0</v>
      </c>
      <c r="AP147" s="93">
        <v>0</v>
      </c>
      <c r="AQ147" s="93">
        <v>0</v>
      </c>
      <c r="AR147" s="93">
        <v>0</v>
      </c>
      <c r="AS147" s="93">
        <v>0</v>
      </c>
      <c r="AT147" s="93">
        <v>0</v>
      </c>
      <c r="AU147" s="5">
        <v>0</v>
      </c>
      <c r="AV147" s="302"/>
    </row>
    <row r="148" spans="1:48" ht="19.5" customHeight="1">
      <c r="A148" s="526"/>
      <c r="B148" s="474"/>
      <c r="C148" s="656"/>
      <c r="D148" s="474"/>
      <c r="E148" s="476"/>
      <c r="F148" s="6" t="s">
        <v>19</v>
      </c>
      <c r="G148" s="6" t="s">
        <v>22</v>
      </c>
      <c r="H148" s="6" t="s">
        <v>311</v>
      </c>
      <c r="I148" s="6" t="s">
        <v>311</v>
      </c>
      <c r="J148" s="517"/>
      <c r="K148" s="517"/>
      <c r="L148" s="515"/>
      <c r="M148" s="515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93">
        <v>0</v>
      </c>
      <c r="X148" s="93">
        <v>0</v>
      </c>
      <c r="Y148" s="93">
        <v>0</v>
      </c>
      <c r="Z148" s="93">
        <v>0</v>
      </c>
      <c r="AA148" s="93">
        <v>0</v>
      </c>
      <c r="AB148" s="93">
        <v>0</v>
      </c>
      <c r="AC148" s="93">
        <v>0</v>
      </c>
      <c r="AD148" s="93">
        <v>0</v>
      </c>
      <c r="AE148" s="93">
        <v>0</v>
      </c>
      <c r="AF148" s="93">
        <v>0</v>
      </c>
      <c r="AG148" s="93">
        <v>0</v>
      </c>
      <c r="AH148" s="5">
        <v>0</v>
      </c>
      <c r="AI148" s="5">
        <v>0</v>
      </c>
      <c r="AJ148" s="5">
        <v>0</v>
      </c>
      <c r="AK148" s="93">
        <v>0</v>
      </c>
      <c r="AL148" s="93">
        <v>0</v>
      </c>
      <c r="AM148" s="93">
        <v>0</v>
      </c>
      <c r="AN148" s="93">
        <v>0</v>
      </c>
      <c r="AO148" s="93">
        <v>0</v>
      </c>
      <c r="AP148" s="93">
        <v>0</v>
      </c>
      <c r="AQ148" s="93">
        <v>0</v>
      </c>
      <c r="AR148" s="93">
        <v>0</v>
      </c>
      <c r="AS148" s="93">
        <v>0</v>
      </c>
      <c r="AT148" s="93">
        <v>0</v>
      </c>
      <c r="AU148" s="5">
        <v>0</v>
      </c>
      <c r="AV148" s="302"/>
    </row>
    <row r="149" spans="1:48" ht="19.5" customHeight="1">
      <c r="A149" s="526"/>
      <c r="B149" s="474"/>
      <c r="C149" s="656"/>
      <c r="D149" s="474"/>
      <c r="E149" s="476"/>
      <c r="F149" s="476" t="s">
        <v>39</v>
      </c>
      <c r="G149" s="476" t="s">
        <v>21</v>
      </c>
      <c r="H149" s="476" t="s">
        <v>303</v>
      </c>
      <c r="I149" s="476" t="s">
        <v>380</v>
      </c>
      <c r="J149" s="517"/>
      <c r="K149" s="517"/>
      <c r="L149" s="515"/>
      <c r="M149" s="515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93">
        <v>0</v>
      </c>
      <c r="X149" s="93">
        <v>0</v>
      </c>
      <c r="Y149" s="93">
        <v>0</v>
      </c>
      <c r="Z149" s="93">
        <v>0</v>
      </c>
      <c r="AA149" s="93">
        <v>0</v>
      </c>
      <c r="AB149" s="93">
        <v>0</v>
      </c>
      <c r="AC149" s="93">
        <v>0</v>
      </c>
      <c r="AD149" s="93">
        <v>0</v>
      </c>
      <c r="AE149" s="93">
        <v>0</v>
      </c>
      <c r="AF149" s="93">
        <v>0</v>
      </c>
      <c r="AG149" s="93">
        <v>0</v>
      </c>
      <c r="AH149" s="5">
        <v>0</v>
      </c>
      <c r="AI149" s="5">
        <v>0</v>
      </c>
      <c r="AJ149" s="5">
        <v>0</v>
      </c>
      <c r="AK149" s="93">
        <v>0</v>
      </c>
      <c r="AL149" s="93">
        <v>0</v>
      </c>
      <c r="AM149" s="93">
        <v>0</v>
      </c>
      <c r="AN149" s="93">
        <v>0</v>
      </c>
      <c r="AO149" s="93">
        <v>0</v>
      </c>
      <c r="AP149" s="93">
        <v>0</v>
      </c>
      <c r="AQ149" s="93">
        <v>0</v>
      </c>
      <c r="AR149" s="93">
        <v>0</v>
      </c>
      <c r="AS149" s="93">
        <v>0</v>
      </c>
      <c r="AT149" s="93">
        <v>0</v>
      </c>
      <c r="AU149" s="5">
        <v>0</v>
      </c>
      <c r="AV149" s="302"/>
    </row>
    <row r="150" spans="1:48" ht="19.5" customHeight="1">
      <c r="A150" s="526"/>
      <c r="B150" s="474"/>
      <c r="C150" s="656"/>
      <c r="D150" s="474"/>
      <c r="E150" s="476"/>
      <c r="F150" s="476"/>
      <c r="G150" s="476"/>
      <c r="H150" s="476"/>
      <c r="I150" s="476"/>
      <c r="J150" s="517"/>
      <c r="K150" s="517"/>
      <c r="L150" s="515"/>
      <c r="M150" s="515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93">
        <v>0</v>
      </c>
      <c r="X150" s="93">
        <v>0</v>
      </c>
      <c r="Y150" s="93">
        <v>0</v>
      </c>
      <c r="Z150" s="93">
        <v>0</v>
      </c>
      <c r="AA150" s="93">
        <v>0</v>
      </c>
      <c r="AB150" s="93">
        <v>0</v>
      </c>
      <c r="AC150" s="93">
        <v>0</v>
      </c>
      <c r="AD150" s="93">
        <v>0</v>
      </c>
      <c r="AE150" s="93">
        <v>0</v>
      </c>
      <c r="AF150" s="93">
        <v>0</v>
      </c>
      <c r="AG150" s="93">
        <v>0</v>
      </c>
      <c r="AH150" s="5">
        <v>0</v>
      </c>
      <c r="AI150" s="5">
        <v>0</v>
      </c>
      <c r="AJ150" s="5">
        <v>0</v>
      </c>
      <c r="AK150" s="93">
        <v>0</v>
      </c>
      <c r="AL150" s="93">
        <v>0</v>
      </c>
      <c r="AM150" s="93">
        <v>0</v>
      </c>
      <c r="AN150" s="93">
        <v>0</v>
      </c>
      <c r="AO150" s="93">
        <v>0</v>
      </c>
      <c r="AP150" s="93">
        <v>0</v>
      </c>
      <c r="AQ150" s="93">
        <v>0</v>
      </c>
      <c r="AR150" s="93">
        <v>0</v>
      </c>
      <c r="AS150" s="93">
        <v>0</v>
      </c>
      <c r="AT150" s="93">
        <v>0</v>
      </c>
      <c r="AU150" s="5">
        <v>0</v>
      </c>
      <c r="AV150" s="302"/>
    </row>
    <row r="151" spans="1:48" ht="18" customHeight="1">
      <c r="A151" s="526"/>
      <c r="B151" s="474"/>
      <c r="C151" s="656"/>
      <c r="D151" s="474"/>
      <c r="E151" s="476"/>
      <c r="F151" s="476"/>
      <c r="G151" s="476"/>
      <c r="H151" s="476"/>
      <c r="I151" s="476"/>
      <c r="J151" s="517"/>
      <c r="K151" s="517"/>
      <c r="L151" s="515"/>
      <c r="M151" s="515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93">
        <v>0</v>
      </c>
      <c r="X151" s="93">
        <v>0</v>
      </c>
      <c r="Y151" s="93">
        <v>0</v>
      </c>
      <c r="Z151" s="93">
        <v>0</v>
      </c>
      <c r="AA151" s="93">
        <v>0</v>
      </c>
      <c r="AB151" s="93">
        <v>0</v>
      </c>
      <c r="AC151" s="93">
        <v>0</v>
      </c>
      <c r="AD151" s="93">
        <v>0</v>
      </c>
      <c r="AE151" s="93">
        <v>0</v>
      </c>
      <c r="AF151" s="93">
        <v>0</v>
      </c>
      <c r="AG151" s="93">
        <v>0</v>
      </c>
      <c r="AH151" s="5">
        <v>0</v>
      </c>
      <c r="AI151" s="5">
        <v>0</v>
      </c>
      <c r="AJ151" s="5">
        <v>0</v>
      </c>
      <c r="AK151" s="93">
        <v>0</v>
      </c>
      <c r="AL151" s="93">
        <v>0</v>
      </c>
      <c r="AM151" s="93">
        <v>0</v>
      </c>
      <c r="AN151" s="93">
        <v>0</v>
      </c>
      <c r="AO151" s="93">
        <v>0</v>
      </c>
      <c r="AP151" s="93">
        <v>0</v>
      </c>
      <c r="AQ151" s="93">
        <v>0</v>
      </c>
      <c r="AR151" s="93">
        <v>0</v>
      </c>
      <c r="AS151" s="93">
        <v>0</v>
      </c>
      <c r="AT151" s="93">
        <v>0</v>
      </c>
      <c r="AU151" s="5">
        <v>0</v>
      </c>
      <c r="AV151" s="302"/>
    </row>
    <row r="152" spans="1:48" ht="17.25" customHeight="1">
      <c r="A152" s="527"/>
      <c r="B152" s="474"/>
      <c r="C152" s="656"/>
      <c r="D152" s="474"/>
      <c r="E152" s="476"/>
      <c r="F152" s="476"/>
      <c r="G152" s="476"/>
      <c r="H152" s="476"/>
      <c r="I152" s="476"/>
      <c r="J152" s="517"/>
      <c r="K152" s="517"/>
      <c r="L152" s="515"/>
      <c r="M152" s="515"/>
      <c r="N152" s="230">
        <f t="shared" ref="N152:T152" si="55">SUM(N147:N151)</f>
        <v>0</v>
      </c>
      <c r="O152" s="230">
        <f t="shared" si="55"/>
        <v>0</v>
      </c>
      <c r="P152" s="230">
        <f t="shared" si="55"/>
        <v>0</v>
      </c>
      <c r="Q152" s="230">
        <f t="shared" si="55"/>
        <v>0</v>
      </c>
      <c r="R152" s="230">
        <f t="shared" si="55"/>
        <v>0.65</v>
      </c>
      <c r="S152" s="230">
        <f t="shared" si="55"/>
        <v>2.8319399999999999</v>
      </c>
      <c r="T152" s="230">
        <f t="shared" si="55"/>
        <v>2.8319399999999999</v>
      </c>
      <c r="U152" s="231">
        <f t="shared" si="52"/>
        <v>6.3138799999999993</v>
      </c>
      <c r="V152" s="231" t="s">
        <v>11</v>
      </c>
      <c r="W152" s="193">
        <f t="shared" ref="W152:AU152" si="56">SUM(W147:W151)</f>
        <v>0</v>
      </c>
      <c r="X152" s="193">
        <f t="shared" si="56"/>
        <v>0</v>
      </c>
      <c r="Y152" s="193">
        <f t="shared" si="56"/>
        <v>0</v>
      </c>
      <c r="Z152" s="193">
        <f t="shared" si="56"/>
        <v>0</v>
      </c>
      <c r="AA152" s="193">
        <f t="shared" si="56"/>
        <v>0</v>
      </c>
      <c r="AB152" s="193">
        <f t="shared" si="56"/>
        <v>0</v>
      </c>
      <c r="AC152" s="193">
        <f t="shared" si="56"/>
        <v>0</v>
      </c>
      <c r="AD152" s="193">
        <f t="shared" si="56"/>
        <v>0</v>
      </c>
      <c r="AE152" s="193">
        <f t="shared" si="56"/>
        <v>0</v>
      </c>
      <c r="AF152" s="193">
        <f t="shared" si="56"/>
        <v>0</v>
      </c>
      <c r="AG152" s="193">
        <f t="shared" si="56"/>
        <v>0</v>
      </c>
      <c r="AH152" s="230">
        <f t="shared" si="56"/>
        <v>0</v>
      </c>
      <c r="AI152" s="230">
        <f t="shared" si="56"/>
        <v>0</v>
      </c>
      <c r="AJ152" s="230">
        <f t="shared" si="56"/>
        <v>0</v>
      </c>
      <c r="AK152" s="193">
        <f t="shared" si="56"/>
        <v>0</v>
      </c>
      <c r="AL152" s="193">
        <f t="shared" si="56"/>
        <v>0</v>
      </c>
      <c r="AM152" s="193">
        <f t="shared" si="56"/>
        <v>0</v>
      </c>
      <c r="AN152" s="193">
        <f t="shared" si="56"/>
        <v>0</v>
      </c>
      <c r="AO152" s="193">
        <f t="shared" si="56"/>
        <v>0</v>
      </c>
      <c r="AP152" s="193">
        <f t="shared" si="56"/>
        <v>0</v>
      </c>
      <c r="AQ152" s="193">
        <f t="shared" si="56"/>
        <v>0</v>
      </c>
      <c r="AR152" s="193">
        <f t="shared" si="56"/>
        <v>0</v>
      </c>
      <c r="AS152" s="193">
        <f t="shared" si="56"/>
        <v>0</v>
      </c>
      <c r="AT152" s="193">
        <f t="shared" si="56"/>
        <v>0</v>
      </c>
      <c r="AU152" s="230">
        <f t="shared" si="56"/>
        <v>0</v>
      </c>
      <c r="AV152" s="328"/>
    </row>
    <row r="153" spans="1:48" ht="15.75" hidden="1" customHeight="1">
      <c r="A153" s="463" t="s">
        <v>26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5"/>
      <c r="X153" s="465"/>
      <c r="Y153" s="465"/>
      <c r="Z153" s="465"/>
      <c r="AA153" s="465"/>
      <c r="AB153" s="465"/>
      <c r="AC153" s="465"/>
      <c r="AD153" s="465"/>
      <c r="AE153" s="465"/>
      <c r="AF153" s="465"/>
      <c r="AG153" s="465"/>
      <c r="AH153" s="465"/>
      <c r="AI153" s="465"/>
      <c r="AJ153" s="465"/>
      <c r="AK153" s="465"/>
      <c r="AL153" s="465"/>
      <c r="AM153" s="465"/>
      <c r="AN153" s="465"/>
      <c r="AO153" s="465"/>
      <c r="AP153" s="465"/>
      <c r="AQ153" s="465"/>
      <c r="AR153" s="465"/>
      <c r="AS153" s="465"/>
      <c r="AT153" s="465"/>
      <c r="AU153" s="465"/>
      <c r="AV153" s="466"/>
    </row>
    <row r="154" spans="1:48" ht="15.75" hidden="1" customHeight="1">
      <c r="A154" s="467" t="s">
        <v>164</v>
      </c>
      <c r="B154" s="468"/>
      <c r="C154" s="468"/>
      <c r="D154" s="468"/>
      <c r="E154" s="468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68"/>
      <c r="Q154" s="468"/>
      <c r="R154" s="468"/>
      <c r="S154" s="468"/>
      <c r="T154" s="468"/>
      <c r="U154" s="468"/>
      <c r="V154" s="468"/>
      <c r="W154" s="469"/>
      <c r="X154" s="469"/>
      <c r="Y154" s="469"/>
      <c r="Z154" s="469"/>
      <c r="AA154" s="469"/>
      <c r="AB154" s="469"/>
      <c r="AC154" s="469"/>
      <c r="AD154" s="469"/>
      <c r="AE154" s="469"/>
      <c r="AF154" s="469"/>
      <c r="AG154" s="469"/>
      <c r="AH154" s="469"/>
      <c r="AI154" s="469"/>
      <c r="AJ154" s="469"/>
      <c r="AK154" s="469"/>
      <c r="AL154" s="469"/>
      <c r="AM154" s="469"/>
      <c r="AN154" s="469"/>
      <c r="AO154" s="469"/>
      <c r="AP154" s="469"/>
      <c r="AQ154" s="469"/>
      <c r="AR154" s="469"/>
      <c r="AS154" s="469"/>
      <c r="AT154" s="469"/>
      <c r="AU154" s="469"/>
      <c r="AV154" s="470"/>
    </row>
    <row r="155" spans="1:48" ht="19.5" customHeight="1">
      <c r="A155" s="525"/>
      <c r="B155" s="474" t="s">
        <v>223</v>
      </c>
      <c r="C155" s="656" t="s">
        <v>86</v>
      </c>
      <c r="D155" s="474" t="s">
        <v>264</v>
      </c>
      <c r="E155" s="535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474">
        <v>2017</v>
      </c>
      <c r="K155" s="474" t="s">
        <v>78</v>
      </c>
      <c r="L155" s="515">
        <v>1083.165</v>
      </c>
      <c r="M155" s="515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93">
        <v>0</v>
      </c>
      <c r="X155" s="93">
        <v>0</v>
      </c>
      <c r="Y155" s="93">
        <v>0</v>
      </c>
      <c r="Z155" s="93">
        <v>0</v>
      </c>
      <c r="AA155" s="93">
        <v>0</v>
      </c>
      <c r="AB155" s="93">
        <v>0</v>
      </c>
      <c r="AC155" s="93">
        <v>0</v>
      </c>
      <c r="AD155" s="93">
        <v>0</v>
      </c>
      <c r="AE155" s="93">
        <v>0</v>
      </c>
      <c r="AF155" s="93">
        <v>0</v>
      </c>
      <c r="AG155" s="93">
        <v>0</v>
      </c>
      <c r="AH155" s="5">
        <v>0</v>
      </c>
      <c r="AI155" s="5">
        <v>0</v>
      </c>
      <c r="AJ155" s="5">
        <v>0</v>
      </c>
      <c r="AK155" s="93">
        <v>0</v>
      </c>
      <c r="AL155" s="93">
        <v>0</v>
      </c>
      <c r="AM155" s="93">
        <v>0</v>
      </c>
      <c r="AN155" s="93">
        <v>0</v>
      </c>
      <c r="AO155" s="93">
        <v>0</v>
      </c>
      <c r="AP155" s="93">
        <v>0</v>
      </c>
      <c r="AQ155" s="93">
        <v>0</v>
      </c>
      <c r="AR155" s="93">
        <v>0</v>
      </c>
      <c r="AS155" s="93">
        <v>0</v>
      </c>
      <c r="AT155" s="93">
        <v>0</v>
      </c>
      <c r="AU155" s="5">
        <v>0</v>
      </c>
      <c r="AV155" s="302"/>
    </row>
    <row r="156" spans="1:48" ht="19.5" customHeight="1">
      <c r="A156" s="526"/>
      <c r="B156" s="474"/>
      <c r="C156" s="656"/>
      <c r="D156" s="474"/>
      <c r="E156" s="536"/>
      <c r="F156" s="6" t="s">
        <v>19</v>
      </c>
      <c r="G156" s="6" t="s">
        <v>22</v>
      </c>
      <c r="H156" s="6" t="s">
        <v>297</v>
      </c>
      <c r="I156" s="6" t="s">
        <v>297</v>
      </c>
      <c r="J156" s="474"/>
      <c r="K156" s="474"/>
      <c r="L156" s="515"/>
      <c r="M156" s="515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93">
        <v>0</v>
      </c>
      <c r="X156" s="93">
        <v>0</v>
      </c>
      <c r="Y156" s="93">
        <v>0</v>
      </c>
      <c r="Z156" s="93">
        <v>0</v>
      </c>
      <c r="AA156" s="93">
        <v>0</v>
      </c>
      <c r="AB156" s="93">
        <v>0</v>
      </c>
      <c r="AC156" s="93">
        <v>0</v>
      </c>
      <c r="AD156" s="93">
        <v>0</v>
      </c>
      <c r="AE156" s="93">
        <v>0</v>
      </c>
      <c r="AF156" s="93">
        <v>0</v>
      </c>
      <c r="AG156" s="93">
        <v>0</v>
      </c>
      <c r="AH156" s="5">
        <v>0</v>
      </c>
      <c r="AI156" s="5">
        <v>0</v>
      </c>
      <c r="AJ156" s="5">
        <v>0</v>
      </c>
      <c r="AK156" s="93">
        <v>0</v>
      </c>
      <c r="AL156" s="93">
        <v>0</v>
      </c>
      <c r="AM156" s="93">
        <v>0</v>
      </c>
      <c r="AN156" s="93">
        <v>0</v>
      </c>
      <c r="AO156" s="93">
        <v>0</v>
      </c>
      <c r="AP156" s="93">
        <v>0</v>
      </c>
      <c r="AQ156" s="93">
        <v>0</v>
      </c>
      <c r="AR156" s="93">
        <v>0</v>
      </c>
      <c r="AS156" s="93">
        <v>0</v>
      </c>
      <c r="AT156" s="93">
        <v>0</v>
      </c>
      <c r="AU156" s="5">
        <v>0</v>
      </c>
      <c r="AV156" s="302"/>
    </row>
    <row r="157" spans="1:48" ht="19.5" customHeight="1">
      <c r="A157" s="526"/>
      <c r="B157" s="474"/>
      <c r="C157" s="656"/>
      <c r="D157" s="474"/>
      <c r="E157" s="536"/>
      <c r="F157" s="476" t="s">
        <v>39</v>
      </c>
      <c r="G157" s="476" t="s">
        <v>21</v>
      </c>
      <c r="H157" s="476" t="s">
        <v>312</v>
      </c>
      <c r="I157" s="476" t="s">
        <v>313</v>
      </c>
      <c r="J157" s="474"/>
      <c r="K157" s="474"/>
      <c r="L157" s="515"/>
      <c r="M157" s="515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93">
        <v>0</v>
      </c>
      <c r="X157" s="93">
        <v>0</v>
      </c>
      <c r="Y157" s="93">
        <v>0</v>
      </c>
      <c r="Z157" s="93">
        <v>0</v>
      </c>
      <c r="AA157" s="93">
        <v>0</v>
      </c>
      <c r="AB157" s="93">
        <v>0</v>
      </c>
      <c r="AC157" s="93">
        <v>0</v>
      </c>
      <c r="AD157" s="93">
        <v>0</v>
      </c>
      <c r="AE157" s="93">
        <v>0</v>
      </c>
      <c r="AF157" s="93">
        <v>0</v>
      </c>
      <c r="AG157" s="93">
        <v>0</v>
      </c>
      <c r="AH157" s="5">
        <v>0</v>
      </c>
      <c r="AI157" s="5">
        <v>0</v>
      </c>
      <c r="AJ157" s="5">
        <v>0</v>
      </c>
      <c r="AK157" s="93">
        <v>0</v>
      </c>
      <c r="AL157" s="93">
        <v>0</v>
      </c>
      <c r="AM157" s="93">
        <v>0</v>
      </c>
      <c r="AN157" s="93">
        <v>0</v>
      </c>
      <c r="AO157" s="93">
        <v>0</v>
      </c>
      <c r="AP157" s="93">
        <v>0</v>
      </c>
      <c r="AQ157" s="93">
        <v>0</v>
      </c>
      <c r="AR157" s="93">
        <v>0</v>
      </c>
      <c r="AS157" s="93">
        <v>0</v>
      </c>
      <c r="AT157" s="93">
        <v>0</v>
      </c>
      <c r="AU157" s="5">
        <v>0</v>
      </c>
      <c r="AV157" s="302"/>
    </row>
    <row r="158" spans="1:48" ht="19.5" customHeight="1">
      <c r="A158" s="526"/>
      <c r="B158" s="474"/>
      <c r="C158" s="656"/>
      <c r="D158" s="474"/>
      <c r="E158" s="536"/>
      <c r="F158" s="476"/>
      <c r="G158" s="476"/>
      <c r="H158" s="476"/>
      <c r="I158" s="476"/>
      <c r="J158" s="474"/>
      <c r="K158" s="474"/>
      <c r="L158" s="515"/>
      <c r="M158" s="515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93">
        <v>0</v>
      </c>
      <c r="X158" s="93">
        <v>0</v>
      </c>
      <c r="Y158" s="93">
        <v>0</v>
      </c>
      <c r="Z158" s="93">
        <v>0</v>
      </c>
      <c r="AA158" s="93">
        <v>0</v>
      </c>
      <c r="AB158" s="93">
        <v>0</v>
      </c>
      <c r="AC158" s="93">
        <v>0</v>
      </c>
      <c r="AD158" s="93">
        <v>0</v>
      </c>
      <c r="AE158" s="93">
        <v>0</v>
      </c>
      <c r="AF158" s="93">
        <v>0</v>
      </c>
      <c r="AG158" s="93">
        <v>0</v>
      </c>
      <c r="AH158" s="5">
        <v>0</v>
      </c>
      <c r="AI158" s="5">
        <v>0</v>
      </c>
      <c r="AJ158" s="5">
        <v>0</v>
      </c>
      <c r="AK158" s="93">
        <v>0</v>
      </c>
      <c r="AL158" s="93">
        <v>0</v>
      </c>
      <c r="AM158" s="93">
        <v>0</v>
      </c>
      <c r="AN158" s="93">
        <v>0</v>
      </c>
      <c r="AO158" s="93">
        <v>0</v>
      </c>
      <c r="AP158" s="93">
        <v>0</v>
      </c>
      <c r="AQ158" s="93">
        <v>0</v>
      </c>
      <c r="AR158" s="93">
        <v>0</v>
      </c>
      <c r="AS158" s="93">
        <v>0</v>
      </c>
      <c r="AT158" s="93">
        <v>0</v>
      </c>
      <c r="AU158" s="5">
        <v>0</v>
      </c>
      <c r="AV158" s="302"/>
    </row>
    <row r="159" spans="1:48" ht="18" customHeight="1">
      <c r="A159" s="526"/>
      <c r="B159" s="474"/>
      <c r="C159" s="656"/>
      <c r="D159" s="474"/>
      <c r="E159" s="536"/>
      <c r="F159" s="476"/>
      <c r="G159" s="476"/>
      <c r="H159" s="476"/>
      <c r="I159" s="476"/>
      <c r="J159" s="474"/>
      <c r="K159" s="474"/>
      <c r="L159" s="515"/>
      <c r="M159" s="515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93">
        <v>0</v>
      </c>
      <c r="X159" s="93">
        <v>0</v>
      </c>
      <c r="Y159" s="93">
        <v>0</v>
      </c>
      <c r="Z159" s="93">
        <v>0</v>
      </c>
      <c r="AA159" s="93">
        <v>0</v>
      </c>
      <c r="AB159" s="93">
        <v>0</v>
      </c>
      <c r="AC159" s="93">
        <v>0</v>
      </c>
      <c r="AD159" s="93">
        <v>0</v>
      </c>
      <c r="AE159" s="93">
        <v>0</v>
      </c>
      <c r="AF159" s="93">
        <v>0</v>
      </c>
      <c r="AG159" s="93">
        <v>0</v>
      </c>
      <c r="AH159" s="5">
        <v>0</v>
      </c>
      <c r="AI159" s="5">
        <v>0</v>
      </c>
      <c r="AJ159" s="5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5">
        <v>0</v>
      </c>
      <c r="AV159" s="302"/>
    </row>
    <row r="160" spans="1:48" ht="18" customHeight="1">
      <c r="A160" s="526"/>
      <c r="B160" s="474"/>
      <c r="C160" s="656"/>
      <c r="D160" s="474"/>
      <c r="E160" s="536"/>
      <c r="F160" s="476"/>
      <c r="G160" s="476"/>
      <c r="H160" s="476"/>
      <c r="I160" s="476"/>
      <c r="J160" s="474"/>
      <c r="K160" s="474"/>
      <c r="L160" s="515"/>
      <c r="M160" s="515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93">
        <v>0</v>
      </c>
      <c r="X160" s="93">
        <v>0</v>
      </c>
      <c r="Y160" s="93">
        <v>0</v>
      </c>
      <c r="Z160" s="93">
        <v>0</v>
      </c>
      <c r="AA160" s="93">
        <v>0</v>
      </c>
      <c r="AB160" s="93">
        <v>0</v>
      </c>
      <c r="AC160" s="93">
        <v>0</v>
      </c>
      <c r="AD160" s="93">
        <v>0</v>
      </c>
      <c r="AE160" s="93">
        <v>0</v>
      </c>
      <c r="AF160" s="93">
        <v>0</v>
      </c>
      <c r="AG160" s="93">
        <v>0</v>
      </c>
      <c r="AH160" s="5">
        <v>0</v>
      </c>
      <c r="AI160" s="5">
        <v>0</v>
      </c>
      <c r="AJ160" s="5">
        <v>0</v>
      </c>
      <c r="AK160" s="93">
        <v>0</v>
      </c>
      <c r="AL160" s="93">
        <v>0</v>
      </c>
      <c r="AM160" s="93">
        <v>0</v>
      </c>
      <c r="AN160" s="93">
        <v>0</v>
      </c>
      <c r="AO160" s="93">
        <v>0</v>
      </c>
      <c r="AP160" s="93">
        <v>0</v>
      </c>
      <c r="AQ160" s="93">
        <v>0</v>
      </c>
      <c r="AR160" s="93">
        <v>0</v>
      </c>
      <c r="AS160" s="93">
        <v>0</v>
      </c>
      <c r="AT160" s="93">
        <v>0</v>
      </c>
      <c r="AU160" s="5">
        <v>0</v>
      </c>
      <c r="AV160" s="302"/>
    </row>
    <row r="161" spans="1:48" ht="18" customHeight="1">
      <c r="A161" s="526"/>
      <c r="B161" s="474"/>
      <c r="C161" s="356"/>
      <c r="D161" s="474"/>
      <c r="E161" s="537"/>
      <c r="F161" s="476"/>
      <c r="G161" s="476"/>
      <c r="H161" s="476"/>
      <c r="I161" s="476"/>
      <c r="J161" s="474"/>
      <c r="K161" s="474"/>
      <c r="L161" s="515"/>
      <c r="M161" s="515"/>
      <c r="N161" s="230">
        <f>SUM(N155:N160)</f>
        <v>560.86031000000003</v>
      </c>
      <c r="O161" s="230">
        <f t="shared" ref="O161:T161" si="58">SUM(O155:O160)</f>
        <v>232.97290999999998</v>
      </c>
      <c r="P161" s="230">
        <f t="shared" si="58"/>
        <v>0</v>
      </c>
      <c r="Q161" s="230">
        <f t="shared" si="58"/>
        <v>0</v>
      </c>
      <c r="R161" s="230">
        <f t="shared" si="58"/>
        <v>0</v>
      </c>
      <c r="S161" s="230">
        <f t="shared" si="58"/>
        <v>0</v>
      </c>
      <c r="T161" s="230">
        <f t="shared" si="58"/>
        <v>0</v>
      </c>
      <c r="U161" s="231">
        <f t="shared" si="57"/>
        <v>793.83321999999998</v>
      </c>
      <c r="V161" s="231" t="s">
        <v>11</v>
      </c>
      <c r="W161" s="193">
        <f t="shared" ref="W161:AU161" si="59">SUM(W155:W160)</f>
        <v>0</v>
      </c>
      <c r="X161" s="193">
        <f t="shared" si="59"/>
        <v>0</v>
      </c>
      <c r="Y161" s="193">
        <f t="shared" si="59"/>
        <v>0</v>
      </c>
      <c r="Z161" s="193">
        <f t="shared" si="59"/>
        <v>0</v>
      </c>
      <c r="AA161" s="193">
        <f t="shared" si="59"/>
        <v>0</v>
      </c>
      <c r="AB161" s="193">
        <f t="shared" si="59"/>
        <v>0</v>
      </c>
      <c r="AC161" s="193">
        <f t="shared" si="59"/>
        <v>0</v>
      </c>
      <c r="AD161" s="193">
        <f t="shared" si="59"/>
        <v>0</v>
      </c>
      <c r="AE161" s="193">
        <f t="shared" si="59"/>
        <v>0</v>
      </c>
      <c r="AF161" s="193">
        <f t="shared" si="59"/>
        <v>0</v>
      </c>
      <c r="AG161" s="193">
        <f t="shared" si="59"/>
        <v>0</v>
      </c>
      <c r="AH161" s="230">
        <f t="shared" si="59"/>
        <v>0</v>
      </c>
      <c r="AI161" s="230">
        <f t="shared" si="59"/>
        <v>0</v>
      </c>
      <c r="AJ161" s="230">
        <f t="shared" si="59"/>
        <v>0</v>
      </c>
      <c r="AK161" s="193">
        <f t="shared" si="59"/>
        <v>0</v>
      </c>
      <c r="AL161" s="193">
        <f t="shared" si="59"/>
        <v>0</v>
      </c>
      <c r="AM161" s="193">
        <f t="shared" si="59"/>
        <v>0</v>
      </c>
      <c r="AN161" s="193">
        <f t="shared" si="59"/>
        <v>0</v>
      </c>
      <c r="AO161" s="193">
        <f t="shared" si="59"/>
        <v>0</v>
      </c>
      <c r="AP161" s="193">
        <f t="shared" si="59"/>
        <v>0</v>
      </c>
      <c r="AQ161" s="193">
        <f t="shared" si="59"/>
        <v>0</v>
      </c>
      <c r="AR161" s="193">
        <f t="shared" si="59"/>
        <v>0</v>
      </c>
      <c r="AS161" s="193">
        <f t="shared" si="59"/>
        <v>0</v>
      </c>
      <c r="AT161" s="193">
        <f t="shared" si="59"/>
        <v>0</v>
      </c>
      <c r="AU161" s="230">
        <f t="shared" si="59"/>
        <v>0</v>
      </c>
      <c r="AV161" s="328"/>
    </row>
    <row r="162" spans="1:48" ht="19.5" customHeight="1">
      <c r="A162" s="526"/>
      <c r="B162" s="474" t="s">
        <v>224</v>
      </c>
      <c r="C162" s="656" t="s">
        <v>89</v>
      </c>
      <c r="D162" s="474" t="s">
        <v>264</v>
      </c>
      <c r="E162" s="474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474" t="s">
        <v>78</v>
      </c>
      <c r="K162" s="474" t="s">
        <v>79</v>
      </c>
      <c r="L162" s="515">
        <v>303.57499999999999</v>
      </c>
      <c r="M162" s="515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93">
        <v>0</v>
      </c>
      <c r="X162" s="93">
        <v>0</v>
      </c>
      <c r="Y162" s="93">
        <v>0</v>
      </c>
      <c r="Z162" s="93">
        <v>0</v>
      </c>
      <c r="AA162" s="93">
        <v>0</v>
      </c>
      <c r="AB162" s="93">
        <v>0</v>
      </c>
      <c r="AC162" s="93">
        <v>0</v>
      </c>
      <c r="AD162" s="93">
        <v>0</v>
      </c>
      <c r="AE162" s="93">
        <v>0</v>
      </c>
      <c r="AF162" s="93">
        <v>0</v>
      </c>
      <c r="AG162" s="93">
        <v>0</v>
      </c>
      <c r="AH162" s="5">
        <v>0</v>
      </c>
      <c r="AI162" s="5">
        <v>0</v>
      </c>
      <c r="AJ162" s="5">
        <v>0</v>
      </c>
      <c r="AK162" s="93">
        <v>0</v>
      </c>
      <c r="AL162" s="93">
        <v>0</v>
      </c>
      <c r="AM162" s="93">
        <v>0</v>
      </c>
      <c r="AN162" s="93">
        <v>0</v>
      </c>
      <c r="AO162" s="93">
        <v>0</v>
      </c>
      <c r="AP162" s="93">
        <v>0</v>
      </c>
      <c r="AQ162" s="93">
        <v>0</v>
      </c>
      <c r="AR162" s="93">
        <v>0</v>
      </c>
      <c r="AS162" s="93">
        <v>0</v>
      </c>
      <c r="AT162" s="93">
        <v>0</v>
      </c>
      <c r="AU162" s="5">
        <v>0</v>
      </c>
      <c r="AV162" s="636" t="s">
        <v>997</v>
      </c>
    </row>
    <row r="163" spans="1:48" ht="19.5" customHeight="1">
      <c r="A163" s="526"/>
      <c r="B163" s="474"/>
      <c r="C163" s="656"/>
      <c r="D163" s="474"/>
      <c r="E163" s="474"/>
      <c r="F163" s="6" t="s">
        <v>19</v>
      </c>
      <c r="G163" s="6" t="s">
        <v>22</v>
      </c>
      <c r="H163" s="6" t="s">
        <v>297</v>
      </c>
      <c r="I163" s="6" t="s">
        <v>297</v>
      </c>
      <c r="J163" s="474"/>
      <c r="K163" s="474"/>
      <c r="L163" s="515"/>
      <c r="M163" s="515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93">
        <v>74000</v>
      </c>
      <c r="X163" s="93">
        <v>0</v>
      </c>
      <c r="Y163" s="93">
        <v>0</v>
      </c>
      <c r="Z163" s="93">
        <v>0</v>
      </c>
      <c r="AA163" s="93">
        <v>0</v>
      </c>
      <c r="AB163" s="93">
        <v>0</v>
      </c>
      <c r="AC163" s="93">
        <v>0</v>
      </c>
      <c r="AD163" s="93">
        <v>0</v>
      </c>
      <c r="AE163" s="93">
        <v>0</v>
      </c>
      <c r="AF163" s="93">
        <v>0</v>
      </c>
      <c r="AG163" s="93">
        <v>0</v>
      </c>
      <c r="AH163" s="5">
        <v>0</v>
      </c>
      <c r="AI163" s="5">
        <v>0</v>
      </c>
      <c r="AJ163" s="5">
        <v>0</v>
      </c>
      <c r="AK163" s="93">
        <v>0</v>
      </c>
      <c r="AL163" s="93">
        <v>0</v>
      </c>
      <c r="AM163" s="93">
        <v>0</v>
      </c>
      <c r="AN163" s="93">
        <v>0</v>
      </c>
      <c r="AO163" s="93">
        <v>0</v>
      </c>
      <c r="AP163" s="93">
        <v>0</v>
      </c>
      <c r="AQ163" s="93">
        <v>0</v>
      </c>
      <c r="AR163" s="93">
        <v>0</v>
      </c>
      <c r="AS163" s="93">
        <v>0</v>
      </c>
      <c r="AT163" s="93">
        <v>0</v>
      </c>
      <c r="AU163" s="5">
        <v>0</v>
      </c>
      <c r="AV163" s="637"/>
    </row>
    <row r="164" spans="1:48" ht="19.5" customHeight="1">
      <c r="A164" s="526"/>
      <c r="B164" s="474"/>
      <c r="C164" s="656"/>
      <c r="D164" s="474"/>
      <c r="E164" s="474"/>
      <c r="F164" s="476" t="s">
        <v>39</v>
      </c>
      <c r="G164" s="476" t="s">
        <v>21</v>
      </c>
      <c r="H164" s="476" t="s">
        <v>314</v>
      </c>
      <c r="I164" s="476" t="s">
        <v>312</v>
      </c>
      <c r="J164" s="474"/>
      <c r="K164" s="474"/>
      <c r="L164" s="515"/>
      <c r="M164" s="515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93">
        <v>0</v>
      </c>
      <c r="X164" s="93">
        <v>0</v>
      </c>
      <c r="Y164" s="93">
        <v>0</v>
      </c>
      <c r="Z164" s="93">
        <v>0</v>
      </c>
      <c r="AA164" s="93">
        <v>0</v>
      </c>
      <c r="AB164" s="93">
        <v>0</v>
      </c>
      <c r="AC164" s="93">
        <v>0</v>
      </c>
      <c r="AD164" s="93">
        <v>0</v>
      </c>
      <c r="AE164" s="93">
        <v>0</v>
      </c>
      <c r="AF164" s="93">
        <v>0</v>
      </c>
      <c r="AG164" s="93">
        <v>0</v>
      </c>
      <c r="AH164" s="5">
        <v>0</v>
      </c>
      <c r="AI164" s="5">
        <v>0</v>
      </c>
      <c r="AJ164" s="5">
        <v>0</v>
      </c>
      <c r="AK164" s="93">
        <v>0</v>
      </c>
      <c r="AL164" s="93">
        <v>0</v>
      </c>
      <c r="AM164" s="93">
        <v>0</v>
      </c>
      <c r="AN164" s="93">
        <v>0</v>
      </c>
      <c r="AO164" s="93">
        <v>0</v>
      </c>
      <c r="AP164" s="93">
        <v>0</v>
      </c>
      <c r="AQ164" s="93">
        <v>0</v>
      </c>
      <c r="AR164" s="93">
        <v>0</v>
      </c>
      <c r="AS164" s="93">
        <v>0</v>
      </c>
      <c r="AT164" s="93">
        <v>0</v>
      </c>
      <c r="AU164" s="5">
        <v>0</v>
      </c>
      <c r="AV164" s="637"/>
    </row>
    <row r="165" spans="1:48" ht="19.5" customHeight="1">
      <c r="A165" s="526"/>
      <c r="B165" s="474"/>
      <c r="C165" s="656"/>
      <c r="D165" s="474"/>
      <c r="E165" s="474"/>
      <c r="F165" s="476"/>
      <c r="G165" s="476"/>
      <c r="H165" s="476"/>
      <c r="I165" s="476"/>
      <c r="J165" s="474"/>
      <c r="K165" s="474"/>
      <c r="L165" s="515"/>
      <c r="M165" s="515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93">
        <v>0</v>
      </c>
      <c r="X165" s="93">
        <v>0</v>
      </c>
      <c r="Y165" s="93">
        <v>0</v>
      </c>
      <c r="Z165" s="93">
        <v>0</v>
      </c>
      <c r="AA165" s="93">
        <v>0</v>
      </c>
      <c r="AB165" s="93">
        <v>0</v>
      </c>
      <c r="AC165" s="93">
        <v>0</v>
      </c>
      <c r="AD165" s="93">
        <v>0</v>
      </c>
      <c r="AE165" s="93">
        <v>0</v>
      </c>
      <c r="AF165" s="93">
        <v>0</v>
      </c>
      <c r="AG165" s="93">
        <v>0</v>
      </c>
      <c r="AH165" s="5">
        <v>0</v>
      </c>
      <c r="AI165" s="5">
        <v>0</v>
      </c>
      <c r="AJ165" s="5">
        <v>0</v>
      </c>
      <c r="AK165" s="93">
        <v>0</v>
      </c>
      <c r="AL165" s="93">
        <v>0</v>
      </c>
      <c r="AM165" s="93">
        <v>0</v>
      </c>
      <c r="AN165" s="93">
        <v>0</v>
      </c>
      <c r="AO165" s="93">
        <v>0</v>
      </c>
      <c r="AP165" s="93">
        <v>0</v>
      </c>
      <c r="AQ165" s="93">
        <v>0</v>
      </c>
      <c r="AR165" s="93">
        <v>0</v>
      </c>
      <c r="AS165" s="93">
        <v>0</v>
      </c>
      <c r="AT165" s="93">
        <v>0</v>
      </c>
      <c r="AU165" s="5">
        <v>0</v>
      </c>
      <c r="AV165" s="637"/>
    </row>
    <row r="166" spans="1:48" ht="18" customHeight="1">
      <c r="A166" s="526"/>
      <c r="B166" s="474"/>
      <c r="C166" s="656"/>
      <c r="D166" s="474"/>
      <c r="E166" s="474"/>
      <c r="F166" s="476"/>
      <c r="G166" s="476"/>
      <c r="H166" s="476"/>
      <c r="I166" s="476"/>
      <c r="J166" s="474"/>
      <c r="K166" s="474"/>
      <c r="L166" s="515"/>
      <c r="M166" s="515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93">
        <v>0</v>
      </c>
      <c r="X166" s="93">
        <v>0</v>
      </c>
      <c r="Y166" s="93">
        <v>0</v>
      </c>
      <c r="Z166" s="93">
        <v>0</v>
      </c>
      <c r="AA166" s="93">
        <v>0</v>
      </c>
      <c r="AB166" s="93">
        <v>0</v>
      </c>
      <c r="AC166" s="93">
        <v>0</v>
      </c>
      <c r="AD166" s="93">
        <v>0</v>
      </c>
      <c r="AE166" s="93">
        <v>0</v>
      </c>
      <c r="AF166" s="93">
        <v>0</v>
      </c>
      <c r="AG166" s="93">
        <v>0</v>
      </c>
      <c r="AH166" s="5">
        <v>0</v>
      </c>
      <c r="AI166" s="5">
        <v>0</v>
      </c>
      <c r="AJ166" s="5">
        <v>0</v>
      </c>
      <c r="AK166" s="93">
        <v>0</v>
      </c>
      <c r="AL166" s="93">
        <v>0</v>
      </c>
      <c r="AM166" s="93">
        <v>0</v>
      </c>
      <c r="AN166" s="93">
        <v>0</v>
      </c>
      <c r="AO166" s="93">
        <v>0</v>
      </c>
      <c r="AP166" s="93">
        <v>0</v>
      </c>
      <c r="AQ166" s="93">
        <v>0</v>
      </c>
      <c r="AR166" s="93">
        <v>0</v>
      </c>
      <c r="AS166" s="93">
        <v>0</v>
      </c>
      <c r="AT166" s="93">
        <v>0</v>
      </c>
      <c r="AU166" s="5">
        <v>0</v>
      </c>
      <c r="AV166" s="638"/>
    </row>
    <row r="167" spans="1:48" ht="18" customHeight="1">
      <c r="A167" s="526"/>
      <c r="B167" s="474"/>
      <c r="C167" s="656"/>
      <c r="D167" s="474"/>
      <c r="E167" s="474"/>
      <c r="F167" s="476"/>
      <c r="G167" s="476"/>
      <c r="H167" s="476"/>
      <c r="I167" s="476"/>
      <c r="J167" s="474"/>
      <c r="K167" s="474"/>
      <c r="L167" s="515"/>
      <c r="M167" s="515"/>
      <c r="N167" s="230">
        <f t="shared" ref="N167:T167" si="60">SUM(N162:N166)</f>
        <v>0</v>
      </c>
      <c r="O167" s="230">
        <f t="shared" si="60"/>
        <v>0</v>
      </c>
      <c r="P167" s="230">
        <f t="shared" si="60"/>
        <v>0</v>
      </c>
      <c r="Q167" s="230">
        <f t="shared" si="60"/>
        <v>74</v>
      </c>
      <c r="R167" s="230">
        <f t="shared" si="60"/>
        <v>89.944000000000003</v>
      </c>
      <c r="S167" s="230">
        <f t="shared" si="60"/>
        <v>67.206860000000006</v>
      </c>
      <c r="T167" s="230">
        <f t="shared" si="60"/>
        <v>67.206860000000006</v>
      </c>
      <c r="U167" s="231">
        <f t="shared" si="57"/>
        <v>298.35772000000003</v>
      </c>
      <c r="V167" s="231" t="s">
        <v>11</v>
      </c>
      <c r="W167" s="193">
        <f t="shared" ref="W167:AU167" si="61">SUM(W162:W166)</f>
        <v>74000</v>
      </c>
      <c r="X167" s="193">
        <f t="shared" si="61"/>
        <v>0</v>
      </c>
      <c r="Y167" s="193">
        <f t="shared" si="61"/>
        <v>0</v>
      </c>
      <c r="Z167" s="193">
        <f t="shared" si="61"/>
        <v>0</v>
      </c>
      <c r="AA167" s="193">
        <f t="shared" si="61"/>
        <v>0</v>
      </c>
      <c r="AB167" s="193">
        <f t="shared" si="61"/>
        <v>0</v>
      </c>
      <c r="AC167" s="193">
        <f t="shared" si="61"/>
        <v>0</v>
      </c>
      <c r="AD167" s="193">
        <f t="shared" si="61"/>
        <v>0</v>
      </c>
      <c r="AE167" s="193">
        <f t="shared" si="61"/>
        <v>0</v>
      </c>
      <c r="AF167" s="193">
        <f t="shared" si="61"/>
        <v>0</v>
      </c>
      <c r="AG167" s="193">
        <f t="shared" si="61"/>
        <v>0</v>
      </c>
      <c r="AH167" s="230">
        <f t="shared" si="61"/>
        <v>0</v>
      </c>
      <c r="AI167" s="230">
        <f t="shared" si="61"/>
        <v>0</v>
      </c>
      <c r="AJ167" s="230">
        <f t="shared" si="61"/>
        <v>0</v>
      </c>
      <c r="AK167" s="193">
        <f t="shared" si="61"/>
        <v>0</v>
      </c>
      <c r="AL167" s="193">
        <f t="shared" si="61"/>
        <v>0</v>
      </c>
      <c r="AM167" s="193">
        <f t="shared" si="61"/>
        <v>0</v>
      </c>
      <c r="AN167" s="193">
        <f t="shared" si="61"/>
        <v>0</v>
      </c>
      <c r="AO167" s="193">
        <f t="shared" si="61"/>
        <v>0</v>
      </c>
      <c r="AP167" s="193">
        <f t="shared" si="61"/>
        <v>0</v>
      </c>
      <c r="AQ167" s="193">
        <f t="shared" si="61"/>
        <v>0</v>
      </c>
      <c r="AR167" s="193">
        <f t="shared" si="61"/>
        <v>0</v>
      </c>
      <c r="AS167" s="193">
        <f t="shared" si="61"/>
        <v>0</v>
      </c>
      <c r="AT167" s="193">
        <f t="shared" si="61"/>
        <v>0</v>
      </c>
      <c r="AU167" s="230">
        <f t="shared" si="61"/>
        <v>0</v>
      </c>
      <c r="AV167" s="328"/>
    </row>
    <row r="168" spans="1:48" ht="19.5" customHeight="1">
      <c r="A168" s="526"/>
      <c r="B168" s="474" t="s">
        <v>225</v>
      </c>
      <c r="C168" s="656" t="s">
        <v>87</v>
      </c>
      <c r="D168" s="474" t="s">
        <v>264</v>
      </c>
      <c r="E168" s="474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474" t="s">
        <v>80</v>
      </c>
      <c r="K168" s="474" t="s">
        <v>81</v>
      </c>
      <c r="L168" s="515">
        <v>367.79300000000001</v>
      </c>
      <c r="M168" s="515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93">
        <v>0</v>
      </c>
      <c r="X168" s="93">
        <v>0</v>
      </c>
      <c r="Y168" s="93">
        <v>0</v>
      </c>
      <c r="Z168" s="93">
        <v>0</v>
      </c>
      <c r="AA168" s="93">
        <v>0</v>
      </c>
      <c r="AB168" s="93">
        <v>0</v>
      </c>
      <c r="AC168" s="93">
        <v>0</v>
      </c>
      <c r="AD168" s="93">
        <v>0</v>
      </c>
      <c r="AE168" s="93">
        <v>0</v>
      </c>
      <c r="AF168" s="93">
        <v>0</v>
      </c>
      <c r="AG168" s="93">
        <v>0</v>
      </c>
      <c r="AH168" s="5">
        <v>0</v>
      </c>
      <c r="AI168" s="5">
        <v>0</v>
      </c>
      <c r="AJ168" s="5">
        <v>0</v>
      </c>
      <c r="AK168" s="93">
        <v>0</v>
      </c>
      <c r="AL168" s="93">
        <v>0</v>
      </c>
      <c r="AM168" s="93">
        <v>0</v>
      </c>
      <c r="AN168" s="93">
        <v>0</v>
      </c>
      <c r="AO168" s="93">
        <v>0</v>
      </c>
      <c r="AP168" s="93">
        <v>0</v>
      </c>
      <c r="AQ168" s="93">
        <v>0</v>
      </c>
      <c r="AR168" s="93">
        <v>0</v>
      </c>
      <c r="AS168" s="93">
        <v>0</v>
      </c>
      <c r="AT168" s="93">
        <v>0</v>
      </c>
      <c r="AU168" s="5">
        <v>0</v>
      </c>
      <c r="AV168" s="636" t="s">
        <v>997</v>
      </c>
    </row>
    <row r="169" spans="1:48" ht="19.5" customHeight="1">
      <c r="A169" s="526"/>
      <c r="B169" s="474"/>
      <c r="C169" s="656"/>
      <c r="D169" s="474"/>
      <c r="E169" s="474"/>
      <c r="F169" s="6" t="s">
        <v>19</v>
      </c>
      <c r="G169" s="6" t="s">
        <v>22</v>
      </c>
      <c r="H169" s="6" t="s">
        <v>297</v>
      </c>
      <c r="I169" s="6" t="s">
        <v>297</v>
      </c>
      <c r="J169" s="474"/>
      <c r="K169" s="474"/>
      <c r="L169" s="515"/>
      <c r="M169" s="515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93">
        <v>90000</v>
      </c>
      <c r="X169" s="93">
        <v>0</v>
      </c>
      <c r="Y169" s="93">
        <v>0</v>
      </c>
      <c r="Z169" s="93">
        <v>0</v>
      </c>
      <c r="AA169" s="93">
        <v>0</v>
      </c>
      <c r="AB169" s="93">
        <v>0</v>
      </c>
      <c r="AC169" s="93">
        <v>0</v>
      </c>
      <c r="AD169" s="93">
        <v>0</v>
      </c>
      <c r="AE169" s="93">
        <v>0</v>
      </c>
      <c r="AF169" s="93">
        <v>0</v>
      </c>
      <c r="AG169" s="93">
        <v>0</v>
      </c>
      <c r="AH169" s="5">
        <v>0</v>
      </c>
      <c r="AI169" s="5">
        <v>0</v>
      </c>
      <c r="AJ169" s="5">
        <v>0</v>
      </c>
      <c r="AK169" s="93">
        <v>0</v>
      </c>
      <c r="AL169" s="93">
        <v>0</v>
      </c>
      <c r="AM169" s="93">
        <v>0</v>
      </c>
      <c r="AN169" s="93">
        <v>0</v>
      </c>
      <c r="AO169" s="93">
        <v>0</v>
      </c>
      <c r="AP169" s="93">
        <v>0</v>
      </c>
      <c r="AQ169" s="93">
        <v>0</v>
      </c>
      <c r="AR169" s="93">
        <v>0</v>
      </c>
      <c r="AS169" s="93">
        <v>0</v>
      </c>
      <c r="AT169" s="93">
        <v>0</v>
      </c>
      <c r="AU169" s="5">
        <v>0</v>
      </c>
      <c r="AV169" s="637"/>
    </row>
    <row r="170" spans="1:48" ht="19.5" customHeight="1">
      <c r="A170" s="526"/>
      <c r="B170" s="474"/>
      <c r="C170" s="656"/>
      <c r="D170" s="474"/>
      <c r="E170" s="474"/>
      <c r="F170" s="476" t="s">
        <v>39</v>
      </c>
      <c r="G170" s="476" t="s">
        <v>21</v>
      </c>
      <c r="H170" s="476" t="s">
        <v>315</v>
      </c>
      <c r="I170" s="476" t="s">
        <v>316</v>
      </c>
      <c r="J170" s="474"/>
      <c r="K170" s="474"/>
      <c r="L170" s="515"/>
      <c r="M170" s="515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93">
        <v>0</v>
      </c>
      <c r="X170" s="93">
        <v>0</v>
      </c>
      <c r="Y170" s="93">
        <v>0</v>
      </c>
      <c r="Z170" s="93">
        <v>0</v>
      </c>
      <c r="AA170" s="93">
        <v>0</v>
      </c>
      <c r="AB170" s="93">
        <v>0</v>
      </c>
      <c r="AC170" s="93">
        <v>0</v>
      </c>
      <c r="AD170" s="93">
        <v>0</v>
      </c>
      <c r="AE170" s="93">
        <v>0</v>
      </c>
      <c r="AF170" s="93">
        <v>0</v>
      </c>
      <c r="AG170" s="93">
        <v>0</v>
      </c>
      <c r="AH170" s="5">
        <v>0</v>
      </c>
      <c r="AI170" s="5">
        <v>0</v>
      </c>
      <c r="AJ170" s="5">
        <v>0</v>
      </c>
      <c r="AK170" s="93">
        <v>0</v>
      </c>
      <c r="AL170" s="93">
        <v>0</v>
      </c>
      <c r="AM170" s="93">
        <v>0</v>
      </c>
      <c r="AN170" s="93">
        <v>0</v>
      </c>
      <c r="AO170" s="93">
        <v>0</v>
      </c>
      <c r="AP170" s="93">
        <v>0</v>
      </c>
      <c r="AQ170" s="93">
        <v>0</v>
      </c>
      <c r="AR170" s="93">
        <v>0</v>
      </c>
      <c r="AS170" s="93">
        <v>0</v>
      </c>
      <c r="AT170" s="93">
        <v>0</v>
      </c>
      <c r="AU170" s="5">
        <v>0</v>
      </c>
      <c r="AV170" s="637"/>
    </row>
    <row r="171" spans="1:48" ht="19.5" customHeight="1">
      <c r="A171" s="526"/>
      <c r="B171" s="474"/>
      <c r="C171" s="656"/>
      <c r="D171" s="474"/>
      <c r="E171" s="474"/>
      <c r="F171" s="476"/>
      <c r="G171" s="476"/>
      <c r="H171" s="476"/>
      <c r="I171" s="476"/>
      <c r="J171" s="474"/>
      <c r="K171" s="474"/>
      <c r="L171" s="515"/>
      <c r="M171" s="515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93">
        <v>0</v>
      </c>
      <c r="X171" s="93">
        <v>0</v>
      </c>
      <c r="Y171" s="93">
        <v>0</v>
      </c>
      <c r="Z171" s="93">
        <v>0</v>
      </c>
      <c r="AA171" s="93">
        <v>0</v>
      </c>
      <c r="AB171" s="93">
        <v>0</v>
      </c>
      <c r="AC171" s="93">
        <v>0</v>
      </c>
      <c r="AD171" s="93">
        <v>0</v>
      </c>
      <c r="AE171" s="93">
        <v>0</v>
      </c>
      <c r="AF171" s="93">
        <v>0</v>
      </c>
      <c r="AG171" s="93">
        <v>0</v>
      </c>
      <c r="AH171" s="5">
        <v>0</v>
      </c>
      <c r="AI171" s="5">
        <v>0</v>
      </c>
      <c r="AJ171" s="5">
        <v>0</v>
      </c>
      <c r="AK171" s="93">
        <v>0</v>
      </c>
      <c r="AL171" s="93">
        <v>0</v>
      </c>
      <c r="AM171" s="93">
        <v>0</v>
      </c>
      <c r="AN171" s="93">
        <v>0</v>
      </c>
      <c r="AO171" s="93">
        <v>0</v>
      </c>
      <c r="AP171" s="93">
        <v>0</v>
      </c>
      <c r="AQ171" s="93">
        <v>0</v>
      </c>
      <c r="AR171" s="93">
        <v>0</v>
      </c>
      <c r="AS171" s="93">
        <v>0</v>
      </c>
      <c r="AT171" s="93">
        <v>0</v>
      </c>
      <c r="AU171" s="5">
        <v>0</v>
      </c>
      <c r="AV171" s="637"/>
    </row>
    <row r="172" spans="1:48" ht="18" customHeight="1">
      <c r="A172" s="526"/>
      <c r="B172" s="474"/>
      <c r="C172" s="656"/>
      <c r="D172" s="474"/>
      <c r="E172" s="474"/>
      <c r="F172" s="476"/>
      <c r="G172" s="476"/>
      <c r="H172" s="476"/>
      <c r="I172" s="476"/>
      <c r="J172" s="474"/>
      <c r="K172" s="474"/>
      <c r="L172" s="515"/>
      <c r="M172" s="515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93">
        <v>0</v>
      </c>
      <c r="X172" s="93">
        <v>0</v>
      </c>
      <c r="Y172" s="93">
        <v>0</v>
      </c>
      <c r="Z172" s="93">
        <v>0</v>
      </c>
      <c r="AA172" s="93">
        <v>0</v>
      </c>
      <c r="AB172" s="93">
        <v>0</v>
      </c>
      <c r="AC172" s="93">
        <v>0</v>
      </c>
      <c r="AD172" s="93">
        <v>0</v>
      </c>
      <c r="AE172" s="93">
        <v>0</v>
      </c>
      <c r="AF172" s="93">
        <v>0</v>
      </c>
      <c r="AG172" s="93">
        <v>0</v>
      </c>
      <c r="AH172" s="5">
        <v>0</v>
      </c>
      <c r="AI172" s="5">
        <v>0</v>
      </c>
      <c r="AJ172" s="5">
        <v>0</v>
      </c>
      <c r="AK172" s="93">
        <v>0</v>
      </c>
      <c r="AL172" s="93">
        <v>0</v>
      </c>
      <c r="AM172" s="93">
        <v>0</v>
      </c>
      <c r="AN172" s="93">
        <v>0</v>
      </c>
      <c r="AO172" s="93">
        <v>0</v>
      </c>
      <c r="AP172" s="93">
        <v>0</v>
      </c>
      <c r="AQ172" s="93">
        <v>0</v>
      </c>
      <c r="AR172" s="93">
        <v>0</v>
      </c>
      <c r="AS172" s="93">
        <v>0</v>
      </c>
      <c r="AT172" s="93">
        <v>0</v>
      </c>
      <c r="AU172" s="5">
        <v>0</v>
      </c>
      <c r="AV172" s="638"/>
    </row>
    <row r="173" spans="1:48" ht="18" customHeight="1">
      <c r="A173" s="526"/>
      <c r="B173" s="474"/>
      <c r="C173" s="656"/>
      <c r="D173" s="474"/>
      <c r="E173" s="474"/>
      <c r="F173" s="476"/>
      <c r="G173" s="476"/>
      <c r="H173" s="476"/>
      <c r="I173" s="476"/>
      <c r="J173" s="474"/>
      <c r="K173" s="474"/>
      <c r="L173" s="515"/>
      <c r="M173" s="515"/>
      <c r="N173" s="230">
        <f t="shared" ref="N173:T173" si="62">SUM(N168:N172)</f>
        <v>16.268999999999998</v>
      </c>
      <c r="O173" s="230">
        <f t="shared" si="62"/>
        <v>13.77323</v>
      </c>
      <c r="P173" s="230">
        <f t="shared" si="62"/>
        <v>12.942970000000001</v>
      </c>
      <c r="Q173" s="230">
        <f t="shared" si="62"/>
        <v>90</v>
      </c>
      <c r="R173" s="230">
        <f t="shared" si="62"/>
        <v>8.9741099999999996</v>
      </c>
      <c r="S173" s="230">
        <f t="shared" si="62"/>
        <v>50</v>
      </c>
      <c r="T173" s="230">
        <f t="shared" si="62"/>
        <v>50</v>
      </c>
      <c r="U173" s="231">
        <f t="shared" si="57"/>
        <v>241.95930999999999</v>
      </c>
      <c r="V173" s="231" t="s">
        <v>11</v>
      </c>
      <c r="W173" s="193">
        <f t="shared" ref="W173:AU173" si="63">SUM(W168:W172)</f>
        <v>90000</v>
      </c>
      <c r="X173" s="193">
        <f t="shared" si="63"/>
        <v>0</v>
      </c>
      <c r="Y173" s="193">
        <f t="shared" si="63"/>
        <v>0</v>
      </c>
      <c r="Z173" s="193">
        <f t="shared" si="63"/>
        <v>0</v>
      </c>
      <c r="AA173" s="193">
        <f t="shared" si="63"/>
        <v>0</v>
      </c>
      <c r="AB173" s="193">
        <f t="shared" si="63"/>
        <v>0</v>
      </c>
      <c r="AC173" s="193">
        <f t="shared" si="63"/>
        <v>0</v>
      </c>
      <c r="AD173" s="193">
        <f t="shared" si="63"/>
        <v>0</v>
      </c>
      <c r="AE173" s="193">
        <f t="shared" si="63"/>
        <v>0</v>
      </c>
      <c r="AF173" s="193">
        <f t="shared" si="63"/>
        <v>0</v>
      </c>
      <c r="AG173" s="193">
        <f t="shared" si="63"/>
        <v>0</v>
      </c>
      <c r="AH173" s="230">
        <f t="shared" si="63"/>
        <v>0</v>
      </c>
      <c r="AI173" s="230">
        <f t="shared" si="63"/>
        <v>0</v>
      </c>
      <c r="AJ173" s="230">
        <f t="shared" si="63"/>
        <v>0</v>
      </c>
      <c r="AK173" s="193">
        <f t="shared" si="63"/>
        <v>0</v>
      </c>
      <c r="AL173" s="193">
        <f t="shared" si="63"/>
        <v>0</v>
      </c>
      <c r="AM173" s="193">
        <f t="shared" si="63"/>
        <v>0</v>
      </c>
      <c r="AN173" s="193">
        <f t="shared" si="63"/>
        <v>0</v>
      </c>
      <c r="AO173" s="193">
        <f t="shared" si="63"/>
        <v>0</v>
      </c>
      <c r="AP173" s="193">
        <f t="shared" si="63"/>
        <v>0</v>
      </c>
      <c r="AQ173" s="193">
        <f t="shared" si="63"/>
        <v>0</v>
      </c>
      <c r="AR173" s="193">
        <f t="shared" si="63"/>
        <v>0</v>
      </c>
      <c r="AS173" s="193">
        <f t="shared" si="63"/>
        <v>0</v>
      </c>
      <c r="AT173" s="193">
        <f t="shared" si="63"/>
        <v>0</v>
      </c>
      <c r="AU173" s="230">
        <f t="shared" si="63"/>
        <v>0</v>
      </c>
      <c r="AV173" s="328"/>
    </row>
    <row r="174" spans="1:48" ht="19.5" customHeight="1">
      <c r="A174" s="526"/>
      <c r="B174" s="474" t="s">
        <v>226</v>
      </c>
      <c r="C174" s="656" t="s">
        <v>88</v>
      </c>
      <c r="D174" s="474" t="s">
        <v>264</v>
      </c>
      <c r="E174" s="474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474" t="s">
        <v>82</v>
      </c>
      <c r="K174" s="474" t="s">
        <v>82</v>
      </c>
      <c r="L174" s="515">
        <v>8.2159999999999993</v>
      </c>
      <c r="M174" s="515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93">
        <v>0</v>
      </c>
      <c r="X174" s="93">
        <v>0</v>
      </c>
      <c r="Y174" s="93">
        <v>0</v>
      </c>
      <c r="Z174" s="93">
        <v>0</v>
      </c>
      <c r="AA174" s="93">
        <v>0</v>
      </c>
      <c r="AB174" s="93">
        <v>0</v>
      </c>
      <c r="AC174" s="93">
        <v>0</v>
      </c>
      <c r="AD174" s="93">
        <v>0</v>
      </c>
      <c r="AE174" s="93">
        <v>0</v>
      </c>
      <c r="AF174" s="93">
        <v>0</v>
      </c>
      <c r="AG174" s="93">
        <v>0</v>
      </c>
      <c r="AH174" s="5">
        <v>0</v>
      </c>
      <c r="AI174" s="5">
        <v>0</v>
      </c>
      <c r="AJ174" s="5">
        <v>0</v>
      </c>
      <c r="AK174" s="93">
        <v>0</v>
      </c>
      <c r="AL174" s="93">
        <v>0</v>
      </c>
      <c r="AM174" s="93">
        <v>0</v>
      </c>
      <c r="AN174" s="93">
        <v>0</v>
      </c>
      <c r="AO174" s="93">
        <v>0</v>
      </c>
      <c r="AP174" s="93">
        <v>0</v>
      </c>
      <c r="AQ174" s="93">
        <v>0</v>
      </c>
      <c r="AR174" s="93">
        <v>0</v>
      </c>
      <c r="AS174" s="93">
        <v>0</v>
      </c>
      <c r="AT174" s="93">
        <v>0</v>
      </c>
      <c r="AU174" s="5">
        <v>0</v>
      </c>
      <c r="AV174" s="636" t="s">
        <v>988</v>
      </c>
    </row>
    <row r="175" spans="1:48" ht="22.5" customHeight="1">
      <c r="A175" s="526"/>
      <c r="B175" s="474"/>
      <c r="C175" s="656"/>
      <c r="D175" s="474"/>
      <c r="E175" s="474"/>
      <c r="F175" s="6" t="s">
        <v>19</v>
      </c>
      <c r="G175" s="6" t="s">
        <v>22</v>
      </c>
      <c r="H175" s="6" t="s">
        <v>297</v>
      </c>
      <c r="I175" s="6" t="s">
        <v>297</v>
      </c>
      <c r="J175" s="474"/>
      <c r="K175" s="474"/>
      <c r="L175" s="515"/>
      <c r="M175" s="515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93">
        <v>8215.9</v>
      </c>
      <c r="X175" s="93">
        <v>0</v>
      </c>
      <c r="Y175" s="93">
        <v>0</v>
      </c>
      <c r="Z175" s="93">
        <v>0</v>
      </c>
      <c r="AA175" s="93">
        <v>0</v>
      </c>
      <c r="AB175" s="93">
        <v>0</v>
      </c>
      <c r="AC175" s="93">
        <v>0</v>
      </c>
      <c r="AD175" s="93">
        <v>0</v>
      </c>
      <c r="AE175" s="93">
        <v>0</v>
      </c>
      <c r="AF175" s="93">
        <v>0</v>
      </c>
      <c r="AG175" s="93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93">
        <f>AK176</f>
        <v>1185.06</v>
      </c>
      <c r="AL175" s="93">
        <v>0</v>
      </c>
      <c r="AM175" s="93">
        <v>0</v>
      </c>
      <c r="AN175" s="93">
        <v>0</v>
      </c>
      <c r="AO175" s="93">
        <v>0</v>
      </c>
      <c r="AP175" s="93">
        <v>0</v>
      </c>
      <c r="AQ175" s="93">
        <v>0</v>
      </c>
      <c r="AR175" s="93">
        <v>0</v>
      </c>
      <c r="AS175" s="93">
        <v>0</v>
      </c>
      <c r="AT175" s="93">
        <v>0</v>
      </c>
      <c r="AU175" s="5">
        <v>0</v>
      </c>
      <c r="AV175" s="637"/>
    </row>
    <row r="176" spans="1:48" s="275" customFormat="1" ht="27.75" hidden="1" customHeight="1">
      <c r="A176" s="526"/>
      <c r="B176" s="474"/>
      <c r="C176" s="656"/>
      <c r="D176" s="474"/>
      <c r="E176" s="474"/>
      <c r="F176" s="272"/>
      <c r="G176" s="272"/>
      <c r="H176" s="272"/>
      <c r="I176" s="272"/>
      <c r="J176" s="474"/>
      <c r="K176" s="474"/>
      <c r="L176" s="515"/>
      <c r="M176" s="515"/>
      <c r="N176" s="273"/>
      <c r="O176" s="273"/>
      <c r="P176" s="273"/>
      <c r="Q176" s="273"/>
      <c r="R176" s="273"/>
      <c r="S176" s="273"/>
      <c r="T176" s="273"/>
      <c r="U176" s="273"/>
      <c r="V176" s="276" t="s">
        <v>928</v>
      </c>
      <c r="W176" s="274"/>
      <c r="X176" s="274"/>
      <c r="Y176" s="274"/>
      <c r="Z176" s="274"/>
      <c r="AA176" s="274"/>
      <c r="AB176" s="274"/>
      <c r="AC176" s="274"/>
      <c r="AD176" s="274"/>
      <c r="AE176" s="274"/>
      <c r="AF176" s="274"/>
      <c r="AG176" s="274"/>
      <c r="AH176" s="277"/>
      <c r="AI176" s="277"/>
      <c r="AJ176" s="277"/>
      <c r="AK176" s="274">
        <v>1185.06</v>
      </c>
      <c r="AL176" s="274"/>
      <c r="AM176" s="274"/>
      <c r="AN176" s="274"/>
      <c r="AO176" s="274"/>
      <c r="AP176" s="274"/>
      <c r="AQ176" s="274"/>
      <c r="AR176" s="274"/>
      <c r="AS176" s="274"/>
      <c r="AT176" s="274"/>
      <c r="AU176" s="273"/>
      <c r="AV176" s="637"/>
    </row>
    <row r="177" spans="1:48" ht="19.5" customHeight="1">
      <c r="A177" s="526"/>
      <c r="B177" s="474"/>
      <c r="C177" s="656"/>
      <c r="D177" s="474"/>
      <c r="E177" s="474"/>
      <c r="F177" s="476" t="s">
        <v>39</v>
      </c>
      <c r="G177" s="476" t="s">
        <v>21</v>
      </c>
      <c r="H177" s="476" t="s">
        <v>297</v>
      </c>
      <c r="I177" s="476" t="s">
        <v>317</v>
      </c>
      <c r="J177" s="474"/>
      <c r="K177" s="474"/>
      <c r="L177" s="515"/>
      <c r="M177" s="515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93">
        <v>0</v>
      </c>
      <c r="X177" s="93">
        <v>0</v>
      </c>
      <c r="Y177" s="93">
        <v>0</v>
      </c>
      <c r="Z177" s="93">
        <v>0</v>
      </c>
      <c r="AA177" s="93">
        <v>0</v>
      </c>
      <c r="AB177" s="93">
        <v>0</v>
      </c>
      <c r="AC177" s="93">
        <v>0</v>
      </c>
      <c r="AD177" s="93">
        <v>0</v>
      </c>
      <c r="AE177" s="93">
        <v>0</v>
      </c>
      <c r="AF177" s="93">
        <v>0</v>
      </c>
      <c r="AG177" s="93">
        <v>0</v>
      </c>
      <c r="AH177" s="5">
        <v>0</v>
      </c>
      <c r="AI177" s="5">
        <v>0</v>
      </c>
      <c r="AJ177" s="5">
        <v>0</v>
      </c>
      <c r="AK177" s="93">
        <v>0</v>
      </c>
      <c r="AL177" s="93">
        <v>0</v>
      </c>
      <c r="AM177" s="93">
        <v>0</v>
      </c>
      <c r="AN177" s="93">
        <v>0</v>
      </c>
      <c r="AO177" s="93">
        <v>0</v>
      </c>
      <c r="AP177" s="93">
        <v>0</v>
      </c>
      <c r="AQ177" s="93">
        <v>0</v>
      </c>
      <c r="AR177" s="93">
        <v>0</v>
      </c>
      <c r="AS177" s="93">
        <v>0</v>
      </c>
      <c r="AT177" s="93">
        <v>0</v>
      </c>
      <c r="AU177" s="5">
        <v>0</v>
      </c>
      <c r="AV177" s="637"/>
    </row>
    <row r="178" spans="1:48" ht="19.5" customHeight="1">
      <c r="A178" s="526"/>
      <c r="B178" s="474"/>
      <c r="C178" s="656"/>
      <c r="D178" s="474"/>
      <c r="E178" s="474"/>
      <c r="F178" s="476"/>
      <c r="G178" s="476"/>
      <c r="H178" s="476"/>
      <c r="I178" s="476"/>
      <c r="J178" s="474"/>
      <c r="K178" s="474"/>
      <c r="L178" s="515"/>
      <c r="M178" s="515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93">
        <v>0</v>
      </c>
      <c r="X178" s="93">
        <v>0</v>
      </c>
      <c r="Y178" s="93">
        <v>0</v>
      </c>
      <c r="Z178" s="93">
        <v>0</v>
      </c>
      <c r="AA178" s="93">
        <v>0</v>
      </c>
      <c r="AB178" s="93">
        <v>0</v>
      </c>
      <c r="AC178" s="93">
        <v>0</v>
      </c>
      <c r="AD178" s="93">
        <v>0</v>
      </c>
      <c r="AE178" s="93">
        <v>0</v>
      </c>
      <c r="AF178" s="93">
        <v>0</v>
      </c>
      <c r="AG178" s="93">
        <v>0</v>
      </c>
      <c r="AH178" s="5">
        <v>0</v>
      </c>
      <c r="AI178" s="5">
        <v>0</v>
      </c>
      <c r="AJ178" s="5">
        <v>0</v>
      </c>
      <c r="AK178" s="93">
        <v>0</v>
      </c>
      <c r="AL178" s="93">
        <v>0</v>
      </c>
      <c r="AM178" s="93">
        <v>0</v>
      </c>
      <c r="AN178" s="93">
        <v>0</v>
      </c>
      <c r="AO178" s="93">
        <v>0</v>
      </c>
      <c r="AP178" s="93">
        <v>0</v>
      </c>
      <c r="AQ178" s="93">
        <v>0</v>
      </c>
      <c r="AR178" s="93">
        <v>0</v>
      </c>
      <c r="AS178" s="93">
        <v>0</v>
      </c>
      <c r="AT178" s="93">
        <v>0</v>
      </c>
      <c r="AU178" s="5">
        <v>0</v>
      </c>
      <c r="AV178" s="637"/>
    </row>
    <row r="179" spans="1:48" ht="18" customHeight="1">
      <c r="A179" s="526"/>
      <c r="B179" s="474"/>
      <c r="C179" s="656"/>
      <c r="D179" s="474"/>
      <c r="E179" s="474"/>
      <c r="F179" s="476"/>
      <c r="G179" s="476"/>
      <c r="H179" s="476"/>
      <c r="I179" s="476"/>
      <c r="J179" s="474"/>
      <c r="K179" s="474"/>
      <c r="L179" s="515"/>
      <c r="M179" s="515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93">
        <v>0</v>
      </c>
      <c r="X179" s="93">
        <v>0</v>
      </c>
      <c r="Y179" s="93">
        <v>0</v>
      </c>
      <c r="Z179" s="93">
        <v>0</v>
      </c>
      <c r="AA179" s="93">
        <v>0</v>
      </c>
      <c r="AB179" s="93">
        <v>0</v>
      </c>
      <c r="AC179" s="93">
        <v>0</v>
      </c>
      <c r="AD179" s="93">
        <v>0</v>
      </c>
      <c r="AE179" s="93">
        <v>0</v>
      </c>
      <c r="AF179" s="93">
        <v>0</v>
      </c>
      <c r="AG179" s="93">
        <v>0</v>
      </c>
      <c r="AH179" s="5">
        <v>0</v>
      </c>
      <c r="AI179" s="5">
        <v>0</v>
      </c>
      <c r="AJ179" s="5">
        <v>0</v>
      </c>
      <c r="AK179" s="93">
        <v>0</v>
      </c>
      <c r="AL179" s="93">
        <v>0</v>
      </c>
      <c r="AM179" s="93">
        <v>0</v>
      </c>
      <c r="AN179" s="93">
        <v>0</v>
      </c>
      <c r="AO179" s="93">
        <v>0</v>
      </c>
      <c r="AP179" s="93">
        <v>0</v>
      </c>
      <c r="AQ179" s="93">
        <v>0</v>
      </c>
      <c r="AR179" s="93">
        <v>0</v>
      </c>
      <c r="AS179" s="93">
        <v>0</v>
      </c>
      <c r="AT179" s="93">
        <v>0</v>
      </c>
      <c r="AU179" s="5">
        <v>0</v>
      </c>
      <c r="AV179" s="639"/>
    </row>
    <row r="180" spans="1:48" ht="18" customHeight="1">
      <c r="A180" s="526"/>
      <c r="B180" s="474"/>
      <c r="C180" s="656"/>
      <c r="D180" s="474"/>
      <c r="E180" s="474"/>
      <c r="F180" s="476"/>
      <c r="G180" s="476"/>
      <c r="H180" s="476"/>
      <c r="I180" s="476"/>
      <c r="J180" s="474"/>
      <c r="K180" s="474"/>
      <c r="L180" s="515"/>
      <c r="M180" s="515"/>
      <c r="N180" s="230">
        <f t="shared" ref="N180:T180" si="66">SUM(N174:N179)</f>
        <v>0</v>
      </c>
      <c r="O180" s="230">
        <f t="shared" si="66"/>
        <v>0</v>
      </c>
      <c r="P180" s="230">
        <f t="shared" si="66"/>
        <v>0</v>
      </c>
      <c r="Q180" s="230">
        <f t="shared" si="66"/>
        <v>8.2158999999999995</v>
      </c>
      <c r="R180" s="230">
        <f t="shared" si="66"/>
        <v>0</v>
      </c>
      <c r="S180" s="230">
        <f t="shared" si="66"/>
        <v>0</v>
      </c>
      <c r="T180" s="230">
        <f t="shared" si="66"/>
        <v>0</v>
      </c>
      <c r="U180" s="231">
        <f t="shared" si="57"/>
        <v>8.2158999999999995</v>
      </c>
      <c r="V180" s="231" t="s">
        <v>11</v>
      </c>
      <c r="W180" s="193">
        <f>SUM(W174:W179)</f>
        <v>8215.9</v>
      </c>
      <c r="X180" s="193">
        <f t="shared" ref="X180:AU180" si="67">SUM(X174:X179)</f>
        <v>0</v>
      </c>
      <c r="Y180" s="193">
        <f t="shared" si="67"/>
        <v>0</v>
      </c>
      <c r="Z180" s="193">
        <f t="shared" si="67"/>
        <v>0</v>
      </c>
      <c r="AA180" s="193">
        <f t="shared" si="67"/>
        <v>0</v>
      </c>
      <c r="AB180" s="193">
        <f t="shared" si="67"/>
        <v>0</v>
      </c>
      <c r="AC180" s="193">
        <f t="shared" si="67"/>
        <v>0</v>
      </c>
      <c r="AD180" s="193">
        <f t="shared" si="67"/>
        <v>0</v>
      </c>
      <c r="AE180" s="193">
        <f t="shared" si="67"/>
        <v>0</v>
      </c>
      <c r="AF180" s="193">
        <f t="shared" si="67"/>
        <v>0</v>
      </c>
      <c r="AG180" s="193">
        <f t="shared" ref="AG180:AJ180" si="68">AG175+AG177+AG178+AG179</f>
        <v>0</v>
      </c>
      <c r="AH180" s="193">
        <f t="shared" si="68"/>
        <v>0</v>
      </c>
      <c r="AI180" s="193">
        <f t="shared" si="68"/>
        <v>0</v>
      </c>
      <c r="AJ180" s="193">
        <f t="shared" si="68"/>
        <v>0</v>
      </c>
      <c r="AK180" s="193">
        <f>AK175+AK177+AK178+AK179</f>
        <v>1185.06</v>
      </c>
      <c r="AL180" s="193">
        <f t="shared" si="67"/>
        <v>0</v>
      </c>
      <c r="AM180" s="193">
        <f t="shared" si="67"/>
        <v>0</v>
      </c>
      <c r="AN180" s="193">
        <f t="shared" si="67"/>
        <v>0</v>
      </c>
      <c r="AO180" s="193">
        <f t="shared" si="67"/>
        <v>0</v>
      </c>
      <c r="AP180" s="193">
        <f t="shared" si="67"/>
        <v>0</v>
      </c>
      <c r="AQ180" s="193">
        <f t="shared" si="67"/>
        <v>0</v>
      </c>
      <c r="AR180" s="193">
        <f t="shared" si="67"/>
        <v>0</v>
      </c>
      <c r="AS180" s="193">
        <f t="shared" si="67"/>
        <v>0</v>
      </c>
      <c r="AT180" s="193">
        <f t="shared" si="67"/>
        <v>0</v>
      </c>
      <c r="AU180" s="230">
        <f t="shared" si="67"/>
        <v>0</v>
      </c>
      <c r="AV180" s="328"/>
    </row>
    <row r="181" spans="1:48" ht="18" customHeight="1">
      <c r="A181" s="526"/>
      <c r="B181" s="474" t="s">
        <v>227</v>
      </c>
      <c r="C181" s="656" t="s">
        <v>83</v>
      </c>
      <c r="D181" s="474" t="s">
        <v>264</v>
      </c>
      <c r="E181" s="474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474" t="s">
        <v>82</v>
      </c>
      <c r="K181" s="474" t="s">
        <v>82</v>
      </c>
      <c r="L181" s="515">
        <v>40</v>
      </c>
      <c r="M181" s="515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93">
        <v>0</v>
      </c>
      <c r="X181" s="93">
        <v>0</v>
      </c>
      <c r="Y181" s="93">
        <v>0</v>
      </c>
      <c r="Z181" s="93">
        <v>0</v>
      </c>
      <c r="AA181" s="93">
        <v>0</v>
      </c>
      <c r="AB181" s="93">
        <v>0</v>
      </c>
      <c r="AC181" s="93">
        <v>0</v>
      </c>
      <c r="AD181" s="93">
        <v>0</v>
      </c>
      <c r="AE181" s="93">
        <v>0</v>
      </c>
      <c r="AF181" s="93">
        <v>0</v>
      </c>
      <c r="AG181" s="93">
        <v>0</v>
      </c>
      <c r="AH181" s="5">
        <v>0</v>
      </c>
      <c r="AI181" s="5">
        <v>0</v>
      </c>
      <c r="AJ181" s="5">
        <v>0</v>
      </c>
      <c r="AK181" s="93">
        <v>0</v>
      </c>
      <c r="AL181" s="93">
        <v>0</v>
      </c>
      <c r="AM181" s="93">
        <v>0</v>
      </c>
      <c r="AN181" s="93">
        <v>0</v>
      </c>
      <c r="AO181" s="93">
        <v>0</v>
      </c>
      <c r="AP181" s="93">
        <v>0</v>
      </c>
      <c r="AQ181" s="93">
        <v>0</v>
      </c>
      <c r="AR181" s="93">
        <v>0</v>
      </c>
      <c r="AS181" s="93">
        <v>0</v>
      </c>
      <c r="AT181" s="93">
        <v>0</v>
      </c>
      <c r="AU181" s="5">
        <v>0</v>
      </c>
      <c r="AV181" s="302"/>
    </row>
    <row r="182" spans="1:48" ht="20.25" customHeight="1">
      <c r="A182" s="526"/>
      <c r="B182" s="474"/>
      <c r="C182" s="656"/>
      <c r="D182" s="474"/>
      <c r="E182" s="474"/>
      <c r="F182" s="6" t="s">
        <v>19</v>
      </c>
      <c r="G182" s="6" t="s">
        <v>22</v>
      </c>
      <c r="H182" s="6" t="s">
        <v>297</v>
      </c>
      <c r="I182" s="6" t="s">
        <v>297</v>
      </c>
      <c r="J182" s="474"/>
      <c r="K182" s="474"/>
      <c r="L182" s="515"/>
      <c r="M182" s="515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93">
        <f>SUM(W183:W185)</f>
        <v>0</v>
      </c>
      <c r="X182" s="93">
        <f t="shared" ref="X182:AU182" si="70">SUM(X183:X185)</f>
        <v>0</v>
      </c>
      <c r="Y182" s="93">
        <f t="shared" si="70"/>
        <v>0</v>
      </c>
      <c r="Z182" s="93">
        <f t="shared" si="70"/>
        <v>0</v>
      </c>
      <c r="AA182" s="93">
        <f t="shared" si="70"/>
        <v>0</v>
      </c>
      <c r="AB182" s="93">
        <f t="shared" si="70"/>
        <v>0</v>
      </c>
      <c r="AC182" s="93">
        <f t="shared" si="70"/>
        <v>0</v>
      </c>
      <c r="AD182" s="93">
        <f t="shared" si="70"/>
        <v>0</v>
      </c>
      <c r="AE182" s="93">
        <f t="shared" si="70"/>
        <v>0</v>
      </c>
      <c r="AF182" s="93">
        <f t="shared" si="70"/>
        <v>0</v>
      </c>
      <c r="AG182" s="93">
        <f t="shared" si="70"/>
        <v>0</v>
      </c>
      <c r="AH182" s="93">
        <f t="shared" si="70"/>
        <v>0</v>
      </c>
      <c r="AI182" s="93">
        <f t="shared" si="70"/>
        <v>0</v>
      </c>
      <c r="AJ182" s="93">
        <f t="shared" si="70"/>
        <v>0</v>
      </c>
      <c r="AK182" s="93">
        <f t="shared" si="70"/>
        <v>0</v>
      </c>
      <c r="AL182" s="93">
        <f t="shared" si="70"/>
        <v>0</v>
      </c>
      <c r="AM182" s="93">
        <f t="shared" si="70"/>
        <v>0</v>
      </c>
      <c r="AN182" s="93">
        <f t="shared" si="70"/>
        <v>0</v>
      </c>
      <c r="AO182" s="93">
        <f t="shared" si="70"/>
        <v>0</v>
      </c>
      <c r="AP182" s="93">
        <f t="shared" si="70"/>
        <v>0</v>
      </c>
      <c r="AQ182" s="93">
        <f t="shared" si="70"/>
        <v>0</v>
      </c>
      <c r="AR182" s="93">
        <f t="shared" si="70"/>
        <v>0</v>
      </c>
      <c r="AS182" s="93">
        <f t="shared" si="70"/>
        <v>0</v>
      </c>
      <c r="AT182" s="93">
        <f t="shared" si="70"/>
        <v>0</v>
      </c>
      <c r="AU182" s="93">
        <f t="shared" si="70"/>
        <v>0</v>
      </c>
      <c r="AV182" s="302"/>
    </row>
    <row r="183" spans="1:48" s="275" customFormat="1" ht="30.75" hidden="1" customHeight="1">
      <c r="A183" s="526"/>
      <c r="B183" s="474"/>
      <c r="C183" s="656"/>
      <c r="D183" s="474"/>
      <c r="E183" s="474"/>
      <c r="F183" s="272"/>
      <c r="G183" s="272"/>
      <c r="H183" s="272"/>
      <c r="I183" s="272"/>
      <c r="J183" s="474"/>
      <c r="K183" s="474"/>
      <c r="L183" s="515"/>
      <c r="M183" s="515"/>
      <c r="N183" s="273"/>
      <c r="O183" s="273"/>
      <c r="P183" s="273"/>
      <c r="Q183" s="273"/>
      <c r="R183" s="273"/>
      <c r="S183" s="273"/>
      <c r="T183" s="273"/>
      <c r="U183" s="273"/>
      <c r="V183" s="273"/>
      <c r="W183" s="274"/>
      <c r="X183" s="274"/>
      <c r="Y183" s="274"/>
      <c r="Z183" s="274"/>
      <c r="AA183" s="274"/>
      <c r="AB183" s="274"/>
      <c r="AC183" s="274"/>
      <c r="AD183" s="274"/>
      <c r="AE183" s="274"/>
      <c r="AF183" s="274"/>
      <c r="AG183" s="274"/>
      <c r="AH183" s="273"/>
      <c r="AI183" s="273"/>
      <c r="AJ183" s="273"/>
      <c r="AK183" s="274"/>
      <c r="AL183" s="274"/>
      <c r="AM183" s="274"/>
      <c r="AN183" s="274"/>
      <c r="AO183" s="274"/>
      <c r="AP183" s="274"/>
      <c r="AQ183" s="274"/>
      <c r="AR183" s="274"/>
      <c r="AS183" s="274"/>
      <c r="AT183" s="274"/>
      <c r="AU183" s="273"/>
      <c r="AV183" s="330"/>
    </row>
    <row r="184" spans="1:48" s="275" customFormat="1" ht="24" hidden="1" customHeight="1">
      <c r="A184" s="526"/>
      <c r="B184" s="474"/>
      <c r="C184" s="656"/>
      <c r="D184" s="474"/>
      <c r="E184" s="474"/>
      <c r="F184" s="272"/>
      <c r="G184" s="272"/>
      <c r="H184" s="272"/>
      <c r="I184" s="272"/>
      <c r="J184" s="474"/>
      <c r="K184" s="474"/>
      <c r="L184" s="515"/>
      <c r="M184" s="515"/>
      <c r="N184" s="273"/>
      <c r="O184" s="273"/>
      <c r="P184" s="273"/>
      <c r="Q184" s="273"/>
      <c r="R184" s="273"/>
      <c r="S184" s="273"/>
      <c r="T184" s="273"/>
      <c r="U184" s="273"/>
      <c r="V184" s="273"/>
      <c r="W184" s="274"/>
      <c r="X184" s="274"/>
      <c r="Y184" s="274"/>
      <c r="Z184" s="274"/>
      <c r="AA184" s="274"/>
      <c r="AB184" s="274"/>
      <c r="AC184" s="274"/>
      <c r="AD184" s="274"/>
      <c r="AE184" s="274"/>
      <c r="AF184" s="274"/>
      <c r="AG184" s="274"/>
      <c r="AH184" s="273"/>
      <c r="AI184" s="273"/>
      <c r="AJ184" s="273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3"/>
      <c r="AV184" s="330"/>
    </row>
    <row r="185" spans="1:48" s="275" customFormat="1" ht="24" hidden="1" customHeight="1">
      <c r="A185" s="526"/>
      <c r="B185" s="474"/>
      <c r="C185" s="656"/>
      <c r="D185" s="474"/>
      <c r="E185" s="474"/>
      <c r="F185" s="272"/>
      <c r="G185" s="272"/>
      <c r="H185" s="272"/>
      <c r="I185" s="272"/>
      <c r="J185" s="474"/>
      <c r="K185" s="474"/>
      <c r="L185" s="515"/>
      <c r="M185" s="515"/>
      <c r="N185" s="273"/>
      <c r="O185" s="273"/>
      <c r="P185" s="273"/>
      <c r="Q185" s="273"/>
      <c r="R185" s="273"/>
      <c r="S185" s="273"/>
      <c r="T185" s="273"/>
      <c r="U185" s="273"/>
      <c r="V185" s="273"/>
      <c r="W185" s="274"/>
      <c r="X185" s="274"/>
      <c r="Y185" s="274"/>
      <c r="Z185" s="274"/>
      <c r="AA185" s="274"/>
      <c r="AB185" s="274"/>
      <c r="AC185" s="274"/>
      <c r="AD185" s="274"/>
      <c r="AE185" s="274"/>
      <c r="AF185" s="274"/>
      <c r="AG185" s="274"/>
      <c r="AH185" s="273"/>
      <c r="AI185" s="273"/>
      <c r="AJ185" s="273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3"/>
      <c r="AV185" s="330"/>
    </row>
    <row r="186" spans="1:48" ht="19.5" customHeight="1">
      <c r="A186" s="526"/>
      <c r="B186" s="474"/>
      <c r="C186" s="656"/>
      <c r="D186" s="474"/>
      <c r="E186" s="474"/>
      <c r="F186" s="476" t="s">
        <v>39</v>
      </c>
      <c r="G186" s="476" t="s">
        <v>21</v>
      </c>
      <c r="H186" s="476" t="s">
        <v>318</v>
      </c>
      <c r="I186" s="476" t="s">
        <v>319</v>
      </c>
      <c r="J186" s="474"/>
      <c r="K186" s="474"/>
      <c r="L186" s="515"/>
      <c r="M186" s="515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93">
        <v>0</v>
      </c>
      <c r="X186" s="93">
        <v>0</v>
      </c>
      <c r="Y186" s="93">
        <v>0</v>
      </c>
      <c r="Z186" s="93">
        <v>0</v>
      </c>
      <c r="AA186" s="93">
        <v>0</v>
      </c>
      <c r="AB186" s="93">
        <v>0</v>
      </c>
      <c r="AC186" s="93">
        <v>0</v>
      </c>
      <c r="AD186" s="93">
        <v>0</v>
      </c>
      <c r="AE186" s="93">
        <v>0</v>
      </c>
      <c r="AF186" s="93">
        <v>0</v>
      </c>
      <c r="AG186" s="93">
        <v>0</v>
      </c>
      <c r="AH186" s="5">
        <v>0</v>
      </c>
      <c r="AI186" s="5">
        <v>0</v>
      </c>
      <c r="AJ186" s="5">
        <v>0</v>
      </c>
      <c r="AK186" s="93">
        <v>0</v>
      </c>
      <c r="AL186" s="93">
        <v>0</v>
      </c>
      <c r="AM186" s="93">
        <v>0</v>
      </c>
      <c r="AN186" s="93">
        <v>0</v>
      </c>
      <c r="AO186" s="93">
        <v>0</v>
      </c>
      <c r="AP186" s="93">
        <v>0</v>
      </c>
      <c r="AQ186" s="93">
        <v>0</v>
      </c>
      <c r="AR186" s="93">
        <v>0</v>
      </c>
      <c r="AS186" s="93">
        <v>0</v>
      </c>
      <c r="AT186" s="93">
        <v>0</v>
      </c>
      <c r="AU186" s="5">
        <v>0</v>
      </c>
      <c r="AV186" s="302"/>
    </row>
    <row r="187" spans="1:48" ht="19.5" customHeight="1">
      <c r="A187" s="526"/>
      <c r="B187" s="474"/>
      <c r="C187" s="656"/>
      <c r="D187" s="474"/>
      <c r="E187" s="474"/>
      <c r="F187" s="476"/>
      <c r="G187" s="476"/>
      <c r="H187" s="476"/>
      <c r="I187" s="476"/>
      <c r="J187" s="474"/>
      <c r="K187" s="474"/>
      <c r="L187" s="515"/>
      <c r="M187" s="515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93">
        <v>0</v>
      </c>
      <c r="X187" s="93">
        <v>0</v>
      </c>
      <c r="Y187" s="93">
        <v>0</v>
      </c>
      <c r="Z187" s="93">
        <v>0</v>
      </c>
      <c r="AA187" s="93">
        <v>0</v>
      </c>
      <c r="AB187" s="93">
        <v>0</v>
      </c>
      <c r="AC187" s="93">
        <v>0</v>
      </c>
      <c r="AD187" s="93">
        <v>0</v>
      </c>
      <c r="AE187" s="93">
        <v>0</v>
      </c>
      <c r="AF187" s="93">
        <v>0</v>
      </c>
      <c r="AG187" s="93">
        <v>0</v>
      </c>
      <c r="AH187" s="5">
        <v>0</v>
      </c>
      <c r="AI187" s="5">
        <v>0</v>
      </c>
      <c r="AJ187" s="5">
        <v>0</v>
      </c>
      <c r="AK187" s="93">
        <v>0</v>
      </c>
      <c r="AL187" s="93">
        <v>0</v>
      </c>
      <c r="AM187" s="93">
        <v>0</v>
      </c>
      <c r="AN187" s="93">
        <v>0</v>
      </c>
      <c r="AO187" s="93">
        <v>0</v>
      </c>
      <c r="AP187" s="93">
        <v>0</v>
      </c>
      <c r="AQ187" s="93">
        <v>0</v>
      </c>
      <c r="AR187" s="93">
        <v>0</v>
      </c>
      <c r="AS187" s="93">
        <v>0</v>
      </c>
      <c r="AT187" s="93">
        <v>0</v>
      </c>
      <c r="AU187" s="5">
        <v>0</v>
      </c>
      <c r="AV187" s="302"/>
    </row>
    <row r="188" spans="1:48" ht="18" customHeight="1">
      <c r="A188" s="526"/>
      <c r="B188" s="474"/>
      <c r="C188" s="656"/>
      <c r="D188" s="474"/>
      <c r="E188" s="474"/>
      <c r="F188" s="476"/>
      <c r="G188" s="476"/>
      <c r="H188" s="476"/>
      <c r="I188" s="476"/>
      <c r="J188" s="474"/>
      <c r="K188" s="474"/>
      <c r="L188" s="515"/>
      <c r="M188" s="515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93">
        <v>0</v>
      </c>
      <c r="X188" s="93">
        <v>0</v>
      </c>
      <c r="Y188" s="93">
        <v>0</v>
      </c>
      <c r="Z188" s="93">
        <v>0</v>
      </c>
      <c r="AA188" s="93">
        <v>0</v>
      </c>
      <c r="AB188" s="93">
        <v>0</v>
      </c>
      <c r="AC188" s="93">
        <v>0</v>
      </c>
      <c r="AD188" s="93">
        <v>0</v>
      </c>
      <c r="AE188" s="93">
        <v>0</v>
      </c>
      <c r="AF188" s="93">
        <v>0</v>
      </c>
      <c r="AG188" s="93">
        <v>0</v>
      </c>
      <c r="AH188" s="5">
        <v>0</v>
      </c>
      <c r="AI188" s="5">
        <v>0</v>
      </c>
      <c r="AJ188" s="5">
        <v>0</v>
      </c>
      <c r="AK188" s="93">
        <v>0</v>
      </c>
      <c r="AL188" s="93">
        <v>0</v>
      </c>
      <c r="AM188" s="93">
        <v>0</v>
      </c>
      <c r="AN188" s="93">
        <v>0</v>
      </c>
      <c r="AO188" s="93">
        <v>0</v>
      </c>
      <c r="AP188" s="93">
        <v>0</v>
      </c>
      <c r="AQ188" s="93">
        <v>0</v>
      </c>
      <c r="AR188" s="93">
        <v>0</v>
      </c>
      <c r="AS188" s="93">
        <v>0</v>
      </c>
      <c r="AT188" s="93">
        <v>0</v>
      </c>
      <c r="AU188" s="5">
        <v>0</v>
      </c>
      <c r="AV188" s="302"/>
    </row>
    <row r="189" spans="1:48" ht="18" customHeight="1">
      <c r="A189" s="526"/>
      <c r="B189" s="474"/>
      <c r="C189" s="656"/>
      <c r="D189" s="474"/>
      <c r="E189" s="474"/>
      <c r="F189" s="476"/>
      <c r="G189" s="476"/>
      <c r="H189" s="476"/>
      <c r="I189" s="476"/>
      <c r="J189" s="474"/>
      <c r="K189" s="474"/>
      <c r="L189" s="515"/>
      <c r="M189" s="515"/>
      <c r="N189" s="230">
        <f t="shared" ref="N189:S189" si="71">SUM(N181:N188)</f>
        <v>0</v>
      </c>
      <c r="O189" s="230">
        <f t="shared" si="71"/>
        <v>0</v>
      </c>
      <c r="P189" s="230">
        <f t="shared" si="71"/>
        <v>0</v>
      </c>
      <c r="Q189" s="230">
        <f t="shared" si="71"/>
        <v>0</v>
      </c>
      <c r="R189" s="230">
        <f t="shared" si="71"/>
        <v>40</v>
      </c>
      <c r="S189" s="230">
        <f t="shared" si="71"/>
        <v>0</v>
      </c>
      <c r="T189" s="230">
        <f>SUM(T181:T188)</f>
        <v>0</v>
      </c>
      <c r="U189" s="231">
        <f t="shared" si="57"/>
        <v>40</v>
      </c>
      <c r="V189" s="231" t="s">
        <v>11</v>
      </c>
      <c r="W189" s="193">
        <f>W183</f>
        <v>0</v>
      </c>
      <c r="X189" s="193">
        <f t="shared" ref="X189:AU189" si="72">X183</f>
        <v>0</v>
      </c>
      <c r="Y189" s="193">
        <f t="shared" si="72"/>
        <v>0</v>
      </c>
      <c r="Z189" s="193">
        <f t="shared" si="72"/>
        <v>0</v>
      </c>
      <c r="AA189" s="193">
        <f t="shared" si="72"/>
        <v>0</v>
      </c>
      <c r="AB189" s="193">
        <f t="shared" si="72"/>
        <v>0</v>
      </c>
      <c r="AC189" s="193">
        <f t="shared" si="72"/>
        <v>0</v>
      </c>
      <c r="AD189" s="193">
        <f t="shared" si="72"/>
        <v>0</v>
      </c>
      <c r="AE189" s="193">
        <f t="shared" si="72"/>
        <v>0</v>
      </c>
      <c r="AF189" s="193">
        <f t="shared" si="72"/>
        <v>0</v>
      </c>
      <c r="AG189" s="193">
        <f t="shared" si="72"/>
        <v>0</v>
      </c>
      <c r="AH189" s="193">
        <f t="shared" si="72"/>
        <v>0</v>
      </c>
      <c r="AI189" s="193">
        <f t="shared" si="72"/>
        <v>0</v>
      </c>
      <c r="AJ189" s="193">
        <f t="shared" si="72"/>
        <v>0</v>
      </c>
      <c r="AK189" s="193">
        <f t="shared" si="72"/>
        <v>0</v>
      </c>
      <c r="AL189" s="193">
        <f t="shared" si="72"/>
        <v>0</v>
      </c>
      <c r="AM189" s="193">
        <f t="shared" si="72"/>
        <v>0</v>
      </c>
      <c r="AN189" s="193">
        <f t="shared" si="72"/>
        <v>0</v>
      </c>
      <c r="AO189" s="193">
        <f t="shared" si="72"/>
        <v>0</v>
      </c>
      <c r="AP189" s="193">
        <f t="shared" si="72"/>
        <v>0</v>
      </c>
      <c r="AQ189" s="193">
        <f t="shared" si="72"/>
        <v>0</v>
      </c>
      <c r="AR189" s="193">
        <f t="shared" si="72"/>
        <v>0</v>
      </c>
      <c r="AS189" s="193">
        <f t="shared" si="72"/>
        <v>0</v>
      </c>
      <c r="AT189" s="193">
        <f t="shared" si="72"/>
        <v>0</v>
      </c>
      <c r="AU189" s="193">
        <f t="shared" si="72"/>
        <v>0</v>
      </c>
      <c r="AV189" s="328"/>
    </row>
    <row r="190" spans="1:48" ht="18" customHeight="1">
      <c r="A190" s="526"/>
      <c r="B190" s="474" t="s">
        <v>228</v>
      </c>
      <c r="C190" s="656" t="s">
        <v>85</v>
      </c>
      <c r="D190" s="474" t="s">
        <v>264</v>
      </c>
      <c r="E190" s="474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474" t="s">
        <v>79</v>
      </c>
      <c r="K190" s="474" t="s">
        <v>82</v>
      </c>
      <c r="L190" s="515">
        <v>417.59899999999999</v>
      </c>
      <c r="M190" s="515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93">
        <v>0</v>
      </c>
      <c r="X190" s="93">
        <v>0</v>
      </c>
      <c r="Y190" s="93">
        <v>0</v>
      </c>
      <c r="Z190" s="93">
        <v>0</v>
      </c>
      <c r="AA190" s="93">
        <v>0</v>
      </c>
      <c r="AB190" s="93">
        <v>0</v>
      </c>
      <c r="AC190" s="93">
        <v>0</v>
      </c>
      <c r="AD190" s="93">
        <v>0</v>
      </c>
      <c r="AE190" s="93">
        <v>0</v>
      </c>
      <c r="AF190" s="93">
        <v>0</v>
      </c>
      <c r="AG190" s="93">
        <v>0</v>
      </c>
      <c r="AH190" s="5">
        <v>0</v>
      </c>
      <c r="AI190" s="5">
        <v>0</v>
      </c>
      <c r="AJ190" s="5">
        <v>0</v>
      </c>
      <c r="AK190" s="93">
        <v>0</v>
      </c>
      <c r="AL190" s="93">
        <v>0</v>
      </c>
      <c r="AM190" s="93">
        <v>0</v>
      </c>
      <c r="AN190" s="93">
        <v>0</v>
      </c>
      <c r="AO190" s="93">
        <v>0</v>
      </c>
      <c r="AP190" s="93">
        <v>0</v>
      </c>
      <c r="AQ190" s="93">
        <v>0</v>
      </c>
      <c r="AR190" s="93">
        <v>0</v>
      </c>
      <c r="AS190" s="93">
        <v>0</v>
      </c>
      <c r="AT190" s="93">
        <v>0</v>
      </c>
      <c r="AU190" s="5">
        <v>0</v>
      </c>
      <c r="AV190" s="302"/>
    </row>
    <row r="191" spans="1:48" ht="20.25" customHeight="1">
      <c r="A191" s="526"/>
      <c r="B191" s="474"/>
      <c r="C191" s="656"/>
      <c r="D191" s="474"/>
      <c r="E191" s="474"/>
      <c r="F191" s="6" t="s">
        <v>19</v>
      </c>
      <c r="G191" s="6" t="s">
        <v>22</v>
      </c>
      <c r="H191" s="6" t="s">
        <v>297</v>
      </c>
      <c r="I191" s="6" t="s">
        <v>297</v>
      </c>
      <c r="J191" s="474"/>
      <c r="K191" s="474"/>
      <c r="L191" s="515"/>
      <c r="M191" s="515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93">
        <v>100</v>
      </c>
      <c r="X191" s="93">
        <f t="shared" ref="X191:AU191" si="73">SUM(X192:X195)</f>
        <v>52759.93</v>
      </c>
      <c r="Y191" s="93">
        <f t="shared" si="73"/>
        <v>1070</v>
      </c>
      <c r="Z191" s="93">
        <f t="shared" si="73"/>
        <v>1070</v>
      </c>
      <c r="AA191" s="93">
        <f t="shared" si="73"/>
        <v>1070</v>
      </c>
      <c r="AB191" s="93">
        <f t="shared" si="73"/>
        <v>1070</v>
      </c>
      <c r="AC191" s="93">
        <f t="shared" si="73"/>
        <v>1070</v>
      </c>
      <c r="AD191" s="93">
        <f t="shared" si="73"/>
        <v>1070</v>
      </c>
      <c r="AE191" s="93">
        <f t="shared" si="73"/>
        <v>1070</v>
      </c>
      <c r="AF191" s="93">
        <f t="shared" si="73"/>
        <v>1476.5677700000001</v>
      </c>
      <c r="AG191" s="93">
        <f t="shared" si="73"/>
        <v>1720.587</v>
      </c>
      <c r="AH191" s="93">
        <f t="shared" si="73"/>
        <v>0</v>
      </c>
      <c r="AI191" s="93">
        <f t="shared" si="73"/>
        <v>0</v>
      </c>
      <c r="AJ191" s="93">
        <f t="shared" si="73"/>
        <v>0</v>
      </c>
      <c r="AK191" s="93">
        <f t="shared" si="73"/>
        <v>1476.5677700000001</v>
      </c>
      <c r="AL191" s="93">
        <f t="shared" si="73"/>
        <v>0</v>
      </c>
      <c r="AM191" s="93">
        <f t="shared" si="73"/>
        <v>0</v>
      </c>
      <c r="AN191" s="93">
        <f t="shared" si="73"/>
        <v>0</v>
      </c>
      <c r="AO191" s="93">
        <f t="shared" si="73"/>
        <v>0</v>
      </c>
      <c r="AP191" s="93">
        <f t="shared" si="73"/>
        <v>0</v>
      </c>
      <c r="AQ191" s="93">
        <f t="shared" si="73"/>
        <v>0</v>
      </c>
      <c r="AR191" s="93">
        <f t="shared" si="73"/>
        <v>0</v>
      </c>
      <c r="AS191" s="93">
        <f t="shared" si="73"/>
        <v>0</v>
      </c>
      <c r="AT191" s="93">
        <f t="shared" si="73"/>
        <v>0</v>
      </c>
      <c r="AU191" s="93">
        <f t="shared" si="73"/>
        <v>0</v>
      </c>
      <c r="AV191" s="302"/>
    </row>
    <row r="192" spans="1:48" s="275" customFormat="1" ht="30.75" hidden="1" customHeight="1">
      <c r="A192" s="526"/>
      <c r="B192" s="474"/>
      <c r="C192" s="656"/>
      <c r="D192" s="474"/>
      <c r="E192" s="474"/>
      <c r="F192" s="272"/>
      <c r="G192" s="272"/>
      <c r="H192" s="272"/>
      <c r="I192" s="272"/>
      <c r="J192" s="474"/>
      <c r="K192" s="474"/>
      <c r="L192" s="515"/>
      <c r="M192" s="515"/>
      <c r="N192" s="273"/>
      <c r="O192" s="273"/>
      <c r="P192" s="273"/>
      <c r="Q192" s="273"/>
      <c r="R192" s="273"/>
      <c r="S192" s="273"/>
      <c r="T192" s="273"/>
      <c r="U192" s="273"/>
      <c r="V192" s="273" t="s">
        <v>962</v>
      </c>
      <c r="W192" s="274"/>
      <c r="X192" s="274">
        <v>50000</v>
      </c>
      <c r="Y192" s="274"/>
      <c r="Z192" s="274"/>
      <c r="AA192" s="274"/>
      <c r="AB192" s="274"/>
      <c r="AC192" s="274"/>
      <c r="AD192" s="274"/>
      <c r="AE192" s="274"/>
      <c r="AF192" s="274"/>
      <c r="AG192" s="274"/>
      <c r="AH192" s="273"/>
      <c r="AI192" s="273"/>
      <c r="AJ192" s="273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3"/>
      <c r="AV192" s="330"/>
    </row>
    <row r="193" spans="1:48" s="275" customFormat="1" ht="24" hidden="1" customHeight="1">
      <c r="A193" s="526"/>
      <c r="B193" s="474"/>
      <c r="C193" s="656"/>
      <c r="D193" s="474"/>
      <c r="E193" s="474"/>
      <c r="F193" s="272"/>
      <c r="G193" s="272"/>
      <c r="H193" s="272"/>
      <c r="I193" s="272"/>
      <c r="J193" s="474"/>
      <c r="K193" s="474"/>
      <c r="L193" s="515"/>
      <c r="M193" s="515"/>
      <c r="N193" s="273"/>
      <c r="O193" s="273"/>
      <c r="P193" s="273"/>
      <c r="Q193" s="273"/>
      <c r="R193" s="273"/>
      <c r="S193" s="273"/>
      <c r="T193" s="273"/>
      <c r="U193" s="273"/>
      <c r="V193" s="273" t="s">
        <v>1016</v>
      </c>
      <c r="W193" s="274"/>
      <c r="X193" s="274">
        <v>1126.2049999999999</v>
      </c>
      <c r="Y193" s="274"/>
      <c r="Z193" s="274"/>
      <c r="AA193" s="274"/>
      <c r="AB193" s="274"/>
      <c r="AC193" s="274"/>
      <c r="AD193" s="274"/>
      <c r="AE193" s="274"/>
      <c r="AF193" s="274">
        <v>406.56777</v>
      </c>
      <c r="AG193" s="274">
        <v>1156.8620000000001</v>
      </c>
      <c r="AH193" s="273"/>
      <c r="AI193" s="273"/>
      <c r="AJ193" s="273"/>
      <c r="AK193" s="274">
        <v>406.56777</v>
      </c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3"/>
      <c r="AV193" s="330"/>
    </row>
    <row r="194" spans="1:48" s="275" customFormat="1" ht="41.25" hidden="1" customHeight="1">
      <c r="A194" s="526"/>
      <c r="B194" s="474"/>
      <c r="C194" s="656"/>
      <c r="D194" s="474"/>
      <c r="E194" s="474"/>
      <c r="F194" s="272"/>
      <c r="G194" s="272"/>
      <c r="H194" s="272"/>
      <c r="I194" s="272"/>
      <c r="J194" s="474"/>
      <c r="K194" s="474"/>
      <c r="L194" s="515"/>
      <c r="M194" s="515"/>
      <c r="N194" s="273"/>
      <c r="O194" s="273"/>
      <c r="P194" s="273"/>
      <c r="Q194" s="273"/>
      <c r="R194" s="273"/>
      <c r="S194" s="273"/>
      <c r="T194" s="273"/>
      <c r="U194" s="273"/>
      <c r="V194" s="273" t="s">
        <v>1015</v>
      </c>
      <c r="W194" s="274"/>
      <c r="X194" s="274">
        <v>563.72500000000002</v>
      </c>
      <c r="Y194" s="274"/>
      <c r="Z194" s="274"/>
      <c r="AA194" s="274"/>
      <c r="AB194" s="274"/>
      <c r="AC194" s="274"/>
      <c r="AD194" s="274"/>
      <c r="AE194" s="274"/>
      <c r="AF194" s="274"/>
      <c r="AG194" s="274">
        <v>563.72500000000002</v>
      </c>
      <c r="AH194" s="273"/>
      <c r="AI194" s="273"/>
      <c r="AJ194" s="273"/>
      <c r="AK194" s="274"/>
      <c r="AL194" s="274"/>
      <c r="AM194" s="274"/>
      <c r="AN194" s="274"/>
      <c r="AO194" s="274"/>
      <c r="AP194" s="274"/>
      <c r="AQ194" s="274"/>
      <c r="AR194" s="274"/>
      <c r="AS194" s="274"/>
      <c r="AT194" s="274"/>
      <c r="AU194" s="273"/>
      <c r="AV194" s="330"/>
    </row>
    <row r="195" spans="1:48" s="275" customFormat="1" ht="24" hidden="1" customHeight="1">
      <c r="A195" s="526"/>
      <c r="B195" s="474"/>
      <c r="C195" s="656"/>
      <c r="D195" s="474"/>
      <c r="E195" s="474"/>
      <c r="F195" s="272"/>
      <c r="G195" s="272"/>
      <c r="H195" s="272"/>
      <c r="I195" s="272"/>
      <c r="J195" s="474"/>
      <c r="K195" s="474"/>
      <c r="L195" s="515"/>
      <c r="M195" s="515"/>
      <c r="N195" s="273"/>
      <c r="O195" s="273"/>
      <c r="P195" s="273"/>
      <c r="Q195" s="273"/>
      <c r="R195" s="273"/>
      <c r="S195" s="273"/>
      <c r="T195" s="273"/>
      <c r="U195" s="273"/>
      <c r="V195" s="273" t="s">
        <v>964</v>
      </c>
      <c r="W195" s="274"/>
      <c r="X195" s="274">
        <v>1070</v>
      </c>
      <c r="Y195" s="274">
        <v>1070</v>
      </c>
      <c r="Z195" s="274">
        <v>1070</v>
      </c>
      <c r="AA195" s="274">
        <v>1070</v>
      </c>
      <c r="AB195" s="274">
        <v>1070</v>
      </c>
      <c r="AC195" s="274">
        <v>1070</v>
      </c>
      <c r="AD195" s="274">
        <v>1070</v>
      </c>
      <c r="AE195" s="274">
        <v>1070</v>
      </c>
      <c r="AF195" s="274">
        <v>1070</v>
      </c>
      <c r="AG195" s="274">
        <v>0</v>
      </c>
      <c r="AH195" s="273"/>
      <c r="AI195" s="273"/>
      <c r="AJ195" s="273"/>
      <c r="AK195" s="274">
        <v>1070</v>
      </c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3"/>
      <c r="AV195" s="330"/>
    </row>
    <row r="196" spans="1:48" ht="19.5" customHeight="1">
      <c r="A196" s="526"/>
      <c r="B196" s="474"/>
      <c r="C196" s="656"/>
      <c r="D196" s="474"/>
      <c r="E196" s="474"/>
      <c r="F196" s="476" t="s">
        <v>39</v>
      </c>
      <c r="G196" s="476" t="s">
        <v>21</v>
      </c>
      <c r="H196" s="476" t="s">
        <v>318</v>
      </c>
      <c r="I196" s="476" t="s">
        <v>319</v>
      </c>
      <c r="J196" s="474"/>
      <c r="K196" s="474"/>
      <c r="L196" s="515"/>
      <c r="M196" s="515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3">
        <v>0</v>
      </c>
      <c r="X196" s="93">
        <v>0</v>
      </c>
      <c r="Y196" s="93">
        <v>0</v>
      </c>
      <c r="Z196" s="93">
        <v>0</v>
      </c>
      <c r="AA196" s="93">
        <v>0</v>
      </c>
      <c r="AB196" s="93">
        <v>0</v>
      </c>
      <c r="AC196" s="93">
        <v>0</v>
      </c>
      <c r="AD196" s="93">
        <v>0</v>
      </c>
      <c r="AE196" s="93">
        <v>0</v>
      </c>
      <c r="AF196" s="93">
        <v>0</v>
      </c>
      <c r="AG196" s="93">
        <v>0</v>
      </c>
      <c r="AH196" s="5">
        <v>0</v>
      </c>
      <c r="AI196" s="5">
        <v>0</v>
      </c>
      <c r="AJ196" s="5">
        <v>0</v>
      </c>
      <c r="AK196" s="93">
        <v>0</v>
      </c>
      <c r="AL196" s="93">
        <v>0</v>
      </c>
      <c r="AM196" s="93">
        <v>0</v>
      </c>
      <c r="AN196" s="93">
        <v>0</v>
      </c>
      <c r="AO196" s="93">
        <v>0</v>
      </c>
      <c r="AP196" s="93">
        <v>0</v>
      </c>
      <c r="AQ196" s="93">
        <v>0</v>
      </c>
      <c r="AR196" s="93">
        <v>0</v>
      </c>
      <c r="AS196" s="93">
        <v>0</v>
      </c>
      <c r="AT196" s="93">
        <v>0</v>
      </c>
      <c r="AU196" s="5">
        <v>0</v>
      </c>
      <c r="AV196" s="302"/>
    </row>
    <row r="197" spans="1:48" ht="19.5" customHeight="1">
      <c r="A197" s="526"/>
      <c r="B197" s="474"/>
      <c r="C197" s="656"/>
      <c r="D197" s="474"/>
      <c r="E197" s="474"/>
      <c r="F197" s="476"/>
      <c r="G197" s="476"/>
      <c r="H197" s="476"/>
      <c r="I197" s="476"/>
      <c r="J197" s="474"/>
      <c r="K197" s="474"/>
      <c r="L197" s="515"/>
      <c r="M197" s="515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3">
        <v>0</v>
      </c>
      <c r="X197" s="93">
        <v>0</v>
      </c>
      <c r="Y197" s="93">
        <v>0</v>
      </c>
      <c r="Z197" s="93">
        <v>0</v>
      </c>
      <c r="AA197" s="93">
        <v>0</v>
      </c>
      <c r="AB197" s="93">
        <v>0</v>
      </c>
      <c r="AC197" s="93">
        <v>0</v>
      </c>
      <c r="AD197" s="93">
        <v>0</v>
      </c>
      <c r="AE197" s="93">
        <v>0</v>
      </c>
      <c r="AF197" s="93">
        <v>0</v>
      </c>
      <c r="AG197" s="93">
        <v>0</v>
      </c>
      <c r="AH197" s="5">
        <v>0</v>
      </c>
      <c r="AI197" s="5">
        <v>0</v>
      </c>
      <c r="AJ197" s="5">
        <v>0</v>
      </c>
      <c r="AK197" s="93">
        <v>0</v>
      </c>
      <c r="AL197" s="93">
        <v>0</v>
      </c>
      <c r="AM197" s="93">
        <v>0</v>
      </c>
      <c r="AN197" s="93">
        <v>0</v>
      </c>
      <c r="AO197" s="93">
        <v>0</v>
      </c>
      <c r="AP197" s="93">
        <v>0</v>
      </c>
      <c r="AQ197" s="93">
        <v>0</v>
      </c>
      <c r="AR197" s="93">
        <v>0</v>
      </c>
      <c r="AS197" s="93">
        <v>0</v>
      </c>
      <c r="AT197" s="93">
        <v>0</v>
      </c>
      <c r="AU197" s="5">
        <v>0</v>
      </c>
      <c r="AV197" s="302"/>
    </row>
    <row r="198" spans="1:48" ht="18" customHeight="1">
      <c r="A198" s="526"/>
      <c r="B198" s="474"/>
      <c r="C198" s="656"/>
      <c r="D198" s="474"/>
      <c r="E198" s="474"/>
      <c r="F198" s="476"/>
      <c r="G198" s="476"/>
      <c r="H198" s="476"/>
      <c r="I198" s="476"/>
      <c r="J198" s="474"/>
      <c r="K198" s="474"/>
      <c r="L198" s="515"/>
      <c r="M198" s="515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3">
        <v>0</v>
      </c>
      <c r="X198" s="93">
        <v>0</v>
      </c>
      <c r="Y198" s="93">
        <v>0</v>
      </c>
      <c r="Z198" s="93">
        <v>0</v>
      </c>
      <c r="AA198" s="93">
        <v>0</v>
      </c>
      <c r="AB198" s="93">
        <v>0</v>
      </c>
      <c r="AC198" s="93">
        <v>0</v>
      </c>
      <c r="AD198" s="93">
        <v>0</v>
      </c>
      <c r="AE198" s="93">
        <v>0</v>
      </c>
      <c r="AF198" s="93">
        <v>0</v>
      </c>
      <c r="AG198" s="93">
        <v>0</v>
      </c>
      <c r="AH198" s="5">
        <v>0</v>
      </c>
      <c r="AI198" s="5">
        <v>0</v>
      </c>
      <c r="AJ198" s="5">
        <v>0</v>
      </c>
      <c r="AK198" s="93">
        <v>0</v>
      </c>
      <c r="AL198" s="93">
        <v>0</v>
      </c>
      <c r="AM198" s="93">
        <v>0</v>
      </c>
      <c r="AN198" s="93">
        <v>0</v>
      </c>
      <c r="AO198" s="93">
        <v>0</v>
      </c>
      <c r="AP198" s="93">
        <v>0</v>
      </c>
      <c r="AQ198" s="93">
        <v>0</v>
      </c>
      <c r="AR198" s="93">
        <v>0</v>
      </c>
      <c r="AS198" s="93">
        <v>0</v>
      </c>
      <c r="AT198" s="93">
        <v>0</v>
      </c>
      <c r="AU198" s="5">
        <v>0</v>
      </c>
      <c r="AV198" s="302"/>
    </row>
    <row r="199" spans="1:48" ht="18" customHeight="1">
      <c r="A199" s="526"/>
      <c r="B199" s="474"/>
      <c r="C199" s="656"/>
      <c r="D199" s="474"/>
      <c r="E199" s="474"/>
      <c r="F199" s="476"/>
      <c r="G199" s="476"/>
      <c r="H199" s="476"/>
      <c r="I199" s="476"/>
      <c r="J199" s="474"/>
      <c r="K199" s="474"/>
      <c r="L199" s="515"/>
      <c r="M199" s="515"/>
      <c r="N199" s="230">
        <f t="shared" ref="N199:T199" si="74">SUM(N190:N198)</f>
        <v>0</v>
      </c>
      <c r="O199" s="230">
        <f t="shared" si="74"/>
        <v>0</v>
      </c>
      <c r="P199" s="230">
        <f t="shared" si="74"/>
        <v>0</v>
      </c>
      <c r="Q199" s="230">
        <f t="shared" si="74"/>
        <v>0</v>
      </c>
      <c r="R199" s="230">
        <f t="shared" si="74"/>
        <v>40</v>
      </c>
      <c r="S199" s="230">
        <f t="shared" si="74"/>
        <v>0</v>
      </c>
      <c r="T199" s="230">
        <f t="shared" si="74"/>
        <v>0</v>
      </c>
      <c r="U199" s="231">
        <f t="shared" si="57"/>
        <v>40</v>
      </c>
      <c r="V199" s="231" t="s">
        <v>11</v>
      </c>
      <c r="W199" s="193">
        <f t="shared" ref="W199" si="75">SUM(W190:W198)</f>
        <v>100</v>
      </c>
      <c r="X199" s="193">
        <f>X191</f>
        <v>52759.93</v>
      </c>
      <c r="Y199" s="193">
        <f t="shared" ref="Y199:AU199" si="76">Y191</f>
        <v>1070</v>
      </c>
      <c r="Z199" s="193">
        <f t="shared" si="76"/>
        <v>1070</v>
      </c>
      <c r="AA199" s="193">
        <f t="shared" si="76"/>
        <v>1070</v>
      </c>
      <c r="AB199" s="193">
        <f t="shared" si="76"/>
        <v>1070</v>
      </c>
      <c r="AC199" s="193">
        <f t="shared" si="76"/>
        <v>1070</v>
      </c>
      <c r="AD199" s="193">
        <f t="shared" si="76"/>
        <v>1070</v>
      </c>
      <c r="AE199" s="193">
        <f t="shared" si="76"/>
        <v>1070</v>
      </c>
      <c r="AF199" s="193">
        <f t="shared" si="76"/>
        <v>1476.5677700000001</v>
      </c>
      <c r="AG199" s="193">
        <f t="shared" si="76"/>
        <v>1720.587</v>
      </c>
      <c r="AH199" s="193">
        <f t="shared" si="76"/>
        <v>0</v>
      </c>
      <c r="AI199" s="193">
        <f t="shared" si="76"/>
        <v>0</v>
      </c>
      <c r="AJ199" s="193">
        <f t="shared" si="76"/>
        <v>0</v>
      </c>
      <c r="AK199" s="193">
        <f t="shared" si="76"/>
        <v>1476.5677700000001</v>
      </c>
      <c r="AL199" s="193">
        <f t="shared" si="76"/>
        <v>0</v>
      </c>
      <c r="AM199" s="193">
        <f t="shared" si="76"/>
        <v>0</v>
      </c>
      <c r="AN199" s="193">
        <f t="shared" si="76"/>
        <v>0</v>
      </c>
      <c r="AO199" s="193">
        <f t="shared" si="76"/>
        <v>0</v>
      </c>
      <c r="AP199" s="193">
        <f t="shared" si="76"/>
        <v>0</v>
      </c>
      <c r="AQ199" s="193">
        <f t="shared" si="76"/>
        <v>0</v>
      </c>
      <c r="AR199" s="193">
        <f t="shared" si="76"/>
        <v>0</v>
      </c>
      <c r="AS199" s="193">
        <f t="shared" si="76"/>
        <v>0</v>
      </c>
      <c r="AT199" s="193">
        <f t="shared" si="76"/>
        <v>0</v>
      </c>
      <c r="AU199" s="193">
        <f t="shared" si="76"/>
        <v>0</v>
      </c>
      <c r="AV199" s="328"/>
    </row>
    <row r="200" spans="1:48" ht="19.5" customHeight="1">
      <c r="A200" s="526"/>
      <c r="B200" s="474" t="s">
        <v>229</v>
      </c>
      <c r="C200" s="656" t="s">
        <v>84</v>
      </c>
      <c r="D200" s="474" t="s">
        <v>264</v>
      </c>
      <c r="E200" s="474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474" t="s">
        <v>82</v>
      </c>
      <c r="K200" s="474" t="s">
        <v>82</v>
      </c>
      <c r="L200" s="515">
        <v>1.661</v>
      </c>
      <c r="M200" s="515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3">
        <v>0</v>
      </c>
      <c r="X200" s="93">
        <v>0</v>
      </c>
      <c r="Y200" s="93">
        <v>0</v>
      </c>
      <c r="Z200" s="93">
        <v>0</v>
      </c>
      <c r="AA200" s="93">
        <v>0</v>
      </c>
      <c r="AB200" s="93">
        <v>0</v>
      </c>
      <c r="AC200" s="93">
        <v>0</v>
      </c>
      <c r="AD200" s="93">
        <v>0</v>
      </c>
      <c r="AE200" s="93">
        <v>0</v>
      </c>
      <c r="AF200" s="93">
        <v>0</v>
      </c>
      <c r="AG200" s="93">
        <v>0</v>
      </c>
      <c r="AH200" s="5">
        <v>0</v>
      </c>
      <c r="AI200" s="5">
        <v>0</v>
      </c>
      <c r="AJ200" s="5">
        <v>0</v>
      </c>
      <c r="AK200" s="93">
        <v>0</v>
      </c>
      <c r="AL200" s="93">
        <v>0</v>
      </c>
      <c r="AM200" s="93">
        <v>0</v>
      </c>
      <c r="AN200" s="93">
        <v>0</v>
      </c>
      <c r="AO200" s="93">
        <v>0</v>
      </c>
      <c r="AP200" s="93">
        <v>0</v>
      </c>
      <c r="AQ200" s="93">
        <v>0</v>
      </c>
      <c r="AR200" s="93">
        <v>0</v>
      </c>
      <c r="AS200" s="93">
        <v>0</v>
      </c>
      <c r="AT200" s="93">
        <v>0</v>
      </c>
      <c r="AU200" s="5">
        <v>0</v>
      </c>
      <c r="AV200" s="302"/>
    </row>
    <row r="201" spans="1:48" ht="19.5" customHeight="1">
      <c r="A201" s="526"/>
      <c r="B201" s="474"/>
      <c r="C201" s="656"/>
      <c r="D201" s="474"/>
      <c r="E201" s="474"/>
      <c r="F201" s="6" t="s">
        <v>19</v>
      </c>
      <c r="G201" s="6" t="s">
        <v>22</v>
      </c>
      <c r="H201" s="6" t="s">
        <v>297</v>
      </c>
      <c r="I201" s="6" t="s">
        <v>297</v>
      </c>
      <c r="J201" s="474"/>
      <c r="K201" s="474"/>
      <c r="L201" s="515"/>
      <c r="M201" s="515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93">
        <v>0</v>
      </c>
      <c r="X201" s="93">
        <v>0</v>
      </c>
      <c r="Y201" s="93">
        <v>0</v>
      </c>
      <c r="Z201" s="93">
        <v>0</v>
      </c>
      <c r="AA201" s="93">
        <v>0</v>
      </c>
      <c r="AB201" s="93">
        <v>0</v>
      </c>
      <c r="AC201" s="93">
        <v>0</v>
      </c>
      <c r="AD201" s="93">
        <v>0</v>
      </c>
      <c r="AE201" s="93">
        <v>0</v>
      </c>
      <c r="AF201" s="93">
        <v>0</v>
      </c>
      <c r="AG201" s="93">
        <v>0</v>
      </c>
      <c r="AH201" s="5">
        <v>0</v>
      </c>
      <c r="AI201" s="5">
        <v>0</v>
      </c>
      <c r="AJ201" s="5">
        <v>0</v>
      </c>
      <c r="AK201" s="93">
        <v>0</v>
      </c>
      <c r="AL201" s="93">
        <v>0</v>
      </c>
      <c r="AM201" s="93">
        <v>0</v>
      </c>
      <c r="AN201" s="93">
        <v>0</v>
      </c>
      <c r="AO201" s="93">
        <v>0</v>
      </c>
      <c r="AP201" s="93">
        <v>0</v>
      </c>
      <c r="AQ201" s="93">
        <v>0</v>
      </c>
      <c r="AR201" s="93">
        <v>0</v>
      </c>
      <c r="AS201" s="93">
        <v>0</v>
      </c>
      <c r="AT201" s="93">
        <v>0</v>
      </c>
      <c r="AU201" s="5">
        <v>0</v>
      </c>
      <c r="AV201" s="302"/>
    </row>
    <row r="202" spans="1:48" ht="19.5" customHeight="1">
      <c r="A202" s="526"/>
      <c r="B202" s="474"/>
      <c r="C202" s="656"/>
      <c r="D202" s="474"/>
      <c r="E202" s="474"/>
      <c r="F202" s="476" t="s">
        <v>39</v>
      </c>
      <c r="G202" s="476" t="s">
        <v>21</v>
      </c>
      <c r="H202" s="476" t="s">
        <v>381</v>
      </c>
      <c r="I202" s="476" t="s">
        <v>312</v>
      </c>
      <c r="J202" s="474"/>
      <c r="K202" s="474"/>
      <c r="L202" s="515"/>
      <c r="M202" s="515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3">
        <v>0</v>
      </c>
      <c r="X202" s="93">
        <v>0</v>
      </c>
      <c r="Y202" s="93">
        <v>0</v>
      </c>
      <c r="Z202" s="93">
        <v>0</v>
      </c>
      <c r="AA202" s="93">
        <v>0</v>
      </c>
      <c r="AB202" s="93">
        <v>0</v>
      </c>
      <c r="AC202" s="93">
        <v>0</v>
      </c>
      <c r="AD202" s="93">
        <v>0</v>
      </c>
      <c r="AE202" s="93">
        <v>0</v>
      </c>
      <c r="AF202" s="93">
        <v>0</v>
      </c>
      <c r="AG202" s="93">
        <v>0</v>
      </c>
      <c r="AH202" s="5">
        <v>0</v>
      </c>
      <c r="AI202" s="5">
        <v>0</v>
      </c>
      <c r="AJ202" s="5">
        <v>0</v>
      </c>
      <c r="AK202" s="93">
        <v>0</v>
      </c>
      <c r="AL202" s="93">
        <v>0</v>
      </c>
      <c r="AM202" s="93">
        <v>0</v>
      </c>
      <c r="AN202" s="93">
        <v>0</v>
      </c>
      <c r="AO202" s="93">
        <v>0</v>
      </c>
      <c r="AP202" s="93">
        <v>0</v>
      </c>
      <c r="AQ202" s="93">
        <v>0</v>
      </c>
      <c r="AR202" s="93">
        <v>0</v>
      </c>
      <c r="AS202" s="93">
        <v>0</v>
      </c>
      <c r="AT202" s="93">
        <v>0</v>
      </c>
      <c r="AU202" s="5">
        <v>0</v>
      </c>
      <c r="AV202" s="302"/>
    </row>
    <row r="203" spans="1:48" ht="19.5" customHeight="1">
      <c r="A203" s="526"/>
      <c r="B203" s="474"/>
      <c r="C203" s="656"/>
      <c r="D203" s="474"/>
      <c r="E203" s="474"/>
      <c r="F203" s="476"/>
      <c r="G203" s="476"/>
      <c r="H203" s="476"/>
      <c r="I203" s="476"/>
      <c r="J203" s="474"/>
      <c r="K203" s="474"/>
      <c r="L203" s="515"/>
      <c r="M203" s="515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3">
        <v>0</v>
      </c>
      <c r="X203" s="93">
        <v>0</v>
      </c>
      <c r="Y203" s="93">
        <v>0</v>
      </c>
      <c r="Z203" s="93">
        <v>0</v>
      </c>
      <c r="AA203" s="93">
        <v>0</v>
      </c>
      <c r="AB203" s="93">
        <v>0</v>
      </c>
      <c r="AC203" s="93">
        <v>0</v>
      </c>
      <c r="AD203" s="93">
        <v>0</v>
      </c>
      <c r="AE203" s="93">
        <v>0</v>
      </c>
      <c r="AF203" s="93">
        <v>0</v>
      </c>
      <c r="AG203" s="93">
        <v>0</v>
      </c>
      <c r="AH203" s="5">
        <v>0</v>
      </c>
      <c r="AI203" s="5">
        <v>0</v>
      </c>
      <c r="AJ203" s="5">
        <v>0</v>
      </c>
      <c r="AK203" s="93">
        <v>0</v>
      </c>
      <c r="AL203" s="93">
        <v>0</v>
      </c>
      <c r="AM203" s="93">
        <v>0</v>
      </c>
      <c r="AN203" s="93">
        <v>0</v>
      </c>
      <c r="AO203" s="93">
        <v>0</v>
      </c>
      <c r="AP203" s="93">
        <v>0</v>
      </c>
      <c r="AQ203" s="93">
        <v>0</v>
      </c>
      <c r="AR203" s="93">
        <v>0</v>
      </c>
      <c r="AS203" s="93">
        <v>0</v>
      </c>
      <c r="AT203" s="93">
        <v>0</v>
      </c>
      <c r="AU203" s="5">
        <v>0</v>
      </c>
      <c r="AV203" s="302"/>
    </row>
    <row r="204" spans="1:48" ht="18" customHeight="1">
      <c r="A204" s="526"/>
      <c r="B204" s="474"/>
      <c r="C204" s="656"/>
      <c r="D204" s="474"/>
      <c r="E204" s="474"/>
      <c r="F204" s="476"/>
      <c r="G204" s="476"/>
      <c r="H204" s="476"/>
      <c r="I204" s="476"/>
      <c r="J204" s="474"/>
      <c r="K204" s="474"/>
      <c r="L204" s="515"/>
      <c r="M204" s="515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3">
        <v>0</v>
      </c>
      <c r="X204" s="93">
        <v>0</v>
      </c>
      <c r="Y204" s="93">
        <v>0</v>
      </c>
      <c r="Z204" s="93">
        <v>0</v>
      </c>
      <c r="AA204" s="93">
        <v>0</v>
      </c>
      <c r="AB204" s="93">
        <v>0</v>
      </c>
      <c r="AC204" s="93">
        <v>0</v>
      </c>
      <c r="AD204" s="93">
        <v>0</v>
      </c>
      <c r="AE204" s="93">
        <v>0</v>
      </c>
      <c r="AF204" s="93">
        <v>0</v>
      </c>
      <c r="AG204" s="93">
        <v>0</v>
      </c>
      <c r="AH204" s="5">
        <v>0</v>
      </c>
      <c r="AI204" s="5">
        <v>0</v>
      </c>
      <c r="AJ204" s="5">
        <v>0</v>
      </c>
      <c r="AK204" s="93">
        <v>0</v>
      </c>
      <c r="AL204" s="93">
        <v>0</v>
      </c>
      <c r="AM204" s="93">
        <v>0</v>
      </c>
      <c r="AN204" s="93">
        <v>0</v>
      </c>
      <c r="AO204" s="93">
        <v>0</v>
      </c>
      <c r="AP204" s="93">
        <v>0</v>
      </c>
      <c r="AQ204" s="93">
        <v>0</v>
      </c>
      <c r="AR204" s="93">
        <v>0</v>
      </c>
      <c r="AS204" s="93">
        <v>0</v>
      </c>
      <c r="AT204" s="93">
        <v>0</v>
      </c>
      <c r="AU204" s="5">
        <v>0</v>
      </c>
      <c r="AV204" s="302"/>
    </row>
    <row r="205" spans="1:48" ht="18" customHeight="1">
      <c r="A205" s="527"/>
      <c r="B205" s="474"/>
      <c r="C205" s="656"/>
      <c r="D205" s="474"/>
      <c r="E205" s="474"/>
      <c r="F205" s="476"/>
      <c r="G205" s="476"/>
      <c r="H205" s="476"/>
      <c r="I205" s="476"/>
      <c r="J205" s="474"/>
      <c r="K205" s="474"/>
      <c r="L205" s="515"/>
      <c r="M205" s="515"/>
      <c r="N205" s="230">
        <f t="shared" ref="N205:T205" si="78">SUM(N200:N204)</f>
        <v>0</v>
      </c>
      <c r="O205" s="230">
        <f t="shared" si="78"/>
        <v>0</v>
      </c>
      <c r="P205" s="230">
        <f t="shared" si="78"/>
        <v>0</v>
      </c>
      <c r="Q205" s="230">
        <f t="shared" si="78"/>
        <v>0</v>
      </c>
      <c r="R205" s="230">
        <f t="shared" si="78"/>
        <v>1.6612899999999999</v>
      </c>
      <c r="S205" s="230">
        <f t="shared" si="78"/>
        <v>0</v>
      </c>
      <c r="T205" s="230">
        <f t="shared" si="78"/>
        <v>0</v>
      </c>
      <c r="U205" s="231">
        <f t="shared" si="57"/>
        <v>1.6612899999999999</v>
      </c>
      <c r="V205" s="231" t="s">
        <v>11</v>
      </c>
      <c r="W205" s="193">
        <f t="shared" ref="W205:AU205" si="79">SUM(W200:W204)</f>
        <v>0</v>
      </c>
      <c r="X205" s="193">
        <f t="shared" si="79"/>
        <v>0</v>
      </c>
      <c r="Y205" s="193">
        <f t="shared" si="79"/>
        <v>0</v>
      </c>
      <c r="Z205" s="193">
        <f t="shared" si="79"/>
        <v>0</v>
      </c>
      <c r="AA205" s="193">
        <f t="shared" si="79"/>
        <v>0</v>
      </c>
      <c r="AB205" s="193">
        <f t="shared" si="79"/>
        <v>0</v>
      </c>
      <c r="AC205" s="193">
        <f t="shared" si="79"/>
        <v>0</v>
      </c>
      <c r="AD205" s="193">
        <f t="shared" si="79"/>
        <v>0</v>
      </c>
      <c r="AE205" s="193">
        <f t="shared" si="79"/>
        <v>0</v>
      </c>
      <c r="AF205" s="193">
        <f t="shared" si="79"/>
        <v>0</v>
      </c>
      <c r="AG205" s="193">
        <f t="shared" si="79"/>
        <v>0</v>
      </c>
      <c r="AH205" s="230">
        <f t="shared" si="79"/>
        <v>0</v>
      </c>
      <c r="AI205" s="230">
        <f t="shared" si="79"/>
        <v>0</v>
      </c>
      <c r="AJ205" s="230">
        <f t="shared" si="79"/>
        <v>0</v>
      </c>
      <c r="AK205" s="193">
        <f t="shared" si="79"/>
        <v>0</v>
      </c>
      <c r="AL205" s="193">
        <f t="shared" si="79"/>
        <v>0</v>
      </c>
      <c r="AM205" s="193">
        <f t="shared" si="79"/>
        <v>0</v>
      </c>
      <c r="AN205" s="193">
        <f t="shared" si="79"/>
        <v>0</v>
      </c>
      <c r="AO205" s="193">
        <f t="shared" si="79"/>
        <v>0</v>
      </c>
      <c r="AP205" s="193">
        <f t="shared" si="79"/>
        <v>0</v>
      </c>
      <c r="AQ205" s="193">
        <f t="shared" si="79"/>
        <v>0</v>
      </c>
      <c r="AR205" s="193">
        <f t="shared" si="79"/>
        <v>0</v>
      </c>
      <c r="AS205" s="193">
        <f t="shared" si="79"/>
        <v>0</v>
      </c>
      <c r="AT205" s="193">
        <f t="shared" si="79"/>
        <v>0</v>
      </c>
      <c r="AU205" s="230">
        <f t="shared" si="79"/>
        <v>0</v>
      </c>
      <c r="AV205" s="328"/>
    </row>
    <row r="206" spans="1:48" ht="15.75" hidden="1" customHeight="1">
      <c r="A206" s="467" t="s">
        <v>165</v>
      </c>
      <c r="B206" s="468"/>
      <c r="C206" s="468"/>
      <c r="D206" s="468"/>
      <c r="E206" s="468"/>
      <c r="F206" s="468"/>
      <c r="G206" s="468"/>
      <c r="H206" s="468"/>
      <c r="I206" s="468"/>
      <c r="J206" s="468"/>
      <c r="K206" s="468"/>
      <c r="L206" s="468"/>
      <c r="M206" s="468"/>
      <c r="N206" s="468"/>
      <c r="O206" s="468"/>
      <c r="P206" s="468"/>
      <c r="Q206" s="468"/>
      <c r="R206" s="468"/>
      <c r="S206" s="468"/>
      <c r="T206" s="468"/>
      <c r="U206" s="468"/>
      <c r="V206" s="468"/>
      <c r="W206" s="469"/>
      <c r="X206" s="469"/>
      <c r="Y206" s="469"/>
      <c r="Z206" s="469"/>
      <c r="AA206" s="469"/>
      <c r="AB206" s="469"/>
      <c r="AC206" s="469"/>
      <c r="AD206" s="469"/>
      <c r="AE206" s="469"/>
      <c r="AF206" s="469"/>
      <c r="AG206" s="469"/>
      <c r="AH206" s="469"/>
      <c r="AI206" s="469"/>
      <c r="AJ206" s="469"/>
      <c r="AK206" s="469"/>
      <c r="AL206" s="469"/>
      <c r="AM206" s="469"/>
      <c r="AN206" s="469"/>
      <c r="AO206" s="469"/>
      <c r="AP206" s="469"/>
      <c r="AQ206" s="469"/>
      <c r="AR206" s="469"/>
      <c r="AS206" s="469"/>
      <c r="AT206" s="469"/>
      <c r="AU206" s="469"/>
      <c r="AV206" s="470"/>
    </row>
    <row r="207" spans="1:48" ht="19.5" customHeight="1">
      <c r="A207" s="529"/>
      <c r="B207" s="474" t="s">
        <v>230</v>
      </c>
      <c r="C207" s="656" t="s">
        <v>90</v>
      </c>
      <c r="D207" s="474" t="s">
        <v>264</v>
      </c>
      <c r="E207" s="476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517">
        <v>2023</v>
      </c>
      <c r="K207" s="517">
        <v>2025</v>
      </c>
      <c r="L207" s="515">
        <v>29.69041</v>
      </c>
      <c r="M207" s="515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93">
        <v>0</v>
      </c>
      <c r="X207" s="93">
        <v>0</v>
      </c>
      <c r="Y207" s="93">
        <v>0</v>
      </c>
      <c r="Z207" s="93">
        <v>0</v>
      </c>
      <c r="AA207" s="93">
        <v>0</v>
      </c>
      <c r="AB207" s="93">
        <v>0</v>
      </c>
      <c r="AC207" s="93">
        <v>0</v>
      </c>
      <c r="AD207" s="93">
        <v>0</v>
      </c>
      <c r="AE207" s="93">
        <v>0</v>
      </c>
      <c r="AF207" s="93">
        <v>0</v>
      </c>
      <c r="AG207" s="93">
        <v>0</v>
      </c>
      <c r="AH207" s="5">
        <v>0</v>
      </c>
      <c r="AI207" s="5">
        <v>0</v>
      </c>
      <c r="AJ207" s="5">
        <v>0</v>
      </c>
      <c r="AK207" s="93">
        <v>0</v>
      </c>
      <c r="AL207" s="93">
        <v>0</v>
      </c>
      <c r="AM207" s="93">
        <v>0</v>
      </c>
      <c r="AN207" s="93">
        <v>0</v>
      </c>
      <c r="AO207" s="93">
        <v>0</v>
      </c>
      <c r="AP207" s="93">
        <v>0</v>
      </c>
      <c r="AQ207" s="93">
        <v>0</v>
      </c>
      <c r="AR207" s="93">
        <v>0</v>
      </c>
      <c r="AS207" s="93">
        <v>0</v>
      </c>
      <c r="AT207" s="93">
        <v>0</v>
      </c>
      <c r="AU207" s="5">
        <v>0</v>
      </c>
      <c r="AV207" s="302"/>
    </row>
    <row r="208" spans="1:48" ht="19.5" customHeight="1">
      <c r="A208" s="530"/>
      <c r="B208" s="474"/>
      <c r="C208" s="656"/>
      <c r="D208" s="474"/>
      <c r="E208" s="476"/>
      <c r="F208" s="6" t="s">
        <v>19</v>
      </c>
      <c r="G208" s="6" t="s">
        <v>22</v>
      </c>
      <c r="H208" s="6" t="s">
        <v>297</v>
      </c>
      <c r="I208" s="6" t="s">
        <v>297</v>
      </c>
      <c r="J208" s="517"/>
      <c r="K208" s="517"/>
      <c r="L208" s="515"/>
      <c r="M208" s="515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93">
        <v>0</v>
      </c>
      <c r="X208" s="93">
        <v>0</v>
      </c>
      <c r="Y208" s="93">
        <v>0</v>
      </c>
      <c r="Z208" s="93">
        <v>0</v>
      </c>
      <c r="AA208" s="93">
        <v>0</v>
      </c>
      <c r="AB208" s="93">
        <v>0</v>
      </c>
      <c r="AC208" s="93">
        <v>0</v>
      </c>
      <c r="AD208" s="93">
        <v>0</v>
      </c>
      <c r="AE208" s="93">
        <v>0</v>
      </c>
      <c r="AF208" s="93">
        <v>0</v>
      </c>
      <c r="AG208" s="93">
        <v>0</v>
      </c>
      <c r="AH208" s="5">
        <v>0</v>
      </c>
      <c r="AI208" s="5">
        <v>0</v>
      </c>
      <c r="AJ208" s="5">
        <v>0</v>
      </c>
      <c r="AK208" s="93">
        <v>0</v>
      </c>
      <c r="AL208" s="93">
        <v>0</v>
      </c>
      <c r="AM208" s="93">
        <v>0</v>
      </c>
      <c r="AN208" s="93">
        <v>0</v>
      </c>
      <c r="AO208" s="93">
        <v>0</v>
      </c>
      <c r="AP208" s="93">
        <v>0</v>
      </c>
      <c r="AQ208" s="93">
        <v>0</v>
      </c>
      <c r="AR208" s="93">
        <v>0</v>
      </c>
      <c r="AS208" s="93">
        <v>0</v>
      </c>
      <c r="AT208" s="93">
        <v>0</v>
      </c>
      <c r="AU208" s="5">
        <v>0</v>
      </c>
      <c r="AV208" s="302"/>
    </row>
    <row r="209" spans="1:48" ht="19.5" customHeight="1">
      <c r="A209" s="530"/>
      <c r="B209" s="474"/>
      <c r="C209" s="656"/>
      <c r="D209" s="474"/>
      <c r="E209" s="476"/>
      <c r="F209" s="476" t="s">
        <v>39</v>
      </c>
      <c r="G209" s="476" t="s">
        <v>21</v>
      </c>
      <c r="H209" s="538" t="s">
        <v>297</v>
      </c>
      <c r="I209" s="476" t="s">
        <v>317</v>
      </c>
      <c r="J209" s="517"/>
      <c r="K209" s="517"/>
      <c r="L209" s="515"/>
      <c r="M209" s="515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93">
        <v>0</v>
      </c>
      <c r="X209" s="93">
        <v>0</v>
      </c>
      <c r="Y209" s="93">
        <v>0</v>
      </c>
      <c r="Z209" s="93">
        <v>0</v>
      </c>
      <c r="AA209" s="93">
        <v>0</v>
      </c>
      <c r="AB209" s="93">
        <v>0</v>
      </c>
      <c r="AC209" s="93">
        <v>0</v>
      </c>
      <c r="AD209" s="93">
        <v>0</v>
      </c>
      <c r="AE209" s="93">
        <v>0</v>
      </c>
      <c r="AF209" s="93">
        <v>0</v>
      </c>
      <c r="AG209" s="93">
        <v>0</v>
      </c>
      <c r="AH209" s="5">
        <v>0</v>
      </c>
      <c r="AI209" s="5">
        <v>0</v>
      </c>
      <c r="AJ209" s="5">
        <v>0</v>
      </c>
      <c r="AK209" s="93">
        <v>0</v>
      </c>
      <c r="AL209" s="93">
        <v>0</v>
      </c>
      <c r="AM209" s="93">
        <v>0</v>
      </c>
      <c r="AN209" s="93">
        <v>0</v>
      </c>
      <c r="AO209" s="93">
        <v>0</v>
      </c>
      <c r="AP209" s="93">
        <v>0</v>
      </c>
      <c r="AQ209" s="93">
        <v>0</v>
      </c>
      <c r="AR209" s="93">
        <v>0</v>
      </c>
      <c r="AS209" s="93">
        <v>0</v>
      </c>
      <c r="AT209" s="93">
        <v>0</v>
      </c>
      <c r="AU209" s="5">
        <v>0</v>
      </c>
      <c r="AV209" s="302"/>
    </row>
    <row r="210" spans="1:48" ht="19.5" customHeight="1">
      <c r="A210" s="530"/>
      <c r="B210" s="474"/>
      <c r="C210" s="656"/>
      <c r="D210" s="474"/>
      <c r="E210" s="476"/>
      <c r="F210" s="476"/>
      <c r="G210" s="476"/>
      <c r="H210" s="539"/>
      <c r="I210" s="476"/>
      <c r="J210" s="517"/>
      <c r="K210" s="517"/>
      <c r="L210" s="515"/>
      <c r="M210" s="515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93">
        <v>0</v>
      </c>
      <c r="X210" s="93">
        <v>0</v>
      </c>
      <c r="Y210" s="93">
        <v>0</v>
      </c>
      <c r="Z210" s="93">
        <v>0</v>
      </c>
      <c r="AA210" s="93">
        <v>0</v>
      </c>
      <c r="AB210" s="93">
        <v>0</v>
      </c>
      <c r="AC210" s="93">
        <v>0</v>
      </c>
      <c r="AD210" s="93">
        <v>0</v>
      </c>
      <c r="AE210" s="93">
        <v>0</v>
      </c>
      <c r="AF210" s="93">
        <v>0</v>
      </c>
      <c r="AG210" s="93">
        <v>0</v>
      </c>
      <c r="AH210" s="5">
        <v>0</v>
      </c>
      <c r="AI210" s="5">
        <v>0</v>
      </c>
      <c r="AJ210" s="5">
        <v>0</v>
      </c>
      <c r="AK210" s="93">
        <v>0</v>
      </c>
      <c r="AL210" s="93">
        <v>0</v>
      </c>
      <c r="AM210" s="93">
        <v>0</v>
      </c>
      <c r="AN210" s="93">
        <v>0</v>
      </c>
      <c r="AO210" s="93">
        <v>0</v>
      </c>
      <c r="AP210" s="93">
        <v>0</v>
      </c>
      <c r="AQ210" s="93">
        <v>0</v>
      </c>
      <c r="AR210" s="93">
        <v>0</v>
      </c>
      <c r="AS210" s="93">
        <v>0</v>
      </c>
      <c r="AT210" s="93">
        <v>0</v>
      </c>
      <c r="AU210" s="5">
        <v>0</v>
      </c>
      <c r="AV210" s="302"/>
    </row>
    <row r="211" spans="1:48" ht="18" customHeight="1">
      <c r="A211" s="530"/>
      <c r="B211" s="474"/>
      <c r="C211" s="656"/>
      <c r="D211" s="474"/>
      <c r="E211" s="476"/>
      <c r="F211" s="476"/>
      <c r="G211" s="476"/>
      <c r="H211" s="539"/>
      <c r="I211" s="476"/>
      <c r="J211" s="517"/>
      <c r="K211" s="517"/>
      <c r="L211" s="515"/>
      <c r="M211" s="515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93">
        <v>0</v>
      </c>
      <c r="X211" s="93">
        <v>0</v>
      </c>
      <c r="Y211" s="93">
        <v>0</v>
      </c>
      <c r="Z211" s="93">
        <v>0</v>
      </c>
      <c r="AA211" s="93">
        <v>0</v>
      </c>
      <c r="AB211" s="93">
        <v>0</v>
      </c>
      <c r="AC211" s="93">
        <v>0</v>
      </c>
      <c r="AD211" s="93">
        <v>0</v>
      </c>
      <c r="AE211" s="93">
        <v>0</v>
      </c>
      <c r="AF211" s="93">
        <v>0</v>
      </c>
      <c r="AG211" s="93">
        <v>0</v>
      </c>
      <c r="AH211" s="5">
        <v>0</v>
      </c>
      <c r="AI211" s="5">
        <v>0</v>
      </c>
      <c r="AJ211" s="5">
        <v>0</v>
      </c>
      <c r="AK211" s="93">
        <v>0</v>
      </c>
      <c r="AL211" s="93">
        <v>0</v>
      </c>
      <c r="AM211" s="93">
        <v>0</v>
      </c>
      <c r="AN211" s="93">
        <v>0</v>
      </c>
      <c r="AO211" s="93">
        <v>0</v>
      </c>
      <c r="AP211" s="93">
        <v>0</v>
      </c>
      <c r="AQ211" s="93">
        <v>0</v>
      </c>
      <c r="AR211" s="93">
        <v>0</v>
      </c>
      <c r="AS211" s="93">
        <v>0</v>
      </c>
      <c r="AT211" s="93">
        <v>0</v>
      </c>
      <c r="AU211" s="5">
        <v>0</v>
      </c>
      <c r="AV211" s="302"/>
    </row>
    <row r="212" spans="1:48" ht="17.25" customHeight="1">
      <c r="A212" s="530"/>
      <c r="B212" s="474"/>
      <c r="C212" s="656"/>
      <c r="D212" s="474"/>
      <c r="E212" s="476"/>
      <c r="F212" s="476"/>
      <c r="G212" s="476"/>
      <c r="H212" s="540"/>
      <c r="I212" s="476"/>
      <c r="J212" s="517"/>
      <c r="K212" s="517"/>
      <c r="L212" s="515"/>
      <c r="M212" s="515"/>
      <c r="N212" s="230">
        <f t="shared" ref="N212:T212" si="81">SUM(N207:N211)</f>
        <v>0</v>
      </c>
      <c r="O212" s="230">
        <f t="shared" si="81"/>
        <v>0</v>
      </c>
      <c r="P212" s="230">
        <f t="shared" si="81"/>
        <v>0</v>
      </c>
      <c r="Q212" s="230">
        <f t="shared" si="81"/>
        <v>0</v>
      </c>
      <c r="R212" s="230">
        <f t="shared" si="81"/>
        <v>9.8968000000000007</v>
      </c>
      <c r="S212" s="230">
        <f t="shared" si="81"/>
        <v>9.8968000000000007</v>
      </c>
      <c r="T212" s="230">
        <f t="shared" si="81"/>
        <v>9.8968100000000003</v>
      </c>
      <c r="U212" s="231">
        <f t="shared" si="80"/>
        <v>29.69041</v>
      </c>
      <c r="V212" s="231" t="s">
        <v>11</v>
      </c>
      <c r="W212" s="193">
        <f t="shared" ref="W212:AU212" si="82">SUM(W207:W211)</f>
        <v>0</v>
      </c>
      <c r="X212" s="193">
        <f t="shared" si="82"/>
        <v>0</v>
      </c>
      <c r="Y212" s="193">
        <f t="shared" si="82"/>
        <v>0</v>
      </c>
      <c r="Z212" s="193">
        <f t="shared" si="82"/>
        <v>0</v>
      </c>
      <c r="AA212" s="193">
        <f t="shared" si="82"/>
        <v>0</v>
      </c>
      <c r="AB212" s="193">
        <f t="shared" si="82"/>
        <v>0</v>
      </c>
      <c r="AC212" s="193">
        <f t="shared" si="82"/>
        <v>0</v>
      </c>
      <c r="AD212" s="193">
        <f t="shared" si="82"/>
        <v>0</v>
      </c>
      <c r="AE212" s="193">
        <f t="shared" si="82"/>
        <v>0</v>
      </c>
      <c r="AF212" s="193">
        <f t="shared" si="82"/>
        <v>0</v>
      </c>
      <c r="AG212" s="193">
        <f t="shared" si="82"/>
        <v>0</v>
      </c>
      <c r="AH212" s="230">
        <f t="shared" si="82"/>
        <v>0</v>
      </c>
      <c r="AI212" s="230">
        <f t="shared" si="82"/>
        <v>0</v>
      </c>
      <c r="AJ212" s="230">
        <f t="shared" si="82"/>
        <v>0</v>
      </c>
      <c r="AK212" s="193">
        <f t="shared" si="82"/>
        <v>0</v>
      </c>
      <c r="AL212" s="193">
        <f t="shared" si="82"/>
        <v>0</v>
      </c>
      <c r="AM212" s="193">
        <f t="shared" si="82"/>
        <v>0</v>
      </c>
      <c r="AN212" s="193">
        <f t="shared" si="82"/>
        <v>0</v>
      </c>
      <c r="AO212" s="193">
        <f t="shared" si="82"/>
        <v>0</v>
      </c>
      <c r="AP212" s="193">
        <f t="shared" si="82"/>
        <v>0</v>
      </c>
      <c r="AQ212" s="193">
        <f t="shared" si="82"/>
        <v>0</v>
      </c>
      <c r="AR212" s="193">
        <f t="shared" si="82"/>
        <v>0</v>
      </c>
      <c r="AS212" s="193">
        <f t="shared" si="82"/>
        <v>0</v>
      </c>
      <c r="AT212" s="193">
        <f t="shared" si="82"/>
        <v>0</v>
      </c>
      <c r="AU212" s="230">
        <f t="shared" si="82"/>
        <v>0</v>
      </c>
      <c r="AV212" s="328"/>
    </row>
    <row r="213" spans="1:48" ht="19.5" customHeight="1">
      <c r="A213" s="530"/>
      <c r="B213" s="474" t="s">
        <v>231</v>
      </c>
      <c r="C213" s="656" t="s">
        <v>94</v>
      </c>
      <c r="D213" s="474" t="s">
        <v>264</v>
      </c>
      <c r="E213" s="476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517">
        <v>2023</v>
      </c>
      <c r="K213" s="517">
        <v>2025</v>
      </c>
      <c r="L213" s="515">
        <v>19.44285</v>
      </c>
      <c r="M213" s="515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93">
        <v>0</v>
      </c>
      <c r="X213" s="93">
        <v>0</v>
      </c>
      <c r="Y213" s="93">
        <v>0</v>
      </c>
      <c r="Z213" s="93">
        <v>0</v>
      </c>
      <c r="AA213" s="93">
        <v>0</v>
      </c>
      <c r="AB213" s="93">
        <v>0</v>
      </c>
      <c r="AC213" s="93">
        <v>0</v>
      </c>
      <c r="AD213" s="93">
        <v>0</v>
      </c>
      <c r="AE213" s="93">
        <v>0</v>
      </c>
      <c r="AF213" s="93">
        <v>0</v>
      </c>
      <c r="AG213" s="93">
        <v>0</v>
      </c>
      <c r="AH213" s="5">
        <v>0</v>
      </c>
      <c r="AI213" s="5">
        <v>0</v>
      </c>
      <c r="AJ213" s="5">
        <v>0</v>
      </c>
      <c r="AK213" s="93">
        <v>0</v>
      </c>
      <c r="AL213" s="93">
        <v>0</v>
      </c>
      <c r="AM213" s="93">
        <v>0</v>
      </c>
      <c r="AN213" s="93">
        <v>0</v>
      </c>
      <c r="AO213" s="93">
        <v>0</v>
      </c>
      <c r="AP213" s="93">
        <v>0</v>
      </c>
      <c r="AQ213" s="93">
        <v>0</v>
      </c>
      <c r="AR213" s="93">
        <v>0</v>
      </c>
      <c r="AS213" s="93">
        <v>0</v>
      </c>
      <c r="AT213" s="93">
        <v>0</v>
      </c>
      <c r="AU213" s="5">
        <v>0</v>
      </c>
      <c r="AV213" s="302"/>
    </row>
    <row r="214" spans="1:48" ht="19.5" customHeight="1">
      <c r="A214" s="530"/>
      <c r="B214" s="474"/>
      <c r="C214" s="656"/>
      <c r="D214" s="474"/>
      <c r="E214" s="476"/>
      <c r="F214" s="6" t="s">
        <v>19</v>
      </c>
      <c r="G214" s="6" t="s">
        <v>22</v>
      </c>
      <c r="H214" s="6" t="s">
        <v>297</v>
      </c>
      <c r="I214" s="6" t="s">
        <v>297</v>
      </c>
      <c r="J214" s="517"/>
      <c r="K214" s="517"/>
      <c r="L214" s="515"/>
      <c r="M214" s="515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93">
        <v>0</v>
      </c>
      <c r="X214" s="93">
        <v>0</v>
      </c>
      <c r="Y214" s="93">
        <v>0</v>
      </c>
      <c r="Z214" s="93">
        <v>0</v>
      </c>
      <c r="AA214" s="93">
        <v>0</v>
      </c>
      <c r="AB214" s="93">
        <v>0</v>
      </c>
      <c r="AC214" s="93">
        <v>0</v>
      </c>
      <c r="AD214" s="93">
        <v>0</v>
      </c>
      <c r="AE214" s="93">
        <v>0</v>
      </c>
      <c r="AF214" s="93">
        <v>0</v>
      </c>
      <c r="AG214" s="93">
        <v>0</v>
      </c>
      <c r="AH214" s="5">
        <v>0</v>
      </c>
      <c r="AI214" s="5">
        <v>0</v>
      </c>
      <c r="AJ214" s="5">
        <v>0</v>
      </c>
      <c r="AK214" s="93">
        <v>0</v>
      </c>
      <c r="AL214" s="93">
        <v>0</v>
      </c>
      <c r="AM214" s="93">
        <v>0</v>
      </c>
      <c r="AN214" s="93">
        <v>0</v>
      </c>
      <c r="AO214" s="93">
        <v>0</v>
      </c>
      <c r="AP214" s="93">
        <v>0</v>
      </c>
      <c r="AQ214" s="93">
        <v>0</v>
      </c>
      <c r="AR214" s="93">
        <v>0</v>
      </c>
      <c r="AS214" s="93">
        <v>0</v>
      </c>
      <c r="AT214" s="93">
        <v>0</v>
      </c>
      <c r="AU214" s="5">
        <v>0</v>
      </c>
      <c r="AV214" s="302"/>
    </row>
    <row r="215" spans="1:48" ht="19.5" customHeight="1">
      <c r="A215" s="530"/>
      <c r="B215" s="474"/>
      <c r="C215" s="656"/>
      <c r="D215" s="474"/>
      <c r="E215" s="476"/>
      <c r="F215" s="476" t="s">
        <v>39</v>
      </c>
      <c r="G215" s="476" t="s">
        <v>21</v>
      </c>
      <c r="H215" s="476" t="s">
        <v>382</v>
      </c>
      <c r="I215" s="476" t="s">
        <v>383</v>
      </c>
      <c r="J215" s="517"/>
      <c r="K215" s="517"/>
      <c r="L215" s="515"/>
      <c r="M215" s="515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93">
        <v>0</v>
      </c>
      <c r="X215" s="93">
        <v>0</v>
      </c>
      <c r="Y215" s="93">
        <v>0</v>
      </c>
      <c r="Z215" s="93">
        <v>0</v>
      </c>
      <c r="AA215" s="93">
        <v>0</v>
      </c>
      <c r="AB215" s="93">
        <v>0</v>
      </c>
      <c r="AC215" s="93">
        <v>0</v>
      </c>
      <c r="AD215" s="93">
        <v>0</v>
      </c>
      <c r="AE215" s="93">
        <v>0</v>
      </c>
      <c r="AF215" s="93">
        <v>0</v>
      </c>
      <c r="AG215" s="93">
        <v>0</v>
      </c>
      <c r="AH215" s="5">
        <v>0</v>
      </c>
      <c r="AI215" s="5">
        <v>0</v>
      </c>
      <c r="AJ215" s="5">
        <v>0</v>
      </c>
      <c r="AK215" s="93">
        <v>0</v>
      </c>
      <c r="AL215" s="93">
        <v>0</v>
      </c>
      <c r="AM215" s="93">
        <v>0</v>
      </c>
      <c r="AN215" s="93">
        <v>0</v>
      </c>
      <c r="AO215" s="93">
        <v>0</v>
      </c>
      <c r="AP215" s="93">
        <v>0</v>
      </c>
      <c r="AQ215" s="93">
        <v>0</v>
      </c>
      <c r="AR215" s="93">
        <v>0</v>
      </c>
      <c r="AS215" s="93">
        <v>0</v>
      </c>
      <c r="AT215" s="93">
        <v>0</v>
      </c>
      <c r="AU215" s="5">
        <v>0</v>
      </c>
      <c r="AV215" s="302"/>
    </row>
    <row r="216" spans="1:48" ht="19.5" customHeight="1">
      <c r="A216" s="530"/>
      <c r="B216" s="474"/>
      <c r="C216" s="656"/>
      <c r="D216" s="474"/>
      <c r="E216" s="476"/>
      <c r="F216" s="476"/>
      <c r="G216" s="476"/>
      <c r="H216" s="476"/>
      <c r="I216" s="476"/>
      <c r="J216" s="517"/>
      <c r="K216" s="517"/>
      <c r="L216" s="515"/>
      <c r="M216" s="515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93">
        <v>0</v>
      </c>
      <c r="X216" s="93">
        <v>0</v>
      </c>
      <c r="Y216" s="93">
        <v>0</v>
      </c>
      <c r="Z216" s="93">
        <v>0</v>
      </c>
      <c r="AA216" s="93">
        <v>0</v>
      </c>
      <c r="AB216" s="93">
        <v>0</v>
      </c>
      <c r="AC216" s="93">
        <v>0</v>
      </c>
      <c r="AD216" s="93">
        <v>0</v>
      </c>
      <c r="AE216" s="93">
        <v>0</v>
      </c>
      <c r="AF216" s="93">
        <v>0</v>
      </c>
      <c r="AG216" s="93">
        <v>0</v>
      </c>
      <c r="AH216" s="5">
        <v>0</v>
      </c>
      <c r="AI216" s="5">
        <v>0</v>
      </c>
      <c r="AJ216" s="5">
        <v>0</v>
      </c>
      <c r="AK216" s="93">
        <v>0</v>
      </c>
      <c r="AL216" s="93">
        <v>0</v>
      </c>
      <c r="AM216" s="93">
        <v>0</v>
      </c>
      <c r="AN216" s="93">
        <v>0</v>
      </c>
      <c r="AO216" s="93">
        <v>0</v>
      </c>
      <c r="AP216" s="93">
        <v>0</v>
      </c>
      <c r="AQ216" s="93">
        <v>0</v>
      </c>
      <c r="AR216" s="93">
        <v>0</v>
      </c>
      <c r="AS216" s="93">
        <v>0</v>
      </c>
      <c r="AT216" s="93">
        <v>0</v>
      </c>
      <c r="AU216" s="5">
        <v>0</v>
      </c>
      <c r="AV216" s="302"/>
    </row>
    <row r="217" spans="1:48" ht="18" customHeight="1">
      <c r="A217" s="530"/>
      <c r="B217" s="474"/>
      <c r="C217" s="656"/>
      <c r="D217" s="474"/>
      <c r="E217" s="476"/>
      <c r="F217" s="476"/>
      <c r="G217" s="476"/>
      <c r="H217" s="476"/>
      <c r="I217" s="476"/>
      <c r="J217" s="517"/>
      <c r="K217" s="517"/>
      <c r="L217" s="515"/>
      <c r="M217" s="515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93">
        <v>0</v>
      </c>
      <c r="X217" s="93">
        <v>0</v>
      </c>
      <c r="Y217" s="93">
        <v>0</v>
      </c>
      <c r="Z217" s="93">
        <v>0</v>
      </c>
      <c r="AA217" s="93">
        <v>0</v>
      </c>
      <c r="AB217" s="93">
        <v>0</v>
      </c>
      <c r="AC217" s="93">
        <v>0</v>
      </c>
      <c r="AD217" s="93">
        <v>0</v>
      </c>
      <c r="AE217" s="93">
        <v>0</v>
      </c>
      <c r="AF217" s="93">
        <v>0</v>
      </c>
      <c r="AG217" s="93">
        <v>0</v>
      </c>
      <c r="AH217" s="5">
        <v>0</v>
      </c>
      <c r="AI217" s="5">
        <v>0</v>
      </c>
      <c r="AJ217" s="5">
        <v>0</v>
      </c>
      <c r="AK217" s="93">
        <v>0</v>
      </c>
      <c r="AL217" s="93">
        <v>0</v>
      </c>
      <c r="AM217" s="93">
        <v>0</v>
      </c>
      <c r="AN217" s="93">
        <v>0</v>
      </c>
      <c r="AO217" s="93">
        <v>0</v>
      </c>
      <c r="AP217" s="93">
        <v>0</v>
      </c>
      <c r="AQ217" s="93">
        <v>0</v>
      </c>
      <c r="AR217" s="93">
        <v>0</v>
      </c>
      <c r="AS217" s="93">
        <v>0</v>
      </c>
      <c r="AT217" s="93">
        <v>0</v>
      </c>
      <c r="AU217" s="5">
        <v>0</v>
      </c>
      <c r="AV217" s="302"/>
    </row>
    <row r="218" spans="1:48" ht="17.25" customHeight="1">
      <c r="A218" s="530"/>
      <c r="B218" s="474"/>
      <c r="C218" s="656"/>
      <c r="D218" s="474"/>
      <c r="E218" s="476"/>
      <c r="F218" s="476"/>
      <c r="G218" s="476"/>
      <c r="H218" s="476"/>
      <c r="I218" s="476"/>
      <c r="J218" s="517"/>
      <c r="K218" s="517"/>
      <c r="L218" s="515"/>
      <c r="M218" s="515"/>
      <c r="N218" s="230">
        <f t="shared" ref="N218:T218" si="84">SUM(N213:N217)</f>
        <v>0</v>
      </c>
      <c r="O218" s="230">
        <f t="shared" si="84"/>
        <v>0</v>
      </c>
      <c r="P218" s="230">
        <f t="shared" si="84"/>
        <v>0</v>
      </c>
      <c r="Q218" s="230">
        <f t="shared" si="84"/>
        <v>0</v>
      </c>
      <c r="R218" s="230">
        <f t="shared" si="84"/>
        <v>9.4184300000000007</v>
      </c>
      <c r="S218" s="230">
        <f t="shared" si="84"/>
        <v>5.0122099999999996</v>
      </c>
      <c r="T218" s="230">
        <f t="shared" si="84"/>
        <v>5.0122099999999996</v>
      </c>
      <c r="U218" s="231">
        <f t="shared" si="80"/>
        <v>19.44285</v>
      </c>
      <c r="V218" s="231" t="s">
        <v>11</v>
      </c>
      <c r="W218" s="193">
        <f t="shared" ref="W218:AU218" si="85">SUM(W213:W217)</f>
        <v>0</v>
      </c>
      <c r="X218" s="193">
        <f t="shared" si="85"/>
        <v>0</v>
      </c>
      <c r="Y218" s="193">
        <f t="shared" si="85"/>
        <v>0</v>
      </c>
      <c r="Z218" s="193">
        <f t="shared" si="85"/>
        <v>0</v>
      </c>
      <c r="AA218" s="193">
        <f t="shared" si="85"/>
        <v>0</v>
      </c>
      <c r="AB218" s="193">
        <f t="shared" si="85"/>
        <v>0</v>
      </c>
      <c r="AC218" s="193">
        <f t="shared" si="85"/>
        <v>0</v>
      </c>
      <c r="AD218" s="193">
        <f t="shared" si="85"/>
        <v>0</v>
      </c>
      <c r="AE218" s="193">
        <f t="shared" si="85"/>
        <v>0</v>
      </c>
      <c r="AF218" s="193">
        <f t="shared" si="85"/>
        <v>0</v>
      </c>
      <c r="AG218" s="193">
        <f t="shared" si="85"/>
        <v>0</v>
      </c>
      <c r="AH218" s="230">
        <f t="shared" si="85"/>
        <v>0</v>
      </c>
      <c r="AI218" s="230">
        <f t="shared" si="85"/>
        <v>0</v>
      </c>
      <c r="AJ218" s="230">
        <f t="shared" si="85"/>
        <v>0</v>
      </c>
      <c r="AK218" s="193">
        <f t="shared" si="85"/>
        <v>0</v>
      </c>
      <c r="AL218" s="193">
        <f t="shared" si="85"/>
        <v>0</v>
      </c>
      <c r="AM218" s="193">
        <f t="shared" si="85"/>
        <v>0</v>
      </c>
      <c r="AN218" s="193">
        <f t="shared" si="85"/>
        <v>0</v>
      </c>
      <c r="AO218" s="193">
        <f t="shared" si="85"/>
        <v>0</v>
      </c>
      <c r="AP218" s="193">
        <f t="shared" si="85"/>
        <v>0</v>
      </c>
      <c r="AQ218" s="193">
        <f t="shared" si="85"/>
        <v>0</v>
      </c>
      <c r="AR218" s="193">
        <f t="shared" si="85"/>
        <v>0</v>
      </c>
      <c r="AS218" s="193">
        <f t="shared" si="85"/>
        <v>0</v>
      </c>
      <c r="AT218" s="193">
        <f t="shared" si="85"/>
        <v>0</v>
      </c>
      <c r="AU218" s="230">
        <f t="shared" si="85"/>
        <v>0</v>
      </c>
      <c r="AV218" s="328"/>
    </row>
    <row r="219" spans="1:48" ht="19.5" customHeight="1">
      <c r="A219" s="530"/>
      <c r="B219" s="474" t="s">
        <v>232</v>
      </c>
      <c r="C219" s="656" t="s">
        <v>92</v>
      </c>
      <c r="D219" s="474" t="s">
        <v>264</v>
      </c>
      <c r="E219" s="476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517">
        <v>2023</v>
      </c>
      <c r="K219" s="517">
        <v>2025</v>
      </c>
      <c r="L219" s="515">
        <v>12.9619</v>
      </c>
      <c r="M219" s="515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93">
        <v>0</v>
      </c>
      <c r="X219" s="93">
        <v>0</v>
      </c>
      <c r="Y219" s="93">
        <v>0</v>
      </c>
      <c r="Z219" s="93">
        <v>0</v>
      </c>
      <c r="AA219" s="93">
        <v>0</v>
      </c>
      <c r="AB219" s="93">
        <v>0</v>
      </c>
      <c r="AC219" s="93">
        <v>0</v>
      </c>
      <c r="AD219" s="93">
        <v>0</v>
      </c>
      <c r="AE219" s="93">
        <v>0</v>
      </c>
      <c r="AF219" s="93">
        <v>0</v>
      </c>
      <c r="AG219" s="93">
        <v>0</v>
      </c>
      <c r="AH219" s="5">
        <v>0</v>
      </c>
      <c r="AI219" s="5">
        <v>0</v>
      </c>
      <c r="AJ219" s="5">
        <v>0</v>
      </c>
      <c r="AK219" s="93">
        <v>0</v>
      </c>
      <c r="AL219" s="93">
        <v>0</v>
      </c>
      <c r="AM219" s="93">
        <v>0</v>
      </c>
      <c r="AN219" s="93">
        <v>0</v>
      </c>
      <c r="AO219" s="93">
        <v>0</v>
      </c>
      <c r="AP219" s="93">
        <v>0</v>
      </c>
      <c r="AQ219" s="93">
        <v>0</v>
      </c>
      <c r="AR219" s="93">
        <v>0</v>
      </c>
      <c r="AS219" s="93">
        <v>0</v>
      </c>
      <c r="AT219" s="93">
        <v>0</v>
      </c>
      <c r="AU219" s="5">
        <v>0</v>
      </c>
      <c r="AV219" s="302"/>
    </row>
    <row r="220" spans="1:48" ht="19.5" customHeight="1">
      <c r="A220" s="530"/>
      <c r="B220" s="474"/>
      <c r="C220" s="656"/>
      <c r="D220" s="474"/>
      <c r="E220" s="476"/>
      <c r="F220" s="6" t="s">
        <v>19</v>
      </c>
      <c r="G220" s="6" t="s">
        <v>22</v>
      </c>
      <c r="H220" s="6" t="s">
        <v>297</v>
      </c>
      <c r="I220" s="6" t="s">
        <v>297</v>
      </c>
      <c r="J220" s="517"/>
      <c r="K220" s="517"/>
      <c r="L220" s="515"/>
      <c r="M220" s="515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93">
        <v>0</v>
      </c>
      <c r="X220" s="93">
        <v>0</v>
      </c>
      <c r="Y220" s="93">
        <v>0</v>
      </c>
      <c r="Z220" s="93">
        <v>0</v>
      </c>
      <c r="AA220" s="93">
        <v>0</v>
      </c>
      <c r="AB220" s="93">
        <v>0</v>
      </c>
      <c r="AC220" s="93">
        <v>0</v>
      </c>
      <c r="AD220" s="93">
        <v>0</v>
      </c>
      <c r="AE220" s="93">
        <v>0</v>
      </c>
      <c r="AF220" s="93">
        <v>0</v>
      </c>
      <c r="AG220" s="93">
        <v>0</v>
      </c>
      <c r="AH220" s="5">
        <v>0</v>
      </c>
      <c r="AI220" s="5">
        <v>0</v>
      </c>
      <c r="AJ220" s="5">
        <v>0</v>
      </c>
      <c r="AK220" s="93">
        <v>0</v>
      </c>
      <c r="AL220" s="93">
        <v>0</v>
      </c>
      <c r="AM220" s="93">
        <v>0</v>
      </c>
      <c r="AN220" s="93">
        <v>0</v>
      </c>
      <c r="AO220" s="93">
        <v>0</v>
      </c>
      <c r="AP220" s="93">
        <v>0</v>
      </c>
      <c r="AQ220" s="93">
        <v>0</v>
      </c>
      <c r="AR220" s="93">
        <v>0</v>
      </c>
      <c r="AS220" s="93">
        <v>0</v>
      </c>
      <c r="AT220" s="93">
        <v>0</v>
      </c>
      <c r="AU220" s="5">
        <v>0</v>
      </c>
      <c r="AV220" s="302"/>
    </row>
    <row r="221" spans="1:48" ht="19.5" customHeight="1">
      <c r="A221" s="530"/>
      <c r="B221" s="474"/>
      <c r="C221" s="656"/>
      <c r="D221" s="474"/>
      <c r="E221" s="476"/>
      <c r="F221" s="476" t="s">
        <v>39</v>
      </c>
      <c r="G221" s="476" t="s">
        <v>385</v>
      </c>
      <c r="H221" s="476" t="s">
        <v>59</v>
      </c>
      <c r="I221" s="476" t="s">
        <v>384</v>
      </c>
      <c r="J221" s="517"/>
      <c r="K221" s="517"/>
      <c r="L221" s="515"/>
      <c r="M221" s="515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93">
        <v>0</v>
      </c>
      <c r="X221" s="93">
        <v>0</v>
      </c>
      <c r="Y221" s="93">
        <v>0</v>
      </c>
      <c r="Z221" s="93">
        <v>0</v>
      </c>
      <c r="AA221" s="93">
        <v>0</v>
      </c>
      <c r="AB221" s="93">
        <v>0</v>
      </c>
      <c r="AC221" s="93">
        <v>0</v>
      </c>
      <c r="AD221" s="93">
        <v>0</v>
      </c>
      <c r="AE221" s="93">
        <v>0</v>
      </c>
      <c r="AF221" s="93">
        <v>0</v>
      </c>
      <c r="AG221" s="93">
        <v>0</v>
      </c>
      <c r="AH221" s="5">
        <v>0</v>
      </c>
      <c r="AI221" s="5">
        <v>0</v>
      </c>
      <c r="AJ221" s="5">
        <v>0</v>
      </c>
      <c r="AK221" s="93">
        <v>0</v>
      </c>
      <c r="AL221" s="93">
        <v>0</v>
      </c>
      <c r="AM221" s="93">
        <v>0</v>
      </c>
      <c r="AN221" s="93">
        <v>0</v>
      </c>
      <c r="AO221" s="93">
        <v>0</v>
      </c>
      <c r="AP221" s="93">
        <v>0</v>
      </c>
      <c r="AQ221" s="93">
        <v>0</v>
      </c>
      <c r="AR221" s="93">
        <v>0</v>
      </c>
      <c r="AS221" s="93">
        <v>0</v>
      </c>
      <c r="AT221" s="93">
        <v>0</v>
      </c>
      <c r="AU221" s="5">
        <v>0</v>
      </c>
      <c r="AV221" s="302"/>
    </row>
    <row r="222" spans="1:48" ht="19.5" customHeight="1">
      <c r="A222" s="530"/>
      <c r="B222" s="474"/>
      <c r="C222" s="656"/>
      <c r="D222" s="474"/>
      <c r="E222" s="476"/>
      <c r="F222" s="476"/>
      <c r="G222" s="476"/>
      <c r="H222" s="476"/>
      <c r="I222" s="476"/>
      <c r="J222" s="517"/>
      <c r="K222" s="517"/>
      <c r="L222" s="515"/>
      <c r="M222" s="515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93">
        <v>0</v>
      </c>
      <c r="X222" s="93">
        <v>0</v>
      </c>
      <c r="Y222" s="93">
        <v>0</v>
      </c>
      <c r="Z222" s="93">
        <v>0</v>
      </c>
      <c r="AA222" s="93">
        <v>0</v>
      </c>
      <c r="AB222" s="93">
        <v>0</v>
      </c>
      <c r="AC222" s="93">
        <v>0</v>
      </c>
      <c r="AD222" s="93">
        <v>0</v>
      </c>
      <c r="AE222" s="93">
        <v>0</v>
      </c>
      <c r="AF222" s="93">
        <v>0</v>
      </c>
      <c r="AG222" s="93">
        <v>0</v>
      </c>
      <c r="AH222" s="5">
        <v>0</v>
      </c>
      <c r="AI222" s="5">
        <v>0</v>
      </c>
      <c r="AJ222" s="5">
        <v>0</v>
      </c>
      <c r="AK222" s="93">
        <v>0</v>
      </c>
      <c r="AL222" s="93">
        <v>0</v>
      </c>
      <c r="AM222" s="93">
        <v>0</v>
      </c>
      <c r="AN222" s="93">
        <v>0</v>
      </c>
      <c r="AO222" s="93">
        <v>0</v>
      </c>
      <c r="AP222" s="93">
        <v>0</v>
      </c>
      <c r="AQ222" s="93">
        <v>0</v>
      </c>
      <c r="AR222" s="93">
        <v>0</v>
      </c>
      <c r="AS222" s="93">
        <v>0</v>
      </c>
      <c r="AT222" s="93">
        <v>0</v>
      </c>
      <c r="AU222" s="5">
        <v>0</v>
      </c>
      <c r="AV222" s="302"/>
    </row>
    <row r="223" spans="1:48" ht="18" customHeight="1">
      <c r="A223" s="530"/>
      <c r="B223" s="474"/>
      <c r="C223" s="656"/>
      <c r="D223" s="474"/>
      <c r="E223" s="476"/>
      <c r="F223" s="476"/>
      <c r="G223" s="476"/>
      <c r="H223" s="476"/>
      <c r="I223" s="476"/>
      <c r="J223" s="517"/>
      <c r="K223" s="517"/>
      <c r="L223" s="515"/>
      <c r="M223" s="515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93">
        <v>0</v>
      </c>
      <c r="X223" s="93">
        <v>0</v>
      </c>
      <c r="Y223" s="93">
        <v>0</v>
      </c>
      <c r="Z223" s="93">
        <v>0</v>
      </c>
      <c r="AA223" s="93">
        <v>0</v>
      </c>
      <c r="AB223" s="93">
        <v>0</v>
      </c>
      <c r="AC223" s="93">
        <v>0</v>
      </c>
      <c r="AD223" s="93">
        <v>0</v>
      </c>
      <c r="AE223" s="93">
        <v>0</v>
      </c>
      <c r="AF223" s="93">
        <v>0</v>
      </c>
      <c r="AG223" s="93">
        <v>0</v>
      </c>
      <c r="AH223" s="5">
        <v>0</v>
      </c>
      <c r="AI223" s="5">
        <v>0</v>
      </c>
      <c r="AJ223" s="5">
        <v>0</v>
      </c>
      <c r="AK223" s="93">
        <v>0</v>
      </c>
      <c r="AL223" s="93">
        <v>0</v>
      </c>
      <c r="AM223" s="93">
        <v>0</v>
      </c>
      <c r="AN223" s="93">
        <v>0</v>
      </c>
      <c r="AO223" s="93">
        <v>0</v>
      </c>
      <c r="AP223" s="93">
        <v>0</v>
      </c>
      <c r="AQ223" s="93">
        <v>0</v>
      </c>
      <c r="AR223" s="93">
        <v>0</v>
      </c>
      <c r="AS223" s="93">
        <v>0</v>
      </c>
      <c r="AT223" s="93">
        <v>0</v>
      </c>
      <c r="AU223" s="5">
        <v>0</v>
      </c>
      <c r="AV223" s="302"/>
    </row>
    <row r="224" spans="1:48" ht="17.25" customHeight="1">
      <c r="A224" s="530"/>
      <c r="B224" s="474"/>
      <c r="C224" s="656"/>
      <c r="D224" s="474"/>
      <c r="E224" s="476"/>
      <c r="F224" s="476"/>
      <c r="G224" s="476"/>
      <c r="H224" s="476"/>
      <c r="I224" s="476"/>
      <c r="J224" s="517"/>
      <c r="K224" s="517"/>
      <c r="L224" s="515"/>
      <c r="M224" s="515"/>
      <c r="N224" s="230">
        <f t="shared" ref="N224:T224" si="87">SUM(N219:N223)</f>
        <v>0</v>
      </c>
      <c r="O224" s="230">
        <f t="shared" si="87"/>
        <v>0</v>
      </c>
      <c r="P224" s="230">
        <f t="shared" si="87"/>
        <v>0</v>
      </c>
      <c r="Q224" s="230">
        <f t="shared" si="87"/>
        <v>0</v>
      </c>
      <c r="R224" s="230">
        <f t="shared" si="87"/>
        <v>6.3177099999999999</v>
      </c>
      <c r="S224" s="230">
        <f t="shared" si="87"/>
        <v>3.37209</v>
      </c>
      <c r="T224" s="230">
        <f t="shared" si="87"/>
        <v>3.2721</v>
      </c>
      <c r="U224" s="231">
        <f t="shared" si="80"/>
        <v>12.9619</v>
      </c>
      <c r="V224" s="231" t="s">
        <v>11</v>
      </c>
      <c r="W224" s="193">
        <f t="shared" ref="W224:AU224" si="88">SUM(W219:W223)</f>
        <v>0</v>
      </c>
      <c r="X224" s="193">
        <f t="shared" si="88"/>
        <v>0</v>
      </c>
      <c r="Y224" s="193">
        <f t="shared" si="88"/>
        <v>0</v>
      </c>
      <c r="Z224" s="193">
        <f t="shared" si="88"/>
        <v>0</v>
      </c>
      <c r="AA224" s="193">
        <f t="shared" si="88"/>
        <v>0</v>
      </c>
      <c r="AB224" s="193">
        <f t="shared" si="88"/>
        <v>0</v>
      </c>
      <c r="AC224" s="193">
        <f t="shared" si="88"/>
        <v>0</v>
      </c>
      <c r="AD224" s="193">
        <f t="shared" si="88"/>
        <v>0</v>
      </c>
      <c r="AE224" s="193">
        <f t="shared" si="88"/>
        <v>0</v>
      </c>
      <c r="AF224" s="193">
        <f t="shared" si="88"/>
        <v>0</v>
      </c>
      <c r="AG224" s="193">
        <f t="shared" si="88"/>
        <v>0</v>
      </c>
      <c r="AH224" s="230">
        <f t="shared" si="88"/>
        <v>0</v>
      </c>
      <c r="AI224" s="230">
        <f t="shared" si="88"/>
        <v>0</v>
      </c>
      <c r="AJ224" s="230">
        <f t="shared" si="88"/>
        <v>0</v>
      </c>
      <c r="AK224" s="193">
        <f t="shared" si="88"/>
        <v>0</v>
      </c>
      <c r="AL224" s="193">
        <f t="shared" si="88"/>
        <v>0</v>
      </c>
      <c r="AM224" s="193">
        <f t="shared" si="88"/>
        <v>0</v>
      </c>
      <c r="AN224" s="193">
        <f t="shared" si="88"/>
        <v>0</v>
      </c>
      <c r="AO224" s="193">
        <f t="shared" si="88"/>
        <v>0</v>
      </c>
      <c r="AP224" s="193">
        <f t="shared" si="88"/>
        <v>0</v>
      </c>
      <c r="AQ224" s="193">
        <f t="shared" si="88"/>
        <v>0</v>
      </c>
      <c r="AR224" s="193">
        <f t="shared" si="88"/>
        <v>0</v>
      </c>
      <c r="AS224" s="193">
        <f t="shared" si="88"/>
        <v>0</v>
      </c>
      <c r="AT224" s="193">
        <f t="shared" si="88"/>
        <v>0</v>
      </c>
      <c r="AU224" s="230">
        <f t="shared" si="88"/>
        <v>0</v>
      </c>
      <c r="AV224" s="328"/>
    </row>
    <row r="225" spans="1:48" ht="19.5" customHeight="1">
      <c r="A225" s="530"/>
      <c r="B225" s="474" t="s">
        <v>233</v>
      </c>
      <c r="C225" s="656" t="s">
        <v>93</v>
      </c>
      <c r="D225" s="474" t="s">
        <v>264</v>
      </c>
      <c r="E225" s="476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517">
        <v>2023</v>
      </c>
      <c r="K225" s="517">
        <v>2025</v>
      </c>
      <c r="L225" s="515">
        <v>6.48095</v>
      </c>
      <c r="M225" s="515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93">
        <v>0</v>
      </c>
      <c r="X225" s="93">
        <v>0</v>
      </c>
      <c r="Y225" s="93">
        <v>0</v>
      </c>
      <c r="Z225" s="93">
        <v>0</v>
      </c>
      <c r="AA225" s="93">
        <v>0</v>
      </c>
      <c r="AB225" s="93">
        <v>0</v>
      </c>
      <c r="AC225" s="93">
        <v>0</v>
      </c>
      <c r="AD225" s="93">
        <v>0</v>
      </c>
      <c r="AE225" s="93">
        <v>0</v>
      </c>
      <c r="AF225" s="93">
        <v>0</v>
      </c>
      <c r="AG225" s="93">
        <v>0</v>
      </c>
      <c r="AH225" s="5">
        <v>0</v>
      </c>
      <c r="AI225" s="5">
        <v>0</v>
      </c>
      <c r="AJ225" s="5">
        <v>0</v>
      </c>
      <c r="AK225" s="93">
        <v>0</v>
      </c>
      <c r="AL225" s="93">
        <v>0</v>
      </c>
      <c r="AM225" s="93">
        <v>0</v>
      </c>
      <c r="AN225" s="93">
        <v>0</v>
      </c>
      <c r="AO225" s="93">
        <v>0</v>
      </c>
      <c r="AP225" s="93">
        <v>0</v>
      </c>
      <c r="AQ225" s="93">
        <v>0</v>
      </c>
      <c r="AR225" s="93">
        <v>0</v>
      </c>
      <c r="AS225" s="93">
        <v>0</v>
      </c>
      <c r="AT225" s="93">
        <v>0</v>
      </c>
      <c r="AU225" s="5">
        <v>0</v>
      </c>
      <c r="AV225" s="302"/>
    </row>
    <row r="226" spans="1:48" ht="19.5" customHeight="1">
      <c r="A226" s="530"/>
      <c r="B226" s="474"/>
      <c r="C226" s="656"/>
      <c r="D226" s="474"/>
      <c r="E226" s="476"/>
      <c r="F226" s="6" t="s">
        <v>19</v>
      </c>
      <c r="G226" s="6" t="s">
        <v>22</v>
      </c>
      <c r="H226" s="6" t="s">
        <v>297</v>
      </c>
      <c r="I226" s="6" t="s">
        <v>297</v>
      </c>
      <c r="J226" s="517"/>
      <c r="K226" s="517"/>
      <c r="L226" s="515"/>
      <c r="M226" s="515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93">
        <v>0</v>
      </c>
      <c r="X226" s="93">
        <v>0</v>
      </c>
      <c r="Y226" s="93">
        <v>0</v>
      </c>
      <c r="Z226" s="93">
        <v>0</v>
      </c>
      <c r="AA226" s="93">
        <v>0</v>
      </c>
      <c r="AB226" s="93">
        <v>0</v>
      </c>
      <c r="AC226" s="93">
        <v>0</v>
      </c>
      <c r="AD226" s="93">
        <v>0</v>
      </c>
      <c r="AE226" s="93">
        <v>0</v>
      </c>
      <c r="AF226" s="93">
        <v>0</v>
      </c>
      <c r="AG226" s="93">
        <v>0</v>
      </c>
      <c r="AH226" s="5">
        <v>0</v>
      </c>
      <c r="AI226" s="5">
        <v>0</v>
      </c>
      <c r="AJ226" s="5">
        <v>0</v>
      </c>
      <c r="AK226" s="93">
        <v>0</v>
      </c>
      <c r="AL226" s="93">
        <v>0</v>
      </c>
      <c r="AM226" s="93">
        <v>0</v>
      </c>
      <c r="AN226" s="93">
        <v>0</v>
      </c>
      <c r="AO226" s="93">
        <v>0</v>
      </c>
      <c r="AP226" s="93">
        <v>0</v>
      </c>
      <c r="AQ226" s="93">
        <v>0</v>
      </c>
      <c r="AR226" s="93">
        <v>0</v>
      </c>
      <c r="AS226" s="93">
        <v>0</v>
      </c>
      <c r="AT226" s="93">
        <v>0</v>
      </c>
      <c r="AU226" s="5">
        <v>0</v>
      </c>
      <c r="AV226" s="302"/>
    </row>
    <row r="227" spans="1:48" ht="19.5" customHeight="1">
      <c r="A227" s="530"/>
      <c r="B227" s="474"/>
      <c r="C227" s="656"/>
      <c r="D227" s="474"/>
      <c r="E227" s="476"/>
      <c r="F227" s="476" t="s">
        <v>39</v>
      </c>
      <c r="G227" s="476" t="s">
        <v>385</v>
      </c>
      <c r="H227" s="476" t="s">
        <v>59</v>
      </c>
      <c r="I227" s="476" t="s">
        <v>323</v>
      </c>
      <c r="J227" s="517"/>
      <c r="K227" s="517"/>
      <c r="L227" s="515"/>
      <c r="M227" s="515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93">
        <v>0</v>
      </c>
      <c r="X227" s="93">
        <v>0</v>
      </c>
      <c r="Y227" s="93">
        <v>0</v>
      </c>
      <c r="Z227" s="93">
        <v>0</v>
      </c>
      <c r="AA227" s="93">
        <v>0</v>
      </c>
      <c r="AB227" s="93">
        <v>0</v>
      </c>
      <c r="AC227" s="93">
        <v>0</v>
      </c>
      <c r="AD227" s="93">
        <v>0</v>
      </c>
      <c r="AE227" s="93">
        <v>0</v>
      </c>
      <c r="AF227" s="93">
        <v>0</v>
      </c>
      <c r="AG227" s="93">
        <v>0</v>
      </c>
      <c r="AH227" s="5">
        <v>0</v>
      </c>
      <c r="AI227" s="5">
        <v>0</v>
      </c>
      <c r="AJ227" s="5">
        <v>0</v>
      </c>
      <c r="AK227" s="93">
        <v>0</v>
      </c>
      <c r="AL227" s="93">
        <v>0</v>
      </c>
      <c r="AM227" s="93">
        <v>0</v>
      </c>
      <c r="AN227" s="93">
        <v>0</v>
      </c>
      <c r="AO227" s="93">
        <v>0</v>
      </c>
      <c r="AP227" s="93">
        <v>0</v>
      </c>
      <c r="AQ227" s="93">
        <v>0</v>
      </c>
      <c r="AR227" s="93">
        <v>0</v>
      </c>
      <c r="AS227" s="93">
        <v>0</v>
      </c>
      <c r="AT227" s="93">
        <v>0</v>
      </c>
      <c r="AU227" s="5">
        <v>0</v>
      </c>
      <c r="AV227" s="302"/>
    </row>
    <row r="228" spans="1:48" ht="19.5" customHeight="1">
      <c r="A228" s="530"/>
      <c r="B228" s="474"/>
      <c r="C228" s="656"/>
      <c r="D228" s="474"/>
      <c r="E228" s="476"/>
      <c r="F228" s="476"/>
      <c r="G228" s="476"/>
      <c r="H228" s="476"/>
      <c r="I228" s="476"/>
      <c r="J228" s="517"/>
      <c r="K228" s="517"/>
      <c r="L228" s="515"/>
      <c r="M228" s="515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93">
        <v>0</v>
      </c>
      <c r="X228" s="93">
        <v>0</v>
      </c>
      <c r="Y228" s="93">
        <v>0</v>
      </c>
      <c r="Z228" s="93">
        <v>0</v>
      </c>
      <c r="AA228" s="93">
        <v>0</v>
      </c>
      <c r="AB228" s="93">
        <v>0</v>
      </c>
      <c r="AC228" s="93">
        <v>0</v>
      </c>
      <c r="AD228" s="93">
        <v>0</v>
      </c>
      <c r="AE228" s="93">
        <v>0</v>
      </c>
      <c r="AF228" s="93">
        <v>0</v>
      </c>
      <c r="AG228" s="93">
        <v>0</v>
      </c>
      <c r="AH228" s="5">
        <v>0</v>
      </c>
      <c r="AI228" s="5">
        <v>0</v>
      </c>
      <c r="AJ228" s="5">
        <v>0</v>
      </c>
      <c r="AK228" s="93">
        <v>0</v>
      </c>
      <c r="AL228" s="93">
        <v>0</v>
      </c>
      <c r="AM228" s="93">
        <v>0</v>
      </c>
      <c r="AN228" s="93">
        <v>0</v>
      </c>
      <c r="AO228" s="93">
        <v>0</v>
      </c>
      <c r="AP228" s="93">
        <v>0</v>
      </c>
      <c r="AQ228" s="93">
        <v>0</v>
      </c>
      <c r="AR228" s="93">
        <v>0</v>
      </c>
      <c r="AS228" s="93">
        <v>0</v>
      </c>
      <c r="AT228" s="93">
        <v>0</v>
      </c>
      <c r="AU228" s="5">
        <v>0</v>
      </c>
      <c r="AV228" s="302"/>
    </row>
    <row r="229" spans="1:48" ht="18" customHeight="1">
      <c r="A229" s="530"/>
      <c r="B229" s="474"/>
      <c r="C229" s="656"/>
      <c r="D229" s="474"/>
      <c r="E229" s="476"/>
      <c r="F229" s="476"/>
      <c r="G229" s="476"/>
      <c r="H229" s="476"/>
      <c r="I229" s="476"/>
      <c r="J229" s="517"/>
      <c r="K229" s="517"/>
      <c r="L229" s="515"/>
      <c r="M229" s="515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93">
        <v>0</v>
      </c>
      <c r="X229" s="93">
        <v>0</v>
      </c>
      <c r="Y229" s="93">
        <v>0</v>
      </c>
      <c r="Z229" s="93">
        <v>0</v>
      </c>
      <c r="AA229" s="93">
        <v>0</v>
      </c>
      <c r="AB229" s="93">
        <v>0</v>
      </c>
      <c r="AC229" s="93">
        <v>0</v>
      </c>
      <c r="AD229" s="93">
        <v>0</v>
      </c>
      <c r="AE229" s="93">
        <v>0</v>
      </c>
      <c r="AF229" s="93">
        <v>0</v>
      </c>
      <c r="AG229" s="93">
        <v>0</v>
      </c>
      <c r="AH229" s="5">
        <v>0</v>
      </c>
      <c r="AI229" s="5">
        <v>0</v>
      </c>
      <c r="AJ229" s="5">
        <v>0</v>
      </c>
      <c r="AK229" s="93">
        <v>0</v>
      </c>
      <c r="AL229" s="93">
        <v>0</v>
      </c>
      <c r="AM229" s="93">
        <v>0</v>
      </c>
      <c r="AN229" s="93">
        <v>0</v>
      </c>
      <c r="AO229" s="93">
        <v>0</v>
      </c>
      <c r="AP229" s="93">
        <v>0</v>
      </c>
      <c r="AQ229" s="93">
        <v>0</v>
      </c>
      <c r="AR229" s="93">
        <v>0</v>
      </c>
      <c r="AS229" s="93">
        <v>0</v>
      </c>
      <c r="AT229" s="93">
        <v>0</v>
      </c>
      <c r="AU229" s="5">
        <v>0</v>
      </c>
      <c r="AV229" s="302"/>
    </row>
    <row r="230" spans="1:48" ht="17.25" customHeight="1">
      <c r="A230" s="530"/>
      <c r="B230" s="474"/>
      <c r="C230" s="656"/>
      <c r="D230" s="474"/>
      <c r="E230" s="476"/>
      <c r="F230" s="476"/>
      <c r="G230" s="476"/>
      <c r="H230" s="476"/>
      <c r="I230" s="476"/>
      <c r="J230" s="517"/>
      <c r="K230" s="517"/>
      <c r="L230" s="515"/>
      <c r="M230" s="515"/>
      <c r="N230" s="230">
        <f t="shared" ref="N230:T230" si="89">SUM(N225:N229)</f>
        <v>0</v>
      </c>
      <c r="O230" s="230">
        <f t="shared" si="89"/>
        <v>0</v>
      </c>
      <c r="P230" s="230">
        <f t="shared" si="89"/>
        <v>0</v>
      </c>
      <c r="Q230" s="230">
        <f t="shared" si="89"/>
        <v>0</v>
      </c>
      <c r="R230" s="230">
        <f t="shared" si="89"/>
        <v>3.1421899999999998</v>
      </c>
      <c r="S230" s="230">
        <f t="shared" si="89"/>
        <v>1.6693800000000001</v>
      </c>
      <c r="T230" s="230">
        <f t="shared" si="89"/>
        <v>1.6693800000000001</v>
      </c>
      <c r="U230" s="231">
        <f t="shared" si="80"/>
        <v>6.48095</v>
      </c>
      <c r="V230" s="231" t="s">
        <v>11</v>
      </c>
      <c r="W230" s="193">
        <f t="shared" ref="W230:AU230" si="90">SUM(W225:W229)</f>
        <v>0</v>
      </c>
      <c r="X230" s="193">
        <f t="shared" si="90"/>
        <v>0</v>
      </c>
      <c r="Y230" s="193">
        <f t="shared" si="90"/>
        <v>0</v>
      </c>
      <c r="Z230" s="193">
        <f t="shared" si="90"/>
        <v>0</v>
      </c>
      <c r="AA230" s="193">
        <f t="shared" si="90"/>
        <v>0</v>
      </c>
      <c r="AB230" s="193">
        <f t="shared" si="90"/>
        <v>0</v>
      </c>
      <c r="AC230" s="193">
        <f t="shared" si="90"/>
        <v>0</v>
      </c>
      <c r="AD230" s="193">
        <f t="shared" si="90"/>
        <v>0</v>
      </c>
      <c r="AE230" s="193">
        <f t="shared" si="90"/>
        <v>0</v>
      </c>
      <c r="AF230" s="193">
        <f t="shared" si="90"/>
        <v>0</v>
      </c>
      <c r="AG230" s="193">
        <f t="shared" si="90"/>
        <v>0</v>
      </c>
      <c r="AH230" s="230">
        <f t="shared" si="90"/>
        <v>0</v>
      </c>
      <c r="AI230" s="230">
        <f t="shared" si="90"/>
        <v>0</v>
      </c>
      <c r="AJ230" s="230">
        <f t="shared" si="90"/>
        <v>0</v>
      </c>
      <c r="AK230" s="193">
        <f t="shared" si="90"/>
        <v>0</v>
      </c>
      <c r="AL230" s="193">
        <f t="shared" si="90"/>
        <v>0</v>
      </c>
      <c r="AM230" s="193">
        <f t="shared" si="90"/>
        <v>0</v>
      </c>
      <c r="AN230" s="193">
        <f t="shared" si="90"/>
        <v>0</v>
      </c>
      <c r="AO230" s="193">
        <f t="shared" si="90"/>
        <v>0</v>
      </c>
      <c r="AP230" s="193">
        <f t="shared" si="90"/>
        <v>0</v>
      </c>
      <c r="AQ230" s="193">
        <f t="shared" si="90"/>
        <v>0</v>
      </c>
      <c r="AR230" s="193">
        <f t="shared" si="90"/>
        <v>0</v>
      </c>
      <c r="AS230" s="193">
        <f t="shared" si="90"/>
        <v>0</v>
      </c>
      <c r="AT230" s="193">
        <f t="shared" si="90"/>
        <v>0</v>
      </c>
      <c r="AU230" s="230">
        <f t="shared" si="90"/>
        <v>0</v>
      </c>
      <c r="AV230" s="328"/>
    </row>
    <row r="231" spans="1:48" ht="19.5" customHeight="1">
      <c r="A231" s="530"/>
      <c r="B231" s="474" t="s">
        <v>234</v>
      </c>
      <c r="C231" s="656" t="s">
        <v>91</v>
      </c>
      <c r="D231" s="474" t="s">
        <v>264</v>
      </c>
      <c r="E231" s="476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517">
        <v>2023</v>
      </c>
      <c r="K231" s="517">
        <v>2025</v>
      </c>
      <c r="L231" s="515">
        <v>19.294509999999999</v>
      </c>
      <c r="M231" s="515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93">
        <v>0</v>
      </c>
      <c r="X231" s="93">
        <v>0</v>
      </c>
      <c r="Y231" s="93">
        <v>0</v>
      </c>
      <c r="Z231" s="93">
        <v>0</v>
      </c>
      <c r="AA231" s="93">
        <v>0</v>
      </c>
      <c r="AB231" s="93">
        <v>0</v>
      </c>
      <c r="AC231" s="93">
        <v>0</v>
      </c>
      <c r="AD231" s="93">
        <v>0</v>
      </c>
      <c r="AE231" s="93">
        <v>0</v>
      </c>
      <c r="AF231" s="93">
        <v>0</v>
      </c>
      <c r="AG231" s="93">
        <v>0</v>
      </c>
      <c r="AH231" s="5">
        <v>0</v>
      </c>
      <c r="AI231" s="5">
        <v>0</v>
      </c>
      <c r="AJ231" s="5">
        <v>0</v>
      </c>
      <c r="AK231" s="93">
        <v>0</v>
      </c>
      <c r="AL231" s="93">
        <v>0</v>
      </c>
      <c r="AM231" s="93">
        <v>0</v>
      </c>
      <c r="AN231" s="93">
        <v>0</v>
      </c>
      <c r="AO231" s="93">
        <v>0</v>
      </c>
      <c r="AP231" s="93">
        <v>0</v>
      </c>
      <c r="AQ231" s="93">
        <v>0</v>
      </c>
      <c r="AR231" s="93">
        <v>0</v>
      </c>
      <c r="AS231" s="93">
        <v>0</v>
      </c>
      <c r="AT231" s="93">
        <v>0</v>
      </c>
      <c r="AU231" s="5">
        <v>0</v>
      </c>
      <c r="AV231" s="302"/>
    </row>
    <row r="232" spans="1:48" ht="19.5" customHeight="1">
      <c r="A232" s="530"/>
      <c r="B232" s="474"/>
      <c r="C232" s="656"/>
      <c r="D232" s="474"/>
      <c r="E232" s="476"/>
      <c r="F232" s="6" t="s">
        <v>19</v>
      </c>
      <c r="G232" s="6" t="s">
        <v>22</v>
      </c>
      <c r="H232" s="6" t="s">
        <v>297</v>
      </c>
      <c r="I232" s="6" t="s">
        <v>297</v>
      </c>
      <c r="J232" s="517"/>
      <c r="K232" s="517"/>
      <c r="L232" s="515"/>
      <c r="M232" s="515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93">
        <v>0</v>
      </c>
      <c r="X232" s="93">
        <v>0</v>
      </c>
      <c r="Y232" s="93">
        <v>0</v>
      </c>
      <c r="Z232" s="93">
        <v>0</v>
      </c>
      <c r="AA232" s="93">
        <v>0</v>
      </c>
      <c r="AB232" s="93">
        <v>0</v>
      </c>
      <c r="AC232" s="93">
        <v>0</v>
      </c>
      <c r="AD232" s="93">
        <v>0</v>
      </c>
      <c r="AE232" s="93">
        <v>0</v>
      </c>
      <c r="AF232" s="93">
        <v>0</v>
      </c>
      <c r="AG232" s="93">
        <v>0</v>
      </c>
      <c r="AH232" s="5">
        <v>0</v>
      </c>
      <c r="AI232" s="5">
        <v>0</v>
      </c>
      <c r="AJ232" s="5">
        <v>0</v>
      </c>
      <c r="AK232" s="93">
        <v>0</v>
      </c>
      <c r="AL232" s="93">
        <v>0</v>
      </c>
      <c r="AM232" s="93">
        <v>0</v>
      </c>
      <c r="AN232" s="93">
        <v>0</v>
      </c>
      <c r="AO232" s="93">
        <v>0</v>
      </c>
      <c r="AP232" s="93">
        <v>0</v>
      </c>
      <c r="AQ232" s="93">
        <v>0</v>
      </c>
      <c r="AR232" s="93">
        <v>0</v>
      </c>
      <c r="AS232" s="93">
        <v>0</v>
      </c>
      <c r="AT232" s="93">
        <v>0</v>
      </c>
      <c r="AU232" s="5">
        <v>0</v>
      </c>
      <c r="AV232" s="302"/>
    </row>
    <row r="233" spans="1:48" ht="19.5" customHeight="1">
      <c r="A233" s="530"/>
      <c r="B233" s="474"/>
      <c r="C233" s="656"/>
      <c r="D233" s="474"/>
      <c r="E233" s="476"/>
      <c r="F233" s="476" t="s">
        <v>39</v>
      </c>
      <c r="G233" s="476" t="s">
        <v>21</v>
      </c>
      <c r="H233" s="538" t="s">
        <v>297</v>
      </c>
      <c r="I233" s="476" t="s">
        <v>306</v>
      </c>
      <c r="J233" s="517"/>
      <c r="K233" s="517"/>
      <c r="L233" s="515"/>
      <c r="M233" s="515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93">
        <v>0</v>
      </c>
      <c r="X233" s="93">
        <v>0</v>
      </c>
      <c r="Y233" s="93">
        <v>0</v>
      </c>
      <c r="Z233" s="93">
        <v>0</v>
      </c>
      <c r="AA233" s="93">
        <v>0</v>
      </c>
      <c r="AB233" s="93">
        <v>0</v>
      </c>
      <c r="AC233" s="93">
        <v>0</v>
      </c>
      <c r="AD233" s="93">
        <v>0</v>
      </c>
      <c r="AE233" s="93">
        <v>0</v>
      </c>
      <c r="AF233" s="93">
        <v>0</v>
      </c>
      <c r="AG233" s="93">
        <v>0</v>
      </c>
      <c r="AH233" s="5">
        <v>0</v>
      </c>
      <c r="AI233" s="5">
        <v>0</v>
      </c>
      <c r="AJ233" s="5">
        <v>0</v>
      </c>
      <c r="AK233" s="93">
        <v>0</v>
      </c>
      <c r="AL233" s="93">
        <v>0</v>
      </c>
      <c r="AM233" s="93">
        <v>0</v>
      </c>
      <c r="AN233" s="93">
        <v>0</v>
      </c>
      <c r="AO233" s="93">
        <v>0</v>
      </c>
      <c r="AP233" s="93">
        <v>0</v>
      </c>
      <c r="AQ233" s="93">
        <v>0</v>
      </c>
      <c r="AR233" s="93">
        <v>0</v>
      </c>
      <c r="AS233" s="93">
        <v>0</v>
      </c>
      <c r="AT233" s="93">
        <v>0</v>
      </c>
      <c r="AU233" s="5">
        <v>0</v>
      </c>
      <c r="AV233" s="302"/>
    </row>
    <row r="234" spans="1:48" ht="19.5" customHeight="1">
      <c r="A234" s="530"/>
      <c r="B234" s="474"/>
      <c r="C234" s="656"/>
      <c r="D234" s="474"/>
      <c r="E234" s="476"/>
      <c r="F234" s="476"/>
      <c r="G234" s="476"/>
      <c r="H234" s="539"/>
      <c r="I234" s="476"/>
      <c r="J234" s="517"/>
      <c r="K234" s="517"/>
      <c r="L234" s="515"/>
      <c r="M234" s="515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93">
        <v>0</v>
      </c>
      <c r="X234" s="93">
        <v>0</v>
      </c>
      <c r="Y234" s="93">
        <v>0</v>
      </c>
      <c r="Z234" s="93">
        <v>0</v>
      </c>
      <c r="AA234" s="93">
        <v>0</v>
      </c>
      <c r="AB234" s="93">
        <v>0</v>
      </c>
      <c r="AC234" s="93">
        <v>0</v>
      </c>
      <c r="AD234" s="93">
        <v>0</v>
      </c>
      <c r="AE234" s="93">
        <v>0</v>
      </c>
      <c r="AF234" s="93">
        <v>0</v>
      </c>
      <c r="AG234" s="93">
        <v>0</v>
      </c>
      <c r="AH234" s="5">
        <v>0</v>
      </c>
      <c r="AI234" s="5">
        <v>0</v>
      </c>
      <c r="AJ234" s="5">
        <v>0</v>
      </c>
      <c r="AK234" s="93">
        <v>0</v>
      </c>
      <c r="AL234" s="93">
        <v>0</v>
      </c>
      <c r="AM234" s="93">
        <v>0</v>
      </c>
      <c r="AN234" s="93">
        <v>0</v>
      </c>
      <c r="AO234" s="93">
        <v>0</v>
      </c>
      <c r="AP234" s="93">
        <v>0</v>
      </c>
      <c r="AQ234" s="93">
        <v>0</v>
      </c>
      <c r="AR234" s="93">
        <v>0</v>
      </c>
      <c r="AS234" s="93">
        <v>0</v>
      </c>
      <c r="AT234" s="93">
        <v>0</v>
      </c>
      <c r="AU234" s="5">
        <v>0</v>
      </c>
      <c r="AV234" s="302"/>
    </row>
    <row r="235" spans="1:48" ht="18" customHeight="1">
      <c r="A235" s="530"/>
      <c r="B235" s="474"/>
      <c r="C235" s="656"/>
      <c r="D235" s="474"/>
      <c r="E235" s="476"/>
      <c r="F235" s="476"/>
      <c r="G235" s="476"/>
      <c r="H235" s="539"/>
      <c r="I235" s="476"/>
      <c r="J235" s="517"/>
      <c r="K235" s="517"/>
      <c r="L235" s="515"/>
      <c r="M235" s="515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93">
        <v>0</v>
      </c>
      <c r="X235" s="93">
        <v>0</v>
      </c>
      <c r="Y235" s="93">
        <v>0</v>
      </c>
      <c r="Z235" s="93">
        <v>0</v>
      </c>
      <c r="AA235" s="93">
        <v>0</v>
      </c>
      <c r="AB235" s="93">
        <v>0</v>
      </c>
      <c r="AC235" s="93">
        <v>0</v>
      </c>
      <c r="AD235" s="93">
        <v>0</v>
      </c>
      <c r="AE235" s="93">
        <v>0</v>
      </c>
      <c r="AF235" s="93">
        <v>0</v>
      </c>
      <c r="AG235" s="93">
        <v>0</v>
      </c>
      <c r="AH235" s="5">
        <v>0</v>
      </c>
      <c r="AI235" s="5">
        <v>0</v>
      </c>
      <c r="AJ235" s="5">
        <v>0</v>
      </c>
      <c r="AK235" s="93">
        <v>0</v>
      </c>
      <c r="AL235" s="93">
        <v>0</v>
      </c>
      <c r="AM235" s="93">
        <v>0</v>
      </c>
      <c r="AN235" s="93">
        <v>0</v>
      </c>
      <c r="AO235" s="93">
        <v>0</v>
      </c>
      <c r="AP235" s="93">
        <v>0</v>
      </c>
      <c r="AQ235" s="93">
        <v>0</v>
      </c>
      <c r="AR235" s="93">
        <v>0</v>
      </c>
      <c r="AS235" s="93">
        <v>0</v>
      </c>
      <c r="AT235" s="93">
        <v>0</v>
      </c>
      <c r="AU235" s="5">
        <v>0</v>
      </c>
      <c r="AV235" s="302"/>
    </row>
    <row r="236" spans="1:48" ht="17.25" customHeight="1">
      <c r="A236" s="531"/>
      <c r="B236" s="474"/>
      <c r="C236" s="656"/>
      <c r="D236" s="474"/>
      <c r="E236" s="476"/>
      <c r="F236" s="476"/>
      <c r="G236" s="476"/>
      <c r="H236" s="540"/>
      <c r="I236" s="476"/>
      <c r="J236" s="517"/>
      <c r="K236" s="517"/>
      <c r="L236" s="515"/>
      <c r="M236" s="515"/>
      <c r="N236" s="230">
        <f t="shared" ref="N236:T236" si="92">SUM(N231:N235)</f>
        <v>0</v>
      </c>
      <c r="O236" s="230">
        <f t="shared" si="92"/>
        <v>0</v>
      </c>
      <c r="P236" s="230">
        <f t="shared" si="92"/>
        <v>0</v>
      </c>
      <c r="Q236" s="230">
        <f t="shared" si="92"/>
        <v>0</v>
      </c>
      <c r="R236" s="230">
        <f t="shared" si="92"/>
        <v>6.4314999999999998</v>
      </c>
      <c r="S236" s="230">
        <f t="shared" si="92"/>
        <v>6.4314999999999998</v>
      </c>
      <c r="T236" s="230">
        <f t="shared" si="92"/>
        <v>6.4315100000000003</v>
      </c>
      <c r="U236" s="231">
        <f t="shared" si="80"/>
        <v>19.294509999999999</v>
      </c>
      <c r="V236" s="231" t="s">
        <v>11</v>
      </c>
      <c r="W236" s="193">
        <f t="shared" ref="W236:AU236" si="93">SUM(W231:W235)</f>
        <v>0</v>
      </c>
      <c r="X236" s="193">
        <f t="shared" si="93"/>
        <v>0</v>
      </c>
      <c r="Y236" s="193">
        <f t="shared" si="93"/>
        <v>0</v>
      </c>
      <c r="Z236" s="193">
        <f t="shared" si="93"/>
        <v>0</v>
      </c>
      <c r="AA236" s="193">
        <f t="shared" si="93"/>
        <v>0</v>
      </c>
      <c r="AB236" s="193">
        <f t="shared" si="93"/>
        <v>0</v>
      </c>
      <c r="AC236" s="193">
        <f t="shared" si="93"/>
        <v>0</v>
      </c>
      <c r="AD236" s="193">
        <f t="shared" si="93"/>
        <v>0</v>
      </c>
      <c r="AE236" s="193">
        <f t="shared" si="93"/>
        <v>0</v>
      </c>
      <c r="AF236" s="193">
        <f t="shared" si="93"/>
        <v>0</v>
      </c>
      <c r="AG236" s="193">
        <f t="shared" si="93"/>
        <v>0</v>
      </c>
      <c r="AH236" s="230">
        <f t="shared" si="93"/>
        <v>0</v>
      </c>
      <c r="AI236" s="230">
        <f t="shared" si="93"/>
        <v>0</v>
      </c>
      <c r="AJ236" s="230">
        <f t="shared" si="93"/>
        <v>0</v>
      </c>
      <c r="AK236" s="193">
        <f t="shared" si="93"/>
        <v>0</v>
      </c>
      <c r="AL236" s="193">
        <f t="shared" si="93"/>
        <v>0</v>
      </c>
      <c r="AM236" s="193">
        <f t="shared" si="93"/>
        <v>0</v>
      </c>
      <c r="AN236" s="193">
        <f t="shared" si="93"/>
        <v>0</v>
      </c>
      <c r="AO236" s="193">
        <f t="shared" si="93"/>
        <v>0</v>
      </c>
      <c r="AP236" s="193">
        <f t="shared" si="93"/>
        <v>0</v>
      </c>
      <c r="AQ236" s="193">
        <f t="shared" si="93"/>
        <v>0</v>
      </c>
      <c r="AR236" s="193">
        <f t="shared" si="93"/>
        <v>0</v>
      </c>
      <c r="AS236" s="193">
        <f t="shared" si="93"/>
        <v>0</v>
      </c>
      <c r="AT236" s="193">
        <f t="shared" si="93"/>
        <v>0</v>
      </c>
      <c r="AU236" s="230">
        <f t="shared" si="93"/>
        <v>0</v>
      </c>
      <c r="AV236" s="328"/>
    </row>
    <row r="237" spans="1:48" ht="15.75" hidden="1" customHeight="1">
      <c r="A237" s="467" t="s">
        <v>166</v>
      </c>
      <c r="B237" s="468"/>
      <c r="C237" s="468"/>
      <c r="D237" s="468"/>
      <c r="E237" s="468"/>
      <c r="F237" s="468"/>
      <c r="G237" s="468"/>
      <c r="H237" s="468"/>
      <c r="I237" s="468"/>
      <c r="J237" s="468"/>
      <c r="K237" s="468"/>
      <c r="L237" s="468"/>
      <c r="M237" s="468"/>
      <c r="N237" s="468"/>
      <c r="O237" s="468"/>
      <c r="P237" s="468"/>
      <c r="Q237" s="468"/>
      <c r="R237" s="468"/>
      <c r="S237" s="468"/>
      <c r="T237" s="468"/>
      <c r="U237" s="468"/>
      <c r="V237" s="468"/>
      <c r="W237" s="469"/>
      <c r="X237" s="469"/>
      <c r="Y237" s="469"/>
      <c r="Z237" s="469"/>
      <c r="AA237" s="469"/>
      <c r="AB237" s="469"/>
      <c r="AC237" s="469"/>
      <c r="AD237" s="469"/>
      <c r="AE237" s="469"/>
      <c r="AF237" s="469"/>
      <c r="AG237" s="469"/>
      <c r="AH237" s="469"/>
      <c r="AI237" s="469"/>
      <c r="AJ237" s="469"/>
      <c r="AK237" s="469"/>
      <c r="AL237" s="469"/>
      <c r="AM237" s="469"/>
      <c r="AN237" s="469"/>
      <c r="AO237" s="469"/>
      <c r="AP237" s="469"/>
      <c r="AQ237" s="469"/>
      <c r="AR237" s="469"/>
      <c r="AS237" s="469"/>
      <c r="AT237" s="469"/>
      <c r="AU237" s="469"/>
      <c r="AV237" s="470"/>
    </row>
    <row r="238" spans="1:48" ht="19.5" customHeight="1">
      <c r="A238" s="525"/>
      <c r="B238" s="474" t="s">
        <v>235</v>
      </c>
      <c r="C238" s="656" t="s">
        <v>95</v>
      </c>
      <c r="D238" s="474" t="s">
        <v>264</v>
      </c>
      <c r="E238" s="476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517">
        <v>2023</v>
      </c>
      <c r="K238" s="517">
        <v>2023</v>
      </c>
      <c r="L238" s="515">
        <v>31.716370000000001</v>
      </c>
      <c r="M238" s="515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93">
        <v>0</v>
      </c>
      <c r="X238" s="93">
        <v>0</v>
      </c>
      <c r="Y238" s="93">
        <v>0</v>
      </c>
      <c r="Z238" s="93">
        <v>0</v>
      </c>
      <c r="AA238" s="93">
        <v>0</v>
      </c>
      <c r="AB238" s="93">
        <v>0</v>
      </c>
      <c r="AC238" s="93">
        <v>0</v>
      </c>
      <c r="AD238" s="93">
        <v>0</v>
      </c>
      <c r="AE238" s="93">
        <v>0</v>
      </c>
      <c r="AF238" s="93">
        <v>0</v>
      </c>
      <c r="AG238" s="93">
        <v>0</v>
      </c>
      <c r="AH238" s="5">
        <v>0</v>
      </c>
      <c r="AI238" s="5">
        <v>0</v>
      </c>
      <c r="AJ238" s="5">
        <v>0</v>
      </c>
      <c r="AK238" s="93">
        <v>0</v>
      </c>
      <c r="AL238" s="93">
        <v>0</v>
      </c>
      <c r="AM238" s="93">
        <v>0</v>
      </c>
      <c r="AN238" s="93">
        <v>0</v>
      </c>
      <c r="AO238" s="93">
        <v>0</v>
      </c>
      <c r="AP238" s="93">
        <v>0</v>
      </c>
      <c r="AQ238" s="93">
        <v>0</v>
      </c>
      <c r="AR238" s="93">
        <v>0</v>
      </c>
      <c r="AS238" s="93">
        <v>0</v>
      </c>
      <c r="AT238" s="93">
        <v>0</v>
      </c>
      <c r="AU238" s="5">
        <v>0</v>
      </c>
      <c r="AV238" s="302"/>
    </row>
    <row r="239" spans="1:48" ht="19.5" customHeight="1">
      <c r="A239" s="526"/>
      <c r="B239" s="474"/>
      <c r="C239" s="656"/>
      <c r="D239" s="474"/>
      <c r="E239" s="476"/>
      <c r="F239" s="6" t="s">
        <v>19</v>
      </c>
      <c r="G239" s="6" t="s">
        <v>22</v>
      </c>
      <c r="H239" s="6" t="s">
        <v>297</v>
      </c>
      <c r="I239" s="6" t="s">
        <v>297</v>
      </c>
      <c r="J239" s="517"/>
      <c r="K239" s="517"/>
      <c r="L239" s="515"/>
      <c r="M239" s="515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93">
        <v>0</v>
      </c>
      <c r="X239" s="93">
        <v>0</v>
      </c>
      <c r="Y239" s="93">
        <v>0</v>
      </c>
      <c r="Z239" s="93">
        <v>0</v>
      </c>
      <c r="AA239" s="93">
        <v>0</v>
      </c>
      <c r="AB239" s="93">
        <v>0</v>
      </c>
      <c r="AC239" s="93">
        <v>0</v>
      </c>
      <c r="AD239" s="93">
        <v>0</v>
      </c>
      <c r="AE239" s="93">
        <v>0</v>
      </c>
      <c r="AF239" s="93">
        <v>0</v>
      </c>
      <c r="AG239" s="93">
        <v>0</v>
      </c>
      <c r="AH239" s="5">
        <v>0</v>
      </c>
      <c r="AI239" s="5">
        <v>0</v>
      </c>
      <c r="AJ239" s="5">
        <v>0</v>
      </c>
      <c r="AK239" s="93">
        <v>0</v>
      </c>
      <c r="AL239" s="93">
        <v>0</v>
      </c>
      <c r="AM239" s="93">
        <v>0</v>
      </c>
      <c r="AN239" s="93">
        <v>0</v>
      </c>
      <c r="AO239" s="93">
        <v>0</v>
      </c>
      <c r="AP239" s="93">
        <v>0</v>
      </c>
      <c r="AQ239" s="93">
        <v>0</v>
      </c>
      <c r="AR239" s="93">
        <v>0</v>
      </c>
      <c r="AS239" s="93">
        <v>0</v>
      </c>
      <c r="AT239" s="93">
        <v>0</v>
      </c>
      <c r="AU239" s="5">
        <v>0</v>
      </c>
      <c r="AV239" s="302"/>
    </row>
    <row r="240" spans="1:48" ht="19.5" customHeight="1">
      <c r="A240" s="526"/>
      <c r="B240" s="474"/>
      <c r="C240" s="656"/>
      <c r="D240" s="474"/>
      <c r="E240" s="476"/>
      <c r="F240" s="476" t="s">
        <v>39</v>
      </c>
      <c r="G240" s="476" t="s">
        <v>21</v>
      </c>
      <c r="H240" s="476" t="s">
        <v>366</v>
      </c>
      <c r="I240" s="476" t="s">
        <v>324</v>
      </c>
      <c r="J240" s="517"/>
      <c r="K240" s="517"/>
      <c r="L240" s="515"/>
      <c r="M240" s="515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93">
        <v>0</v>
      </c>
      <c r="X240" s="93">
        <v>0</v>
      </c>
      <c r="Y240" s="93">
        <v>0</v>
      </c>
      <c r="Z240" s="93">
        <v>0</v>
      </c>
      <c r="AA240" s="93">
        <v>0</v>
      </c>
      <c r="AB240" s="93">
        <v>0</v>
      </c>
      <c r="AC240" s="93">
        <v>0</v>
      </c>
      <c r="AD240" s="93">
        <v>0</v>
      </c>
      <c r="AE240" s="93">
        <v>0</v>
      </c>
      <c r="AF240" s="93">
        <v>0</v>
      </c>
      <c r="AG240" s="93">
        <v>0</v>
      </c>
      <c r="AH240" s="5">
        <v>0</v>
      </c>
      <c r="AI240" s="5">
        <v>0</v>
      </c>
      <c r="AJ240" s="5">
        <v>0</v>
      </c>
      <c r="AK240" s="93">
        <v>0</v>
      </c>
      <c r="AL240" s="93">
        <v>0</v>
      </c>
      <c r="AM240" s="93">
        <v>0</v>
      </c>
      <c r="AN240" s="93">
        <v>0</v>
      </c>
      <c r="AO240" s="93">
        <v>0</v>
      </c>
      <c r="AP240" s="93">
        <v>0</v>
      </c>
      <c r="AQ240" s="93">
        <v>0</v>
      </c>
      <c r="AR240" s="93">
        <v>0</v>
      </c>
      <c r="AS240" s="93">
        <v>0</v>
      </c>
      <c r="AT240" s="93">
        <v>0</v>
      </c>
      <c r="AU240" s="5">
        <v>0</v>
      </c>
      <c r="AV240" s="302"/>
    </row>
    <row r="241" spans="1:48" ht="19.5" customHeight="1">
      <c r="A241" s="526"/>
      <c r="B241" s="474"/>
      <c r="C241" s="656"/>
      <c r="D241" s="474"/>
      <c r="E241" s="476"/>
      <c r="F241" s="476"/>
      <c r="G241" s="476"/>
      <c r="H241" s="476"/>
      <c r="I241" s="476"/>
      <c r="J241" s="517"/>
      <c r="K241" s="517"/>
      <c r="L241" s="515"/>
      <c r="M241" s="515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93">
        <v>0</v>
      </c>
      <c r="X241" s="93">
        <v>0</v>
      </c>
      <c r="Y241" s="93">
        <v>0</v>
      </c>
      <c r="Z241" s="93">
        <v>0</v>
      </c>
      <c r="AA241" s="93">
        <v>0</v>
      </c>
      <c r="AB241" s="93">
        <v>0</v>
      </c>
      <c r="AC241" s="93">
        <v>0</v>
      </c>
      <c r="AD241" s="93">
        <v>0</v>
      </c>
      <c r="AE241" s="93">
        <v>0</v>
      </c>
      <c r="AF241" s="93">
        <v>0</v>
      </c>
      <c r="AG241" s="93">
        <v>0</v>
      </c>
      <c r="AH241" s="5">
        <v>0</v>
      </c>
      <c r="AI241" s="5">
        <v>0</v>
      </c>
      <c r="AJ241" s="5">
        <v>0</v>
      </c>
      <c r="AK241" s="93">
        <v>0</v>
      </c>
      <c r="AL241" s="93">
        <v>0</v>
      </c>
      <c r="AM241" s="93">
        <v>0</v>
      </c>
      <c r="AN241" s="93">
        <v>0</v>
      </c>
      <c r="AO241" s="93">
        <v>0</v>
      </c>
      <c r="AP241" s="93">
        <v>0</v>
      </c>
      <c r="AQ241" s="93">
        <v>0</v>
      </c>
      <c r="AR241" s="93">
        <v>0</v>
      </c>
      <c r="AS241" s="93">
        <v>0</v>
      </c>
      <c r="AT241" s="93">
        <v>0</v>
      </c>
      <c r="AU241" s="5">
        <v>0</v>
      </c>
      <c r="AV241" s="302"/>
    </row>
    <row r="242" spans="1:48" ht="18" customHeight="1">
      <c r="A242" s="526"/>
      <c r="B242" s="474"/>
      <c r="C242" s="656"/>
      <c r="D242" s="474"/>
      <c r="E242" s="476"/>
      <c r="F242" s="476"/>
      <c r="G242" s="476"/>
      <c r="H242" s="476"/>
      <c r="I242" s="476"/>
      <c r="J242" s="517"/>
      <c r="K242" s="517"/>
      <c r="L242" s="515"/>
      <c r="M242" s="515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93">
        <v>0</v>
      </c>
      <c r="X242" s="93">
        <v>0</v>
      </c>
      <c r="Y242" s="93">
        <v>0</v>
      </c>
      <c r="Z242" s="93">
        <v>0</v>
      </c>
      <c r="AA242" s="93">
        <v>0</v>
      </c>
      <c r="AB242" s="93">
        <v>0</v>
      </c>
      <c r="AC242" s="93">
        <v>0</v>
      </c>
      <c r="AD242" s="93">
        <v>0</v>
      </c>
      <c r="AE242" s="93">
        <v>0</v>
      </c>
      <c r="AF242" s="93">
        <v>0</v>
      </c>
      <c r="AG242" s="93">
        <v>0</v>
      </c>
      <c r="AH242" s="5">
        <v>0</v>
      </c>
      <c r="AI242" s="5">
        <v>0</v>
      </c>
      <c r="AJ242" s="5">
        <v>0</v>
      </c>
      <c r="AK242" s="93">
        <v>0</v>
      </c>
      <c r="AL242" s="93">
        <v>0</v>
      </c>
      <c r="AM242" s="93">
        <v>0</v>
      </c>
      <c r="AN242" s="93">
        <v>0</v>
      </c>
      <c r="AO242" s="93">
        <v>0</v>
      </c>
      <c r="AP242" s="93">
        <v>0</v>
      </c>
      <c r="AQ242" s="93">
        <v>0</v>
      </c>
      <c r="AR242" s="93">
        <v>0</v>
      </c>
      <c r="AS242" s="93">
        <v>0</v>
      </c>
      <c r="AT242" s="93">
        <v>0</v>
      </c>
      <c r="AU242" s="5">
        <v>0</v>
      </c>
      <c r="AV242" s="302"/>
    </row>
    <row r="243" spans="1:48" ht="17.25" customHeight="1">
      <c r="A243" s="526"/>
      <c r="B243" s="474"/>
      <c r="C243" s="656"/>
      <c r="D243" s="474"/>
      <c r="E243" s="476"/>
      <c r="F243" s="476"/>
      <c r="G243" s="476"/>
      <c r="H243" s="476"/>
      <c r="I243" s="476"/>
      <c r="J243" s="517"/>
      <c r="K243" s="517"/>
      <c r="L243" s="515"/>
      <c r="M243" s="515"/>
      <c r="N243" s="230">
        <f t="shared" ref="N243:T243" si="95">SUM(N238:N242)</f>
        <v>0</v>
      </c>
      <c r="O243" s="230">
        <f t="shared" si="95"/>
        <v>0</v>
      </c>
      <c r="P243" s="230">
        <f t="shared" si="95"/>
        <v>0</v>
      </c>
      <c r="Q243" s="230">
        <f t="shared" si="95"/>
        <v>0</v>
      </c>
      <c r="R243" s="230">
        <f t="shared" si="95"/>
        <v>31.716370000000001</v>
      </c>
      <c r="S243" s="230">
        <f t="shared" si="95"/>
        <v>0</v>
      </c>
      <c r="T243" s="230">
        <f t="shared" si="95"/>
        <v>0</v>
      </c>
      <c r="U243" s="231">
        <f t="shared" si="94"/>
        <v>31.716370000000001</v>
      </c>
      <c r="V243" s="231" t="s">
        <v>11</v>
      </c>
      <c r="W243" s="193">
        <f t="shared" ref="W243:AU243" si="96">SUM(W238:W242)</f>
        <v>0</v>
      </c>
      <c r="X243" s="193">
        <f t="shared" si="96"/>
        <v>0</v>
      </c>
      <c r="Y243" s="193">
        <f t="shared" si="96"/>
        <v>0</v>
      </c>
      <c r="Z243" s="193">
        <f t="shared" si="96"/>
        <v>0</v>
      </c>
      <c r="AA243" s="193">
        <f t="shared" si="96"/>
        <v>0</v>
      </c>
      <c r="AB243" s="193">
        <f t="shared" si="96"/>
        <v>0</v>
      </c>
      <c r="AC243" s="193">
        <f t="shared" si="96"/>
        <v>0</v>
      </c>
      <c r="AD243" s="193">
        <f t="shared" si="96"/>
        <v>0</v>
      </c>
      <c r="AE243" s="193">
        <f t="shared" si="96"/>
        <v>0</v>
      </c>
      <c r="AF243" s="193">
        <f t="shared" si="96"/>
        <v>0</v>
      </c>
      <c r="AG243" s="193">
        <f t="shared" si="96"/>
        <v>0</v>
      </c>
      <c r="AH243" s="230">
        <f t="shared" si="96"/>
        <v>0</v>
      </c>
      <c r="AI243" s="230">
        <f t="shared" si="96"/>
        <v>0</v>
      </c>
      <c r="AJ243" s="230">
        <f t="shared" si="96"/>
        <v>0</v>
      </c>
      <c r="AK243" s="193">
        <f t="shared" si="96"/>
        <v>0</v>
      </c>
      <c r="AL243" s="193">
        <f t="shared" si="96"/>
        <v>0</v>
      </c>
      <c r="AM243" s="193">
        <f t="shared" si="96"/>
        <v>0</v>
      </c>
      <c r="AN243" s="193">
        <f t="shared" si="96"/>
        <v>0</v>
      </c>
      <c r="AO243" s="193">
        <f t="shared" si="96"/>
        <v>0</v>
      </c>
      <c r="AP243" s="193">
        <f t="shared" si="96"/>
        <v>0</v>
      </c>
      <c r="AQ243" s="193">
        <f t="shared" si="96"/>
        <v>0</v>
      </c>
      <c r="AR243" s="193">
        <f t="shared" si="96"/>
        <v>0</v>
      </c>
      <c r="AS243" s="193">
        <f t="shared" si="96"/>
        <v>0</v>
      </c>
      <c r="AT243" s="193">
        <f t="shared" si="96"/>
        <v>0</v>
      </c>
      <c r="AU243" s="230">
        <f t="shared" si="96"/>
        <v>0</v>
      </c>
      <c r="AV243" s="328"/>
    </row>
    <row r="244" spans="1:48" ht="19.5" customHeight="1">
      <c r="A244" s="526"/>
      <c r="B244" s="474" t="s">
        <v>236</v>
      </c>
      <c r="C244" s="656" t="s">
        <v>96</v>
      </c>
      <c r="D244" s="474" t="s">
        <v>264</v>
      </c>
      <c r="E244" s="476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517">
        <v>2023</v>
      </c>
      <c r="K244" s="517">
        <v>2025</v>
      </c>
      <c r="L244" s="515">
        <v>43.993279999999999</v>
      </c>
      <c r="M244" s="515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93">
        <v>0</v>
      </c>
      <c r="X244" s="93">
        <v>0</v>
      </c>
      <c r="Y244" s="93">
        <v>0</v>
      </c>
      <c r="Z244" s="93">
        <v>0</v>
      </c>
      <c r="AA244" s="93">
        <v>0</v>
      </c>
      <c r="AB244" s="93">
        <v>0</v>
      </c>
      <c r="AC244" s="93">
        <v>0</v>
      </c>
      <c r="AD244" s="93">
        <v>0</v>
      </c>
      <c r="AE244" s="93">
        <v>0</v>
      </c>
      <c r="AF244" s="93">
        <v>0</v>
      </c>
      <c r="AG244" s="93">
        <v>0</v>
      </c>
      <c r="AH244" s="5">
        <v>0</v>
      </c>
      <c r="AI244" s="5">
        <v>0</v>
      </c>
      <c r="AJ244" s="5">
        <v>0</v>
      </c>
      <c r="AK244" s="93">
        <v>0</v>
      </c>
      <c r="AL244" s="93">
        <v>0</v>
      </c>
      <c r="AM244" s="93">
        <v>0</v>
      </c>
      <c r="AN244" s="93">
        <v>0</v>
      </c>
      <c r="AO244" s="93">
        <v>0</v>
      </c>
      <c r="AP244" s="93">
        <v>0</v>
      </c>
      <c r="AQ244" s="93">
        <v>0</v>
      </c>
      <c r="AR244" s="93">
        <v>0</v>
      </c>
      <c r="AS244" s="93">
        <v>0</v>
      </c>
      <c r="AT244" s="93">
        <v>0</v>
      </c>
      <c r="AU244" s="5">
        <v>0</v>
      </c>
      <c r="AV244" s="302"/>
    </row>
    <row r="245" spans="1:48" ht="19.5" customHeight="1">
      <c r="A245" s="526"/>
      <c r="B245" s="474"/>
      <c r="C245" s="656"/>
      <c r="D245" s="474"/>
      <c r="E245" s="476"/>
      <c r="F245" s="6" t="s">
        <v>19</v>
      </c>
      <c r="G245" s="6" t="s">
        <v>22</v>
      </c>
      <c r="H245" s="6" t="s">
        <v>297</v>
      </c>
      <c r="I245" s="6" t="s">
        <v>297</v>
      </c>
      <c r="J245" s="517"/>
      <c r="K245" s="517"/>
      <c r="L245" s="515"/>
      <c r="M245" s="515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93">
        <v>0</v>
      </c>
      <c r="X245" s="93">
        <f>X246</f>
        <v>0</v>
      </c>
      <c r="Y245" s="93">
        <f t="shared" ref="Y245:AP245" si="97">Y246</f>
        <v>0</v>
      </c>
      <c r="Z245" s="93">
        <f t="shared" si="97"/>
        <v>0</v>
      </c>
      <c r="AA245" s="93">
        <f t="shared" si="97"/>
        <v>0</v>
      </c>
      <c r="AB245" s="93">
        <f t="shared" si="97"/>
        <v>0</v>
      </c>
      <c r="AC245" s="93">
        <f t="shared" si="97"/>
        <v>0</v>
      </c>
      <c r="AD245" s="93">
        <f t="shared" si="97"/>
        <v>0</v>
      </c>
      <c r="AE245" s="93">
        <f t="shared" si="97"/>
        <v>0</v>
      </c>
      <c r="AF245" s="93">
        <f t="shared" si="97"/>
        <v>0</v>
      </c>
      <c r="AG245" s="93">
        <f t="shared" si="97"/>
        <v>0</v>
      </c>
      <c r="AH245" s="93">
        <f t="shared" si="97"/>
        <v>0</v>
      </c>
      <c r="AI245" s="93">
        <f t="shared" si="97"/>
        <v>0</v>
      </c>
      <c r="AJ245" s="93">
        <f t="shared" si="97"/>
        <v>0</v>
      </c>
      <c r="AK245" s="93">
        <f t="shared" si="97"/>
        <v>27.45</v>
      </c>
      <c r="AL245" s="93">
        <f t="shared" si="97"/>
        <v>0</v>
      </c>
      <c r="AM245" s="93">
        <f t="shared" si="97"/>
        <v>0</v>
      </c>
      <c r="AN245" s="93">
        <f t="shared" si="97"/>
        <v>0</v>
      </c>
      <c r="AO245" s="93">
        <f t="shared" si="97"/>
        <v>0</v>
      </c>
      <c r="AP245" s="93">
        <f t="shared" si="97"/>
        <v>0</v>
      </c>
      <c r="AQ245" s="93">
        <v>0</v>
      </c>
      <c r="AR245" s="93">
        <v>0</v>
      </c>
      <c r="AS245" s="93">
        <v>0</v>
      </c>
      <c r="AT245" s="93">
        <v>0</v>
      </c>
      <c r="AU245" s="5">
        <v>0</v>
      </c>
      <c r="AV245" s="302"/>
    </row>
    <row r="246" spans="1:48" s="275" customFormat="1" ht="31.5" hidden="1" customHeight="1">
      <c r="A246" s="526"/>
      <c r="B246" s="474"/>
      <c r="C246" s="656"/>
      <c r="D246" s="474"/>
      <c r="E246" s="476"/>
      <c r="F246" s="272"/>
      <c r="G246" s="272"/>
      <c r="H246" s="272"/>
      <c r="I246" s="272"/>
      <c r="J246" s="517"/>
      <c r="K246" s="517"/>
      <c r="L246" s="515"/>
      <c r="M246" s="515"/>
      <c r="N246" s="273"/>
      <c r="O246" s="273"/>
      <c r="P246" s="273"/>
      <c r="Q246" s="273"/>
      <c r="R246" s="273"/>
      <c r="S246" s="273"/>
      <c r="T246" s="273"/>
      <c r="U246" s="273"/>
      <c r="V246" s="273" t="s">
        <v>961</v>
      </c>
      <c r="W246" s="274"/>
      <c r="X246" s="274"/>
      <c r="Y246" s="274"/>
      <c r="Z246" s="274"/>
      <c r="AA246" s="274"/>
      <c r="AB246" s="274"/>
      <c r="AC246" s="274"/>
      <c r="AD246" s="274"/>
      <c r="AE246" s="274"/>
      <c r="AF246" s="274"/>
      <c r="AG246" s="274"/>
      <c r="AH246" s="273"/>
      <c r="AI246" s="273"/>
      <c r="AJ246" s="273"/>
      <c r="AK246" s="274">
        <v>27.45</v>
      </c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3"/>
      <c r="AV246" s="330"/>
    </row>
    <row r="247" spans="1:48" ht="19.5" customHeight="1">
      <c r="A247" s="526"/>
      <c r="B247" s="474"/>
      <c r="C247" s="656"/>
      <c r="D247" s="474"/>
      <c r="E247" s="476"/>
      <c r="F247" s="476" t="s">
        <v>39</v>
      </c>
      <c r="G247" s="476" t="s">
        <v>21</v>
      </c>
      <c r="H247" s="476" t="s">
        <v>366</v>
      </c>
      <c r="I247" s="476" t="s">
        <v>324</v>
      </c>
      <c r="J247" s="517"/>
      <c r="K247" s="517"/>
      <c r="L247" s="515"/>
      <c r="M247" s="515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93">
        <v>0</v>
      </c>
      <c r="X247" s="93">
        <v>0</v>
      </c>
      <c r="Y247" s="93">
        <v>0</v>
      </c>
      <c r="Z247" s="93">
        <v>0</v>
      </c>
      <c r="AA247" s="93">
        <v>0</v>
      </c>
      <c r="AB247" s="93">
        <v>0</v>
      </c>
      <c r="AC247" s="93">
        <v>0</v>
      </c>
      <c r="AD247" s="93">
        <v>0</v>
      </c>
      <c r="AE247" s="93">
        <v>0</v>
      </c>
      <c r="AF247" s="93">
        <v>0</v>
      </c>
      <c r="AG247" s="93">
        <v>0</v>
      </c>
      <c r="AH247" s="5">
        <v>0</v>
      </c>
      <c r="AI247" s="5">
        <v>0</v>
      </c>
      <c r="AJ247" s="5">
        <v>0</v>
      </c>
      <c r="AK247" s="93">
        <v>0</v>
      </c>
      <c r="AL247" s="93">
        <v>0</v>
      </c>
      <c r="AM247" s="93">
        <v>0</v>
      </c>
      <c r="AN247" s="93">
        <v>0</v>
      </c>
      <c r="AO247" s="93">
        <v>0</v>
      </c>
      <c r="AP247" s="93">
        <v>0</v>
      </c>
      <c r="AQ247" s="93">
        <v>0</v>
      </c>
      <c r="AR247" s="93">
        <v>0</v>
      </c>
      <c r="AS247" s="93">
        <v>0</v>
      </c>
      <c r="AT247" s="93">
        <v>0</v>
      </c>
      <c r="AU247" s="5">
        <v>0</v>
      </c>
      <c r="AV247" s="302"/>
    </row>
    <row r="248" spans="1:48" ht="19.5" customHeight="1">
      <c r="A248" s="526"/>
      <c r="B248" s="474"/>
      <c r="C248" s="656"/>
      <c r="D248" s="474"/>
      <c r="E248" s="476"/>
      <c r="F248" s="476"/>
      <c r="G248" s="476"/>
      <c r="H248" s="476"/>
      <c r="I248" s="476"/>
      <c r="J248" s="517"/>
      <c r="K248" s="517"/>
      <c r="L248" s="515"/>
      <c r="M248" s="515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93">
        <v>0</v>
      </c>
      <c r="X248" s="93">
        <v>0</v>
      </c>
      <c r="Y248" s="93">
        <v>0</v>
      </c>
      <c r="Z248" s="93">
        <v>0</v>
      </c>
      <c r="AA248" s="93">
        <v>0</v>
      </c>
      <c r="AB248" s="93">
        <v>0</v>
      </c>
      <c r="AC248" s="93">
        <v>0</v>
      </c>
      <c r="AD248" s="93">
        <v>0</v>
      </c>
      <c r="AE248" s="93">
        <v>0</v>
      </c>
      <c r="AF248" s="93">
        <v>0</v>
      </c>
      <c r="AG248" s="93">
        <v>0</v>
      </c>
      <c r="AH248" s="5">
        <v>0</v>
      </c>
      <c r="AI248" s="5">
        <v>0</v>
      </c>
      <c r="AJ248" s="5">
        <v>0</v>
      </c>
      <c r="AK248" s="93">
        <v>0</v>
      </c>
      <c r="AL248" s="93">
        <v>0</v>
      </c>
      <c r="AM248" s="93">
        <v>0</v>
      </c>
      <c r="AN248" s="93">
        <v>0</v>
      </c>
      <c r="AO248" s="93">
        <v>0</v>
      </c>
      <c r="AP248" s="93">
        <v>0</v>
      </c>
      <c r="AQ248" s="93">
        <v>0</v>
      </c>
      <c r="AR248" s="93">
        <v>0</v>
      </c>
      <c r="AS248" s="93">
        <v>0</v>
      </c>
      <c r="AT248" s="93">
        <v>0</v>
      </c>
      <c r="AU248" s="5">
        <v>0</v>
      </c>
      <c r="AV248" s="302"/>
    </row>
    <row r="249" spans="1:48" ht="18" customHeight="1">
      <c r="A249" s="526"/>
      <c r="B249" s="474"/>
      <c r="C249" s="656"/>
      <c r="D249" s="474"/>
      <c r="E249" s="476"/>
      <c r="F249" s="476"/>
      <c r="G249" s="476"/>
      <c r="H249" s="476"/>
      <c r="I249" s="476"/>
      <c r="J249" s="517"/>
      <c r="K249" s="517"/>
      <c r="L249" s="515"/>
      <c r="M249" s="515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93">
        <v>0</v>
      </c>
      <c r="X249" s="93">
        <v>0</v>
      </c>
      <c r="Y249" s="93">
        <v>0</v>
      </c>
      <c r="Z249" s="93">
        <v>0</v>
      </c>
      <c r="AA249" s="93">
        <v>0</v>
      </c>
      <c r="AB249" s="93">
        <v>0</v>
      </c>
      <c r="AC249" s="93">
        <v>0</v>
      </c>
      <c r="AD249" s="93">
        <v>0</v>
      </c>
      <c r="AE249" s="93">
        <v>0</v>
      </c>
      <c r="AF249" s="93">
        <v>0</v>
      </c>
      <c r="AG249" s="93">
        <v>0</v>
      </c>
      <c r="AH249" s="5">
        <v>0</v>
      </c>
      <c r="AI249" s="5">
        <v>0</v>
      </c>
      <c r="AJ249" s="5">
        <v>0</v>
      </c>
      <c r="AK249" s="93">
        <v>0</v>
      </c>
      <c r="AL249" s="93">
        <v>0</v>
      </c>
      <c r="AM249" s="93">
        <v>0</v>
      </c>
      <c r="AN249" s="93">
        <v>0</v>
      </c>
      <c r="AO249" s="93">
        <v>0</v>
      </c>
      <c r="AP249" s="93">
        <v>0</v>
      </c>
      <c r="AQ249" s="93">
        <v>0</v>
      </c>
      <c r="AR249" s="93">
        <v>0</v>
      </c>
      <c r="AS249" s="93">
        <v>0</v>
      </c>
      <c r="AT249" s="93">
        <v>0</v>
      </c>
      <c r="AU249" s="5">
        <v>0</v>
      </c>
      <c r="AV249" s="302"/>
    </row>
    <row r="250" spans="1:48" ht="17.25" customHeight="1">
      <c r="A250" s="527"/>
      <c r="B250" s="474"/>
      <c r="C250" s="656"/>
      <c r="D250" s="474"/>
      <c r="E250" s="476"/>
      <c r="F250" s="476"/>
      <c r="G250" s="476"/>
      <c r="H250" s="476"/>
      <c r="I250" s="476"/>
      <c r="J250" s="517"/>
      <c r="K250" s="517"/>
      <c r="L250" s="515"/>
      <c r="M250" s="515"/>
      <c r="N250" s="230">
        <f t="shared" ref="N250:T250" si="98">SUM(N244:N249)</f>
        <v>0</v>
      </c>
      <c r="O250" s="230">
        <f t="shared" si="98"/>
        <v>0</v>
      </c>
      <c r="P250" s="230">
        <f t="shared" si="98"/>
        <v>0</v>
      </c>
      <c r="Q250" s="230">
        <f t="shared" si="98"/>
        <v>0</v>
      </c>
      <c r="R250" s="230">
        <f t="shared" si="98"/>
        <v>3.6932800000000001</v>
      </c>
      <c r="S250" s="230">
        <f t="shared" si="98"/>
        <v>40.299999999999997</v>
      </c>
      <c r="T250" s="230">
        <f t="shared" si="98"/>
        <v>0</v>
      </c>
      <c r="U250" s="231">
        <f t="shared" si="94"/>
        <v>43.993279999999999</v>
      </c>
      <c r="V250" s="231" t="s">
        <v>11</v>
      </c>
      <c r="W250" s="193">
        <f t="shared" ref="W250:AU250" si="99">SUM(W244:W249)</f>
        <v>0</v>
      </c>
      <c r="X250" s="193">
        <f>X245</f>
        <v>0</v>
      </c>
      <c r="Y250" s="193">
        <f t="shared" ref="Y250:AP250" si="100">Y245</f>
        <v>0</v>
      </c>
      <c r="Z250" s="193">
        <f t="shared" si="100"/>
        <v>0</v>
      </c>
      <c r="AA250" s="193">
        <f t="shared" si="100"/>
        <v>0</v>
      </c>
      <c r="AB250" s="193">
        <f t="shared" si="100"/>
        <v>0</v>
      </c>
      <c r="AC250" s="193">
        <f t="shared" si="100"/>
        <v>0</v>
      </c>
      <c r="AD250" s="193">
        <f t="shared" si="100"/>
        <v>0</v>
      </c>
      <c r="AE250" s="193">
        <f t="shared" si="100"/>
        <v>0</v>
      </c>
      <c r="AF250" s="193">
        <f t="shared" si="100"/>
        <v>0</v>
      </c>
      <c r="AG250" s="193">
        <f t="shared" si="100"/>
        <v>0</v>
      </c>
      <c r="AH250" s="193">
        <f t="shared" si="100"/>
        <v>0</v>
      </c>
      <c r="AI250" s="193">
        <f t="shared" si="100"/>
        <v>0</v>
      </c>
      <c r="AJ250" s="193">
        <f t="shared" si="100"/>
        <v>0</v>
      </c>
      <c r="AK250" s="193">
        <f t="shared" si="100"/>
        <v>27.45</v>
      </c>
      <c r="AL250" s="193">
        <f t="shared" si="100"/>
        <v>0</v>
      </c>
      <c r="AM250" s="193">
        <f t="shared" si="100"/>
        <v>0</v>
      </c>
      <c r="AN250" s="193">
        <f t="shared" si="100"/>
        <v>0</v>
      </c>
      <c r="AO250" s="193">
        <f t="shared" si="100"/>
        <v>0</v>
      </c>
      <c r="AP250" s="193">
        <f t="shared" si="100"/>
        <v>0</v>
      </c>
      <c r="AQ250" s="193">
        <f t="shared" si="99"/>
        <v>0</v>
      </c>
      <c r="AR250" s="193">
        <f t="shared" si="99"/>
        <v>0</v>
      </c>
      <c r="AS250" s="193">
        <f t="shared" si="99"/>
        <v>0</v>
      </c>
      <c r="AT250" s="193">
        <f t="shared" si="99"/>
        <v>0</v>
      </c>
      <c r="AU250" s="230">
        <f t="shared" si="99"/>
        <v>0</v>
      </c>
      <c r="AV250" s="328"/>
    </row>
    <row r="251" spans="1:48" ht="15.75" hidden="1" customHeight="1">
      <c r="A251" s="467" t="s">
        <v>167</v>
      </c>
      <c r="B251" s="468"/>
      <c r="C251" s="468"/>
      <c r="D251" s="468"/>
      <c r="E251" s="468"/>
      <c r="F251" s="468"/>
      <c r="G251" s="468"/>
      <c r="H251" s="468"/>
      <c r="I251" s="468"/>
      <c r="J251" s="468"/>
      <c r="K251" s="468"/>
      <c r="L251" s="468"/>
      <c r="M251" s="468"/>
      <c r="N251" s="468"/>
      <c r="O251" s="468"/>
      <c r="P251" s="468"/>
      <c r="Q251" s="468"/>
      <c r="R251" s="468"/>
      <c r="S251" s="468"/>
      <c r="T251" s="468"/>
      <c r="U251" s="468"/>
      <c r="V251" s="468"/>
      <c r="W251" s="469"/>
      <c r="X251" s="469"/>
      <c r="Y251" s="469"/>
      <c r="Z251" s="469"/>
      <c r="AA251" s="469"/>
      <c r="AB251" s="469"/>
      <c r="AC251" s="469"/>
      <c r="AD251" s="469"/>
      <c r="AE251" s="469"/>
      <c r="AF251" s="469"/>
      <c r="AG251" s="469"/>
      <c r="AH251" s="469"/>
      <c r="AI251" s="469"/>
      <c r="AJ251" s="469"/>
      <c r="AK251" s="469"/>
      <c r="AL251" s="469"/>
      <c r="AM251" s="469"/>
      <c r="AN251" s="469"/>
      <c r="AO251" s="469"/>
      <c r="AP251" s="469"/>
      <c r="AQ251" s="469"/>
      <c r="AR251" s="469"/>
      <c r="AS251" s="469"/>
      <c r="AT251" s="469"/>
      <c r="AU251" s="469"/>
      <c r="AV251" s="470"/>
    </row>
    <row r="252" spans="1:48" ht="19.5" customHeight="1">
      <c r="A252" s="525"/>
      <c r="B252" s="474" t="s">
        <v>237</v>
      </c>
      <c r="C252" s="656" t="s">
        <v>97</v>
      </c>
      <c r="D252" s="474" t="s">
        <v>264</v>
      </c>
      <c r="E252" s="476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517">
        <v>2023</v>
      </c>
      <c r="K252" s="517">
        <v>2024</v>
      </c>
      <c r="L252" s="515">
        <v>1.6612899999999999</v>
      </c>
      <c r="M252" s="515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93">
        <v>0</v>
      </c>
      <c r="X252" s="93">
        <v>0</v>
      </c>
      <c r="Y252" s="93">
        <v>0</v>
      </c>
      <c r="Z252" s="93">
        <v>0</v>
      </c>
      <c r="AA252" s="93">
        <v>0</v>
      </c>
      <c r="AB252" s="93">
        <v>0</v>
      </c>
      <c r="AC252" s="93">
        <v>0</v>
      </c>
      <c r="AD252" s="93">
        <v>0</v>
      </c>
      <c r="AE252" s="93">
        <v>0</v>
      </c>
      <c r="AF252" s="93">
        <v>0</v>
      </c>
      <c r="AG252" s="93">
        <v>0</v>
      </c>
      <c r="AH252" s="5">
        <v>0</v>
      </c>
      <c r="AI252" s="5">
        <v>0</v>
      </c>
      <c r="AJ252" s="5">
        <v>0</v>
      </c>
      <c r="AK252" s="93">
        <v>0</v>
      </c>
      <c r="AL252" s="93">
        <v>0</v>
      </c>
      <c r="AM252" s="93">
        <v>0</v>
      </c>
      <c r="AN252" s="93">
        <v>0</v>
      </c>
      <c r="AO252" s="93">
        <v>0</v>
      </c>
      <c r="AP252" s="93">
        <v>0</v>
      </c>
      <c r="AQ252" s="93">
        <v>0</v>
      </c>
      <c r="AR252" s="93">
        <v>0</v>
      </c>
      <c r="AS252" s="93">
        <v>0</v>
      </c>
      <c r="AT252" s="93">
        <v>0</v>
      </c>
      <c r="AU252" s="5">
        <v>0</v>
      </c>
      <c r="AV252" s="302"/>
    </row>
    <row r="253" spans="1:48" ht="19.5" customHeight="1">
      <c r="A253" s="526"/>
      <c r="B253" s="474"/>
      <c r="C253" s="656"/>
      <c r="D253" s="474"/>
      <c r="E253" s="476"/>
      <c r="F253" s="6" t="s">
        <v>19</v>
      </c>
      <c r="G253" s="6" t="s">
        <v>22</v>
      </c>
      <c r="H253" s="6" t="s">
        <v>297</v>
      </c>
      <c r="I253" s="6" t="s">
        <v>297</v>
      </c>
      <c r="J253" s="517"/>
      <c r="K253" s="517"/>
      <c r="L253" s="515"/>
      <c r="M253" s="515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93">
        <v>0</v>
      </c>
      <c r="X253" s="93">
        <v>0</v>
      </c>
      <c r="Y253" s="93">
        <v>0</v>
      </c>
      <c r="Z253" s="93">
        <v>0</v>
      </c>
      <c r="AA253" s="93">
        <v>0</v>
      </c>
      <c r="AB253" s="93">
        <v>0</v>
      </c>
      <c r="AC253" s="93">
        <v>0</v>
      </c>
      <c r="AD253" s="93">
        <v>0</v>
      </c>
      <c r="AE253" s="93">
        <v>0</v>
      </c>
      <c r="AF253" s="93">
        <v>0</v>
      </c>
      <c r="AG253" s="93">
        <v>0</v>
      </c>
      <c r="AH253" s="5">
        <v>0</v>
      </c>
      <c r="AI253" s="5">
        <v>0</v>
      </c>
      <c r="AJ253" s="5">
        <v>0</v>
      </c>
      <c r="AK253" s="93">
        <v>0</v>
      </c>
      <c r="AL253" s="93">
        <v>0</v>
      </c>
      <c r="AM253" s="93">
        <v>0</v>
      </c>
      <c r="AN253" s="93">
        <v>0</v>
      </c>
      <c r="AO253" s="93">
        <v>0</v>
      </c>
      <c r="AP253" s="93">
        <v>0</v>
      </c>
      <c r="AQ253" s="93">
        <v>0</v>
      </c>
      <c r="AR253" s="93">
        <v>0</v>
      </c>
      <c r="AS253" s="93">
        <v>0</v>
      </c>
      <c r="AT253" s="93">
        <v>0</v>
      </c>
      <c r="AU253" s="5">
        <v>0</v>
      </c>
      <c r="AV253" s="302"/>
    </row>
    <row r="254" spans="1:48" ht="19.5" customHeight="1">
      <c r="A254" s="526"/>
      <c r="B254" s="474"/>
      <c r="C254" s="656"/>
      <c r="D254" s="474"/>
      <c r="E254" s="476"/>
      <c r="F254" s="476" t="s">
        <v>39</v>
      </c>
      <c r="G254" s="476" t="s">
        <v>385</v>
      </c>
      <c r="H254" s="476" t="s">
        <v>386</v>
      </c>
      <c r="I254" s="476" t="s">
        <v>387</v>
      </c>
      <c r="J254" s="517"/>
      <c r="K254" s="517"/>
      <c r="L254" s="515"/>
      <c r="M254" s="515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93">
        <v>0</v>
      </c>
      <c r="X254" s="93">
        <v>0</v>
      </c>
      <c r="Y254" s="93">
        <v>0</v>
      </c>
      <c r="Z254" s="93">
        <v>0</v>
      </c>
      <c r="AA254" s="93">
        <v>0</v>
      </c>
      <c r="AB254" s="93">
        <v>0</v>
      </c>
      <c r="AC254" s="93">
        <v>0</v>
      </c>
      <c r="AD254" s="93">
        <v>0</v>
      </c>
      <c r="AE254" s="93">
        <v>0</v>
      </c>
      <c r="AF254" s="93">
        <v>0</v>
      </c>
      <c r="AG254" s="93">
        <v>0</v>
      </c>
      <c r="AH254" s="5">
        <v>0</v>
      </c>
      <c r="AI254" s="5">
        <v>0</v>
      </c>
      <c r="AJ254" s="5">
        <v>0</v>
      </c>
      <c r="AK254" s="93">
        <v>0</v>
      </c>
      <c r="AL254" s="93">
        <v>0</v>
      </c>
      <c r="AM254" s="93">
        <v>0</v>
      </c>
      <c r="AN254" s="93">
        <v>0</v>
      </c>
      <c r="AO254" s="93">
        <v>0</v>
      </c>
      <c r="AP254" s="93">
        <v>0</v>
      </c>
      <c r="AQ254" s="93">
        <v>0</v>
      </c>
      <c r="AR254" s="93">
        <v>0</v>
      </c>
      <c r="AS254" s="93">
        <v>0</v>
      </c>
      <c r="AT254" s="93">
        <v>0</v>
      </c>
      <c r="AU254" s="5">
        <v>0</v>
      </c>
      <c r="AV254" s="302"/>
    </row>
    <row r="255" spans="1:48" ht="19.5" customHeight="1">
      <c r="A255" s="526"/>
      <c r="B255" s="474"/>
      <c r="C255" s="656"/>
      <c r="D255" s="474"/>
      <c r="E255" s="476"/>
      <c r="F255" s="476"/>
      <c r="G255" s="476"/>
      <c r="H255" s="476"/>
      <c r="I255" s="476"/>
      <c r="J255" s="517"/>
      <c r="K255" s="517"/>
      <c r="L255" s="515"/>
      <c r="M255" s="515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93">
        <v>0</v>
      </c>
      <c r="X255" s="93">
        <v>0</v>
      </c>
      <c r="Y255" s="93">
        <v>0</v>
      </c>
      <c r="Z255" s="93">
        <v>0</v>
      </c>
      <c r="AA255" s="93">
        <v>0</v>
      </c>
      <c r="AB255" s="93">
        <v>0</v>
      </c>
      <c r="AC255" s="93">
        <v>0</v>
      </c>
      <c r="AD255" s="93">
        <v>0</v>
      </c>
      <c r="AE255" s="93">
        <v>0</v>
      </c>
      <c r="AF255" s="93">
        <v>0</v>
      </c>
      <c r="AG255" s="93">
        <v>0</v>
      </c>
      <c r="AH255" s="5">
        <v>0</v>
      </c>
      <c r="AI255" s="5">
        <v>0</v>
      </c>
      <c r="AJ255" s="5">
        <v>0</v>
      </c>
      <c r="AK255" s="93">
        <v>0</v>
      </c>
      <c r="AL255" s="93">
        <v>0</v>
      </c>
      <c r="AM255" s="93">
        <v>0</v>
      </c>
      <c r="AN255" s="93">
        <v>0</v>
      </c>
      <c r="AO255" s="93">
        <v>0</v>
      </c>
      <c r="AP255" s="93">
        <v>0</v>
      </c>
      <c r="AQ255" s="93">
        <v>0</v>
      </c>
      <c r="AR255" s="93">
        <v>0</v>
      </c>
      <c r="AS255" s="93">
        <v>0</v>
      </c>
      <c r="AT255" s="93">
        <v>0</v>
      </c>
      <c r="AU255" s="5">
        <v>0</v>
      </c>
      <c r="AV255" s="302"/>
    </row>
    <row r="256" spans="1:48" ht="18" customHeight="1">
      <c r="A256" s="526"/>
      <c r="B256" s="474"/>
      <c r="C256" s="656"/>
      <c r="D256" s="474"/>
      <c r="E256" s="476"/>
      <c r="F256" s="476"/>
      <c r="G256" s="476"/>
      <c r="H256" s="476"/>
      <c r="I256" s="476"/>
      <c r="J256" s="517"/>
      <c r="K256" s="517"/>
      <c r="L256" s="515"/>
      <c r="M256" s="515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93">
        <v>0</v>
      </c>
      <c r="X256" s="93">
        <v>0</v>
      </c>
      <c r="Y256" s="93">
        <v>0</v>
      </c>
      <c r="Z256" s="93">
        <v>0</v>
      </c>
      <c r="AA256" s="93">
        <v>0</v>
      </c>
      <c r="AB256" s="93">
        <v>0</v>
      </c>
      <c r="AC256" s="93">
        <v>0</v>
      </c>
      <c r="AD256" s="93">
        <v>0</v>
      </c>
      <c r="AE256" s="93">
        <v>0</v>
      </c>
      <c r="AF256" s="93">
        <v>0</v>
      </c>
      <c r="AG256" s="93">
        <v>0</v>
      </c>
      <c r="AH256" s="5">
        <v>0</v>
      </c>
      <c r="AI256" s="5">
        <v>0</v>
      </c>
      <c r="AJ256" s="5">
        <v>0</v>
      </c>
      <c r="AK256" s="93">
        <v>0</v>
      </c>
      <c r="AL256" s="93">
        <v>0</v>
      </c>
      <c r="AM256" s="93">
        <v>0</v>
      </c>
      <c r="AN256" s="93">
        <v>0</v>
      </c>
      <c r="AO256" s="93">
        <v>0</v>
      </c>
      <c r="AP256" s="93">
        <v>0</v>
      </c>
      <c r="AQ256" s="93">
        <v>0</v>
      </c>
      <c r="AR256" s="93">
        <v>0</v>
      </c>
      <c r="AS256" s="93">
        <v>0</v>
      </c>
      <c r="AT256" s="93">
        <v>0</v>
      </c>
      <c r="AU256" s="5">
        <v>0</v>
      </c>
      <c r="AV256" s="302"/>
    </row>
    <row r="257" spans="1:48" ht="17.25" customHeight="1">
      <c r="A257" s="527"/>
      <c r="B257" s="535"/>
      <c r="C257" s="656"/>
      <c r="D257" s="535"/>
      <c r="E257" s="538"/>
      <c r="F257" s="538"/>
      <c r="G257" s="538"/>
      <c r="H257" s="538"/>
      <c r="I257" s="538"/>
      <c r="J257" s="532"/>
      <c r="K257" s="532"/>
      <c r="L257" s="541"/>
      <c r="M257" s="541"/>
      <c r="N257" s="230">
        <f t="shared" ref="N257:T257" si="102">SUM(N252:N256)</f>
        <v>0</v>
      </c>
      <c r="O257" s="230">
        <f t="shared" si="102"/>
        <v>0</v>
      </c>
      <c r="P257" s="230">
        <f t="shared" si="102"/>
        <v>0</v>
      </c>
      <c r="Q257" s="230">
        <f t="shared" si="102"/>
        <v>0</v>
      </c>
      <c r="R257" s="230">
        <f t="shared" si="102"/>
        <v>0.65</v>
      </c>
      <c r="S257" s="230">
        <f t="shared" si="102"/>
        <v>0.50565000000000004</v>
      </c>
      <c r="T257" s="230">
        <f t="shared" si="102"/>
        <v>0.50565000000000004</v>
      </c>
      <c r="U257" s="231">
        <f t="shared" si="101"/>
        <v>1.6613000000000002</v>
      </c>
      <c r="V257" s="231" t="s">
        <v>11</v>
      </c>
      <c r="W257" s="193">
        <f t="shared" ref="W257:AU257" si="103">SUM(W252:W256)</f>
        <v>0</v>
      </c>
      <c r="X257" s="193">
        <f t="shared" si="103"/>
        <v>0</v>
      </c>
      <c r="Y257" s="193">
        <f t="shared" si="103"/>
        <v>0</v>
      </c>
      <c r="Z257" s="193">
        <f t="shared" si="103"/>
        <v>0</v>
      </c>
      <c r="AA257" s="193">
        <f t="shared" si="103"/>
        <v>0</v>
      </c>
      <c r="AB257" s="193">
        <f t="shared" si="103"/>
        <v>0</v>
      </c>
      <c r="AC257" s="193">
        <f t="shared" si="103"/>
        <v>0</v>
      </c>
      <c r="AD257" s="193">
        <f t="shared" si="103"/>
        <v>0</v>
      </c>
      <c r="AE257" s="193">
        <f t="shared" si="103"/>
        <v>0</v>
      </c>
      <c r="AF257" s="193">
        <f t="shared" si="103"/>
        <v>0</v>
      </c>
      <c r="AG257" s="193">
        <f t="shared" si="103"/>
        <v>0</v>
      </c>
      <c r="AH257" s="230">
        <f t="shared" si="103"/>
        <v>0</v>
      </c>
      <c r="AI257" s="230">
        <f t="shared" si="103"/>
        <v>0</v>
      </c>
      <c r="AJ257" s="230">
        <f t="shared" si="103"/>
        <v>0</v>
      </c>
      <c r="AK257" s="193">
        <f t="shared" si="103"/>
        <v>0</v>
      </c>
      <c r="AL257" s="193">
        <f t="shared" si="103"/>
        <v>0</v>
      </c>
      <c r="AM257" s="193">
        <f t="shared" si="103"/>
        <v>0</v>
      </c>
      <c r="AN257" s="193">
        <f t="shared" si="103"/>
        <v>0</v>
      </c>
      <c r="AO257" s="193">
        <f t="shared" si="103"/>
        <v>0</v>
      </c>
      <c r="AP257" s="193">
        <f t="shared" si="103"/>
        <v>0</v>
      </c>
      <c r="AQ257" s="193">
        <f t="shared" si="103"/>
        <v>0</v>
      </c>
      <c r="AR257" s="193">
        <f t="shared" si="103"/>
        <v>0</v>
      </c>
      <c r="AS257" s="193">
        <f t="shared" si="103"/>
        <v>0</v>
      </c>
      <c r="AT257" s="193">
        <f t="shared" si="103"/>
        <v>0</v>
      </c>
      <c r="AU257" s="230">
        <f t="shared" si="103"/>
        <v>0</v>
      </c>
      <c r="AV257" s="328"/>
    </row>
    <row r="258" spans="1:48" ht="17.25" hidden="1" customHeight="1">
      <c r="A258" s="542" t="s">
        <v>44</v>
      </c>
      <c r="B258" s="543"/>
      <c r="C258" s="543"/>
      <c r="D258" s="543"/>
      <c r="E258" s="543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88"/>
      <c r="AI258" s="188"/>
      <c r="AJ258" s="188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88"/>
      <c r="AV258" s="302"/>
    </row>
    <row r="259" spans="1:48" ht="17.25" hidden="1" customHeight="1">
      <c r="A259" s="542"/>
      <c r="B259" s="543"/>
      <c r="C259" s="543"/>
      <c r="D259" s="543"/>
      <c r="E259" s="543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93">
        <f t="shared" ref="W259:AU259" si="106">W15+W21+W28+W34+W41+W48+W60+W67+W77+W83+W91+W97+W104+W110+W116+W122+W128+W134+W141+W147+W155+W162+W168+W174+W181+W190+W200+W207+W213+W219+W225+W231+W238+W244+W252</f>
        <v>1023.14</v>
      </c>
      <c r="X259" s="93">
        <f t="shared" si="106"/>
        <v>0</v>
      </c>
      <c r="Y259" s="93">
        <f t="shared" si="106"/>
        <v>0</v>
      </c>
      <c r="Z259" s="93">
        <f t="shared" si="106"/>
        <v>0</v>
      </c>
      <c r="AA259" s="93">
        <f t="shared" si="106"/>
        <v>0</v>
      </c>
      <c r="AB259" s="93">
        <f t="shared" si="106"/>
        <v>0</v>
      </c>
      <c r="AC259" s="93">
        <f t="shared" si="106"/>
        <v>0</v>
      </c>
      <c r="AD259" s="93">
        <f t="shared" si="106"/>
        <v>0</v>
      </c>
      <c r="AE259" s="93">
        <f t="shared" si="106"/>
        <v>0</v>
      </c>
      <c r="AF259" s="93">
        <f t="shared" si="106"/>
        <v>0</v>
      </c>
      <c r="AG259" s="93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93">
        <f t="shared" si="106"/>
        <v>0</v>
      </c>
      <c r="AL259" s="93">
        <f t="shared" si="106"/>
        <v>0</v>
      </c>
      <c r="AM259" s="93">
        <f t="shared" si="106"/>
        <v>0</v>
      </c>
      <c r="AN259" s="93">
        <f t="shared" si="106"/>
        <v>0</v>
      </c>
      <c r="AO259" s="93">
        <f t="shared" si="106"/>
        <v>0</v>
      </c>
      <c r="AP259" s="93">
        <f t="shared" si="106"/>
        <v>0</v>
      </c>
      <c r="AQ259" s="93">
        <f t="shared" si="106"/>
        <v>0</v>
      </c>
      <c r="AR259" s="93">
        <f t="shared" si="106"/>
        <v>0</v>
      </c>
      <c r="AS259" s="93">
        <f t="shared" si="106"/>
        <v>0</v>
      </c>
      <c r="AT259" s="93">
        <f t="shared" si="106"/>
        <v>0</v>
      </c>
      <c r="AU259" s="9">
        <f t="shared" si="106"/>
        <v>0</v>
      </c>
      <c r="AV259" s="302"/>
    </row>
    <row r="260" spans="1:48" ht="17.25" hidden="1" customHeight="1">
      <c r="A260" s="542"/>
      <c r="B260" s="543"/>
      <c r="C260" s="543"/>
      <c r="D260" s="543"/>
      <c r="E260" s="543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93">
        <f t="shared" ref="W260:AU260" si="107">W16+W22+W29+W35+W42+W49+W61+W68+W78+W84+W92+W98+W105+W111+W117+W123+W129+W135+W142+W148+W156+W163+W169+W175+W182+W191+W201+W208+W214+W220+W226+W232+W239+W245+W253</f>
        <v>172315.9</v>
      </c>
      <c r="X260" s="93">
        <f t="shared" si="107"/>
        <v>52759.93</v>
      </c>
      <c r="Y260" s="93">
        <f t="shared" si="107"/>
        <v>1070</v>
      </c>
      <c r="Z260" s="93">
        <f t="shared" si="107"/>
        <v>1070</v>
      </c>
      <c r="AA260" s="93">
        <f t="shared" si="107"/>
        <v>1070</v>
      </c>
      <c r="AB260" s="93">
        <f t="shared" si="107"/>
        <v>1070</v>
      </c>
      <c r="AC260" s="93">
        <f t="shared" si="107"/>
        <v>1070</v>
      </c>
      <c r="AD260" s="93">
        <f t="shared" si="107"/>
        <v>1070</v>
      </c>
      <c r="AE260" s="93">
        <f t="shared" si="107"/>
        <v>1070</v>
      </c>
      <c r="AF260" s="93">
        <f t="shared" si="107"/>
        <v>1476.5677700000001</v>
      </c>
      <c r="AG260" s="93">
        <f t="shared" si="107"/>
        <v>1720.587</v>
      </c>
      <c r="AH260" s="9">
        <f t="shared" si="107"/>
        <v>0</v>
      </c>
      <c r="AI260" s="9">
        <f t="shared" si="107"/>
        <v>0</v>
      </c>
      <c r="AJ260" s="9">
        <f t="shared" si="107"/>
        <v>0</v>
      </c>
      <c r="AK260" s="93">
        <f t="shared" si="107"/>
        <v>2716.5277699999997</v>
      </c>
      <c r="AL260" s="93">
        <f t="shared" si="107"/>
        <v>0</v>
      </c>
      <c r="AM260" s="93">
        <f t="shared" si="107"/>
        <v>0</v>
      </c>
      <c r="AN260" s="93">
        <f t="shared" si="107"/>
        <v>0</v>
      </c>
      <c r="AO260" s="93">
        <f t="shared" si="107"/>
        <v>0</v>
      </c>
      <c r="AP260" s="93">
        <f t="shared" si="107"/>
        <v>0</v>
      </c>
      <c r="AQ260" s="93">
        <f t="shared" si="107"/>
        <v>0</v>
      </c>
      <c r="AR260" s="93">
        <f t="shared" si="107"/>
        <v>0</v>
      </c>
      <c r="AS260" s="93">
        <f t="shared" si="107"/>
        <v>0</v>
      </c>
      <c r="AT260" s="93">
        <f t="shared" si="107"/>
        <v>0</v>
      </c>
      <c r="AU260" s="9">
        <f t="shared" si="107"/>
        <v>0</v>
      </c>
      <c r="AV260" s="302"/>
    </row>
    <row r="261" spans="1:48" ht="17.25" hidden="1" customHeight="1">
      <c r="A261" s="542"/>
      <c r="B261" s="543"/>
      <c r="C261" s="543"/>
      <c r="D261" s="543"/>
      <c r="E261" s="543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8">N17+N23+N30+N36+N43+N50+N62+N69+N79+N86+N93+N99+N106+N112+N118+N124+N130+N136+N143+N149+N157+N164+N170+N177+N186+N196+N202+N209+N215+N221+N227+N233+N240+N247+N254</f>
        <v>0</v>
      </c>
      <c r="O261" s="9">
        <f t="shared" si="108"/>
        <v>0</v>
      </c>
      <c r="P261" s="9">
        <f t="shared" si="108"/>
        <v>0</v>
      </c>
      <c r="Q261" s="9">
        <f t="shared" si="108"/>
        <v>0</v>
      </c>
      <c r="R261" s="9">
        <f t="shared" si="108"/>
        <v>73.918109999999999</v>
      </c>
      <c r="S261" s="9">
        <f t="shared" si="108"/>
        <v>58.198</v>
      </c>
      <c r="T261" s="9">
        <f t="shared" si="108"/>
        <v>58.198</v>
      </c>
      <c r="U261" s="9">
        <f t="shared" si="105"/>
        <v>190.31411</v>
      </c>
      <c r="V261" s="13" t="s">
        <v>50</v>
      </c>
      <c r="W261" s="93">
        <f t="shared" ref="W261:AU261" si="109">W17+W23+W30+W36+W43+W50+W62+W69+W79+W86+W93+W99+W106+W112+W118+W124+W130+W136+W143+W149+W157+W164+W170+W177+W186+W196+W202+W209+W215+W221+W227+W233+W240+W247+W254</f>
        <v>0</v>
      </c>
      <c r="X261" s="93">
        <f t="shared" si="109"/>
        <v>0</v>
      </c>
      <c r="Y261" s="93">
        <f t="shared" si="109"/>
        <v>0</v>
      </c>
      <c r="Z261" s="93">
        <f t="shared" si="109"/>
        <v>0</v>
      </c>
      <c r="AA261" s="93">
        <f t="shared" si="109"/>
        <v>0</v>
      </c>
      <c r="AB261" s="93">
        <f t="shared" si="109"/>
        <v>0</v>
      </c>
      <c r="AC261" s="93">
        <f t="shared" si="109"/>
        <v>0</v>
      </c>
      <c r="AD261" s="93">
        <f t="shared" si="109"/>
        <v>0</v>
      </c>
      <c r="AE261" s="93">
        <f t="shared" si="109"/>
        <v>0</v>
      </c>
      <c r="AF261" s="93">
        <f t="shared" si="109"/>
        <v>0</v>
      </c>
      <c r="AG261" s="93">
        <f t="shared" si="109"/>
        <v>0</v>
      </c>
      <c r="AH261" s="9">
        <f t="shared" si="109"/>
        <v>0</v>
      </c>
      <c r="AI261" s="9">
        <f t="shared" si="109"/>
        <v>0</v>
      </c>
      <c r="AJ261" s="9">
        <f t="shared" si="109"/>
        <v>0</v>
      </c>
      <c r="AK261" s="93">
        <f t="shared" si="109"/>
        <v>0</v>
      </c>
      <c r="AL261" s="93">
        <f t="shared" si="109"/>
        <v>0</v>
      </c>
      <c r="AM261" s="93">
        <f t="shared" si="109"/>
        <v>0</v>
      </c>
      <c r="AN261" s="93">
        <f t="shared" si="109"/>
        <v>0</v>
      </c>
      <c r="AO261" s="93">
        <f t="shared" si="109"/>
        <v>0</v>
      </c>
      <c r="AP261" s="93">
        <f t="shared" si="109"/>
        <v>0</v>
      </c>
      <c r="AQ261" s="93">
        <f t="shared" si="109"/>
        <v>0</v>
      </c>
      <c r="AR261" s="93">
        <f t="shared" si="109"/>
        <v>0</v>
      </c>
      <c r="AS261" s="93">
        <f t="shared" si="109"/>
        <v>0</v>
      </c>
      <c r="AT261" s="93">
        <f t="shared" si="109"/>
        <v>0</v>
      </c>
      <c r="AU261" s="9">
        <f t="shared" si="109"/>
        <v>0</v>
      </c>
      <c r="AV261" s="302"/>
    </row>
    <row r="262" spans="1:48" ht="17.25" hidden="1" customHeight="1">
      <c r="A262" s="542"/>
      <c r="B262" s="543"/>
      <c r="C262" s="543"/>
      <c r="D262" s="543"/>
      <c r="E262" s="543"/>
      <c r="F262" s="11"/>
      <c r="G262" s="11"/>
      <c r="H262" s="11"/>
      <c r="I262" s="11"/>
      <c r="J262" s="11"/>
      <c r="K262" s="11"/>
      <c r="L262" s="20"/>
      <c r="M262" s="20"/>
      <c r="N262" s="9">
        <f t="shared" si="108"/>
        <v>0</v>
      </c>
      <c r="O262" s="9">
        <f t="shared" si="108"/>
        <v>0</v>
      </c>
      <c r="P262" s="9">
        <f t="shared" si="108"/>
        <v>0</v>
      </c>
      <c r="Q262" s="9">
        <f t="shared" si="108"/>
        <v>0</v>
      </c>
      <c r="R262" s="9">
        <f t="shared" si="108"/>
        <v>0</v>
      </c>
      <c r="S262" s="9">
        <f t="shared" si="108"/>
        <v>0</v>
      </c>
      <c r="T262" s="9">
        <f t="shared" si="108"/>
        <v>0</v>
      </c>
      <c r="U262" s="9">
        <f t="shared" si="105"/>
        <v>0</v>
      </c>
      <c r="V262" s="13" t="s">
        <v>51</v>
      </c>
      <c r="W262" s="93">
        <f t="shared" ref="W262:AU262" si="110">W18+W24+W31+W37+W44+W51+W63+W70+W80+W87+W94+W100+W107+W113+W119+W125+W131+W137+W144+W150+W158+W165+W171+W178+W187+W197+W203+W210+W216+W222+W228+W234+W241+W248+W255</f>
        <v>0</v>
      </c>
      <c r="X262" s="93">
        <f t="shared" si="110"/>
        <v>0</v>
      </c>
      <c r="Y262" s="93">
        <f t="shared" si="110"/>
        <v>0</v>
      </c>
      <c r="Z262" s="93">
        <f t="shared" si="110"/>
        <v>0</v>
      </c>
      <c r="AA262" s="93">
        <f t="shared" si="110"/>
        <v>0</v>
      </c>
      <c r="AB262" s="93">
        <f t="shared" si="110"/>
        <v>0</v>
      </c>
      <c r="AC262" s="93">
        <f t="shared" si="110"/>
        <v>0</v>
      </c>
      <c r="AD262" s="93">
        <f t="shared" si="110"/>
        <v>0</v>
      </c>
      <c r="AE262" s="93">
        <f t="shared" si="110"/>
        <v>0</v>
      </c>
      <c r="AF262" s="93">
        <f t="shared" si="110"/>
        <v>0</v>
      </c>
      <c r="AG262" s="93">
        <f t="shared" si="110"/>
        <v>0</v>
      </c>
      <c r="AH262" s="9">
        <f t="shared" si="110"/>
        <v>0</v>
      </c>
      <c r="AI262" s="9">
        <f t="shared" si="110"/>
        <v>0</v>
      </c>
      <c r="AJ262" s="9">
        <f t="shared" si="110"/>
        <v>0</v>
      </c>
      <c r="AK262" s="93">
        <f t="shared" si="110"/>
        <v>0</v>
      </c>
      <c r="AL262" s="93">
        <f t="shared" si="110"/>
        <v>0</v>
      </c>
      <c r="AM262" s="93">
        <f t="shared" si="110"/>
        <v>0</v>
      </c>
      <c r="AN262" s="93">
        <f t="shared" si="110"/>
        <v>0</v>
      </c>
      <c r="AO262" s="93">
        <f t="shared" si="110"/>
        <v>0</v>
      </c>
      <c r="AP262" s="93">
        <f t="shared" si="110"/>
        <v>0</v>
      </c>
      <c r="AQ262" s="93">
        <f t="shared" si="110"/>
        <v>0</v>
      </c>
      <c r="AR262" s="93">
        <f t="shared" si="110"/>
        <v>0</v>
      </c>
      <c r="AS262" s="93">
        <f t="shared" si="110"/>
        <v>0</v>
      </c>
      <c r="AT262" s="93">
        <f t="shared" si="110"/>
        <v>0</v>
      </c>
      <c r="AU262" s="9">
        <f t="shared" si="110"/>
        <v>0</v>
      </c>
      <c r="AV262" s="302"/>
    </row>
    <row r="263" spans="1:48" ht="17.25" hidden="1" customHeight="1">
      <c r="A263" s="542"/>
      <c r="B263" s="543"/>
      <c r="C263" s="543"/>
      <c r="D263" s="543"/>
      <c r="E263" s="543"/>
      <c r="F263" s="11"/>
      <c r="G263" s="11"/>
      <c r="H263" s="11"/>
      <c r="I263" s="11"/>
      <c r="J263" s="11"/>
      <c r="K263" s="11"/>
      <c r="L263" s="20"/>
      <c r="M263" s="20"/>
      <c r="N263" s="9">
        <f t="shared" si="108"/>
        <v>135.50400999999999</v>
      </c>
      <c r="O263" s="9">
        <f t="shared" si="108"/>
        <v>36.499809999999997</v>
      </c>
      <c r="P263" s="9">
        <f t="shared" si="108"/>
        <v>0</v>
      </c>
      <c r="Q263" s="9">
        <f t="shared" si="108"/>
        <v>2.23428</v>
      </c>
      <c r="R263" s="9">
        <f t="shared" si="108"/>
        <v>426.80938000000003</v>
      </c>
      <c r="S263" s="9">
        <f t="shared" si="108"/>
        <v>698.72804999999994</v>
      </c>
      <c r="T263" s="9">
        <f t="shared" si="108"/>
        <v>0</v>
      </c>
      <c r="U263" s="9">
        <f t="shared" si="105"/>
        <v>1299.7755299999999</v>
      </c>
      <c r="V263" s="13" t="s">
        <v>52</v>
      </c>
      <c r="W263" s="93">
        <f t="shared" ref="W263:AU263" si="111">W19+W25+W32+W38+W45+W52+W64+W71+W81+W88+W95+W101+W108+W114+W120+W126+W132+W138+W145+W151+W159+W166+W172+W179+W188+W198+W204+W211+W217+W223+W229+W235+W242+W249+W256</f>
        <v>2234.2800000000002</v>
      </c>
      <c r="X263" s="93">
        <f t="shared" si="111"/>
        <v>0</v>
      </c>
      <c r="Y263" s="93">
        <f t="shared" si="111"/>
        <v>0</v>
      </c>
      <c r="Z263" s="93">
        <f t="shared" si="111"/>
        <v>0</v>
      </c>
      <c r="AA263" s="93">
        <f t="shared" si="111"/>
        <v>0</v>
      </c>
      <c r="AB263" s="93">
        <f t="shared" si="111"/>
        <v>0</v>
      </c>
      <c r="AC263" s="93">
        <f t="shared" si="111"/>
        <v>0</v>
      </c>
      <c r="AD263" s="93">
        <f t="shared" si="111"/>
        <v>0</v>
      </c>
      <c r="AE263" s="93">
        <f t="shared" si="111"/>
        <v>0</v>
      </c>
      <c r="AF263" s="93">
        <f t="shared" si="111"/>
        <v>0</v>
      </c>
      <c r="AG263" s="93">
        <f t="shared" si="111"/>
        <v>0</v>
      </c>
      <c r="AH263" s="9">
        <f t="shared" si="111"/>
        <v>0</v>
      </c>
      <c r="AI263" s="9">
        <f t="shared" si="111"/>
        <v>0</v>
      </c>
      <c r="AJ263" s="9">
        <f t="shared" si="111"/>
        <v>0</v>
      </c>
      <c r="AK263" s="93">
        <f t="shared" si="111"/>
        <v>11.5</v>
      </c>
      <c r="AL263" s="93">
        <f t="shared" si="111"/>
        <v>0</v>
      </c>
      <c r="AM263" s="93">
        <f t="shared" si="111"/>
        <v>0</v>
      </c>
      <c r="AN263" s="93">
        <f t="shared" si="111"/>
        <v>0</v>
      </c>
      <c r="AO263" s="93">
        <f t="shared" si="111"/>
        <v>0</v>
      </c>
      <c r="AP263" s="93">
        <f t="shared" si="111"/>
        <v>0</v>
      </c>
      <c r="AQ263" s="93">
        <f t="shared" si="111"/>
        <v>0</v>
      </c>
      <c r="AR263" s="93">
        <f t="shared" si="111"/>
        <v>0</v>
      </c>
      <c r="AS263" s="93">
        <f t="shared" si="111"/>
        <v>0</v>
      </c>
      <c r="AT263" s="93">
        <f t="shared" si="111"/>
        <v>0</v>
      </c>
      <c r="AU263" s="9">
        <f t="shared" si="111"/>
        <v>0</v>
      </c>
      <c r="AV263" s="302"/>
    </row>
    <row r="264" spans="1:48" ht="17.25" hidden="1" customHeight="1">
      <c r="A264" s="18"/>
      <c r="B264" s="19"/>
      <c r="C264" s="357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12">O160</f>
        <v>196.47309999999999</v>
      </c>
      <c r="P264" s="9">
        <f t="shared" si="112"/>
        <v>0</v>
      </c>
      <c r="Q264" s="9">
        <f t="shared" si="112"/>
        <v>0</v>
      </c>
      <c r="R264" s="9">
        <f t="shared" si="112"/>
        <v>0</v>
      </c>
      <c r="S264" s="9">
        <f t="shared" si="112"/>
        <v>0</v>
      </c>
      <c r="T264" s="9">
        <f t="shared" si="112"/>
        <v>0</v>
      </c>
      <c r="U264" s="9">
        <f t="shared" si="105"/>
        <v>545.41428999999994</v>
      </c>
      <c r="V264" s="13" t="s">
        <v>202</v>
      </c>
      <c r="W264" s="93">
        <f t="shared" ref="W264:AU264" si="113">W160</f>
        <v>0</v>
      </c>
      <c r="X264" s="93">
        <f t="shared" si="113"/>
        <v>0</v>
      </c>
      <c r="Y264" s="93">
        <f t="shared" si="113"/>
        <v>0</v>
      </c>
      <c r="Z264" s="93">
        <f t="shared" si="113"/>
        <v>0</v>
      </c>
      <c r="AA264" s="93">
        <f t="shared" si="113"/>
        <v>0</v>
      </c>
      <c r="AB264" s="93">
        <f t="shared" si="113"/>
        <v>0</v>
      </c>
      <c r="AC264" s="93">
        <f t="shared" si="113"/>
        <v>0</v>
      </c>
      <c r="AD264" s="93">
        <f t="shared" si="113"/>
        <v>0</v>
      </c>
      <c r="AE264" s="93">
        <f t="shared" si="113"/>
        <v>0</v>
      </c>
      <c r="AF264" s="93">
        <f t="shared" si="113"/>
        <v>0</v>
      </c>
      <c r="AG264" s="93">
        <f t="shared" si="113"/>
        <v>0</v>
      </c>
      <c r="AH264" s="9">
        <f t="shared" si="113"/>
        <v>0</v>
      </c>
      <c r="AI264" s="9">
        <f t="shared" si="113"/>
        <v>0</v>
      </c>
      <c r="AJ264" s="9">
        <f t="shared" si="113"/>
        <v>0</v>
      </c>
      <c r="AK264" s="93">
        <f t="shared" si="113"/>
        <v>0</v>
      </c>
      <c r="AL264" s="93">
        <f t="shared" si="113"/>
        <v>0</v>
      </c>
      <c r="AM264" s="93">
        <f t="shared" si="113"/>
        <v>0</v>
      </c>
      <c r="AN264" s="93">
        <f t="shared" si="113"/>
        <v>0</v>
      </c>
      <c r="AO264" s="93">
        <f t="shared" si="113"/>
        <v>0</v>
      </c>
      <c r="AP264" s="93">
        <f t="shared" si="113"/>
        <v>0</v>
      </c>
      <c r="AQ264" s="93">
        <f t="shared" si="113"/>
        <v>0</v>
      </c>
      <c r="AR264" s="93">
        <f t="shared" si="113"/>
        <v>0</v>
      </c>
      <c r="AS264" s="93">
        <f t="shared" si="113"/>
        <v>0</v>
      </c>
      <c r="AT264" s="93">
        <f t="shared" si="113"/>
        <v>0</v>
      </c>
      <c r="AU264" s="9">
        <f t="shared" si="113"/>
        <v>0</v>
      </c>
      <c r="AV264" s="302"/>
    </row>
    <row r="265" spans="1:48" ht="17.25" hidden="1" customHeight="1">
      <c r="A265" s="542"/>
      <c r="B265" s="543"/>
      <c r="C265" s="543"/>
      <c r="D265" s="543"/>
      <c r="E265" s="543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30">
        <f t="shared" ref="N265:T265" si="114">N20+N26+N33+N39+N46+N53+N66+N72+N82+N89+N96+N102+N109+N115+N121+N127+N133+N139+N146+N152+N161+N167+N173+N180+N189+N199+N205+N212+N218+N224+N230+N236+N243+N250+N257</f>
        <v>577.12931000000003</v>
      </c>
      <c r="O265" s="230">
        <f t="shared" si="114"/>
        <v>246.74614</v>
      </c>
      <c r="P265" s="230">
        <f t="shared" si="114"/>
        <v>12.95017</v>
      </c>
      <c r="Q265" s="230">
        <f t="shared" si="114"/>
        <v>175.47332</v>
      </c>
      <c r="R265" s="230">
        <f t="shared" si="114"/>
        <v>731.70337000000006</v>
      </c>
      <c r="S265" s="230">
        <f t="shared" si="114"/>
        <v>879.85803999999996</v>
      </c>
      <c r="T265" s="230">
        <f t="shared" si="114"/>
        <v>181.02941000000001</v>
      </c>
      <c r="U265" s="231">
        <f t="shared" si="105"/>
        <v>2804.88976</v>
      </c>
      <c r="V265" s="231" t="s">
        <v>11</v>
      </c>
      <c r="W265" s="193">
        <f t="shared" ref="W265:AU265" si="115">W20+W26+W33+W39+W46+W53+W66+W72+W82+W89+W96+W102+W109+W115+W121+W127+W133+W139+W146+W152+W161+W167+W173+W180+W189+W199+W205+W212+W218+W224+W230+W236+W243+W250+W257</f>
        <v>175573.31999999998</v>
      </c>
      <c r="X265" s="193">
        <f t="shared" si="115"/>
        <v>52759.93</v>
      </c>
      <c r="Y265" s="193">
        <f t="shared" si="115"/>
        <v>1070</v>
      </c>
      <c r="Z265" s="193">
        <f t="shared" si="115"/>
        <v>1070</v>
      </c>
      <c r="AA265" s="193">
        <f t="shared" si="115"/>
        <v>1070</v>
      </c>
      <c r="AB265" s="193">
        <f t="shared" si="115"/>
        <v>1070</v>
      </c>
      <c r="AC265" s="193">
        <f t="shared" si="115"/>
        <v>1070</v>
      </c>
      <c r="AD265" s="193">
        <f t="shared" si="115"/>
        <v>1070</v>
      </c>
      <c r="AE265" s="193">
        <f t="shared" si="115"/>
        <v>1070</v>
      </c>
      <c r="AF265" s="193">
        <f t="shared" si="115"/>
        <v>1476.5677700000001</v>
      </c>
      <c r="AG265" s="193">
        <f t="shared" si="115"/>
        <v>1720.587</v>
      </c>
      <c r="AH265" s="230">
        <f t="shared" si="115"/>
        <v>0</v>
      </c>
      <c r="AI265" s="230">
        <f t="shared" si="115"/>
        <v>0</v>
      </c>
      <c r="AJ265" s="230">
        <f t="shared" si="115"/>
        <v>0</v>
      </c>
      <c r="AK265" s="193">
        <f t="shared" si="115"/>
        <v>2728.0277699999997</v>
      </c>
      <c r="AL265" s="193">
        <f t="shared" si="115"/>
        <v>0</v>
      </c>
      <c r="AM265" s="193">
        <f t="shared" si="115"/>
        <v>0</v>
      </c>
      <c r="AN265" s="193">
        <f t="shared" si="115"/>
        <v>0</v>
      </c>
      <c r="AO265" s="193">
        <f t="shared" si="115"/>
        <v>0</v>
      </c>
      <c r="AP265" s="193">
        <f t="shared" si="115"/>
        <v>0</v>
      </c>
      <c r="AQ265" s="193">
        <f t="shared" si="115"/>
        <v>0</v>
      </c>
      <c r="AR265" s="193">
        <f t="shared" si="115"/>
        <v>0</v>
      </c>
      <c r="AS265" s="193">
        <f t="shared" si="115"/>
        <v>0</v>
      </c>
      <c r="AT265" s="193">
        <f t="shared" si="115"/>
        <v>0</v>
      </c>
      <c r="AU265" s="230">
        <f t="shared" si="115"/>
        <v>0</v>
      </c>
      <c r="AV265" s="328"/>
    </row>
    <row r="266" spans="1:48" ht="15.75" hidden="1" customHeight="1">
      <c r="A266" s="459" t="s">
        <v>28</v>
      </c>
      <c r="B266" s="460"/>
      <c r="C266" s="460"/>
      <c r="D266" s="460"/>
      <c r="E266" s="460"/>
      <c r="F266" s="460"/>
      <c r="G266" s="460"/>
      <c r="H266" s="460"/>
      <c r="I266" s="460"/>
      <c r="J266" s="460"/>
      <c r="K266" s="460"/>
      <c r="L266" s="460"/>
      <c r="M266" s="460"/>
      <c r="N266" s="460"/>
      <c r="O266" s="460"/>
      <c r="P266" s="460"/>
      <c r="Q266" s="460"/>
      <c r="R266" s="460"/>
      <c r="S266" s="460"/>
      <c r="T266" s="460"/>
      <c r="U266" s="460"/>
      <c r="V266" s="460"/>
      <c r="W266" s="461"/>
      <c r="X266" s="461"/>
      <c r="Y266" s="461"/>
      <c r="Z266" s="461"/>
      <c r="AA266" s="461"/>
      <c r="AB266" s="461"/>
      <c r="AC266" s="461"/>
      <c r="AD266" s="461"/>
      <c r="AE266" s="461"/>
      <c r="AF266" s="461"/>
      <c r="AG266" s="461"/>
      <c r="AH266" s="461"/>
      <c r="AI266" s="461"/>
      <c r="AJ266" s="461"/>
      <c r="AK266" s="461"/>
      <c r="AL266" s="461"/>
      <c r="AM266" s="461"/>
      <c r="AN266" s="461"/>
      <c r="AO266" s="461"/>
      <c r="AP266" s="461"/>
      <c r="AQ266" s="461"/>
      <c r="AR266" s="461"/>
      <c r="AS266" s="461"/>
      <c r="AT266" s="461"/>
      <c r="AU266" s="461"/>
      <c r="AV266" s="462"/>
    </row>
    <row r="267" spans="1:48" ht="15.75" hidden="1" customHeight="1">
      <c r="A267" s="463" t="s">
        <v>29</v>
      </c>
      <c r="B267" s="464"/>
      <c r="C267" s="464"/>
      <c r="D267" s="464"/>
      <c r="E267" s="464"/>
      <c r="F267" s="464"/>
      <c r="G267" s="464"/>
      <c r="H267" s="464"/>
      <c r="I267" s="464"/>
      <c r="J267" s="464"/>
      <c r="K267" s="464"/>
      <c r="L267" s="464"/>
      <c r="M267" s="464"/>
      <c r="N267" s="464"/>
      <c r="O267" s="464"/>
      <c r="P267" s="464"/>
      <c r="Q267" s="464"/>
      <c r="R267" s="464"/>
      <c r="S267" s="464"/>
      <c r="T267" s="464"/>
      <c r="U267" s="464"/>
      <c r="V267" s="464"/>
      <c r="W267" s="465"/>
      <c r="X267" s="465"/>
      <c r="Y267" s="465"/>
      <c r="Z267" s="465"/>
      <c r="AA267" s="465"/>
      <c r="AB267" s="465"/>
      <c r="AC267" s="465"/>
      <c r="AD267" s="465"/>
      <c r="AE267" s="465"/>
      <c r="AF267" s="465"/>
      <c r="AG267" s="465"/>
      <c r="AH267" s="465"/>
      <c r="AI267" s="465"/>
      <c r="AJ267" s="465"/>
      <c r="AK267" s="465"/>
      <c r="AL267" s="465"/>
      <c r="AM267" s="465"/>
      <c r="AN267" s="465"/>
      <c r="AO267" s="465"/>
      <c r="AP267" s="465"/>
      <c r="AQ267" s="465"/>
      <c r="AR267" s="465"/>
      <c r="AS267" s="465"/>
      <c r="AT267" s="465"/>
      <c r="AU267" s="465"/>
      <c r="AV267" s="466"/>
    </row>
    <row r="268" spans="1:48" ht="15.75" hidden="1" customHeight="1">
      <c r="A268" s="467" t="s">
        <v>170</v>
      </c>
      <c r="B268" s="468"/>
      <c r="C268" s="468"/>
      <c r="D268" s="468"/>
      <c r="E268" s="468"/>
      <c r="F268" s="468"/>
      <c r="G268" s="468"/>
      <c r="H268" s="468"/>
      <c r="I268" s="468"/>
      <c r="J268" s="468"/>
      <c r="K268" s="468"/>
      <c r="L268" s="468"/>
      <c r="M268" s="468"/>
      <c r="N268" s="468"/>
      <c r="O268" s="468"/>
      <c r="P268" s="468"/>
      <c r="Q268" s="468"/>
      <c r="R268" s="468"/>
      <c r="S268" s="468"/>
      <c r="T268" s="468"/>
      <c r="U268" s="468"/>
      <c r="V268" s="468"/>
      <c r="W268" s="469"/>
      <c r="X268" s="469"/>
      <c r="Y268" s="469"/>
      <c r="Z268" s="469"/>
      <c r="AA268" s="469"/>
      <c r="AB268" s="469"/>
      <c r="AC268" s="469"/>
      <c r="AD268" s="469"/>
      <c r="AE268" s="469"/>
      <c r="AF268" s="469"/>
      <c r="AG268" s="469"/>
      <c r="AH268" s="469"/>
      <c r="AI268" s="469"/>
      <c r="AJ268" s="469"/>
      <c r="AK268" s="469"/>
      <c r="AL268" s="469"/>
      <c r="AM268" s="469"/>
      <c r="AN268" s="469"/>
      <c r="AO268" s="469"/>
      <c r="AP268" s="469"/>
      <c r="AQ268" s="469"/>
      <c r="AR268" s="469"/>
      <c r="AS268" s="469"/>
      <c r="AT268" s="469"/>
      <c r="AU268" s="469"/>
      <c r="AV268" s="470"/>
    </row>
    <row r="269" spans="1:48" ht="19.5" customHeight="1">
      <c r="A269" s="525"/>
      <c r="B269" s="474" t="s">
        <v>238</v>
      </c>
      <c r="C269" s="656" t="s">
        <v>98</v>
      </c>
      <c r="D269" s="474" t="s">
        <v>265</v>
      </c>
      <c r="E269" s="474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474" t="s">
        <v>80</v>
      </c>
      <c r="K269" s="474" t="s">
        <v>79</v>
      </c>
      <c r="L269" s="515">
        <v>5.9029999999999996</v>
      </c>
      <c r="M269" s="515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6">SUM(N269:T269)</f>
        <v>5.9027999999999992</v>
      </c>
      <c r="V269" s="7" t="s">
        <v>3</v>
      </c>
      <c r="W269" s="93">
        <v>192.06</v>
      </c>
      <c r="X269" s="93">
        <f>X270</f>
        <v>0</v>
      </c>
      <c r="Y269" s="93">
        <f t="shared" ref="Y269:AG269" si="117">Y270</f>
        <v>0</v>
      </c>
      <c r="Z269" s="93">
        <f t="shared" si="117"/>
        <v>0</v>
      </c>
      <c r="AA269" s="93">
        <f t="shared" si="117"/>
        <v>0</v>
      </c>
      <c r="AB269" s="93">
        <f t="shared" si="117"/>
        <v>0</v>
      </c>
      <c r="AC269" s="93">
        <f t="shared" si="117"/>
        <v>0</v>
      </c>
      <c r="AD269" s="93">
        <f t="shared" si="117"/>
        <v>0</v>
      </c>
      <c r="AE269" s="93">
        <f t="shared" si="117"/>
        <v>0</v>
      </c>
      <c r="AF269" s="93">
        <f t="shared" si="117"/>
        <v>0</v>
      </c>
      <c r="AG269" s="93">
        <f t="shared" si="117"/>
        <v>0</v>
      </c>
      <c r="AH269" s="5">
        <v>0</v>
      </c>
      <c r="AI269" s="5">
        <v>0</v>
      </c>
      <c r="AJ269" s="5">
        <v>0</v>
      </c>
      <c r="AK269" s="93">
        <v>0</v>
      </c>
      <c r="AL269" s="93">
        <v>0</v>
      </c>
      <c r="AM269" s="93">
        <v>0</v>
      </c>
      <c r="AN269" s="93"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5">
        <v>0</v>
      </c>
      <c r="AV269" s="636" t="s">
        <v>999</v>
      </c>
    </row>
    <row r="270" spans="1:48" s="234" customFormat="1" ht="27.75" hidden="1" customHeight="1">
      <c r="A270" s="526"/>
      <c r="B270" s="474"/>
      <c r="C270" s="656"/>
      <c r="D270" s="474"/>
      <c r="E270" s="474"/>
      <c r="F270" s="232"/>
      <c r="G270" s="232"/>
      <c r="H270" s="232"/>
      <c r="I270" s="232"/>
      <c r="J270" s="474"/>
      <c r="K270" s="474"/>
      <c r="L270" s="515"/>
      <c r="M270" s="515"/>
      <c r="N270" s="233"/>
      <c r="O270" s="233"/>
      <c r="P270" s="233"/>
      <c r="Q270" s="233"/>
      <c r="R270" s="233"/>
      <c r="S270" s="233"/>
      <c r="T270" s="233"/>
      <c r="U270" s="233"/>
      <c r="V270" s="235" t="s">
        <v>929</v>
      </c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33"/>
      <c r="AI270" s="233"/>
      <c r="AJ270" s="233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33"/>
      <c r="AV270" s="640"/>
    </row>
    <row r="271" spans="1:48" ht="19.5" customHeight="1">
      <c r="A271" s="526"/>
      <c r="B271" s="474"/>
      <c r="C271" s="656"/>
      <c r="D271" s="474"/>
      <c r="E271" s="474"/>
      <c r="F271" s="6" t="s">
        <v>19</v>
      </c>
      <c r="G271" s="6" t="s">
        <v>22</v>
      </c>
      <c r="H271" s="6" t="s">
        <v>59</v>
      </c>
      <c r="I271" s="6" t="s">
        <v>101</v>
      </c>
      <c r="J271" s="474"/>
      <c r="K271" s="474"/>
      <c r="L271" s="515"/>
      <c r="M271" s="515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6"/>
        <v>0</v>
      </c>
      <c r="V271" s="5" t="s">
        <v>8</v>
      </c>
      <c r="W271" s="93">
        <v>0</v>
      </c>
      <c r="X271" s="93">
        <v>0</v>
      </c>
      <c r="Y271" s="93">
        <v>0</v>
      </c>
      <c r="Z271" s="93">
        <v>0</v>
      </c>
      <c r="AA271" s="93">
        <v>0</v>
      </c>
      <c r="AB271" s="93">
        <v>0</v>
      </c>
      <c r="AC271" s="93">
        <v>0</v>
      </c>
      <c r="AD271" s="93">
        <v>0</v>
      </c>
      <c r="AE271" s="93">
        <v>0</v>
      </c>
      <c r="AF271" s="93">
        <v>0</v>
      </c>
      <c r="AG271" s="93">
        <v>0</v>
      </c>
      <c r="AH271" s="5">
        <v>0</v>
      </c>
      <c r="AI271" s="5">
        <v>0</v>
      </c>
      <c r="AJ271" s="5">
        <v>0</v>
      </c>
      <c r="AK271" s="93">
        <v>0</v>
      </c>
      <c r="AL271" s="93">
        <v>0</v>
      </c>
      <c r="AM271" s="93">
        <v>0</v>
      </c>
      <c r="AN271" s="9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5">
        <v>0</v>
      </c>
      <c r="AV271" s="640"/>
    </row>
    <row r="272" spans="1:48" ht="19.5" customHeight="1">
      <c r="A272" s="526"/>
      <c r="B272" s="474"/>
      <c r="C272" s="656"/>
      <c r="D272" s="474"/>
      <c r="E272" s="474"/>
      <c r="F272" s="476" t="s">
        <v>39</v>
      </c>
      <c r="G272" s="476" t="s">
        <v>21</v>
      </c>
      <c r="H272" s="476" t="s">
        <v>59</v>
      </c>
      <c r="I272" s="476" t="s">
        <v>366</v>
      </c>
      <c r="J272" s="474"/>
      <c r="K272" s="474"/>
      <c r="L272" s="515"/>
      <c r="M272" s="515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6"/>
        <v>0</v>
      </c>
      <c r="V272" s="7" t="s">
        <v>50</v>
      </c>
      <c r="W272" s="93">
        <v>0</v>
      </c>
      <c r="X272" s="93">
        <v>0</v>
      </c>
      <c r="Y272" s="93">
        <v>0</v>
      </c>
      <c r="Z272" s="93">
        <v>0</v>
      </c>
      <c r="AA272" s="93">
        <v>0</v>
      </c>
      <c r="AB272" s="93">
        <v>0</v>
      </c>
      <c r="AC272" s="93">
        <v>0</v>
      </c>
      <c r="AD272" s="93">
        <v>0</v>
      </c>
      <c r="AE272" s="93">
        <v>0</v>
      </c>
      <c r="AF272" s="93">
        <v>0</v>
      </c>
      <c r="AG272" s="93">
        <v>0</v>
      </c>
      <c r="AH272" s="5">
        <v>0</v>
      </c>
      <c r="AI272" s="5">
        <v>0</v>
      </c>
      <c r="AJ272" s="5">
        <v>0</v>
      </c>
      <c r="AK272" s="93">
        <v>0</v>
      </c>
      <c r="AL272" s="93">
        <v>0</v>
      </c>
      <c r="AM272" s="93">
        <v>0</v>
      </c>
      <c r="AN272" s="9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5">
        <v>0</v>
      </c>
      <c r="AV272" s="640"/>
    </row>
    <row r="273" spans="1:48" ht="19.5" customHeight="1">
      <c r="A273" s="526"/>
      <c r="B273" s="474"/>
      <c r="C273" s="656"/>
      <c r="D273" s="474"/>
      <c r="E273" s="474"/>
      <c r="F273" s="476"/>
      <c r="G273" s="476"/>
      <c r="H273" s="476"/>
      <c r="I273" s="476"/>
      <c r="J273" s="474"/>
      <c r="K273" s="474"/>
      <c r="L273" s="515"/>
      <c r="M273" s="515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6"/>
        <v>0</v>
      </c>
      <c r="V273" s="7" t="s">
        <v>51</v>
      </c>
      <c r="W273" s="93">
        <v>0</v>
      </c>
      <c r="X273" s="93">
        <v>0</v>
      </c>
      <c r="Y273" s="93">
        <v>0</v>
      </c>
      <c r="Z273" s="93">
        <v>0</v>
      </c>
      <c r="AA273" s="93">
        <v>0</v>
      </c>
      <c r="AB273" s="93">
        <v>0</v>
      </c>
      <c r="AC273" s="93">
        <v>0</v>
      </c>
      <c r="AD273" s="93">
        <v>0</v>
      </c>
      <c r="AE273" s="93">
        <v>0</v>
      </c>
      <c r="AF273" s="93">
        <v>0</v>
      </c>
      <c r="AG273" s="93">
        <v>0</v>
      </c>
      <c r="AH273" s="5">
        <v>0</v>
      </c>
      <c r="AI273" s="5">
        <v>0</v>
      </c>
      <c r="AJ273" s="5">
        <v>0</v>
      </c>
      <c r="AK273" s="93">
        <v>0</v>
      </c>
      <c r="AL273" s="93">
        <v>0</v>
      </c>
      <c r="AM273" s="93">
        <v>0</v>
      </c>
      <c r="AN273" s="9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5">
        <v>0</v>
      </c>
      <c r="AV273" s="640"/>
    </row>
    <row r="274" spans="1:48" ht="18" customHeight="1">
      <c r="A274" s="526"/>
      <c r="B274" s="474"/>
      <c r="C274" s="656"/>
      <c r="D274" s="474"/>
      <c r="E274" s="474"/>
      <c r="F274" s="476"/>
      <c r="G274" s="476"/>
      <c r="H274" s="476"/>
      <c r="I274" s="476"/>
      <c r="J274" s="474"/>
      <c r="K274" s="474"/>
      <c r="L274" s="515"/>
      <c r="M274" s="515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6"/>
        <v>0</v>
      </c>
      <c r="V274" s="7" t="s">
        <v>52</v>
      </c>
      <c r="W274" s="93">
        <v>0</v>
      </c>
      <c r="X274" s="93">
        <v>0</v>
      </c>
      <c r="Y274" s="93">
        <v>0</v>
      </c>
      <c r="Z274" s="93">
        <v>0</v>
      </c>
      <c r="AA274" s="93">
        <v>0</v>
      </c>
      <c r="AB274" s="93">
        <v>0</v>
      </c>
      <c r="AC274" s="93">
        <v>0</v>
      </c>
      <c r="AD274" s="93">
        <v>0</v>
      </c>
      <c r="AE274" s="93">
        <v>0</v>
      </c>
      <c r="AF274" s="93">
        <v>0</v>
      </c>
      <c r="AG274" s="93">
        <v>0</v>
      </c>
      <c r="AH274" s="5">
        <v>0</v>
      </c>
      <c r="AI274" s="5">
        <v>0</v>
      </c>
      <c r="AJ274" s="5">
        <v>0</v>
      </c>
      <c r="AK274" s="93">
        <v>0</v>
      </c>
      <c r="AL274" s="93">
        <v>0</v>
      </c>
      <c r="AM274" s="93">
        <v>0</v>
      </c>
      <c r="AN274" s="9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5">
        <v>0</v>
      </c>
      <c r="AV274" s="639"/>
    </row>
    <row r="275" spans="1:48" ht="18" customHeight="1">
      <c r="A275" s="526"/>
      <c r="B275" s="474"/>
      <c r="C275" s="656"/>
      <c r="D275" s="474"/>
      <c r="E275" s="474"/>
      <c r="F275" s="476"/>
      <c r="G275" s="476"/>
      <c r="H275" s="476"/>
      <c r="I275" s="476"/>
      <c r="J275" s="474"/>
      <c r="K275" s="474"/>
      <c r="L275" s="515"/>
      <c r="M275" s="541"/>
      <c r="N275" s="230">
        <f t="shared" ref="N275:T275" si="118">SUM(N269:N274)</f>
        <v>0.89344999999999997</v>
      </c>
      <c r="O275" s="230">
        <f t="shared" si="118"/>
        <v>1.05149</v>
      </c>
      <c r="P275" s="230">
        <f t="shared" si="118"/>
        <v>3.7658</v>
      </c>
      <c r="Q275" s="230">
        <f t="shared" si="118"/>
        <v>0.19206000000000001</v>
      </c>
      <c r="R275" s="230">
        <f t="shared" si="118"/>
        <v>0</v>
      </c>
      <c r="S275" s="230">
        <f t="shared" si="118"/>
        <v>0</v>
      </c>
      <c r="T275" s="230">
        <f t="shared" si="118"/>
        <v>0</v>
      </c>
      <c r="U275" s="231">
        <f t="shared" si="116"/>
        <v>5.9027999999999992</v>
      </c>
      <c r="V275" s="231" t="s">
        <v>11</v>
      </c>
      <c r="W275" s="193">
        <f t="shared" ref="W275:AU275" si="119">SUM(W269:W274)</f>
        <v>192.06</v>
      </c>
      <c r="X275" s="193">
        <f>X269+X271+X272+X273+X274</f>
        <v>0</v>
      </c>
      <c r="Y275" s="193">
        <f t="shared" si="119"/>
        <v>0</v>
      </c>
      <c r="Z275" s="193">
        <f t="shared" si="119"/>
        <v>0</v>
      </c>
      <c r="AA275" s="193">
        <f t="shared" si="119"/>
        <v>0</v>
      </c>
      <c r="AB275" s="193">
        <f t="shared" si="119"/>
        <v>0</v>
      </c>
      <c r="AC275" s="193">
        <f t="shared" si="119"/>
        <v>0</v>
      </c>
      <c r="AD275" s="193">
        <f t="shared" si="119"/>
        <v>0</v>
      </c>
      <c r="AE275" s="193">
        <f t="shared" si="119"/>
        <v>0</v>
      </c>
      <c r="AF275" s="193">
        <f t="shared" si="119"/>
        <v>0</v>
      </c>
      <c r="AG275" s="193">
        <f>AG269+AG271+AG272+AG273+AG274</f>
        <v>0</v>
      </c>
      <c r="AH275" s="230">
        <f t="shared" si="119"/>
        <v>0</v>
      </c>
      <c r="AI275" s="230">
        <f t="shared" si="119"/>
        <v>0</v>
      </c>
      <c r="AJ275" s="230">
        <f t="shared" si="119"/>
        <v>0</v>
      </c>
      <c r="AK275" s="193">
        <f t="shared" si="119"/>
        <v>0</v>
      </c>
      <c r="AL275" s="193">
        <f t="shared" si="119"/>
        <v>0</v>
      </c>
      <c r="AM275" s="193">
        <f t="shared" si="119"/>
        <v>0</v>
      </c>
      <c r="AN275" s="193">
        <f t="shared" si="119"/>
        <v>0</v>
      </c>
      <c r="AO275" s="193">
        <f t="shared" si="119"/>
        <v>0</v>
      </c>
      <c r="AP275" s="193">
        <f t="shared" si="119"/>
        <v>0</v>
      </c>
      <c r="AQ275" s="193">
        <f t="shared" si="119"/>
        <v>0</v>
      </c>
      <c r="AR275" s="193">
        <f t="shared" si="119"/>
        <v>0</v>
      </c>
      <c r="AS275" s="193">
        <f t="shared" si="119"/>
        <v>0</v>
      </c>
      <c r="AT275" s="193">
        <f t="shared" si="119"/>
        <v>0</v>
      </c>
      <c r="AU275" s="230">
        <f t="shared" si="119"/>
        <v>0</v>
      </c>
      <c r="AV275" s="328"/>
    </row>
    <row r="276" spans="1:48" ht="19.5" customHeight="1">
      <c r="A276" s="526"/>
      <c r="B276" s="474" t="s">
        <v>239</v>
      </c>
      <c r="C276" s="656" t="s">
        <v>99</v>
      </c>
      <c r="D276" s="474" t="s">
        <v>265</v>
      </c>
      <c r="E276" s="474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474" t="s">
        <v>82</v>
      </c>
      <c r="K276" s="474" t="s">
        <v>82</v>
      </c>
      <c r="L276" s="474" t="s">
        <v>102</v>
      </c>
      <c r="M276" s="515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6"/>
        <v>1.29094</v>
      </c>
      <c r="V276" s="7" t="s">
        <v>3</v>
      </c>
      <c r="W276" s="93">
        <v>0</v>
      </c>
      <c r="X276" s="93">
        <f>SUM(X277:X279)</f>
        <v>0</v>
      </c>
      <c r="Y276" s="93">
        <f t="shared" ref="Y276:AR276" si="120">SUM(Y277:Y279)</f>
        <v>0</v>
      </c>
      <c r="Z276" s="93">
        <f t="shared" si="120"/>
        <v>0</v>
      </c>
      <c r="AA276" s="93">
        <f t="shared" si="120"/>
        <v>0</v>
      </c>
      <c r="AB276" s="93">
        <f t="shared" si="120"/>
        <v>0</v>
      </c>
      <c r="AC276" s="93">
        <f t="shared" si="120"/>
        <v>0</v>
      </c>
      <c r="AD276" s="93">
        <f t="shared" si="120"/>
        <v>0</v>
      </c>
      <c r="AE276" s="93">
        <f t="shared" si="120"/>
        <v>0</v>
      </c>
      <c r="AF276" s="93">
        <f t="shared" si="120"/>
        <v>0</v>
      </c>
      <c r="AG276" s="93">
        <f t="shared" si="120"/>
        <v>0</v>
      </c>
      <c r="AH276" s="5">
        <f t="shared" si="120"/>
        <v>870.53</v>
      </c>
      <c r="AI276" s="5">
        <f t="shared" si="120"/>
        <v>870.53</v>
      </c>
      <c r="AJ276" s="5">
        <f t="shared" si="120"/>
        <v>870.53</v>
      </c>
      <c r="AK276" s="93">
        <f t="shared" si="120"/>
        <v>870.52800000000002</v>
      </c>
      <c r="AL276" s="93">
        <f t="shared" si="120"/>
        <v>0</v>
      </c>
      <c r="AM276" s="93">
        <f t="shared" si="120"/>
        <v>0</v>
      </c>
      <c r="AN276" s="93">
        <f t="shared" si="120"/>
        <v>0</v>
      </c>
      <c r="AO276" s="93">
        <f t="shared" si="120"/>
        <v>0</v>
      </c>
      <c r="AP276" s="93">
        <f t="shared" si="120"/>
        <v>0</v>
      </c>
      <c r="AQ276" s="93">
        <f t="shared" si="120"/>
        <v>0</v>
      </c>
      <c r="AR276" s="93">
        <f t="shared" si="120"/>
        <v>0</v>
      </c>
      <c r="AS276" s="93">
        <v>0</v>
      </c>
      <c r="AT276" s="93">
        <v>0</v>
      </c>
      <c r="AU276" s="5">
        <v>0</v>
      </c>
      <c r="AV276" s="636" t="s">
        <v>1000</v>
      </c>
    </row>
    <row r="277" spans="1:48" s="234" customFormat="1" ht="30" hidden="1" customHeight="1">
      <c r="A277" s="526"/>
      <c r="B277" s="474"/>
      <c r="C277" s="656"/>
      <c r="D277" s="474"/>
      <c r="E277" s="474"/>
      <c r="F277" s="232"/>
      <c r="G277" s="232"/>
      <c r="H277" s="232"/>
      <c r="I277" s="232"/>
      <c r="J277" s="474"/>
      <c r="K277" s="474"/>
      <c r="L277" s="474"/>
      <c r="M277" s="515"/>
      <c r="N277" s="233"/>
      <c r="O277" s="233"/>
      <c r="P277" s="233"/>
      <c r="Q277" s="233"/>
      <c r="R277" s="233"/>
      <c r="S277" s="233"/>
      <c r="T277" s="233"/>
      <c r="U277" s="233"/>
      <c r="V277" s="236" t="s">
        <v>930</v>
      </c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33"/>
      <c r="AI277" s="233"/>
      <c r="AJ277" s="233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33"/>
      <c r="AV277" s="640"/>
    </row>
    <row r="278" spans="1:48" s="234" customFormat="1" ht="28.5" hidden="1" customHeight="1">
      <c r="A278" s="526"/>
      <c r="B278" s="474"/>
      <c r="C278" s="656"/>
      <c r="D278" s="474"/>
      <c r="E278" s="474"/>
      <c r="F278" s="232"/>
      <c r="G278" s="232"/>
      <c r="H278" s="232"/>
      <c r="I278" s="232"/>
      <c r="J278" s="474"/>
      <c r="K278" s="474"/>
      <c r="L278" s="474"/>
      <c r="M278" s="515"/>
      <c r="N278" s="233"/>
      <c r="O278" s="233"/>
      <c r="P278" s="233"/>
      <c r="Q278" s="233"/>
      <c r="R278" s="233"/>
      <c r="S278" s="233"/>
      <c r="T278" s="233"/>
      <c r="U278" s="233"/>
      <c r="V278" s="236" t="s">
        <v>931</v>
      </c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33">
        <v>870.53</v>
      </c>
      <c r="AI278" s="233">
        <v>870.53</v>
      </c>
      <c r="AJ278" s="233">
        <v>870.53</v>
      </c>
      <c r="AK278" s="208">
        <v>870.52800000000002</v>
      </c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33"/>
      <c r="AV278" s="640"/>
    </row>
    <row r="279" spans="1:48" s="234" customFormat="1" ht="26.25" hidden="1" customHeight="1">
      <c r="A279" s="526"/>
      <c r="B279" s="474"/>
      <c r="C279" s="656"/>
      <c r="D279" s="474"/>
      <c r="E279" s="474"/>
      <c r="F279" s="232"/>
      <c r="G279" s="232"/>
      <c r="H279" s="232"/>
      <c r="I279" s="232"/>
      <c r="J279" s="474"/>
      <c r="K279" s="474"/>
      <c r="L279" s="474"/>
      <c r="M279" s="515"/>
      <c r="N279" s="233"/>
      <c r="O279" s="233"/>
      <c r="P279" s="233"/>
      <c r="Q279" s="233"/>
      <c r="R279" s="233"/>
      <c r="S279" s="233"/>
      <c r="T279" s="233"/>
      <c r="U279" s="233"/>
      <c r="V279" s="236" t="s">
        <v>932</v>
      </c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33"/>
      <c r="AI279" s="233"/>
      <c r="AJ279" s="233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33"/>
      <c r="AV279" s="640"/>
    </row>
    <row r="280" spans="1:48" ht="19.5" customHeight="1">
      <c r="A280" s="526"/>
      <c r="B280" s="474"/>
      <c r="C280" s="656"/>
      <c r="D280" s="474"/>
      <c r="E280" s="474"/>
      <c r="F280" s="6" t="s">
        <v>19</v>
      </c>
      <c r="G280" s="6" t="s">
        <v>22</v>
      </c>
      <c r="H280" s="6" t="s">
        <v>59</v>
      </c>
      <c r="I280" s="6" t="s">
        <v>321</v>
      </c>
      <c r="J280" s="474"/>
      <c r="K280" s="474"/>
      <c r="L280" s="474"/>
      <c r="M280" s="515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6"/>
        <v>0</v>
      </c>
      <c r="V280" s="5" t="s">
        <v>8</v>
      </c>
      <c r="W280" s="93">
        <v>0</v>
      </c>
      <c r="X280" s="93">
        <v>0</v>
      </c>
      <c r="Y280" s="93">
        <v>0</v>
      </c>
      <c r="Z280" s="93">
        <v>0</v>
      </c>
      <c r="AA280" s="93">
        <v>0</v>
      </c>
      <c r="AB280" s="93">
        <v>0</v>
      </c>
      <c r="AC280" s="93">
        <v>0</v>
      </c>
      <c r="AD280" s="93">
        <v>0</v>
      </c>
      <c r="AE280" s="93">
        <v>0</v>
      </c>
      <c r="AF280" s="93">
        <v>0</v>
      </c>
      <c r="AG280" s="93">
        <v>0</v>
      </c>
      <c r="AH280" s="5">
        <v>0</v>
      </c>
      <c r="AI280" s="5">
        <v>0</v>
      </c>
      <c r="AJ280" s="5">
        <v>0</v>
      </c>
      <c r="AK280" s="93">
        <v>0</v>
      </c>
      <c r="AL280" s="93">
        <v>0</v>
      </c>
      <c r="AM280" s="93">
        <v>0</v>
      </c>
      <c r="AN280" s="93">
        <v>0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5">
        <v>0</v>
      </c>
      <c r="AV280" s="640"/>
    </row>
    <row r="281" spans="1:48" ht="19.5" customHeight="1">
      <c r="A281" s="526"/>
      <c r="B281" s="474"/>
      <c r="C281" s="656"/>
      <c r="D281" s="474"/>
      <c r="E281" s="474"/>
      <c r="F281" s="476" t="s">
        <v>39</v>
      </c>
      <c r="G281" s="476" t="s">
        <v>21</v>
      </c>
      <c r="H281" s="476" t="s">
        <v>59</v>
      </c>
      <c r="I281" s="476" t="s">
        <v>366</v>
      </c>
      <c r="J281" s="474"/>
      <c r="K281" s="474"/>
      <c r="L281" s="474"/>
      <c r="M281" s="515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6"/>
        <v>0</v>
      </c>
      <c r="V281" s="7" t="s">
        <v>50</v>
      </c>
      <c r="W281" s="93">
        <v>0</v>
      </c>
      <c r="X281" s="93">
        <v>0</v>
      </c>
      <c r="Y281" s="93">
        <v>0</v>
      </c>
      <c r="Z281" s="93">
        <v>0</v>
      </c>
      <c r="AA281" s="93">
        <v>0</v>
      </c>
      <c r="AB281" s="93">
        <v>0</v>
      </c>
      <c r="AC281" s="93">
        <v>0</v>
      </c>
      <c r="AD281" s="93">
        <v>0</v>
      </c>
      <c r="AE281" s="93">
        <v>0</v>
      </c>
      <c r="AF281" s="93">
        <v>0</v>
      </c>
      <c r="AG281" s="93">
        <v>0</v>
      </c>
      <c r="AH281" s="5">
        <v>0</v>
      </c>
      <c r="AI281" s="5">
        <v>0</v>
      </c>
      <c r="AJ281" s="5">
        <v>0</v>
      </c>
      <c r="AK281" s="93">
        <v>0</v>
      </c>
      <c r="AL281" s="93">
        <v>0</v>
      </c>
      <c r="AM281" s="93">
        <v>0</v>
      </c>
      <c r="AN281" s="93">
        <v>0</v>
      </c>
      <c r="AO281" s="93">
        <v>0</v>
      </c>
      <c r="AP281" s="93">
        <v>0</v>
      </c>
      <c r="AQ281" s="93">
        <v>0</v>
      </c>
      <c r="AR281" s="93">
        <v>0</v>
      </c>
      <c r="AS281" s="93">
        <v>0</v>
      </c>
      <c r="AT281" s="93">
        <v>0</v>
      </c>
      <c r="AU281" s="5">
        <v>0</v>
      </c>
      <c r="AV281" s="640"/>
    </row>
    <row r="282" spans="1:48" ht="19.5" customHeight="1">
      <c r="A282" s="526"/>
      <c r="B282" s="474"/>
      <c r="C282" s="656"/>
      <c r="D282" s="474"/>
      <c r="E282" s="474"/>
      <c r="F282" s="476"/>
      <c r="G282" s="476"/>
      <c r="H282" s="476"/>
      <c r="I282" s="476"/>
      <c r="J282" s="474"/>
      <c r="K282" s="474"/>
      <c r="L282" s="474"/>
      <c r="M282" s="515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6"/>
        <v>0</v>
      </c>
      <c r="V282" s="7" t="s">
        <v>51</v>
      </c>
      <c r="W282" s="93">
        <v>0</v>
      </c>
      <c r="X282" s="93">
        <v>0</v>
      </c>
      <c r="Y282" s="93">
        <v>0</v>
      </c>
      <c r="Z282" s="93">
        <v>0</v>
      </c>
      <c r="AA282" s="93">
        <v>0</v>
      </c>
      <c r="AB282" s="93">
        <v>0</v>
      </c>
      <c r="AC282" s="93">
        <v>0</v>
      </c>
      <c r="AD282" s="93">
        <v>0</v>
      </c>
      <c r="AE282" s="93">
        <v>0</v>
      </c>
      <c r="AF282" s="93">
        <v>0</v>
      </c>
      <c r="AG282" s="93">
        <v>0</v>
      </c>
      <c r="AH282" s="5">
        <v>0</v>
      </c>
      <c r="AI282" s="5">
        <v>0</v>
      </c>
      <c r="AJ282" s="5">
        <v>0</v>
      </c>
      <c r="AK282" s="93">
        <v>0</v>
      </c>
      <c r="AL282" s="93">
        <v>0</v>
      </c>
      <c r="AM282" s="93">
        <v>0</v>
      </c>
      <c r="AN282" s="93">
        <v>0</v>
      </c>
      <c r="AO282" s="93">
        <v>0</v>
      </c>
      <c r="AP282" s="93">
        <v>0</v>
      </c>
      <c r="AQ282" s="93">
        <v>0</v>
      </c>
      <c r="AR282" s="93">
        <v>0</v>
      </c>
      <c r="AS282" s="93">
        <v>0</v>
      </c>
      <c r="AT282" s="93">
        <v>0</v>
      </c>
      <c r="AU282" s="5">
        <v>0</v>
      </c>
      <c r="AV282" s="640"/>
    </row>
    <row r="283" spans="1:48" ht="18" customHeight="1">
      <c r="A283" s="526"/>
      <c r="B283" s="474"/>
      <c r="C283" s="656"/>
      <c r="D283" s="474"/>
      <c r="E283" s="474"/>
      <c r="F283" s="476"/>
      <c r="G283" s="476"/>
      <c r="H283" s="476"/>
      <c r="I283" s="476"/>
      <c r="J283" s="474"/>
      <c r="K283" s="474"/>
      <c r="L283" s="474"/>
      <c r="M283" s="515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6"/>
        <v>0</v>
      </c>
      <c r="V283" s="7" t="s">
        <v>52</v>
      </c>
      <c r="W283" s="93">
        <v>0</v>
      </c>
      <c r="X283" s="93">
        <v>0</v>
      </c>
      <c r="Y283" s="93">
        <v>0</v>
      </c>
      <c r="Z283" s="93">
        <v>0</v>
      </c>
      <c r="AA283" s="93">
        <v>0</v>
      </c>
      <c r="AB283" s="93">
        <v>0</v>
      </c>
      <c r="AC283" s="93">
        <v>0</v>
      </c>
      <c r="AD283" s="93">
        <v>0</v>
      </c>
      <c r="AE283" s="93">
        <v>0</v>
      </c>
      <c r="AF283" s="93">
        <v>0</v>
      </c>
      <c r="AG283" s="93">
        <v>0</v>
      </c>
      <c r="AH283" s="5">
        <v>0</v>
      </c>
      <c r="AI283" s="5">
        <v>0</v>
      </c>
      <c r="AJ283" s="5">
        <v>0</v>
      </c>
      <c r="AK283" s="93">
        <v>0</v>
      </c>
      <c r="AL283" s="93">
        <v>0</v>
      </c>
      <c r="AM283" s="93">
        <v>0</v>
      </c>
      <c r="AN283" s="93">
        <v>0</v>
      </c>
      <c r="AO283" s="93">
        <v>0</v>
      </c>
      <c r="AP283" s="93">
        <v>0</v>
      </c>
      <c r="AQ283" s="93">
        <v>0</v>
      </c>
      <c r="AR283" s="93">
        <v>0</v>
      </c>
      <c r="AS283" s="93">
        <v>0</v>
      </c>
      <c r="AT283" s="93">
        <v>0</v>
      </c>
      <c r="AU283" s="5">
        <v>0</v>
      </c>
      <c r="AV283" s="639"/>
    </row>
    <row r="284" spans="1:48" ht="18" customHeight="1">
      <c r="A284" s="526"/>
      <c r="B284" s="474"/>
      <c r="C284" s="656"/>
      <c r="D284" s="474"/>
      <c r="E284" s="474"/>
      <c r="F284" s="476"/>
      <c r="G284" s="476"/>
      <c r="H284" s="476"/>
      <c r="I284" s="476"/>
      <c r="J284" s="474"/>
      <c r="K284" s="474"/>
      <c r="L284" s="474"/>
      <c r="M284" s="541"/>
      <c r="N284" s="230">
        <f t="shared" ref="N284:T284" si="121">SUM(N276:N283)</f>
        <v>0</v>
      </c>
      <c r="O284" s="230">
        <f t="shared" si="121"/>
        <v>0</v>
      </c>
      <c r="P284" s="230">
        <f t="shared" si="121"/>
        <v>0</v>
      </c>
      <c r="Q284" s="230">
        <f t="shared" si="121"/>
        <v>0</v>
      </c>
      <c r="R284" s="230">
        <f t="shared" si="121"/>
        <v>1.29094</v>
      </c>
      <c r="S284" s="230">
        <f t="shared" si="121"/>
        <v>0</v>
      </c>
      <c r="T284" s="230">
        <f t="shared" si="121"/>
        <v>0</v>
      </c>
      <c r="U284" s="231">
        <f t="shared" si="116"/>
        <v>1.29094</v>
      </c>
      <c r="V284" s="231" t="s">
        <v>11</v>
      </c>
      <c r="W284" s="193">
        <f t="shared" ref="W284:AU284" si="122">SUM(W276:W283)</f>
        <v>0</v>
      </c>
      <c r="X284" s="193">
        <f>X276+X280+X281+X282+X283</f>
        <v>0</v>
      </c>
      <c r="Y284" s="193">
        <f t="shared" ref="Y284:AS284" si="123">Y276+Y280+Y281+Y282+Y283</f>
        <v>0</v>
      </c>
      <c r="Z284" s="193">
        <f t="shared" si="123"/>
        <v>0</v>
      </c>
      <c r="AA284" s="193">
        <f t="shared" si="123"/>
        <v>0</v>
      </c>
      <c r="AB284" s="193">
        <f t="shared" si="123"/>
        <v>0</v>
      </c>
      <c r="AC284" s="193">
        <f t="shared" si="123"/>
        <v>0</v>
      </c>
      <c r="AD284" s="193">
        <f t="shared" si="123"/>
        <v>0</v>
      </c>
      <c r="AE284" s="193">
        <f t="shared" si="123"/>
        <v>0</v>
      </c>
      <c r="AF284" s="193">
        <f t="shared" si="123"/>
        <v>0</v>
      </c>
      <c r="AG284" s="193">
        <f t="shared" si="123"/>
        <v>0</v>
      </c>
      <c r="AH284" s="230">
        <f t="shared" si="123"/>
        <v>870.53</v>
      </c>
      <c r="AI284" s="230">
        <f t="shared" si="123"/>
        <v>870.53</v>
      </c>
      <c r="AJ284" s="230">
        <f t="shared" si="123"/>
        <v>870.53</v>
      </c>
      <c r="AK284" s="193">
        <f t="shared" si="123"/>
        <v>870.52800000000002</v>
      </c>
      <c r="AL284" s="193">
        <v>906.19500000000005</v>
      </c>
      <c r="AM284" s="193">
        <f t="shared" si="123"/>
        <v>0</v>
      </c>
      <c r="AN284" s="193">
        <f t="shared" si="123"/>
        <v>0</v>
      </c>
      <c r="AO284" s="193">
        <f t="shared" si="123"/>
        <v>0</v>
      </c>
      <c r="AP284" s="193">
        <f t="shared" si="123"/>
        <v>0</v>
      </c>
      <c r="AQ284" s="193">
        <f t="shared" si="123"/>
        <v>0</v>
      </c>
      <c r="AR284" s="193">
        <f t="shared" si="123"/>
        <v>0</v>
      </c>
      <c r="AS284" s="193">
        <f t="shared" si="123"/>
        <v>0</v>
      </c>
      <c r="AT284" s="193">
        <f t="shared" ref="AT284" si="124">AT276+AT278+AT279+AT280+AT281+AT282+AT283</f>
        <v>0</v>
      </c>
      <c r="AU284" s="230">
        <f t="shared" si="122"/>
        <v>0</v>
      </c>
      <c r="AV284" s="328"/>
    </row>
    <row r="285" spans="1:48" ht="19.5" customHeight="1">
      <c r="A285" s="526"/>
      <c r="B285" s="474" t="s">
        <v>240</v>
      </c>
      <c r="C285" s="656" t="s">
        <v>100</v>
      </c>
      <c r="D285" s="474" t="s">
        <v>265</v>
      </c>
      <c r="E285" s="474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474" t="s">
        <v>82</v>
      </c>
      <c r="K285" s="474" t="s">
        <v>82</v>
      </c>
      <c r="L285" s="474" t="s">
        <v>103</v>
      </c>
      <c r="M285" s="515">
        <f t="shared" ref="M285" si="125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6"/>
        <v>3.5608399999999998</v>
      </c>
      <c r="V285" s="7" t="s">
        <v>3</v>
      </c>
      <c r="W285" s="93">
        <v>0</v>
      </c>
      <c r="X285" s="93">
        <v>0</v>
      </c>
      <c r="Y285" s="93">
        <v>0</v>
      </c>
      <c r="Z285" s="93">
        <v>0</v>
      </c>
      <c r="AA285" s="93">
        <v>0</v>
      </c>
      <c r="AB285" s="93">
        <v>0</v>
      </c>
      <c r="AC285" s="93">
        <v>0</v>
      </c>
      <c r="AD285" s="93">
        <v>0</v>
      </c>
      <c r="AE285" s="93">
        <v>0</v>
      </c>
      <c r="AF285" s="93">
        <v>0</v>
      </c>
      <c r="AG285" s="93">
        <v>0</v>
      </c>
      <c r="AH285" s="5">
        <v>0</v>
      </c>
      <c r="AI285" s="5">
        <v>0</v>
      </c>
      <c r="AJ285" s="5">
        <v>0</v>
      </c>
      <c r="AK285" s="93">
        <v>0</v>
      </c>
      <c r="AL285" s="93">
        <v>0</v>
      </c>
      <c r="AM285" s="93">
        <v>0</v>
      </c>
      <c r="AN285" s="93">
        <v>0</v>
      </c>
      <c r="AO285" s="93">
        <v>0</v>
      </c>
      <c r="AP285" s="93">
        <v>0</v>
      </c>
      <c r="AQ285" s="93">
        <v>0</v>
      </c>
      <c r="AR285" s="93">
        <v>0</v>
      </c>
      <c r="AS285" s="93">
        <v>0</v>
      </c>
      <c r="AT285" s="93">
        <v>0</v>
      </c>
      <c r="AU285" s="5">
        <v>0</v>
      </c>
      <c r="AV285" s="302"/>
    </row>
    <row r="286" spans="1:48" ht="19.5" customHeight="1">
      <c r="A286" s="526"/>
      <c r="B286" s="474"/>
      <c r="C286" s="656"/>
      <c r="D286" s="474"/>
      <c r="E286" s="474"/>
      <c r="F286" s="6" t="s">
        <v>19</v>
      </c>
      <c r="G286" s="6" t="s">
        <v>22</v>
      </c>
      <c r="H286" s="6" t="s">
        <v>59</v>
      </c>
      <c r="I286" s="6" t="s">
        <v>322</v>
      </c>
      <c r="J286" s="474"/>
      <c r="K286" s="474"/>
      <c r="L286" s="474"/>
      <c r="M286" s="515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6"/>
        <v>0</v>
      </c>
      <c r="V286" s="5" t="s">
        <v>8</v>
      </c>
      <c r="W286" s="93">
        <v>0</v>
      </c>
      <c r="X286" s="93">
        <v>0</v>
      </c>
      <c r="Y286" s="93">
        <v>0</v>
      </c>
      <c r="Z286" s="93">
        <v>0</v>
      </c>
      <c r="AA286" s="93">
        <v>0</v>
      </c>
      <c r="AB286" s="93">
        <v>0</v>
      </c>
      <c r="AC286" s="93">
        <v>0</v>
      </c>
      <c r="AD286" s="93">
        <v>0</v>
      </c>
      <c r="AE286" s="93">
        <v>0</v>
      </c>
      <c r="AF286" s="93">
        <v>0</v>
      </c>
      <c r="AG286" s="93">
        <v>0</v>
      </c>
      <c r="AH286" s="5">
        <v>0</v>
      </c>
      <c r="AI286" s="5">
        <v>0</v>
      </c>
      <c r="AJ286" s="5">
        <v>0</v>
      </c>
      <c r="AK286" s="93">
        <v>0</v>
      </c>
      <c r="AL286" s="93">
        <v>0</v>
      </c>
      <c r="AM286" s="93">
        <v>0</v>
      </c>
      <c r="AN286" s="93">
        <v>0</v>
      </c>
      <c r="AO286" s="93">
        <v>0</v>
      </c>
      <c r="AP286" s="93">
        <v>0</v>
      </c>
      <c r="AQ286" s="93">
        <v>0</v>
      </c>
      <c r="AR286" s="93">
        <v>0</v>
      </c>
      <c r="AS286" s="93">
        <v>0</v>
      </c>
      <c r="AT286" s="93">
        <v>0</v>
      </c>
      <c r="AU286" s="5">
        <v>0</v>
      </c>
      <c r="AV286" s="302"/>
    </row>
    <row r="287" spans="1:48" ht="19.5" customHeight="1">
      <c r="A287" s="526"/>
      <c r="B287" s="474"/>
      <c r="C287" s="656"/>
      <c r="D287" s="474"/>
      <c r="E287" s="474"/>
      <c r="F287" s="476" t="s">
        <v>39</v>
      </c>
      <c r="G287" s="476" t="s">
        <v>21</v>
      </c>
      <c r="H287" s="476" t="s">
        <v>59</v>
      </c>
      <c r="I287" s="476" t="s">
        <v>303</v>
      </c>
      <c r="J287" s="474"/>
      <c r="K287" s="474"/>
      <c r="L287" s="474"/>
      <c r="M287" s="515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6"/>
        <v>0</v>
      </c>
      <c r="V287" s="7" t="s">
        <v>50</v>
      </c>
      <c r="W287" s="93">
        <v>0</v>
      </c>
      <c r="X287" s="93">
        <v>0</v>
      </c>
      <c r="Y287" s="93">
        <v>0</v>
      </c>
      <c r="Z287" s="93">
        <v>0</v>
      </c>
      <c r="AA287" s="93">
        <v>0</v>
      </c>
      <c r="AB287" s="93">
        <v>0</v>
      </c>
      <c r="AC287" s="93">
        <v>0</v>
      </c>
      <c r="AD287" s="93">
        <v>0</v>
      </c>
      <c r="AE287" s="93">
        <v>0</v>
      </c>
      <c r="AF287" s="93">
        <v>0</v>
      </c>
      <c r="AG287" s="93">
        <v>0</v>
      </c>
      <c r="AH287" s="5">
        <v>0</v>
      </c>
      <c r="AI287" s="5">
        <v>0</v>
      </c>
      <c r="AJ287" s="5">
        <v>0</v>
      </c>
      <c r="AK287" s="93">
        <v>0</v>
      </c>
      <c r="AL287" s="93">
        <v>0</v>
      </c>
      <c r="AM287" s="93">
        <v>0</v>
      </c>
      <c r="AN287" s="93">
        <v>0</v>
      </c>
      <c r="AO287" s="93">
        <v>0</v>
      </c>
      <c r="AP287" s="93">
        <v>0</v>
      </c>
      <c r="AQ287" s="93">
        <v>0</v>
      </c>
      <c r="AR287" s="93">
        <v>0</v>
      </c>
      <c r="AS287" s="93">
        <v>0</v>
      </c>
      <c r="AT287" s="93">
        <v>0</v>
      </c>
      <c r="AU287" s="5">
        <v>0</v>
      </c>
      <c r="AV287" s="302"/>
    </row>
    <row r="288" spans="1:48" ht="19.5" customHeight="1">
      <c r="A288" s="526"/>
      <c r="B288" s="474"/>
      <c r="C288" s="656"/>
      <c r="D288" s="474"/>
      <c r="E288" s="474"/>
      <c r="F288" s="476"/>
      <c r="G288" s="476"/>
      <c r="H288" s="476"/>
      <c r="I288" s="476"/>
      <c r="J288" s="474"/>
      <c r="K288" s="474"/>
      <c r="L288" s="474"/>
      <c r="M288" s="515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6"/>
        <v>0</v>
      </c>
      <c r="V288" s="7" t="s">
        <v>51</v>
      </c>
      <c r="W288" s="93">
        <v>0</v>
      </c>
      <c r="X288" s="93">
        <v>0</v>
      </c>
      <c r="Y288" s="93">
        <v>0</v>
      </c>
      <c r="Z288" s="93">
        <v>0</v>
      </c>
      <c r="AA288" s="93">
        <v>0</v>
      </c>
      <c r="AB288" s="93">
        <v>0</v>
      </c>
      <c r="AC288" s="93">
        <v>0</v>
      </c>
      <c r="AD288" s="93">
        <v>0</v>
      </c>
      <c r="AE288" s="93">
        <v>0</v>
      </c>
      <c r="AF288" s="93">
        <v>0</v>
      </c>
      <c r="AG288" s="93">
        <v>0</v>
      </c>
      <c r="AH288" s="5">
        <v>0</v>
      </c>
      <c r="AI288" s="5">
        <v>0</v>
      </c>
      <c r="AJ288" s="5">
        <v>0</v>
      </c>
      <c r="AK288" s="93">
        <v>0</v>
      </c>
      <c r="AL288" s="93">
        <v>0</v>
      </c>
      <c r="AM288" s="93">
        <v>0</v>
      </c>
      <c r="AN288" s="93">
        <v>0</v>
      </c>
      <c r="AO288" s="93">
        <v>0</v>
      </c>
      <c r="AP288" s="93">
        <v>0</v>
      </c>
      <c r="AQ288" s="93">
        <v>0</v>
      </c>
      <c r="AR288" s="93">
        <v>0</v>
      </c>
      <c r="AS288" s="93">
        <v>0</v>
      </c>
      <c r="AT288" s="93">
        <v>0</v>
      </c>
      <c r="AU288" s="5">
        <v>0</v>
      </c>
      <c r="AV288" s="302"/>
    </row>
    <row r="289" spans="1:48" ht="18" customHeight="1">
      <c r="A289" s="526"/>
      <c r="B289" s="474"/>
      <c r="C289" s="656"/>
      <c r="D289" s="474"/>
      <c r="E289" s="474"/>
      <c r="F289" s="476"/>
      <c r="G289" s="476"/>
      <c r="H289" s="476"/>
      <c r="I289" s="476"/>
      <c r="J289" s="474"/>
      <c r="K289" s="474"/>
      <c r="L289" s="474"/>
      <c r="M289" s="515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6"/>
        <v>0</v>
      </c>
      <c r="V289" s="7" t="s">
        <v>52</v>
      </c>
      <c r="W289" s="93">
        <v>0</v>
      </c>
      <c r="X289" s="93">
        <v>0</v>
      </c>
      <c r="Y289" s="93">
        <v>0</v>
      </c>
      <c r="Z289" s="93">
        <v>0</v>
      </c>
      <c r="AA289" s="93">
        <v>0</v>
      </c>
      <c r="AB289" s="93">
        <v>0</v>
      </c>
      <c r="AC289" s="93">
        <v>0</v>
      </c>
      <c r="AD289" s="93">
        <v>0</v>
      </c>
      <c r="AE289" s="93">
        <v>0</v>
      </c>
      <c r="AF289" s="93">
        <v>0</v>
      </c>
      <c r="AG289" s="93">
        <v>0</v>
      </c>
      <c r="AH289" s="5">
        <v>0</v>
      </c>
      <c r="AI289" s="5">
        <v>0</v>
      </c>
      <c r="AJ289" s="5">
        <v>0</v>
      </c>
      <c r="AK289" s="93">
        <v>0</v>
      </c>
      <c r="AL289" s="93">
        <v>0</v>
      </c>
      <c r="AM289" s="93">
        <v>0</v>
      </c>
      <c r="AN289" s="93">
        <v>0</v>
      </c>
      <c r="AO289" s="93">
        <v>0</v>
      </c>
      <c r="AP289" s="93">
        <v>0</v>
      </c>
      <c r="AQ289" s="93">
        <v>0</v>
      </c>
      <c r="AR289" s="93">
        <v>0</v>
      </c>
      <c r="AS289" s="93">
        <v>0</v>
      </c>
      <c r="AT289" s="93">
        <v>0</v>
      </c>
      <c r="AU289" s="5">
        <v>0</v>
      </c>
      <c r="AV289" s="302"/>
    </row>
    <row r="290" spans="1:48" ht="18" customHeight="1">
      <c r="A290" s="527"/>
      <c r="B290" s="474"/>
      <c r="C290" s="656"/>
      <c r="D290" s="474"/>
      <c r="E290" s="474"/>
      <c r="F290" s="476"/>
      <c r="G290" s="476"/>
      <c r="H290" s="476"/>
      <c r="I290" s="476"/>
      <c r="J290" s="474"/>
      <c r="K290" s="474"/>
      <c r="L290" s="474"/>
      <c r="M290" s="541"/>
      <c r="N290" s="230">
        <f t="shared" ref="N290:T290" si="126">SUM(N285:N289)</f>
        <v>0</v>
      </c>
      <c r="O290" s="230">
        <f t="shared" si="126"/>
        <v>0</v>
      </c>
      <c r="P290" s="230">
        <f t="shared" si="126"/>
        <v>0</v>
      </c>
      <c r="Q290" s="230">
        <f t="shared" si="126"/>
        <v>0</v>
      </c>
      <c r="R290" s="230">
        <f t="shared" si="126"/>
        <v>3.5608399999999998</v>
      </c>
      <c r="S290" s="230">
        <f t="shared" si="126"/>
        <v>0</v>
      </c>
      <c r="T290" s="230">
        <f t="shared" si="126"/>
        <v>0</v>
      </c>
      <c r="U290" s="231">
        <f t="shared" si="116"/>
        <v>3.5608399999999998</v>
      </c>
      <c r="V290" s="231" t="s">
        <v>11</v>
      </c>
      <c r="W290" s="193">
        <f t="shared" ref="W290:AU290" si="127">SUM(W285:W289)</f>
        <v>0</v>
      </c>
      <c r="X290" s="193">
        <f t="shared" si="127"/>
        <v>0</v>
      </c>
      <c r="Y290" s="193">
        <f t="shared" si="127"/>
        <v>0</v>
      </c>
      <c r="Z290" s="193">
        <f t="shared" si="127"/>
        <v>0</v>
      </c>
      <c r="AA290" s="193">
        <f t="shared" si="127"/>
        <v>0</v>
      </c>
      <c r="AB290" s="193">
        <f t="shared" si="127"/>
        <v>0</v>
      </c>
      <c r="AC290" s="193">
        <f t="shared" si="127"/>
        <v>0</v>
      </c>
      <c r="AD290" s="193">
        <f t="shared" si="127"/>
        <v>0</v>
      </c>
      <c r="AE290" s="193">
        <f t="shared" si="127"/>
        <v>0</v>
      </c>
      <c r="AF290" s="193">
        <f t="shared" si="127"/>
        <v>0</v>
      </c>
      <c r="AG290" s="193">
        <f t="shared" si="127"/>
        <v>0</v>
      </c>
      <c r="AH290" s="230">
        <f t="shared" si="127"/>
        <v>0</v>
      </c>
      <c r="AI290" s="230">
        <f t="shared" si="127"/>
        <v>0</v>
      </c>
      <c r="AJ290" s="230">
        <f t="shared" si="127"/>
        <v>0</v>
      </c>
      <c r="AK290" s="193">
        <f t="shared" si="127"/>
        <v>0</v>
      </c>
      <c r="AL290" s="193">
        <f t="shared" si="127"/>
        <v>0</v>
      </c>
      <c r="AM290" s="193">
        <f t="shared" si="127"/>
        <v>0</v>
      </c>
      <c r="AN290" s="193">
        <f t="shared" si="127"/>
        <v>0</v>
      </c>
      <c r="AO290" s="193">
        <f t="shared" si="127"/>
        <v>0</v>
      </c>
      <c r="AP290" s="193">
        <f t="shared" si="127"/>
        <v>0</v>
      </c>
      <c r="AQ290" s="193">
        <f t="shared" si="127"/>
        <v>0</v>
      </c>
      <c r="AR290" s="193">
        <f t="shared" si="127"/>
        <v>0</v>
      </c>
      <c r="AS290" s="193">
        <f t="shared" si="127"/>
        <v>0</v>
      </c>
      <c r="AT290" s="193">
        <f t="shared" si="127"/>
        <v>0</v>
      </c>
      <c r="AU290" s="230">
        <f t="shared" si="127"/>
        <v>0</v>
      </c>
      <c r="AV290" s="328"/>
    </row>
    <row r="291" spans="1:48" ht="15.75" hidden="1" customHeight="1">
      <c r="A291" s="467" t="s">
        <v>169</v>
      </c>
      <c r="B291" s="468"/>
      <c r="C291" s="468"/>
      <c r="D291" s="468"/>
      <c r="E291" s="468"/>
      <c r="F291" s="468"/>
      <c r="G291" s="468"/>
      <c r="H291" s="468"/>
      <c r="I291" s="468"/>
      <c r="J291" s="468"/>
      <c r="K291" s="468"/>
      <c r="L291" s="468"/>
      <c r="M291" s="468"/>
      <c r="N291" s="468"/>
      <c r="O291" s="468"/>
      <c r="P291" s="468"/>
      <c r="Q291" s="468"/>
      <c r="R291" s="468"/>
      <c r="S291" s="468"/>
      <c r="T291" s="468"/>
      <c r="U291" s="468"/>
      <c r="V291" s="518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88"/>
      <c r="AI291" s="188"/>
      <c r="AJ291" s="188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88"/>
      <c r="AV291" s="302"/>
    </row>
    <row r="292" spans="1:48" ht="29.25" hidden="1" customHeight="1">
      <c r="A292" s="522" t="s">
        <v>65</v>
      </c>
      <c r="B292" s="523"/>
      <c r="C292" s="523"/>
      <c r="D292" s="523"/>
      <c r="E292" s="523"/>
      <c r="F292" s="523"/>
      <c r="G292" s="523"/>
      <c r="H292" s="523"/>
      <c r="I292" s="523"/>
      <c r="J292" s="523"/>
      <c r="K292" s="523"/>
      <c r="L292" s="523"/>
      <c r="M292" s="523"/>
      <c r="N292" s="523"/>
      <c r="O292" s="523"/>
      <c r="P292" s="523"/>
      <c r="Q292" s="523"/>
      <c r="R292" s="523"/>
      <c r="S292" s="523"/>
      <c r="T292" s="523"/>
      <c r="U292" s="523"/>
      <c r="V292" s="524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88"/>
      <c r="AI292" s="188"/>
      <c r="AJ292" s="188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88"/>
      <c r="AV292" s="302"/>
    </row>
    <row r="293" spans="1:48" ht="15.75" hidden="1" customHeight="1">
      <c r="A293" s="467" t="s">
        <v>168</v>
      </c>
      <c r="B293" s="468"/>
      <c r="C293" s="468"/>
      <c r="D293" s="468"/>
      <c r="E293" s="468"/>
      <c r="F293" s="468"/>
      <c r="G293" s="468"/>
      <c r="H293" s="468"/>
      <c r="I293" s="468"/>
      <c r="J293" s="468"/>
      <c r="K293" s="468"/>
      <c r="L293" s="468"/>
      <c r="M293" s="468"/>
      <c r="N293" s="468"/>
      <c r="O293" s="468"/>
      <c r="P293" s="468"/>
      <c r="Q293" s="468"/>
      <c r="R293" s="468"/>
      <c r="S293" s="468"/>
      <c r="T293" s="468"/>
      <c r="U293" s="468"/>
      <c r="V293" s="518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88"/>
      <c r="AI293" s="188"/>
      <c r="AJ293" s="188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88"/>
      <c r="AV293" s="302"/>
    </row>
    <row r="294" spans="1:48" ht="29.25" hidden="1" customHeight="1">
      <c r="A294" s="522" t="s">
        <v>65</v>
      </c>
      <c r="B294" s="523"/>
      <c r="C294" s="523"/>
      <c r="D294" s="523"/>
      <c r="E294" s="523"/>
      <c r="F294" s="523"/>
      <c r="G294" s="523"/>
      <c r="H294" s="523"/>
      <c r="I294" s="523"/>
      <c r="J294" s="523"/>
      <c r="K294" s="523"/>
      <c r="L294" s="523"/>
      <c r="M294" s="523"/>
      <c r="N294" s="523"/>
      <c r="O294" s="523"/>
      <c r="P294" s="523"/>
      <c r="Q294" s="523"/>
      <c r="R294" s="523"/>
      <c r="S294" s="523"/>
      <c r="T294" s="523"/>
      <c r="U294" s="523"/>
      <c r="V294" s="524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88"/>
      <c r="AI294" s="188"/>
      <c r="AJ294" s="188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88"/>
      <c r="AV294" s="302"/>
    </row>
    <row r="295" spans="1:48" ht="15.75" hidden="1" customHeight="1">
      <c r="A295" s="467" t="s">
        <v>171</v>
      </c>
      <c r="B295" s="468"/>
      <c r="C295" s="468"/>
      <c r="D295" s="468"/>
      <c r="E295" s="468"/>
      <c r="F295" s="468"/>
      <c r="G295" s="468"/>
      <c r="H295" s="468"/>
      <c r="I295" s="468"/>
      <c r="J295" s="468"/>
      <c r="K295" s="468"/>
      <c r="L295" s="468"/>
      <c r="M295" s="468"/>
      <c r="N295" s="468"/>
      <c r="O295" s="468"/>
      <c r="P295" s="468"/>
      <c r="Q295" s="468"/>
      <c r="R295" s="468"/>
      <c r="S295" s="468"/>
      <c r="T295" s="468"/>
      <c r="U295" s="468"/>
      <c r="V295" s="518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88"/>
      <c r="AI295" s="188"/>
      <c r="AJ295" s="188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88"/>
      <c r="AV295" s="302"/>
    </row>
    <row r="296" spans="1:48" ht="29.25" hidden="1" customHeight="1">
      <c r="A296" s="522" t="s">
        <v>65</v>
      </c>
      <c r="B296" s="523"/>
      <c r="C296" s="523"/>
      <c r="D296" s="523"/>
      <c r="E296" s="523"/>
      <c r="F296" s="523"/>
      <c r="G296" s="523"/>
      <c r="H296" s="523"/>
      <c r="I296" s="523"/>
      <c r="J296" s="523"/>
      <c r="K296" s="523"/>
      <c r="L296" s="523"/>
      <c r="M296" s="523"/>
      <c r="N296" s="523"/>
      <c r="O296" s="523"/>
      <c r="P296" s="523"/>
      <c r="Q296" s="523"/>
      <c r="R296" s="523"/>
      <c r="S296" s="523"/>
      <c r="T296" s="523"/>
      <c r="U296" s="523"/>
      <c r="V296" s="524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88"/>
      <c r="AI296" s="188"/>
      <c r="AJ296" s="188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88"/>
      <c r="AV296" s="302"/>
    </row>
    <row r="297" spans="1:48" ht="15.75" hidden="1" customHeight="1">
      <c r="A297" s="463" t="s">
        <v>30</v>
      </c>
      <c r="B297" s="464"/>
      <c r="C297" s="464"/>
      <c r="D297" s="464"/>
      <c r="E297" s="464"/>
      <c r="F297" s="464"/>
      <c r="G297" s="464"/>
      <c r="H297" s="464"/>
      <c r="I297" s="464"/>
      <c r="J297" s="464"/>
      <c r="K297" s="464"/>
      <c r="L297" s="464"/>
      <c r="M297" s="464"/>
      <c r="N297" s="464"/>
      <c r="O297" s="464"/>
      <c r="P297" s="464"/>
      <c r="Q297" s="464"/>
      <c r="R297" s="464"/>
      <c r="S297" s="464"/>
      <c r="T297" s="464"/>
      <c r="U297" s="464"/>
      <c r="V297" s="464"/>
      <c r="W297" s="465"/>
      <c r="X297" s="465"/>
      <c r="Y297" s="465"/>
      <c r="Z297" s="465"/>
      <c r="AA297" s="465"/>
      <c r="AB297" s="465"/>
      <c r="AC297" s="465"/>
      <c r="AD297" s="465"/>
      <c r="AE297" s="465"/>
      <c r="AF297" s="465"/>
      <c r="AG297" s="465"/>
      <c r="AH297" s="465"/>
      <c r="AI297" s="465"/>
      <c r="AJ297" s="465"/>
      <c r="AK297" s="465"/>
      <c r="AL297" s="465"/>
      <c r="AM297" s="465"/>
      <c r="AN297" s="465"/>
      <c r="AO297" s="465"/>
      <c r="AP297" s="465"/>
      <c r="AQ297" s="465"/>
      <c r="AR297" s="465"/>
      <c r="AS297" s="465"/>
      <c r="AT297" s="465"/>
      <c r="AU297" s="465"/>
      <c r="AV297" s="466"/>
    </row>
    <row r="298" spans="1:48" ht="15.75" hidden="1" customHeight="1">
      <c r="A298" s="467" t="s">
        <v>172</v>
      </c>
      <c r="B298" s="468"/>
      <c r="C298" s="468"/>
      <c r="D298" s="468"/>
      <c r="E298" s="468"/>
      <c r="F298" s="468"/>
      <c r="G298" s="468"/>
      <c r="H298" s="468"/>
      <c r="I298" s="468"/>
      <c r="J298" s="468"/>
      <c r="K298" s="468"/>
      <c r="L298" s="468"/>
      <c r="M298" s="468"/>
      <c r="N298" s="468"/>
      <c r="O298" s="468"/>
      <c r="P298" s="468"/>
      <c r="Q298" s="468"/>
      <c r="R298" s="468"/>
      <c r="S298" s="468"/>
      <c r="T298" s="468"/>
      <c r="U298" s="468"/>
      <c r="V298" s="468"/>
      <c r="W298" s="469"/>
      <c r="X298" s="469"/>
      <c r="Y298" s="469"/>
      <c r="Z298" s="469"/>
      <c r="AA298" s="469"/>
      <c r="AB298" s="469"/>
      <c r="AC298" s="469"/>
      <c r="AD298" s="469"/>
      <c r="AE298" s="469"/>
      <c r="AF298" s="469"/>
      <c r="AG298" s="469"/>
      <c r="AH298" s="469"/>
      <c r="AI298" s="469"/>
      <c r="AJ298" s="469"/>
      <c r="AK298" s="469"/>
      <c r="AL298" s="469"/>
      <c r="AM298" s="469"/>
      <c r="AN298" s="469"/>
      <c r="AO298" s="469"/>
      <c r="AP298" s="469"/>
      <c r="AQ298" s="469"/>
      <c r="AR298" s="469"/>
      <c r="AS298" s="469"/>
      <c r="AT298" s="469"/>
      <c r="AU298" s="469"/>
      <c r="AV298" s="470"/>
    </row>
    <row r="299" spans="1:48" ht="19.5" customHeight="1">
      <c r="A299" s="525"/>
      <c r="B299" s="474" t="s">
        <v>241</v>
      </c>
      <c r="C299" s="656" t="s">
        <v>104</v>
      </c>
      <c r="D299" s="474" t="s">
        <v>266</v>
      </c>
      <c r="E299" s="476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517">
        <v>2019</v>
      </c>
      <c r="K299" s="517">
        <v>2021</v>
      </c>
      <c r="L299" s="515">
        <v>22.483270000000001</v>
      </c>
      <c r="M299" s="515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8">SUM(N299:T299)</f>
        <v>22.483280000000001</v>
      </c>
      <c r="V299" s="7" t="s">
        <v>3</v>
      </c>
      <c r="W299" s="93">
        <v>4809.3900000000003</v>
      </c>
      <c r="X299" s="93">
        <f>SUM(X300:X302)</f>
        <v>2975.0160000000001</v>
      </c>
      <c r="Y299" s="93">
        <f t="shared" ref="Y299:AS299" si="129">SUM(Y300:Y302)</f>
        <v>0</v>
      </c>
      <c r="Z299" s="93">
        <f t="shared" si="129"/>
        <v>0</v>
      </c>
      <c r="AA299" s="93">
        <f t="shared" si="129"/>
        <v>0</v>
      </c>
      <c r="AB299" s="93">
        <f t="shared" si="129"/>
        <v>0</v>
      </c>
      <c r="AC299" s="93">
        <f t="shared" si="129"/>
        <v>0</v>
      </c>
      <c r="AD299" s="93">
        <f t="shared" si="129"/>
        <v>0</v>
      </c>
      <c r="AE299" s="93">
        <f t="shared" si="129"/>
        <v>0</v>
      </c>
      <c r="AF299" s="93">
        <f t="shared" si="129"/>
        <v>0</v>
      </c>
      <c r="AG299" s="93">
        <f t="shared" si="129"/>
        <v>0</v>
      </c>
      <c r="AH299" s="5">
        <f t="shared" si="129"/>
        <v>0</v>
      </c>
      <c r="AI299" s="5">
        <f t="shared" si="129"/>
        <v>0</v>
      </c>
      <c r="AJ299" s="5">
        <f t="shared" si="129"/>
        <v>0</v>
      </c>
      <c r="AK299" s="93">
        <f t="shared" si="129"/>
        <v>0</v>
      </c>
      <c r="AL299" s="93">
        <f t="shared" si="129"/>
        <v>0</v>
      </c>
      <c r="AM299" s="93">
        <f t="shared" si="129"/>
        <v>0</v>
      </c>
      <c r="AN299" s="93">
        <f t="shared" si="129"/>
        <v>0</v>
      </c>
      <c r="AO299" s="93">
        <f t="shared" si="129"/>
        <v>0</v>
      </c>
      <c r="AP299" s="93">
        <f t="shared" si="129"/>
        <v>0</v>
      </c>
      <c r="AQ299" s="93">
        <f t="shared" si="129"/>
        <v>0</v>
      </c>
      <c r="AR299" s="93">
        <f t="shared" si="129"/>
        <v>0</v>
      </c>
      <c r="AS299" s="93">
        <f t="shared" si="129"/>
        <v>0</v>
      </c>
      <c r="AT299" s="93">
        <v>0</v>
      </c>
      <c r="AU299" s="5">
        <v>0</v>
      </c>
      <c r="AV299" s="636" t="s">
        <v>1001</v>
      </c>
    </row>
    <row r="300" spans="1:48" s="275" customFormat="1" ht="40.5" hidden="1" customHeight="1">
      <c r="A300" s="526"/>
      <c r="B300" s="474"/>
      <c r="C300" s="656"/>
      <c r="D300" s="474"/>
      <c r="E300" s="476"/>
      <c r="F300" s="272"/>
      <c r="G300" s="272"/>
      <c r="H300" s="272"/>
      <c r="I300" s="272"/>
      <c r="J300" s="517"/>
      <c r="K300" s="517"/>
      <c r="L300" s="515"/>
      <c r="M300" s="515"/>
      <c r="N300" s="273"/>
      <c r="O300" s="273"/>
      <c r="P300" s="273"/>
      <c r="Q300" s="273"/>
      <c r="R300" s="273"/>
      <c r="S300" s="273"/>
      <c r="T300" s="273"/>
      <c r="U300" s="273"/>
      <c r="V300" s="278" t="s">
        <v>1025</v>
      </c>
      <c r="W300" s="274"/>
      <c r="X300" s="274">
        <v>2975.0160000000001</v>
      </c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3"/>
      <c r="AI300" s="273"/>
      <c r="AJ300" s="273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3"/>
      <c r="AV300" s="640"/>
    </row>
    <row r="301" spans="1:48" s="234" customFormat="1" ht="19.5" hidden="1" customHeight="1">
      <c r="A301" s="526"/>
      <c r="B301" s="474"/>
      <c r="C301" s="656"/>
      <c r="D301" s="474"/>
      <c r="E301" s="476"/>
      <c r="F301" s="232"/>
      <c r="G301" s="232"/>
      <c r="H301" s="232"/>
      <c r="I301" s="232"/>
      <c r="J301" s="517"/>
      <c r="K301" s="517"/>
      <c r="L301" s="515"/>
      <c r="M301" s="515"/>
      <c r="N301" s="233"/>
      <c r="O301" s="233"/>
      <c r="P301" s="233"/>
      <c r="Q301" s="233"/>
      <c r="R301" s="233"/>
      <c r="S301" s="233"/>
      <c r="T301" s="233"/>
      <c r="U301" s="233"/>
      <c r="V301" s="236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33"/>
      <c r="AI301" s="233"/>
      <c r="AJ301" s="233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33"/>
      <c r="AV301" s="640"/>
    </row>
    <row r="302" spans="1:48" s="234" customFormat="1" ht="19.5" hidden="1" customHeight="1">
      <c r="A302" s="526"/>
      <c r="B302" s="474"/>
      <c r="C302" s="656"/>
      <c r="D302" s="474"/>
      <c r="E302" s="476"/>
      <c r="F302" s="232"/>
      <c r="G302" s="232"/>
      <c r="H302" s="232"/>
      <c r="I302" s="232"/>
      <c r="J302" s="517"/>
      <c r="K302" s="517"/>
      <c r="L302" s="515"/>
      <c r="M302" s="515"/>
      <c r="N302" s="233"/>
      <c r="O302" s="233"/>
      <c r="P302" s="233"/>
      <c r="Q302" s="233"/>
      <c r="R302" s="233"/>
      <c r="S302" s="233"/>
      <c r="T302" s="233"/>
      <c r="U302" s="233"/>
      <c r="V302" s="236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33"/>
      <c r="AI302" s="233"/>
      <c r="AJ302" s="233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33"/>
      <c r="AV302" s="640"/>
    </row>
    <row r="303" spans="1:48" ht="19.5" customHeight="1">
      <c r="A303" s="526"/>
      <c r="B303" s="474"/>
      <c r="C303" s="656"/>
      <c r="D303" s="474"/>
      <c r="E303" s="476"/>
      <c r="F303" s="6" t="s">
        <v>19</v>
      </c>
      <c r="G303" s="6" t="s">
        <v>22</v>
      </c>
      <c r="H303" s="6" t="s">
        <v>59</v>
      </c>
      <c r="I303" s="6" t="s">
        <v>297</v>
      </c>
      <c r="J303" s="517"/>
      <c r="K303" s="517"/>
      <c r="L303" s="515"/>
      <c r="M303" s="515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8"/>
        <v>0</v>
      </c>
      <c r="V303" s="5" t="s">
        <v>8</v>
      </c>
      <c r="W303" s="93">
        <v>0</v>
      </c>
      <c r="X303" s="93">
        <v>0</v>
      </c>
      <c r="Y303" s="93">
        <v>0</v>
      </c>
      <c r="Z303" s="93">
        <v>0</v>
      </c>
      <c r="AA303" s="93">
        <v>0</v>
      </c>
      <c r="AB303" s="93">
        <v>0</v>
      </c>
      <c r="AC303" s="93">
        <v>0</v>
      </c>
      <c r="AD303" s="93">
        <v>0</v>
      </c>
      <c r="AE303" s="93">
        <v>0</v>
      </c>
      <c r="AF303" s="93">
        <v>0</v>
      </c>
      <c r="AG303" s="93">
        <v>0</v>
      </c>
      <c r="AH303" s="5">
        <v>0</v>
      </c>
      <c r="AI303" s="5">
        <v>0</v>
      </c>
      <c r="AJ303" s="5">
        <v>0</v>
      </c>
      <c r="AK303" s="93">
        <v>0</v>
      </c>
      <c r="AL303" s="93">
        <v>0</v>
      </c>
      <c r="AM303" s="93">
        <v>0</v>
      </c>
      <c r="AN303" s="93">
        <v>0</v>
      </c>
      <c r="AO303" s="93">
        <v>0</v>
      </c>
      <c r="AP303" s="93">
        <v>0</v>
      </c>
      <c r="AQ303" s="93">
        <v>0</v>
      </c>
      <c r="AR303" s="93">
        <v>0</v>
      </c>
      <c r="AS303" s="93">
        <v>0</v>
      </c>
      <c r="AT303" s="93">
        <v>0</v>
      </c>
      <c r="AU303" s="5">
        <v>0</v>
      </c>
      <c r="AV303" s="640"/>
    </row>
    <row r="304" spans="1:48" ht="19.5" customHeight="1">
      <c r="A304" s="526"/>
      <c r="B304" s="474"/>
      <c r="C304" s="656"/>
      <c r="D304" s="474"/>
      <c r="E304" s="476"/>
      <c r="F304" s="476" t="s">
        <v>39</v>
      </c>
      <c r="G304" s="476" t="s">
        <v>21</v>
      </c>
      <c r="H304" s="476" t="s">
        <v>59</v>
      </c>
      <c r="I304" s="476" t="s">
        <v>317</v>
      </c>
      <c r="J304" s="517"/>
      <c r="K304" s="517"/>
      <c r="L304" s="515"/>
      <c r="M304" s="515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8"/>
        <v>0</v>
      </c>
      <c r="V304" s="7" t="s">
        <v>50</v>
      </c>
      <c r="W304" s="93">
        <v>0</v>
      </c>
      <c r="X304" s="93">
        <v>0</v>
      </c>
      <c r="Y304" s="93">
        <v>0</v>
      </c>
      <c r="Z304" s="93">
        <v>0</v>
      </c>
      <c r="AA304" s="93">
        <v>0</v>
      </c>
      <c r="AB304" s="93">
        <v>0</v>
      </c>
      <c r="AC304" s="93">
        <v>0</v>
      </c>
      <c r="AD304" s="93">
        <v>0</v>
      </c>
      <c r="AE304" s="93">
        <v>0</v>
      </c>
      <c r="AF304" s="93">
        <v>0</v>
      </c>
      <c r="AG304" s="93">
        <v>0</v>
      </c>
      <c r="AH304" s="5">
        <v>0</v>
      </c>
      <c r="AI304" s="5">
        <v>0</v>
      </c>
      <c r="AJ304" s="5">
        <v>0</v>
      </c>
      <c r="AK304" s="93">
        <v>0</v>
      </c>
      <c r="AL304" s="93">
        <v>0</v>
      </c>
      <c r="AM304" s="93">
        <v>0</v>
      </c>
      <c r="AN304" s="93">
        <v>0</v>
      </c>
      <c r="AO304" s="93">
        <v>0</v>
      </c>
      <c r="AP304" s="93">
        <v>0</v>
      </c>
      <c r="AQ304" s="93">
        <v>0</v>
      </c>
      <c r="AR304" s="93">
        <v>0</v>
      </c>
      <c r="AS304" s="93">
        <v>0</v>
      </c>
      <c r="AT304" s="93">
        <v>0</v>
      </c>
      <c r="AU304" s="5">
        <v>0</v>
      </c>
      <c r="AV304" s="640"/>
    </row>
    <row r="305" spans="1:48" ht="19.5" customHeight="1">
      <c r="A305" s="526"/>
      <c r="B305" s="474"/>
      <c r="C305" s="656"/>
      <c r="D305" s="474"/>
      <c r="E305" s="476"/>
      <c r="F305" s="476"/>
      <c r="G305" s="476"/>
      <c r="H305" s="476"/>
      <c r="I305" s="476"/>
      <c r="J305" s="517"/>
      <c r="K305" s="517"/>
      <c r="L305" s="515"/>
      <c r="M305" s="515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8"/>
        <v>0</v>
      </c>
      <c r="V305" s="7" t="s">
        <v>51</v>
      </c>
      <c r="W305" s="93">
        <v>0</v>
      </c>
      <c r="X305" s="93">
        <v>0</v>
      </c>
      <c r="Y305" s="93">
        <v>0</v>
      </c>
      <c r="Z305" s="93">
        <v>0</v>
      </c>
      <c r="AA305" s="93">
        <v>0</v>
      </c>
      <c r="AB305" s="93">
        <v>0</v>
      </c>
      <c r="AC305" s="93">
        <v>0</v>
      </c>
      <c r="AD305" s="93">
        <v>0</v>
      </c>
      <c r="AE305" s="93">
        <v>0</v>
      </c>
      <c r="AF305" s="93">
        <v>0</v>
      </c>
      <c r="AG305" s="93">
        <v>0</v>
      </c>
      <c r="AH305" s="5">
        <v>0</v>
      </c>
      <c r="AI305" s="5">
        <v>0</v>
      </c>
      <c r="AJ305" s="5">
        <v>0</v>
      </c>
      <c r="AK305" s="93">
        <v>0</v>
      </c>
      <c r="AL305" s="93">
        <v>0</v>
      </c>
      <c r="AM305" s="93">
        <v>0</v>
      </c>
      <c r="AN305" s="93">
        <v>0</v>
      </c>
      <c r="AO305" s="93">
        <v>0</v>
      </c>
      <c r="AP305" s="93">
        <v>0</v>
      </c>
      <c r="AQ305" s="93">
        <v>0</v>
      </c>
      <c r="AR305" s="93">
        <v>0</v>
      </c>
      <c r="AS305" s="93">
        <v>0</v>
      </c>
      <c r="AT305" s="93">
        <v>0</v>
      </c>
      <c r="AU305" s="5">
        <v>0</v>
      </c>
      <c r="AV305" s="640"/>
    </row>
    <row r="306" spans="1:48" ht="18" customHeight="1">
      <c r="A306" s="526"/>
      <c r="B306" s="474"/>
      <c r="C306" s="656"/>
      <c r="D306" s="474"/>
      <c r="E306" s="476"/>
      <c r="F306" s="476"/>
      <c r="G306" s="476"/>
      <c r="H306" s="476"/>
      <c r="I306" s="476"/>
      <c r="J306" s="517"/>
      <c r="K306" s="517"/>
      <c r="L306" s="515"/>
      <c r="M306" s="515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8"/>
        <v>0</v>
      </c>
      <c r="V306" s="7" t="s">
        <v>52</v>
      </c>
      <c r="W306" s="93">
        <v>0</v>
      </c>
      <c r="X306" s="93">
        <v>0</v>
      </c>
      <c r="Y306" s="93">
        <v>0</v>
      </c>
      <c r="Z306" s="93">
        <v>0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5">
        <v>0</v>
      </c>
      <c r="AI306" s="5">
        <v>0</v>
      </c>
      <c r="AJ306" s="5">
        <v>0</v>
      </c>
      <c r="AK306" s="93">
        <v>0</v>
      </c>
      <c r="AL306" s="93">
        <v>0</v>
      </c>
      <c r="AM306" s="93">
        <v>0</v>
      </c>
      <c r="AN306" s="93">
        <v>0</v>
      </c>
      <c r="AO306" s="93">
        <v>0</v>
      </c>
      <c r="AP306" s="93">
        <v>0</v>
      </c>
      <c r="AQ306" s="93">
        <v>0</v>
      </c>
      <c r="AR306" s="93">
        <v>0</v>
      </c>
      <c r="AS306" s="93">
        <v>0</v>
      </c>
      <c r="AT306" s="93">
        <v>0</v>
      </c>
      <c r="AU306" s="5">
        <v>0</v>
      </c>
      <c r="AV306" s="639"/>
    </row>
    <row r="307" spans="1:48" ht="17.25" customHeight="1">
      <c r="A307" s="526"/>
      <c r="B307" s="474"/>
      <c r="C307" s="656"/>
      <c r="D307" s="474"/>
      <c r="E307" s="476"/>
      <c r="F307" s="476"/>
      <c r="G307" s="476"/>
      <c r="H307" s="476"/>
      <c r="I307" s="476"/>
      <c r="J307" s="517"/>
      <c r="K307" s="517"/>
      <c r="L307" s="515"/>
      <c r="M307" s="515"/>
      <c r="N307" s="230">
        <f t="shared" ref="N307:T307" si="130">SUM(N299:N306)</f>
        <v>0.61667000000000005</v>
      </c>
      <c r="O307" s="230">
        <f t="shared" si="130"/>
        <v>6.6655499999999996</v>
      </c>
      <c r="P307" s="230">
        <f t="shared" si="130"/>
        <v>0.88868999999999998</v>
      </c>
      <c r="Q307" s="230">
        <f t="shared" si="130"/>
        <v>4.8093899999999996</v>
      </c>
      <c r="R307" s="230">
        <f t="shared" si="130"/>
        <v>9.5029800000000009</v>
      </c>
      <c r="S307" s="230">
        <f t="shared" si="130"/>
        <v>0</v>
      </c>
      <c r="T307" s="230">
        <f t="shared" si="130"/>
        <v>0</v>
      </c>
      <c r="U307" s="231">
        <f t="shared" si="128"/>
        <v>22.483280000000001</v>
      </c>
      <c r="V307" s="231" t="s">
        <v>11</v>
      </c>
      <c r="W307" s="193">
        <f t="shared" ref="W307" si="131">SUM(W299:W306)</f>
        <v>4809.3900000000003</v>
      </c>
      <c r="X307" s="193">
        <f>X299+X303+X304+X305+X306</f>
        <v>2975.0160000000001</v>
      </c>
      <c r="Y307" s="193">
        <f t="shared" ref="Y307:AU307" si="132">Y299+Y303+Y304+Y305+Y306</f>
        <v>0</v>
      </c>
      <c r="Z307" s="193">
        <f t="shared" si="132"/>
        <v>0</v>
      </c>
      <c r="AA307" s="193">
        <f t="shared" si="132"/>
        <v>0</v>
      </c>
      <c r="AB307" s="193">
        <f t="shared" si="132"/>
        <v>0</v>
      </c>
      <c r="AC307" s="193">
        <f t="shared" si="132"/>
        <v>0</v>
      </c>
      <c r="AD307" s="193">
        <f t="shared" si="132"/>
        <v>0</v>
      </c>
      <c r="AE307" s="193">
        <f t="shared" si="132"/>
        <v>0</v>
      </c>
      <c r="AF307" s="193">
        <f t="shared" si="132"/>
        <v>0</v>
      </c>
      <c r="AG307" s="193">
        <f t="shared" si="132"/>
        <v>0</v>
      </c>
      <c r="AH307" s="230">
        <f t="shared" si="132"/>
        <v>0</v>
      </c>
      <c r="AI307" s="230">
        <f t="shared" si="132"/>
        <v>0</v>
      </c>
      <c r="AJ307" s="230">
        <f t="shared" si="132"/>
        <v>0</v>
      </c>
      <c r="AK307" s="193">
        <f t="shared" si="132"/>
        <v>0</v>
      </c>
      <c r="AL307" s="193">
        <f t="shared" si="132"/>
        <v>0</v>
      </c>
      <c r="AM307" s="193">
        <f t="shared" si="132"/>
        <v>0</v>
      </c>
      <c r="AN307" s="193">
        <f t="shared" si="132"/>
        <v>0</v>
      </c>
      <c r="AO307" s="193">
        <f t="shared" si="132"/>
        <v>0</v>
      </c>
      <c r="AP307" s="193">
        <f t="shared" si="132"/>
        <v>0</v>
      </c>
      <c r="AQ307" s="193">
        <f t="shared" si="132"/>
        <v>0</v>
      </c>
      <c r="AR307" s="193">
        <f t="shared" si="132"/>
        <v>0</v>
      </c>
      <c r="AS307" s="193">
        <f t="shared" si="132"/>
        <v>0</v>
      </c>
      <c r="AT307" s="193">
        <f t="shared" si="132"/>
        <v>0</v>
      </c>
      <c r="AU307" s="230">
        <f t="shared" si="132"/>
        <v>0</v>
      </c>
      <c r="AV307" s="328"/>
    </row>
    <row r="308" spans="1:48" ht="19.5" customHeight="1">
      <c r="A308" s="526"/>
      <c r="B308" s="474" t="s">
        <v>242</v>
      </c>
      <c r="C308" s="656" t="s">
        <v>965</v>
      </c>
      <c r="D308" s="474" t="s">
        <v>267</v>
      </c>
      <c r="E308" s="476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517">
        <v>2021</v>
      </c>
      <c r="K308" s="517">
        <v>2021</v>
      </c>
      <c r="L308" s="515">
        <v>9.9091000000000005</v>
      </c>
      <c r="M308" s="515">
        <f t="shared" ref="M308" si="133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8"/>
        <v>9.9091000000000005</v>
      </c>
      <c r="V308" s="7" t="s">
        <v>3</v>
      </c>
      <c r="W308" s="93">
        <v>7317.14</v>
      </c>
      <c r="X308" s="93">
        <v>0</v>
      </c>
      <c r="Y308" s="93">
        <v>0</v>
      </c>
      <c r="Z308" s="93">
        <v>0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5">
        <v>0</v>
      </c>
      <c r="AI308" s="5">
        <v>0</v>
      </c>
      <c r="AJ308" s="5">
        <v>0</v>
      </c>
      <c r="AK308" s="93">
        <v>0</v>
      </c>
      <c r="AL308" s="93">
        <v>0</v>
      </c>
      <c r="AM308" s="93">
        <v>0</v>
      </c>
      <c r="AN308" s="93">
        <v>0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5">
        <v>0</v>
      </c>
      <c r="AV308" s="636" t="s">
        <v>1002</v>
      </c>
    </row>
    <row r="309" spans="1:48" ht="19.5" customHeight="1">
      <c r="A309" s="526"/>
      <c r="B309" s="474"/>
      <c r="C309" s="656"/>
      <c r="D309" s="474"/>
      <c r="E309" s="476"/>
      <c r="F309" s="6" t="s">
        <v>19</v>
      </c>
      <c r="G309" s="6" t="s">
        <v>22</v>
      </c>
      <c r="H309" s="6" t="s">
        <v>297</v>
      </c>
      <c r="I309" s="6" t="s">
        <v>297</v>
      </c>
      <c r="J309" s="517"/>
      <c r="K309" s="517"/>
      <c r="L309" s="515"/>
      <c r="M309" s="515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8"/>
        <v>0</v>
      </c>
      <c r="V309" s="5" t="s">
        <v>8</v>
      </c>
      <c r="W309" s="93">
        <v>0</v>
      </c>
      <c r="X309" s="93">
        <v>0</v>
      </c>
      <c r="Y309" s="93">
        <v>0</v>
      </c>
      <c r="Z309" s="93">
        <v>0</v>
      </c>
      <c r="AA309" s="93">
        <v>0</v>
      </c>
      <c r="AB309" s="93">
        <v>0</v>
      </c>
      <c r="AC309" s="93">
        <v>0</v>
      </c>
      <c r="AD309" s="93">
        <v>0</v>
      </c>
      <c r="AE309" s="93">
        <v>0</v>
      </c>
      <c r="AF309" s="93">
        <v>0</v>
      </c>
      <c r="AG309" s="93">
        <v>0</v>
      </c>
      <c r="AH309" s="5">
        <v>0</v>
      </c>
      <c r="AI309" s="5">
        <v>0</v>
      </c>
      <c r="AJ309" s="5">
        <v>0</v>
      </c>
      <c r="AK309" s="93">
        <v>0</v>
      </c>
      <c r="AL309" s="93">
        <v>0</v>
      </c>
      <c r="AM309" s="93">
        <v>0</v>
      </c>
      <c r="AN309" s="93">
        <v>0</v>
      </c>
      <c r="AO309" s="93">
        <v>0</v>
      </c>
      <c r="AP309" s="93">
        <v>0</v>
      </c>
      <c r="AQ309" s="93">
        <v>0</v>
      </c>
      <c r="AR309" s="93">
        <v>0</v>
      </c>
      <c r="AS309" s="93">
        <v>0</v>
      </c>
      <c r="AT309" s="93">
        <v>0</v>
      </c>
      <c r="AU309" s="5">
        <v>0</v>
      </c>
      <c r="AV309" s="637"/>
    </row>
    <row r="310" spans="1:48" ht="19.5" customHeight="1">
      <c r="A310" s="526"/>
      <c r="B310" s="474"/>
      <c r="C310" s="656"/>
      <c r="D310" s="474"/>
      <c r="E310" s="476"/>
      <c r="F310" s="476" t="s">
        <v>39</v>
      </c>
      <c r="G310" s="476" t="s">
        <v>21</v>
      </c>
      <c r="H310" s="476" t="s">
        <v>297</v>
      </c>
      <c r="I310" s="476" t="s">
        <v>297</v>
      </c>
      <c r="J310" s="517"/>
      <c r="K310" s="517"/>
      <c r="L310" s="515"/>
      <c r="M310" s="515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8"/>
        <v>0</v>
      </c>
      <c r="V310" s="7" t="s">
        <v>50</v>
      </c>
      <c r="W310" s="93">
        <v>0</v>
      </c>
      <c r="X310" s="93">
        <v>0</v>
      </c>
      <c r="Y310" s="93">
        <v>0</v>
      </c>
      <c r="Z310" s="93">
        <v>0</v>
      </c>
      <c r="AA310" s="93">
        <v>0</v>
      </c>
      <c r="AB310" s="93">
        <v>0</v>
      </c>
      <c r="AC310" s="93">
        <v>0</v>
      </c>
      <c r="AD310" s="93">
        <v>0</v>
      </c>
      <c r="AE310" s="93">
        <v>0</v>
      </c>
      <c r="AF310" s="93">
        <v>0</v>
      </c>
      <c r="AG310" s="93">
        <v>0</v>
      </c>
      <c r="AH310" s="5">
        <v>0</v>
      </c>
      <c r="AI310" s="5">
        <v>0</v>
      </c>
      <c r="AJ310" s="5">
        <v>0</v>
      </c>
      <c r="AK310" s="93">
        <v>0</v>
      </c>
      <c r="AL310" s="93">
        <v>0</v>
      </c>
      <c r="AM310" s="93">
        <v>0</v>
      </c>
      <c r="AN310" s="93">
        <v>0</v>
      </c>
      <c r="AO310" s="93">
        <v>0</v>
      </c>
      <c r="AP310" s="93">
        <v>0</v>
      </c>
      <c r="AQ310" s="93">
        <v>0</v>
      </c>
      <c r="AR310" s="93">
        <v>0</v>
      </c>
      <c r="AS310" s="93">
        <v>0</v>
      </c>
      <c r="AT310" s="93">
        <v>0</v>
      </c>
      <c r="AU310" s="5">
        <v>0</v>
      </c>
      <c r="AV310" s="637"/>
    </row>
    <row r="311" spans="1:48" ht="19.5" customHeight="1">
      <c r="A311" s="526"/>
      <c r="B311" s="474"/>
      <c r="C311" s="656"/>
      <c r="D311" s="474"/>
      <c r="E311" s="476"/>
      <c r="F311" s="476"/>
      <c r="G311" s="476"/>
      <c r="H311" s="476"/>
      <c r="I311" s="476"/>
      <c r="J311" s="517"/>
      <c r="K311" s="517"/>
      <c r="L311" s="515"/>
      <c r="M311" s="515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8"/>
        <v>0</v>
      </c>
      <c r="V311" s="7" t="s">
        <v>51</v>
      </c>
      <c r="W311" s="93">
        <v>0</v>
      </c>
      <c r="X311" s="93">
        <v>0</v>
      </c>
      <c r="Y311" s="93">
        <v>0</v>
      </c>
      <c r="Z311" s="93">
        <v>0</v>
      </c>
      <c r="AA311" s="93">
        <v>0</v>
      </c>
      <c r="AB311" s="93">
        <v>0</v>
      </c>
      <c r="AC311" s="93">
        <v>0</v>
      </c>
      <c r="AD311" s="93">
        <v>0</v>
      </c>
      <c r="AE311" s="93">
        <v>0</v>
      </c>
      <c r="AF311" s="93">
        <v>0</v>
      </c>
      <c r="AG311" s="93">
        <v>0</v>
      </c>
      <c r="AH311" s="5">
        <v>0</v>
      </c>
      <c r="AI311" s="5">
        <v>0</v>
      </c>
      <c r="AJ311" s="5">
        <v>0</v>
      </c>
      <c r="AK311" s="93">
        <v>0</v>
      </c>
      <c r="AL311" s="93">
        <v>0</v>
      </c>
      <c r="AM311" s="93">
        <v>0</v>
      </c>
      <c r="AN311" s="93">
        <v>0</v>
      </c>
      <c r="AO311" s="93">
        <v>0</v>
      </c>
      <c r="AP311" s="93">
        <v>0</v>
      </c>
      <c r="AQ311" s="93">
        <v>0</v>
      </c>
      <c r="AR311" s="93">
        <v>0</v>
      </c>
      <c r="AS311" s="93">
        <v>0</v>
      </c>
      <c r="AT311" s="93">
        <v>0</v>
      </c>
      <c r="AU311" s="5">
        <v>0</v>
      </c>
      <c r="AV311" s="637"/>
    </row>
    <row r="312" spans="1:48" ht="18" customHeight="1">
      <c r="A312" s="526"/>
      <c r="B312" s="474"/>
      <c r="C312" s="656"/>
      <c r="D312" s="474"/>
      <c r="E312" s="476"/>
      <c r="F312" s="476"/>
      <c r="G312" s="476"/>
      <c r="H312" s="476"/>
      <c r="I312" s="476"/>
      <c r="J312" s="517"/>
      <c r="K312" s="517"/>
      <c r="L312" s="515"/>
      <c r="M312" s="515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8"/>
        <v>0</v>
      </c>
      <c r="V312" s="7" t="s">
        <v>52</v>
      </c>
      <c r="W312" s="93">
        <v>0</v>
      </c>
      <c r="X312" s="93">
        <v>0</v>
      </c>
      <c r="Y312" s="93">
        <v>0</v>
      </c>
      <c r="Z312" s="93">
        <v>0</v>
      </c>
      <c r="AA312" s="93">
        <v>0</v>
      </c>
      <c r="AB312" s="93">
        <v>0</v>
      </c>
      <c r="AC312" s="93">
        <v>0</v>
      </c>
      <c r="AD312" s="93">
        <v>0</v>
      </c>
      <c r="AE312" s="93">
        <v>0</v>
      </c>
      <c r="AF312" s="93">
        <v>0</v>
      </c>
      <c r="AG312" s="93">
        <v>0</v>
      </c>
      <c r="AH312" s="5">
        <v>0</v>
      </c>
      <c r="AI312" s="5">
        <v>0</v>
      </c>
      <c r="AJ312" s="5">
        <v>0</v>
      </c>
      <c r="AK312" s="93">
        <v>0</v>
      </c>
      <c r="AL312" s="93">
        <v>0</v>
      </c>
      <c r="AM312" s="93">
        <v>0</v>
      </c>
      <c r="AN312" s="93">
        <v>0</v>
      </c>
      <c r="AO312" s="93">
        <v>0</v>
      </c>
      <c r="AP312" s="93">
        <v>0</v>
      </c>
      <c r="AQ312" s="93">
        <v>0</v>
      </c>
      <c r="AR312" s="93">
        <v>0</v>
      </c>
      <c r="AS312" s="93">
        <v>0</v>
      </c>
      <c r="AT312" s="93">
        <v>0</v>
      </c>
      <c r="AU312" s="5">
        <v>0</v>
      </c>
      <c r="AV312" s="638"/>
    </row>
    <row r="313" spans="1:48" ht="17.25" customHeight="1">
      <c r="A313" s="526"/>
      <c r="B313" s="474"/>
      <c r="C313" s="656"/>
      <c r="D313" s="474"/>
      <c r="E313" s="476"/>
      <c r="F313" s="476"/>
      <c r="G313" s="476"/>
      <c r="H313" s="476"/>
      <c r="I313" s="476"/>
      <c r="J313" s="517"/>
      <c r="K313" s="517"/>
      <c r="L313" s="515"/>
      <c r="M313" s="515"/>
      <c r="N313" s="230">
        <f t="shared" ref="N313:T313" si="134">SUM(N308:N312)</f>
        <v>0</v>
      </c>
      <c r="O313" s="230">
        <f t="shared" si="134"/>
        <v>0</v>
      </c>
      <c r="P313" s="230">
        <f t="shared" si="134"/>
        <v>2.5919599999999998</v>
      </c>
      <c r="Q313" s="230">
        <f t="shared" si="134"/>
        <v>7.3171400000000002</v>
      </c>
      <c r="R313" s="230">
        <f t="shared" si="134"/>
        <v>0</v>
      </c>
      <c r="S313" s="230">
        <f t="shared" si="134"/>
        <v>0</v>
      </c>
      <c r="T313" s="230">
        <f t="shared" si="134"/>
        <v>0</v>
      </c>
      <c r="U313" s="231">
        <f t="shared" si="128"/>
        <v>9.9091000000000005</v>
      </c>
      <c r="V313" s="231" t="s">
        <v>11</v>
      </c>
      <c r="W313" s="193">
        <f t="shared" ref="W313:AU313" si="135">SUM(W308:W312)</f>
        <v>7317.14</v>
      </c>
      <c r="X313" s="193">
        <f t="shared" si="135"/>
        <v>0</v>
      </c>
      <c r="Y313" s="193">
        <f t="shared" si="135"/>
        <v>0</v>
      </c>
      <c r="Z313" s="193">
        <f t="shared" si="135"/>
        <v>0</v>
      </c>
      <c r="AA313" s="193">
        <f t="shared" si="135"/>
        <v>0</v>
      </c>
      <c r="AB313" s="193">
        <f t="shared" si="135"/>
        <v>0</v>
      </c>
      <c r="AC313" s="193">
        <f t="shared" si="135"/>
        <v>0</v>
      </c>
      <c r="AD313" s="193">
        <f t="shared" si="135"/>
        <v>0</v>
      </c>
      <c r="AE313" s="193">
        <f t="shared" si="135"/>
        <v>0</v>
      </c>
      <c r="AF313" s="193">
        <f t="shared" si="135"/>
        <v>0</v>
      </c>
      <c r="AG313" s="193">
        <f t="shared" si="135"/>
        <v>0</v>
      </c>
      <c r="AH313" s="230">
        <f t="shared" si="135"/>
        <v>0</v>
      </c>
      <c r="AI313" s="230">
        <f t="shared" si="135"/>
        <v>0</v>
      </c>
      <c r="AJ313" s="230">
        <f t="shared" si="135"/>
        <v>0</v>
      </c>
      <c r="AK313" s="193">
        <f t="shared" si="135"/>
        <v>0</v>
      </c>
      <c r="AL313" s="193">
        <f t="shared" si="135"/>
        <v>0</v>
      </c>
      <c r="AM313" s="193">
        <f t="shared" si="135"/>
        <v>0</v>
      </c>
      <c r="AN313" s="193">
        <f t="shared" si="135"/>
        <v>0</v>
      </c>
      <c r="AO313" s="193">
        <f t="shared" si="135"/>
        <v>0</v>
      </c>
      <c r="AP313" s="193">
        <f t="shared" si="135"/>
        <v>0</v>
      </c>
      <c r="AQ313" s="193">
        <f t="shared" si="135"/>
        <v>0</v>
      </c>
      <c r="AR313" s="193">
        <f t="shared" si="135"/>
        <v>0</v>
      </c>
      <c r="AS313" s="193">
        <f t="shared" si="135"/>
        <v>0</v>
      </c>
      <c r="AT313" s="193">
        <f t="shared" si="135"/>
        <v>0</v>
      </c>
      <c r="AU313" s="230">
        <f t="shared" si="135"/>
        <v>0</v>
      </c>
      <c r="AV313" s="328"/>
    </row>
    <row r="314" spans="1:48" ht="19.5" customHeight="1">
      <c r="A314" s="526"/>
      <c r="B314" s="474" t="s">
        <v>243</v>
      </c>
      <c r="C314" s="656" t="s">
        <v>105</v>
      </c>
      <c r="D314" s="474" t="s">
        <v>268</v>
      </c>
      <c r="E314" s="476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517">
        <v>2020</v>
      </c>
      <c r="K314" s="517">
        <v>2022</v>
      </c>
      <c r="L314" s="515">
        <v>12.912570000000001</v>
      </c>
      <c r="M314" s="515">
        <f t="shared" ref="M314" si="136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8"/>
        <v>12.912570000000001</v>
      </c>
      <c r="V314" s="7" t="s">
        <v>3</v>
      </c>
      <c r="W314" s="93">
        <v>11314.88</v>
      </c>
      <c r="X314" s="93">
        <v>0</v>
      </c>
      <c r="Y314" s="93">
        <v>0</v>
      </c>
      <c r="Z314" s="93">
        <v>0</v>
      </c>
      <c r="AA314" s="93">
        <v>0</v>
      </c>
      <c r="AB314" s="93">
        <v>0</v>
      </c>
      <c r="AC314" s="93">
        <v>0</v>
      </c>
      <c r="AD314" s="93">
        <v>0</v>
      </c>
      <c r="AE314" s="93">
        <v>0</v>
      </c>
      <c r="AF314" s="93">
        <v>0</v>
      </c>
      <c r="AG314" s="93">
        <v>0</v>
      </c>
      <c r="AH314" s="5">
        <v>0</v>
      </c>
      <c r="AI314" s="5">
        <v>0</v>
      </c>
      <c r="AJ314" s="5">
        <v>0</v>
      </c>
      <c r="AK314" s="93">
        <v>0</v>
      </c>
      <c r="AL314" s="93">
        <v>0</v>
      </c>
      <c r="AM314" s="93">
        <v>0</v>
      </c>
      <c r="AN314" s="93">
        <v>0</v>
      </c>
      <c r="AO314" s="93">
        <v>0</v>
      </c>
      <c r="AP314" s="93">
        <v>0</v>
      </c>
      <c r="AQ314" s="93">
        <v>0</v>
      </c>
      <c r="AR314" s="93">
        <v>0</v>
      </c>
      <c r="AS314" s="93">
        <v>0</v>
      </c>
      <c r="AT314" s="93">
        <v>0</v>
      </c>
      <c r="AU314" s="5">
        <v>0</v>
      </c>
      <c r="AV314" s="636" t="s">
        <v>1003</v>
      </c>
    </row>
    <row r="315" spans="1:48" ht="19.5" hidden="1" customHeight="1">
      <c r="A315" s="526"/>
      <c r="B315" s="474"/>
      <c r="C315" s="656"/>
      <c r="D315" s="474"/>
      <c r="E315" s="476"/>
      <c r="F315" s="6"/>
      <c r="G315" s="6"/>
      <c r="H315" s="6"/>
      <c r="I315" s="6"/>
      <c r="J315" s="517"/>
      <c r="K315" s="517"/>
      <c r="L315" s="515"/>
      <c r="M315" s="515"/>
      <c r="N315" s="5"/>
      <c r="O315" s="5"/>
      <c r="P315" s="5"/>
      <c r="Q315" s="5"/>
      <c r="R315" s="5"/>
      <c r="S315" s="5"/>
      <c r="T315" s="5"/>
      <c r="U315" s="5"/>
      <c r="V315" s="7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5"/>
      <c r="AI315" s="5"/>
      <c r="AJ315" s="5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5"/>
      <c r="AV315" s="637"/>
    </row>
    <row r="316" spans="1:48" ht="19.5" customHeight="1">
      <c r="A316" s="526"/>
      <c r="B316" s="474"/>
      <c r="C316" s="656"/>
      <c r="D316" s="474"/>
      <c r="E316" s="476"/>
      <c r="F316" s="6" t="s">
        <v>19</v>
      </c>
      <c r="G316" s="6" t="s">
        <v>22</v>
      </c>
      <c r="H316" s="6" t="s">
        <v>297</v>
      </c>
      <c r="I316" s="6" t="s">
        <v>297</v>
      </c>
      <c r="J316" s="517"/>
      <c r="K316" s="517"/>
      <c r="L316" s="515"/>
      <c r="M316" s="515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8"/>
        <v>0</v>
      </c>
      <c r="V316" s="5" t="s">
        <v>8</v>
      </c>
      <c r="W316" s="93">
        <v>0</v>
      </c>
      <c r="X316" s="93">
        <v>0</v>
      </c>
      <c r="Y316" s="93">
        <v>0</v>
      </c>
      <c r="Z316" s="93">
        <v>0</v>
      </c>
      <c r="AA316" s="93">
        <v>0</v>
      </c>
      <c r="AB316" s="93">
        <v>0</v>
      </c>
      <c r="AC316" s="93">
        <v>0</v>
      </c>
      <c r="AD316" s="93">
        <v>0</v>
      </c>
      <c r="AE316" s="93">
        <v>0</v>
      </c>
      <c r="AF316" s="93">
        <v>0</v>
      </c>
      <c r="AG316" s="93">
        <v>0</v>
      </c>
      <c r="AH316" s="5">
        <v>0</v>
      </c>
      <c r="AI316" s="5">
        <v>0</v>
      </c>
      <c r="AJ316" s="5">
        <v>0</v>
      </c>
      <c r="AK316" s="93">
        <v>0</v>
      </c>
      <c r="AL316" s="93">
        <v>0</v>
      </c>
      <c r="AM316" s="93">
        <v>0</v>
      </c>
      <c r="AN316" s="93">
        <v>0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5">
        <v>0</v>
      </c>
      <c r="AV316" s="637"/>
    </row>
    <row r="317" spans="1:48" ht="19.5" customHeight="1">
      <c r="A317" s="526"/>
      <c r="B317" s="474"/>
      <c r="C317" s="656"/>
      <c r="D317" s="474"/>
      <c r="E317" s="476"/>
      <c r="F317" s="476" t="s">
        <v>39</v>
      </c>
      <c r="G317" s="476" t="s">
        <v>21</v>
      </c>
      <c r="H317" s="476" t="s">
        <v>297</v>
      </c>
      <c r="I317" s="476" t="s">
        <v>297</v>
      </c>
      <c r="J317" s="517"/>
      <c r="K317" s="517"/>
      <c r="L317" s="515"/>
      <c r="M317" s="515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8"/>
        <v>0</v>
      </c>
      <c r="V317" s="7" t="s">
        <v>50</v>
      </c>
      <c r="W317" s="93">
        <v>0</v>
      </c>
      <c r="X317" s="93">
        <v>0</v>
      </c>
      <c r="Y317" s="93">
        <v>0</v>
      </c>
      <c r="Z317" s="93">
        <v>0</v>
      </c>
      <c r="AA317" s="93">
        <v>0</v>
      </c>
      <c r="AB317" s="93">
        <v>0</v>
      </c>
      <c r="AC317" s="93">
        <v>0</v>
      </c>
      <c r="AD317" s="93">
        <v>0</v>
      </c>
      <c r="AE317" s="93">
        <v>0</v>
      </c>
      <c r="AF317" s="93">
        <v>0</v>
      </c>
      <c r="AG317" s="93">
        <v>0</v>
      </c>
      <c r="AH317" s="5">
        <v>0</v>
      </c>
      <c r="AI317" s="5">
        <v>0</v>
      </c>
      <c r="AJ317" s="5">
        <v>0</v>
      </c>
      <c r="AK317" s="93">
        <v>0</v>
      </c>
      <c r="AL317" s="93">
        <v>0</v>
      </c>
      <c r="AM317" s="93">
        <v>0</v>
      </c>
      <c r="AN317" s="93">
        <v>0</v>
      </c>
      <c r="AO317" s="93">
        <v>0</v>
      </c>
      <c r="AP317" s="93">
        <v>0</v>
      </c>
      <c r="AQ317" s="93">
        <v>0</v>
      </c>
      <c r="AR317" s="93">
        <v>0</v>
      </c>
      <c r="AS317" s="93">
        <v>0</v>
      </c>
      <c r="AT317" s="93">
        <v>0</v>
      </c>
      <c r="AU317" s="5">
        <v>0</v>
      </c>
      <c r="AV317" s="637"/>
    </row>
    <row r="318" spans="1:48" ht="19.5" customHeight="1">
      <c r="A318" s="526"/>
      <c r="B318" s="474"/>
      <c r="C318" s="656"/>
      <c r="D318" s="474"/>
      <c r="E318" s="476"/>
      <c r="F318" s="476"/>
      <c r="G318" s="476"/>
      <c r="H318" s="476"/>
      <c r="I318" s="476"/>
      <c r="J318" s="517"/>
      <c r="K318" s="517"/>
      <c r="L318" s="515"/>
      <c r="M318" s="515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8"/>
        <v>0</v>
      </c>
      <c r="V318" s="7" t="s">
        <v>51</v>
      </c>
      <c r="W318" s="93">
        <v>0</v>
      </c>
      <c r="X318" s="93">
        <v>0</v>
      </c>
      <c r="Y318" s="93">
        <v>0</v>
      </c>
      <c r="Z318" s="93">
        <v>0</v>
      </c>
      <c r="AA318" s="93">
        <v>0</v>
      </c>
      <c r="AB318" s="93">
        <v>0</v>
      </c>
      <c r="AC318" s="93">
        <v>0</v>
      </c>
      <c r="AD318" s="93">
        <v>0</v>
      </c>
      <c r="AE318" s="93">
        <v>0</v>
      </c>
      <c r="AF318" s="93">
        <v>0</v>
      </c>
      <c r="AG318" s="93">
        <v>0</v>
      </c>
      <c r="AH318" s="5">
        <v>0</v>
      </c>
      <c r="AI318" s="5">
        <v>0</v>
      </c>
      <c r="AJ318" s="5">
        <v>0</v>
      </c>
      <c r="AK318" s="93">
        <v>0</v>
      </c>
      <c r="AL318" s="93">
        <v>0</v>
      </c>
      <c r="AM318" s="93">
        <v>0</v>
      </c>
      <c r="AN318" s="93">
        <v>0</v>
      </c>
      <c r="AO318" s="93">
        <v>0</v>
      </c>
      <c r="AP318" s="93">
        <v>0</v>
      </c>
      <c r="AQ318" s="93">
        <v>0</v>
      </c>
      <c r="AR318" s="93">
        <v>0</v>
      </c>
      <c r="AS318" s="93">
        <v>0</v>
      </c>
      <c r="AT318" s="93">
        <v>0</v>
      </c>
      <c r="AU318" s="5">
        <v>0</v>
      </c>
      <c r="AV318" s="637"/>
    </row>
    <row r="319" spans="1:48" ht="18" customHeight="1">
      <c r="A319" s="526"/>
      <c r="B319" s="474"/>
      <c r="C319" s="656"/>
      <c r="D319" s="474"/>
      <c r="E319" s="476"/>
      <c r="F319" s="476"/>
      <c r="G319" s="476"/>
      <c r="H319" s="476"/>
      <c r="I319" s="476"/>
      <c r="J319" s="517"/>
      <c r="K319" s="517"/>
      <c r="L319" s="515"/>
      <c r="M319" s="515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8"/>
        <v>0</v>
      </c>
      <c r="V319" s="7" t="s">
        <v>52</v>
      </c>
      <c r="W319" s="93">
        <v>0</v>
      </c>
      <c r="X319" s="93">
        <v>0</v>
      </c>
      <c r="Y319" s="93">
        <v>0</v>
      </c>
      <c r="Z319" s="93">
        <v>0</v>
      </c>
      <c r="AA319" s="93">
        <v>0</v>
      </c>
      <c r="AB319" s="93">
        <v>0</v>
      </c>
      <c r="AC319" s="93">
        <v>0</v>
      </c>
      <c r="AD319" s="93">
        <v>0</v>
      </c>
      <c r="AE319" s="93">
        <v>0</v>
      </c>
      <c r="AF319" s="93">
        <v>0</v>
      </c>
      <c r="AG319" s="93">
        <v>0</v>
      </c>
      <c r="AH319" s="5">
        <v>0</v>
      </c>
      <c r="AI319" s="5">
        <v>0</v>
      </c>
      <c r="AJ319" s="5">
        <v>0</v>
      </c>
      <c r="AK319" s="93">
        <v>0</v>
      </c>
      <c r="AL319" s="93">
        <v>0</v>
      </c>
      <c r="AM319" s="93">
        <v>0</v>
      </c>
      <c r="AN319" s="93">
        <v>0</v>
      </c>
      <c r="AO319" s="93">
        <v>0</v>
      </c>
      <c r="AP319" s="93">
        <v>0</v>
      </c>
      <c r="AQ319" s="93">
        <v>0</v>
      </c>
      <c r="AR319" s="93">
        <v>0</v>
      </c>
      <c r="AS319" s="93">
        <v>0</v>
      </c>
      <c r="AT319" s="93">
        <v>0</v>
      </c>
      <c r="AU319" s="5">
        <v>0</v>
      </c>
      <c r="AV319" s="639"/>
    </row>
    <row r="320" spans="1:48" ht="17.25" customHeight="1">
      <c r="A320" s="526"/>
      <c r="B320" s="474"/>
      <c r="C320" s="656"/>
      <c r="D320" s="474"/>
      <c r="E320" s="476"/>
      <c r="F320" s="476"/>
      <c r="G320" s="476"/>
      <c r="H320" s="476"/>
      <c r="I320" s="476"/>
      <c r="J320" s="517"/>
      <c r="K320" s="517"/>
      <c r="L320" s="515"/>
      <c r="M320" s="515"/>
      <c r="N320" s="230">
        <f t="shared" ref="N320:T320" si="137">SUM(N314:N319)</f>
        <v>0</v>
      </c>
      <c r="O320" s="230">
        <f t="shared" si="137"/>
        <v>0</v>
      </c>
      <c r="P320" s="230">
        <f t="shared" si="137"/>
        <v>0.98</v>
      </c>
      <c r="Q320" s="230">
        <f t="shared" si="137"/>
        <v>11.31488</v>
      </c>
      <c r="R320" s="230">
        <f t="shared" si="137"/>
        <v>0.61768999999999996</v>
      </c>
      <c r="S320" s="230">
        <f t="shared" si="137"/>
        <v>0</v>
      </c>
      <c r="T320" s="230">
        <f t="shared" si="137"/>
        <v>0</v>
      </c>
      <c r="U320" s="231">
        <f t="shared" si="128"/>
        <v>12.912570000000001</v>
      </c>
      <c r="V320" s="231" t="s">
        <v>11</v>
      </c>
      <c r="W320" s="193">
        <f t="shared" ref="W320:AU320" si="138">SUM(W314:W319)</f>
        <v>11314.88</v>
      </c>
      <c r="X320" s="193">
        <f t="shared" si="138"/>
        <v>0</v>
      </c>
      <c r="Y320" s="193">
        <f t="shared" si="138"/>
        <v>0</v>
      </c>
      <c r="Z320" s="193">
        <f t="shared" si="138"/>
        <v>0</v>
      </c>
      <c r="AA320" s="193">
        <f t="shared" si="138"/>
        <v>0</v>
      </c>
      <c r="AB320" s="193">
        <f t="shared" si="138"/>
        <v>0</v>
      </c>
      <c r="AC320" s="193">
        <f t="shared" si="138"/>
        <v>0</v>
      </c>
      <c r="AD320" s="193">
        <f t="shared" si="138"/>
        <v>0</v>
      </c>
      <c r="AE320" s="193">
        <f t="shared" si="138"/>
        <v>0</v>
      </c>
      <c r="AF320" s="193">
        <f t="shared" si="138"/>
        <v>0</v>
      </c>
      <c r="AG320" s="193">
        <f t="shared" si="138"/>
        <v>0</v>
      </c>
      <c r="AH320" s="230">
        <f t="shared" si="138"/>
        <v>0</v>
      </c>
      <c r="AI320" s="230">
        <f t="shared" si="138"/>
        <v>0</v>
      </c>
      <c r="AJ320" s="230">
        <f t="shared" si="138"/>
        <v>0</v>
      </c>
      <c r="AK320" s="193">
        <f t="shared" si="138"/>
        <v>0</v>
      </c>
      <c r="AL320" s="193">
        <f t="shared" si="138"/>
        <v>0</v>
      </c>
      <c r="AM320" s="193">
        <f t="shared" si="138"/>
        <v>0</v>
      </c>
      <c r="AN320" s="193">
        <f t="shared" si="138"/>
        <v>0</v>
      </c>
      <c r="AO320" s="193">
        <f t="shared" si="138"/>
        <v>0</v>
      </c>
      <c r="AP320" s="193">
        <f t="shared" si="138"/>
        <v>0</v>
      </c>
      <c r="AQ320" s="193">
        <f t="shared" si="138"/>
        <v>0</v>
      </c>
      <c r="AR320" s="193">
        <f t="shared" si="138"/>
        <v>0</v>
      </c>
      <c r="AS320" s="193">
        <f t="shared" si="138"/>
        <v>0</v>
      </c>
      <c r="AT320" s="193">
        <f t="shared" si="138"/>
        <v>0</v>
      </c>
      <c r="AU320" s="230">
        <f t="shared" si="138"/>
        <v>0</v>
      </c>
      <c r="AV320" s="328"/>
    </row>
    <row r="321" spans="1:48" ht="19.5" customHeight="1">
      <c r="A321" s="526"/>
      <c r="B321" s="474" t="s">
        <v>244</v>
      </c>
      <c r="C321" s="656" t="s">
        <v>106</v>
      </c>
      <c r="D321" s="474" t="s">
        <v>269</v>
      </c>
      <c r="E321" s="476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517">
        <v>2021</v>
      </c>
      <c r="K321" s="517">
        <v>2022</v>
      </c>
      <c r="L321" s="515">
        <v>1.68618</v>
      </c>
      <c r="M321" s="515">
        <f t="shared" ref="M321" si="139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8"/>
        <v>1.68618</v>
      </c>
      <c r="V321" s="7" t="s">
        <v>3</v>
      </c>
      <c r="W321" s="93">
        <v>86.18</v>
      </c>
      <c r="X321" s="93">
        <v>0</v>
      </c>
      <c r="Y321" s="93">
        <v>0</v>
      </c>
      <c r="Z321" s="93">
        <v>0</v>
      </c>
      <c r="AA321" s="93">
        <v>0</v>
      </c>
      <c r="AB321" s="93">
        <v>0</v>
      </c>
      <c r="AC321" s="93">
        <v>0</v>
      </c>
      <c r="AD321" s="93">
        <v>0</v>
      </c>
      <c r="AE321" s="93">
        <v>0</v>
      </c>
      <c r="AF321" s="93">
        <v>0</v>
      </c>
      <c r="AG321" s="93">
        <v>0</v>
      </c>
      <c r="AH321" s="5">
        <v>0</v>
      </c>
      <c r="AI321" s="5">
        <v>0</v>
      </c>
      <c r="AJ321" s="5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5">
        <v>0</v>
      </c>
      <c r="AV321" s="636" t="s">
        <v>999</v>
      </c>
    </row>
    <row r="322" spans="1:48" ht="19.5" customHeight="1">
      <c r="A322" s="526"/>
      <c r="B322" s="474"/>
      <c r="C322" s="656"/>
      <c r="D322" s="474"/>
      <c r="E322" s="476"/>
      <c r="F322" s="6" t="s">
        <v>19</v>
      </c>
      <c r="G322" s="6" t="s">
        <v>22</v>
      </c>
      <c r="H322" s="6" t="s">
        <v>297</v>
      </c>
      <c r="I322" s="6" t="s">
        <v>297</v>
      </c>
      <c r="J322" s="517"/>
      <c r="K322" s="517"/>
      <c r="L322" s="515"/>
      <c r="M322" s="515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8"/>
        <v>0</v>
      </c>
      <c r="V322" s="5" t="s">
        <v>8</v>
      </c>
      <c r="W322" s="93">
        <v>0</v>
      </c>
      <c r="X322" s="93">
        <v>0</v>
      </c>
      <c r="Y322" s="93">
        <v>0</v>
      </c>
      <c r="Z322" s="93">
        <v>0</v>
      </c>
      <c r="AA322" s="93">
        <v>0</v>
      </c>
      <c r="AB322" s="93">
        <v>0</v>
      </c>
      <c r="AC322" s="93">
        <v>0</v>
      </c>
      <c r="AD322" s="93">
        <v>0</v>
      </c>
      <c r="AE322" s="93">
        <v>0</v>
      </c>
      <c r="AF322" s="93">
        <v>0</v>
      </c>
      <c r="AG322" s="93">
        <v>0</v>
      </c>
      <c r="AH322" s="5">
        <v>0</v>
      </c>
      <c r="AI322" s="5">
        <v>0</v>
      </c>
      <c r="AJ322" s="5">
        <v>0</v>
      </c>
      <c r="AK322" s="93">
        <v>0</v>
      </c>
      <c r="AL322" s="93">
        <v>0</v>
      </c>
      <c r="AM322" s="93">
        <v>0</v>
      </c>
      <c r="AN322" s="93">
        <v>0</v>
      </c>
      <c r="AO322" s="93">
        <v>0</v>
      </c>
      <c r="AP322" s="93">
        <v>0</v>
      </c>
      <c r="AQ322" s="93">
        <v>0</v>
      </c>
      <c r="AR322" s="93">
        <v>0</v>
      </c>
      <c r="AS322" s="93">
        <v>0</v>
      </c>
      <c r="AT322" s="93">
        <v>0</v>
      </c>
      <c r="AU322" s="5">
        <v>0</v>
      </c>
      <c r="AV322" s="637"/>
    </row>
    <row r="323" spans="1:48" ht="19.5" customHeight="1">
      <c r="A323" s="526"/>
      <c r="B323" s="474"/>
      <c r="C323" s="656"/>
      <c r="D323" s="474"/>
      <c r="E323" s="476"/>
      <c r="F323" s="476" t="s">
        <v>39</v>
      </c>
      <c r="G323" s="476" t="s">
        <v>21</v>
      </c>
      <c r="H323" s="476" t="s">
        <v>297</v>
      </c>
      <c r="I323" s="476" t="s">
        <v>297</v>
      </c>
      <c r="J323" s="517"/>
      <c r="K323" s="517"/>
      <c r="L323" s="515"/>
      <c r="M323" s="515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8"/>
        <v>0</v>
      </c>
      <c r="V323" s="7" t="s">
        <v>50</v>
      </c>
      <c r="W323" s="93">
        <v>0</v>
      </c>
      <c r="X323" s="93">
        <v>0</v>
      </c>
      <c r="Y323" s="93">
        <v>0</v>
      </c>
      <c r="Z323" s="93">
        <v>0</v>
      </c>
      <c r="AA323" s="93">
        <v>0</v>
      </c>
      <c r="AB323" s="93">
        <v>0</v>
      </c>
      <c r="AC323" s="93">
        <v>0</v>
      </c>
      <c r="AD323" s="93">
        <v>0</v>
      </c>
      <c r="AE323" s="93">
        <v>0</v>
      </c>
      <c r="AF323" s="93">
        <v>0</v>
      </c>
      <c r="AG323" s="93">
        <v>0</v>
      </c>
      <c r="AH323" s="5">
        <v>0</v>
      </c>
      <c r="AI323" s="5">
        <v>0</v>
      </c>
      <c r="AJ323" s="5">
        <v>0</v>
      </c>
      <c r="AK323" s="93">
        <v>0</v>
      </c>
      <c r="AL323" s="93">
        <v>0</v>
      </c>
      <c r="AM323" s="93">
        <v>0</v>
      </c>
      <c r="AN323" s="93">
        <v>0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5">
        <v>0</v>
      </c>
      <c r="AV323" s="637"/>
    </row>
    <row r="324" spans="1:48" ht="19.5" customHeight="1">
      <c r="A324" s="526"/>
      <c r="B324" s="474"/>
      <c r="C324" s="656"/>
      <c r="D324" s="474"/>
      <c r="E324" s="476"/>
      <c r="F324" s="476"/>
      <c r="G324" s="476"/>
      <c r="H324" s="476"/>
      <c r="I324" s="476"/>
      <c r="J324" s="517"/>
      <c r="K324" s="517"/>
      <c r="L324" s="515"/>
      <c r="M324" s="515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8"/>
        <v>0</v>
      </c>
      <c r="V324" s="7" t="s">
        <v>51</v>
      </c>
      <c r="W324" s="93">
        <v>0</v>
      </c>
      <c r="X324" s="93">
        <v>0</v>
      </c>
      <c r="Y324" s="93">
        <v>0</v>
      </c>
      <c r="Z324" s="93">
        <v>0</v>
      </c>
      <c r="AA324" s="93">
        <v>0</v>
      </c>
      <c r="AB324" s="93">
        <v>0</v>
      </c>
      <c r="AC324" s="93">
        <v>0</v>
      </c>
      <c r="AD324" s="93">
        <v>0</v>
      </c>
      <c r="AE324" s="93">
        <v>0</v>
      </c>
      <c r="AF324" s="93">
        <v>0</v>
      </c>
      <c r="AG324" s="93">
        <v>0</v>
      </c>
      <c r="AH324" s="5">
        <v>0</v>
      </c>
      <c r="AI324" s="5">
        <v>0</v>
      </c>
      <c r="AJ324" s="5">
        <v>0</v>
      </c>
      <c r="AK324" s="93">
        <v>0</v>
      </c>
      <c r="AL324" s="93">
        <v>0</v>
      </c>
      <c r="AM324" s="93">
        <v>0</v>
      </c>
      <c r="AN324" s="93">
        <v>0</v>
      </c>
      <c r="AO324" s="93">
        <v>0</v>
      </c>
      <c r="AP324" s="93">
        <v>0</v>
      </c>
      <c r="AQ324" s="93">
        <v>0</v>
      </c>
      <c r="AR324" s="93">
        <v>0</v>
      </c>
      <c r="AS324" s="93">
        <v>0</v>
      </c>
      <c r="AT324" s="93">
        <v>0</v>
      </c>
      <c r="AU324" s="5">
        <v>0</v>
      </c>
      <c r="AV324" s="637"/>
    </row>
    <row r="325" spans="1:48" ht="18" customHeight="1">
      <c r="A325" s="526"/>
      <c r="B325" s="474"/>
      <c r="C325" s="656"/>
      <c r="D325" s="474"/>
      <c r="E325" s="476"/>
      <c r="F325" s="476"/>
      <c r="G325" s="476"/>
      <c r="H325" s="476"/>
      <c r="I325" s="476"/>
      <c r="J325" s="517"/>
      <c r="K325" s="517"/>
      <c r="L325" s="515"/>
      <c r="M325" s="515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8"/>
        <v>0</v>
      </c>
      <c r="V325" s="7" t="s">
        <v>52</v>
      </c>
      <c r="W325" s="93">
        <v>0</v>
      </c>
      <c r="X325" s="93">
        <v>0</v>
      </c>
      <c r="Y325" s="93">
        <v>0</v>
      </c>
      <c r="Z325" s="93">
        <v>0</v>
      </c>
      <c r="AA325" s="93">
        <v>0</v>
      </c>
      <c r="AB325" s="93">
        <v>0</v>
      </c>
      <c r="AC325" s="93">
        <v>0</v>
      </c>
      <c r="AD325" s="93">
        <v>0</v>
      </c>
      <c r="AE325" s="93">
        <v>0</v>
      </c>
      <c r="AF325" s="93">
        <v>0</v>
      </c>
      <c r="AG325" s="93">
        <v>0</v>
      </c>
      <c r="AH325" s="5">
        <v>0</v>
      </c>
      <c r="AI325" s="5">
        <v>0</v>
      </c>
      <c r="AJ325" s="5">
        <v>0</v>
      </c>
      <c r="AK325" s="93">
        <v>0</v>
      </c>
      <c r="AL325" s="93">
        <v>0</v>
      </c>
      <c r="AM325" s="93">
        <v>0</v>
      </c>
      <c r="AN325" s="93">
        <v>0</v>
      </c>
      <c r="AO325" s="93">
        <v>0</v>
      </c>
      <c r="AP325" s="93">
        <v>0</v>
      </c>
      <c r="AQ325" s="93">
        <v>0</v>
      </c>
      <c r="AR325" s="93">
        <v>0</v>
      </c>
      <c r="AS325" s="93">
        <v>0</v>
      </c>
      <c r="AT325" s="93">
        <v>0</v>
      </c>
      <c r="AU325" s="5">
        <v>0</v>
      </c>
      <c r="AV325" s="637"/>
    </row>
    <row r="326" spans="1:48" ht="17.25" customHeight="1">
      <c r="A326" s="526"/>
      <c r="B326" s="474"/>
      <c r="C326" s="656"/>
      <c r="D326" s="474"/>
      <c r="E326" s="476"/>
      <c r="F326" s="476"/>
      <c r="G326" s="476"/>
      <c r="H326" s="476"/>
      <c r="I326" s="476"/>
      <c r="J326" s="517"/>
      <c r="K326" s="517"/>
      <c r="L326" s="515"/>
      <c r="M326" s="515"/>
      <c r="N326" s="230">
        <f t="shared" ref="N326:T326" si="140">SUM(N321:N325)</f>
        <v>0</v>
      </c>
      <c r="O326" s="230">
        <f t="shared" si="140"/>
        <v>0</v>
      </c>
      <c r="P326" s="230">
        <f t="shared" si="140"/>
        <v>1.6</v>
      </c>
      <c r="Q326" s="230">
        <f t="shared" si="140"/>
        <v>8.6180000000000007E-2</v>
      </c>
      <c r="R326" s="230">
        <f t="shared" si="140"/>
        <v>0</v>
      </c>
      <c r="S326" s="230">
        <f t="shared" si="140"/>
        <v>0</v>
      </c>
      <c r="T326" s="230">
        <f t="shared" si="140"/>
        <v>0</v>
      </c>
      <c r="U326" s="231">
        <f t="shared" si="128"/>
        <v>1.68618</v>
      </c>
      <c r="V326" s="231" t="s">
        <v>11</v>
      </c>
      <c r="W326" s="193">
        <f t="shared" ref="W326:AU326" si="141">SUM(W321:W325)</f>
        <v>86.18</v>
      </c>
      <c r="X326" s="193">
        <f t="shared" si="141"/>
        <v>0</v>
      </c>
      <c r="Y326" s="193">
        <f t="shared" si="141"/>
        <v>0</v>
      </c>
      <c r="Z326" s="193">
        <f t="shared" si="141"/>
        <v>0</v>
      </c>
      <c r="AA326" s="193">
        <f t="shared" si="141"/>
        <v>0</v>
      </c>
      <c r="AB326" s="193">
        <f t="shared" si="141"/>
        <v>0</v>
      </c>
      <c r="AC326" s="193">
        <f t="shared" si="141"/>
        <v>0</v>
      </c>
      <c r="AD326" s="193">
        <f t="shared" si="141"/>
        <v>0</v>
      </c>
      <c r="AE326" s="193">
        <f t="shared" si="141"/>
        <v>0</v>
      </c>
      <c r="AF326" s="193">
        <f t="shared" si="141"/>
        <v>0</v>
      </c>
      <c r="AG326" s="193">
        <f t="shared" si="141"/>
        <v>0</v>
      </c>
      <c r="AH326" s="230">
        <f t="shared" si="141"/>
        <v>0</v>
      </c>
      <c r="AI326" s="230">
        <f t="shared" si="141"/>
        <v>0</v>
      </c>
      <c r="AJ326" s="230">
        <f t="shared" si="141"/>
        <v>0</v>
      </c>
      <c r="AK326" s="193">
        <f t="shared" si="141"/>
        <v>0</v>
      </c>
      <c r="AL326" s="193">
        <f t="shared" si="141"/>
        <v>0</v>
      </c>
      <c r="AM326" s="193">
        <f t="shared" si="141"/>
        <v>0</v>
      </c>
      <c r="AN326" s="193">
        <f t="shared" si="141"/>
        <v>0</v>
      </c>
      <c r="AO326" s="193">
        <f t="shared" si="141"/>
        <v>0</v>
      </c>
      <c r="AP326" s="193">
        <f t="shared" si="141"/>
        <v>0</v>
      </c>
      <c r="AQ326" s="193">
        <f t="shared" si="141"/>
        <v>0</v>
      </c>
      <c r="AR326" s="193">
        <f t="shared" si="141"/>
        <v>0</v>
      </c>
      <c r="AS326" s="193">
        <f t="shared" si="141"/>
        <v>0</v>
      </c>
      <c r="AT326" s="193">
        <f t="shared" si="141"/>
        <v>0</v>
      </c>
      <c r="AU326" s="230">
        <f t="shared" si="141"/>
        <v>0</v>
      </c>
      <c r="AV326" s="328"/>
    </row>
    <row r="327" spans="1:48" ht="19.5" customHeight="1">
      <c r="A327" s="526"/>
      <c r="B327" s="474" t="s">
        <v>245</v>
      </c>
      <c r="C327" s="656" t="s">
        <v>107</v>
      </c>
      <c r="D327" s="474" t="s">
        <v>270</v>
      </c>
      <c r="E327" s="476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517">
        <v>2022</v>
      </c>
      <c r="K327" s="517">
        <v>2023</v>
      </c>
      <c r="L327" s="515">
        <v>17.08165</v>
      </c>
      <c r="M327" s="515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8"/>
        <v>17.08165</v>
      </c>
      <c r="V327" s="7" t="s">
        <v>3</v>
      </c>
      <c r="W327" s="93">
        <v>1539.37</v>
      </c>
      <c r="X327" s="93">
        <v>0</v>
      </c>
      <c r="Y327" s="93">
        <v>0</v>
      </c>
      <c r="Z327" s="93">
        <v>0</v>
      </c>
      <c r="AA327" s="93">
        <v>0</v>
      </c>
      <c r="AB327" s="93">
        <v>0</v>
      </c>
      <c r="AC327" s="93">
        <v>0</v>
      </c>
      <c r="AD327" s="93">
        <v>0</v>
      </c>
      <c r="AE327" s="93">
        <v>0</v>
      </c>
      <c r="AF327" s="93">
        <v>0</v>
      </c>
      <c r="AG327" s="93">
        <v>0</v>
      </c>
      <c r="AH327" s="5">
        <v>0</v>
      </c>
      <c r="AI327" s="5">
        <v>0</v>
      </c>
      <c r="AJ327" s="5">
        <v>0</v>
      </c>
      <c r="AK327" s="93">
        <v>0</v>
      </c>
      <c r="AL327" s="93">
        <v>0</v>
      </c>
      <c r="AM327" s="93">
        <v>0</v>
      </c>
      <c r="AN327" s="93">
        <v>0</v>
      </c>
      <c r="AO327" s="93">
        <v>0</v>
      </c>
      <c r="AP327" s="93">
        <v>0</v>
      </c>
      <c r="AQ327" s="93">
        <v>0</v>
      </c>
      <c r="AR327" s="93">
        <v>0</v>
      </c>
      <c r="AS327" s="93">
        <v>0</v>
      </c>
      <c r="AT327" s="93">
        <v>0</v>
      </c>
      <c r="AU327" s="5">
        <v>0</v>
      </c>
      <c r="AV327" s="636" t="s">
        <v>1004</v>
      </c>
    </row>
    <row r="328" spans="1:48" ht="19.5" customHeight="1">
      <c r="A328" s="526"/>
      <c r="B328" s="474"/>
      <c r="C328" s="656"/>
      <c r="D328" s="474"/>
      <c r="E328" s="476"/>
      <c r="F328" s="6" t="s">
        <v>19</v>
      </c>
      <c r="G328" s="6" t="s">
        <v>22</v>
      </c>
      <c r="H328" s="6" t="s">
        <v>297</v>
      </c>
      <c r="I328" s="6" t="s">
        <v>297</v>
      </c>
      <c r="J328" s="517"/>
      <c r="K328" s="517"/>
      <c r="L328" s="515"/>
      <c r="M328" s="515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8"/>
        <v>0</v>
      </c>
      <c r="V328" s="5" t="s">
        <v>8</v>
      </c>
      <c r="W328" s="93">
        <v>0</v>
      </c>
      <c r="X328" s="93">
        <v>0</v>
      </c>
      <c r="Y328" s="93">
        <v>0</v>
      </c>
      <c r="Z328" s="93">
        <v>0</v>
      </c>
      <c r="AA328" s="93">
        <v>0</v>
      </c>
      <c r="AB328" s="93">
        <v>0</v>
      </c>
      <c r="AC328" s="93">
        <v>0</v>
      </c>
      <c r="AD328" s="93">
        <v>0</v>
      </c>
      <c r="AE328" s="93">
        <v>0</v>
      </c>
      <c r="AF328" s="93">
        <v>0</v>
      </c>
      <c r="AG328" s="93">
        <v>0</v>
      </c>
      <c r="AH328" s="5">
        <v>0</v>
      </c>
      <c r="AI328" s="5">
        <v>0</v>
      </c>
      <c r="AJ328" s="5">
        <v>0</v>
      </c>
      <c r="AK328" s="93">
        <v>0</v>
      </c>
      <c r="AL328" s="93">
        <v>0</v>
      </c>
      <c r="AM328" s="93">
        <v>0</v>
      </c>
      <c r="AN328" s="93">
        <v>0</v>
      </c>
      <c r="AO328" s="93">
        <v>0</v>
      </c>
      <c r="AP328" s="93">
        <v>0</v>
      </c>
      <c r="AQ328" s="93">
        <v>0</v>
      </c>
      <c r="AR328" s="93">
        <v>0</v>
      </c>
      <c r="AS328" s="93">
        <v>0</v>
      </c>
      <c r="AT328" s="93">
        <v>0</v>
      </c>
      <c r="AU328" s="5">
        <v>0</v>
      </c>
      <c r="AV328" s="637"/>
    </row>
    <row r="329" spans="1:48" ht="19.5" customHeight="1">
      <c r="A329" s="526"/>
      <c r="B329" s="474"/>
      <c r="C329" s="656"/>
      <c r="D329" s="474"/>
      <c r="E329" s="476"/>
      <c r="F329" s="476" t="s">
        <v>39</v>
      </c>
      <c r="G329" s="476" t="s">
        <v>21</v>
      </c>
      <c r="H329" s="476" t="s">
        <v>297</v>
      </c>
      <c r="I329" s="476" t="s">
        <v>297</v>
      </c>
      <c r="J329" s="517"/>
      <c r="K329" s="517"/>
      <c r="L329" s="515"/>
      <c r="M329" s="515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8"/>
        <v>0</v>
      </c>
      <c r="V329" s="7" t="s">
        <v>50</v>
      </c>
      <c r="W329" s="93">
        <v>0</v>
      </c>
      <c r="X329" s="93">
        <v>0</v>
      </c>
      <c r="Y329" s="93">
        <v>0</v>
      </c>
      <c r="Z329" s="93">
        <v>0</v>
      </c>
      <c r="AA329" s="93">
        <v>0</v>
      </c>
      <c r="AB329" s="93">
        <v>0</v>
      </c>
      <c r="AC329" s="93">
        <v>0</v>
      </c>
      <c r="AD329" s="93">
        <v>0</v>
      </c>
      <c r="AE329" s="93">
        <v>0</v>
      </c>
      <c r="AF329" s="93">
        <v>0</v>
      </c>
      <c r="AG329" s="93">
        <v>0</v>
      </c>
      <c r="AH329" s="5">
        <v>0</v>
      </c>
      <c r="AI329" s="5">
        <v>0</v>
      </c>
      <c r="AJ329" s="5">
        <v>0</v>
      </c>
      <c r="AK329" s="93">
        <v>0</v>
      </c>
      <c r="AL329" s="93">
        <v>0</v>
      </c>
      <c r="AM329" s="93">
        <v>0</v>
      </c>
      <c r="AN329" s="93">
        <v>0</v>
      </c>
      <c r="AO329" s="93">
        <v>0</v>
      </c>
      <c r="AP329" s="93">
        <v>0</v>
      </c>
      <c r="AQ329" s="93">
        <v>0</v>
      </c>
      <c r="AR329" s="93">
        <v>0</v>
      </c>
      <c r="AS329" s="93">
        <v>0</v>
      </c>
      <c r="AT329" s="93">
        <v>0</v>
      </c>
      <c r="AU329" s="5">
        <v>0</v>
      </c>
      <c r="AV329" s="637"/>
    </row>
    <row r="330" spans="1:48" ht="19.5" customHeight="1">
      <c r="A330" s="526"/>
      <c r="B330" s="474"/>
      <c r="C330" s="656"/>
      <c r="D330" s="474"/>
      <c r="E330" s="476"/>
      <c r="F330" s="476"/>
      <c r="G330" s="476"/>
      <c r="H330" s="476"/>
      <c r="I330" s="476"/>
      <c r="J330" s="517"/>
      <c r="K330" s="517"/>
      <c r="L330" s="515"/>
      <c r="M330" s="515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8"/>
        <v>0</v>
      </c>
      <c r="V330" s="7" t="s">
        <v>51</v>
      </c>
      <c r="W330" s="93">
        <v>0</v>
      </c>
      <c r="X330" s="93">
        <v>0</v>
      </c>
      <c r="Y330" s="93">
        <v>0</v>
      </c>
      <c r="Z330" s="93">
        <v>0</v>
      </c>
      <c r="AA330" s="93">
        <v>0</v>
      </c>
      <c r="AB330" s="93">
        <v>0</v>
      </c>
      <c r="AC330" s="93">
        <v>0</v>
      </c>
      <c r="AD330" s="93">
        <v>0</v>
      </c>
      <c r="AE330" s="93">
        <v>0</v>
      </c>
      <c r="AF330" s="93">
        <v>0</v>
      </c>
      <c r="AG330" s="93">
        <v>0</v>
      </c>
      <c r="AH330" s="5">
        <v>0</v>
      </c>
      <c r="AI330" s="5">
        <v>0</v>
      </c>
      <c r="AJ330" s="5">
        <v>0</v>
      </c>
      <c r="AK330" s="93">
        <v>0</v>
      </c>
      <c r="AL330" s="93">
        <v>0</v>
      </c>
      <c r="AM330" s="93">
        <v>0</v>
      </c>
      <c r="AN330" s="93">
        <v>0</v>
      </c>
      <c r="AO330" s="93">
        <v>0</v>
      </c>
      <c r="AP330" s="93">
        <v>0</v>
      </c>
      <c r="AQ330" s="93">
        <v>0</v>
      </c>
      <c r="AR330" s="93">
        <v>0</v>
      </c>
      <c r="AS330" s="93">
        <v>0</v>
      </c>
      <c r="AT330" s="93">
        <v>0</v>
      </c>
      <c r="AU330" s="5">
        <v>0</v>
      </c>
      <c r="AV330" s="637"/>
    </row>
    <row r="331" spans="1:48" ht="18" customHeight="1">
      <c r="A331" s="526"/>
      <c r="B331" s="474"/>
      <c r="C331" s="656"/>
      <c r="D331" s="474"/>
      <c r="E331" s="476"/>
      <c r="F331" s="476"/>
      <c r="G331" s="476"/>
      <c r="H331" s="476"/>
      <c r="I331" s="476"/>
      <c r="J331" s="517"/>
      <c r="K331" s="517"/>
      <c r="L331" s="515"/>
      <c r="M331" s="515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8"/>
        <v>0</v>
      </c>
      <c r="V331" s="7" t="s">
        <v>52</v>
      </c>
      <c r="W331" s="93">
        <v>0</v>
      </c>
      <c r="X331" s="93">
        <v>0</v>
      </c>
      <c r="Y331" s="93">
        <v>0</v>
      </c>
      <c r="Z331" s="93">
        <v>0</v>
      </c>
      <c r="AA331" s="93">
        <v>0</v>
      </c>
      <c r="AB331" s="93">
        <v>0</v>
      </c>
      <c r="AC331" s="93">
        <v>0</v>
      </c>
      <c r="AD331" s="93">
        <v>0</v>
      </c>
      <c r="AE331" s="93">
        <v>0</v>
      </c>
      <c r="AF331" s="93">
        <v>0</v>
      </c>
      <c r="AG331" s="93">
        <v>0</v>
      </c>
      <c r="AH331" s="5">
        <v>0</v>
      </c>
      <c r="AI331" s="5">
        <v>0</v>
      </c>
      <c r="AJ331" s="5">
        <v>0</v>
      </c>
      <c r="AK331" s="93">
        <v>0</v>
      </c>
      <c r="AL331" s="93">
        <v>0</v>
      </c>
      <c r="AM331" s="93">
        <v>0</v>
      </c>
      <c r="AN331" s="93">
        <v>0</v>
      </c>
      <c r="AO331" s="93">
        <v>0</v>
      </c>
      <c r="AP331" s="93">
        <v>0</v>
      </c>
      <c r="AQ331" s="93">
        <v>0</v>
      </c>
      <c r="AR331" s="93">
        <v>0</v>
      </c>
      <c r="AS331" s="93">
        <v>0</v>
      </c>
      <c r="AT331" s="93">
        <v>0</v>
      </c>
      <c r="AU331" s="5">
        <v>0</v>
      </c>
      <c r="AV331" s="637"/>
    </row>
    <row r="332" spans="1:48" ht="17.25" customHeight="1">
      <c r="A332" s="527"/>
      <c r="B332" s="474"/>
      <c r="C332" s="656"/>
      <c r="D332" s="474"/>
      <c r="E332" s="476"/>
      <c r="F332" s="476"/>
      <c r="G332" s="476"/>
      <c r="H332" s="476"/>
      <c r="I332" s="476"/>
      <c r="J332" s="517"/>
      <c r="K332" s="517"/>
      <c r="L332" s="515"/>
      <c r="M332" s="515"/>
      <c r="N332" s="230">
        <f t="shared" ref="N332:T332" si="142">SUM(N327:N331)</f>
        <v>0</v>
      </c>
      <c r="O332" s="230">
        <f t="shared" si="142"/>
        <v>0</v>
      </c>
      <c r="P332" s="230">
        <f t="shared" si="142"/>
        <v>0</v>
      </c>
      <c r="Q332" s="230">
        <f t="shared" si="142"/>
        <v>1.5393699999999999</v>
      </c>
      <c r="R332" s="230">
        <f t="shared" si="142"/>
        <v>15.54228</v>
      </c>
      <c r="S332" s="230">
        <f t="shared" si="142"/>
        <v>0</v>
      </c>
      <c r="T332" s="230">
        <f t="shared" si="142"/>
        <v>0</v>
      </c>
      <c r="U332" s="231">
        <f t="shared" si="128"/>
        <v>17.08165</v>
      </c>
      <c r="V332" s="231" t="s">
        <v>11</v>
      </c>
      <c r="W332" s="193">
        <f t="shared" ref="W332:AU332" si="143">SUM(W327:W331)</f>
        <v>1539.37</v>
      </c>
      <c r="X332" s="193">
        <f t="shared" si="143"/>
        <v>0</v>
      </c>
      <c r="Y332" s="193">
        <f t="shared" si="143"/>
        <v>0</v>
      </c>
      <c r="Z332" s="193">
        <f t="shared" si="143"/>
        <v>0</v>
      </c>
      <c r="AA332" s="193">
        <f t="shared" si="143"/>
        <v>0</v>
      </c>
      <c r="AB332" s="193">
        <f t="shared" si="143"/>
        <v>0</v>
      </c>
      <c r="AC332" s="193">
        <f t="shared" si="143"/>
        <v>0</v>
      </c>
      <c r="AD332" s="193">
        <f t="shared" si="143"/>
        <v>0</v>
      </c>
      <c r="AE332" s="193">
        <f t="shared" si="143"/>
        <v>0</v>
      </c>
      <c r="AF332" s="193">
        <f t="shared" si="143"/>
        <v>0</v>
      </c>
      <c r="AG332" s="193">
        <f t="shared" si="143"/>
        <v>0</v>
      </c>
      <c r="AH332" s="230">
        <f t="shared" si="143"/>
        <v>0</v>
      </c>
      <c r="AI332" s="230">
        <f t="shared" si="143"/>
        <v>0</v>
      </c>
      <c r="AJ332" s="230">
        <f t="shared" si="143"/>
        <v>0</v>
      </c>
      <c r="AK332" s="193">
        <f t="shared" si="143"/>
        <v>0</v>
      </c>
      <c r="AL332" s="193">
        <f t="shared" si="143"/>
        <v>0</v>
      </c>
      <c r="AM332" s="193">
        <f t="shared" si="143"/>
        <v>0</v>
      </c>
      <c r="AN332" s="193">
        <f t="shared" si="143"/>
        <v>0</v>
      </c>
      <c r="AO332" s="193">
        <f t="shared" si="143"/>
        <v>0</v>
      </c>
      <c r="AP332" s="193">
        <f t="shared" si="143"/>
        <v>0</v>
      </c>
      <c r="AQ332" s="193">
        <f t="shared" si="143"/>
        <v>0</v>
      </c>
      <c r="AR332" s="193">
        <f t="shared" si="143"/>
        <v>0</v>
      </c>
      <c r="AS332" s="193">
        <f t="shared" si="143"/>
        <v>0</v>
      </c>
      <c r="AT332" s="193">
        <f t="shared" si="143"/>
        <v>0</v>
      </c>
      <c r="AU332" s="230">
        <f t="shared" si="143"/>
        <v>0</v>
      </c>
      <c r="AV332" s="328"/>
    </row>
    <row r="333" spans="1:48" ht="15.75" hidden="1" customHeight="1">
      <c r="A333" s="467" t="s">
        <v>173</v>
      </c>
      <c r="B333" s="468"/>
      <c r="C333" s="468"/>
      <c r="D333" s="468"/>
      <c r="E333" s="468"/>
      <c r="F333" s="468"/>
      <c r="G333" s="468"/>
      <c r="H333" s="468"/>
      <c r="I333" s="468"/>
      <c r="J333" s="468"/>
      <c r="K333" s="468"/>
      <c r="L333" s="468"/>
      <c r="M333" s="468"/>
      <c r="N333" s="468"/>
      <c r="O333" s="468"/>
      <c r="P333" s="468"/>
      <c r="Q333" s="468"/>
      <c r="R333" s="468"/>
      <c r="S333" s="468"/>
      <c r="T333" s="468"/>
      <c r="U333" s="468"/>
      <c r="V333" s="518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88"/>
      <c r="AI333" s="188"/>
      <c r="AJ333" s="188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88"/>
      <c r="AV333" s="302"/>
    </row>
    <row r="334" spans="1:48" ht="29.25" hidden="1" customHeight="1">
      <c r="A334" s="522" t="s">
        <v>65</v>
      </c>
      <c r="B334" s="523"/>
      <c r="C334" s="523"/>
      <c r="D334" s="523"/>
      <c r="E334" s="523"/>
      <c r="F334" s="523"/>
      <c r="G334" s="523"/>
      <c r="H334" s="523"/>
      <c r="I334" s="523"/>
      <c r="J334" s="523"/>
      <c r="K334" s="523"/>
      <c r="L334" s="523"/>
      <c r="M334" s="523"/>
      <c r="N334" s="523"/>
      <c r="O334" s="523"/>
      <c r="P334" s="523"/>
      <c r="Q334" s="523"/>
      <c r="R334" s="523"/>
      <c r="S334" s="523"/>
      <c r="T334" s="523"/>
      <c r="U334" s="523"/>
      <c r="V334" s="524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88"/>
      <c r="AI334" s="188"/>
      <c r="AJ334" s="188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88"/>
      <c r="AV334" s="302"/>
    </row>
    <row r="335" spans="1:48" ht="15.75" hidden="1" customHeight="1">
      <c r="A335" s="467" t="s">
        <v>174</v>
      </c>
      <c r="B335" s="468"/>
      <c r="C335" s="468"/>
      <c r="D335" s="468"/>
      <c r="E335" s="468"/>
      <c r="F335" s="468"/>
      <c r="G335" s="468"/>
      <c r="H335" s="468"/>
      <c r="I335" s="468"/>
      <c r="J335" s="468"/>
      <c r="K335" s="468"/>
      <c r="L335" s="468"/>
      <c r="M335" s="468"/>
      <c r="N335" s="468"/>
      <c r="O335" s="468"/>
      <c r="P335" s="468"/>
      <c r="Q335" s="468"/>
      <c r="R335" s="468"/>
      <c r="S335" s="468"/>
      <c r="T335" s="468"/>
      <c r="U335" s="468"/>
      <c r="V335" s="518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88"/>
      <c r="AI335" s="188"/>
      <c r="AJ335" s="188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88"/>
      <c r="AV335" s="302"/>
    </row>
    <row r="336" spans="1:48" ht="29.25" hidden="1" customHeight="1">
      <c r="A336" s="522" t="s">
        <v>65</v>
      </c>
      <c r="B336" s="523"/>
      <c r="C336" s="523"/>
      <c r="D336" s="523"/>
      <c r="E336" s="523"/>
      <c r="F336" s="523"/>
      <c r="G336" s="523"/>
      <c r="H336" s="523"/>
      <c r="I336" s="523"/>
      <c r="J336" s="523"/>
      <c r="K336" s="523"/>
      <c r="L336" s="523"/>
      <c r="M336" s="523"/>
      <c r="N336" s="523"/>
      <c r="O336" s="523"/>
      <c r="P336" s="523"/>
      <c r="Q336" s="523"/>
      <c r="R336" s="523"/>
      <c r="S336" s="523"/>
      <c r="T336" s="523"/>
      <c r="U336" s="523"/>
      <c r="V336" s="524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88"/>
      <c r="AI336" s="188"/>
      <c r="AJ336" s="188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88"/>
      <c r="AV336" s="302"/>
    </row>
    <row r="337" spans="1:48" ht="15.75" hidden="1" customHeight="1">
      <c r="A337" s="467" t="s">
        <v>175</v>
      </c>
      <c r="B337" s="468"/>
      <c r="C337" s="468"/>
      <c r="D337" s="468"/>
      <c r="E337" s="468"/>
      <c r="F337" s="468"/>
      <c r="G337" s="468"/>
      <c r="H337" s="468"/>
      <c r="I337" s="468"/>
      <c r="J337" s="468"/>
      <c r="K337" s="468"/>
      <c r="L337" s="468"/>
      <c r="M337" s="468"/>
      <c r="N337" s="468"/>
      <c r="O337" s="468"/>
      <c r="P337" s="468"/>
      <c r="Q337" s="468"/>
      <c r="R337" s="468"/>
      <c r="S337" s="468"/>
      <c r="T337" s="468"/>
      <c r="U337" s="468"/>
      <c r="V337" s="518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88"/>
      <c r="AI337" s="188"/>
      <c r="AJ337" s="188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88"/>
      <c r="AV337" s="302"/>
    </row>
    <row r="338" spans="1:48" ht="29.25" hidden="1" customHeight="1">
      <c r="A338" s="522" t="s">
        <v>65</v>
      </c>
      <c r="B338" s="523"/>
      <c r="C338" s="523"/>
      <c r="D338" s="523"/>
      <c r="E338" s="523"/>
      <c r="F338" s="523"/>
      <c r="G338" s="523"/>
      <c r="H338" s="523"/>
      <c r="I338" s="523"/>
      <c r="J338" s="523"/>
      <c r="K338" s="523"/>
      <c r="L338" s="523"/>
      <c r="M338" s="523"/>
      <c r="N338" s="523"/>
      <c r="O338" s="523"/>
      <c r="P338" s="523"/>
      <c r="Q338" s="523"/>
      <c r="R338" s="523"/>
      <c r="S338" s="523"/>
      <c r="T338" s="523"/>
      <c r="U338" s="523"/>
      <c r="V338" s="524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88"/>
      <c r="AI338" s="188"/>
      <c r="AJ338" s="188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88"/>
      <c r="AV338" s="302"/>
    </row>
    <row r="339" spans="1:48" ht="18.75" hidden="1" customHeight="1">
      <c r="A339" s="544" t="s">
        <v>45</v>
      </c>
      <c r="B339" s="545"/>
      <c r="C339" s="545"/>
      <c r="D339" s="545"/>
      <c r="E339" s="545"/>
      <c r="F339" s="545"/>
      <c r="G339" s="545"/>
      <c r="H339" s="545"/>
      <c r="I339" s="545"/>
      <c r="J339" s="545"/>
      <c r="K339" s="545"/>
      <c r="L339" s="545"/>
      <c r="M339" s="545"/>
      <c r="N339" s="545"/>
      <c r="O339" s="545"/>
      <c r="P339" s="545"/>
      <c r="Q339" s="545"/>
      <c r="R339" s="545"/>
      <c r="S339" s="545"/>
      <c r="T339" s="545"/>
      <c r="U339" s="545"/>
      <c r="V339" s="546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88"/>
      <c r="AI339" s="188"/>
      <c r="AJ339" s="188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88"/>
      <c r="AV339" s="302"/>
    </row>
    <row r="340" spans="1:48" ht="17.25" hidden="1" customHeight="1">
      <c r="A340" s="542"/>
      <c r="B340" s="543"/>
      <c r="C340" s="543"/>
      <c r="D340" s="543"/>
      <c r="E340" s="543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4">O269+O276+O285+O299+O308+O314+O321+O327</f>
        <v>7.7170399999999999</v>
      </c>
      <c r="P340" s="9">
        <f t="shared" si="144"/>
        <v>9.8264499999999995</v>
      </c>
      <c r="Q340" s="9">
        <f t="shared" si="144"/>
        <v>25.25902</v>
      </c>
      <c r="R340" s="9">
        <f t="shared" si="144"/>
        <v>30.51473</v>
      </c>
      <c r="S340" s="9">
        <f t="shared" si="144"/>
        <v>0</v>
      </c>
      <c r="T340" s="9">
        <f t="shared" si="144"/>
        <v>0</v>
      </c>
      <c r="U340" s="9">
        <f t="shared" ref="U340:U345" si="145">SUM(N340:T340)</f>
        <v>74.827359999999999</v>
      </c>
      <c r="V340" s="16" t="s">
        <v>3</v>
      </c>
      <c r="W340" s="93">
        <f t="shared" ref="W340:AU340" si="146">W269+W276+W285+W299+W308+W314+W321+W327</f>
        <v>25259.02</v>
      </c>
      <c r="X340" s="93">
        <f t="shared" si="146"/>
        <v>2975.0160000000001</v>
      </c>
      <c r="Y340" s="93">
        <f t="shared" si="146"/>
        <v>0</v>
      </c>
      <c r="Z340" s="93">
        <f t="shared" si="146"/>
        <v>0</v>
      </c>
      <c r="AA340" s="93">
        <f t="shared" si="146"/>
        <v>0</v>
      </c>
      <c r="AB340" s="93">
        <f t="shared" si="146"/>
        <v>0</v>
      </c>
      <c r="AC340" s="93">
        <f t="shared" si="146"/>
        <v>0</v>
      </c>
      <c r="AD340" s="93">
        <f t="shared" si="146"/>
        <v>0</v>
      </c>
      <c r="AE340" s="93">
        <f t="shared" si="146"/>
        <v>0</v>
      </c>
      <c r="AF340" s="93">
        <f t="shared" si="146"/>
        <v>0</v>
      </c>
      <c r="AG340" s="93">
        <f t="shared" si="146"/>
        <v>0</v>
      </c>
      <c r="AH340" s="9">
        <f t="shared" si="146"/>
        <v>870.53</v>
      </c>
      <c r="AI340" s="9">
        <f t="shared" si="146"/>
        <v>870.53</v>
      </c>
      <c r="AJ340" s="9">
        <f t="shared" si="146"/>
        <v>870.53</v>
      </c>
      <c r="AK340" s="93">
        <f t="shared" si="146"/>
        <v>870.52800000000002</v>
      </c>
      <c r="AL340" s="93">
        <f t="shared" si="146"/>
        <v>0</v>
      </c>
      <c r="AM340" s="93">
        <f t="shared" si="146"/>
        <v>0</v>
      </c>
      <c r="AN340" s="93">
        <f t="shared" si="146"/>
        <v>0</v>
      </c>
      <c r="AO340" s="93">
        <f t="shared" si="146"/>
        <v>0</v>
      </c>
      <c r="AP340" s="93">
        <f t="shared" si="146"/>
        <v>0</v>
      </c>
      <c r="AQ340" s="93">
        <f t="shared" si="146"/>
        <v>0</v>
      </c>
      <c r="AR340" s="93">
        <f t="shared" si="146"/>
        <v>0</v>
      </c>
      <c r="AS340" s="93">
        <f t="shared" si="146"/>
        <v>0</v>
      </c>
      <c r="AT340" s="93">
        <f t="shared" si="146"/>
        <v>0</v>
      </c>
      <c r="AU340" s="9">
        <f t="shared" si="146"/>
        <v>0</v>
      </c>
      <c r="AV340" s="302"/>
    </row>
    <row r="341" spans="1:48" ht="17.25" hidden="1" customHeight="1">
      <c r="A341" s="542"/>
      <c r="B341" s="543"/>
      <c r="C341" s="543"/>
      <c r="D341" s="543"/>
      <c r="E341" s="543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7">N271+N280+N286+N303+N309+N316+N322+N328</f>
        <v>0</v>
      </c>
      <c r="O341" s="9">
        <f t="shared" si="147"/>
        <v>0</v>
      </c>
      <c r="P341" s="9">
        <f t="shared" si="147"/>
        <v>0</v>
      </c>
      <c r="Q341" s="9">
        <f t="shared" si="147"/>
        <v>0</v>
      </c>
      <c r="R341" s="9">
        <f t="shared" si="147"/>
        <v>0</v>
      </c>
      <c r="S341" s="9">
        <f t="shared" si="147"/>
        <v>0</v>
      </c>
      <c r="T341" s="9">
        <f t="shared" si="147"/>
        <v>0</v>
      </c>
      <c r="U341" s="9">
        <f t="shared" si="145"/>
        <v>0</v>
      </c>
      <c r="V341" s="16" t="s">
        <v>8</v>
      </c>
      <c r="W341" s="93">
        <f t="shared" ref="W341:AU345" si="148">W271+W280+W286+W303+W309+W316+W322+W328</f>
        <v>0</v>
      </c>
      <c r="X341" s="93">
        <f t="shared" si="148"/>
        <v>0</v>
      </c>
      <c r="Y341" s="93">
        <f t="shared" si="148"/>
        <v>0</v>
      </c>
      <c r="Z341" s="93">
        <f t="shared" si="148"/>
        <v>0</v>
      </c>
      <c r="AA341" s="93">
        <f t="shared" si="148"/>
        <v>0</v>
      </c>
      <c r="AB341" s="93">
        <f t="shared" si="148"/>
        <v>0</v>
      </c>
      <c r="AC341" s="93">
        <f t="shared" si="148"/>
        <v>0</v>
      </c>
      <c r="AD341" s="93">
        <f t="shared" si="148"/>
        <v>0</v>
      </c>
      <c r="AE341" s="93">
        <f t="shared" si="148"/>
        <v>0</v>
      </c>
      <c r="AF341" s="93">
        <f t="shared" si="148"/>
        <v>0</v>
      </c>
      <c r="AG341" s="93">
        <f t="shared" si="148"/>
        <v>0</v>
      </c>
      <c r="AH341" s="9">
        <f t="shared" si="148"/>
        <v>0</v>
      </c>
      <c r="AI341" s="9">
        <f t="shared" si="148"/>
        <v>0</v>
      </c>
      <c r="AJ341" s="9">
        <f t="shared" si="148"/>
        <v>0</v>
      </c>
      <c r="AK341" s="93">
        <f t="shared" si="148"/>
        <v>0</v>
      </c>
      <c r="AL341" s="93">
        <f t="shared" si="148"/>
        <v>0</v>
      </c>
      <c r="AM341" s="93">
        <f t="shared" si="148"/>
        <v>0</v>
      </c>
      <c r="AN341" s="93">
        <f t="shared" si="148"/>
        <v>0</v>
      </c>
      <c r="AO341" s="93">
        <f t="shared" si="148"/>
        <v>0</v>
      </c>
      <c r="AP341" s="93">
        <f t="shared" si="148"/>
        <v>0</v>
      </c>
      <c r="AQ341" s="93">
        <f t="shared" si="148"/>
        <v>0</v>
      </c>
      <c r="AR341" s="93">
        <f t="shared" si="148"/>
        <v>0</v>
      </c>
      <c r="AS341" s="93">
        <f t="shared" si="148"/>
        <v>0</v>
      </c>
      <c r="AT341" s="93">
        <f t="shared" si="148"/>
        <v>0</v>
      </c>
      <c r="AU341" s="9">
        <f t="shared" si="148"/>
        <v>0</v>
      </c>
      <c r="AV341" s="302"/>
    </row>
    <row r="342" spans="1:48" ht="17.25" hidden="1" customHeight="1">
      <c r="A342" s="542"/>
      <c r="B342" s="543"/>
      <c r="C342" s="543"/>
      <c r="D342" s="543"/>
      <c r="E342" s="543"/>
      <c r="F342" s="11"/>
      <c r="G342" s="11"/>
      <c r="H342" s="11"/>
      <c r="I342" s="11"/>
      <c r="J342" s="11"/>
      <c r="K342" s="11"/>
      <c r="L342" s="20"/>
      <c r="M342" s="20"/>
      <c r="N342" s="9">
        <f t="shared" si="147"/>
        <v>0</v>
      </c>
      <c r="O342" s="9">
        <f t="shared" si="147"/>
        <v>0</v>
      </c>
      <c r="P342" s="9">
        <f t="shared" si="147"/>
        <v>0</v>
      </c>
      <c r="Q342" s="9">
        <f t="shared" si="147"/>
        <v>0</v>
      </c>
      <c r="R342" s="9">
        <f t="shared" si="147"/>
        <v>0</v>
      </c>
      <c r="S342" s="9">
        <f t="shared" si="147"/>
        <v>0</v>
      </c>
      <c r="T342" s="9">
        <f t="shared" si="147"/>
        <v>0</v>
      </c>
      <c r="U342" s="9">
        <f t="shared" si="145"/>
        <v>0</v>
      </c>
      <c r="V342" s="13" t="s">
        <v>50</v>
      </c>
      <c r="W342" s="93">
        <f t="shared" si="148"/>
        <v>0</v>
      </c>
      <c r="X342" s="93">
        <f t="shared" si="148"/>
        <v>0</v>
      </c>
      <c r="Y342" s="93">
        <f t="shared" si="148"/>
        <v>0</v>
      </c>
      <c r="Z342" s="93">
        <f t="shared" si="148"/>
        <v>0</v>
      </c>
      <c r="AA342" s="93">
        <f t="shared" si="148"/>
        <v>0</v>
      </c>
      <c r="AB342" s="93">
        <f t="shared" si="148"/>
        <v>0</v>
      </c>
      <c r="AC342" s="93">
        <f t="shared" si="148"/>
        <v>0</v>
      </c>
      <c r="AD342" s="93">
        <f t="shared" si="148"/>
        <v>0</v>
      </c>
      <c r="AE342" s="93">
        <f t="shared" si="148"/>
        <v>0</v>
      </c>
      <c r="AF342" s="93">
        <f t="shared" si="148"/>
        <v>0</v>
      </c>
      <c r="AG342" s="93">
        <f t="shared" si="148"/>
        <v>0</v>
      </c>
      <c r="AH342" s="9">
        <f t="shared" si="148"/>
        <v>0</v>
      </c>
      <c r="AI342" s="9">
        <f t="shared" si="148"/>
        <v>0</v>
      </c>
      <c r="AJ342" s="9">
        <f t="shared" si="148"/>
        <v>0</v>
      </c>
      <c r="AK342" s="93">
        <f t="shared" si="148"/>
        <v>0</v>
      </c>
      <c r="AL342" s="93">
        <f t="shared" si="148"/>
        <v>0</v>
      </c>
      <c r="AM342" s="93">
        <f t="shared" si="148"/>
        <v>0</v>
      </c>
      <c r="AN342" s="93">
        <f t="shared" si="148"/>
        <v>0</v>
      </c>
      <c r="AO342" s="93">
        <f t="shared" si="148"/>
        <v>0</v>
      </c>
      <c r="AP342" s="93">
        <f t="shared" si="148"/>
        <v>0</v>
      </c>
      <c r="AQ342" s="93">
        <f t="shared" si="148"/>
        <v>0</v>
      </c>
      <c r="AR342" s="93">
        <f t="shared" si="148"/>
        <v>0</v>
      </c>
      <c r="AS342" s="93">
        <f t="shared" si="148"/>
        <v>0</v>
      </c>
      <c r="AT342" s="93">
        <f t="shared" si="148"/>
        <v>0</v>
      </c>
      <c r="AU342" s="9">
        <f t="shared" si="148"/>
        <v>0</v>
      </c>
      <c r="AV342" s="302"/>
    </row>
    <row r="343" spans="1:48" ht="17.25" hidden="1" customHeight="1">
      <c r="A343" s="542"/>
      <c r="B343" s="543"/>
      <c r="C343" s="543"/>
      <c r="D343" s="543"/>
      <c r="E343" s="543"/>
      <c r="F343" s="11"/>
      <c r="G343" s="11"/>
      <c r="H343" s="11"/>
      <c r="I343" s="11"/>
      <c r="J343" s="11"/>
      <c r="K343" s="11"/>
      <c r="L343" s="20"/>
      <c r="M343" s="20"/>
      <c r="N343" s="9">
        <f t="shared" si="147"/>
        <v>0</v>
      </c>
      <c r="O343" s="9">
        <f t="shared" si="147"/>
        <v>0</v>
      </c>
      <c r="P343" s="9">
        <f t="shared" si="147"/>
        <v>0</v>
      </c>
      <c r="Q343" s="9">
        <f t="shared" si="147"/>
        <v>0</v>
      </c>
      <c r="R343" s="9">
        <f t="shared" si="147"/>
        <v>0</v>
      </c>
      <c r="S343" s="9">
        <f t="shared" si="147"/>
        <v>0</v>
      </c>
      <c r="T343" s="9">
        <f t="shared" si="147"/>
        <v>0</v>
      </c>
      <c r="U343" s="9">
        <f t="shared" si="145"/>
        <v>0</v>
      </c>
      <c r="V343" s="13" t="s">
        <v>51</v>
      </c>
      <c r="W343" s="93">
        <f t="shared" si="148"/>
        <v>0</v>
      </c>
      <c r="X343" s="93">
        <f t="shared" si="148"/>
        <v>0</v>
      </c>
      <c r="Y343" s="93">
        <f t="shared" si="148"/>
        <v>0</v>
      </c>
      <c r="Z343" s="93">
        <f t="shared" si="148"/>
        <v>0</v>
      </c>
      <c r="AA343" s="93">
        <f t="shared" si="148"/>
        <v>0</v>
      </c>
      <c r="AB343" s="93">
        <f t="shared" si="148"/>
        <v>0</v>
      </c>
      <c r="AC343" s="93">
        <f t="shared" si="148"/>
        <v>0</v>
      </c>
      <c r="AD343" s="93">
        <f t="shared" si="148"/>
        <v>0</v>
      </c>
      <c r="AE343" s="93">
        <f t="shared" si="148"/>
        <v>0</v>
      </c>
      <c r="AF343" s="93">
        <f t="shared" si="148"/>
        <v>0</v>
      </c>
      <c r="AG343" s="93">
        <f t="shared" si="148"/>
        <v>0</v>
      </c>
      <c r="AH343" s="9">
        <f t="shared" si="148"/>
        <v>0</v>
      </c>
      <c r="AI343" s="9">
        <f t="shared" si="148"/>
        <v>0</v>
      </c>
      <c r="AJ343" s="9">
        <f t="shared" si="148"/>
        <v>0</v>
      </c>
      <c r="AK343" s="93">
        <f t="shared" si="148"/>
        <v>0</v>
      </c>
      <c r="AL343" s="93">
        <f t="shared" si="148"/>
        <v>0</v>
      </c>
      <c r="AM343" s="93">
        <f t="shared" si="148"/>
        <v>0</v>
      </c>
      <c r="AN343" s="93">
        <f t="shared" si="148"/>
        <v>0</v>
      </c>
      <c r="AO343" s="93">
        <f t="shared" si="148"/>
        <v>0</v>
      </c>
      <c r="AP343" s="93">
        <f t="shared" si="148"/>
        <v>0</v>
      </c>
      <c r="AQ343" s="93">
        <f t="shared" si="148"/>
        <v>0</v>
      </c>
      <c r="AR343" s="93">
        <f t="shared" si="148"/>
        <v>0</v>
      </c>
      <c r="AS343" s="93">
        <f t="shared" si="148"/>
        <v>0</v>
      </c>
      <c r="AT343" s="93">
        <f t="shared" si="148"/>
        <v>0</v>
      </c>
      <c r="AU343" s="9">
        <f t="shared" si="148"/>
        <v>0</v>
      </c>
      <c r="AV343" s="302"/>
    </row>
    <row r="344" spans="1:48" ht="17.25" hidden="1" customHeight="1">
      <c r="A344" s="18"/>
      <c r="B344" s="19"/>
      <c r="C344" s="357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7"/>
        <v>0</v>
      </c>
      <c r="O344" s="9">
        <f t="shared" si="147"/>
        <v>0</v>
      </c>
      <c r="P344" s="9">
        <f t="shared" si="147"/>
        <v>0</v>
      </c>
      <c r="Q344" s="9">
        <f t="shared" si="147"/>
        <v>0</v>
      </c>
      <c r="R344" s="9">
        <f t="shared" si="147"/>
        <v>0</v>
      </c>
      <c r="S344" s="9">
        <f t="shared" si="147"/>
        <v>0</v>
      </c>
      <c r="T344" s="9">
        <f t="shared" si="147"/>
        <v>0</v>
      </c>
      <c r="U344" s="9">
        <f t="shared" si="145"/>
        <v>0</v>
      </c>
      <c r="V344" s="13" t="s">
        <v>52</v>
      </c>
      <c r="W344" s="93">
        <f t="shared" si="148"/>
        <v>0</v>
      </c>
      <c r="X344" s="93">
        <f t="shared" si="148"/>
        <v>0</v>
      </c>
      <c r="Y344" s="93">
        <f t="shared" si="148"/>
        <v>0</v>
      </c>
      <c r="Z344" s="93">
        <f t="shared" si="148"/>
        <v>0</v>
      </c>
      <c r="AA344" s="93">
        <f t="shared" si="148"/>
        <v>0</v>
      </c>
      <c r="AB344" s="93">
        <f t="shared" si="148"/>
        <v>0</v>
      </c>
      <c r="AC344" s="93">
        <f t="shared" si="148"/>
        <v>0</v>
      </c>
      <c r="AD344" s="93">
        <f t="shared" si="148"/>
        <v>0</v>
      </c>
      <c r="AE344" s="93">
        <f t="shared" si="148"/>
        <v>0</v>
      </c>
      <c r="AF344" s="93">
        <f t="shared" si="148"/>
        <v>0</v>
      </c>
      <c r="AG344" s="93">
        <f t="shared" si="148"/>
        <v>0</v>
      </c>
      <c r="AH344" s="9">
        <f t="shared" si="148"/>
        <v>0</v>
      </c>
      <c r="AI344" s="9">
        <f t="shared" si="148"/>
        <v>0</v>
      </c>
      <c r="AJ344" s="9">
        <f t="shared" si="148"/>
        <v>0</v>
      </c>
      <c r="AK344" s="93">
        <f t="shared" si="148"/>
        <v>0</v>
      </c>
      <c r="AL344" s="93">
        <f t="shared" si="148"/>
        <v>0</v>
      </c>
      <c r="AM344" s="93">
        <f t="shared" si="148"/>
        <v>0</v>
      </c>
      <c r="AN344" s="93">
        <f t="shared" si="148"/>
        <v>0</v>
      </c>
      <c r="AO344" s="93">
        <f t="shared" si="148"/>
        <v>0</v>
      </c>
      <c r="AP344" s="93">
        <f t="shared" si="148"/>
        <v>0</v>
      </c>
      <c r="AQ344" s="93">
        <f t="shared" si="148"/>
        <v>0</v>
      </c>
      <c r="AR344" s="93">
        <f t="shared" si="148"/>
        <v>0</v>
      </c>
      <c r="AS344" s="93">
        <f t="shared" si="148"/>
        <v>0</v>
      </c>
      <c r="AT344" s="93">
        <f t="shared" si="148"/>
        <v>0</v>
      </c>
      <c r="AU344" s="9">
        <f t="shared" si="148"/>
        <v>0</v>
      </c>
      <c r="AV344" s="302"/>
    </row>
    <row r="345" spans="1:48" ht="17.25" hidden="1" customHeight="1">
      <c r="A345" s="542"/>
      <c r="B345" s="543"/>
      <c r="C345" s="543"/>
      <c r="D345" s="543"/>
      <c r="E345" s="543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30">
        <f t="shared" si="147"/>
        <v>1.5101200000000001</v>
      </c>
      <c r="O345" s="230">
        <f t="shared" si="147"/>
        <v>7.7170399999999999</v>
      </c>
      <c r="P345" s="230">
        <f t="shared" si="147"/>
        <v>9.8264499999999995</v>
      </c>
      <c r="Q345" s="230">
        <f t="shared" si="147"/>
        <v>25.25902</v>
      </c>
      <c r="R345" s="230">
        <f t="shared" si="147"/>
        <v>30.51473</v>
      </c>
      <c r="S345" s="230">
        <f t="shared" si="147"/>
        <v>0</v>
      </c>
      <c r="T345" s="230">
        <f t="shared" si="147"/>
        <v>0</v>
      </c>
      <c r="U345" s="231">
        <f t="shared" si="145"/>
        <v>74.827359999999999</v>
      </c>
      <c r="V345" s="231" t="s">
        <v>11</v>
      </c>
      <c r="W345" s="193">
        <f t="shared" si="148"/>
        <v>25259.02</v>
      </c>
      <c r="X345" s="193">
        <f t="shared" si="148"/>
        <v>2975.0160000000001</v>
      </c>
      <c r="Y345" s="193">
        <f t="shared" si="148"/>
        <v>0</v>
      </c>
      <c r="Z345" s="193">
        <f t="shared" si="148"/>
        <v>0</v>
      </c>
      <c r="AA345" s="193">
        <f t="shared" si="148"/>
        <v>0</v>
      </c>
      <c r="AB345" s="193">
        <f t="shared" si="148"/>
        <v>0</v>
      </c>
      <c r="AC345" s="193">
        <f t="shared" si="148"/>
        <v>0</v>
      </c>
      <c r="AD345" s="193">
        <f t="shared" si="148"/>
        <v>0</v>
      </c>
      <c r="AE345" s="193">
        <f t="shared" si="148"/>
        <v>0</v>
      </c>
      <c r="AF345" s="193">
        <f t="shared" si="148"/>
        <v>0</v>
      </c>
      <c r="AG345" s="193">
        <f t="shared" si="148"/>
        <v>0</v>
      </c>
      <c r="AH345" s="230">
        <f t="shared" si="148"/>
        <v>870.53</v>
      </c>
      <c r="AI345" s="230">
        <f t="shared" si="148"/>
        <v>870.53</v>
      </c>
      <c r="AJ345" s="230">
        <f t="shared" si="148"/>
        <v>870.53</v>
      </c>
      <c r="AK345" s="193">
        <f t="shared" si="148"/>
        <v>870.52800000000002</v>
      </c>
      <c r="AL345" s="193">
        <f>AL275+AL284+AL290+AL307+AL313+AL320+AL326+AL332</f>
        <v>906.19500000000005</v>
      </c>
      <c r="AM345" s="193">
        <f t="shared" si="148"/>
        <v>0</v>
      </c>
      <c r="AN345" s="193">
        <f t="shared" si="148"/>
        <v>0</v>
      </c>
      <c r="AO345" s="193">
        <f t="shared" si="148"/>
        <v>0</v>
      </c>
      <c r="AP345" s="193">
        <f t="shared" si="148"/>
        <v>0</v>
      </c>
      <c r="AQ345" s="193">
        <f t="shared" si="148"/>
        <v>0</v>
      </c>
      <c r="AR345" s="193">
        <f t="shared" si="148"/>
        <v>0</v>
      </c>
      <c r="AS345" s="193">
        <f t="shared" si="148"/>
        <v>0</v>
      </c>
      <c r="AT345" s="193">
        <f t="shared" si="148"/>
        <v>0</v>
      </c>
      <c r="AU345" s="230">
        <f t="shared" si="148"/>
        <v>0</v>
      </c>
      <c r="AV345" s="328"/>
    </row>
    <row r="346" spans="1:48" ht="15.75" hidden="1" customHeight="1">
      <c r="A346" s="459" t="s">
        <v>31</v>
      </c>
      <c r="B346" s="460"/>
      <c r="C346" s="460"/>
      <c r="D346" s="460"/>
      <c r="E346" s="460"/>
      <c r="F346" s="460"/>
      <c r="G346" s="460"/>
      <c r="H346" s="460"/>
      <c r="I346" s="460"/>
      <c r="J346" s="460"/>
      <c r="K346" s="460"/>
      <c r="L346" s="460"/>
      <c r="M346" s="460"/>
      <c r="N346" s="460"/>
      <c r="O346" s="460"/>
      <c r="P346" s="460"/>
      <c r="Q346" s="460"/>
      <c r="R346" s="460"/>
      <c r="S346" s="460"/>
      <c r="T346" s="460"/>
      <c r="U346" s="460"/>
      <c r="V346" s="460"/>
      <c r="W346" s="461"/>
      <c r="X346" s="461"/>
      <c r="Y346" s="461"/>
      <c r="Z346" s="461"/>
      <c r="AA346" s="461"/>
      <c r="AB346" s="461"/>
      <c r="AC346" s="461"/>
      <c r="AD346" s="461"/>
      <c r="AE346" s="461"/>
      <c r="AF346" s="461"/>
      <c r="AG346" s="461"/>
      <c r="AH346" s="461"/>
      <c r="AI346" s="461"/>
      <c r="AJ346" s="461"/>
      <c r="AK346" s="461"/>
      <c r="AL346" s="461"/>
      <c r="AM346" s="461"/>
      <c r="AN346" s="461"/>
      <c r="AO346" s="461"/>
      <c r="AP346" s="461"/>
      <c r="AQ346" s="461"/>
      <c r="AR346" s="461"/>
      <c r="AS346" s="461"/>
      <c r="AT346" s="461"/>
      <c r="AU346" s="461"/>
      <c r="AV346" s="462"/>
    </row>
    <row r="347" spans="1:48" ht="15.75" hidden="1" customHeight="1">
      <c r="A347" s="463" t="s">
        <v>33</v>
      </c>
      <c r="B347" s="464"/>
      <c r="C347" s="464"/>
      <c r="D347" s="464"/>
      <c r="E347" s="464"/>
      <c r="F347" s="464"/>
      <c r="G347" s="464"/>
      <c r="H347" s="464"/>
      <c r="I347" s="464"/>
      <c r="J347" s="464"/>
      <c r="K347" s="464"/>
      <c r="L347" s="464"/>
      <c r="M347" s="464"/>
      <c r="N347" s="464"/>
      <c r="O347" s="464"/>
      <c r="P347" s="464"/>
      <c r="Q347" s="464"/>
      <c r="R347" s="464"/>
      <c r="S347" s="464"/>
      <c r="T347" s="464"/>
      <c r="U347" s="464"/>
      <c r="V347" s="464"/>
      <c r="W347" s="465"/>
      <c r="X347" s="465"/>
      <c r="Y347" s="465"/>
      <c r="Z347" s="465"/>
      <c r="AA347" s="465"/>
      <c r="AB347" s="465"/>
      <c r="AC347" s="465"/>
      <c r="AD347" s="465"/>
      <c r="AE347" s="465"/>
      <c r="AF347" s="465"/>
      <c r="AG347" s="465"/>
      <c r="AH347" s="465"/>
      <c r="AI347" s="465"/>
      <c r="AJ347" s="465"/>
      <c r="AK347" s="465"/>
      <c r="AL347" s="465"/>
      <c r="AM347" s="465"/>
      <c r="AN347" s="465"/>
      <c r="AO347" s="465"/>
      <c r="AP347" s="465"/>
      <c r="AQ347" s="465"/>
      <c r="AR347" s="465"/>
      <c r="AS347" s="465"/>
      <c r="AT347" s="465"/>
      <c r="AU347" s="465"/>
      <c r="AV347" s="466"/>
    </row>
    <row r="348" spans="1:48" ht="15.75" hidden="1" customHeight="1">
      <c r="A348" s="467" t="s">
        <v>176</v>
      </c>
      <c r="B348" s="468"/>
      <c r="C348" s="468"/>
      <c r="D348" s="468"/>
      <c r="E348" s="468"/>
      <c r="F348" s="468"/>
      <c r="G348" s="468"/>
      <c r="H348" s="468"/>
      <c r="I348" s="468"/>
      <c r="J348" s="468"/>
      <c r="K348" s="468"/>
      <c r="L348" s="468"/>
      <c r="M348" s="468"/>
      <c r="N348" s="468"/>
      <c r="O348" s="468"/>
      <c r="P348" s="468"/>
      <c r="Q348" s="468"/>
      <c r="R348" s="468"/>
      <c r="S348" s="468"/>
      <c r="T348" s="468"/>
      <c r="U348" s="468"/>
      <c r="V348" s="468"/>
      <c r="W348" s="469"/>
      <c r="X348" s="469"/>
      <c r="Y348" s="469"/>
      <c r="Z348" s="469"/>
      <c r="AA348" s="469"/>
      <c r="AB348" s="469"/>
      <c r="AC348" s="469"/>
      <c r="AD348" s="469"/>
      <c r="AE348" s="469"/>
      <c r="AF348" s="469"/>
      <c r="AG348" s="469"/>
      <c r="AH348" s="469"/>
      <c r="AI348" s="469"/>
      <c r="AJ348" s="469"/>
      <c r="AK348" s="469"/>
      <c r="AL348" s="469"/>
      <c r="AM348" s="469"/>
      <c r="AN348" s="469"/>
      <c r="AO348" s="469"/>
      <c r="AP348" s="469"/>
      <c r="AQ348" s="469"/>
      <c r="AR348" s="469"/>
      <c r="AS348" s="469"/>
      <c r="AT348" s="469"/>
      <c r="AU348" s="469"/>
      <c r="AV348" s="470"/>
    </row>
    <row r="349" spans="1:48" ht="19.5" customHeight="1">
      <c r="A349" s="525"/>
      <c r="B349" s="474" t="s">
        <v>246</v>
      </c>
      <c r="C349" s="656" t="s">
        <v>205</v>
      </c>
      <c r="D349" s="474" t="s">
        <v>265</v>
      </c>
      <c r="E349" s="476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517">
        <v>2022</v>
      </c>
      <c r="K349" s="517">
        <v>2023</v>
      </c>
      <c r="L349" s="515">
        <v>0.97536999999999996</v>
      </c>
      <c r="M349" s="515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9">SUM(N349:T349)</f>
        <v>0.97536999999999996</v>
      </c>
      <c r="V349" s="7" t="s">
        <v>3</v>
      </c>
      <c r="W349" s="93">
        <v>725.37</v>
      </c>
      <c r="X349" s="93">
        <v>0</v>
      </c>
      <c r="Y349" s="93">
        <v>0</v>
      </c>
      <c r="Z349" s="93">
        <v>0</v>
      </c>
      <c r="AA349" s="93">
        <v>0</v>
      </c>
      <c r="AB349" s="93">
        <v>0</v>
      </c>
      <c r="AC349" s="93">
        <v>0</v>
      </c>
      <c r="AD349" s="93">
        <v>0</v>
      </c>
      <c r="AE349" s="93">
        <v>0</v>
      </c>
      <c r="AF349" s="93">
        <v>0</v>
      </c>
      <c r="AG349" s="93">
        <v>0</v>
      </c>
      <c r="AH349" s="5">
        <v>0</v>
      </c>
      <c r="AI349" s="5">
        <v>0</v>
      </c>
      <c r="AJ349" s="5">
        <v>0</v>
      </c>
      <c r="AK349" s="93">
        <v>0</v>
      </c>
      <c r="AL349" s="93">
        <v>0</v>
      </c>
      <c r="AM349" s="93">
        <v>0</v>
      </c>
      <c r="AN349" s="93">
        <v>0</v>
      </c>
      <c r="AO349" s="93">
        <v>0</v>
      </c>
      <c r="AP349" s="93">
        <v>0</v>
      </c>
      <c r="AQ349" s="93">
        <v>0</v>
      </c>
      <c r="AR349" s="93">
        <v>0</v>
      </c>
      <c r="AS349" s="93">
        <v>0</v>
      </c>
      <c r="AT349" s="93">
        <v>0</v>
      </c>
      <c r="AU349" s="5">
        <v>0</v>
      </c>
      <c r="AV349" s="636" t="s">
        <v>1000</v>
      </c>
    </row>
    <row r="350" spans="1:48" ht="19.5" customHeight="1">
      <c r="A350" s="526"/>
      <c r="B350" s="474"/>
      <c r="C350" s="656"/>
      <c r="D350" s="474"/>
      <c r="E350" s="476"/>
      <c r="F350" s="6" t="s">
        <v>19</v>
      </c>
      <c r="G350" s="6" t="s">
        <v>22</v>
      </c>
      <c r="H350" s="6" t="s">
        <v>323</v>
      </c>
      <c r="I350" s="6" t="s">
        <v>323</v>
      </c>
      <c r="J350" s="517"/>
      <c r="K350" s="517"/>
      <c r="L350" s="515"/>
      <c r="M350" s="515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9"/>
        <v>0</v>
      </c>
      <c r="V350" s="5" t="s">
        <v>8</v>
      </c>
      <c r="W350" s="93">
        <v>0</v>
      </c>
      <c r="X350" s="93">
        <v>0</v>
      </c>
      <c r="Y350" s="93">
        <v>0</v>
      </c>
      <c r="Z350" s="93">
        <v>0</v>
      </c>
      <c r="AA350" s="93">
        <v>0</v>
      </c>
      <c r="AB350" s="93">
        <v>0</v>
      </c>
      <c r="AC350" s="93">
        <v>0</v>
      </c>
      <c r="AD350" s="93">
        <v>0</v>
      </c>
      <c r="AE350" s="93">
        <v>0</v>
      </c>
      <c r="AF350" s="93">
        <v>0</v>
      </c>
      <c r="AG350" s="93">
        <v>0</v>
      </c>
      <c r="AH350" s="5">
        <v>0</v>
      </c>
      <c r="AI350" s="5">
        <v>0</v>
      </c>
      <c r="AJ350" s="5">
        <v>0</v>
      </c>
      <c r="AK350" s="93">
        <v>0</v>
      </c>
      <c r="AL350" s="93">
        <v>0</v>
      </c>
      <c r="AM350" s="93">
        <v>0</v>
      </c>
      <c r="AN350" s="93">
        <v>0</v>
      </c>
      <c r="AO350" s="93">
        <v>0</v>
      </c>
      <c r="AP350" s="93">
        <v>0</v>
      </c>
      <c r="AQ350" s="93">
        <v>0</v>
      </c>
      <c r="AR350" s="93">
        <v>0</v>
      </c>
      <c r="AS350" s="93">
        <v>0</v>
      </c>
      <c r="AT350" s="93">
        <v>0</v>
      </c>
      <c r="AU350" s="5">
        <v>0</v>
      </c>
      <c r="AV350" s="637"/>
    </row>
    <row r="351" spans="1:48" ht="19.5" customHeight="1">
      <c r="A351" s="526"/>
      <c r="B351" s="474"/>
      <c r="C351" s="656"/>
      <c r="D351" s="474"/>
      <c r="E351" s="476"/>
      <c r="F351" s="476" t="s">
        <v>39</v>
      </c>
      <c r="G351" s="476" t="s">
        <v>21</v>
      </c>
      <c r="H351" s="476" t="s">
        <v>324</v>
      </c>
      <c r="I351" s="476" t="s">
        <v>308</v>
      </c>
      <c r="J351" s="517"/>
      <c r="K351" s="517"/>
      <c r="L351" s="515"/>
      <c r="M351" s="515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9"/>
        <v>0</v>
      </c>
      <c r="V351" s="7" t="s">
        <v>50</v>
      </c>
      <c r="W351" s="93">
        <v>0</v>
      </c>
      <c r="X351" s="93">
        <v>0</v>
      </c>
      <c r="Y351" s="93">
        <v>0</v>
      </c>
      <c r="Z351" s="93">
        <v>0</v>
      </c>
      <c r="AA351" s="93">
        <v>0</v>
      </c>
      <c r="AB351" s="93">
        <v>0</v>
      </c>
      <c r="AC351" s="93">
        <v>0</v>
      </c>
      <c r="AD351" s="93">
        <v>0</v>
      </c>
      <c r="AE351" s="93">
        <v>0</v>
      </c>
      <c r="AF351" s="93">
        <v>0</v>
      </c>
      <c r="AG351" s="93">
        <v>0</v>
      </c>
      <c r="AH351" s="5">
        <v>0</v>
      </c>
      <c r="AI351" s="5">
        <v>0</v>
      </c>
      <c r="AJ351" s="5">
        <v>0</v>
      </c>
      <c r="AK351" s="93">
        <v>0</v>
      </c>
      <c r="AL351" s="93">
        <v>0</v>
      </c>
      <c r="AM351" s="93">
        <v>0</v>
      </c>
      <c r="AN351" s="93">
        <v>0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5">
        <v>0</v>
      </c>
      <c r="AV351" s="637"/>
    </row>
    <row r="352" spans="1:48" ht="19.5" customHeight="1">
      <c r="A352" s="526"/>
      <c r="B352" s="474"/>
      <c r="C352" s="656"/>
      <c r="D352" s="474"/>
      <c r="E352" s="476"/>
      <c r="F352" s="476"/>
      <c r="G352" s="476"/>
      <c r="H352" s="476"/>
      <c r="I352" s="476"/>
      <c r="J352" s="517"/>
      <c r="K352" s="517"/>
      <c r="L352" s="515"/>
      <c r="M352" s="515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9"/>
        <v>0</v>
      </c>
      <c r="V352" s="7" t="s">
        <v>51</v>
      </c>
      <c r="W352" s="93">
        <v>0</v>
      </c>
      <c r="X352" s="93">
        <v>0</v>
      </c>
      <c r="Y352" s="93">
        <v>0</v>
      </c>
      <c r="Z352" s="93">
        <v>0</v>
      </c>
      <c r="AA352" s="93">
        <v>0</v>
      </c>
      <c r="AB352" s="93">
        <v>0</v>
      </c>
      <c r="AC352" s="93">
        <v>0</v>
      </c>
      <c r="AD352" s="93">
        <v>0</v>
      </c>
      <c r="AE352" s="93">
        <v>0</v>
      </c>
      <c r="AF352" s="93">
        <v>0</v>
      </c>
      <c r="AG352" s="93">
        <v>0</v>
      </c>
      <c r="AH352" s="5">
        <v>0</v>
      </c>
      <c r="AI352" s="5">
        <v>0</v>
      </c>
      <c r="AJ352" s="5">
        <v>0</v>
      </c>
      <c r="AK352" s="93">
        <v>0</v>
      </c>
      <c r="AL352" s="93">
        <v>0</v>
      </c>
      <c r="AM352" s="93">
        <v>0</v>
      </c>
      <c r="AN352" s="93">
        <v>0</v>
      </c>
      <c r="AO352" s="93">
        <v>0</v>
      </c>
      <c r="AP352" s="93">
        <v>0</v>
      </c>
      <c r="AQ352" s="93">
        <v>0</v>
      </c>
      <c r="AR352" s="93">
        <v>0</v>
      </c>
      <c r="AS352" s="93">
        <v>0</v>
      </c>
      <c r="AT352" s="93">
        <v>0</v>
      </c>
      <c r="AU352" s="5">
        <v>0</v>
      </c>
      <c r="AV352" s="637"/>
    </row>
    <row r="353" spans="1:48" ht="18" customHeight="1">
      <c r="A353" s="526"/>
      <c r="B353" s="474"/>
      <c r="C353" s="656"/>
      <c r="D353" s="474"/>
      <c r="E353" s="476"/>
      <c r="F353" s="476"/>
      <c r="G353" s="476"/>
      <c r="H353" s="476"/>
      <c r="I353" s="476"/>
      <c r="J353" s="517"/>
      <c r="K353" s="517"/>
      <c r="L353" s="515"/>
      <c r="M353" s="515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9"/>
        <v>0</v>
      </c>
      <c r="V353" s="7" t="s">
        <v>52</v>
      </c>
      <c r="W353" s="93">
        <v>0</v>
      </c>
      <c r="X353" s="93">
        <v>0</v>
      </c>
      <c r="Y353" s="93">
        <v>0</v>
      </c>
      <c r="Z353" s="93">
        <v>0</v>
      </c>
      <c r="AA353" s="93">
        <v>0</v>
      </c>
      <c r="AB353" s="93">
        <v>0</v>
      </c>
      <c r="AC353" s="93">
        <v>0</v>
      </c>
      <c r="AD353" s="93">
        <v>0</v>
      </c>
      <c r="AE353" s="93">
        <v>0</v>
      </c>
      <c r="AF353" s="93">
        <v>0</v>
      </c>
      <c r="AG353" s="93">
        <v>0</v>
      </c>
      <c r="AH353" s="5">
        <v>0</v>
      </c>
      <c r="AI353" s="5">
        <v>0</v>
      </c>
      <c r="AJ353" s="5">
        <v>0</v>
      </c>
      <c r="AK353" s="93">
        <v>0</v>
      </c>
      <c r="AL353" s="93">
        <v>0</v>
      </c>
      <c r="AM353" s="93">
        <v>0</v>
      </c>
      <c r="AN353" s="93">
        <v>0</v>
      </c>
      <c r="AO353" s="93">
        <v>0</v>
      </c>
      <c r="AP353" s="93">
        <v>0</v>
      </c>
      <c r="AQ353" s="93">
        <v>0</v>
      </c>
      <c r="AR353" s="93">
        <v>0</v>
      </c>
      <c r="AS353" s="93">
        <v>0</v>
      </c>
      <c r="AT353" s="93">
        <v>0</v>
      </c>
      <c r="AU353" s="5">
        <v>0</v>
      </c>
      <c r="AV353" s="637"/>
    </row>
    <row r="354" spans="1:48" ht="17.25" customHeight="1">
      <c r="A354" s="527"/>
      <c r="B354" s="474"/>
      <c r="C354" s="656"/>
      <c r="D354" s="474"/>
      <c r="E354" s="476"/>
      <c r="F354" s="476"/>
      <c r="G354" s="476"/>
      <c r="H354" s="476"/>
      <c r="I354" s="476"/>
      <c r="J354" s="517"/>
      <c r="K354" s="517"/>
      <c r="L354" s="515"/>
      <c r="M354" s="515"/>
      <c r="N354" s="230">
        <f t="shared" ref="N354:T354" si="150">SUM(N349:N353)</f>
        <v>0</v>
      </c>
      <c r="O354" s="230">
        <f t="shared" si="150"/>
        <v>0</v>
      </c>
      <c r="P354" s="230">
        <f t="shared" si="150"/>
        <v>0.25</v>
      </c>
      <c r="Q354" s="230">
        <f t="shared" si="150"/>
        <v>0.72536999999999996</v>
      </c>
      <c r="R354" s="230">
        <f t="shared" si="150"/>
        <v>0</v>
      </c>
      <c r="S354" s="230">
        <f t="shared" si="150"/>
        <v>0</v>
      </c>
      <c r="T354" s="230">
        <f t="shared" si="150"/>
        <v>0</v>
      </c>
      <c r="U354" s="231">
        <f t="shared" si="149"/>
        <v>0.97536999999999996</v>
      </c>
      <c r="V354" s="231" t="s">
        <v>11</v>
      </c>
      <c r="W354" s="193">
        <f t="shared" ref="W354:AU354" si="151">SUM(W349:W353)</f>
        <v>725.37</v>
      </c>
      <c r="X354" s="193">
        <f t="shared" si="151"/>
        <v>0</v>
      </c>
      <c r="Y354" s="193">
        <f t="shared" si="151"/>
        <v>0</v>
      </c>
      <c r="Z354" s="193">
        <f t="shared" si="151"/>
        <v>0</v>
      </c>
      <c r="AA354" s="193">
        <f t="shared" si="151"/>
        <v>0</v>
      </c>
      <c r="AB354" s="193">
        <f t="shared" si="151"/>
        <v>0</v>
      </c>
      <c r="AC354" s="193">
        <f t="shared" si="151"/>
        <v>0</v>
      </c>
      <c r="AD354" s="193">
        <f t="shared" si="151"/>
        <v>0</v>
      </c>
      <c r="AE354" s="193">
        <f t="shared" si="151"/>
        <v>0</v>
      </c>
      <c r="AF354" s="193">
        <f t="shared" si="151"/>
        <v>0</v>
      </c>
      <c r="AG354" s="193">
        <f t="shared" si="151"/>
        <v>0</v>
      </c>
      <c r="AH354" s="230">
        <f t="shared" si="151"/>
        <v>0</v>
      </c>
      <c r="AI354" s="230">
        <f t="shared" si="151"/>
        <v>0</v>
      </c>
      <c r="AJ354" s="230">
        <f t="shared" si="151"/>
        <v>0</v>
      </c>
      <c r="AK354" s="193">
        <f t="shared" si="151"/>
        <v>0</v>
      </c>
      <c r="AL354" s="193">
        <f t="shared" si="151"/>
        <v>0</v>
      </c>
      <c r="AM354" s="193">
        <f t="shared" si="151"/>
        <v>0</v>
      </c>
      <c r="AN354" s="193">
        <f t="shared" si="151"/>
        <v>0</v>
      </c>
      <c r="AO354" s="193">
        <f t="shared" si="151"/>
        <v>0</v>
      </c>
      <c r="AP354" s="193">
        <f t="shared" si="151"/>
        <v>0</v>
      </c>
      <c r="AQ354" s="193">
        <f t="shared" si="151"/>
        <v>0</v>
      </c>
      <c r="AR354" s="193">
        <f t="shared" si="151"/>
        <v>0</v>
      </c>
      <c r="AS354" s="193">
        <f t="shared" si="151"/>
        <v>0</v>
      </c>
      <c r="AT354" s="193">
        <f t="shared" si="151"/>
        <v>0</v>
      </c>
      <c r="AU354" s="230">
        <f t="shared" si="151"/>
        <v>0</v>
      </c>
      <c r="AV354" s="328"/>
    </row>
    <row r="355" spans="1:48" ht="15.75" hidden="1" customHeight="1">
      <c r="A355" s="467" t="s">
        <v>177</v>
      </c>
      <c r="B355" s="468"/>
      <c r="C355" s="468"/>
      <c r="D355" s="468"/>
      <c r="E355" s="468"/>
      <c r="F355" s="468"/>
      <c r="G355" s="468"/>
      <c r="H355" s="468"/>
      <c r="I355" s="468"/>
      <c r="J355" s="468"/>
      <c r="K355" s="468"/>
      <c r="L355" s="468"/>
      <c r="M355" s="468"/>
      <c r="N355" s="468"/>
      <c r="O355" s="468"/>
      <c r="P355" s="468"/>
      <c r="Q355" s="468"/>
      <c r="R355" s="468"/>
      <c r="S355" s="468"/>
      <c r="T355" s="468"/>
      <c r="U355" s="468"/>
      <c r="V355" s="518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88"/>
      <c r="AI355" s="188"/>
      <c r="AJ355" s="188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88"/>
      <c r="AV355" s="302"/>
    </row>
    <row r="356" spans="1:48" ht="29.25" hidden="1" customHeight="1">
      <c r="A356" s="522" t="s">
        <v>65</v>
      </c>
      <c r="B356" s="523"/>
      <c r="C356" s="523"/>
      <c r="D356" s="523"/>
      <c r="E356" s="523"/>
      <c r="F356" s="523"/>
      <c r="G356" s="523"/>
      <c r="H356" s="523"/>
      <c r="I356" s="523"/>
      <c r="J356" s="523"/>
      <c r="K356" s="523"/>
      <c r="L356" s="523"/>
      <c r="M356" s="523"/>
      <c r="N356" s="523"/>
      <c r="O356" s="523"/>
      <c r="P356" s="523"/>
      <c r="Q356" s="523"/>
      <c r="R356" s="523"/>
      <c r="S356" s="523"/>
      <c r="T356" s="523"/>
      <c r="U356" s="523"/>
      <c r="V356" s="524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88"/>
      <c r="AI356" s="188"/>
      <c r="AJ356" s="188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88"/>
      <c r="AV356" s="302"/>
    </row>
    <row r="357" spans="1:48" ht="15.75" hidden="1" customHeight="1">
      <c r="A357" s="467" t="s">
        <v>178</v>
      </c>
      <c r="B357" s="468"/>
      <c r="C357" s="468"/>
      <c r="D357" s="468"/>
      <c r="E357" s="468"/>
      <c r="F357" s="468"/>
      <c r="G357" s="468"/>
      <c r="H357" s="468"/>
      <c r="I357" s="468"/>
      <c r="J357" s="468"/>
      <c r="K357" s="468"/>
      <c r="L357" s="468"/>
      <c r="M357" s="468"/>
      <c r="N357" s="468"/>
      <c r="O357" s="468"/>
      <c r="P357" s="468"/>
      <c r="Q357" s="468"/>
      <c r="R357" s="468"/>
      <c r="S357" s="468"/>
      <c r="T357" s="468"/>
      <c r="U357" s="468"/>
      <c r="V357" s="518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88"/>
      <c r="AI357" s="188"/>
      <c r="AJ357" s="188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88"/>
      <c r="AV357" s="302"/>
    </row>
    <row r="358" spans="1:48" ht="29.25" hidden="1" customHeight="1">
      <c r="A358" s="522" t="s">
        <v>65</v>
      </c>
      <c r="B358" s="523"/>
      <c r="C358" s="523"/>
      <c r="D358" s="523"/>
      <c r="E358" s="523"/>
      <c r="F358" s="523"/>
      <c r="G358" s="523"/>
      <c r="H358" s="523"/>
      <c r="I358" s="523"/>
      <c r="J358" s="523"/>
      <c r="K358" s="523"/>
      <c r="L358" s="523"/>
      <c r="M358" s="523"/>
      <c r="N358" s="523"/>
      <c r="O358" s="523"/>
      <c r="P358" s="523"/>
      <c r="Q358" s="523"/>
      <c r="R358" s="523"/>
      <c r="S358" s="523"/>
      <c r="T358" s="523"/>
      <c r="U358" s="523"/>
      <c r="V358" s="524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88"/>
      <c r="AI358" s="188"/>
      <c r="AJ358" s="188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88"/>
      <c r="AV358" s="302"/>
    </row>
    <row r="359" spans="1:48" ht="15.75" hidden="1" customHeight="1">
      <c r="A359" s="467" t="s">
        <v>179</v>
      </c>
      <c r="B359" s="468"/>
      <c r="C359" s="468"/>
      <c r="D359" s="468"/>
      <c r="E359" s="468"/>
      <c r="F359" s="468"/>
      <c r="G359" s="468"/>
      <c r="H359" s="468"/>
      <c r="I359" s="468"/>
      <c r="J359" s="468"/>
      <c r="K359" s="468"/>
      <c r="L359" s="468"/>
      <c r="M359" s="468"/>
      <c r="N359" s="468"/>
      <c r="O359" s="468"/>
      <c r="P359" s="468"/>
      <c r="Q359" s="468"/>
      <c r="R359" s="468"/>
      <c r="S359" s="468"/>
      <c r="T359" s="468"/>
      <c r="U359" s="468"/>
      <c r="V359" s="518"/>
      <c r="W359" s="190"/>
      <c r="X359" s="190"/>
      <c r="Y359" s="190"/>
      <c r="Z359" s="190"/>
      <c r="AA359" s="190"/>
      <c r="AB359" s="190"/>
      <c r="AC359" s="190"/>
      <c r="AD359" s="190"/>
      <c r="AE359" s="190"/>
      <c r="AF359" s="190"/>
      <c r="AG359" s="190"/>
      <c r="AH359" s="188"/>
      <c r="AI359" s="188"/>
      <c r="AJ359" s="188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88"/>
      <c r="AV359" s="302"/>
    </row>
    <row r="360" spans="1:48" ht="29.25" hidden="1" customHeight="1">
      <c r="A360" s="522" t="s">
        <v>65</v>
      </c>
      <c r="B360" s="523"/>
      <c r="C360" s="523"/>
      <c r="D360" s="523"/>
      <c r="E360" s="523"/>
      <c r="F360" s="523"/>
      <c r="G360" s="523"/>
      <c r="H360" s="523"/>
      <c r="I360" s="523"/>
      <c r="J360" s="523"/>
      <c r="K360" s="523"/>
      <c r="L360" s="523"/>
      <c r="M360" s="523"/>
      <c r="N360" s="523"/>
      <c r="O360" s="523"/>
      <c r="P360" s="523"/>
      <c r="Q360" s="523"/>
      <c r="R360" s="523"/>
      <c r="S360" s="523"/>
      <c r="T360" s="523"/>
      <c r="U360" s="523"/>
      <c r="V360" s="524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88"/>
      <c r="AI360" s="188"/>
      <c r="AJ360" s="188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88"/>
      <c r="AV360" s="302"/>
    </row>
    <row r="361" spans="1:48" ht="15.75" hidden="1" customHeight="1">
      <c r="A361" s="463" t="s">
        <v>32</v>
      </c>
      <c r="B361" s="464"/>
      <c r="C361" s="464"/>
      <c r="D361" s="464"/>
      <c r="E361" s="464"/>
      <c r="F361" s="464"/>
      <c r="G361" s="464"/>
      <c r="H361" s="464"/>
      <c r="I361" s="464"/>
      <c r="J361" s="464"/>
      <c r="K361" s="464"/>
      <c r="L361" s="464"/>
      <c r="M361" s="464"/>
      <c r="N361" s="464"/>
      <c r="O361" s="464"/>
      <c r="P361" s="464"/>
      <c r="Q361" s="464"/>
      <c r="R361" s="464"/>
      <c r="S361" s="464"/>
      <c r="T361" s="464"/>
      <c r="U361" s="464"/>
      <c r="V361" s="464"/>
      <c r="W361" s="465"/>
      <c r="X361" s="465"/>
      <c r="Y361" s="465"/>
      <c r="Z361" s="465"/>
      <c r="AA361" s="465"/>
      <c r="AB361" s="465"/>
      <c r="AC361" s="465"/>
      <c r="AD361" s="465"/>
      <c r="AE361" s="465"/>
      <c r="AF361" s="465"/>
      <c r="AG361" s="465"/>
      <c r="AH361" s="465"/>
      <c r="AI361" s="465"/>
      <c r="AJ361" s="465"/>
      <c r="AK361" s="465"/>
      <c r="AL361" s="465"/>
      <c r="AM361" s="465"/>
      <c r="AN361" s="465"/>
      <c r="AO361" s="465"/>
      <c r="AP361" s="465"/>
      <c r="AQ361" s="465"/>
      <c r="AR361" s="465"/>
      <c r="AS361" s="465"/>
      <c r="AT361" s="465"/>
      <c r="AU361" s="465"/>
      <c r="AV361" s="466"/>
    </row>
    <row r="362" spans="1:48" ht="15.75" hidden="1" customHeight="1">
      <c r="A362" s="467" t="s">
        <v>180</v>
      </c>
      <c r="B362" s="468"/>
      <c r="C362" s="468"/>
      <c r="D362" s="468"/>
      <c r="E362" s="468"/>
      <c r="F362" s="468"/>
      <c r="G362" s="468"/>
      <c r="H362" s="468"/>
      <c r="I362" s="468"/>
      <c r="J362" s="468"/>
      <c r="K362" s="468"/>
      <c r="L362" s="468"/>
      <c r="M362" s="468"/>
      <c r="N362" s="468"/>
      <c r="O362" s="468"/>
      <c r="P362" s="468"/>
      <c r="Q362" s="468"/>
      <c r="R362" s="468"/>
      <c r="S362" s="468"/>
      <c r="T362" s="468"/>
      <c r="U362" s="468"/>
      <c r="V362" s="468"/>
      <c r="W362" s="469"/>
      <c r="X362" s="469"/>
      <c r="Y362" s="469"/>
      <c r="Z362" s="469"/>
      <c r="AA362" s="469"/>
      <c r="AB362" s="469"/>
      <c r="AC362" s="469"/>
      <c r="AD362" s="469"/>
      <c r="AE362" s="469"/>
      <c r="AF362" s="469"/>
      <c r="AG362" s="469"/>
      <c r="AH362" s="469"/>
      <c r="AI362" s="469"/>
      <c r="AJ362" s="469"/>
      <c r="AK362" s="469"/>
      <c r="AL362" s="469"/>
      <c r="AM362" s="469"/>
      <c r="AN362" s="469"/>
      <c r="AO362" s="469"/>
      <c r="AP362" s="469"/>
      <c r="AQ362" s="469"/>
      <c r="AR362" s="469"/>
      <c r="AS362" s="469"/>
      <c r="AT362" s="469"/>
      <c r="AU362" s="469"/>
      <c r="AV362" s="470"/>
    </row>
    <row r="363" spans="1:48" ht="19.5" customHeight="1">
      <c r="A363" s="525"/>
      <c r="B363" s="474" t="s">
        <v>247</v>
      </c>
      <c r="C363" s="656" t="s">
        <v>108</v>
      </c>
      <c r="D363" s="474" t="s">
        <v>271</v>
      </c>
      <c r="E363" s="476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517">
        <v>2019</v>
      </c>
      <c r="K363" s="517">
        <v>2020</v>
      </c>
      <c r="L363" s="515">
        <v>30.83333</v>
      </c>
      <c r="M363" s="515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52">SUM(N363:T363)</f>
        <v>30.83333</v>
      </c>
      <c r="V363" s="7" t="s">
        <v>3</v>
      </c>
      <c r="W363" s="93">
        <v>0</v>
      </c>
      <c r="X363" s="93">
        <v>0</v>
      </c>
      <c r="Y363" s="93">
        <v>0</v>
      </c>
      <c r="Z363" s="93">
        <v>0</v>
      </c>
      <c r="AA363" s="93">
        <v>0</v>
      </c>
      <c r="AB363" s="93">
        <v>0</v>
      </c>
      <c r="AC363" s="93">
        <v>0</v>
      </c>
      <c r="AD363" s="93">
        <v>0</v>
      </c>
      <c r="AE363" s="93">
        <v>0</v>
      </c>
      <c r="AF363" s="93">
        <v>0</v>
      </c>
      <c r="AG363" s="93">
        <v>0</v>
      </c>
      <c r="AH363" s="5">
        <v>0</v>
      </c>
      <c r="AI363" s="5">
        <v>0</v>
      </c>
      <c r="AJ363" s="5">
        <v>0</v>
      </c>
      <c r="AK363" s="93">
        <v>0</v>
      </c>
      <c r="AL363" s="93">
        <v>0</v>
      </c>
      <c r="AM363" s="93">
        <v>0</v>
      </c>
      <c r="AN363" s="93">
        <v>0</v>
      </c>
      <c r="AO363" s="93">
        <v>0</v>
      </c>
      <c r="AP363" s="93">
        <v>0</v>
      </c>
      <c r="AQ363" s="93">
        <v>0</v>
      </c>
      <c r="AR363" s="93">
        <v>0</v>
      </c>
      <c r="AS363" s="93">
        <v>0</v>
      </c>
      <c r="AT363" s="93">
        <v>0</v>
      </c>
      <c r="AU363" s="5">
        <v>0</v>
      </c>
      <c r="AV363" s="636" t="s">
        <v>1000</v>
      </c>
    </row>
    <row r="364" spans="1:48" ht="19.5" customHeight="1">
      <c r="A364" s="526"/>
      <c r="B364" s="474"/>
      <c r="C364" s="656"/>
      <c r="D364" s="474"/>
      <c r="E364" s="476"/>
      <c r="F364" s="6" t="s">
        <v>19</v>
      </c>
      <c r="G364" s="6" t="s">
        <v>22</v>
      </c>
      <c r="H364" s="6" t="s">
        <v>297</v>
      </c>
      <c r="I364" s="6" t="s">
        <v>297</v>
      </c>
      <c r="J364" s="517"/>
      <c r="K364" s="517"/>
      <c r="L364" s="515"/>
      <c r="M364" s="515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52"/>
        <v>0</v>
      </c>
      <c r="V364" s="5" t="s">
        <v>8</v>
      </c>
      <c r="W364" s="93">
        <v>0</v>
      </c>
      <c r="X364" s="93">
        <v>0</v>
      </c>
      <c r="Y364" s="93">
        <v>0</v>
      </c>
      <c r="Z364" s="93">
        <v>0</v>
      </c>
      <c r="AA364" s="93">
        <v>0</v>
      </c>
      <c r="AB364" s="93">
        <v>0</v>
      </c>
      <c r="AC364" s="93">
        <v>0</v>
      </c>
      <c r="AD364" s="93">
        <v>0</v>
      </c>
      <c r="AE364" s="93">
        <v>0</v>
      </c>
      <c r="AF364" s="93">
        <v>0</v>
      </c>
      <c r="AG364" s="93">
        <v>0</v>
      </c>
      <c r="AH364" s="5">
        <v>0</v>
      </c>
      <c r="AI364" s="5">
        <v>0</v>
      </c>
      <c r="AJ364" s="5">
        <v>0</v>
      </c>
      <c r="AK364" s="93">
        <v>0</v>
      </c>
      <c r="AL364" s="93">
        <v>0</v>
      </c>
      <c r="AM364" s="93">
        <v>0</v>
      </c>
      <c r="AN364" s="93">
        <v>0</v>
      </c>
      <c r="AO364" s="93">
        <v>0</v>
      </c>
      <c r="AP364" s="93">
        <v>0</v>
      </c>
      <c r="AQ364" s="93">
        <v>0</v>
      </c>
      <c r="AR364" s="93">
        <v>0</v>
      </c>
      <c r="AS364" s="93">
        <v>0</v>
      </c>
      <c r="AT364" s="93">
        <v>0</v>
      </c>
      <c r="AU364" s="5">
        <v>0</v>
      </c>
      <c r="AV364" s="637"/>
    </row>
    <row r="365" spans="1:48" ht="19.5" customHeight="1">
      <c r="A365" s="526"/>
      <c r="B365" s="474"/>
      <c r="C365" s="656"/>
      <c r="D365" s="474"/>
      <c r="E365" s="476"/>
      <c r="F365" s="476" t="s">
        <v>39</v>
      </c>
      <c r="G365" s="476" t="s">
        <v>21</v>
      </c>
      <c r="H365" s="538" t="s">
        <v>312</v>
      </c>
      <c r="I365" s="538" t="s">
        <v>313</v>
      </c>
      <c r="J365" s="517"/>
      <c r="K365" s="517"/>
      <c r="L365" s="515"/>
      <c r="M365" s="515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52"/>
        <v>0</v>
      </c>
      <c r="V365" s="7" t="s">
        <v>50</v>
      </c>
      <c r="W365" s="93">
        <v>0</v>
      </c>
      <c r="X365" s="93">
        <v>0</v>
      </c>
      <c r="Y365" s="93">
        <v>0</v>
      </c>
      <c r="Z365" s="93">
        <v>0</v>
      </c>
      <c r="AA365" s="93">
        <v>0</v>
      </c>
      <c r="AB365" s="93">
        <v>0</v>
      </c>
      <c r="AC365" s="93">
        <v>0</v>
      </c>
      <c r="AD365" s="93">
        <v>0</v>
      </c>
      <c r="AE365" s="93">
        <v>0</v>
      </c>
      <c r="AF365" s="93">
        <v>0</v>
      </c>
      <c r="AG365" s="93">
        <v>0</v>
      </c>
      <c r="AH365" s="5">
        <v>0</v>
      </c>
      <c r="AI365" s="5">
        <v>0</v>
      </c>
      <c r="AJ365" s="5">
        <v>0</v>
      </c>
      <c r="AK365" s="93">
        <v>0</v>
      </c>
      <c r="AL365" s="93">
        <v>0</v>
      </c>
      <c r="AM365" s="93">
        <v>0</v>
      </c>
      <c r="AN365" s="93">
        <v>0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5">
        <v>0</v>
      </c>
      <c r="AV365" s="637"/>
    </row>
    <row r="366" spans="1:48" ht="19.5" customHeight="1">
      <c r="A366" s="526"/>
      <c r="B366" s="474"/>
      <c r="C366" s="656"/>
      <c r="D366" s="474"/>
      <c r="E366" s="476"/>
      <c r="F366" s="476"/>
      <c r="G366" s="476"/>
      <c r="H366" s="539"/>
      <c r="I366" s="539"/>
      <c r="J366" s="517"/>
      <c r="K366" s="517"/>
      <c r="L366" s="515"/>
      <c r="M366" s="515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52"/>
        <v>0</v>
      </c>
      <c r="V366" s="7" t="s">
        <v>51</v>
      </c>
      <c r="W366" s="93">
        <v>0</v>
      </c>
      <c r="X366" s="93">
        <v>0</v>
      </c>
      <c r="Y366" s="93">
        <v>0</v>
      </c>
      <c r="Z366" s="93">
        <v>0</v>
      </c>
      <c r="AA366" s="93">
        <v>0</v>
      </c>
      <c r="AB366" s="93">
        <v>0</v>
      </c>
      <c r="AC366" s="93">
        <v>0</v>
      </c>
      <c r="AD366" s="93">
        <v>0</v>
      </c>
      <c r="AE366" s="93">
        <v>0</v>
      </c>
      <c r="AF366" s="93">
        <v>0</v>
      </c>
      <c r="AG366" s="93">
        <v>0</v>
      </c>
      <c r="AH366" s="5">
        <v>0</v>
      </c>
      <c r="AI366" s="5">
        <v>0</v>
      </c>
      <c r="AJ366" s="5">
        <v>0</v>
      </c>
      <c r="AK366" s="93">
        <v>0</v>
      </c>
      <c r="AL366" s="93">
        <v>0</v>
      </c>
      <c r="AM366" s="93">
        <v>0</v>
      </c>
      <c r="AN366" s="93">
        <v>0</v>
      </c>
      <c r="AO366" s="93">
        <v>0</v>
      </c>
      <c r="AP366" s="93">
        <v>0</v>
      </c>
      <c r="AQ366" s="93">
        <v>0</v>
      </c>
      <c r="AR366" s="93">
        <v>0</v>
      </c>
      <c r="AS366" s="93">
        <v>0</v>
      </c>
      <c r="AT366" s="93">
        <v>0</v>
      </c>
      <c r="AU366" s="5">
        <v>0</v>
      </c>
      <c r="AV366" s="637"/>
    </row>
    <row r="367" spans="1:48" ht="18" customHeight="1">
      <c r="A367" s="526"/>
      <c r="B367" s="474"/>
      <c r="C367" s="656"/>
      <c r="D367" s="474"/>
      <c r="E367" s="476"/>
      <c r="F367" s="476"/>
      <c r="G367" s="476"/>
      <c r="H367" s="539"/>
      <c r="I367" s="539"/>
      <c r="J367" s="517"/>
      <c r="K367" s="517"/>
      <c r="L367" s="515"/>
      <c r="M367" s="515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52"/>
        <v>0</v>
      </c>
      <c r="V367" s="7" t="s">
        <v>52</v>
      </c>
      <c r="W367" s="93">
        <v>0</v>
      </c>
      <c r="X367" s="93">
        <v>0</v>
      </c>
      <c r="Y367" s="93">
        <v>0</v>
      </c>
      <c r="Z367" s="93">
        <v>0</v>
      </c>
      <c r="AA367" s="93">
        <v>0</v>
      </c>
      <c r="AB367" s="93">
        <v>0</v>
      </c>
      <c r="AC367" s="93">
        <v>0</v>
      </c>
      <c r="AD367" s="93">
        <v>0</v>
      </c>
      <c r="AE367" s="93">
        <v>0</v>
      </c>
      <c r="AF367" s="93">
        <v>0</v>
      </c>
      <c r="AG367" s="93">
        <v>0</v>
      </c>
      <c r="AH367" s="5">
        <v>0</v>
      </c>
      <c r="AI367" s="5">
        <v>0</v>
      </c>
      <c r="AJ367" s="5">
        <v>0</v>
      </c>
      <c r="AK367" s="93">
        <v>0</v>
      </c>
      <c r="AL367" s="93">
        <v>0</v>
      </c>
      <c r="AM367" s="93">
        <v>0</v>
      </c>
      <c r="AN367" s="93">
        <v>0</v>
      </c>
      <c r="AO367" s="93">
        <v>0</v>
      </c>
      <c r="AP367" s="93">
        <v>0</v>
      </c>
      <c r="AQ367" s="93">
        <v>0</v>
      </c>
      <c r="AR367" s="93">
        <v>0</v>
      </c>
      <c r="AS367" s="93">
        <v>0</v>
      </c>
      <c r="AT367" s="93">
        <v>0</v>
      </c>
      <c r="AU367" s="5">
        <v>0</v>
      </c>
      <c r="AV367" s="637"/>
    </row>
    <row r="368" spans="1:48" ht="17.25" customHeight="1">
      <c r="A368" s="526"/>
      <c r="B368" s="474"/>
      <c r="C368" s="656"/>
      <c r="D368" s="474"/>
      <c r="E368" s="476"/>
      <c r="F368" s="476"/>
      <c r="G368" s="476"/>
      <c r="H368" s="540"/>
      <c r="I368" s="540"/>
      <c r="J368" s="517"/>
      <c r="K368" s="517"/>
      <c r="L368" s="515"/>
      <c r="M368" s="515"/>
      <c r="N368" s="230">
        <f t="shared" ref="N368:T368" si="153">SUM(N363:N367)</f>
        <v>20</v>
      </c>
      <c r="O368" s="230">
        <f t="shared" si="153"/>
        <v>9.1514100000000003</v>
      </c>
      <c r="P368" s="230">
        <f>SUM(P363:P367)</f>
        <v>1.6819200000000001</v>
      </c>
      <c r="Q368" s="230">
        <f t="shared" si="153"/>
        <v>0</v>
      </c>
      <c r="R368" s="230">
        <f t="shared" si="153"/>
        <v>0</v>
      </c>
      <c r="S368" s="230">
        <f t="shared" si="153"/>
        <v>0</v>
      </c>
      <c r="T368" s="230">
        <f t="shared" si="153"/>
        <v>0</v>
      </c>
      <c r="U368" s="231">
        <f t="shared" si="152"/>
        <v>30.83333</v>
      </c>
      <c r="V368" s="231" t="s">
        <v>11</v>
      </c>
      <c r="W368" s="193">
        <f t="shared" ref="W368:AU368" si="154">SUM(W363:W367)</f>
        <v>0</v>
      </c>
      <c r="X368" s="193">
        <f t="shared" si="154"/>
        <v>0</v>
      </c>
      <c r="Y368" s="193">
        <f t="shared" si="154"/>
        <v>0</v>
      </c>
      <c r="Z368" s="193">
        <f t="shared" si="154"/>
        <v>0</v>
      </c>
      <c r="AA368" s="193">
        <f t="shared" si="154"/>
        <v>0</v>
      </c>
      <c r="AB368" s="193">
        <f t="shared" si="154"/>
        <v>0</v>
      </c>
      <c r="AC368" s="193">
        <f t="shared" si="154"/>
        <v>0</v>
      </c>
      <c r="AD368" s="193">
        <f t="shared" si="154"/>
        <v>0</v>
      </c>
      <c r="AE368" s="193">
        <f t="shared" si="154"/>
        <v>0</v>
      </c>
      <c r="AF368" s="193">
        <f t="shared" si="154"/>
        <v>0</v>
      </c>
      <c r="AG368" s="193">
        <f t="shared" si="154"/>
        <v>0</v>
      </c>
      <c r="AH368" s="230">
        <f t="shared" si="154"/>
        <v>0</v>
      </c>
      <c r="AI368" s="230">
        <f t="shared" si="154"/>
        <v>0</v>
      </c>
      <c r="AJ368" s="230">
        <f t="shared" si="154"/>
        <v>0</v>
      </c>
      <c r="AK368" s="193">
        <f t="shared" si="154"/>
        <v>0</v>
      </c>
      <c r="AL368" s="193">
        <f t="shared" si="154"/>
        <v>0</v>
      </c>
      <c r="AM368" s="193">
        <f t="shared" si="154"/>
        <v>0</v>
      </c>
      <c r="AN368" s="193">
        <f t="shared" si="154"/>
        <v>0</v>
      </c>
      <c r="AO368" s="193">
        <f t="shared" si="154"/>
        <v>0</v>
      </c>
      <c r="AP368" s="193">
        <f t="shared" si="154"/>
        <v>0</v>
      </c>
      <c r="AQ368" s="193">
        <f t="shared" si="154"/>
        <v>0</v>
      </c>
      <c r="AR368" s="193">
        <f t="shared" si="154"/>
        <v>0</v>
      </c>
      <c r="AS368" s="193">
        <f t="shared" si="154"/>
        <v>0</v>
      </c>
      <c r="AT368" s="193">
        <f t="shared" si="154"/>
        <v>0</v>
      </c>
      <c r="AU368" s="230">
        <f t="shared" si="154"/>
        <v>0</v>
      </c>
      <c r="AV368" s="328"/>
    </row>
    <row r="369" spans="1:48" ht="19.5" customHeight="1">
      <c r="A369" s="526"/>
      <c r="B369" s="474" t="s">
        <v>248</v>
      </c>
      <c r="C369" s="656" t="s">
        <v>109</v>
      </c>
      <c r="D369" s="474" t="s">
        <v>272</v>
      </c>
      <c r="E369" s="474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517">
        <v>2020</v>
      </c>
      <c r="K369" s="517">
        <v>2020</v>
      </c>
      <c r="L369" s="515">
        <v>4.1156300000000003</v>
      </c>
      <c r="M369" s="515">
        <f t="shared" ref="M369" si="155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52"/>
        <v>4.1158299999999999</v>
      </c>
      <c r="V369" s="7" t="s">
        <v>3</v>
      </c>
      <c r="W369" s="93">
        <v>0</v>
      </c>
      <c r="X369" s="93">
        <v>0</v>
      </c>
      <c r="Y369" s="93">
        <v>0</v>
      </c>
      <c r="Z369" s="93">
        <v>0</v>
      </c>
      <c r="AA369" s="93">
        <v>0</v>
      </c>
      <c r="AB369" s="93">
        <v>0</v>
      </c>
      <c r="AC369" s="93">
        <v>0</v>
      </c>
      <c r="AD369" s="93">
        <v>0</v>
      </c>
      <c r="AE369" s="93">
        <v>0</v>
      </c>
      <c r="AF369" s="93">
        <v>0</v>
      </c>
      <c r="AG369" s="93">
        <v>0</v>
      </c>
      <c r="AH369" s="5">
        <v>0</v>
      </c>
      <c r="AI369" s="5">
        <v>0</v>
      </c>
      <c r="AJ369" s="5">
        <v>0</v>
      </c>
      <c r="AK369" s="93">
        <v>0</v>
      </c>
      <c r="AL369" s="93">
        <v>0</v>
      </c>
      <c r="AM369" s="93">
        <v>0</v>
      </c>
      <c r="AN369" s="93">
        <v>0</v>
      </c>
      <c r="AO369" s="93">
        <v>0</v>
      </c>
      <c r="AP369" s="93">
        <v>0</v>
      </c>
      <c r="AQ369" s="93">
        <v>0</v>
      </c>
      <c r="AR369" s="93">
        <v>0</v>
      </c>
      <c r="AS369" s="93">
        <v>0</v>
      </c>
      <c r="AT369" s="93">
        <v>0</v>
      </c>
      <c r="AU369" s="5">
        <v>0</v>
      </c>
      <c r="AV369" s="302"/>
    </row>
    <row r="370" spans="1:48" ht="19.5" customHeight="1">
      <c r="A370" s="526"/>
      <c r="B370" s="474"/>
      <c r="C370" s="656"/>
      <c r="D370" s="474"/>
      <c r="E370" s="474"/>
      <c r="F370" s="6" t="s">
        <v>19</v>
      </c>
      <c r="G370" s="6" t="s">
        <v>22</v>
      </c>
      <c r="H370" s="6" t="s">
        <v>297</v>
      </c>
      <c r="I370" s="6" t="s">
        <v>297</v>
      </c>
      <c r="J370" s="517"/>
      <c r="K370" s="517"/>
      <c r="L370" s="515"/>
      <c r="M370" s="515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52"/>
        <v>0</v>
      </c>
      <c r="V370" s="5" t="s">
        <v>8</v>
      </c>
      <c r="W370" s="93">
        <v>0</v>
      </c>
      <c r="X370" s="93">
        <v>0</v>
      </c>
      <c r="Y370" s="93">
        <v>0</v>
      </c>
      <c r="Z370" s="93">
        <v>0</v>
      </c>
      <c r="AA370" s="93">
        <v>0</v>
      </c>
      <c r="AB370" s="93">
        <v>0</v>
      </c>
      <c r="AC370" s="93">
        <v>0</v>
      </c>
      <c r="AD370" s="93">
        <v>0</v>
      </c>
      <c r="AE370" s="93">
        <v>0</v>
      </c>
      <c r="AF370" s="93">
        <v>0</v>
      </c>
      <c r="AG370" s="93">
        <v>0</v>
      </c>
      <c r="AH370" s="5">
        <v>0</v>
      </c>
      <c r="AI370" s="5">
        <v>0</v>
      </c>
      <c r="AJ370" s="5">
        <v>0</v>
      </c>
      <c r="AK370" s="93">
        <v>0</v>
      </c>
      <c r="AL370" s="93">
        <v>0</v>
      </c>
      <c r="AM370" s="93">
        <v>0</v>
      </c>
      <c r="AN370" s="93">
        <v>0</v>
      </c>
      <c r="AO370" s="93">
        <v>0</v>
      </c>
      <c r="AP370" s="93">
        <v>0</v>
      </c>
      <c r="AQ370" s="93">
        <v>0</v>
      </c>
      <c r="AR370" s="93">
        <v>0</v>
      </c>
      <c r="AS370" s="93">
        <v>0</v>
      </c>
      <c r="AT370" s="93">
        <v>0</v>
      </c>
      <c r="AU370" s="5">
        <v>0</v>
      </c>
      <c r="AV370" s="302"/>
    </row>
    <row r="371" spans="1:48" ht="19.5" customHeight="1">
      <c r="A371" s="526"/>
      <c r="B371" s="474"/>
      <c r="C371" s="656"/>
      <c r="D371" s="474"/>
      <c r="E371" s="474"/>
      <c r="F371" s="476" t="s">
        <v>39</v>
      </c>
      <c r="G371" s="476" t="s">
        <v>21</v>
      </c>
      <c r="H371" s="476" t="s">
        <v>297</v>
      </c>
      <c r="I371" s="476" t="s">
        <v>297</v>
      </c>
      <c r="J371" s="517"/>
      <c r="K371" s="517"/>
      <c r="L371" s="515"/>
      <c r="M371" s="515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52"/>
        <v>0</v>
      </c>
      <c r="V371" s="7" t="s">
        <v>50</v>
      </c>
      <c r="W371" s="93">
        <v>0</v>
      </c>
      <c r="X371" s="93">
        <v>0</v>
      </c>
      <c r="Y371" s="93">
        <v>0</v>
      </c>
      <c r="Z371" s="93">
        <v>0</v>
      </c>
      <c r="AA371" s="93">
        <v>0</v>
      </c>
      <c r="AB371" s="93">
        <v>0</v>
      </c>
      <c r="AC371" s="93">
        <v>0</v>
      </c>
      <c r="AD371" s="93">
        <v>0</v>
      </c>
      <c r="AE371" s="93">
        <v>0</v>
      </c>
      <c r="AF371" s="93">
        <v>0</v>
      </c>
      <c r="AG371" s="93">
        <v>0</v>
      </c>
      <c r="AH371" s="5">
        <v>0</v>
      </c>
      <c r="AI371" s="5">
        <v>0</v>
      </c>
      <c r="AJ371" s="5">
        <v>0</v>
      </c>
      <c r="AK371" s="93">
        <v>0</v>
      </c>
      <c r="AL371" s="93">
        <v>0</v>
      </c>
      <c r="AM371" s="93">
        <v>0</v>
      </c>
      <c r="AN371" s="93">
        <v>0</v>
      </c>
      <c r="AO371" s="93">
        <v>0</v>
      </c>
      <c r="AP371" s="93">
        <v>0</v>
      </c>
      <c r="AQ371" s="93">
        <v>0</v>
      </c>
      <c r="AR371" s="93">
        <v>0</v>
      </c>
      <c r="AS371" s="93">
        <v>0</v>
      </c>
      <c r="AT371" s="93">
        <v>0</v>
      </c>
      <c r="AU371" s="5">
        <v>0</v>
      </c>
      <c r="AV371" s="302"/>
    </row>
    <row r="372" spans="1:48" ht="19.5" customHeight="1">
      <c r="A372" s="526"/>
      <c r="B372" s="474"/>
      <c r="C372" s="656"/>
      <c r="D372" s="474"/>
      <c r="E372" s="474"/>
      <c r="F372" s="476"/>
      <c r="G372" s="476"/>
      <c r="H372" s="476"/>
      <c r="I372" s="476"/>
      <c r="J372" s="517"/>
      <c r="K372" s="517"/>
      <c r="L372" s="515"/>
      <c r="M372" s="515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52"/>
        <v>0</v>
      </c>
      <c r="V372" s="7" t="s">
        <v>51</v>
      </c>
      <c r="W372" s="93">
        <v>0</v>
      </c>
      <c r="X372" s="93">
        <v>0</v>
      </c>
      <c r="Y372" s="93">
        <v>0</v>
      </c>
      <c r="Z372" s="93">
        <v>0</v>
      </c>
      <c r="AA372" s="93">
        <v>0</v>
      </c>
      <c r="AB372" s="93">
        <v>0</v>
      </c>
      <c r="AC372" s="93">
        <v>0</v>
      </c>
      <c r="AD372" s="93">
        <v>0</v>
      </c>
      <c r="AE372" s="93">
        <v>0</v>
      </c>
      <c r="AF372" s="93">
        <v>0</v>
      </c>
      <c r="AG372" s="93">
        <v>0</v>
      </c>
      <c r="AH372" s="5">
        <v>0</v>
      </c>
      <c r="AI372" s="5">
        <v>0</v>
      </c>
      <c r="AJ372" s="5">
        <v>0</v>
      </c>
      <c r="AK372" s="93">
        <v>0</v>
      </c>
      <c r="AL372" s="93">
        <v>0</v>
      </c>
      <c r="AM372" s="93">
        <v>0</v>
      </c>
      <c r="AN372" s="93">
        <v>0</v>
      </c>
      <c r="AO372" s="93">
        <v>0</v>
      </c>
      <c r="AP372" s="93">
        <v>0</v>
      </c>
      <c r="AQ372" s="93">
        <v>0</v>
      </c>
      <c r="AR372" s="93">
        <v>0</v>
      </c>
      <c r="AS372" s="93">
        <v>0</v>
      </c>
      <c r="AT372" s="93">
        <v>0</v>
      </c>
      <c r="AU372" s="5">
        <v>0</v>
      </c>
      <c r="AV372" s="302"/>
    </row>
    <row r="373" spans="1:48" ht="18" customHeight="1">
      <c r="A373" s="526"/>
      <c r="B373" s="474"/>
      <c r="C373" s="656"/>
      <c r="D373" s="474"/>
      <c r="E373" s="474"/>
      <c r="F373" s="476"/>
      <c r="G373" s="476"/>
      <c r="H373" s="476"/>
      <c r="I373" s="476"/>
      <c r="J373" s="517"/>
      <c r="K373" s="517"/>
      <c r="L373" s="515"/>
      <c r="M373" s="515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52"/>
        <v>0</v>
      </c>
      <c r="V373" s="7" t="s">
        <v>52</v>
      </c>
      <c r="W373" s="93">
        <v>0</v>
      </c>
      <c r="X373" s="93">
        <v>0</v>
      </c>
      <c r="Y373" s="93">
        <v>0</v>
      </c>
      <c r="Z373" s="93">
        <v>0</v>
      </c>
      <c r="AA373" s="93">
        <v>0</v>
      </c>
      <c r="AB373" s="93">
        <v>0</v>
      </c>
      <c r="AC373" s="93">
        <v>0</v>
      </c>
      <c r="AD373" s="93">
        <v>0</v>
      </c>
      <c r="AE373" s="93">
        <v>0</v>
      </c>
      <c r="AF373" s="93">
        <v>0</v>
      </c>
      <c r="AG373" s="93">
        <v>0</v>
      </c>
      <c r="AH373" s="5">
        <v>0</v>
      </c>
      <c r="AI373" s="5">
        <v>0</v>
      </c>
      <c r="AJ373" s="5">
        <v>0</v>
      </c>
      <c r="AK373" s="93">
        <v>0</v>
      </c>
      <c r="AL373" s="93">
        <v>0</v>
      </c>
      <c r="AM373" s="93">
        <v>0</v>
      </c>
      <c r="AN373" s="93">
        <v>0</v>
      </c>
      <c r="AO373" s="93">
        <v>0</v>
      </c>
      <c r="AP373" s="93">
        <v>0</v>
      </c>
      <c r="AQ373" s="93">
        <v>0</v>
      </c>
      <c r="AR373" s="93">
        <v>0</v>
      </c>
      <c r="AS373" s="93">
        <v>0</v>
      </c>
      <c r="AT373" s="93">
        <v>0</v>
      </c>
      <c r="AU373" s="5">
        <v>0</v>
      </c>
      <c r="AV373" s="302"/>
    </row>
    <row r="374" spans="1:48" ht="17.25" customHeight="1">
      <c r="A374" s="526"/>
      <c r="B374" s="474"/>
      <c r="C374" s="656"/>
      <c r="D374" s="474"/>
      <c r="E374" s="474"/>
      <c r="F374" s="476"/>
      <c r="G374" s="476"/>
      <c r="H374" s="476"/>
      <c r="I374" s="476"/>
      <c r="J374" s="517"/>
      <c r="K374" s="517"/>
      <c r="L374" s="515"/>
      <c r="M374" s="515"/>
      <c r="N374" s="230">
        <f t="shared" ref="N374:T374" si="156">SUM(N369:N373)</f>
        <v>0</v>
      </c>
      <c r="O374" s="230">
        <f t="shared" si="156"/>
        <v>3.9950700000000001</v>
      </c>
      <c r="P374" s="230">
        <f>SUM(P369:P373)</f>
        <v>0.12076000000000001</v>
      </c>
      <c r="Q374" s="230">
        <f t="shared" si="156"/>
        <v>0</v>
      </c>
      <c r="R374" s="230">
        <f t="shared" si="156"/>
        <v>0</v>
      </c>
      <c r="S374" s="230">
        <f t="shared" si="156"/>
        <v>0</v>
      </c>
      <c r="T374" s="230">
        <f t="shared" si="156"/>
        <v>0</v>
      </c>
      <c r="U374" s="231">
        <f t="shared" si="152"/>
        <v>4.1158299999999999</v>
      </c>
      <c r="V374" s="231" t="s">
        <v>11</v>
      </c>
      <c r="W374" s="193">
        <f t="shared" ref="W374:AU374" si="157">SUM(W369:W373)</f>
        <v>0</v>
      </c>
      <c r="X374" s="193">
        <f t="shared" si="157"/>
        <v>0</v>
      </c>
      <c r="Y374" s="193">
        <f t="shared" si="157"/>
        <v>0</v>
      </c>
      <c r="Z374" s="193">
        <f t="shared" si="157"/>
        <v>0</v>
      </c>
      <c r="AA374" s="193">
        <f t="shared" si="157"/>
        <v>0</v>
      </c>
      <c r="AB374" s="193">
        <f t="shared" si="157"/>
        <v>0</v>
      </c>
      <c r="AC374" s="193">
        <f t="shared" si="157"/>
        <v>0</v>
      </c>
      <c r="AD374" s="193">
        <f t="shared" si="157"/>
        <v>0</v>
      </c>
      <c r="AE374" s="193">
        <f t="shared" si="157"/>
        <v>0</v>
      </c>
      <c r="AF374" s="193">
        <f t="shared" si="157"/>
        <v>0</v>
      </c>
      <c r="AG374" s="193">
        <f t="shared" si="157"/>
        <v>0</v>
      </c>
      <c r="AH374" s="230">
        <f t="shared" si="157"/>
        <v>0</v>
      </c>
      <c r="AI374" s="230">
        <f t="shared" si="157"/>
        <v>0</v>
      </c>
      <c r="AJ374" s="230">
        <f t="shared" si="157"/>
        <v>0</v>
      </c>
      <c r="AK374" s="193">
        <f t="shared" si="157"/>
        <v>0</v>
      </c>
      <c r="AL374" s="193">
        <f t="shared" si="157"/>
        <v>0</v>
      </c>
      <c r="AM374" s="193">
        <f t="shared" si="157"/>
        <v>0</v>
      </c>
      <c r="AN374" s="193">
        <f t="shared" si="157"/>
        <v>0</v>
      </c>
      <c r="AO374" s="193">
        <f t="shared" si="157"/>
        <v>0</v>
      </c>
      <c r="AP374" s="193">
        <f t="shared" si="157"/>
        <v>0</v>
      </c>
      <c r="AQ374" s="193">
        <f t="shared" si="157"/>
        <v>0</v>
      </c>
      <c r="AR374" s="193">
        <f t="shared" si="157"/>
        <v>0</v>
      </c>
      <c r="AS374" s="193">
        <f t="shared" si="157"/>
        <v>0</v>
      </c>
      <c r="AT374" s="193">
        <f t="shared" si="157"/>
        <v>0</v>
      </c>
      <c r="AU374" s="230">
        <f t="shared" si="157"/>
        <v>0</v>
      </c>
      <c r="AV374" s="328"/>
    </row>
    <row r="375" spans="1:48" ht="19.5" customHeight="1">
      <c r="A375" s="526"/>
      <c r="B375" s="474" t="s">
        <v>249</v>
      </c>
      <c r="C375" s="656" t="s">
        <v>110</v>
      </c>
      <c r="D375" s="474" t="s">
        <v>272</v>
      </c>
      <c r="E375" s="474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517">
        <v>2020</v>
      </c>
      <c r="K375" s="517">
        <v>2020</v>
      </c>
      <c r="L375" s="515">
        <v>3.0526</v>
      </c>
      <c r="M375" s="515">
        <f t="shared" ref="M375" si="158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52"/>
        <v>3.0526</v>
      </c>
      <c r="V375" s="7" t="s">
        <v>3</v>
      </c>
      <c r="W375" s="93">
        <v>0</v>
      </c>
      <c r="X375" s="93">
        <v>0</v>
      </c>
      <c r="Y375" s="93">
        <v>0</v>
      </c>
      <c r="Z375" s="93">
        <v>0</v>
      </c>
      <c r="AA375" s="93">
        <v>0</v>
      </c>
      <c r="AB375" s="93">
        <v>0</v>
      </c>
      <c r="AC375" s="93">
        <v>0</v>
      </c>
      <c r="AD375" s="93">
        <v>0</v>
      </c>
      <c r="AE375" s="93">
        <v>0</v>
      </c>
      <c r="AF375" s="93">
        <v>0</v>
      </c>
      <c r="AG375" s="93">
        <v>0</v>
      </c>
      <c r="AH375" s="5">
        <v>0</v>
      </c>
      <c r="AI375" s="5">
        <v>0</v>
      </c>
      <c r="AJ375" s="5">
        <v>0</v>
      </c>
      <c r="AK375" s="93">
        <v>0</v>
      </c>
      <c r="AL375" s="93">
        <v>0</v>
      </c>
      <c r="AM375" s="93">
        <v>0</v>
      </c>
      <c r="AN375" s="93">
        <v>0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5">
        <v>0</v>
      </c>
      <c r="AV375" s="302"/>
    </row>
    <row r="376" spans="1:48" ht="19.5" customHeight="1">
      <c r="A376" s="526"/>
      <c r="B376" s="474"/>
      <c r="C376" s="656"/>
      <c r="D376" s="474"/>
      <c r="E376" s="474"/>
      <c r="F376" s="6" t="s">
        <v>19</v>
      </c>
      <c r="G376" s="6" t="s">
        <v>22</v>
      </c>
      <c r="H376" s="6" t="s">
        <v>297</v>
      </c>
      <c r="I376" s="6" t="s">
        <v>297</v>
      </c>
      <c r="J376" s="517"/>
      <c r="K376" s="517"/>
      <c r="L376" s="515"/>
      <c r="M376" s="515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52"/>
        <v>0</v>
      </c>
      <c r="V376" s="5" t="s">
        <v>8</v>
      </c>
      <c r="W376" s="93">
        <v>0</v>
      </c>
      <c r="X376" s="93">
        <v>0</v>
      </c>
      <c r="Y376" s="93">
        <v>0</v>
      </c>
      <c r="Z376" s="93">
        <v>0</v>
      </c>
      <c r="AA376" s="93">
        <v>0</v>
      </c>
      <c r="AB376" s="93">
        <v>0</v>
      </c>
      <c r="AC376" s="93">
        <v>0</v>
      </c>
      <c r="AD376" s="93">
        <v>0</v>
      </c>
      <c r="AE376" s="93">
        <v>0</v>
      </c>
      <c r="AF376" s="93">
        <v>0</v>
      </c>
      <c r="AG376" s="93">
        <v>0</v>
      </c>
      <c r="AH376" s="5">
        <v>0</v>
      </c>
      <c r="AI376" s="5">
        <v>0</v>
      </c>
      <c r="AJ376" s="5">
        <v>0</v>
      </c>
      <c r="AK376" s="93">
        <v>0</v>
      </c>
      <c r="AL376" s="93">
        <v>0</v>
      </c>
      <c r="AM376" s="93">
        <v>0</v>
      </c>
      <c r="AN376" s="93">
        <v>0</v>
      </c>
      <c r="AO376" s="93">
        <v>0</v>
      </c>
      <c r="AP376" s="93">
        <v>0</v>
      </c>
      <c r="AQ376" s="93">
        <v>0</v>
      </c>
      <c r="AR376" s="93">
        <v>0</v>
      </c>
      <c r="AS376" s="93">
        <v>0</v>
      </c>
      <c r="AT376" s="93">
        <v>0</v>
      </c>
      <c r="AU376" s="5">
        <v>0</v>
      </c>
      <c r="AV376" s="302"/>
    </row>
    <row r="377" spans="1:48" ht="19.5" customHeight="1">
      <c r="A377" s="526"/>
      <c r="B377" s="474"/>
      <c r="C377" s="656"/>
      <c r="D377" s="474"/>
      <c r="E377" s="474"/>
      <c r="F377" s="476" t="s">
        <v>39</v>
      </c>
      <c r="G377" s="476" t="s">
        <v>21</v>
      </c>
      <c r="H377" s="476" t="s">
        <v>297</v>
      </c>
      <c r="I377" s="476" t="s">
        <v>297</v>
      </c>
      <c r="J377" s="517"/>
      <c r="K377" s="517"/>
      <c r="L377" s="515"/>
      <c r="M377" s="515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52"/>
        <v>0</v>
      </c>
      <c r="V377" s="7" t="s">
        <v>50</v>
      </c>
      <c r="W377" s="93">
        <v>0</v>
      </c>
      <c r="X377" s="93">
        <v>0</v>
      </c>
      <c r="Y377" s="93">
        <v>0</v>
      </c>
      <c r="Z377" s="93">
        <v>0</v>
      </c>
      <c r="AA377" s="93">
        <v>0</v>
      </c>
      <c r="AB377" s="93">
        <v>0</v>
      </c>
      <c r="AC377" s="93">
        <v>0</v>
      </c>
      <c r="AD377" s="93">
        <v>0</v>
      </c>
      <c r="AE377" s="93">
        <v>0</v>
      </c>
      <c r="AF377" s="93">
        <v>0</v>
      </c>
      <c r="AG377" s="93">
        <v>0</v>
      </c>
      <c r="AH377" s="5">
        <v>0</v>
      </c>
      <c r="AI377" s="5">
        <v>0</v>
      </c>
      <c r="AJ377" s="5">
        <v>0</v>
      </c>
      <c r="AK377" s="93">
        <v>0</v>
      </c>
      <c r="AL377" s="93">
        <v>0</v>
      </c>
      <c r="AM377" s="93">
        <v>0</v>
      </c>
      <c r="AN377" s="93">
        <v>0</v>
      </c>
      <c r="AO377" s="93">
        <v>0</v>
      </c>
      <c r="AP377" s="93">
        <v>0</v>
      </c>
      <c r="AQ377" s="93">
        <v>0</v>
      </c>
      <c r="AR377" s="93">
        <v>0</v>
      </c>
      <c r="AS377" s="93">
        <v>0</v>
      </c>
      <c r="AT377" s="93">
        <v>0</v>
      </c>
      <c r="AU377" s="5">
        <v>0</v>
      </c>
      <c r="AV377" s="302"/>
    </row>
    <row r="378" spans="1:48" ht="19.5" customHeight="1">
      <c r="A378" s="526"/>
      <c r="B378" s="474"/>
      <c r="C378" s="656"/>
      <c r="D378" s="474"/>
      <c r="E378" s="474"/>
      <c r="F378" s="476"/>
      <c r="G378" s="476"/>
      <c r="H378" s="476"/>
      <c r="I378" s="476"/>
      <c r="J378" s="517"/>
      <c r="K378" s="517"/>
      <c r="L378" s="515"/>
      <c r="M378" s="515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52"/>
        <v>0</v>
      </c>
      <c r="V378" s="7" t="s">
        <v>51</v>
      </c>
      <c r="W378" s="93">
        <v>0</v>
      </c>
      <c r="X378" s="93">
        <v>0</v>
      </c>
      <c r="Y378" s="93">
        <v>0</v>
      </c>
      <c r="Z378" s="93">
        <v>0</v>
      </c>
      <c r="AA378" s="93">
        <v>0</v>
      </c>
      <c r="AB378" s="93">
        <v>0</v>
      </c>
      <c r="AC378" s="93">
        <v>0</v>
      </c>
      <c r="AD378" s="93">
        <v>0</v>
      </c>
      <c r="AE378" s="93">
        <v>0</v>
      </c>
      <c r="AF378" s="93">
        <v>0</v>
      </c>
      <c r="AG378" s="93">
        <v>0</v>
      </c>
      <c r="AH378" s="5">
        <v>0</v>
      </c>
      <c r="AI378" s="5">
        <v>0</v>
      </c>
      <c r="AJ378" s="5">
        <v>0</v>
      </c>
      <c r="AK378" s="93">
        <v>0</v>
      </c>
      <c r="AL378" s="93">
        <v>0</v>
      </c>
      <c r="AM378" s="93">
        <v>0</v>
      </c>
      <c r="AN378" s="93">
        <v>0</v>
      </c>
      <c r="AO378" s="93">
        <v>0</v>
      </c>
      <c r="AP378" s="93">
        <v>0</v>
      </c>
      <c r="AQ378" s="93">
        <v>0</v>
      </c>
      <c r="AR378" s="93">
        <v>0</v>
      </c>
      <c r="AS378" s="93">
        <v>0</v>
      </c>
      <c r="AT378" s="93">
        <v>0</v>
      </c>
      <c r="AU378" s="5">
        <v>0</v>
      </c>
      <c r="AV378" s="302"/>
    </row>
    <row r="379" spans="1:48" ht="18" customHeight="1">
      <c r="A379" s="526"/>
      <c r="B379" s="474"/>
      <c r="C379" s="656"/>
      <c r="D379" s="474"/>
      <c r="E379" s="474"/>
      <c r="F379" s="476"/>
      <c r="G379" s="476"/>
      <c r="H379" s="476"/>
      <c r="I379" s="476"/>
      <c r="J379" s="517"/>
      <c r="K379" s="517"/>
      <c r="L379" s="515"/>
      <c r="M379" s="515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52"/>
        <v>0</v>
      </c>
      <c r="V379" s="7" t="s">
        <v>52</v>
      </c>
      <c r="W379" s="93">
        <v>0</v>
      </c>
      <c r="X379" s="93">
        <v>0</v>
      </c>
      <c r="Y379" s="93">
        <v>0</v>
      </c>
      <c r="Z379" s="93">
        <v>0</v>
      </c>
      <c r="AA379" s="93">
        <v>0</v>
      </c>
      <c r="AB379" s="93">
        <v>0</v>
      </c>
      <c r="AC379" s="93">
        <v>0</v>
      </c>
      <c r="AD379" s="93">
        <v>0</v>
      </c>
      <c r="AE379" s="93">
        <v>0</v>
      </c>
      <c r="AF379" s="93">
        <v>0</v>
      </c>
      <c r="AG379" s="93">
        <v>0</v>
      </c>
      <c r="AH379" s="5">
        <v>0</v>
      </c>
      <c r="AI379" s="5">
        <v>0</v>
      </c>
      <c r="AJ379" s="5">
        <v>0</v>
      </c>
      <c r="AK379" s="93">
        <v>0</v>
      </c>
      <c r="AL379" s="93">
        <v>0</v>
      </c>
      <c r="AM379" s="93">
        <v>0</v>
      </c>
      <c r="AN379" s="93">
        <v>0</v>
      </c>
      <c r="AO379" s="93">
        <v>0</v>
      </c>
      <c r="AP379" s="93">
        <v>0</v>
      </c>
      <c r="AQ379" s="93">
        <v>0</v>
      </c>
      <c r="AR379" s="93">
        <v>0</v>
      </c>
      <c r="AS379" s="93">
        <v>0</v>
      </c>
      <c r="AT379" s="93">
        <v>0</v>
      </c>
      <c r="AU379" s="5">
        <v>0</v>
      </c>
      <c r="AV379" s="302"/>
    </row>
    <row r="380" spans="1:48" ht="17.25" customHeight="1">
      <c r="A380" s="526"/>
      <c r="B380" s="474"/>
      <c r="C380" s="656"/>
      <c r="D380" s="474"/>
      <c r="E380" s="474"/>
      <c r="F380" s="476"/>
      <c r="G380" s="476"/>
      <c r="H380" s="476"/>
      <c r="I380" s="476"/>
      <c r="J380" s="517"/>
      <c r="K380" s="517"/>
      <c r="L380" s="515"/>
      <c r="M380" s="515"/>
      <c r="N380" s="230">
        <f t="shared" ref="N380:T380" si="159">SUM(N375:N379)</f>
        <v>0</v>
      </c>
      <c r="O380" s="230">
        <f t="shared" si="159"/>
        <v>2.95668</v>
      </c>
      <c r="P380" s="230">
        <f t="shared" si="159"/>
        <v>9.5920000000000005E-2</v>
      </c>
      <c r="Q380" s="230">
        <f t="shared" si="159"/>
        <v>0</v>
      </c>
      <c r="R380" s="230">
        <f t="shared" si="159"/>
        <v>0</v>
      </c>
      <c r="S380" s="230">
        <f t="shared" si="159"/>
        <v>0</v>
      </c>
      <c r="T380" s="230">
        <f t="shared" si="159"/>
        <v>0</v>
      </c>
      <c r="U380" s="231">
        <f t="shared" si="152"/>
        <v>3.0526</v>
      </c>
      <c r="V380" s="231" t="s">
        <v>11</v>
      </c>
      <c r="W380" s="193">
        <f t="shared" ref="W380:AU380" si="160">SUM(W375:W379)</f>
        <v>0</v>
      </c>
      <c r="X380" s="193">
        <f t="shared" si="160"/>
        <v>0</v>
      </c>
      <c r="Y380" s="193">
        <f t="shared" si="160"/>
        <v>0</v>
      </c>
      <c r="Z380" s="193">
        <f t="shared" si="160"/>
        <v>0</v>
      </c>
      <c r="AA380" s="193">
        <f t="shared" si="160"/>
        <v>0</v>
      </c>
      <c r="AB380" s="193">
        <f t="shared" si="160"/>
        <v>0</v>
      </c>
      <c r="AC380" s="193">
        <f t="shared" si="160"/>
        <v>0</v>
      </c>
      <c r="AD380" s="193">
        <f t="shared" si="160"/>
        <v>0</v>
      </c>
      <c r="AE380" s="193">
        <f t="shared" si="160"/>
        <v>0</v>
      </c>
      <c r="AF380" s="193">
        <f t="shared" si="160"/>
        <v>0</v>
      </c>
      <c r="AG380" s="193">
        <f t="shared" si="160"/>
        <v>0</v>
      </c>
      <c r="AH380" s="230">
        <f t="shared" si="160"/>
        <v>0</v>
      </c>
      <c r="AI380" s="230">
        <f t="shared" si="160"/>
        <v>0</v>
      </c>
      <c r="AJ380" s="230">
        <f t="shared" si="160"/>
        <v>0</v>
      </c>
      <c r="AK380" s="193">
        <f t="shared" si="160"/>
        <v>0</v>
      </c>
      <c r="AL380" s="193">
        <f t="shared" si="160"/>
        <v>0</v>
      </c>
      <c r="AM380" s="193">
        <f t="shared" si="160"/>
        <v>0</v>
      </c>
      <c r="AN380" s="193">
        <f t="shared" si="160"/>
        <v>0</v>
      </c>
      <c r="AO380" s="193">
        <f t="shared" si="160"/>
        <v>0</v>
      </c>
      <c r="AP380" s="193">
        <f t="shared" si="160"/>
        <v>0</v>
      </c>
      <c r="AQ380" s="193">
        <f t="shared" si="160"/>
        <v>0</v>
      </c>
      <c r="AR380" s="193">
        <f t="shared" si="160"/>
        <v>0</v>
      </c>
      <c r="AS380" s="193">
        <f t="shared" si="160"/>
        <v>0</v>
      </c>
      <c r="AT380" s="193">
        <f t="shared" si="160"/>
        <v>0</v>
      </c>
      <c r="AU380" s="230">
        <f t="shared" si="160"/>
        <v>0</v>
      </c>
      <c r="AV380" s="328"/>
    </row>
    <row r="381" spans="1:48" ht="19.5" customHeight="1">
      <c r="A381" s="526"/>
      <c r="B381" s="474" t="s">
        <v>250</v>
      </c>
      <c r="C381" s="656" t="s">
        <v>111</v>
      </c>
      <c r="D381" s="474" t="s">
        <v>272</v>
      </c>
      <c r="E381" s="476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517">
        <v>2019</v>
      </c>
      <c r="K381" s="517">
        <v>2019</v>
      </c>
      <c r="L381" s="515">
        <v>0.37290000000000001</v>
      </c>
      <c r="M381" s="515">
        <f t="shared" ref="M381" si="161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52"/>
        <v>0.37290000000000001</v>
      </c>
      <c r="V381" s="7" t="s">
        <v>3</v>
      </c>
      <c r="W381" s="93">
        <v>0</v>
      </c>
      <c r="X381" s="93">
        <v>0</v>
      </c>
      <c r="Y381" s="93">
        <v>0</v>
      </c>
      <c r="Z381" s="93">
        <v>0</v>
      </c>
      <c r="AA381" s="93">
        <v>0</v>
      </c>
      <c r="AB381" s="93">
        <v>0</v>
      </c>
      <c r="AC381" s="93">
        <v>0</v>
      </c>
      <c r="AD381" s="93">
        <v>0</v>
      </c>
      <c r="AE381" s="93">
        <v>0</v>
      </c>
      <c r="AF381" s="93">
        <v>0</v>
      </c>
      <c r="AG381" s="93">
        <v>0</v>
      </c>
      <c r="AH381" s="5">
        <v>0</v>
      </c>
      <c r="AI381" s="5">
        <v>0</v>
      </c>
      <c r="AJ381" s="5">
        <v>0</v>
      </c>
      <c r="AK381" s="93">
        <v>0</v>
      </c>
      <c r="AL381" s="93">
        <v>0</v>
      </c>
      <c r="AM381" s="93">
        <v>0</v>
      </c>
      <c r="AN381" s="93">
        <v>0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5">
        <v>0</v>
      </c>
      <c r="AV381" s="302"/>
    </row>
    <row r="382" spans="1:48" ht="19.5" customHeight="1">
      <c r="A382" s="526"/>
      <c r="B382" s="474"/>
      <c r="C382" s="656"/>
      <c r="D382" s="474"/>
      <c r="E382" s="476"/>
      <c r="F382" s="6" t="s">
        <v>19</v>
      </c>
      <c r="G382" s="6" t="s">
        <v>22</v>
      </c>
      <c r="H382" s="6" t="s">
        <v>297</v>
      </c>
      <c r="I382" s="6" t="s">
        <v>297</v>
      </c>
      <c r="J382" s="517"/>
      <c r="K382" s="517"/>
      <c r="L382" s="515"/>
      <c r="M382" s="515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52"/>
        <v>0</v>
      </c>
      <c r="V382" s="5" t="s">
        <v>8</v>
      </c>
      <c r="W382" s="93">
        <v>0</v>
      </c>
      <c r="X382" s="93">
        <v>0</v>
      </c>
      <c r="Y382" s="93">
        <v>0</v>
      </c>
      <c r="Z382" s="93">
        <v>0</v>
      </c>
      <c r="AA382" s="93">
        <v>0</v>
      </c>
      <c r="AB382" s="93">
        <v>0</v>
      </c>
      <c r="AC382" s="93">
        <v>0</v>
      </c>
      <c r="AD382" s="93">
        <v>0</v>
      </c>
      <c r="AE382" s="93">
        <v>0</v>
      </c>
      <c r="AF382" s="93">
        <v>0</v>
      </c>
      <c r="AG382" s="93">
        <v>0</v>
      </c>
      <c r="AH382" s="5">
        <v>0</v>
      </c>
      <c r="AI382" s="5">
        <v>0</v>
      </c>
      <c r="AJ382" s="5">
        <v>0</v>
      </c>
      <c r="AK382" s="93">
        <v>0</v>
      </c>
      <c r="AL382" s="93">
        <v>0</v>
      </c>
      <c r="AM382" s="93">
        <v>0</v>
      </c>
      <c r="AN382" s="93">
        <v>0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5">
        <v>0</v>
      </c>
      <c r="AV382" s="302"/>
    </row>
    <row r="383" spans="1:48" ht="19.5" customHeight="1">
      <c r="A383" s="526"/>
      <c r="B383" s="474"/>
      <c r="C383" s="656"/>
      <c r="D383" s="474"/>
      <c r="E383" s="476"/>
      <c r="F383" s="476" t="s">
        <v>39</v>
      </c>
      <c r="G383" s="476" t="s">
        <v>21</v>
      </c>
      <c r="H383" s="476" t="s">
        <v>297</v>
      </c>
      <c r="I383" s="476" t="s">
        <v>297</v>
      </c>
      <c r="J383" s="517"/>
      <c r="K383" s="517"/>
      <c r="L383" s="515"/>
      <c r="M383" s="515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52"/>
        <v>0</v>
      </c>
      <c r="V383" s="7" t="s">
        <v>50</v>
      </c>
      <c r="W383" s="93">
        <v>0</v>
      </c>
      <c r="X383" s="93">
        <v>0</v>
      </c>
      <c r="Y383" s="93">
        <v>0</v>
      </c>
      <c r="Z383" s="93">
        <v>0</v>
      </c>
      <c r="AA383" s="93">
        <v>0</v>
      </c>
      <c r="AB383" s="93">
        <v>0</v>
      </c>
      <c r="AC383" s="93">
        <v>0</v>
      </c>
      <c r="AD383" s="93">
        <v>0</v>
      </c>
      <c r="AE383" s="93">
        <v>0</v>
      </c>
      <c r="AF383" s="93">
        <v>0</v>
      </c>
      <c r="AG383" s="93">
        <v>0</v>
      </c>
      <c r="AH383" s="5">
        <v>0</v>
      </c>
      <c r="AI383" s="5">
        <v>0</v>
      </c>
      <c r="AJ383" s="5">
        <v>0</v>
      </c>
      <c r="AK383" s="93">
        <v>0</v>
      </c>
      <c r="AL383" s="93">
        <v>0</v>
      </c>
      <c r="AM383" s="93">
        <v>0</v>
      </c>
      <c r="AN383" s="93">
        <v>0</v>
      </c>
      <c r="AO383" s="93">
        <v>0</v>
      </c>
      <c r="AP383" s="93">
        <v>0</v>
      </c>
      <c r="AQ383" s="93">
        <v>0</v>
      </c>
      <c r="AR383" s="93">
        <v>0</v>
      </c>
      <c r="AS383" s="93">
        <v>0</v>
      </c>
      <c r="AT383" s="93">
        <v>0</v>
      </c>
      <c r="AU383" s="5">
        <v>0</v>
      </c>
      <c r="AV383" s="302"/>
    </row>
    <row r="384" spans="1:48" ht="19.5" customHeight="1">
      <c r="A384" s="526"/>
      <c r="B384" s="474"/>
      <c r="C384" s="656"/>
      <c r="D384" s="474"/>
      <c r="E384" s="476"/>
      <c r="F384" s="476"/>
      <c r="G384" s="476"/>
      <c r="H384" s="476"/>
      <c r="I384" s="476"/>
      <c r="J384" s="517"/>
      <c r="K384" s="517"/>
      <c r="L384" s="515"/>
      <c r="M384" s="515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52"/>
        <v>0</v>
      </c>
      <c r="V384" s="7" t="s">
        <v>51</v>
      </c>
      <c r="W384" s="93">
        <v>0</v>
      </c>
      <c r="X384" s="93">
        <v>0</v>
      </c>
      <c r="Y384" s="93">
        <v>0</v>
      </c>
      <c r="Z384" s="93">
        <v>0</v>
      </c>
      <c r="AA384" s="93">
        <v>0</v>
      </c>
      <c r="AB384" s="93">
        <v>0</v>
      </c>
      <c r="AC384" s="93">
        <v>0</v>
      </c>
      <c r="AD384" s="93">
        <v>0</v>
      </c>
      <c r="AE384" s="93">
        <v>0</v>
      </c>
      <c r="AF384" s="93">
        <v>0</v>
      </c>
      <c r="AG384" s="93">
        <v>0</v>
      </c>
      <c r="AH384" s="5">
        <v>0</v>
      </c>
      <c r="AI384" s="5">
        <v>0</v>
      </c>
      <c r="AJ384" s="5">
        <v>0</v>
      </c>
      <c r="AK384" s="93">
        <v>0</v>
      </c>
      <c r="AL384" s="93">
        <v>0</v>
      </c>
      <c r="AM384" s="93">
        <v>0</v>
      </c>
      <c r="AN384" s="93">
        <v>0</v>
      </c>
      <c r="AO384" s="93">
        <v>0</v>
      </c>
      <c r="AP384" s="93">
        <v>0</v>
      </c>
      <c r="AQ384" s="93">
        <v>0</v>
      </c>
      <c r="AR384" s="93">
        <v>0</v>
      </c>
      <c r="AS384" s="93">
        <v>0</v>
      </c>
      <c r="AT384" s="93">
        <v>0</v>
      </c>
      <c r="AU384" s="5">
        <v>0</v>
      </c>
      <c r="AV384" s="302"/>
    </row>
    <row r="385" spans="1:48" ht="18" customHeight="1">
      <c r="A385" s="526"/>
      <c r="B385" s="474"/>
      <c r="C385" s="656"/>
      <c r="D385" s="474"/>
      <c r="E385" s="476"/>
      <c r="F385" s="476"/>
      <c r="G385" s="476"/>
      <c r="H385" s="476"/>
      <c r="I385" s="476"/>
      <c r="J385" s="517"/>
      <c r="K385" s="517"/>
      <c r="L385" s="515"/>
      <c r="M385" s="515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52"/>
        <v>0</v>
      </c>
      <c r="V385" s="7" t="s">
        <v>52</v>
      </c>
      <c r="W385" s="93">
        <v>0</v>
      </c>
      <c r="X385" s="93">
        <v>0</v>
      </c>
      <c r="Y385" s="93">
        <v>0</v>
      </c>
      <c r="Z385" s="93">
        <v>0</v>
      </c>
      <c r="AA385" s="93">
        <v>0</v>
      </c>
      <c r="AB385" s="93">
        <v>0</v>
      </c>
      <c r="AC385" s="93">
        <v>0</v>
      </c>
      <c r="AD385" s="93">
        <v>0</v>
      </c>
      <c r="AE385" s="93">
        <v>0</v>
      </c>
      <c r="AF385" s="93">
        <v>0</v>
      </c>
      <c r="AG385" s="93">
        <v>0</v>
      </c>
      <c r="AH385" s="5">
        <v>0</v>
      </c>
      <c r="AI385" s="5">
        <v>0</v>
      </c>
      <c r="AJ385" s="5">
        <v>0</v>
      </c>
      <c r="AK385" s="93">
        <v>0</v>
      </c>
      <c r="AL385" s="93">
        <v>0</v>
      </c>
      <c r="AM385" s="93">
        <v>0</v>
      </c>
      <c r="AN385" s="93">
        <v>0</v>
      </c>
      <c r="AO385" s="93">
        <v>0</v>
      </c>
      <c r="AP385" s="93">
        <v>0</v>
      </c>
      <c r="AQ385" s="93">
        <v>0</v>
      </c>
      <c r="AR385" s="93">
        <v>0</v>
      </c>
      <c r="AS385" s="93">
        <v>0</v>
      </c>
      <c r="AT385" s="93">
        <v>0</v>
      </c>
      <c r="AU385" s="5">
        <v>0</v>
      </c>
      <c r="AV385" s="302"/>
    </row>
    <row r="386" spans="1:48" ht="17.25" customHeight="1">
      <c r="A386" s="526"/>
      <c r="B386" s="474"/>
      <c r="C386" s="656"/>
      <c r="D386" s="474"/>
      <c r="E386" s="476"/>
      <c r="F386" s="476"/>
      <c r="G386" s="476"/>
      <c r="H386" s="476"/>
      <c r="I386" s="476"/>
      <c r="J386" s="517"/>
      <c r="K386" s="517"/>
      <c r="L386" s="515"/>
      <c r="M386" s="515"/>
      <c r="N386" s="230">
        <f t="shared" ref="N386:T386" si="162">SUM(N381:N385)</f>
        <v>0</v>
      </c>
      <c r="O386" s="230">
        <f t="shared" si="162"/>
        <v>0.37290000000000001</v>
      </c>
      <c r="P386" s="230">
        <f t="shared" si="162"/>
        <v>0</v>
      </c>
      <c r="Q386" s="230">
        <f t="shared" si="162"/>
        <v>0</v>
      </c>
      <c r="R386" s="230">
        <f t="shared" si="162"/>
        <v>0</v>
      </c>
      <c r="S386" s="230">
        <f t="shared" si="162"/>
        <v>0</v>
      </c>
      <c r="T386" s="230">
        <f t="shared" si="162"/>
        <v>0</v>
      </c>
      <c r="U386" s="231">
        <f t="shared" si="152"/>
        <v>0.37290000000000001</v>
      </c>
      <c r="V386" s="231" t="s">
        <v>11</v>
      </c>
      <c r="W386" s="193">
        <f t="shared" ref="W386:AU386" si="163">SUM(W381:W385)</f>
        <v>0</v>
      </c>
      <c r="X386" s="193">
        <f t="shared" si="163"/>
        <v>0</v>
      </c>
      <c r="Y386" s="193">
        <f t="shared" si="163"/>
        <v>0</v>
      </c>
      <c r="Z386" s="193">
        <f t="shared" si="163"/>
        <v>0</v>
      </c>
      <c r="AA386" s="193">
        <f t="shared" si="163"/>
        <v>0</v>
      </c>
      <c r="AB386" s="193">
        <f t="shared" si="163"/>
        <v>0</v>
      </c>
      <c r="AC386" s="193">
        <f t="shared" si="163"/>
        <v>0</v>
      </c>
      <c r="AD386" s="193">
        <f t="shared" si="163"/>
        <v>0</v>
      </c>
      <c r="AE386" s="193">
        <f t="shared" si="163"/>
        <v>0</v>
      </c>
      <c r="AF386" s="193">
        <f t="shared" si="163"/>
        <v>0</v>
      </c>
      <c r="AG386" s="193">
        <f t="shared" si="163"/>
        <v>0</v>
      </c>
      <c r="AH386" s="230">
        <f t="shared" si="163"/>
        <v>0</v>
      </c>
      <c r="AI386" s="230">
        <f t="shared" si="163"/>
        <v>0</v>
      </c>
      <c r="AJ386" s="230">
        <f t="shared" si="163"/>
        <v>0</v>
      </c>
      <c r="AK386" s="193">
        <f t="shared" si="163"/>
        <v>0</v>
      </c>
      <c r="AL386" s="193">
        <f t="shared" si="163"/>
        <v>0</v>
      </c>
      <c r="AM386" s="193">
        <f t="shared" si="163"/>
        <v>0</v>
      </c>
      <c r="AN386" s="193">
        <f t="shared" si="163"/>
        <v>0</v>
      </c>
      <c r="AO386" s="193">
        <f t="shared" si="163"/>
        <v>0</v>
      </c>
      <c r="AP386" s="193">
        <f t="shared" si="163"/>
        <v>0</v>
      </c>
      <c r="AQ386" s="193">
        <f t="shared" si="163"/>
        <v>0</v>
      </c>
      <c r="AR386" s="193">
        <f t="shared" si="163"/>
        <v>0</v>
      </c>
      <c r="AS386" s="193">
        <f t="shared" si="163"/>
        <v>0</v>
      </c>
      <c r="AT386" s="193">
        <f t="shared" si="163"/>
        <v>0</v>
      </c>
      <c r="AU386" s="230">
        <f t="shared" si="163"/>
        <v>0</v>
      </c>
      <c r="AV386" s="328"/>
    </row>
    <row r="387" spans="1:48" ht="19.5" customHeight="1">
      <c r="A387" s="526"/>
      <c r="B387" s="474" t="s">
        <v>251</v>
      </c>
      <c r="C387" s="656" t="s">
        <v>112</v>
      </c>
      <c r="D387" s="474" t="s">
        <v>273</v>
      </c>
      <c r="E387" s="476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517">
        <v>2019</v>
      </c>
      <c r="K387" s="517">
        <v>2020</v>
      </c>
      <c r="L387" s="515">
        <v>2.7569499999999998</v>
      </c>
      <c r="M387" s="515">
        <f t="shared" ref="M387" si="164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52"/>
        <v>1.93702</v>
      </c>
      <c r="V387" s="7" t="s">
        <v>3</v>
      </c>
      <c r="W387" s="93">
        <v>0</v>
      </c>
      <c r="X387" s="93">
        <v>0</v>
      </c>
      <c r="Y387" s="93">
        <v>0</v>
      </c>
      <c r="Z387" s="93">
        <v>0</v>
      </c>
      <c r="AA387" s="93">
        <v>0</v>
      </c>
      <c r="AB387" s="93">
        <v>0</v>
      </c>
      <c r="AC387" s="93">
        <v>0</v>
      </c>
      <c r="AD387" s="93">
        <v>0</v>
      </c>
      <c r="AE387" s="93">
        <v>0</v>
      </c>
      <c r="AF387" s="93">
        <v>0</v>
      </c>
      <c r="AG387" s="93">
        <v>0</v>
      </c>
      <c r="AH387" s="5">
        <v>0</v>
      </c>
      <c r="AI387" s="5">
        <v>0</v>
      </c>
      <c r="AJ387" s="5">
        <v>0</v>
      </c>
      <c r="AK387" s="93">
        <v>0</v>
      </c>
      <c r="AL387" s="93">
        <v>0</v>
      </c>
      <c r="AM387" s="93">
        <v>0</v>
      </c>
      <c r="AN387" s="93">
        <v>0</v>
      </c>
      <c r="AO387" s="93">
        <v>0</v>
      </c>
      <c r="AP387" s="93">
        <v>0</v>
      </c>
      <c r="AQ387" s="93">
        <v>0</v>
      </c>
      <c r="AR387" s="93">
        <v>0</v>
      </c>
      <c r="AS387" s="93">
        <v>0</v>
      </c>
      <c r="AT387" s="93">
        <v>0</v>
      </c>
      <c r="AU387" s="5">
        <v>0</v>
      </c>
      <c r="AV387" s="302"/>
    </row>
    <row r="388" spans="1:48" ht="19.5" customHeight="1">
      <c r="A388" s="526"/>
      <c r="B388" s="474"/>
      <c r="C388" s="656"/>
      <c r="D388" s="474"/>
      <c r="E388" s="476"/>
      <c r="F388" s="6" t="s">
        <v>19</v>
      </c>
      <c r="G388" s="6" t="s">
        <v>22</v>
      </c>
      <c r="H388" s="6" t="s">
        <v>297</v>
      </c>
      <c r="I388" s="6" t="s">
        <v>297</v>
      </c>
      <c r="J388" s="517"/>
      <c r="K388" s="517"/>
      <c r="L388" s="515"/>
      <c r="M388" s="515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52"/>
        <v>0</v>
      </c>
      <c r="V388" s="5" t="s">
        <v>8</v>
      </c>
      <c r="W388" s="93">
        <v>0</v>
      </c>
      <c r="X388" s="93">
        <v>0</v>
      </c>
      <c r="Y388" s="93">
        <v>0</v>
      </c>
      <c r="Z388" s="93">
        <v>0</v>
      </c>
      <c r="AA388" s="93">
        <v>0</v>
      </c>
      <c r="AB388" s="93">
        <v>0</v>
      </c>
      <c r="AC388" s="93">
        <v>0</v>
      </c>
      <c r="AD388" s="93">
        <v>0</v>
      </c>
      <c r="AE388" s="93">
        <v>0</v>
      </c>
      <c r="AF388" s="93">
        <v>0</v>
      </c>
      <c r="AG388" s="93">
        <v>0</v>
      </c>
      <c r="AH388" s="5">
        <v>0</v>
      </c>
      <c r="AI388" s="5">
        <v>0</v>
      </c>
      <c r="AJ388" s="5">
        <v>0</v>
      </c>
      <c r="AK388" s="93">
        <v>0</v>
      </c>
      <c r="AL388" s="93">
        <v>0</v>
      </c>
      <c r="AM388" s="93">
        <v>0</v>
      </c>
      <c r="AN388" s="93">
        <v>0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5">
        <v>0</v>
      </c>
      <c r="AV388" s="302"/>
    </row>
    <row r="389" spans="1:48" ht="19.5" customHeight="1">
      <c r="A389" s="526"/>
      <c r="B389" s="474"/>
      <c r="C389" s="656"/>
      <c r="D389" s="474"/>
      <c r="E389" s="476"/>
      <c r="F389" s="476" t="s">
        <v>39</v>
      </c>
      <c r="G389" s="476" t="s">
        <v>21</v>
      </c>
      <c r="H389" s="476" t="s">
        <v>297</v>
      </c>
      <c r="I389" s="476" t="s">
        <v>297</v>
      </c>
      <c r="J389" s="517"/>
      <c r="K389" s="517"/>
      <c r="L389" s="515"/>
      <c r="M389" s="515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52"/>
        <v>0</v>
      </c>
      <c r="V389" s="7" t="s">
        <v>50</v>
      </c>
      <c r="W389" s="93">
        <v>0</v>
      </c>
      <c r="X389" s="93">
        <v>0</v>
      </c>
      <c r="Y389" s="93">
        <v>0</v>
      </c>
      <c r="Z389" s="93">
        <v>0</v>
      </c>
      <c r="AA389" s="93">
        <v>0</v>
      </c>
      <c r="AB389" s="93">
        <v>0</v>
      </c>
      <c r="AC389" s="93">
        <v>0</v>
      </c>
      <c r="AD389" s="93">
        <v>0</v>
      </c>
      <c r="AE389" s="93">
        <v>0</v>
      </c>
      <c r="AF389" s="93">
        <v>0</v>
      </c>
      <c r="AG389" s="93">
        <v>0</v>
      </c>
      <c r="AH389" s="5">
        <v>0</v>
      </c>
      <c r="AI389" s="5">
        <v>0</v>
      </c>
      <c r="AJ389" s="5">
        <v>0</v>
      </c>
      <c r="AK389" s="93">
        <v>0</v>
      </c>
      <c r="AL389" s="93">
        <v>0</v>
      </c>
      <c r="AM389" s="93">
        <v>0</v>
      </c>
      <c r="AN389" s="93">
        <v>0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5">
        <v>0</v>
      </c>
      <c r="AV389" s="302"/>
    </row>
    <row r="390" spans="1:48" ht="19.5" customHeight="1">
      <c r="A390" s="526"/>
      <c r="B390" s="474"/>
      <c r="C390" s="656"/>
      <c r="D390" s="474"/>
      <c r="E390" s="476"/>
      <c r="F390" s="476"/>
      <c r="G390" s="476"/>
      <c r="H390" s="476"/>
      <c r="I390" s="476"/>
      <c r="J390" s="517"/>
      <c r="K390" s="517"/>
      <c r="L390" s="515"/>
      <c r="M390" s="515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52"/>
        <v>0</v>
      </c>
      <c r="V390" s="7" t="s">
        <v>51</v>
      </c>
      <c r="W390" s="93">
        <v>0</v>
      </c>
      <c r="X390" s="93">
        <v>0</v>
      </c>
      <c r="Y390" s="93">
        <v>0</v>
      </c>
      <c r="Z390" s="93">
        <v>0</v>
      </c>
      <c r="AA390" s="93">
        <v>0</v>
      </c>
      <c r="AB390" s="93">
        <v>0</v>
      </c>
      <c r="AC390" s="93">
        <v>0</v>
      </c>
      <c r="AD390" s="93">
        <v>0</v>
      </c>
      <c r="AE390" s="93">
        <v>0</v>
      </c>
      <c r="AF390" s="93">
        <v>0</v>
      </c>
      <c r="AG390" s="93">
        <v>0</v>
      </c>
      <c r="AH390" s="5">
        <v>0</v>
      </c>
      <c r="AI390" s="5">
        <v>0</v>
      </c>
      <c r="AJ390" s="5">
        <v>0</v>
      </c>
      <c r="AK390" s="93">
        <v>0</v>
      </c>
      <c r="AL390" s="93">
        <v>0</v>
      </c>
      <c r="AM390" s="93">
        <v>0</v>
      </c>
      <c r="AN390" s="93">
        <v>0</v>
      </c>
      <c r="AO390" s="93">
        <v>0</v>
      </c>
      <c r="AP390" s="93">
        <v>0</v>
      </c>
      <c r="AQ390" s="93">
        <v>0</v>
      </c>
      <c r="AR390" s="93">
        <v>0</v>
      </c>
      <c r="AS390" s="93">
        <v>0</v>
      </c>
      <c r="AT390" s="93">
        <v>0</v>
      </c>
      <c r="AU390" s="5">
        <v>0</v>
      </c>
      <c r="AV390" s="302"/>
    </row>
    <row r="391" spans="1:48" ht="18" customHeight="1">
      <c r="A391" s="526"/>
      <c r="B391" s="474"/>
      <c r="C391" s="656"/>
      <c r="D391" s="474"/>
      <c r="E391" s="476"/>
      <c r="F391" s="476"/>
      <c r="G391" s="476"/>
      <c r="H391" s="476"/>
      <c r="I391" s="476"/>
      <c r="J391" s="517"/>
      <c r="K391" s="517"/>
      <c r="L391" s="515"/>
      <c r="M391" s="515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52"/>
        <v>0</v>
      </c>
      <c r="V391" s="7" t="s">
        <v>52</v>
      </c>
      <c r="W391" s="93">
        <v>0</v>
      </c>
      <c r="X391" s="93">
        <v>0</v>
      </c>
      <c r="Y391" s="93">
        <v>0</v>
      </c>
      <c r="Z391" s="93">
        <v>0</v>
      </c>
      <c r="AA391" s="93">
        <v>0</v>
      </c>
      <c r="AB391" s="93">
        <v>0</v>
      </c>
      <c r="AC391" s="93">
        <v>0</v>
      </c>
      <c r="AD391" s="93">
        <v>0</v>
      </c>
      <c r="AE391" s="93">
        <v>0</v>
      </c>
      <c r="AF391" s="93">
        <v>0</v>
      </c>
      <c r="AG391" s="93">
        <v>0</v>
      </c>
      <c r="AH391" s="5">
        <v>0</v>
      </c>
      <c r="AI391" s="5">
        <v>0</v>
      </c>
      <c r="AJ391" s="5">
        <v>0</v>
      </c>
      <c r="AK391" s="93">
        <v>0</v>
      </c>
      <c r="AL391" s="93">
        <v>0</v>
      </c>
      <c r="AM391" s="93">
        <v>0</v>
      </c>
      <c r="AN391" s="93">
        <v>0</v>
      </c>
      <c r="AO391" s="93">
        <v>0</v>
      </c>
      <c r="AP391" s="93">
        <v>0</v>
      </c>
      <c r="AQ391" s="93">
        <v>0</v>
      </c>
      <c r="AR391" s="93">
        <v>0</v>
      </c>
      <c r="AS391" s="93">
        <v>0</v>
      </c>
      <c r="AT391" s="93">
        <v>0</v>
      </c>
      <c r="AU391" s="5">
        <v>0</v>
      </c>
      <c r="AV391" s="302"/>
    </row>
    <row r="392" spans="1:48" ht="17.25" customHeight="1">
      <c r="A392" s="526"/>
      <c r="B392" s="474"/>
      <c r="C392" s="656"/>
      <c r="D392" s="474"/>
      <c r="E392" s="476"/>
      <c r="F392" s="476"/>
      <c r="G392" s="476"/>
      <c r="H392" s="476"/>
      <c r="I392" s="476"/>
      <c r="J392" s="517"/>
      <c r="K392" s="517"/>
      <c r="L392" s="515"/>
      <c r="M392" s="515"/>
      <c r="N392" s="230">
        <f t="shared" ref="N392:T392" si="165">SUM(N387:N391)</f>
        <v>0.29718</v>
      </c>
      <c r="O392" s="230">
        <f t="shared" si="165"/>
        <v>1.63984</v>
      </c>
      <c r="P392" s="230">
        <f t="shared" si="165"/>
        <v>0</v>
      </c>
      <c r="Q392" s="230">
        <f t="shared" si="165"/>
        <v>0</v>
      </c>
      <c r="R392" s="230">
        <f t="shared" si="165"/>
        <v>0</v>
      </c>
      <c r="S392" s="230">
        <f t="shared" si="165"/>
        <v>0</v>
      </c>
      <c r="T392" s="230">
        <f t="shared" si="165"/>
        <v>0</v>
      </c>
      <c r="U392" s="231">
        <f t="shared" si="152"/>
        <v>1.93702</v>
      </c>
      <c r="V392" s="231" t="s">
        <v>11</v>
      </c>
      <c r="W392" s="193">
        <f t="shared" ref="W392:AU392" si="166">SUM(W387:W391)</f>
        <v>0</v>
      </c>
      <c r="X392" s="193">
        <f t="shared" si="166"/>
        <v>0</v>
      </c>
      <c r="Y392" s="193">
        <f t="shared" si="166"/>
        <v>0</v>
      </c>
      <c r="Z392" s="193">
        <f t="shared" si="166"/>
        <v>0</v>
      </c>
      <c r="AA392" s="193">
        <f t="shared" si="166"/>
        <v>0</v>
      </c>
      <c r="AB392" s="193">
        <f t="shared" si="166"/>
        <v>0</v>
      </c>
      <c r="AC392" s="193">
        <f t="shared" si="166"/>
        <v>0</v>
      </c>
      <c r="AD392" s="193">
        <f t="shared" si="166"/>
        <v>0</v>
      </c>
      <c r="AE392" s="193">
        <f t="shared" si="166"/>
        <v>0</v>
      </c>
      <c r="AF392" s="193">
        <f t="shared" si="166"/>
        <v>0</v>
      </c>
      <c r="AG392" s="193">
        <f t="shared" si="166"/>
        <v>0</v>
      </c>
      <c r="AH392" s="230">
        <f t="shared" si="166"/>
        <v>0</v>
      </c>
      <c r="AI392" s="230">
        <f t="shared" si="166"/>
        <v>0</v>
      </c>
      <c r="AJ392" s="230">
        <f t="shared" si="166"/>
        <v>0</v>
      </c>
      <c r="AK392" s="193">
        <f t="shared" si="166"/>
        <v>0</v>
      </c>
      <c r="AL392" s="193">
        <f t="shared" si="166"/>
        <v>0</v>
      </c>
      <c r="AM392" s="193">
        <f t="shared" si="166"/>
        <v>0</v>
      </c>
      <c r="AN392" s="193">
        <f t="shared" si="166"/>
        <v>0</v>
      </c>
      <c r="AO392" s="193">
        <f t="shared" si="166"/>
        <v>0</v>
      </c>
      <c r="AP392" s="193">
        <f t="shared" si="166"/>
        <v>0</v>
      </c>
      <c r="AQ392" s="193">
        <f t="shared" si="166"/>
        <v>0</v>
      </c>
      <c r="AR392" s="193">
        <f t="shared" si="166"/>
        <v>0</v>
      </c>
      <c r="AS392" s="193">
        <f t="shared" si="166"/>
        <v>0</v>
      </c>
      <c r="AT392" s="193">
        <f t="shared" si="166"/>
        <v>0</v>
      </c>
      <c r="AU392" s="230">
        <f t="shared" si="166"/>
        <v>0</v>
      </c>
      <c r="AV392" s="328"/>
    </row>
    <row r="393" spans="1:48" ht="19.5" customHeight="1">
      <c r="A393" s="526"/>
      <c r="B393" s="474" t="s">
        <v>252</v>
      </c>
      <c r="C393" s="656" t="s">
        <v>113</v>
      </c>
      <c r="D393" s="474" t="s">
        <v>273</v>
      </c>
      <c r="E393" s="476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517">
        <v>2019</v>
      </c>
      <c r="K393" s="517">
        <v>2023</v>
      </c>
      <c r="L393" s="515">
        <v>47.437759999999997</v>
      </c>
      <c r="M393" s="515">
        <f t="shared" ref="M393" si="167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52"/>
        <v>47.437759999999997</v>
      </c>
      <c r="V393" s="7" t="s">
        <v>3</v>
      </c>
      <c r="W393" s="93">
        <v>18622.57</v>
      </c>
      <c r="X393" s="93">
        <v>0</v>
      </c>
      <c r="Y393" s="93">
        <v>0</v>
      </c>
      <c r="Z393" s="93">
        <v>0</v>
      </c>
      <c r="AA393" s="93">
        <v>0</v>
      </c>
      <c r="AB393" s="93">
        <v>0</v>
      </c>
      <c r="AC393" s="93">
        <v>0</v>
      </c>
      <c r="AD393" s="93">
        <v>0</v>
      </c>
      <c r="AE393" s="93">
        <v>0</v>
      </c>
      <c r="AF393" s="93">
        <v>0</v>
      </c>
      <c r="AG393" s="93">
        <v>0</v>
      </c>
      <c r="AH393" s="5">
        <v>0</v>
      </c>
      <c r="AI393" s="5">
        <v>0</v>
      </c>
      <c r="AJ393" s="5">
        <v>0</v>
      </c>
      <c r="AK393" s="93">
        <v>0</v>
      </c>
      <c r="AL393" s="93">
        <v>0</v>
      </c>
      <c r="AM393" s="93">
        <v>0</v>
      </c>
      <c r="AN393" s="93">
        <v>0</v>
      </c>
      <c r="AO393" s="93">
        <v>0</v>
      </c>
      <c r="AP393" s="93">
        <v>0</v>
      </c>
      <c r="AQ393" s="93">
        <v>0</v>
      </c>
      <c r="AR393" s="93">
        <v>0</v>
      </c>
      <c r="AS393" s="93">
        <v>0</v>
      </c>
      <c r="AT393" s="93">
        <v>0</v>
      </c>
      <c r="AU393" s="5">
        <v>0</v>
      </c>
      <c r="AV393" s="302"/>
    </row>
    <row r="394" spans="1:48" ht="19.5" customHeight="1">
      <c r="A394" s="526"/>
      <c r="B394" s="474"/>
      <c r="C394" s="656"/>
      <c r="D394" s="474"/>
      <c r="E394" s="476"/>
      <c r="F394" s="6" t="s">
        <v>19</v>
      </c>
      <c r="G394" s="6" t="s">
        <v>22</v>
      </c>
      <c r="H394" s="6" t="s">
        <v>297</v>
      </c>
      <c r="I394" s="6" t="s">
        <v>297</v>
      </c>
      <c r="J394" s="517"/>
      <c r="K394" s="517"/>
      <c r="L394" s="515"/>
      <c r="M394" s="515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52"/>
        <v>0</v>
      </c>
      <c r="V394" s="5" t="s">
        <v>8</v>
      </c>
      <c r="W394" s="93">
        <v>0</v>
      </c>
      <c r="X394" s="93">
        <v>0</v>
      </c>
      <c r="Y394" s="93">
        <v>0</v>
      </c>
      <c r="Z394" s="93">
        <v>0</v>
      </c>
      <c r="AA394" s="93">
        <v>0</v>
      </c>
      <c r="AB394" s="93">
        <v>0</v>
      </c>
      <c r="AC394" s="93">
        <v>0</v>
      </c>
      <c r="AD394" s="93">
        <v>0</v>
      </c>
      <c r="AE394" s="93">
        <v>0</v>
      </c>
      <c r="AF394" s="93">
        <v>0</v>
      </c>
      <c r="AG394" s="93">
        <v>0</v>
      </c>
      <c r="AH394" s="5">
        <v>0</v>
      </c>
      <c r="AI394" s="5">
        <v>0</v>
      </c>
      <c r="AJ394" s="5">
        <v>0</v>
      </c>
      <c r="AK394" s="93">
        <v>0</v>
      </c>
      <c r="AL394" s="93">
        <v>0</v>
      </c>
      <c r="AM394" s="93">
        <v>0</v>
      </c>
      <c r="AN394" s="93">
        <v>0</v>
      </c>
      <c r="AO394" s="93">
        <v>0</v>
      </c>
      <c r="AP394" s="93">
        <v>0</v>
      </c>
      <c r="AQ394" s="93">
        <v>0</v>
      </c>
      <c r="AR394" s="93">
        <v>0</v>
      </c>
      <c r="AS394" s="93">
        <v>0</v>
      </c>
      <c r="AT394" s="93">
        <v>0</v>
      </c>
      <c r="AU394" s="5">
        <v>0</v>
      </c>
      <c r="AV394" s="302"/>
    </row>
    <row r="395" spans="1:48" ht="19.5" customHeight="1">
      <c r="A395" s="526"/>
      <c r="B395" s="474"/>
      <c r="C395" s="656"/>
      <c r="D395" s="474"/>
      <c r="E395" s="476"/>
      <c r="F395" s="476" t="s">
        <v>39</v>
      </c>
      <c r="G395" s="476" t="s">
        <v>21</v>
      </c>
      <c r="H395" s="476" t="s">
        <v>297</v>
      </c>
      <c r="I395" s="476" t="s">
        <v>297</v>
      </c>
      <c r="J395" s="517"/>
      <c r="K395" s="517"/>
      <c r="L395" s="515"/>
      <c r="M395" s="515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8">SUM(N395:T395)</f>
        <v>0</v>
      </c>
      <c r="V395" s="7" t="s">
        <v>50</v>
      </c>
      <c r="W395" s="93">
        <v>0</v>
      </c>
      <c r="X395" s="93">
        <v>0</v>
      </c>
      <c r="Y395" s="93">
        <v>0</v>
      </c>
      <c r="Z395" s="93">
        <v>0</v>
      </c>
      <c r="AA395" s="93">
        <v>0</v>
      </c>
      <c r="AB395" s="93">
        <v>0</v>
      </c>
      <c r="AC395" s="93">
        <v>0</v>
      </c>
      <c r="AD395" s="93">
        <v>0</v>
      </c>
      <c r="AE395" s="93">
        <v>0</v>
      </c>
      <c r="AF395" s="93">
        <v>0</v>
      </c>
      <c r="AG395" s="93">
        <v>0</v>
      </c>
      <c r="AH395" s="5">
        <v>0</v>
      </c>
      <c r="AI395" s="5">
        <v>0</v>
      </c>
      <c r="AJ395" s="5">
        <v>0</v>
      </c>
      <c r="AK395" s="93">
        <v>0</v>
      </c>
      <c r="AL395" s="93">
        <v>0</v>
      </c>
      <c r="AM395" s="93">
        <v>0</v>
      </c>
      <c r="AN395" s="93">
        <v>0</v>
      </c>
      <c r="AO395" s="93">
        <v>0</v>
      </c>
      <c r="AP395" s="93">
        <v>0</v>
      </c>
      <c r="AQ395" s="93">
        <v>0</v>
      </c>
      <c r="AR395" s="93">
        <v>0</v>
      </c>
      <c r="AS395" s="93">
        <v>0</v>
      </c>
      <c r="AT395" s="93">
        <v>0</v>
      </c>
      <c r="AU395" s="5">
        <v>0</v>
      </c>
      <c r="AV395" s="302"/>
    </row>
    <row r="396" spans="1:48" ht="19.5" customHeight="1">
      <c r="A396" s="526"/>
      <c r="B396" s="474"/>
      <c r="C396" s="656"/>
      <c r="D396" s="474"/>
      <c r="E396" s="476"/>
      <c r="F396" s="476"/>
      <c r="G396" s="476"/>
      <c r="H396" s="476"/>
      <c r="I396" s="476"/>
      <c r="J396" s="517"/>
      <c r="K396" s="517"/>
      <c r="L396" s="515"/>
      <c r="M396" s="515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8"/>
        <v>0</v>
      </c>
      <c r="V396" s="7" t="s">
        <v>51</v>
      </c>
      <c r="W396" s="93">
        <v>0</v>
      </c>
      <c r="X396" s="93">
        <v>0</v>
      </c>
      <c r="Y396" s="93">
        <v>0</v>
      </c>
      <c r="Z396" s="93">
        <v>0</v>
      </c>
      <c r="AA396" s="93">
        <v>0</v>
      </c>
      <c r="AB396" s="93">
        <v>0</v>
      </c>
      <c r="AC396" s="93">
        <v>0</v>
      </c>
      <c r="AD396" s="93">
        <v>0</v>
      </c>
      <c r="AE396" s="93">
        <v>0</v>
      </c>
      <c r="AF396" s="93">
        <v>0</v>
      </c>
      <c r="AG396" s="93">
        <v>0</v>
      </c>
      <c r="AH396" s="5">
        <v>0</v>
      </c>
      <c r="AI396" s="5">
        <v>0</v>
      </c>
      <c r="AJ396" s="5">
        <v>0</v>
      </c>
      <c r="AK396" s="93">
        <v>0</v>
      </c>
      <c r="AL396" s="93">
        <v>0</v>
      </c>
      <c r="AM396" s="93">
        <v>0</v>
      </c>
      <c r="AN396" s="93">
        <v>0</v>
      </c>
      <c r="AO396" s="93">
        <v>0</v>
      </c>
      <c r="AP396" s="93">
        <v>0</v>
      </c>
      <c r="AQ396" s="93">
        <v>0</v>
      </c>
      <c r="AR396" s="93">
        <v>0</v>
      </c>
      <c r="AS396" s="93">
        <v>0</v>
      </c>
      <c r="AT396" s="93">
        <v>0</v>
      </c>
      <c r="AU396" s="5">
        <v>0</v>
      </c>
      <c r="AV396" s="302"/>
    </row>
    <row r="397" spans="1:48" ht="18" customHeight="1">
      <c r="A397" s="526"/>
      <c r="B397" s="474"/>
      <c r="C397" s="656"/>
      <c r="D397" s="474"/>
      <c r="E397" s="476"/>
      <c r="F397" s="476"/>
      <c r="G397" s="476"/>
      <c r="H397" s="476"/>
      <c r="I397" s="476"/>
      <c r="J397" s="517"/>
      <c r="K397" s="517"/>
      <c r="L397" s="515"/>
      <c r="M397" s="515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8"/>
        <v>0</v>
      </c>
      <c r="V397" s="7" t="s">
        <v>52</v>
      </c>
      <c r="W397" s="93">
        <v>0</v>
      </c>
      <c r="X397" s="93">
        <v>0</v>
      </c>
      <c r="Y397" s="93">
        <v>0</v>
      </c>
      <c r="Z397" s="93">
        <v>0</v>
      </c>
      <c r="AA397" s="93">
        <v>0</v>
      </c>
      <c r="AB397" s="93">
        <v>0</v>
      </c>
      <c r="AC397" s="93">
        <v>0</v>
      </c>
      <c r="AD397" s="93">
        <v>0</v>
      </c>
      <c r="AE397" s="93">
        <v>0</v>
      </c>
      <c r="AF397" s="93">
        <v>0</v>
      </c>
      <c r="AG397" s="93">
        <v>0</v>
      </c>
      <c r="AH397" s="5">
        <v>0</v>
      </c>
      <c r="AI397" s="5">
        <v>0</v>
      </c>
      <c r="AJ397" s="5">
        <v>0</v>
      </c>
      <c r="AK397" s="93">
        <v>0</v>
      </c>
      <c r="AL397" s="93">
        <v>0</v>
      </c>
      <c r="AM397" s="93">
        <v>0</v>
      </c>
      <c r="AN397" s="93">
        <v>0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5">
        <v>0</v>
      </c>
      <c r="AV397" s="302"/>
    </row>
    <row r="398" spans="1:48" ht="17.25" customHeight="1">
      <c r="A398" s="526"/>
      <c r="B398" s="474"/>
      <c r="C398" s="656"/>
      <c r="D398" s="474"/>
      <c r="E398" s="476"/>
      <c r="F398" s="476"/>
      <c r="G398" s="476"/>
      <c r="H398" s="476"/>
      <c r="I398" s="476"/>
      <c r="J398" s="517"/>
      <c r="K398" s="517"/>
      <c r="L398" s="515"/>
      <c r="M398" s="515"/>
      <c r="N398" s="230">
        <f t="shared" ref="N398:T398" si="169">SUM(N393:N397)</f>
        <v>2.7614399999999999</v>
      </c>
      <c r="O398" s="230">
        <f t="shared" si="169"/>
        <v>9.6296700000000008</v>
      </c>
      <c r="P398" s="230">
        <f t="shared" si="169"/>
        <v>2.6059899999999998</v>
      </c>
      <c r="Q398" s="230">
        <f t="shared" si="169"/>
        <v>18.62257</v>
      </c>
      <c r="R398" s="230">
        <f t="shared" si="169"/>
        <v>13.81809</v>
      </c>
      <c r="S398" s="230">
        <f t="shared" si="169"/>
        <v>0</v>
      </c>
      <c r="T398" s="230">
        <f t="shared" si="169"/>
        <v>0</v>
      </c>
      <c r="U398" s="231">
        <f t="shared" si="168"/>
        <v>47.437759999999997</v>
      </c>
      <c r="V398" s="231" t="s">
        <v>11</v>
      </c>
      <c r="W398" s="193">
        <f t="shared" ref="W398:AU398" si="170">SUM(W393:W397)</f>
        <v>18622.57</v>
      </c>
      <c r="X398" s="193">
        <f t="shared" si="170"/>
        <v>0</v>
      </c>
      <c r="Y398" s="193">
        <f t="shared" si="170"/>
        <v>0</v>
      </c>
      <c r="Z398" s="193">
        <f t="shared" si="170"/>
        <v>0</v>
      </c>
      <c r="AA398" s="193">
        <f t="shared" si="170"/>
        <v>0</v>
      </c>
      <c r="AB398" s="193">
        <f t="shared" si="170"/>
        <v>0</v>
      </c>
      <c r="AC398" s="193">
        <f t="shared" si="170"/>
        <v>0</v>
      </c>
      <c r="AD398" s="193">
        <f t="shared" si="170"/>
        <v>0</v>
      </c>
      <c r="AE398" s="193">
        <f t="shared" si="170"/>
        <v>0</v>
      </c>
      <c r="AF398" s="193">
        <f t="shared" si="170"/>
        <v>0</v>
      </c>
      <c r="AG398" s="193">
        <f t="shared" si="170"/>
        <v>0</v>
      </c>
      <c r="AH398" s="230">
        <f t="shared" si="170"/>
        <v>0</v>
      </c>
      <c r="AI398" s="230">
        <f t="shared" si="170"/>
        <v>0</v>
      </c>
      <c r="AJ398" s="230">
        <f t="shared" si="170"/>
        <v>0</v>
      </c>
      <c r="AK398" s="193">
        <f t="shared" si="170"/>
        <v>0</v>
      </c>
      <c r="AL398" s="193">
        <f t="shared" si="170"/>
        <v>0</v>
      </c>
      <c r="AM398" s="193">
        <f t="shared" si="170"/>
        <v>0</v>
      </c>
      <c r="AN398" s="193">
        <f t="shared" si="170"/>
        <v>0</v>
      </c>
      <c r="AO398" s="193">
        <f t="shared" si="170"/>
        <v>0</v>
      </c>
      <c r="AP398" s="193">
        <f t="shared" si="170"/>
        <v>0</v>
      </c>
      <c r="AQ398" s="193">
        <f t="shared" si="170"/>
        <v>0</v>
      </c>
      <c r="AR398" s="193">
        <f t="shared" si="170"/>
        <v>0</v>
      </c>
      <c r="AS398" s="193">
        <f t="shared" si="170"/>
        <v>0</v>
      </c>
      <c r="AT398" s="193">
        <f t="shared" si="170"/>
        <v>0</v>
      </c>
      <c r="AU398" s="230">
        <f t="shared" si="170"/>
        <v>0</v>
      </c>
      <c r="AV398" s="328"/>
    </row>
    <row r="399" spans="1:48" ht="19.5" customHeight="1">
      <c r="A399" s="526"/>
      <c r="B399" s="474" t="s">
        <v>253</v>
      </c>
      <c r="C399" s="656" t="s">
        <v>114</v>
      </c>
      <c r="D399" s="474" t="s">
        <v>272</v>
      </c>
      <c r="E399" s="476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517">
        <v>2020</v>
      </c>
      <c r="K399" s="517">
        <v>2020</v>
      </c>
      <c r="L399" s="515">
        <v>28.99</v>
      </c>
      <c r="M399" s="515">
        <f t="shared" ref="M399" si="171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8"/>
        <v>28.990000000000002</v>
      </c>
      <c r="V399" s="7" t="s">
        <v>3</v>
      </c>
      <c r="W399" s="93">
        <v>0</v>
      </c>
      <c r="X399" s="93">
        <v>0</v>
      </c>
      <c r="Y399" s="93">
        <v>0</v>
      </c>
      <c r="Z399" s="93">
        <v>0</v>
      </c>
      <c r="AA399" s="93">
        <v>0</v>
      </c>
      <c r="AB399" s="93">
        <v>0</v>
      </c>
      <c r="AC399" s="93">
        <v>0</v>
      </c>
      <c r="AD399" s="93">
        <v>0</v>
      </c>
      <c r="AE399" s="93">
        <v>0</v>
      </c>
      <c r="AF399" s="93">
        <v>0</v>
      </c>
      <c r="AG399" s="93">
        <v>0</v>
      </c>
      <c r="AH399" s="5">
        <v>0</v>
      </c>
      <c r="AI399" s="5">
        <v>0</v>
      </c>
      <c r="AJ399" s="5">
        <v>0</v>
      </c>
      <c r="AK399" s="93">
        <v>0</v>
      </c>
      <c r="AL399" s="93">
        <v>0</v>
      </c>
      <c r="AM399" s="93">
        <v>0</v>
      </c>
      <c r="AN399" s="93">
        <v>0</v>
      </c>
      <c r="AO399" s="93">
        <v>0</v>
      </c>
      <c r="AP399" s="93">
        <v>0</v>
      </c>
      <c r="AQ399" s="93">
        <v>0</v>
      </c>
      <c r="AR399" s="93">
        <v>0</v>
      </c>
      <c r="AS399" s="93">
        <v>0</v>
      </c>
      <c r="AT399" s="93">
        <v>0</v>
      </c>
      <c r="AU399" s="5">
        <v>0</v>
      </c>
      <c r="AV399" s="636" t="s">
        <v>1000</v>
      </c>
    </row>
    <row r="400" spans="1:48" ht="19.5" customHeight="1">
      <c r="A400" s="526"/>
      <c r="B400" s="474"/>
      <c r="C400" s="656"/>
      <c r="D400" s="474"/>
      <c r="E400" s="476"/>
      <c r="F400" s="6" t="s">
        <v>19</v>
      </c>
      <c r="G400" s="6" t="s">
        <v>22</v>
      </c>
      <c r="H400" s="6" t="s">
        <v>297</v>
      </c>
      <c r="I400" s="6" t="s">
        <v>297</v>
      </c>
      <c r="J400" s="517"/>
      <c r="K400" s="517"/>
      <c r="L400" s="515"/>
      <c r="M400" s="515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8"/>
        <v>0</v>
      </c>
      <c r="V400" s="5" t="s">
        <v>8</v>
      </c>
      <c r="W400" s="93">
        <v>0</v>
      </c>
      <c r="X400" s="93">
        <v>0</v>
      </c>
      <c r="Y400" s="93">
        <v>0</v>
      </c>
      <c r="Z400" s="93">
        <v>0</v>
      </c>
      <c r="AA400" s="93">
        <v>0</v>
      </c>
      <c r="AB400" s="93">
        <v>0</v>
      </c>
      <c r="AC400" s="93">
        <v>0</v>
      </c>
      <c r="AD400" s="93">
        <v>0</v>
      </c>
      <c r="AE400" s="93">
        <v>0</v>
      </c>
      <c r="AF400" s="93">
        <v>0</v>
      </c>
      <c r="AG400" s="93">
        <v>0</v>
      </c>
      <c r="AH400" s="5">
        <v>0</v>
      </c>
      <c r="AI400" s="5">
        <v>0</v>
      </c>
      <c r="AJ400" s="5">
        <v>0</v>
      </c>
      <c r="AK400" s="93">
        <v>0</v>
      </c>
      <c r="AL400" s="93">
        <v>0</v>
      </c>
      <c r="AM400" s="93">
        <v>0</v>
      </c>
      <c r="AN400" s="93">
        <v>0</v>
      </c>
      <c r="AO400" s="93">
        <v>0</v>
      </c>
      <c r="AP400" s="93">
        <v>0</v>
      </c>
      <c r="AQ400" s="93">
        <v>0</v>
      </c>
      <c r="AR400" s="93">
        <v>0</v>
      </c>
      <c r="AS400" s="93">
        <v>0</v>
      </c>
      <c r="AT400" s="93">
        <v>0</v>
      </c>
      <c r="AU400" s="5">
        <v>0</v>
      </c>
      <c r="AV400" s="637"/>
    </row>
    <row r="401" spans="1:48" ht="19.5" customHeight="1">
      <c r="A401" s="526"/>
      <c r="B401" s="474"/>
      <c r="C401" s="656"/>
      <c r="D401" s="474"/>
      <c r="E401" s="476"/>
      <c r="F401" s="476" t="s">
        <v>39</v>
      </c>
      <c r="G401" s="476" t="s">
        <v>21</v>
      </c>
      <c r="H401" s="476" t="s">
        <v>297</v>
      </c>
      <c r="I401" s="476" t="s">
        <v>297</v>
      </c>
      <c r="J401" s="517"/>
      <c r="K401" s="517"/>
      <c r="L401" s="515"/>
      <c r="M401" s="515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8"/>
        <v>0</v>
      </c>
      <c r="V401" s="7" t="s">
        <v>50</v>
      </c>
      <c r="W401" s="93">
        <v>0</v>
      </c>
      <c r="X401" s="93">
        <v>0</v>
      </c>
      <c r="Y401" s="93">
        <v>0</v>
      </c>
      <c r="Z401" s="93">
        <v>0</v>
      </c>
      <c r="AA401" s="93">
        <v>0</v>
      </c>
      <c r="AB401" s="93">
        <v>0</v>
      </c>
      <c r="AC401" s="93">
        <v>0</v>
      </c>
      <c r="AD401" s="93">
        <v>0</v>
      </c>
      <c r="AE401" s="93">
        <v>0</v>
      </c>
      <c r="AF401" s="93">
        <v>0</v>
      </c>
      <c r="AG401" s="93">
        <v>0</v>
      </c>
      <c r="AH401" s="5">
        <v>0</v>
      </c>
      <c r="AI401" s="5">
        <v>0</v>
      </c>
      <c r="AJ401" s="5">
        <v>0</v>
      </c>
      <c r="AK401" s="93">
        <v>0</v>
      </c>
      <c r="AL401" s="93">
        <v>0</v>
      </c>
      <c r="AM401" s="93">
        <v>0</v>
      </c>
      <c r="AN401" s="93">
        <v>0</v>
      </c>
      <c r="AO401" s="93">
        <v>0</v>
      </c>
      <c r="AP401" s="93">
        <v>0</v>
      </c>
      <c r="AQ401" s="93">
        <v>0</v>
      </c>
      <c r="AR401" s="93">
        <v>0</v>
      </c>
      <c r="AS401" s="93">
        <v>0</v>
      </c>
      <c r="AT401" s="93">
        <v>0</v>
      </c>
      <c r="AU401" s="5">
        <v>0</v>
      </c>
      <c r="AV401" s="637"/>
    </row>
    <row r="402" spans="1:48" ht="19.5" customHeight="1">
      <c r="A402" s="526"/>
      <c r="B402" s="474"/>
      <c r="C402" s="656"/>
      <c r="D402" s="474"/>
      <c r="E402" s="476"/>
      <c r="F402" s="476"/>
      <c r="G402" s="476"/>
      <c r="H402" s="476"/>
      <c r="I402" s="476"/>
      <c r="J402" s="517"/>
      <c r="K402" s="517"/>
      <c r="L402" s="515"/>
      <c r="M402" s="515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8"/>
        <v>0</v>
      </c>
      <c r="V402" s="7" t="s">
        <v>51</v>
      </c>
      <c r="W402" s="93">
        <v>0</v>
      </c>
      <c r="X402" s="93">
        <v>0</v>
      </c>
      <c r="Y402" s="93">
        <v>0</v>
      </c>
      <c r="Z402" s="93">
        <v>0</v>
      </c>
      <c r="AA402" s="93">
        <v>0</v>
      </c>
      <c r="AB402" s="93">
        <v>0</v>
      </c>
      <c r="AC402" s="93">
        <v>0</v>
      </c>
      <c r="AD402" s="93">
        <v>0</v>
      </c>
      <c r="AE402" s="93">
        <v>0</v>
      </c>
      <c r="AF402" s="93">
        <v>0</v>
      </c>
      <c r="AG402" s="93">
        <v>0</v>
      </c>
      <c r="AH402" s="5">
        <v>0</v>
      </c>
      <c r="AI402" s="5">
        <v>0</v>
      </c>
      <c r="AJ402" s="5">
        <v>0</v>
      </c>
      <c r="AK402" s="93">
        <v>0</v>
      </c>
      <c r="AL402" s="93">
        <v>0</v>
      </c>
      <c r="AM402" s="93">
        <v>0</v>
      </c>
      <c r="AN402" s="93">
        <v>0</v>
      </c>
      <c r="AO402" s="93">
        <v>0</v>
      </c>
      <c r="AP402" s="93">
        <v>0</v>
      </c>
      <c r="AQ402" s="93">
        <v>0</v>
      </c>
      <c r="AR402" s="93">
        <v>0</v>
      </c>
      <c r="AS402" s="93">
        <v>0</v>
      </c>
      <c r="AT402" s="93">
        <v>0</v>
      </c>
      <c r="AU402" s="5">
        <v>0</v>
      </c>
      <c r="AV402" s="637"/>
    </row>
    <row r="403" spans="1:48" ht="18" customHeight="1">
      <c r="A403" s="526"/>
      <c r="B403" s="474"/>
      <c r="C403" s="656"/>
      <c r="D403" s="474"/>
      <c r="E403" s="476"/>
      <c r="F403" s="476"/>
      <c r="G403" s="476"/>
      <c r="H403" s="476"/>
      <c r="I403" s="476"/>
      <c r="J403" s="517"/>
      <c r="K403" s="517"/>
      <c r="L403" s="515"/>
      <c r="M403" s="515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8"/>
        <v>0</v>
      </c>
      <c r="V403" s="7" t="s">
        <v>52</v>
      </c>
      <c r="W403" s="93">
        <v>0</v>
      </c>
      <c r="X403" s="93">
        <v>0</v>
      </c>
      <c r="Y403" s="93">
        <v>0</v>
      </c>
      <c r="Z403" s="93">
        <v>0</v>
      </c>
      <c r="AA403" s="93">
        <v>0</v>
      </c>
      <c r="AB403" s="93">
        <v>0</v>
      </c>
      <c r="AC403" s="93">
        <v>0</v>
      </c>
      <c r="AD403" s="93">
        <v>0</v>
      </c>
      <c r="AE403" s="93">
        <v>0</v>
      </c>
      <c r="AF403" s="93">
        <v>0</v>
      </c>
      <c r="AG403" s="93">
        <v>0</v>
      </c>
      <c r="AH403" s="5">
        <v>0</v>
      </c>
      <c r="AI403" s="5">
        <v>0</v>
      </c>
      <c r="AJ403" s="5">
        <v>0</v>
      </c>
      <c r="AK403" s="93">
        <v>0</v>
      </c>
      <c r="AL403" s="93">
        <v>0</v>
      </c>
      <c r="AM403" s="93">
        <v>0</v>
      </c>
      <c r="AN403" s="93">
        <v>0</v>
      </c>
      <c r="AO403" s="93">
        <v>0</v>
      </c>
      <c r="AP403" s="93">
        <v>0</v>
      </c>
      <c r="AQ403" s="93">
        <v>0</v>
      </c>
      <c r="AR403" s="93">
        <v>0</v>
      </c>
      <c r="AS403" s="93">
        <v>0</v>
      </c>
      <c r="AT403" s="93">
        <v>0</v>
      </c>
      <c r="AU403" s="5">
        <v>0</v>
      </c>
      <c r="AV403" s="638"/>
    </row>
    <row r="404" spans="1:48" ht="17.25" customHeight="1">
      <c r="A404" s="526"/>
      <c r="B404" s="474"/>
      <c r="C404" s="656"/>
      <c r="D404" s="474"/>
      <c r="E404" s="476"/>
      <c r="F404" s="476"/>
      <c r="G404" s="476"/>
      <c r="H404" s="476"/>
      <c r="I404" s="476"/>
      <c r="J404" s="517"/>
      <c r="K404" s="517"/>
      <c r="L404" s="515"/>
      <c r="M404" s="515"/>
      <c r="N404" s="230">
        <f t="shared" ref="N404:T404" si="172">SUM(N399:N403)</f>
        <v>0</v>
      </c>
      <c r="O404" s="230">
        <f t="shared" si="172"/>
        <v>10.15</v>
      </c>
      <c r="P404" s="230">
        <f t="shared" si="172"/>
        <v>18.84</v>
      </c>
      <c r="Q404" s="230">
        <f t="shared" si="172"/>
        <v>0</v>
      </c>
      <c r="R404" s="230">
        <f t="shared" si="172"/>
        <v>0</v>
      </c>
      <c r="S404" s="230">
        <f t="shared" si="172"/>
        <v>0</v>
      </c>
      <c r="T404" s="230">
        <f t="shared" si="172"/>
        <v>0</v>
      </c>
      <c r="U404" s="231">
        <f t="shared" si="168"/>
        <v>28.990000000000002</v>
      </c>
      <c r="V404" s="231" t="s">
        <v>11</v>
      </c>
      <c r="W404" s="193">
        <f t="shared" ref="W404:AU404" si="173">SUM(W399:W403)</f>
        <v>0</v>
      </c>
      <c r="X404" s="193">
        <f t="shared" si="173"/>
        <v>0</v>
      </c>
      <c r="Y404" s="193">
        <f t="shared" si="173"/>
        <v>0</v>
      </c>
      <c r="Z404" s="193">
        <f t="shared" si="173"/>
        <v>0</v>
      </c>
      <c r="AA404" s="193">
        <f t="shared" si="173"/>
        <v>0</v>
      </c>
      <c r="AB404" s="193">
        <f t="shared" si="173"/>
        <v>0</v>
      </c>
      <c r="AC404" s="193">
        <f t="shared" si="173"/>
        <v>0</v>
      </c>
      <c r="AD404" s="193">
        <f t="shared" si="173"/>
        <v>0</v>
      </c>
      <c r="AE404" s="193">
        <f t="shared" si="173"/>
        <v>0</v>
      </c>
      <c r="AF404" s="193">
        <f t="shared" si="173"/>
        <v>0</v>
      </c>
      <c r="AG404" s="193">
        <f t="shared" si="173"/>
        <v>0</v>
      </c>
      <c r="AH404" s="230">
        <f t="shared" si="173"/>
        <v>0</v>
      </c>
      <c r="AI404" s="230">
        <f t="shared" si="173"/>
        <v>0</v>
      </c>
      <c r="AJ404" s="230">
        <f t="shared" si="173"/>
        <v>0</v>
      </c>
      <c r="AK404" s="193">
        <f t="shared" si="173"/>
        <v>0</v>
      </c>
      <c r="AL404" s="193">
        <f t="shared" si="173"/>
        <v>0</v>
      </c>
      <c r="AM404" s="193">
        <f t="shared" si="173"/>
        <v>0</v>
      </c>
      <c r="AN404" s="193">
        <f t="shared" si="173"/>
        <v>0</v>
      </c>
      <c r="AO404" s="193">
        <f t="shared" si="173"/>
        <v>0</v>
      </c>
      <c r="AP404" s="193">
        <f t="shared" si="173"/>
        <v>0</v>
      </c>
      <c r="AQ404" s="193">
        <f t="shared" si="173"/>
        <v>0</v>
      </c>
      <c r="AR404" s="193">
        <f t="shared" si="173"/>
        <v>0</v>
      </c>
      <c r="AS404" s="193">
        <f t="shared" si="173"/>
        <v>0</v>
      </c>
      <c r="AT404" s="193">
        <f t="shared" si="173"/>
        <v>0</v>
      </c>
      <c r="AU404" s="230">
        <f t="shared" si="173"/>
        <v>0</v>
      </c>
      <c r="AV404" s="328"/>
    </row>
    <row r="405" spans="1:48" ht="19.5" customHeight="1">
      <c r="A405" s="526"/>
      <c r="B405" s="474" t="s">
        <v>254</v>
      </c>
      <c r="C405" s="656" t="s">
        <v>115</v>
      </c>
      <c r="D405" s="474" t="s">
        <v>274</v>
      </c>
      <c r="E405" s="476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517">
        <v>2021</v>
      </c>
      <c r="K405" s="517">
        <v>2022</v>
      </c>
      <c r="L405" s="515">
        <v>2.90638</v>
      </c>
      <c r="M405" s="515">
        <f t="shared" ref="M405" si="174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8"/>
        <v>2.90638</v>
      </c>
      <c r="V405" s="7" t="s">
        <v>3</v>
      </c>
      <c r="W405" s="93">
        <v>2820.43</v>
      </c>
      <c r="X405" s="93">
        <f t="shared" ref="X405:AS405" si="175">SUM(X406:X406)</f>
        <v>0</v>
      </c>
      <c r="Y405" s="93">
        <f t="shared" si="175"/>
        <v>0</v>
      </c>
      <c r="Z405" s="93">
        <f t="shared" si="175"/>
        <v>0</v>
      </c>
      <c r="AA405" s="93">
        <f t="shared" si="175"/>
        <v>0</v>
      </c>
      <c r="AB405" s="93">
        <f t="shared" si="175"/>
        <v>0</v>
      </c>
      <c r="AC405" s="93">
        <f t="shared" si="175"/>
        <v>0</v>
      </c>
      <c r="AD405" s="93">
        <f t="shared" si="175"/>
        <v>0</v>
      </c>
      <c r="AE405" s="93">
        <f t="shared" si="175"/>
        <v>0</v>
      </c>
      <c r="AF405" s="93">
        <f t="shared" si="175"/>
        <v>0</v>
      </c>
      <c r="AG405" s="93">
        <f t="shared" si="175"/>
        <v>0</v>
      </c>
      <c r="AH405" s="5">
        <f t="shared" si="175"/>
        <v>0</v>
      </c>
      <c r="AI405" s="5">
        <f t="shared" si="175"/>
        <v>0</v>
      </c>
      <c r="AJ405" s="5">
        <f t="shared" si="175"/>
        <v>0</v>
      </c>
      <c r="AK405" s="93">
        <f t="shared" si="175"/>
        <v>3654.06</v>
      </c>
      <c r="AL405" s="93">
        <f t="shared" si="175"/>
        <v>0</v>
      </c>
      <c r="AM405" s="93">
        <f t="shared" si="175"/>
        <v>0</v>
      </c>
      <c r="AN405" s="93">
        <f t="shared" si="175"/>
        <v>0</v>
      </c>
      <c r="AO405" s="93">
        <f t="shared" si="175"/>
        <v>0</v>
      </c>
      <c r="AP405" s="93">
        <f t="shared" si="175"/>
        <v>0</v>
      </c>
      <c r="AQ405" s="93">
        <f t="shared" si="175"/>
        <v>0</v>
      </c>
      <c r="AR405" s="93">
        <f t="shared" si="175"/>
        <v>0</v>
      </c>
      <c r="AS405" s="93">
        <f t="shared" si="175"/>
        <v>0</v>
      </c>
      <c r="AT405" s="93">
        <v>0</v>
      </c>
      <c r="AU405" s="5">
        <v>0</v>
      </c>
      <c r="AV405" s="636" t="s">
        <v>1000</v>
      </c>
    </row>
    <row r="406" spans="1:48" s="275" customFormat="1" ht="19.5" hidden="1" customHeight="1">
      <c r="A406" s="526"/>
      <c r="B406" s="474"/>
      <c r="C406" s="656"/>
      <c r="D406" s="474"/>
      <c r="E406" s="476"/>
      <c r="F406" s="272"/>
      <c r="G406" s="272"/>
      <c r="H406" s="272"/>
      <c r="I406" s="272"/>
      <c r="J406" s="517"/>
      <c r="K406" s="517"/>
      <c r="L406" s="515"/>
      <c r="M406" s="515"/>
      <c r="N406" s="273"/>
      <c r="O406" s="273"/>
      <c r="P406" s="273"/>
      <c r="Q406" s="273"/>
      <c r="R406" s="273"/>
      <c r="S406" s="273"/>
      <c r="T406" s="273"/>
      <c r="U406" s="273"/>
      <c r="V406" s="279" t="s">
        <v>934</v>
      </c>
      <c r="W406" s="274"/>
      <c r="X406" s="274"/>
      <c r="Y406" s="274"/>
      <c r="Z406" s="274"/>
      <c r="AA406" s="274"/>
      <c r="AB406" s="274"/>
      <c r="AC406" s="274"/>
      <c r="AD406" s="274"/>
      <c r="AE406" s="274"/>
      <c r="AF406" s="274"/>
      <c r="AG406" s="274"/>
      <c r="AH406" s="273"/>
      <c r="AI406" s="273"/>
      <c r="AJ406" s="273"/>
      <c r="AK406" s="274">
        <v>3654.06</v>
      </c>
      <c r="AL406" s="274"/>
      <c r="AM406" s="274"/>
      <c r="AN406" s="274"/>
      <c r="AO406" s="274"/>
      <c r="AP406" s="274"/>
      <c r="AQ406" s="274"/>
      <c r="AR406" s="274"/>
      <c r="AS406" s="274"/>
      <c r="AT406" s="274"/>
      <c r="AU406" s="273"/>
      <c r="AV406" s="637"/>
    </row>
    <row r="407" spans="1:48" ht="19.5" customHeight="1">
      <c r="A407" s="526"/>
      <c r="B407" s="474"/>
      <c r="C407" s="656"/>
      <c r="D407" s="474"/>
      <c r="E407" s="476"/>
      <c r="F407" s="6" t="s">
        <v>19</v>
      </c>
      <c r="G407" s="6" t="s">
        <v>22</v>
      </c>
      <c r="H407" s="6" t="s">
        <v>297</v>
      </c>
      <c r="I407" s="6" t="s">
        <v>297</v>
      </c>
      <c r="J407" s="517"/>
      <c r="K407" s="517"/>
      <c r="L407" s="515"/>
      <c r="M407" s="515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8"/>
        <v>0</v>
      </c>
      <c r="V407" s="5" t="s">
        <v>8</v>
      </c>
      <c r="W407" s="93">
        <v>0</v>
      </c>
      <c r="X407" s="93">
        <v>0</v>
      </c>
      <c r="Y407" s="93">
        <v>0</v>
      </c>
      <c r="Z407" s="93">
        <v>0</v>
      </c>
      <c r="AA407" s="93">
        <v>0</v>
      </c>
      <c r="AB407" s="93">
        <v>0</v>
      </c>
      <c r="AC407" s="93">
        <v>0</v>
      </c>
      <c r="AD407" s="93">
        <v>0</v>
      </c>
      <c r="AE407" s="93">
        <v>0</v>
      </c>
      <c r="AF407" s="93">
        <v>0</v>
      </c>
      <c r="AG407" s="93">
        <v>0</v>
      </c>
      <c r="AH407" s="5">
        <v>0</v>
      </c>
      <c r="AI407" s="5">
        <v>0</v>
      </c>
      <c r="AJ407" s="5">
        <v>0</v>
      </c>
      <c r="AK407" s="93">
        <v>0</v>
      </c>
      <c r="AL407" s="93">
        <v>0</v>
      </c>
      <c r="AM407" s="93">
        <v>0</v>
      </c>
      <c r="AN407" s="93">
        <v>0</v>
      </c>
      <c r="AO407" s="93">
        <v>0</v>
      </c>
      <c r="AP407" s="93">
        <v>0</v>
      </c>
      <c r="AQ407" s="93">
        <v>0</v>
      </c>
      <c r="AR407" s="93">
        <v>0</v>
      </c>
      <c r="AS407" s="93">
        <v>0</v>
      </c>
      <c r="AT407" s="93">
        <v>0</v>
      </c>
      <c r="AU407" s="5">
        <v>0</v>
      </c>
      <c r="AV407" s="637"/>
    </row>
    <row r="408" spans="1:48" ht="19.5" customHeight="1">
      <c r="A408" s="526"/>
      <c r="B408" s="474"/>
      <c r="C408" s="656"/>
      <c r="D408" s="474"/>
      <c r="E408" s="476"/>
      <c r="F408" s="476" t="s">
        <v>39</v>
      </c>
      <c r="G408" s="476" t="s">
        <v>21</v>
      </c>
      <c r="H408" s="476" t="s">
        <v>297</v>
      </c>
      <c r="I408" s="476" t="s">
        <v>297</v>
      </c>
      <c r="J408" s="517"/>
      <c r="K408" s="517"/>
      <c r="L408" s="515"/>
      <c r="M408" s="515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8"/>
        <v>0</v>
      </c>
      <c r="V408" s="7" t="s">
        <v>50</v>
      </c>
      <c r="W408" s="93">
        <v>0</v>
      </c>
      <c r="X408" s="93">
        <v>0</v>
      </c>
      <c r="Y408" s="93">
        <v>0</v>
      </c>
      <c r="Z408" s="93">
        <v>0</v>
      </c>
      <c r="AA408" s="93">
        <v>0</v>
      </c>
      <c r="AB408" s="93">
        <v>0</v>
      </c>
      <c r="AC408" s="93">
        <v>0</v>
      </c>
      <c r="AD408" s="93">
        <v>0</v>
      </c>
      <c r="AE408" s="93">
        <v>0</v>
      </c>
      <c r="AF408" s="93">
        <v>0</v>
      </c>
      <c r="AG408" s="93">
        <v>0</v>
      </c>
      <c r="AH408" s="5">
        <v>0</v>
      </c>
      <c r="AI408" s="5">
        <v>0</v>
      </c>
      <c r="AJ408" s="5">
        <v>0</v>
      </c>
      <c r="AK408" s="93">
        <v>0</v>
      </c>
      <c r="AL408" s="93">
        <v>0</v>
      </c>
      <c r="AM408" s="93">
        <v>0</v>
      </c>
      <c r="AN408" s="93">
        <v>0</v>
      </c>
      <c r="AO408" s="93">
        <v>0</v>
      </c>
      <c r="AP408" s="93">
        <v>0</v>
      </c>
      <c r="AQ408" s="93">
        <v>0</v>
      </c>
      <c r="AR408" s="93">
        <v>0</v>
      </c>
      <c r="AS408" s="93">
        <v>0</v>
      </c>
      <c r="AT408" s="93">
        <v>0</v>
      </c>
      <c r="AU408" s="5">
        <v>0</v>
      </c>
      <c r="AV408" s="640"/>
    </row>
    <row r="409" spans="1:48" ht="19.5" customHeight="1">
      <c r="A409" s="526"/>
      <c r="B409" s="474"/>
      <c r="C409" s="656"/>
      <c r="D409" s="474"/>
      <c r="E409" s="476"/>
      <c r="F409" s="476"/>
      <c r="G409" s="476"/>
      <c r="H409" s="476"/>
      <c r="I409" s="476"/>
      <c r="J409" s="517"/>
      <c r="K409" s="517"/>
      <c r="L409" s="515"/>
      <c r="M409" s="515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8"/>
        <v>0</v>
      </c>
      <c r="V409" s="7" t="s">
        <v>51</v>
      </c>
      <c r="W409" s="93">
        <v>0</v>
      </c>
      <c r="X409" s="93">
        <v>0</v>
      </c>
      <c r="Y409" s="93">
        <v>0</v>
      </c>
      <c r="Z409" s="93">
        <v>0</v>
      </c>
      <c r="AA409" s="93">
        <v>0</v>
      </c>
      <c r="AB409" s="93">
        <v>0</v>
      </c>
      <c r="AC409" s="93">
        <v>0</v>
      </c>
      <c r="AD409" s="93">
        <v>0</v>
      </c>
      <c r="AE409" s="93">
        <v>0</v>
      </c>
      <c r="AF409" s="93">
        <v>0</v>
      </c>
      <c r="AG409" s="93">
        <v>0</v>
      </c>
      <c r="AH409" s="5">
        <v>0</v>
      </c>
      <c r="AI409" s="5">
        <v>0</v>
      </c>
      <c r="AJ409" s="5">
        <v>0</v>
      </c>
      <c r="AK409" s="93">
        <v>0</v>
      </c>
      <c r="AL409" s="93">
        <v>0</v>
      </c>
      <c r="AM409" s="93">
        <v>0</v>
      </c>
      <c r="AN409" s="93">
        <v>0</v>
      </c>
      <c r="AO409" s="93">
        <v>0</v>
      </c>
      <c r="AP409" s="93">
        <v>0</v>
      </c>
      <c r="AQ409" s="93">
        <v>0</v>
      </c>
      <c r="AR409" s="93">
        <v>0</v>
      </c>
      <c r="AS409" s="93">
        <v>0</v>
      </c>
      <c r="AT409" s="93">
        <v>0</v>
      </c>
      <c r="AU409" s="5">
        <v>0</v>
      </c>
      <c r="AV409" s="640"/>
    </row>
    <row r="410" spans="1:48" ht="18" customHeight="1">
      <c r="A410" s="526"/>
      <c r="B410" s="474"/>
      <c r="C410" s="656"/>
      <c r="D410" s="474"/>
      <c r="E410" s="476"/>
      <c r="F410" s="476"/>
      <c r="G410" s="476"/>
      <c r="H410" s="476"/>
      <c r="I410" s="476"/>
      <c r="J410" s="517"/>
      <c r="K410" s="517"/>
      <c r="L410" s="515"/>
      <c r="M410" s="515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8"/>
        <v>0</v>
      </c>
      <c r="V410" s="7" t="s">
        <v>52</v>
      </c>
      <c r="W410" s="93">
        <v>0</v>
      </c>
      <c r="X410" s="93">
        <v>0</v>
      </c>
      <c r="Y410" s="93">
        <v>0</v>
      </c>
      <c r="Z410" s="93">
        <v>0</v>
      </c>
      <c r="AA410" s="93">
        <v>0</v>
      </c>
      <c r="AB410" s="93">
        <v>0</v>
      </c>
      <c r="AC410" s="93">
        <v>0</v>
      </c>
      <c r="AD410" s="93">
        <v>0</v>
      </c>
      <c r="AE410" s="93">
        <v>0</v>
      </c>
      <c r="AF410" s="93">
        <v>0</v>
      </c>
      <c r="AG410" s="93">
        <v>0</v>
      </c>
      <c r="AH410" s="5">
        <v>0</v>
      </c>
      <c r="AI410" s="5">
        <v>0</v>
      </c>
      <c r="AJ410" s="5">
        <v>0</v>
      </c>
      <c r="AK410" s="93">
        <v>0</v>
      </c>
      <c r="AL410" s="93">
        <v>0</v>
      </c>
      <c r="AM410" s="93">
        <v>0</v>
      </c>
      <c r="AN410" s="93">
        <v>0</v>
      </c>
      <c r="AO410" s="93">
        <v>0</v>
      </c>
      <c r="AP410" s="93">
        <v>0</v>
      </c>
      <c r="AQ410" s="93">
        <v>0</v>
      </c>
      <c r="AR410" s="93">
        <v>0</v>
      </c>
      <c r="AS410" s="93">
        <v>0</v>
      </c>
      <c r="AT410" s="93">
        <v>0</v>
      </c>
      <c r="AU410" s="5">
        <v>0</v>
      </c>
      <c r="AV410" s="639"/>
    </row>
    <row r="411" spans="1:48" ht="17.25" customHeight="1">
      <c r="A411" s="526"/>
      <c r="B411" s="474"/>
      <c r="C411" s="656"/>
      <c r="D411" s="474"/>
      <c r="E411" s="476"/>
      <c r="F411" s="476"/>
      <c r="G411" s="476"/>
      <c r="H411" s="476"/>
      <c r="I411" s="476"/>
      <c r="J411" s="517"/>
      <c r="K411" s="517"/>
      <c r="L411" s="515"/>
      <c r="M411" s="515"/>
      <c r="N411" s="230">
        <f t="shared" ref="N411:T411" si="176">SUM(N405:N410)</f>
        <v>0</v>
      </c>
      <c r="O411" s="230">
        <f t="shared" si="176"/>
        <v>0</v>
      </c>
      <c r="P411" s="230">
        <f t="shared" si="176"/>
        <v>8.5949999999999999E-2</v>
      </c>
      <c r="Q411" s="230">
        <f t="shared" si="176"/>
        <v>2.82043</v>
      </c>
      <c r="R411" s="230">
        <f t="shared" si="176"/>
        <v>0</v>
      </c>
      <c r="S411" s="230">
        <f t="shared" si="176"/>
        <v>0</v>
      </c>
      <c r="T411" s="230">
        <f t="shared" si="176"/>
        <v>0</v>
      </c>
      <c r="U411" s="231">
        <f t="shared" si="168"/>
        <v>2.90638</v>
      </c>
      <c r="V411" s="231" t="s">
        <v>11</v>
      </c>
      <c r="W411" s="193">
        <f t="shared" ref="W411:AU411" si="177">SUM(W405:W410)</f>
        <v>2820.43</v>
      </c>
      <c r="X411" s="193">
        <f t="shared" ref="X411:AK411" si="178">X405+X407+X408+X409+X410</f>
        <v>0</v>
      </c>
      <c r="Y411" s="193">
        <f t="shared" si="178"/>
        <v>0</v>
      </c>
      <c r="Z411" s="193">
        <f t="shared" si="178"/>
        <v>0</v>
      </c>
      <c r="AA411" s="193">
        <f t="shared" si="178"/>
        <v>0</v>
      </c>
      <c r="AB411" s="193">
        <f t="shared" si="178"/>
        <v>0</v>
      </c>
      <c r="AC411" s="193">
        <f t="shared" si="178"/>
        <v>0</v>
      </c>
      <c r="AD411" s="193">
        <f t="shared" si="178"/>
        <v>0</v>
      </c>
      <c r="AE411" s="193">
        <f t="shared" si="178"/>
        <v>0</v>
      </c>
      <c r="AF411" s="193">
        <f t="shared" si="178"/>
        <v>0</v>
      </c>
      <c r="AG411" s="193">
        <f t="shared" si="178"/>
        <v>0</v>
      </c>
      <c r="AH411" s="230">
        <f t="shared" si="178"/>
        <v>0</v>
      </c>
      <c r="AI411" s="230">
        <f t="shared" si="178"/>
        <v>0</v>
      </c>
      <c r="AJ411" s="230">
        <f t="shared" si="178"/>
        <v>0</v>
      </c>
      <c r="AK411" s="193">
        <f t="shared" si="178"/>
        <v>3654.06</v>
      </c>
      <c r="AL411" s="193">
        <v>5264.0290000000005</v>
      </c>
      <c r="AM411" s="193">
        <f t="shared" ref="AM411:AT411" si="179">AM405+AM407+AM408+AM409+AM410</f>
        <v>0</v>
      </c>
      <c r="AN411" s="193">
        <f t="shared" si="179"/>
        <v>0</v>
      </c>
      <c r="AO411" s="193">
        <f t="shared" si="179"/>
        <v>0</v>
      </c>
      <c r="AP411" s="193">
        <f t="shared" si="179"/>
        <v>0</v>
      </c>
      <c r="AQ411" s="193">
        <f t="shared" si="179"/>
        <v>0</v>
      </c>
      <c r="AR411" s="193">
        <f t="shared" si="179"/>
        <v>0</v>
      </c>
      <c r="AS411" s="193">
        <f t="shared" si="179"/>
        <v>0</v>
      </c>
      <c r="AT411" s="193">
        <f t="shared" si="179"/>
        <v>0</v>
      </c>
      <c r="AU411" s="230">
        <f t="shared" si="177"/>
        <v>0</v>
      </c>
      <c r="AV411" s="328"/>
    </row>
    <row r="412" spans="1:48" ht="19.5" customHeight="1">
      <c r="A412" s="526"/>
      <c r="B412" s="474" t="s">
        <v>255</v>
      </c>
      <c r="C412" s="656" t="s">
        <v>116</v>
      </c>
      <c r="D412" s="474" t="s">
        <v>274</v>
      </c>
      <c r="E412" s="476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517">
        <v>2021</v>
      </c>
      <c r="K412" s="517">
        <v>2022</v>
      </c>
      <c r="L412" s="515">
        <v>3.5025499999999998</v>
      </c>
      <c r="M412" s="515">
        <f t="shared" ref="M412" si="180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8"/>
        <v>3.5025499999999998</v>
      </c>
      <c r="V412" s="7" t="s">
        <v>3</v>
      </c>
      <c r="W412" s="93">
        <v>3423.47</v>
      </c>
      <c r="X412" s="93">
        <f>SUM(X413:X414)</f>
        <v>0</v>
      </c>
      <c r="Y412" s="93">
        <f t="shared" ref="Y412:AT412" si="181">SUM(Y413:Y414)</f>
        <v>0</v>
      </c>
      <c r="Z412" s="93">
        <f t="shared" si="181"/>
        <v>0</v>
      </c>
      <c r="AA412" s="93">
        <f t="shared" si="181"/>
        <v>0</v>
      </c>
      <c r="AB412" s="93">
        <f t="shared" si="181"/>
        <v>0</v>
      </c>
      <c r="AC412" s="93">
        <f t="shared" si="181"/>
        <v>0</v>
      </c>
      <c r="AD412" s="93">
        <f t="shared" si="181"/>
        <v>0</v>
      </c>
      <c r="AE412" s="93">
        <f t="shared" si="181"/>
        <v>0</v>
      </c>
      <c r="AF412" s="93">
        <f t="shared" si="181"/>
        <v>0</v>
      </c>
      <c r="AG412" s="93">
        <f t="shared" si="181"/>
        <v>0</v>
      </c>
      <c r="AH412" s="93">
        <f t="shared" si="181"/>
        <v>0</v>
      </c>
      <c r="AI412" s="93">
        <f t="shared" si="181"/>
        <v>0</v>
      </c>
      <c r="AJ412" s="93">
        <f t="shared" si="181"/>
        <v>0</v>
      </c>
      <c r="AK412" s="93">
        <f t="shared" si="181"/>
        <v>2848.4785499999998</v>
      </c>
      <c r="AL412" s="93">
        <f t="shared" si="181"/>
        <v>0</v>
      </c>
      <c r="AM412" s="93">
        <f t="shared" si="181"/>
        <v>0</v>
      </c>
      <c r="AN412" s="93">
        <f t="shared" si="181"/>
        <v>0</v>
      </c>
      <c r="AO412" s="93">
        <f t="shared" si="181"/>
        <v>0</v>
      </c>
      <c r="AP412" s="93">
        <f t="shared" si="181"/>
        <v>0</v>
      </c>
      <c r="AQ412" s="93">
        <f t="shared" si="181"/>
        <v>0</v>
      </c>
      <c r="AR412" s="93">
        <f t="shared" si="181"/>
        <v>0</v>
      </c>
      <c r="AS412" s="93">
        <f t="shared" si="181"/>
        <v>0</v>
      </c>
      <c r="AT412" s="93">
        <f t="shared" si="181"/>
        <v>0</v>
      </c>
      <c r="AU412" s="5">
        <v>0</v>
      </c>
      <c r="AV412" s="636" t="s">
        <v>1000</v>
      </c>
    </row>
    <row r="413" spans="1:48" s="275" customFormat="1" ht="29.25" hidden="1" customHeight="1">
      <c r="A413" s="526"/>
      <c r="B413" s="474"/>
      <c r="C413" s="656"/>
      <c r="D413" s="474"/>
      <c r="E413" s="476"/>
      <c r="F413" s="272"/>
      <c r="G413" s="272"/>
      <c r="H413" s="272"/>
      <c r="I413" s="272"/>
      <c r="J413" s="517"/>
      <c r="K413" s="517"/>
      <c r="L413" s="515"/>
      <c r="M413" s="515"/>
      <c r="N413" s="273"/>
      <c r="O413" s="273"/>
      <c r="P413" s="273"/>
      <c r="Q413" s="273"/>
      <c r="R413" s="273"/>
      <c r="S413" s="273"/>
      <c r="T413" s="273"/>
      <c r="U413" s="273"/>
      <c r="V413" s="278" t="s">
        <v>935</v>
      </c>
      <c r="W413" s="274"/>
      <c r="X413" s="274"/>
      <c r="Y413" s="274"/>
      <c r="Z413" s="274"/>
      <c r="AA413" s="274"/>
      <c r="AB413" s="274"/>
      <c r="AC413" s="274"/>
      <c r="AD413" s="274"/>
      <c r="AE413" s="274"/>
      <c r="AF413" s="274"/>
      <c r="AG413" s="274"/>
      <c r="AH413" s="273"/>
      <c r="AI413" s="273"/>
      <c r="AJ413" s="273"/>
      <c r="AK413" s="274">
        <f>1233.5+1614.97855</f>
        <v>2848.4785499999998</v>
      </c>
      <c r="AL413" s="274"/>
      <c r="AM413" s="274"/>
      <c r="AN413" s="274"/>
      <c r="AO413" s="274"/>
      <c r="AP413" s="274"/>
      <c r="AQ413" s="274"/>
      <c r="AR413" s="274"/>
      <c r="AS413" s="274"/>
      <c r="AT413" s="274"/>
      <c r="AU413" s="273"/>
      <c r="AV413" s="640"/>
    </row>
    <row r="414" spans="1:48" s="234" customFormat="1" ht="19.5" hidden="1" customHeight="1">
      <c r="A414" s="526"/>
      <c r="B414" s="474"/>
      <c r="C414" s="656"/>
      <c r="D414" s="474"/>
      <c r="E414" s="476"/>
      <c r="F414" s="232"/>
      <c r="G414" s="232"/>
      <c r="H414" s="232"/>
      <c r="I414" s="232"/>
      <c r="J414" s="517"/>
      <c r="K414" s="517"/>
      <c r="L414" s="515"/>
      <c r="M414" s="515"/>
      <c r="N414" s="233"/>
      <c r="O414" s="233"/>
      <c r="P414" s="233"/>
      <c r="Q414" s="233"/>
      <c r="R414" s="233"/>
      <c r="S414" s="233"/>
      <c r="T414" s="233"/>
      <c r="U414" s="233"/>
      <c r="V414" s="236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33"/>
      <c r="AI414" s="233"/>
      <c r="AJ414" s="233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33"/>
      <c r="AV414" s="640"/>
    </row>
    <row r="415" spans="1:48" ht="19.5" customHeight="1">
      <c r="A415" s="526"/>
      <c r="B415" s="474"/>
      <c r="C415" s="656"/>
      <c r="D415" s="474"/>
      <c r="E415" s="476"/>
      <c r="F415" s="6" t="s">
        <v>19</v>
      </c>
      <c r="G415" s="6" t="s">
        <v>22</v>
      </c>
      <c r="H415" s="6" t="s">
        <v>297</v>
      </c>
      <c r="I415" s="6" t="s">
        <v>297</v>
      </c>
      <c r="J415" s="517"/>
      <c r="K415" s="517"/>
      <c r="L415" s="515"/>
      <c r="M415" s="515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8"/>
        <v>0</v>
      </c>
      <c r="V415" s="5" t="s">
        <v>8</v>
      </c>
      <c r="W415" s="93">
        <v>0</v>
      </c>
      <c r="X415" s="93">
        <v>0</v>
      </c>
      <c r="Y415" s="93">
        <v>0</v>
      </c>
      <c r="Z415" s="93">
        <v>0</v>
      </c>
      <c r="AA415" s="93">
        <v>0</v>
      </c>
      <c r="AB415" s="93">
        <v>0</v>
      </c>
      <c r="AC415" s="93">
        <v>0</v>
      </c>
      <c r="AD415" s="93">
        <v>0</v>
      </c>
      <c r="AE415" s="93">
        <v>0</v>
      </c>
      <c r="AF415" s="93">
        <v>0</v>
      </c>
      <c r="AG415" s="93">
        <v>0</v>
      </c>
      <c r="AH415" s="5">
        <v>0</v>
      </c>
      <c r="AI415" s="5">
        <v>0</v>
      </c>
      <c r="AJ415" s="5">
        <v>0</v>
      </c>
      <c r="AK415" s="93">
        <v>0</v>
      </c>
      <c r="AL415" s="93">
        <v>0</v>
      </c>
      <c r="AM415" s="93">
        <v>0</v>
      </c>
      <c r="AN415" s="93">
        <v>0</v>
      </c>
      <c r="AO415" s="93">
        <v>0</v>
      </c>
      <c r="AP415" s="93">
        <v>0</v>
      </c>
      <c r="AQ415" s="93">
        <v>0</v>
      </c>
      <c r="AR415" s="93">
        <v>0</v>
      </c>
      <c r="AS415" s="93">
        <v>0</v>
      </c>
      <c r="AT415" s="93">
        <v>0</v>
      </c>
      <c r="AU415" s="5">
        <v>0</v>
      </c>
      <c r="AV415" s="640"/>
    </row>
    <row r="416" spans="1:48" ht="19.5" customHeight="1">
      <c r="A416" s="526"/>
      <c r="B416" s="474"/>
      <c r="C416" s="656"/>
      <c r="D416" s="474"/>
      <c r="E416" s="476"/>
      <c r="F416" s="476" t="s">
        <v>39</v>
      </c>
      <c r="G416" s="476" t="s">
        <v>21</v>
      </c>
      <c r="H416" s="476" t="s">
        <v>297</v>
      </c>
      <c r="I416" s="476" t="s">
        <v>297</v>
      </c>
      <c r="J416" s="517"/>
      <c r="K416" s="517"/>
      <c r="L416" s="515"/>
      <c r="M416" s="515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8"/>
        <v>0</v>
      </c>
      <c r="V416" s="7" t="s">
        <v>50</v>
      </c>
      <c r="W416" s="93">
        <v>0</v>
      </c>
      <c r="X416" s="93">
        <v>0</v>
      </c>
      <c r="Y416" s="93">
        <v>0</v>
      </c>
      <c r="Z416" s="93">
        <v>0</v>
      </c>
      <c r="AA416" s="93">
        <v>0</v>
      </c>
      <c r="AB416" s="93">
        <v>0</v>
      </c>
      <c r="AC416" s="93">
        <v>0</v>
      </c>
      <c r="AD416" s="93">
        <v>0</v>
      </c>
      <c r="AE416" s="93">
        <v>0</v>
      </c>
      <c r="AF416" s="93">
        <v>0</v>
      </c>
      <c r="AG416" s="93">
        <v>0</v>
      </c>
      <c r="AH416" s="5">
        <v>0</v>
      </c>
      <c r="AI416" s="5">
        <v>0</v>
      </c>
      <c r="AJ416" s="5">
        <v>0</v>
      </c>
      <c r="AK416" s="93">
        <v>0</v>
      </c>
      <c r="AL416" s="93">
        <v>0</v>
      </c>
      <c r="AM416" s="93">
        <v>0</v>
      </c>
      <c r="AN416" s="93">
        <v>0</v>
      </c>
      <c r="AO416" s="93">
        <v>0</v>
      </c>
      <c r="AP416" s="93">
        <v>0</v>
      </c>
      <c r="AQ416" s="93">
        <v>0</v>
      </c>
      <c r="AR416" s="93">
        <v>0</v>
      </c>
      <c r="AS416" s="93">
        <v>0</v>
      </c>
      <c r="AT416" s="93">
        <v>0</v>
      </c>
      <c r="AU416" s="5">
        <v>0</v>
      </c>
      <c r="AV416" s="640"/>
    </row>
    <row r="417" spans="1:48" ht="19.5" customHeight="1">
      <c r="A417" s="526"/>
      <c r="B417" s="474"/>
      <c r="C417" s="656"/>
      <c r="D417" s="474"/>
      <c r="E417" s="476"/>
      <c r="F417" s="476"/>
      <c r="G417" s="476"/>
      <c r="H417" s="476"/>
      <c r="I417" s="476"/>
      <c r="J417" s="517"/>
      <c r="K417" s="517"/>
      <c r="L417" s="515"/>
      <c r="M417" s="515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8"/>
        <v>0</v>
      </c>
      <c r="V417" s="7" t="s">
        <v>51</v>
      </c>
      <c r="W417" s="93">
        <v>0</v>
      </c>
      <c r="X417" s="93">
        <v>0</v>
      </c>
      <c r="Y417" s="93">
        <v>0</v>
      </c>
      <c r="Z417" s="93">
        <v>0</v>
      </c>
      <c r="AA417" s="93">
        <v>0</v>
      </c>
      <c r="AB417" s="93">
        <v>0</v>
      </c>
      <c r="AC417" s="93">
        <v>0</v>
      </c>
      <c r="AD417" s="93">
        <v>0</v>
      </c>
      <c r="AE417" s="93">
        <v>0</v>
      </c>
      <c r="AF417" s="93">
        <v>0</v>
      </c>
      <c r="AG417" s="93">
        <v>0</v>
      </c>
      <c r="AH417" s="5">
        <v>0</v>
      </c>
      <c r="AI417" s="5">
        <v>0</v>
      </c>
      <c r="AJ417" s="5">
        <v>0</v>
      </c>
      <c r="AK417" s="93">
        <v>0</v>
      </c>
      <c r="AL417" s="93">
        <v>0</v>
      </c>
      <c r="AM417" s="93">
        <v>0</v>
      </c>
      <c r="AN417" s="93">
        <v>0</v>
      </c>
      <c r="AO417" s="93">
        <v>0</v>
      </c>
      <c r="AP417" s="93">
        <v>0</v>
      </c>
      <c r="AQ417" s="93">
        <v>0</v>
      </c>
      <c r="AR417" s="93">
        <v>0</v>
      </c>
      <c r="AS417" s="93">
        <v>0</v>
      </c>
      <c r="AT417" s="93">
        <v>0</v>
      </c>
      <c r="AU417" s="5">
        <v>0</v>
      </c>
      <c r="AV417" s="640"/>
    </row>
    <row r="418" spans="1:48" ht="18" customHeight="1">
      <c r="A418" s="526"/>
      <c r="B418" s="474"/>
      <c r="C418" s="656"/>
      <c r="D418" s="474"/>
      <c r="E418" s="476"/>
      <c r="F418" s="476"/>
      <c r="G418" s="476"/>
      <c r="H418" s="476"/>
      <c r="I418" s="476"/>
      <c r="J418" s="517"/>
      <c r="K418" s="517"/>
      <c r="L418" s="515"/>
      <c r="M418" s="515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8"/>
        <v>0</v>
      </c>
      <c r="V418" s="7" t="s">
        <v>52</v>
      </c>
      <c r="W418" s="93">
        <v>0</v>
      </c>
      <c r="X418" s="93">
        <v>0</v>
      </c>
      <c r="Y418" s="93">
        <v>0</v>
      </c>
      <c r="Z418" s="93">
        <v>0</v>
      </c>
      <c r="AA418" s="93">
        <v>0</v>
      </c>
      <c r="AB418" s="93">
        <v>0</v>
      </c>
      <c r="AC418" s="93">
        <v>0</v>
      </c>
      <c r="AD418" s="93">
        <v>0</v>
      </c>
      <c r="AE418" s="93">
        <v>0</v>
      </c>
      <c r="AF418" s="93">
        <v>0</v>
      </c>
      <c r="AG418" s="93">
        <v>0</v>
      </c>
      <c r="AH418" s="5">
        <v>0</v>
      </c>
      <c r="AI418" s="5">
        <v>0</v>
      </c>
      <c r="AJ418" s="5">
        <v>0</v>
      </c>
      <c r="AK418" s="93">
        <v>0</v>
      </c>
      <c r="AL418" s="93">
        <v>0</v>
      </c>
      <c r="AM418" s="93">
        <v>0</v>
      </c>
      <c r="AN418" s="93">
        <v>0</v>
      </c>
      <c r="AO418" s="93">
        <v>0</v>
      </c>
      <c r="AP418" s="93">
        <v>0</v>
      </c>
      <c r="AQ418" s="93">
        <v>0</v>
      </c>
      <c r="AR418" s="93">
        <v>0</v>
      </c>
      <c r="AS418" s="93">
        <v>0</v>
      </c>
      <c r="AT418" s="93">
        <v>0</v>
      </c>
      <c r="AU418" s="5">
        <v>0</v>
      </c>
      <c r="AV418" s="639"/>
    </row>
    <row r="419" spans="1:48" ht="17.25" customHeight="1">
      <c r="A419" s="527"/>
      <c r="B419" s="474"/>
      <c r="C419" s="656"/>
      <c r="D419" s="474"/>
      <c r="E419" s="476"/>
      <c r="F419" s="476"/>
      <c r="G419" s="476"/>
      <c r="H419" s="476"/>
      <c r="I419" s="476"/>
      <c r="J419" s="517"/>
      <c r="K419" s="517"/>
      <c r="L419" s="515"/>
      <c r="M419" s="515"/>
      <c r="N419" s="230">
        <f t="shared" ref="N419:T419" si="182">SUM(N412:N418)</f>
        <v>0</v>
      </c>
      <c r="O419" s="230">
        <f t="shared" si="182"/>
        <v>0</v>
      </c>
      <c r="P419" s="230">
        <f t="shared" si="182"/>
        <v>7.9079999999999998E-2</v>
      </c>
      <c r="Q419" s="230">
        <f t="shared" si="182"/>
        <v>3.42347</v>
      </c>
      <c r="R419" s="230">
        <f t="shared" si="182"/>
        <v>0</v>
      </c>
      <c r="S419" s="230">
        <f t="shared" si="182"/>
        <v>0</v>
      </c>
      <c r="T419" s="230">
        <f t="shared" si="182"/>
        <v>0</v>
      </c>
      <c r="U419" s="231">
        <f t="shared" si="168"/>
        <v>3.5025499999999998</v>
      </c>
      <c r="V419" s="231" t="s">
        <v>11</v>
      </c>
      <c r="W419" s="193">
        <f t="shared" ref="W419" si="183">SUM(W412:W418)</f>
        <v>3423.47</v>
      </c>
      <c r="X419" s="193">
        <f>X418+X417+X416+X415+X412</f>
        <v>0</v>
      </c>
      <c r="Y419" s="193">
        <f t="shared" ref="Y419:AU419" si="184">Y418+Y417+Y416+Y415+Y412</f>
        <v>0</v>
      </c>
      <c r="Z419" s="193">
        <f t="shared" si="184"/>
        <v>0</v>
      </c>
      <c r="AA419" s="193">
        <f t="shared" si="184"/>
        <v>0</v>
      </c>
      <c r="AB419" s="193">
        <f t="shared" si="184"/>
        <v>0</v>
      </c>
      <c r="AC419" s="193">
        <f t="shared" si="184"/>
        <v>0</v>
      </c>
      <c r="AD419" s="193">
        <f t="shared" si="184"/>
        <v>0</v>
      </c>
      <c r="AE419" s="193">
        <f t="shared" si="184"/>
        <v>0</v>
      </c>
      <c r="AF419" s="193">
        <f t="shared" si="184"/>
        <v>0</v>
      </c>
      <c r="AG419" s="193">
        <f t="shared" si="184"/>
        <v>0</v>
      </c>
      <c r="AH419" s="193">
        <f t="shared" si="184"/>
        <v>0</v>
      </c>
      <c r="AI419" s="193">
        <f t="shared" si="184"/>
        <v>0</v>
      </c>
      <c r="AJ419" s="193">
        <f t="shared" si="184"/>
        <v>0</v>
      </c>
      <c r="AK419" s="193">
        <f t="shared" si="184"/>
        <v>2848.4785499999998</v>
      </c>
      <c r="AL419" s="193">
        <v>3980.1320000000001</v>
      </c>
      <c r="AM419" s="193">
        <f t="shared" si="184"/>
        <v>0</v>
      </c>
      <c r="AN419" s="193">
        <f t="shared" si="184"/>
        <v>0</v>
      </c>
      <c r="AO419" s="193">
        <f t="shared" si="184"/>
        <v>0</v>
      </c>
      <c r="AP419" s="193">
        <f t="shared" si="184"/>
        <v>0</v>
      </c>
      <c r="AQ419" s="193">
        <f t="shared" si="184"/>
        <v>0</v>
      </c>
      <c r="AR419" s="193">
        <f t="shared" si="184"/>
        <v>0</v>
      </c>
      <c r="AS419" s="193">
        <f t="shared" si="184"/>
        <v>0</v>
      </c>
      <c r="AT419" s="193">
        <f t="shared" si="184"/>
        <v>0</v>
      </c>
      <c r="AU419" s="193">
        <f t="shared" si="184"/>
        <v>0</v>
      </c>
      <c r="AV419" s="328"/>
    </row>
    <row r="420" spans="1:48" ht="15.75" hidden="1" customHeight="1">
      <c r="A420" s="467" t="s">
        <v>181</v>
      </c>
      <c r="B420" s="468"/>
      <c r="C420" s="468"/>
      <c r="D420" s="468"/>
      <c r="E420" s="468"/>
      <c r="F420" s="468"/>
      <c r="G420" s="468"/>
      <c r="H420" s="468"/>
      <c r="I420" s="468"/>
      <c r="J420" s="468"/>
      <c r="K420" s="468"/>
      <c r="L420" s="468"/>
      <c r="M420" s="468"/>
      <c r="N420" s="468"/>
      <c r="O420" s="468"/>
      <c r="P420" s="468"/>
      <c r="Q420" s="468"/>
      <c r="R420" s="468"/>
      <c r="S420" s="468"/>
      <c r="T420" s="468"/>
      <c r="U420" s="468"/>
      <c r="V420" s="518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88"/>
      <c r="AI420" s="188"/>
      <c r="AJ420" s="188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88"/>
      <c r="AV420" s="302"/>
    </row>
    <row r="421" spans="1:48" ht="29.25" hidden="1" customHeight="1">
      <c r="A421" s="522" t="s">
        <v>65</v>
      </c>
      <c r="B421" s="523"/>
      <c r="C421" s="523"/>
      <c r="D421" s="523"/>
      <c r="E421" s="523"/>
      <c r="F421" s="523"/>
      <c r="G421" s="523"/>
      <c r="H421" s="523"/>
      <c r="I421" s="523"/>
      <c r="J421" s="523"/>
      <c r="K421" s="523"/>
      <c r="L421" s="523"/>
      <c r="M421" s="523"/>
      <c r="N421" s="523"/>
      <c r="O421" s="523"/>
      <c r="P421" s="523"/>
      <c r="Q421" s="523"/>
      <c r="R421" s="523"/>
      <c r="S421" s="523"/>
      <c r="T421" s="523"/>
      <c r="U421" s="523"/>
      <c r="V421" s="524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88"/>
      <c r="AI421" s="188"/>
      <c r="AJ421" s="188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88"/>
      <c r="AV421" s="302"/>
    </row>
    <row r="422" spans="1:48" ht="15.75" hidden="1" customHeight="1">
      <c r="A422" s="467" t="s">
        <v>182</v>
      </c>
      <c r="B422" s="468"/>
      <c r="C422" s="468"/>
      <c r="D422" s="468"/>
      <c r="E422" s="468"/>
      <c r="F422" s="468"/>
      <c r="G422" s="468"/>
      <c r="H422" s="468"/>
      <c r="I422" s="468"/>
      <c r="J422" s="468"/>
      <c r="K422" s="468"/>
      <c r="L422" s="468"/>
      <c r="M422" s="468"/>
      <c r="N422" s="468"/>
      <c r="O422" s="468"/>
      <c r="P422" s="468"/>
      <c r="Q422" s="468"/>
      <c r="R422" s="468"/>
      <c r="S422" s="468"/>
      <c r="T422" s="468"/>
      <c r="U422" s="468"/>
      <c r="V422" s="518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88"/>
      <c r="AI422" s="188"/>
      <c r="AJ422" s="188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88"/>
      <c r="AV422" s="302"/>
    </row>
    <row r="423" spans="1:48" ht="29.25" hidden="1" customHeight="1">
      <c r="A423" s="522" t="s">
        <v>65</v>
      </c>
      <c r="B423" s="523"/>
      <c r="C423" s="523"/>
      <c r="D423" s="523"/>
      <c r="E423" s="523"/>
      <c r="F423" s="523"/>
      <c r="G423" s="523"/>
      <c r="H423" s="523"/>
      <c r="I423" s="523"/>
      <c r="J423" s="523"/>
      <c r="K423" s="523"/>
      <c r="L423" s="523"/>
      <c r="M423" s="523"/>
      <c r="N423" s="523"/>
      <c r="O423" s="523"/>
      <c r="P423" s="523"/>
      <c r="Q423" s="523"/>
      <c r="R423" s="523"/>
      <c r="S423" s="523"/>
      <c r="T423" s="523"/>
      <c r="U423" s="523"/>
      <c r="V423" s="524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88"/>
      <c r="AI423" s="188"/>
      <c r="AJ423" s="188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88"/>
      <c r="AV423" s="302"/>
    </row>
    <row r="424" spans="1:48" ht="15.75" hidden="1" customHeight="1">
      <c r="A424" s="467" t="s">
        <v>183</v>
      </c>
      <c r="B424" s="468"/>
      <c r="C424" s="468"/>
      <c r="D424" s="468"/>
      <c r="E424" s="468"/>
      <c r="F424" s="468"/>
      <c r="G424" s="468"/>
      <c r="H424" s="468"/>
      <c r="I424" s="468"/>
      <c r="J424" s="468"/>
      <c r="K424" s="468"/>
      <c r="L424" s="468"/>
      <c r="M424" s="468"/>
      <c r="N424" s="468"/>
      <c r="O424" s="468"/>
      <c r="P424" s="468"/>
      <c r="Q424" s="468"/>
      <c r="R424" s="468"/>
      <c r="S424" s="468"/>
      <c r="T424" s="468"/>
      <c r="U424" s="468"/>
      <c r="V424" s="518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88"/>
      <c r="AI424" s="188"/>
      <c r="AJ424" s="188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88"/>
      <c r="AV424" s="302"/>
    </row>
    <row r="425" spans="1:48" ht="29.25" hidden="1" customHeight="1">
      <c r="A425" s="522" t="s">
        <v>65</v>
      </c>
      <c r="B425" s="523"/>
      <c r="C425" s="523"/>
      <c r="D425" s="523"/>
      <c r="E425" s="523"/>
      <c r="F425" s="523"/>
      <c r="G425" s="523"/>
      <c r="H425" s="523"/>
      <c r="I425" s="523"/>
      <c r="J425" s="523"/>
      <c r="K425" s="523"/>
      <c r="L425" s="523"/>
      <c r="M425" s="523"/>
      <c r="N425" s="523"/>
      <c r="O425" s="523"/>
      <c r="P425" s="523"/>
      <c r="Q425" s="523"/>
      <c r="R425" s="523"/>
      <c r="S425" s="523"/>
      <c r="T425" s="523"/>
      <c r="U425" s="523"/>
      <c r="V425" s="524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88"/>
      <c r="AI425" s="188"/>
      <c r="AJ425" s="188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88"/>
      <c r="AV425" s="302"/>
    </row>
    <row r="426" spans="1:48" ht="21.75" hidden="1" customHeight="1">
      <c r="A426" s="544" t="s">
        <v>46</v>
      </c>
      <c r="B426" s="545"/>
      <c r="C426" s="545"/>
      <c r="D426" s="545"/>
      <c r="E426" s="545"/>
      <c r="F426" s="545"/>
      <c r="G426" s="545"/>
      <c r="H426" s="545"/>
      <c r="I426" s="545"/>
      <c r="J426" s="545"/>
      <c r="K426" s="545"/>
      <c r="L426" s="545"/>
      <c r="M426" s="545"/>
      <c r="N426" s="545"/>
      <c r="O426" s="545"/>
      <c r="P426" s="545"/>
      <c r="Q426" s="545"/>
      <c r="R426" s="545"/>
      <c r="S426" s="545"/>
      <c r="T426" s="545"/>
      <c r="U426" s="545"/>
      <c r="V426" s="546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88"/>
      <c r="AI426" s="188"/>
      <c r="AJ426" s="188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88"/>
      <c r="AV426" s="302"/>
    </row>
    <row r="427" spans="1:48" ht="17.25" hidden="1" customHeight="1">
      <c r="A427" s="542"/>
      <c r="B427" s="543"/>
      <c r="C427" s="543"/>
      <c r="D427" s="543"/>
      <c r="E427" s="543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5">N349+N363+N369+N375+N381+N387+N393+N399+N405+N412</f>
        <v>23.058620000000001</v>
      </c>
      <c r="O427" s="9">
        <f t="shared" si="185"/>
        <v>37.895569999999999</v>
      </c>
      <c r="P427" s="9">
        <f t="shared" si="185"/>
        <v>23.759620000000002</v>
      </c>
      <c r="Q427" s="9">
        <f t="shared" si="185"/>
        <v>25.591840000000005</v>
      </c>
      <c r="R427" s="9">
        <f t="shared" si="185"/>
        <v>13.81809</v>
      </c>
      <c r="S427" s="9">
        <f t="shared" si="185"/>
        <v>0</v>
      </c>
      <c r="T427" s="9">
        <f t="shared" si="185"/>
        <v>0</v>
      </c>
      <c r="U427" s="9">
        <f t="shared" ref="U427:U432" si="186">SUM(N427:T427)</f>
        <v>124.12374</v>
      </c>
      <c r="V427" s="16" t="s">
        <v>3</v>
      </c>
      <c r="W427" s="93">
        <f t="shared" ref="W427:AU427" si="187">W349+W363+W369+W375+W381+W387+W393+W399+W405+W412</f>
        <v>25591.84</v>
      </c>
      <c r="X427" s="93">
        <f t="shared" si="187"/>
        <v>0</v>
      </c>
      <c r="Y427" s="93">
        <f t="shared" si="187"/>
        <v>0</v>
      </c>
      <c r="Z427" s="93">
        <f t="shared" si="187"/>
        <v>0</v>
      </c>
      <c r="AA427" s="93">
        <f t="shared" si="187"/>
        <v>0</v>
      </c>
      <c r="AB427" s="93">
        <f t="shared" si="187"/>
        <v>0</v>
      </c>
      <c r="AC427" s="93">
        <f t="shared" si="187"/>
        <v>0</v>
      </c>
      <c r="AD427" s="93">
        <f t="shared" si="187"/>
        <v>0</v>
      </c>
      <c r="AE427" s="93">
        <f t="shared" si="187"/>
        <v>0</v>
      </c>
      <c r="AF427" s="93">
        <f t="shared" si="187"/>
        <v>0</v>
      </c>
      <c r="AG427" s="93">
        <f t="shared" si="187"/>
        <v>0</v>
      </c>
      <c r="AH427" s="9">
        <f t="shared" si="187"/>
        <v>0</v>
      </c>
      <c r="AI427" s="9">
        <f t="shared" si="187"/>
        <v>0</v>
      </c>
      <c r="AJ427" s="9">
        <f t="shared" si="187"/>
        <v>0</v>
      </c>
      <c r="AK427" s="93">
        <f t="shared" si="187"/>
        <v>6502.5385499999993</v>
      </c>
      <c r="AL427" s="93">
        <f t="shared" si="187"/>
        <v>0</v>
      </c>
      <c r="AM427" s="93">
        <f t="shared" si="187"/>
        <v>0</v>
      </c>
      <c r="AN427" s="93">
        <f t="shared" si="187"/>
        <v>0</v>
      </c>
      <c r="AO427" s="93">
        <f t="shared" si="187"/>
        <v>0</v>
      </c>
      <c r="AP427" s="93">
        <f t="shared" si="187"/>
        <v>0</v>
      </c>
      <c r="AQ427" s="93">
        <f t="shared" si="187"/>
        <v>0</v>
      </c>
      <c r="AR427" s="93">
        <f t="shared" si="187"/>
        <v>0</v>
      </c>
      <c r="AS427" s="93">
        <f t="shared" si="187"/>
        <v>0</v>
      </c>
      <c r="AT427" s="93">
        <f t="shared" si="187"/>
        <v>0</v>
      </c>
      <c r="AU427" s="9">
        <f t="shared" si="187"/>
        <v>0</v>
      </c>
      <c r="AV427" s="302"/>
    </row>
    <row r="428" spans="1:48" ht="17.25" hidden="1" customHeight="1">
      <c r="A428" s="542"/>
      <c r="B428" s="543"/>
      <c r="C428" s="543"/>
      <c r="D428" s="543"/>
      <c r="E428" s="543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8">N350+N364+N370+N376+N382+N388+N394+N400+N407+N415</f>
        <v>0</v>
      </c>
      <c r="O428" s="9">
        <f t="shared" si="188"/>
        <v>0</v>
      </c>
      <c r="P428" s="9">
        <f t="shared" si="188"/>
        <v>0</v>
      </c>
      <c r="Q428" s="9">
        <f t="shared" si="188"/>
        <v>0</v>
      </c>
      <c r="R428" s="9">
        <f t="shared" si="188"/>
        <v>0</v>
      </c>
      <c r="S428" s="9">
        <f t="shared" si="188"/>
        <v>0</v>
      </c>
      <c r="T428" s="9">
        <f t="shared" si="188"/>
        <v>0</v>
      </c>
      <c r="U428" s="9">
        <f t="shared" si="186"/>
        <v>0</v>
      </c>
      <c r="V428" s="16" t="s">
        <v>8</v>
      </c>
      <c r="W428" s="93">
        <f t="shared" ref="W428:AU428" si="189">W350+W364+W370+W376+W382+W388+W394+W400+W407+W415</f>
        <v>0</v>
      </c>
      <c r="X428" s="93">
        <f t="shared" si="189"/>
        <v>0</v>
      </c>
      <c r="Y428" s="93">
        <f t="shared" si="189"/>
        <v>0</v>
      </c>
      <c r="Z428" s="93">
        <f t="shared" si="189"/>
        <v>0</v>
      </c>
      <c r="AA428" s="93">
        <f t="shared" si="189"/>
        <v>0</v>
      </c>
      <c r="AB428" s="93">
        <f t="shared" si="189"/>
        <v>0</v>
      </c>
      <c r="AC428" s="93">
        <f t="shared" si="189"/>
        <v>0</v>
      </c>
      <c r="AD428" s="93">
        <f t="shared" si="189"/>
        <v>0</v>
      </c>
      <c r="AE428" s="93">
        <f t="shared" si="189"/>
        <v>0</v>
      </c>
      <c r="AF428" s="93">
        <f t="shared" si="189"/>
        <v>0</v>
      </c>
      <c r="AG428" s="93">
        <f t="shared" si="189"/>
        <v>0</v>
      </c>
      <c r="AH428" s="9">
        <f t="shared" si="189"/>
        <v>0</v>
      </c>
      <c r="AI428" s="9">
        <f t="shared" si="189"/>
        <v>0</v>
      </c>
      <c r="AJ428" s="9">
        <f t="shared" si="189"/>
        <v>0</v>
      </c>
      <c r="AK428" s="93">
        <f t="shared" si="189"/>
        <v>0</v>
      </c>
      <c r="AL428" s="93">
        <f t="shared" si="189"/>
        <v>0</v>
      </c>
      <c r="AM428" s="93">
        <f t="shared" si="189"/>
        <v>0</v>
      </c>
      <c r="AN428" s="93">
        <f t="shared" si="189"/>
        <v>0</v>
      </c>
      <c r="AO428" s="93">
        <f t="shared" si="189"/>
        <v>0</v>
      </c>
      <c r="AP428" s="93">
        <f t="shared" si="189"/>
        <v>0</v>
      </c>
      <c r="AQ428" s="93">
        <f t="shared" si="189"/>
        <v>0</v>
      </c>
      <c r="AR428" s="93">
        <f t="shared" si="189"/>
        <v>0</v>
      </c>
      <c r="AS428" s="93">
        <f t="shared" si="189"/>
        <v>0</v>
      </c>
      <c r="AT428" s="93">
        <f t="shared" si="189"/>
        <v>0</v>
      </c>
      <c r="AU428" s="9">
        <f t="shared" si="189"/>
        <v>0</v>
      </c>
      <c r="AV428" s="302"/>
    </row>
    <row r="429" spans="1:48" ht="17.25" hidden="1" customHeight="1">
      <c r="A429" s="542"/>
      <c r="B429" s="543"/>
      <c r="C429" s="543"/>
      <c r="D429" s="543"/>
      <c r="E429" s="543"/>
      <c r="F429" s="11"/>
      <c r="G429" s="11"/>
      <c r="H429" s="11"/>
      <c r="I429" s="11"/>
      <c r="J429" s="11"/>
      <c r="K429" s="11"/>
      <c r="L429" s="20"/>
      <c r="M429" s="20"/>
      <c r="N429" s="9">
        <f t="shared" si="188"/>
        <v>0</v>
      </c>
      <c r="O429" s="9">
        <f t="shared" si="188"/>
        <v>0</v>
      </c>
      <c r="P429" s="9">
        <f t="shared" si="188"/>
        <v>0</v>
      </c>
      <c r="Q429" s="9">
        <f t="shared" si="188"/>
        <v>0</v>
      </c>
      <c r="R429" s="9">
        <f t="shared" si="188"/>
        <v>0</v>
      </c>
      <c r="S429" s="9">
        <f t="shared" si="188"/>
        <v>0</v>
      </c>
      <c r="T429" s="9">
        <f t="shared" si="188"/>
        <v>0</v>
      </c>
      <c r="U429" s="9">
        <f t="shared" si="186"/>
        <v>0</v>
      </c>
      <c r="V429" s="13" t="s">
        <v>50</v>
      </c>
      <c r="W429" s="93">
        <f t="shared" ref="W429:AU429" si="190">W351+W365+W371+W377+W383+W389+W395+W401+W408+W416</f>
        <v>0</v>
      </c>
      <c r="X429" s="93">
        <f t="shared" si="190"/>
        <v>0</v>
      </c>
      <c r="Y429" s="93">
        <f t="shared" si="190"/>
        <v>0</v>
      </c>
      <c r="Z429" s="93">
        <f t="shared" si="190"/>
        <v>0</v>
      </c>
      <c r="AA429" s="93">
        <f t="shared" si="190"/>
        <v>0</v>
      </c>
      <c r="AB429" s="93">
        <f t="shared" si="190"/>
        <v>0</v>
      </c>
      <c r="AC429" s="93">
        <f t="shared" si="190"/>
        <v>0</v>
      </c>
      <c r="AD429" s="93">
        <f t="shared" si="190"/>
        <v>0</v>
      </c>
      <c r="AE429" s="93">
        <f t="shared" si="190"/>
        <v>0</v>
      </c>
      <c r="AF429" s="93">
        <f t="shared" si="190"/>
        <v>0</v>
      </c>
      <c r="AG429" s="93">
        <f t="shared" si="190"/>
        <v>0</v>
      </c>
      <c r="AH429" s="9">
        <f t="shared" si="190"/>
        <v>0</v>
      </c>
      <c r="AI429" s="9">
        <f t="shared" si="190"/>
        <v>0</v>
      </c>
      <c r="AJ429" s="9">
        <f t="shared" si="190"/>
        <v>0</v>
      </c>
      <c r="AK429" s="93">
        <f t="shared" si="190"/>
        <v>0</v>
      </c>
      <c r="AL429" s="93">
        <f t="shared" si="190"/>
        <v>0</v>
      </c>
      <c r="AM429" s="93">
        <f t="shared" si="190"/>
        <v>0</v>
      </c>
      <c r="AN429" s="93">
        <f t="shared" si="190"/>
        <v>0</v>
      </c>
      <c r="AO429" s="93">
        <f t="shared" si="190"/>
        <v>0</v>
      </c>
      <c r="AP429" s="93">
        <f t="shared" si="190"/>
        <v>0</v>
      </c>
      <c r="AQ429" s="93">
        <f t="shared" si="190"/>
        <v>0</v>
      </c>
      <c r="AR429" s="93">
        <f t="shared" si="190"/>
        <v>0</v>
      </c>
      <c r="AS429" s="93">
        <f t="shared" si="190"/>
        <v>0</v>
      </c>
      <c r="AT429" s="93">
        <f t="shared" si="190"/>
        <v>0</v>
      </c>
      <c r="AU429" s="9">
        <f t="shared" si="190"/>
        <v>0</v>
      </c>
      <c r="AV429" s="302"/>
    </row>
    <row r="430" spans="1:48" ht="17.25" hidden="1" customHeight="1">
      <c r="A430" s="542"/>
      <c r="B430" s="543"/>
      <c r="C430" s="543"/>
      <c r="D430" s="543"/>
      <c r="E430" s="543"/>
      <c r="F430" s="11"/>
      <c r="G430" s="11"/>
      <c r="H430" s="11"/>
      <c r="I430" s="11"/>
      <c r="J430" s="11"/>
      <c r="K430" s="11"/>
      <c r="L430" s="20"/>
      <c r="M430" s="20"/>
      <c r="N430" s="9">
        <f t="shared" si="188"/>
        <v>0</v>
      </c>
      <c r="O430" s="9">
        <f t="shared" si="188"/>
        <v>0</v>
      </c>
      <c r="P430" s="9">
        <f t="shared" si="188"/>
        <v>0</v>
      </c>
      <c r="Q430" s="9">
        <f t="shared" si="188"/>
        <v>0</v>
      </c>
      <c r="R430" s="9">
        <f t="shared" si="188"/>
        <v>0</v>
      </c>
      <c r="S430" s="9">
        <f t="shared" si="188"/>
        <v>0</v>
      </c>
      <c r="T430" s="9">
        <f t="shared" si="188"/>
        <v>0</v>
      </c>
      <c r="U430" s="9">
        <f t="shared" si="186"/>
        <v>0</v>
      </c>
      <c r="V430" s="13" t="s">
        <v>51</v>
      </c>
      <c r="W430" s="93">
        <f t="shared" ref="W430:AU430" si="191">W352+W366+W372+W378+W384+W390+W396+W402+W409+W417</f>
        <v>0</v>
      </c>
      <c r="X430" s="93">
        <f t="shared" si="191"/>
        <v>0</v>
      </c>
      <c r="Y430" s="93">
        <f t="shared" si="191"/>
        <v>0</v>
      </c>
      <c r="Z430" s="93">
        <f t="shared" si="191"/>
        <v>0</v>
      </c>
      <c r="AA430" s="93">
        <f t="shared" si="191"/>
        <v>0</v>
      </c>
      <c r="AB430" s="93">
        <f t="shared" si="191"/>
        <v>0</v>
      </c>
      <c r="AC430" s="93">
        <f t="shared" si="191"/>
        <v>0</v>
      </c>
      <c r="AD430" s="93">
        <f t="shared" si="191"/>
        <v>0</v>
      </c>
      <c r="AE430" s="93">
        <f t="shared" si="191"/>
        <v>0</v>
      </c>
      <c r="AF430" s="93">
        <f t="shared" si="191"/>
        <v>0</v>
      </c>
      <c r="AG430" s="93">
        <f t="shared" si="191"/>
        <v>0</v>
      </c>
      <c r="AH430" s="9">
        <f t="shared" si="191"/>
        <v>0</v>
      </c>
      <c r="AI430" s="9">
        <f t="shared" si="191"/>
        <v>0</v>
      </c>
      <c r="AJ430" s="9">
        <f t="shared" si="191"/>
        <v>0</v>
      </c>
      <c r="AK430" s="93">
        <f t="shared" si="191"/>
        <v>0</v>
      </c>
      <c r="AL430" s="93">
        <f t="shared" si="191"/>
        <v>0</v>
      </c>
      <c r="AM430" s="93">
        <f t="shared" si="191"/>
        <v>0</v>
      </c>
      <c r="AN430" s="93">
        <f t="shared" si="191"/>
        <v>0</v>
      </c>
      <c r="AO430" s="93">
        <f t="shared" si="191"/>
        <v>0</v>
      </c>
      <c r="AP430" s="93">
        <f t="shared" si="191"/>
        <v>0</v>
      </c>
      <c r="AQ430" s="93">
        <f t="shared" si="191"/>
        <v>0</v>
      </c>
      <c r="AR430" s="93">
        <f t="shared" si="191"/>
        <v>0</v>
      </c>
      <c r="AS430" s="93">
        <f t="shared" si="191"/>
        <v>0</v>
      </c>
      <c r="AT430" s="93">
        <f t="shared" si="191"/>
        <v>0</v>
      </c>
      <c r="AU430" s="9">
        <f t="shared" si="191"/>
        <v>0</v>
      </c>
      <c r="AV430" s="302"/>
    </row>
    <row r="431" spans="1:48" ht="17.25" hidden="1" customHeight="1">
      <c r="A431" s="18"/>
      <c r="B431" s="19"/>
      <c r="C431" s="357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8"/>
        <v>0</v>
      </c>
      <c r="O431" s="9">
        <f t="shared" si="188"/>
        <v>0</v>
      </c>
      <c r="P431" s="9">
        <f t="shared" si="188"/>
        <v>0</v>
      </c>
      <c r="Q431" s="9">
        <f t="shared" si="188"/>
        <v>0</v>
      </c>
      <c r="R431" s="9">
        <f t="shared" si="188"/>
        <v>0</v>
      </c>
      <c r="S431" s="9">
        <f t="shared" si="188"/>
        <v>0</v>
      </c>
      <c r="T431" s="9">
        <f t="shared" si="188"/>
        <v>0</v>
      </c>
      <c r="U431" s="9">
        <f t="shared" si="186"/>
        <v>0</v>
      </c>
      <c r="V431" s="13" t="s">
        <v>52</v>
      </c>
      <c r="W431" s="93">
        <f t="shared" ref="W431:AU431" si="192">W353+W367+W373+W379+W385+W391+W397+W403+W410+W418</f>
        <v>0</v>
      </c>
      <c r="X431" s="93">
        <f t="shared" si="192"/>
        <v>0</v>
      </c>
      <c r="Y431" s="93">
        <f t="shared" si="192"/>
        <v>0</v>
      </c>
      <c r="Z431" s="93">
        <f t="shared" si="192"/>
        <v>0</v>
      </c>
      <c r="AA431" s="93">
        <f t="shared" si="192"/>
        <v>0</v>
      </c>
      <c r="AB431" s="93">
        <f t="shared" si="192"/>
        <v>0</v>
      </c>
      <c r="AC431" s="93">
        <f t="shared" si="192"/>
        <v>0</v>
      </c>
      <c r="AD431" s="93">
        <f t="shared" si="192"/>
        <v>0</v>
      </c>
      <c r="AE431" s="93">
        <f t="shared" si="192"/>
        <v>0</v>
      </c>
      <c r="AF431" s="93">
        <f t="shared" si="192"/>
        <v>0</v>
      </c>
      <c r="AG431" s="93">
        <f t="shared" si="192"/>
        <v>0</v>
      </c>
      <c r="AH431" s="9">
        <f t="shared" si="192"/>
        <v>0</v>
      </c>
      <c r="AI431" s="9">
        <f t="shared" si="192"/>
        <v>0</v>
      </c>
      <c r="AJ431" s="9">
        <f t="shared" si="192"/>
        <v>0</v>
      </c>
      <c r="AK431" s="93">
        <f t="shared" si="192"/>
        <v>0</v>
      </c>
      <c r="AL431" s="93">
        <f t="shared" si="192"/>
        <v>0</v>
      </c>
      <c r="AM431" s="93">
        <f t="shared" si="192"/>
        <v>0</v>
      </c>
      <c r="AN431" s="93">
        <f t="shared" si="192"/>
        <v>0</v>
      </c>
      <c r="AO431" s="93">
        <f t="shared" si="192"/>
        <v>0</v>
      </c>
      <c r="AP431" s="93">
        <f t="shared" si="192"/>
        <v>0</v>
      </c>
      <c r="AQ431" s="93">
        <f t="shared" si="192"/>
        <v>0</v>
      </c>
      <c r="AR431" s="93">
        <f t="shared" si="192"/>
        <v>0</v>
      </c>
      <c r="AS431" s="93">
        <f t="shared" si="192"/>
        <v>0</v>
      </c>
      <c r="AT431" s="93">
        <f t="shared" si="192"/>
        <v>0</v>
      </c>
      <c r="AU431" s="9">
        <f t="shared" si="192"/>
        <v>0</v>
      </c>
      <c r="AV431" s="302"/>
    </row>
    <row r="432" spans="1:48" ht="17.25" hidden="1" customHeight="1">
      <c r="A432" s="542"/>
      <c r="B432" s="543"/>
      <c r="C432" s="543"/>
      <c r="D432" s="543"/>
      <c r="E432" s="543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30">
        <f t="shared" si="188"/>
        <v>23.058620000000001</v>
      </c>
      <c r="O432" s="230">
        <f t="shared" si="188"/>
        <v>37.895569999999999</v>
      </c>
      <c r="P432" s="230">
        <f t="shared" si="188"/>
        <v>23.759620000000002</v>
      </c>
      <c r="Q432" s="230">
        <f t="shared" si="188"/>
        <v>25.591840000000005</v>
      </c>
      <c r="R432" s="230">
        <f t="shared" si="188"/>
        <v>13.81809</v>
      </c>
      <c r="S432" s="230">
        <f t="shared" si="188"/>
        <v>0</v>
      </c>
      <c r="T432" s="230">
        <f t="shared" si="188"/>
        <v>0</v>
      </c>
      <c r="U432" s="231">
        <f t="shared" si="186"/>
        <v>124.12374</v>
      </c>
      <c r="V432" s="231" t="s">
        <v>11</v>
      </c>
      <c r="W432" s="193">
        <f t="shared" ref="W432:AK432" si="193">W354+W368+W374+W380+W386+W392+W398+W404+W411+W419</f>
        <v>25591.84</v>
      </c>
      <c r="X432" s="193">
        <f t="shared" si="193"/>
        <v>0</v>
      </c>
      <c r="Y432" s="193">
        <f t="shared" si="193"/>
        <v>0</v>
      </c>
      <c r="Z432" s="193">
        <f t="shared" si="193"/>
        <v>0</v>
      </c>
      <c r="AA432" s="193">
        <f t="shared" si="193"/>
        <v>0</v>
      </c>
      <c r="AB432" s="193">
        <f t="shared" si="193"/>
        <v>0</v>
      </c>
      <c r="AC432" s="193">
        <f t="shared" si="193"/>
        <v>0</v>
      </c>
      <c r="AD432" s="193">
        <f t="shared" si="193"/>
        <v>0</v>
      </c>
      <c r="AE432" s="193">
        <f t="shared" si="193"/>
        <v>0</v>
      </c>
      <c r="AF432" s="193">
        <f t="shared" si="193"/>
        <v>0</v>
      </c>
      <c r="AG432" s="193">
        <f t="shared" si="193"/>
        <v>0</v>
      </c>
      <c r="AH432" s="230">
        <f t="shared" si="193"/>
        <v>0</v>
      </c>
      <c r="AI432" s="230">
        <f t="shared" si="193"/>
        <v>0</v>
      </c>
      <c r="AJ432" s="230">
        <f t="shared" si="193"/>
        <v>0</v>
      </c>
      <c r="AK432" s="193">
        <f t="shared" si="193"/>
        <v>6502.5385499999993</v>
      </c>
      <c r="AL432" s="193">
        <f>AL419+AL411</f>
        <v>9244.1610000000001</v>
      </c>
      <c r="AM432" s="193">
        <f t="shared" ref="AM432:AU432" si="194">AM354+AM368+AM374+AM380+AM386+AM392+AM398+AM404+AM411+AM419</f>
        <v>0</v>
      </c>
      <c r="AN432" s="193">
        <f t="shared" si="194"/>
        <v>0</v>
      </c>
      <c r="AO432" s="193">
        <f t="shared" si="194"/>
        <v>0</v>
      </c>
      <c r="AP432" s="193">
        <f t="shared" si="194"/>
        <v>0</v>
      </c>
      <c r="AQ432" s="193">
        <f t="shared" si="194"/>
        <v>0</v>
      </c>
      <c r="AR432" s="193">
        <f t="shared" si="194"/>
        <v>0</v>
      </c>
      <c r="AS432" s="193">
        <f t="shared" si="194"/>
        <v>0</v>
      </c>
      <c r="AT432" s="193">
        <f t="shared" si="194"/>
        <v>0</v>
      </c>
      <c r="AU432" s="230">
        <f t="shared" si="194"/>
        <v>0</v>
      </c>
      <c r="AV432" s="328"/>
    </row>
    <row r="433" spans="1:48" ht="15.75" hidden="1" customHeight="1">
      <c r="A433" s="459" t="s">
        <v>877</v>
      </c>
      <c r="B433" s="460"/>
      <c r="C433" s="460"/>
      <c r="D433" s="460"/>
      <c r="E433" s="460"/>
      <c r="F433" s="460"/>
      <c r="G433" s="460"/>
      <c r="H433" s="460"/>
      <c r="I433" s="460"/>
      <c r="J433" s="460"/>
      <c r="K433" s="460"/>
      <c r="L433" s="460"/>
      <c r="M433" s="460"/>
      <c r="N433" s="460"/>
      <c r="O433" s="460"/>
      <c r="P433" s="460"/>
      <c r="Q433" s="460"/>
      <c r="R433" s="460"/>
      <c r="S433" s="460"/>
      <c r="T433" s="460"/>
      <c r="U433" s="460"/>
      <c r="V433" s="460"/>
      <c r="W433" s="461"/>
      <c r="X433" s="461"/>
      <c r="Y433" s="461"/>
      <c r="Z433" s="461"/>
      <c r="AA433" s="461"/>
      <c r="AB433" s="461"/>
      <c r="AC433" s="461"/>
      <c r="AD433" s="461"/>
      <c r="AE433" s="461"/>
      <c r="AF433" s="461"/>
      <c r="AG433" s="461"/>
      <c r="AH433" s="461"/>
      <c r="AI433" s="461"/>
      <c r="AJ433" s="461"/>
      <c r="AK433" s="461"/>
      <c r="AL433" s="461"/>
      <c r="AM433" s="461"/>
      <c r="AN433" s="461"/>
      <c r="AO433" s="461"/>
      <c r="AP433" s="461"/>
      <c r="AQ433" s="461"/>
      <c r="AR433" s="461"/>
      <c r="AS433" s="461"/>
      <c r="AT433" s="461"/>
      <c r="AU433" s="461"/>
      <c r="AV433" s="462"/>
    </row>
    <row r="434" spans="1:48" ht="15.75" hidden="1" customHeight="1">
      <c r="A434" s="467" t="s">
        <v>184</v>
      </c>
      <c r="B434" s="468"/>
      <c r="C434" s="468"/>
      <c r="D434" s="468"/>
      <c r="E434" s="468"/>
      <c r="F434" s="468"/>
      <c r="G434" s="468"/>
      <c r="H434" s="468"/>
      <c r="I434" s="468"/>
      <c r="J434" s="468"/>
      <c r="K434" s="468"/>
      <c r="L434" s="468"/>
      <c r="M434" s="468"/>
      <c r="N434" s="468"/>
      <c r="O434" s="468"/>
      <c r="P434" s="468"/>
      <c r="Q434" s="468"/>
      <c r="R434" s="468"/>
      <c r="S434" s="468"/>
      <c r="T434" s="468"/>
      <c r="U434" s="468"/>
      <c r="V434" s="468"/>
      <c r="W434" s="469"/>
      <c r="X434" s="469"/>
      <c r="Y434" s="469"/>
      <c r="Z434" s="469"/>
      <c r="AA434" s="469"/>
      <c r="AB434" s="469"/>
      <c r="AC434" s="469"/>
      <c r="AD434" s="469"/>
      <c r="AE434" s="469"/>
      <c r="AF434" s="469"/>
      <c r="AG434" s="469"/>
      <c r="AH434" s="469"/>
      <c r="AI434" s="469"/>
      <c r="AJ434" s="469"/>
      <c r="AK434" s="469"/>
      <c r="AL434" s="469"/>
      <c r="AM434" s="469"/>
      <c r="AN434" s="469"/>
      <c r="AO434" s="469"/>
      <c r="AP434" s="469"/>
      <c r="AQ434" s="469"/>
      <c r="AR434" s="469"/>
      <c r="AS434" s="469"/>
      <c r="AT434" s="469"/>
      <c r="AU434" s="469"/>
      <c r="AV434" s="470"/>
    </row>
    <row r="435" spans="1:48" ht="19.5" customHeight="1">
      <c r="A435" s="525"/>
      <c r="B435" s="474" t="s">
        <v>256</v>
      </c>
      <c r="C435" s="656" t="s">
        <v>356</v>
      </c>
      <c r="D435" s="474" t="s">
        <v>275</v>
      </c>
      <c r="E435" s="474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517">
        <v>2020</v>
      </c>
      <c r="K435" s="517">
        <v>2023</v>
      </c>
      <c r="L435" s="515">
        <v>7.6970000000000001</v>
      </c>
      <c r="M435" s="515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95">SUM(N435:T435)</f>
        <v>6.0229600000000003</v>
      </c>
      <c r="V435" s="7" t="s">
        <v>3</v>
      </c>
      <c r="W435" s="93">
        <v>420.48</v>
      </c>
      <c r="X435" s="93">
        <f>SUM(X436:X437)</f>
        <v>0</v>
      </c>
      <c r="Y435" s="93">
        <f t="shared" ref="Y435:AS435" si="196">SUM(Y436:Y437)</f>
        <v>0</v>
      </c>
      <c r="Z435" s="93">
        <f t="shared" si="196"/>
        <v>0</v>
      </c>
      <c r="AA435" s="93">
        <f t="shared" si="196"/>
        <v>0</v>
      </c>
      <c r="AB435" s="93">
        <f t="shared" si="196"/>
        <v>0</v>
      </c>
      <c r="AC435" s="93">
        <f t="shared" si="196"/>
        <v>0</v>
      </c>
      <c r="AD435" s="93">
        <f t="shared" si="196"/>
        <v>0</v>
      </c>
      <c r="AE435" s="93">
        <f t="shared" si="196"/>
        <v>24.7</v>
      </c>
      <c r="AF435" s="93">
        <f t="shared" si="196"/>
        <v>24.7</v>
      </c>
      <c r="AG435" s="93">
        <f t="shared" si="196"/>
        <v>0</v>
      </c>
      <c r="AH435" s="93">
        <f t="shared" si="196"/>
        <v>0</v>
      </c>
      <c r="AI435" s="93">
        <f t="shared" si="196"/>
        <v>0</v>
      </c>
      <c r="AJ435" s="93">
        <f t="shared" si="196"/>
        <v>0</v>
      </c>
      <c r="AK435" s="93">
        <f t="shared" si="196"/>
        <v>0</v>
      </c>
      <c r="AL435" s="93">
        <f t="shared" si="196"/>
        <v>0</v>
      </c>
      <c r="AM435" s="93">
        <f t="shared" si="196"/>
        <v>0</v>
      </c>
      <c r="AN435" s="93">
        <f t="shared" si="196"/>
        <v>0</v>
      </c>
      <c r="AO435" s="93">
        <f t="shared" si="196"/>
        <v>0</v>
      </c>
      <c r="AP435" s="93">
        <f t="shared" si="196"/>
        <v>0</v>
      </c>
      <c r="AQ435" s="93">
        <f t="shared" si="196"/>
        <v>0</v>
      </c>
      <c r="AR435" s="93">
        <f t="shared" si="196"/>
        <v>0</v>
      </c>
      <c r="AS435" s="93">
        <f t="shared" si="196"/>
        <v>0</v>
      </c>
      <c r="AT435" s="93">
        <v>0</v>
      </c>
      <c r="AU435" s="5">
        <v>0</v>
      </c>
      <c r="AV435" s="636" t="s">
        <v>1001</v>
      </c>
    </row>
    <row r="436" spans="1:48" s="275" customFormat="1" ht="42.75" hidden="1" customHeight="1">
      <c r="A436" s="526"/>
      <c r="B436" s="474"/>
      <c r="C436" s="656"/>
      <c r="D436" s="474"/>
      <c r="E436" s="474"/>
      <c r="F436" s="272"/>
      <c r="G436" s="272"/>
      <c r="H436" s="272"/>
      <c r="I436" s="272"/>
      <c r="J436" s="517"/>
      <c r="K436" s="517"/>
      <c r="L436" s="515"/>
      <c r="M436" s="515"/>
      <c r="N436" s="273"/>
      <c r="O436" s="273"/>
      <c r="P436" s="273"/>
      <c r="Q436" s="273"/>
      <c r="R436" s="273"/>
      <c r="S436" s="273"/>
      <c r="T436" s="273"/>
      <c r="U436" s="273"/>
      <c r="V436" s="279" t="s">
        <v>933</v>
      </c>
      <c r="W436" s="274"/>
      <c r="X436" s="274"/>
      <c r="Y436" s="274"/>
      <c r="Z436" s="274"/>
      <c r="AA436" s="274"/>
      <c r="AB436" s="274"/>
      <c r="AC436" s="274"/>
      <c r="AD436" s="274"/>
      <c r="AE436" s="274">
        <f>AF436</f>
        <v>24.7</v>
      </c>
      <c r="AF436" s="274">
        <v>24.7</v>
      </c>
      <c r="AG436" s="274"/>
      <c r="AH436" s="273"/>
      <c r="AI436" s="273"/>
      <c r="AJ436" s="273"/>
      <c r="AK436" s="274"/>
      <c r="AL436" s="274"/>
      <c r="AM436" s="274"/>
      <c r="AN436" s="274"/>
      <c r="AO436" s="274"/>
      <c r="AP436" s="274"/>
      <c r="AQ436" s="274"/>
      <c r="AR436" s="274"/>
      <c r="AS436" s="274"/>
      <c r="AT436" s="274"/>
      <c r="AU436" s="273"/>
      <c r="AV436" s="640"/>
    </row>
    <row r="437" spans="1:48" s="234" customFormat="1" ht="19.5" hidden="1" customHeight="1">
      <c r="A437" s="526"/>
      <c r="B437" s="474"/>
      <c r="C437" s="656"/>
      <c r="D437" s="474"/>
      <c r="E437" s="474"/>
      <c r="F437" s="232"/>
      <c r="G437" s="232"/>
      <c r="H437" s="232"/>
      <c r="I437" s="232"/>
      <c r="J437" s="517"/>
      <c r="K437" s="517"/>
      <c r="L437" s="515"/>
      <c r="M437" s="515"/>
      <c r="N437" s="233"/>
      <c r="O437" s="233"/>
      <c r="P437" s="233"/>
      <c r="Q437" s="233"/>
      <c r="R437" s="233"/>
      <c r="S437" s="233"/>
      <c r="T437" s="233"/>
      <c r="U437" s="233"/>
      <c r="V437" s="235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33"/>
      <c r="AI437" s="233"/>
      <c r="AJ437" s="233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33"/>
      <c r="AV437" s="640"/>
    </row>
    <row r="438" spans="1:48" ht="19.5" customHeight="1">
      <c r="A438" s="526"/>
      <c r="B438" s="474"/>
      <c r="C438" s="656"/>
      <c r="D438" s="474"/>
      <c r="E438" s="474"/>
      <c r="F438" s="6" t="s">
        <v>19</v>
      </c>
      <c r="G438" s="6" t="s">
        <v>22</v>
      </c>
      <c r="H438" s="6" t="s">
        <v>297</v>
      </c>
      <c r="I438" s="6" t="s">
        <v>297</v>
      </c>
      <c r="J438" s="517"/>
      <c r="K438" s="517"/>
      <c r="L438" s="515"/>
      <c r="M438" s="515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95"/>
        <v>0</v>
      </c>
      <c r="V438" s="5" t="s">
        <v>8</v>
      </c>
      <c r="W438" s="93">
        <v>0</v>
      </c>
      <c r="X438" s="93">
        <v>0</v>
      </c>
      <c r="Y438" s="93">
        <v>0</v>
      </c>
      <c r="Z438" s="93">
        <v>0</v>
      </c>
      <c r="AA438" s="93">
        <v>0</v>
      </c>
      <c r="AB438" s="93">
        <v>0</v>
      </c>
      <c r="AC438" s="93">
        <v>0</v>
      </c>
      <c r="AD438" s="93">
        <v>0</v>
      </c>
      <c r="AE438" s="93">
        <v>0</v>
      </c>
      <c r="AF438" s="93">
        <v>0</v>
      </c>
      <c r="AG438" s="93">
        <v>0</v>
      </c>
      <c r="AH438" s="5">
        <v>0</v>
      </c>
      <c r="AI438" s="5">
        <v>0</v>
      </c>
      <c r="AJ438" s="5">
        <v>0</v>
      </c>
      <c r="AK438" s="93">
        <v>0</v>
      </c>
      <c r="AL438" s="93">
        <v>0</v>
      </c>
      <c r="AM438" s="93">
        <v>0</v>
      </c>
      <c r="AN438" s="93">
        <v>0</v>
      </c>
      <c r="AO438" s="93">
        <v>0</v>
      </c>
      <c r="AP438" s="93">
        <v>0</v>
      </c>
      <c r="AQ438" s="93">
        <v>0</v>
      </c>
      <c r="AR438" s="93">
        <v>0</v>
      </c>
      <c r="AS438" s="93">
        <v>0</v>
      </c>
      <c r="AT438" s="93">
        <v>0</v>
      </c>
      <c r="AU438" s="5">
        <v>0</v>
      </c>
      <c r="AV438" s="640"/>
    </row>
    <row r="439" spans="1:48" ht="19.5" customHeight="1">
      <c r="A439" s="526"/>
      <c r="B439" s="474"/>
      <c r="C439" s="656"/>
      <c r="D439" s="474"/>
      <c r="E439" s="474"/>
      <c r="F439" s="476" t="s">
        <v>39</v>
      </c>
      <c r="G439" s="476" t="s">
        <v>21</v>
      </c>
      <c r="H439" s="476" t="s">
        <v>297</v>
      </c>
      <c r="I439" s="476" t="s">
        <v>297</v>
      </c>
      <c r="J439" s="517"/>
      <c r="K439" s="517"/>
      <c r="L439" s="515"/>
      <c r="M439" s="515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95"/>
        <v>0</v>
      </c>
      <c r="V439" s="7" t="s">
        <v>50</v>
      </c>
      <c r="W439" s="93">
        <v>0</v>
      </c>
      <c r="X439" s="93">
        <v>0</v>
      </c>
      <c r="Y439" s="93">
        <v>0</v>
      </c>
      <c r="Z439" s="93">
        <v>0</v>
      </c>
      <c r="AA439" s="93">
        <v>0</v>
      </c>
      <c r="AB439" s="93">
        <v>0</v>
      </c>
      <c r="AC439" s="93">
        <v>0</v>
      </c>
      <c r="AD439" s="93">
        <v>0</v>
      </c>
      <c r="AE439" s="93">
        <v>0</v>
      </c>
      <c r="AF439" s="93">
        <v>0</v>
      </c>
      <c r="AG439" s="93">
        <v>0</v>
      </c>
      <c r="AH439" s="5">
        <v>0</v>
      </c>
      <c r="AI439" s="5">
        <v>0</v>
      </c>
      <c r="AJ439" s="5">
        <v>0</v>
      </c>
      <c r="AK439" s="93">
        <v>0</v>
      </c>
      <c r="AL439" s="93">
        <v>0</v>
      </c>
      <c r="AM439" s="93">
        <v>0</v>
      </c>
      <c r="AN439" s="93">
        <v>0</v>
      </c>
      <c r="AO439" s="93">
        <v>0</v>
      </c>
      <c r="AP439" s="93">
        <v>0</v>
      </c>
      <c r="AQ439" s="93">
        <v>0</v>
      </c>
      <c r="AR439" s="93">
        <v>0</v>
      </c>
      <c r="AS439" s="93">
        <v>0</v>
      </c>
      <c r="AT439" s="93">
        <v>0</v>
      </c>
      <c r="AU439" s="5">
        <v>0</v>
      </c>
      <c r="AV439" s="640"/>
    </row>
    <row r="440" spans="1:48" ht="19.5" customHeight="1">
      <c r="A440" s="526"/>
      <c r="B440" s="474"/>
      <c r="C440" s="656"/>
      <c r="D440" s="474"/>
      <c r="E440" s="474"/>
      <c r="F440" s="476"/>
      <c r="G440" s="476"/>
      <c r="H440" s="476"/>
      <c r="I440" s="476"/>
      <c r="J440" s="517"/>
      <c r="K440" s="517"/>
      <c r="L440" s="515"/>
      <c r="M440" s="515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95"/>
        <v>0</v>
      </c>
      <c r="V440" s="7" t="s">
        <v>51</v>
      </c>
      <c r="W440" s="93">
        <v>0</v>
      </c>
      <c r="X440" s="93">
        <v>0</v>
      </c>
      <c r="Y440" s="93">
        <v>0</v>
      </c>
      <c r="Z440" s="93">
        <v>0</v>
      </c>
      <c r="AA440" s="93">
        <v>0</v>
      </c>
      <c r="AB440" s="93">
        <v>0</v>
      </c>
      <c r="AC440" s="93">
        <v>0</v>
      </c>
      <c r="AD440" s="93">
        <v>0</v>
      </c>
      <c r="AE440" s="93">
        <v>0</v>
      </c>
      <c r="AF440" s="93">
        <v>0</v>
      </c>
      <c r="AG440" s="93">
        <v>0</v>
      </c>
      <c r="AH440" s="5">
        <v>0</v>
      </c>
      <c r="AI440" s="5">
        <v>0</v>
      </c>
      <c r="AJ440" s="5">
        <v>0</v>
      </c>
      <c r="AK440" s="93">
        <v>0</v>
      </c>
      <c r="AL440" s="93">
        <v>0</v>
      </c>
      <c r="AM440" s="93">
        <v>0</v>
      </c>
      <c r="AN440" s="93">
        <v>0</v>
      </c>
      <c r="AO440" s="93">
        <v>0</v>
      </c>
      <c r="AP440" s="93">
        <v>0</v>
      </c>
      <c r="AQ440" s="93">
        <v>0</v>
      </c>
      <c r="AR440" s="93">
        <v>0</v>
      </c>
      <c r="AS440" s="93">
        <v>0</v>
      </c>
      <c r="AT440" s="93">
        <v>0</v>
      </c>
      <c r="AU440" s="5">
        <v>0</v>
      </c>
      <c r="AV440" s="640"/>
    </row>
    <row r="441" spans="1:48" ht="18" customHeight="1">
      <c r="A441" s="526"/>
      <c r="B441" s="474"/>
      <c r="C441" s="656"/>
      <c r="D441" s="474"/>
      <c r="E441" s="474"/>
      <c r="F441" s="476"/>
      <c r="G441" s="476"/>
      <c r="H441" s="476"/>
      <c r="I441" s="476"/>
      <c r="J441" s="517"/>
      <c r="K441" s="517"/>
      <c r="L441" s="515"/>
      <c r="M441" s="515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95"/>
        <v>0</v>
      </c>
      <c r="V441" s="7" t="s">
        <v>52</v>
      </c>
      <c r="W441" s="93">
        <v>0</v>
      </c>
      <c r="X441" s="93">
        <v>0</v>
      </c>
      <c r="Y441" s="93">
        <v>0</v>
      </c>
      <c r="Z441" s="93">
        <v>0</v>
      </c>
      <c r="AA441" s="93">
        <v>0</v>
      </c>
      <c r="AB441" s="93">
        <v>0</v>
      </c>
      <c r="AC441" s="93">
        <v>0</v>
      </c>
      <c r="AD441" s="93">
        <v>0</v>
      </c>
      <c r="AE441" s="93">
        <v>0</v>
      </c>
      <c r="AF441" s="93">
        <v>0</v>
      </c>
      <c r="AG441" s="93">
        <v>0</v>
      </c>
      <c r="AH441" s="5">
        <v>0</v>
      </c>
      <c r="AI441" s="5">
        <v>0</v>
      </c>
      <c r="AJ441" s="5">
        <v>0</v>
      </c>
      <c r="AK441" s="93">
        <v>0</v>
      </c>
      <c r="AL441" s="93">
        <v>0</v>
      </c>
      <c r="AM441" s="93">
        <v>0</v>
      </c>
      <c r="AN441" s="93">
        <v>0</v>
      </c>
      <c r="AO441" s="93">
        <v>0</v>
      </c>
      <c r="AP441" s="93">
        <v>0</v>
      </c>
      <c r="AQ441" s="93">
        <v>0</v>
      </c>
      <c r="AR441" s="93">
        <v>0</v>
      </c>
      <c r="AS441" s="93">
        <v>0</v>
      </c>
      <c r="AT441" s="93">
        <v>0</v>
      </c>
      <c r="AU441" s="5">
        <v>0</v>
      </c>
      <c r="AV441" s="639"/>
    </row>
    <row r="442" spans="1:48" ht="17.25" customHeight="1">
      <c r="A442" s="527"/>
      <c r="B442" s="474"/>
      <c r="C442" s="656"/>
      <c r="D442" s="474"/>
      <c r="E442" s="474"/>
      <c r="F442" s="476"/>
      <c r="G442" s="476"/>
      <c r="H442" s="476"/>
      <c r="I442" s="476"/>
      <c r="J442" s="517"/>
      <c r="K442" s="517"/>
      <c r="L442" s="515"/>
      <c r="M442" s="515"/>
      <c r="N442" s="230">
        <f t="shared" ref="N442:T442" si="197">SUM(N435:N441)</f>
        <v>0</v>
      </c>
      <c r="O442" s="230">
        <f t="shared" si="197"/>
        <v>0.98</v>
      </c>
      <c r="P442" s="230">
        <f t="shared" si="197"/>
        <v>4.6224800000000004</v>
      </c>
      <c r="Q442" s="230">
        <f t="shared" si="197"/>
        <v>0.42048000000000002</v>
      </c>
      <c r="R442" s="230">
        <f t="shared" si="197"/>
        <v>0</v>
      </c>
      <c r="S442" s="230">
        <f t="shared" si="197"/>
        <v>0</v>
      </c>
      <c r="T442" s="230">
        <f t="shared" si="197"/>
        <v>0</v>
      </c>
      <c r="U442" s="231">
        <f t="shared" si="195"/>
        <v>6.0229600000000003</v>
      </c>
      <c r="V442" s="231" t="s">
        <v>11</v>
      </c>
      <c r="W442" s="193">
        <f t="shared" ref="W442:AU442" si="198">SUM(W435:W441)</f>
        <v>420.48</v>
      </c>
      <c r="X442" s="193">
        <f>X435+X438+X439+X440+X441</f>
        <v>0</v>
      </c>
      <c r="Y442" s="193">
        <f t="shared" ref="Y442:AT442" si="199">Y435+Y438+Y439+Y440+Y441</f>
        <v>0</v>
      </c>
      <c r="Z442" s="193">
        <f t="shared" si="199"/>
        <v>0</v>
      </c>
      <c r="AA442" s="193">
        <f t="shared" si="199"/>
        <v>0</v>
      </c>
      <c r="AB442" s="193">
        <f t="shared" si="199"/>
        <v>0</v>
      </c>
      <c r="AC442" s="193">
        <f t="shared" si="199"/>
        <v>0</v>
      </c>
      <c r="AD442" s="193">
        <f t="shared" si="199"/>
        <v>0</v>
      </c>
      <c r="AE442" s="193">
        <f t="shared" si="199"/>
        <v>24.7</v>
      </c>
      <c r="AF442" s="193">
        <f t="shared" si="199"/>
        <v>24.7</v>
      </c>
      <c r="AG442" s="193">
        <f t="shared" si="199"/>
        <v>0</v>
      </c>
      <c r="AH442" s="193">
        <f t="shared" si="199"/>
        <v>0</v>
      </c>
      <c r="AI442" s="193">
        <f t="shared" si="199"/>
        <v>0</v>
      </c>
      <c r="AJ442" s="193">
        <f t="shared" si="199"/>
        <v>0</v>
      </c>
      <c r="AK442" s="193">
        <f t="shared" si="199"/>
        <v>0</v>
      </c>
      <c r="AL442" s="193">
        <f t="shared" si="199"/>
        <v>0</v>
      </c>
      <c r="AM442" s="193">
        <f t="shared" si="199"/>
        <v>0</v>
      </c>
      <c r="AN442" s="193">
        <f t="shared" si="199"/>
        <v>0</v>
      </c>
      <c r="AO442" s="193">
        <f t="shared" si="199"/>
        <v>0</v>
      </c>
      <c r="AP442" s="193">
        <f t="shared" si="199"/>
        <v>0</v>
      </c>
      <c r="AQ442" s="193">
        <f t="shared" si="199"/>
        <v>0</v>
      </c>
      <c r="AR442" s="193">
        <f t="shared" si="199"/>
        <v>0</v>
      </c>
      <c r="AS442" s="193">
        <f t="shared" si="199"/>
        <v>0</v>
      </c>
      <c r="AT442" s="193">
        <f t="shared" si="199"/>
        <v>0</v>
      </c>
      <c r="AU442" s="230">
        <f t="shared" si="198"/>
        <v>0</v>
      </c>
      <c r="AV442" s="328"/>
    </row>
    <row r="443" spans="1:48" ht="15.75" hidden="1" customHeight="1">
      <c r="A443" s="547" t="s">
        <v>185</v>
      </c>
      <c r="B443" s="547"/>
      <c r="C443" s="547"/>
      <c r="D443" s="547"/>
      <c r="E443" s="547"/>
      <c r="F443" s="547"/>
      <c r="G443" s="547"/>
      <c r="H443" s="547"/>
      <c r="I443" s="547"/>
      <c r="J443" s="547"/>
      <c r="K443" s="547"/>
      <c r="L443" s="547"/>
      <c r="M443" s="547"/>
      <c r="N443" s="547"/>
      <c r="O443" s="547"/>
      <c r="P443" s="547"/>
      <c r="Q443" s="547"/>
      <c r="R443" s="547"/>
      <c r="S443" s="547"/>
      <c r="T443" s="547"/>
      <c r="U443" s="547"/>
      <c r="V443" s="547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88"/>
      <c r="AI443" s="188"/>
      <c r="AJ443" s="188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88"/>
      <c r="AV443" s="302"/>
    </row>
    <row r="444" spans="1:48" ht="29.25" hidden="1" customHeight="1">
      <c r="A444" s="548" t="s">
        <v>65</v>
      </c>
      <c r="B444" s="548"/>
      <c r="C444" s="548"/>
      <c r="D444" s="548"/>
      <c r="E444" s="548"/>
      <c r="F444" s="548"/>
      <c r="G444" s="548"/>
      <c r="H444" s="548"/>
      <c r="I444" s="548"/>
      <c r="J444" s="548"/>
      <c r="K444" s="548"/>
      <c r="L444" s="548"/>
      <c r="M444" s="548"/>
      <c r="N444" s="548"/>
      <c r="O444" s="548"/>
      <c r="P444" s="548"/>
      <c r="Q444" s="548"/>
      <c r="R444" s="548"/>
      <c r="S444" s="548"/>
      <c r="T444" s="548"/>
      <c r="U444" s="548"/>
      <c r="V444" s="548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88"/>
      <c r="AI444" s="188"/>
      <c r="AJ444" s="188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88"/>
      <c r="AV444" s="302"/>
    </row>
    <row r="445" spans="1:48" ht="15.75" hidden="1" customHeight="1">
      <c r="A445" s="547" t="s">
        <v>186</v>
      </c>
      <c r="B445" s="547"/>
      <c r="C445" s="547"/>
      <c r="D445" s="547"/>
      <c r="E445" s="547"/>
      <c r="F445" s="547"/>
      <c r="G445" s="547"/>
      <c r="H445" s="547"/>
      <c r="I445" s="547"/>
      <c r="J445" s="547"/>
      <c r="K445" s="547"/>
      <c r="L445" s="547"/>
      <c r="M445" s="547"/>
      <c r="N445" s="547"/>
      <c r="O445" s="547"/>
      <c r="P445" s="547"/>
      <c r="Q445" s="547"/>
      <c r="R445" s="547"/>
      <c r="S445" s="547"/>
      <c r="T445" s="547"/>
      <c r="U445" s="547"/>
      <c r="V445" s="547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88"/>
      <c r="AI445" s="188"/>
      <c r="AJ445" s="188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88"/>
      <c r="AV445" s="302"/>
    </row>
    <row r="446" spans="1:48" ht="29.25" hidden="1" customHeight="1">
      <c r="A446" s="548" t="s">
        <v>65</v>
      </c>
      <c r="B446" s="548"/>
      <c r="C446" s="548"/>
      <c r="D446" s="548"/>
      <c r="E446" s="548"/>
      <c r="F446" s="548"/>
      <c r="G446" s="548"/>
      <c r="H446" s="548"/>
      <c r="I446" s="548"/>
      <c r="J446" s="548"/>
      <c r="K446" s="548"/>
      <c r="L446" s="548"/>
      <c r="M446" s="548"/>
      <c r="N446" s="548"/>
      <c r="O446" s="548"/>
      <c r="P446" s="548"/>
      <c r="Q446" s="548"/>
      <c r="R446" s="548"/>
      <c r="S446" s="548"/>
      <c r="T446" s="548"/>
      <c r="U446" s="548"/>
      <c r="V446" s="548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88"/>
      <c r="AI446" s="188"/>
      <c r="AJ446" s="188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88"/>
      <c r="AV446" s="302"/>
    </row>
    <row r="447" spans="1:48" ht="15.75" hidden="1" customHeight="1">
      <c r="A447" s="547" t="s">
        <v>187</v>
      </c>
      <c r="B447" s="547"/>
      <c r="C447" s="547"/>
      <c r="D447" s="547"/>
      <c r="E447" s="547"/>
      <c r="F447" s="547"/>
      <c r="G447" s="547"/>
      <c r="H447" s="547"/>
      <c r="I447" s="547"/>
      <c r="J447" s="547"/>
      <c r="K447" s="547"/>
      <c r="L447" s="547"/>
      <c r="M447" s="547"/>
      <c r="N447" s="547"/>
      <c r="O447" s="547"/>
      <c r="P447" s="547"/>
      <c r="Q447" s="547"/>
      <c r="R447" s="547"/>
      <c r="S447" s="547"/>
      <c r="T447" s="547"/>
      <c r="U447" s="547"/>
      <c r="V447" s="547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88"/>
      <c r="AI447" s="188"/>
      <c r="AJ447" s="188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88"/>
      <c r="AV447" s="302"/>
    </row>
    <row r="448" spans="1:48" ht="29.25" hidden="1" customHeight="1">
      <c r="A448" s="548" t="s">
        <v>65</v>
      </c>
      <c r="B448" s="548"/>
      <c r="C448" s="548"/>
      <c r="D448" s="548"/>
      <c r="E448" s="548"/>
      <c r="F448" s="548"/>
      <c r="G448" s="548"/>
      <c r="H448" s="548"/>
      <c r="I448" s="548"/>
      <c r="J448" s="548"/>
      <c r="K448" s="548"/>
      <c r="L448" s="548"/>
      <c r="M448" s="548"/>
      <c r="N448" s="548"/>
      <c r="O448" s="548"/>
      <c r="P448" s="548"/>
      <c r="Q448" s="548"/>
      <c r="R448" s="548"/>
      <c r="S448" s="548"/>
      <c r="T448" s="548"/>
      <c r="U448" s="548"/>
      <c r="V448" s="548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88"/>
      <c r="AI448" s="188"/>
      <c r="AJ448" s="188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88"/>
      <c r="AV448" s="302"/>
    </row>
    <row r="449" spans="1:48" ht="19.5" hidden="1" customHeight="1">
      <c r="A449" s="549" t="s">
        <v>47</v>
      </c>
      <c r="B449" s="549"/>
      <c r="C449" s="549"/>
      <c r="D449" s="549"/>
      <c r="E449" s="549"/>
      <c r="F449" s="549"/>
      <c r="G449" s="549"/>
      <c r="H449" s="549"/>
      <c r="I449" s="549"/>
      <c r="J449" s="549"/>
      <c r="K449" s="549"/>
      <c r="L449" s="549"/>
      <c r="M449" s="549"/>
      <c r="N449" s="4"/>
      <c r="O449" s="4"/>
      <c r="P449" s="4"/>
      <c r="Q449" s="4"/>
      <c r="R449" s="4"/>
      <c r="S449" s="4"/>
      <c r="T449" s="4"/>
      <c r="U449" s="5"/>
      <c r="V449" s="5"/>
      <c r="W449" s="191"/>
      <c r="X449" s="191"/>
      <c r="Y449" s="190"/>
      <c r="Z449" s="190"/>
      <c r="AA449" s="190"/>
      <c r="AB449" s="190"/>
      <c r="AC449" s="190"/>
      <c r="AD449" s="190"/>
      <c r="AE449" s="190"/>
      <c r="AF449" s="190"/>
      <c r="AG449" s="190"/>
      <c r="AH449" s="188"/>
      <c r="AI449" s="188"/>
      <c r="AJ449" s="188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88"/>
      <c r="AV449" s="302"/>
    </row>
    <row r="450" spans="1:48" ht="17.25" hidden="1" customHeight="1">
      <c r="A450" s="542"/>
      <c r="B450" s="543"/>
      <c r="C450" s="543"/>
      <c r="D450" s="543"/>
      <c r="E450" s="543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200">O435</f>
        <v>0.98</v>
      </c>
      <c r="P450" s="9">
        <f t="shared" si="200"/>
        <v>4.6224800000000004</v>
      </c>
      <c r="Q450" s="9">
        <f t="shared" si="200"/>
        <v>0.42048000000000002</v>
      </c>
      <c r="R450" s="9">
        <f t="shared" si="200"/>
        <v>0</v>
      </c>
      <c r="S450" s="9">
        <f t="shared" si="200"/>
        <v>0</v>
      </c>
      <c r="T450" s="9">
        <f t="shared" si="200"/>
        <v>0</v>
      </c>
      <c r="U450" s="9">
        <f t="shared" ref="U450:U455" si="201">SUM(N450:T450)</f>
        <v>6.0229600000000003</v>
      </c>
      <c r="V450" s="16" t="s">
        <v>3</v>
      </c>
      <c r="W450" s="93">
        <f t="shared" ref="W450:AU450" si="202">W435</f>
        <v>420.48</v>
      </c>
      <c r="X450" s="93">
        <f t="shared" si="202"/>
        <v>0</v>
      </c>
      <c r="Y450" s="93">
        <f t="shared" si="202"/>
        <v>0</v>
      </c>
      <c r="Z450" s="93">
        <f t="shared" si="202"/>
        <v>0</v>
      </c>
      <c r="AA450" s="93">
        <f t="shared" si="202"/>
        <v>0</v>
      </c>
      <c r="AB450" s="93">
        <f t="shared" si="202"/>
        <v>0</v>
      </c>
      <c r="AC450" s="93">
        <f t="shared" si="202"/>
        <v>0</v>
      </c>
      <c r="AD450" s="93">
        <f t="shared" si="202"/>
        <v>0</v>
      </c>
      <c r="AE450" s="93">
        <f t="shared" si="202"/>
        <v>24.7</v>
      </c>
      <c r="AF450" s="93">
        <f t="shared" si="202"/>
        <v>24.7</v>
      </c>
      <c r="AG450" s="93">
        <f t="shared" si="202"/>
        <v>0</v>
      </c>
      <c r="AH450" s="9">
        <f t="shared" si="202"/>
        <v>0</v>
      </c>
      <c r="AI450" s="9">
        <f t="shared" si="202"/>
        <v>0</v>
      </c>
      <c r="AJ450" s="9">
        <f t="shared" si="202"/>
        <v>0</v>
      </c>
      <c r="AK450" s="93">
        <f t="shared" si="202"/>
        <v>0</v>
      </c>
      <c r="AL450" s="93">
        <f t="shared" si="202"/>
        <v>0</v>
      </c>
      <c r="AM450" s="93">
        <f t="shared" si="202"/>
        <v>0</v>
      </c>
      <c r="AN450" s="93">
        <f t="shared" si="202"/>
        <v>0</v>
      </c>
      <c r="AO450" s="93">
        <f t="shared" si="202"/>
        <v>0</v>
      </c>
      <c r="AP450" s="93">
        <f t="shared" si="202"/>
        <v>0</v>
      </c>
      <c r="AQ450" s="93">
        <f t="shared" si="202"/>
        <v>0</v>
      </c>
      <c r="AR450" s="93">
        <f t="shared" si="202"/>
        <v>0</v>
      </c>
      <c r="AS450" s="93">
        <f t="shared" si="202"/>
        <v>0</v>
      </c>
      <c r="AT450" s="93">
        <f t="shared" si="202"/>
        <v>0</v>
      </c>
      <c r="AU450" s="9">
        <f t="shared" si="202"/>
        <v>0</v>
      </c>
      <c r="AV450" s="302"/>
    </row>
    <row r="451" spans="1:48" ht="17.25" hidden="1" customHeight="1">
      <c r="A451" s="542"/>
      <c r="B451" s="543"/>
      <c r="C451" s="543"/>
      <c r="D451" s="543"/>
      <c r="E451" s="543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203">N438</f>
        <v>0</v>
      </c>
      <c r="O451" s="9">
        <f t="shared" si="203"/>
        <v>0</v>
      </c>
      <c r="P451" s="9">
        <f t="shared" si="203"/>
        <v>0</v>
      </c>
      <c r="Q451" s="9">
        <f t="shared" si="203"/>
        <v>0</v>
      </c>
      <c r="R451" s="9">
        <f t="shared" si="203"/>
        <v>0</v>
      </c>
      <c r="S451" s="9">
        <f t="shared" si="203"/>
        <v>0</v>
      </c>
      <c r="T451" s="9">
        <f t="shared" si="203"/>
        <v>0</v>
      </c>
      <c r="U451" s="9">
        <f t="shared" si="201"/>
        <v>0</v>
      </c>
      <c r="V451" s="16" t="s">
        <v>8</v>
      </c>
      <c r="W451" s="93">
        <f t="shared" ref="W451:AU455" si="204">W438</f>
        <v>0</v>
      </c>
      <c r="X451" s="93">
        <f t="shared" si="204"/>
        <v>0</v>
      </c>
      <c r="Y451" s="93">
        <f t="shared" si="204"/>
        <v>0</v>
      </c>
      <c r="Z451" s="93">
        <f t="shared" si="204"/>
        <v>0</v>
      </c>
      <c r="AA451" s="93">
        <f t="shared" si="204"/>
        <v>0</v>
      </c>
      <c r="AB451" s="93">
        <f t="shared" si="204"/>
        <v>0</v>
      </c>
      <c r="AC451" s="93">
        <f t="shared" si="204"/>
        <v>0</v>
      </c>
      <c r="AD451" s="93">
        <f t="shared" si="204"/>
        <v>0</v>
      </c>
      <c r="AE451" s="93">
        <f t="shared" si="204"/>
        <v>0</v>
      </c>
      <c r="AF451" s="93">
        <f t="shared" si="204"/>
        <v>0</v>
      </c>
      <c r="AG451" s="93">
        <f t="shared" si="204"/>
        <v>0</v>
      </c>
      <c r="AH451" s="9">
        <f t="shared" si="204"/>
        <v>0</v>
      </c>
      <c r="AI451" s="9">
        <f t="shared" si="204"/>
        <v>0</v>
      </c>
      <c r="AJ451" s="9">
        <f t="shared" si="204"/>
        <v>0</v>
      </c>
      <c r="AK451" s="93">
        <f t="shared" si="204"/>
        <v>0</v>
      </c>
      <c r="AL451" s="93">
        <f t="shared" si="204"/>
        <v>0</v>
      </c>
      <c r="AM451" s="93">
        <f t="shared" si="204"/>
        <v>0</v>
      </c>
      <c r="AN451" s="93">
        <f t="shared" si="204"/>
        <v>0</v>
      </c>
      <c r="AO451" s="93">
        <f t="shared" si="204"/>
        <v>0</v>
      </c>
      <c r="AP451" s="93">
        <f t="shared" si="204"/>
        <v>0</v>
      </c>
      <c r="AQ451" s="93">
        <f t="shared" si="204"/>
        <v>0</v>
      </c>
      <c r="AR451" s="93">
        <f t="shared" si="204"/>
        <v>0</v>
      </c>
      <c r="AS451" s="93">
        <f t="shared" si="204"/>
        <v>0</v>
      </c>
      <c r="AT451" s="93">
        <f t="shared" si="204"/>
        <v>0</v>
      </c>
      <c r="AU451" s="9">
        <f t="shared" si="204"/>
        <v>0</v>
      </c>
      <c r="AV451" s="302"/>
    </row>
    <row r="452" spans="1:48" ht="17.25" hidden="1" customHeight="1">
      <c r="A452" s="542"/>
      <c r="B452" s="543"/>
      <c r="C452" s="543"/>
      <c r="D452" s="543"/>
      <c r="E452" s="543"/>
      <c r="F452" s="11"/>
      <c r="G452" s="11"/>
      <c r="H452" s="11"/>
      <c r="I452" s="11"/>
      <c r="J452" s="11"/>
      <c r="K452" s="11"/>
      <c r="L452" s="20"/>
      <c r="M452" s="20"/>
      <c r="N452" s="9">
        <f t="shared" si="203"/>
        <v>0</v>
      </c>
      <c r="O452" s="9">
        <f t="shared" si="203"/>
        <v>0</v>
      </c>
      <c r="P452" s="9">
        <f t="shared" si="203"/>
        <v>0</v>
      </c>
      <c r="Q452" s="9">
        <f t="shared" si="203"/>
        <v>0</v>
      </c>
      <c r="R452" s="9">
        <f t="shared" si="203"/>
        <v>0</v>
      </c>
      <c r="S452" s="9">
        <f t="shared" si="203"/>
        <v>0</v>
      </c>
      <c r="T452" s="9">
        <f t="shared" si="203"/>
        <v>0</v>
      </c>
      <c r="U452" s="9">
        <f t="shared" si="201"/>
        <v>0</v>
      </c>
      <c r="V452" s="13" t="s">
        <v>50</v>
      </c>
      <c r="W452" s="93">
        <f t="shared" si="204"/>
        <v>0</v>
      </c>
      <c r="X452" s="93">
        <f t="shared" si="204"/>
        <v>0</v>
      </c>
      <c r="Y452" s="93">
        <f t="shared" si="204"/>
        <v>0</v>
      </c>
      <c r="Z452" s="93">
        <f t="shared" si="204"/>
        <v>0</v>
      </c>
      <c r="AA452" s="93">
        <f t="shared" si="204"/>
        <v>0</v>
      </c>
      <c r="AB452" s="93">
        <f t="shared" si="204"/>
        <v>0</v>
      </c>
      <c r="AC452" s="93">
        <f t="shared" si="204"/>
        <v>0</v>
      </c>
      <c r="AD452" s="93">
        <f t="shared" si="204"/>
        <v>0</v>
      </c>
      <c r="AE452" s="93">
        <f t="shared" si="204"/>
        <v>0</v>
      </c>
      <c r="AF452" s="93">
        <f t="shared" si="204"/>
        <v>0</v>
      </c>
      <c r="AG452" s="93">
        <f t="shared" si="204"/>
        <v>0</v>
      </c>
      <c r="AH452" s="9">
        <f t="shared" si="204"/>
        <v>0</v>
      </c>
      <c r="AI452" s="9">
        <f t="shared" si="204"/>
        <v>0</v>
      </c>
      <c r="AJ452" s="9">
        <f t="shared" si="204"/>
        <v>0</v>
      </c>
      <c r="AK452" s="93">
        <f t="shared" si="204"/>
        <v>0</v>
      </c>
      <c r="AL452" s="93">
        <f t="shared" si="204"/>
        <v>0</v>
      </c>
      <c r="AM452" s="93">
        <f t="shared" si="204"/>
        <v>0</v>
      </c>
      <c r="AN452" s="93">
        <f t="shared" si="204"/>
        <v>0</v>
      </c>
      <c r="AO452" s="93">
        <f t="shared" si="204"/>
        <v>0</v>
      </c>
      <c r="AP452" s="93">
        <f t="shared" si="204"/>
        <v>0</v>
      </c>
      <c r="AQ452" s="93">
        <f t="shared" si="204"/>
        <v>0</v>
      </c>
      <c r="AR452" s="93">
        <f t="shared" si="204"/>
        <v>0</v>
      </c>
      <c r="AS452" s="93">
        <f t="shared" si="204"/>
        <v>0</v>
      </c>
      <c r="AT452" s="93">
        <f t="shared" si="204"/>
        <v>0</v>
      </c>
      <c r="AU452" s="9">
        <f t="shared" si="204"/>
        <v>0</v>
      </c>
      <c r="AV452" s="302"/>
    </row>
    <row r="453" spans="1:48" ht="17.25" hidden="1" customHeight="1">
      <c r="A453" s="542"/>
      <c r="B453" s="543"/>
      <c r="C453" s="543"/>
      <c r="D453" s="543"/>
      <c r="E453" s="543"/>
      <c r="F453" s="11"/>
      <c r="G453" s="11"/>
      <c r="H453" s="11"/>
      <c r="I453" s="11"/>
      <c r="J453" s="11"/>
      <c r="K453" s="11"/>
      <c r="L453" s="20"/>
      <c r="M453" s="20"/>
      <c r="N453" s="9">
        <f t="shared" si="203"/>
        <v>0</v>
      </c>
      <c r="O453" s="9">
        <f t="shared" si="203"/>
        <v>0</v>
      </c>
      <c r="P453" s="9">
        <f t="shared" si="203"/>
        <v>0</v>
      </c>
      <c r="Q453" s="9">
        <f t="shared" si="203"/>
        <v>0</v>
      </c>
      <c r="R453" s="9">
        <f t="shared" si="203"/>
        <v>0</v>
      </c>
      <c r="S453" s="9">
        <f t="shared" si="203"/>
        <v>0</v>
      </c>
      <c r="T453" s="9">
        <f t="shared" si="203"/>
        <v>0</v>
      </c>
      <c r="U453" s="9">
        <f t="shared" si="201"/>
        <v>0</v>
      </c>
      <c r="V453" s="13" t="s">
        <v>51</v>
      </c>
      <c r="W453" s="93">
        <f t="shared" si="204"/>
        <v>0</v>
      </c>
      <c r="X453" s="93">
        <f t="shared" si="204"/>
        <v>0</v>
      </c>
      <c r="Y453" s="93">
        <f t="shared" si="204"/>
        <v>0</v>
      </c>
      <c r="Z453" s="93">
        <f t="shared" si="204"/>
        <v>0</v>
      </c>
      <c r="AA453" s="93">
        <f t="shared" si="204"/>
        <v>0</v>
      </c>
      <c r="AB453" s="93">
        <f t="shared" si="204"/>
        <v>0</v>
      </c>
      <c r="AC453" s="93">
        <f t="shared" si="204"/>
        <v>0</v>
      </c>
      <c r="AD453" s="93">
        <f t="shared" si="204"/>
        <v>0</v>
      </c>
      <c r="AE453" s="93">
        <f t="shared" si="204"/>
        <v>0</v>
      </c>
      <c r="AF453" s="93">
        <f t="shared" si="204"/>
        <v>0</v>
      </c>
      <c r="AG453" s="93">
        <f t="shared" si="204"/>
        <v>0</v>
      </c>
      <c r="AH453" s="9">
        <f t="shared" si="204"/>
        <v>0</v>
      </c>
      <c r="AI453" s="9">
        <f t="shared" si="204"/>
        <v>0</v>
      </c>
      <c r="AJ453" s="9">
        <f t="shared" si="204"/>
        <v>0</v>
      </c>
      <c r="AK453" s="93">
        <f t="shared" si="204"/>
        <v>0</v>
      </c>
      <c r="AL453" s="93">
        <f t="shared" si="204"/>
        <v>0</v>
      </c>
      <c r="AM453" s="93">
        <f t="shared" si="204"/>
        <v>0</v>
      </c>
      <c r="AN453" s="93">
        <f t="shared" si="204"/>
        <v>0</v>
      </c>
      <c r="AO453" s="93">
        <f t="shared" si="204"/>
        <v>0</v>
      </c>
      <c r="AP453" s="93">
        <f t="shared" si="204"/>
        <v>0</v>
      </c>
      <c r="AQ453" s="93">
        <f t="shared" si="204"/>
        <v>0</v>
      </c>
      <c r="AR453" s="93">
        <f t="shared" si="204"/>
        <v>0</v>
      </c>
      <c r="AS453" s="93">
        <f t="shared" si="204"/>
        <v>0</v>
      </c>
      <c r="AT453" s="93">
        <f t="shared" si="204"/>
        <v>0</v>
      </c>
      <c r="AU453" s="9">
        <f t="shared" si="204"/>
        <v>0</v>
      </c>
      <c r="AV453" s="302"/>
    </row>
    <row r="454" spans="1:48" ht="17.25" hidden="1" customHeight="1">
      <c r="A454" s="18"/>
      <c r="B454" s="19"/>
      <c r="C454" s="357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203"/>
        <v>0</v>
      </c>
      <c r="O454" s="9">
        <f t="shared" si="203"/>
        <v>0</v>
      </c>
      <c r="P454" s="9">
        <f t="shared" si="203"/>
        <v>0</v>
      </c>
      <c r="Q454" s="9">
        <f t="shared" si="203"/>
        <v>0</v>
      </c>
      <c r="R454" s="9">
        <f t="shared" si="203"/>
        <v>0</v>
      </c>
      <c r="S454" s="9">
        <f t="shared" si="203"/>
        <v>0</v>
      </c>
      <c r="T454" s="9">
        <f t="shared" si="203"/>
        <v>0</v>
      </c>
      <c r="U454" s="9">
        <f t="shared" si="201"/>
        <v>0</v>
      </c>
      <c r="V454" s="13" t="s">
        <v>52</v>
      </c>
      <c r="W454" s="93">
        <f t="shared" si="204"/>
        <v>0</v>
      </c>
      <c r="X454" s="93">
        <f t="shared" si="204"/>
        <v>0</v>
      </c>
      <c r="Y454" s="93">
        <f t="shared" si="204"/>
        <v>0</v>
      </c>
      <c r="Z454" s="93">
        <f t="shared" si="204"/>
        <v>0</v>
      </c>
      <c r="AA454" s="93">
        <f t="shared" si="204"/>
        <v>0</v>
      </c>
      <c r="AB454" s="93">
        <f t="shared" si="204"/>
        <v>0</v>
      </c>
      <c r="AC454" s="93">
        <f t="shared" si="204"/>
        <v>0</v>
      </c>
      <c r="AD454" s="93">
        <f t="shared" si="204"/>
        <v>0</v>
      </c>
      <c r="AE454" s="93">
        <f t="shared" si="204"/>
        <v>0</v>
      </c>
      <c r="AF454" s="93">
        <f t="shared" si="204"/>
        <v>0</v>
      </c>
      <c r="AG454" s="93">
        <f t="shared" si="204"/>
        <v>0</v>
      </c>
      <c r="AH454" s="9">
        <f t="shared" si="204"/>
        <v>0</v>
      </c>
      <c r="AI454" s="9">
        <f t="shared" si="204"/>
        <v>0</v>
      </c>
      <c r="AJ454" s="9">
        <f t="shared" si="204"/>
        <v>0</v>
      </c>
      <c r="AK454" s="93">
        <f t="shared" si="204"/>
        <v>0</v>
      </c>
      <c r="AL454" s="93">
        <f t="shared" si="204"/>
        <v>0</v>
      </c>
      <c r="AM454" s="93">
        <f t="shared" si="204"/>
        <v>0</v>
      </c>
      <c r="AN454" s="93">
        <f t="shared" si="204"/>
        <v>0</v>
      </c>
      <c r="AO454" s="93">
        <f t="shared" si="204"/>
        <v>0</v>
      </c>
      <c r="AP454" s="93">
        <f t="shared" si="204"/>
        <v>0</v>
      </c>
      <c r="AQ454" s="93">
        <f t="shared" si="204"/>
        <v>0</v>
      </c>
      <c r="AR454" s="93">
        <f t="shared" si="204"/>
        <v>0</v>
      </c>
      <c r="AS454" s="93">
        <f t="shared" si="204"/>
        <v>0</v>
      </c>
      <c r="AT454" s="93">
        <f t="shared" si="204"/>
        <v>0</v>
      </c>
      <c r="AU454" s="9">
        <f t="shared" si="204"/>
        <v>0</v>
      </c>
      <c r="AV454" s="302"/>
    </row>
    <row r="455" spans="1:48" ht="17.25" hidden="1" customHeight="1">
      <c r="A455" s="542"/>
      <c r="B455" s="543"/>
      <c r="C455" s="543"/>
      <c r="D455" s="543"/>
      <c r="E455" s="543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30">
        <f t="shared" si="203"/>
        <v>0</v>
      </c>
      <c r="O455" s="230">
        <f t="shared" si="203"/>
        <v>0.98</v>
      </c>
      <c r="P455" s="230">
        <f t="shared" si="203"/>
        <v>4.6224800000000004</v>
      </c>
      <c r="Q455" s="230">
        <f t="shared" si="203"/>
        <v>0.42048000000000002</v>
      </c>
      <c r="R455" s="230">
        <f t="shared" si="203"/>
        <v>0</v>
      </c>
      <c r="S455" s="230">
        <f t="shared" si="203"/>
        <v>0</v>
      </c>
      <c r="T455" s="230">
        <f t="shared" si="203"/>
        <v>0</v>
      </c>
      <c r="U455" s="231">
        <f t="shared" si="201"/>
        <v>6.0229600000000003</v>
      </c>
      <c r="V455" s="231" t="s">
        <v>11</v>
      </c>
      <c r="W455" s="193">
        <f t="shared" si="204"/>
        <v>420.48</v>
      </c>
      <c r="X455" s="193">
        <f t="shared" si="204"/>
        <v>0</v>
      </c>
      <c r="Y455" s="193">
        <f t="shared" si="204"/>
        <v>0</v>
      </c>
      <c r="Z455" s="193">
        <f t="shared" si="204"/>
        <v>0</v>
      </c>
      <c r="AA455" s="193">
        <f t="shared" si="204"/>
        <v>0</v>
      </c>
      <c r="AB455" s="193">
        <f t="shared" si="204"/>
        <v>0</v>
      </c>
      <c r="AC455" s="193">
        <f t="shared" si="204"/>
        <v>0</v>
      </c>
      <c r="AD455" s="193">
        <f t="shared" si="204"/>
        <v>0</v>
      </c>
      <c r="AE455" s="193">
        <f t="shared" si="204"/>
        <v>24.7</v>
      </c>
      <c r="AF455" s="193">
        <f t="shared" si="204"/>
        <v>24.7</v>
      </c>
      <c r="AG455" s="193">
        <f t="shared" si="204"/>
        <v>0</v>
      </c>
      <c r="AH455" s="230">
        <f t="shared" si="204"/>
        <v>0</v>
      </c>
      <c r="AI455" s="230">
        <f t="shared" si="204"/>
        <v>0</v>
      </c>
      <c r="AJ455" s="230">
        <f t="shared" si="204"/>
        <v>0</v>
      </c>
      <c r="AK455" s="193">
        <f t="shared" si="204"/>
        <v>0</v>
      </c>
      <c r="AL455" s="193">
        <f t="shared" si="204"/>
        <v>0</v>
      </c>
      <c r="AM455" s="193">
        <f t="shared" si="204"/>
        <v>0</v>
      </c>
      <c r="AN455" s="193">
        <f t="shared" si="204"/>
        <v>0</v>
      </c>
      <c r="AO455" s="193">
        <f t="shared" si="204"/>
        <v>0</v>
      </c>
      <c r="AP455" s="193">
        <f t="shared" si="204"/>
        <v>0</v>
      </c>
      <c r="AQ455" s="193">
        <f t="shared" si="204"/>
        <v>0</v>
      </c>
      <c r="AR455" s="193">
        <f t="shared" si="204"/>
        <v>0</v>
      </c>
      <c r="AS455" s="193">
        <f t="shared" si="204"/>
        <v>0</v>
      </c>
      <c r="AT455" s="193">
        <f t="shared" si="204"/>
        <v>0</v>
      </c>
      <c r="AU455" s="230">
        <f t="shared" si="204"/>
        <v>0</v>
      </c>
      <c r="AV455" s="328"/>
    </row>
    <row r="456" spans="1:48" ht="15.75" hidden="1" customHeight="1">
      <c r="A456" s="459" t="s">
        <v>35</v>
      </c>
      <c r="B456" s="460"/>
      <c r="C456" s="460"/>
      <c r="D456" s="460"/>
      <c r="E456" s="460"/>
      <c r="F456" s="460"/>
      <c r="G456" s="460"/>
      <c r="H456" s="460"/>
      <c r="I456" s="460"/>
      <c r="J456" s="460"/>
      <c r="K456" s="460"/>
      <c r="L456" s="460"/>
      <c r="M456" s="460"/>
      <c r="N456" s="460"/>
      <c r="O456" s="460"/>
      <c r="P456" s="460"/>
      <c r="Q456" s="460"/>
      <c r="R456" s="460"/>
      <c r="S456" s="460"/>
      <c r="T456" s="460"/>
      <c r="U456" s="460"/>
      <c r="V456" s="460"/>
      <c r="W456" s="461"/>
      <c r="X456" s="461"/>
      <c r="Y456" s="461"/>
      <c r="Z456" s="461"/>
      <c r="AA456" s="461"/>
      <c r="AB456" s="461"/>
      <c r="AC456" s="461"/>
      <c r="AD456" s="461"/>
      <c r="AE456" s="461"/>
      <c r="AF456" s="461"/>
      <c r="AG456" s="461"/>
      <c r="AH456" s="461"/>
      <c r="AI456" s="461"/>
      <c r="AJ456" s="461"/>
      <c r="AK456" s="461"/>
      <c r="AL456" s="461"/>
      <c r="AM456" s="461"/>
      <c r="AN456" s="461"/>
      <c r="AO456" s="461"/>
      <c r="AP456" s="461"/>
      <c r="AQ456" s="461"/>
      <c r="AR456" s="461"/>
      <c r="AS456" s="461"/>
      <c r="AT456" s="461"/>
      <c r="AU456" s="461"/>
      <c r="AV456" s="462"/>
    </row>
    <row r="457" spans="1:48" ht="15.75" hidden="1" customHeight="1">
      <c r="A457" s="463" t="s">
        <v>36</v>
      </c>
      <c r="B457" s="464"/>
      <c r="C457" s="464"/>
      <c r="D457" s="464"/>
      <c r="E457" s="464"/>
      <c r="F457" s="464"/>
      <c r="G457" s="464"/>
      <c r="H457" s="464"/>
      <c r="I457" s="464"/>
      <c r="J457" s="464"/>
      <c r="K457" s="464"/>
      <c r="L457" s="464"/>
      <c r="M457" s="464"/>
      <c r="N457" s="464"/>
      <c r="O457" s="464"/>
      <c r="P457" s="464"/>
      <c r="Q457" s="464"/>
      <c r="R457" s="464"/>
      <c r="S457" s="464"/>
      <c r="T457" s="464"/>
      <c r="U457" s="464"/>
      <c r="V457" s="464"/>
      <c r="W457" s="465"/>
      <c r="X457" s="465"/>
      <c r="Y457" s="465"/>
      <c r="Z457" s="465"/>
      <c r="AA457" s="465"/>
      <c r="AB457" s="465"/>
      <c r="AC457" s="465"/>
      <c r="AD457" s="465"/>
      <c r="AE457" s="465"/>
      <c r="AF457" s="465"/>
      <c r="AG457" s="465"/>
      <c r="AH457" s="465"/>
      <c r="AI457" s="465"/>
      <c r="AJ457" s="465"/>
      <c r="AK457" s="465"/>
      <c r="AL457" s="465"/>
      <c r="AM457" s="465"/>
      <c r="AN457" s="465"/>
      <c r="AO457" s="465"/>
      <c r="AP457" s="465"/>
      <c r="AQ457" s="465"/>
      <c r="AR457" s="465"/>
      <c r="AS457" s="465"/>
      <c r="AT457" s="465"/>
      <c r="AU457" s="465"/>
      <c r="AV457" s="466"/>
    </row>
    <row r="458" spans="1:48" ht="15.75" hidden="1" customHeight="1">
      <c r="A458" s="467" t="s">
        <v>188</v>
      </c>
      <c r="B458" s="468"/>
      <c r="C458" s="468"/>
      <c r="D458" s="468"/>
      <c r="E458" s="468"/>
      <c r="F458" s="468"/>
      <c r="G458" s="468"/>
      <c r="H458" s="468"/>
      <c r="I458" s="468"/>
      <c r="J458" s="468"/>
      <c r="K458" s="468"/>
      <c r="L458" s="468"/>
      <c r="M458" s="468"/>
      <c r="N458" s="468"/>
      <c r="O458" s="468"/>
      <c r="P458" s="468"/>
      <c r="Q458" s="468"/>
      <c r="R458" s="468"/>
      <c r="S458" s="468"/>
      <c r="T458" s="468"/>
      <c r="U458" s="468"/>
      <c r="V458" s="468"/>
      <c r="W458" s="469"/>
      <c r="X458" s="469"/>
      <c r="Y458" s="469"/>
      <c r="Z458" s="469"/>
      <c r="AA458" s="469"/>
      <c r="AB458" s="469"/>
      <c r="AC458" s="469"/>
      <c r="AD458" s="469"/>
      <c r="AE458" s="469"/>
      <c r="AF458" s="469"/>
      <c r="AG458" s="469"/>
      <c r="AH458" s="469"/>
      <c r="AI458" s="469"/>
      <c r="AJ458" s="469"/>
      <c r="AK458" s="469"/>
      <c r="AL458" s="469"/>
      <c r="AM458" s="469"/>
      <c r="AN458" s="469"/>
      <c r="AO458" s="469"/>
      <c r="AP458" s="469"/>
      <c r="AQ458" s="469"/>
      <c r="AR458" s="469"/>
      <c r="AS458" s="469"/>
      <c r="AT458" s="469"/>
      <c r="AU458" s="469"/>
      <c r="AV458" s="470"/>
    </row>
    <row r="459" spans="1:48" ht="29.25" hidden="1" customHeight="1">
      <c r="A459" s="548" t="s">
        <v>65</v>
      </c>
      <c r="B459" s="548"/>
      <c r="C459" s="548"/>
      <c r="D459" s="548"/>
      <c r="E459" s="548"/>
      <c r="F459" s="548"/>
      <c r="G459" s="548"/>
      <c r="H459" s="548"/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88"/>
      <c r="AI459" s="188"/>
      <c r="AJ459" s="188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88"/>
      <c r="AV459" s="302"/>
    </row>
    <row r="460" spans="1:48" ht="15.75" hidden="1" customHeight="1">
      <c r="A460" s="547" t="s">
        <v>189</v>
      </c>
      <c r="B460" s="547"/>
      <c r="C460" s="547"/>
      <c r="D460" s="547"/>
      <c r="E460" s="547"/>
      <c r="F460" s="547"/>
      <c r="G460" s="547"/>
      <c r="H460" s="547"/>
      <c r="I460" s="547"/>
      <c r="J460" s="547"/>
      <c r="K460" s="547"/>
      <c r="L460" s="547"/>
      <c r="M460" s="547"/>
      <c r="N460" s="547"/>
      <c r="O460" s="547"/>
      <c r="P460" s="547"/>
      <c r="Q460" s="547"/>
      <c r="R460" s="547"/>
      <c r="S460" s="547"/>
      <c r="T460" s="547"/>
      <c r="U460" s="547"/>
      <c r="V460" s="547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88"/>
      <c r="AI460" s="188"/>
      <c r="AJ460" s="188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88"/>
      <c r="AV460" s="302"/>
    </row>
    <row r="461" spans="1:48" ht="29.25" hidden="1" customHeight="1">
      <c r="A461" s="548" t="s">
        <v>65</v>
      </c>
      <c r="B461" s="548"/>
      <c r="C461" s="548"/>
      <c r="D461" s="548"/>
      <c r="E461" s="548"/>
      <c r="F461" s="548"/>
      <c r="G461" s="548"/>
      <c r="H461" s="548"/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88"/>
      <c r="AI461" s="188"/>
      <c r="AJ461" s="188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88"/>
      <c r="AV461" s="302"/>
    </row>
    <row r="462" spans="1:48" ht="15.75" hidden="1" customHeight="1">
      <c r="A462" s="547" t="s">
        <v>190</v>
      </c>
      <c r="B462" s="547"/>
      <c r="C462" s="547"/>
      <c r="D462" s="547"/>
      <c r="E462" s="547"/>
      <c r="F462" s="547"/>
      <c r="G462" s="547"/>
      <c r="H462" s="547"/>
      <c r="I462" s="547"/>
      <c r="J462" s="547"/>
      <c r="K462" s="547"/>
      <c r="L462" s="547"/>
      <c r="M462" s="547"/>
      <c r="N462" s="547"/>
      <c r="O462" s="547"/>
      <c r="P462" s="547"/>
      <c r="Q462" s="547"/>
      <c r="R462" s="547"/>
      <c r="S462" s="547"/>
      <c r="T462" s="547"/>
      <c r="U462" s="547"/>
      <c r="V462" s="547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88"/>
      <c r="AI462" s="188"/>
      <c r="AJ462" s="188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88"/>
      <c r="AV462" s="302"/>
    </row>
    <row r="463" spans="1:48" ht="29.25" hidden="1" customHeight="1">
      <c r="A463" s="548" t="s">
        <v>65</v>
      </c>
      <c r="B463" s="548"/>
      <c r="C463" s="548"/>
      <c r="D463" s="548"/>
      <c r="E463" s="548"/>
      <c r="F463" s="548"/>
      <c r="G463" s="548"/>
      <c r="H463" s="548"/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48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88"/>
      <c r="AI463" s="188"/>
      <c r="AJ463" s="188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88"/>
      <c r="AV463" s="302"/>
    </row>
    <row r="464" spans="1:48" ht="15.75" hidden="1" customHeight="1">
      <c r="A464" s="547" t="s">
        <v>191</v>
      </c>
      <c r="B464" s="547"/>
      <c r="C464" s="547"/>
      <c r="D464" s="547"/>
      <c r="E464" s="547"/>
      <c r="F464" s="547"/>
      <c r="G464" s="547"/>
      <c r="H464" s="547"/>
      <c r="I464" s="547"/>
      <c r="J464" s="547"/>
      <c r="K464" s="547"/>
      <c r="L464" s="547"/>
      <c r="M464" s="547"/>
      <c r="N464" s="547"/>
      <c r="O464" s="547"/>
      <c r="P464" s="547"/>
      <c r="Q464" s="547"/>
      <c r="R464" s="547"/>
      <c r="S464" s="547"/>
      <c r="T464" s="547"/>
      <c r="U464" s="547"/>
      <c r="V464" s="547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88"/>
      <c r="AI464" s="188"/>
      <c r="AJ464" s="188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88"/>
      <c r="AV464" s="302"/>
    </row>
    <row r="465" spans="1:48" ht="29.25" hidden="1" customHeight="1">
      <c r="A465" s="548" t="s">
        <v>65</v>
      </c>
      <c r="B465" s="548"/>
      <c r="C465" s="548"/>
      <c r="D465" s="548"/>
      <c r="E465" s="548"/>
      <c r="F465" s="548"/>
      <c r="G465" s="548"/>
      <c r="H465" s="548"/>
      <c r="I465" s="548"/>
      <c r="J465" s="548"/>
      <c r="K465" s="548"/>
      <c r="L465" s="548"/>
      <c r="M465" s="548"/>
      <c r="N465" s="548"/>
      <c r="O465" s="548"/>
      <c r="P465" s="548"/>
      <c r="Q465" s="548"/>
      <c r="R465" s="548"/>
      <c r="S465" s="548"/>
      <c r="T465" s="548"/>
      <c r="U465" s="548"/>
      <c r="V465" s="548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88"/>
      <c r="AI465" s="188"/>
      <c r="AJ465" s="188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88"/>
      <c r="AV465" s="302"/>
    </row>
    <row r="466" spans="1:48" ht="15.75" hidden="1" customHeight="1">
      <c r="A466" s="463" t="s">
        <v>37</v>
      </c>
      <c r="B466" s="464"/>
      <c r="C466" s="464"/>
      <c r="D466" s="464"/>
      <c r="E466" s="464"/>
      <c r="F466" s="464"/>
      <c r="G466" s="464"/>
      <c r="H466" s="464"/>
      <c r="I466" s="464"/>
      <c r="J466" s="464"/>
      <c r="K466" s="464"/>
      <c r="L466" s="464"/>
      <c r="M466" s="464"/>
      <c r="N466" s="464"/>
      <c r="O466" s="464"/>
      <c r="P466" s="464"/>
      <c r="Q466" s="464"/>
      <c r="R466" s="464"/>
      <c r="S466" s="464"/>
      <c r="T466" s="464"/>
      <c r="U466" s="464"/>
      <c r="V466" s="464"/>
      <c r="W466" s="465"/>
      <c r="X466" s="465"/>
      <c r="Y466" s="465"/>
      <c r="Z466" s="465"/>
      <c r="AA466" s="465"/>
      <c r="AB466" s="465"/>
      <c r="AC466" s="465"/>
      <c r="AD466" s="465"/>
      <c r="AE466" s="465"/>
      <c r="AF466" s="465"/>
      <c r="AG466" s="465"/>
      <c r="AH466" s="465"/>
      <c r="AI466" s="465"/>
      <c r="AJ466" s="465"/>
      <c r="AK466" s="465"/>
      <c r="AL466" s="465"/>
      <c r="AM466" s="465"/>
      <c r="AN466" s="465"/>
      <c r="AO466" s="465"/>
      <c r="AP466" s="465"/>
      <c r="AQ466" s="465"/>
      <c r="AR466" s="465"/>
      <c r="AS466" s="465"/>
      <c r="AT466" s="465"/>
      <c r="AU466" s="465"/>
      <c r="AV466" s="466"/>
    </row>
    <row r="467" spans="1:48" ht="15.75" hidden="1" customHeight="1">
      <c r="A467" s="467" t="s">
        <v>192</v>
      </c>
      <c r="B467" s="468"/>
      <c r="C467" s="468"/>
      <c r="D467" s="468"/>
      <c r="E467" s="468"/>
      <c r="F467" s="468"/>
      <c r="G467" s="468"/>
      <c r="H467" s="468"/>
      <c r="I467" s="468"/>
      <c r="J467" s="468"/>
      <c r="K467" s="468"/>
      <c r="L467" s="468"/>
      <c r="M467" s="468"/>
      <c r="N467" s="468"/>
      <c r="O467" s="468"/>
      <c r="P467" s="468"/>
      <c r="Q467" s="468"/>
      <c r="R467" s="468"/>
      <c r="S467" s="468"/>
      <c r="T467" s="468"/>
      <c r="U467" s="468"/>
      <c r="V467" s="468"/>
      <c r="W467" s="469"/>
      <c r="X467" s="469"/>
      <c r="Y467" s="469"/>
      <c r="Z467" s="469"/>
      <c r="AA467" s="469"/>
      <c r="AB467" s="469"/>
      <c r="AC467" s="469"/>
      <c r="AD467" s="469"/>
      <c r="AE467" s="469"/>
      <c r="AF467" s="469"/>
      <c r="AG467" s="469"/>
      <c r="AH467" s="469"/>
      <c r="AI467" s="469"/>
      <c r="AJ467" s="469"/>
      <c r="AK467" s="469"/>
      <c r="AL467" s="469"/>
      <c r="AM467" s="469"/>
      <c r="AN467" s="469"/>
      <c r="AO467" s="469"/>
      <c r="AP467" s="469"/>
      <c r="AQ467" s="469"/>
      <c r="AR467" s="469"/>
      <c r="AS467" s="469"/>
      <c r="AT467" s="469"/>
      <c r="AU467" s="469"/>
      <c r="AV467" s="470"/>
    </row>
    <row r="468" spans="1:48" ht="29.25" hidden="1" customHeight="1">
      <c r="A468" s="548" t="s">
        <v>65</v>
      </c>
      <c r="B468" s="548"/>
      <c r="C468" s="548"/>
      <c r="D468" s="548"/>
      <c r="E468" s="548"/>
      <c r="F468" s="548"/>
      <c r="G468" s="548"/>
      <c r="H468" s="548"/>
      <c r="I468" s="548"/>
      <c r="J468" s="548"/>
      <c r="K468" s="548"/>
      <c r="L468" s="548"/>
      <c r="M468" s="548"/>
      <c r="N468" s="548"/>
      <c r="O468" s="548"/>
      <c r="P468" s="548"/>
      <c r="Q468" s="548"/>
      <c r="R468" s="548"/>
      <c r="S468" s="548"/>
      <c r="T468" s="548"/>
      <c r="U468" s="548"/>
      <c r="V468" s="548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88"/>
      <c r="AI468" s="188"/>
      <c r="AJ468" s="188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88"/>
      <c r="AV468" s="302"/>
    </row>
    <row r="469" spans="1:48" ht="15.75" hidden="1" customHeight="1">
      <c r="A469" s="547" t="s">
        <v>193</v>
      </c>
      <c r="B469" s="547"/>
      <c r="C469" s="547"/>
      <c r="D469" s="547"/>
      <c r="E469" s="547"/>
      <c r="F469" s="547"/>
      <c r="G469" s="547"/>
      <c r="H469" s="547"/>
      <c r="I469" s="547"/>
      <c r="J469" s="547"/>
      <c r="K469" s="547"/>
      <c r="L469" s="547"/>
      <c r="M469" s="547"/>
      <c r="N469" s="547"/>
      <c r="O469" s="547"/>
      <c r="P469" s="547"/>
      <c r="Q469" s="547"/>
      <c r="R469" s="547"/>
      <c r="S469" s="547"/>
      <c r="T469" s="547"/>
      <c r="U469" s="547"/>
      <c r="V469" s="547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88"/>
      <c r="AI469" s="188"/>
      <c r="AJ469" s="188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88"/>
      <c r="AV469" s="302"/>
    </row>
    <row r="470" spans="1:48" ht="29.25" hidden="1" customHeight="1">
      <c r="A470" s="548" t="s">
        <v>65</v>
      </c>
      <c r="B470" s="548"/>
      <c r="C470" s="548"/>
      <c r="D470" s="548"/>
      <c r="E470" s="548"/>
      <c r="F470" s="548"/>
      <c r="G470" s="548"/>
      <c r="H470" s="548"/>
      <c r="I470" s="548"/>
      <c r="J470" s="548"/>
      <c r="K470" s="548"/>
      <c r="L470" s="548"/>
      <c r="M470" s="548"/>
      <c r="N470" s="548"/>
      <c r="O470" s="548"/>
      <c r="P470" s="548"/>
      <c r="Q470" s="548"/>
      <c r="R470" s="548"/>
      <c r="S470" s="548"/>
      <c r="T470" s="548"/>
      <c r="U470" s="548"/>
      <c r="V470" s="548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88"/>
      <c r="AI470" s="188"/>
      <c r="AJ470" s="188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88"/>
      <c r="AV470" s="302"/>
    </row>
    <row r="471" spans="1:48" ht="15.75" hidden="1" customHeight="1">
      <c r="A471" s="547" t="s">
        <v>194</v>
      </c>
      <c r="B471" s="547"/>
      <c r="C471" s="547"/>
      <c r="D471" s="547"/>
      <c r="E471" s="547"/>
      <c r="F471" s="547"/>
      <c r="G471" s="547"/>
      <c r="H471" s="547"/>
      <c r="I471" s="547"/>
      <c r="J471" s="547"/>
      <c r="K471" s="547"/>
      <c r="L471" s="547"/>
      <c r="M471" s="547"/>
      <c r="N471" s="547"/>
      <c r="O471" s="547"/>
      <c r="P471" s="547"/>
      <c r="Q471" s="547"/>
      <c r="R471" s="547"/>
      <c r="S471" s="547"/>
      <c r="T471" s="547"/>
      <c r="U471" s="547"/>
      <c r="V471" s="547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88"/>
      <c r="AI471" s="188"/>
      <c r="AJ471" s="188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88"/>
      <c r="AV471" s="302"/>
    </row>
    <row r="472" spans="1:48" ht="29.25" hidden="1" customHeight="1">
      <c r="A472" s="548" t="s">
        <v>65</v>
      </c>
      <c r="B472" s="548"/>
      <c r="C472" s="548"/>
      <c r="D472" s="548"/>
      <c r="E472" s="548"/>
      <c r="F472" s="548"/>
      <c r="G472" s="548"/>
      <c r="H472" s="548"/>
      <c r="I472" s="548"/>
      <c r="J472" s="548"/>
      <c r="K472" s="548"/>
      <c r="L472" s="548"/>
      <c r="M472" s="548"/>
      <c r="N472" s="548"/>
      <c r="O472" s="548"/>
      <c r="P472" s="548"/>
      <c r="Q472" s="548"/>
      <c r="R472" s="548"/>
      <c r="S472" s="548"/>
      <c r="T472" s="548"/>
      <c r="U472" s="548"/>
      <c r="V472" s="548"/>
      <c r="W472" s="190"/>
      <c r="X472" s="190"/>
      <c r="Y472" s="190"/>
      <c r="Z472" s="190"/>
      <c r="AA472" s="190"/>
      <c r="AB472" s="190"/>
      <c r="AC472" s="190"/>
      <c r="AD472" s="190"/>
      <c r="AE472" s="190"/>
      <c r="AF472" s="190"/>
      <c r="AG472" s="190"/>
      <c r="AH472" s="188"/>
      <c r="AI472" s="188"/>
      <c r="AJ472" s="188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88"/>
      <c r="AV472" s="302"/>
    </row>
    <row r="473" spans="1:48" ht="15.75" hidden="1" customHeight="1">
      <c r="A473" s="547" t="s">
        <v>195</v>
      </c>
      <c r="B473" s="547"/>
      <c r="C473" s="547"/>
      <c r="D473" s="547"/>
      <c r="E473" s="547"/>
      <c r="F473" s="547"/>
      <c r="G473" s="547"/>
      <c r="H473" s="547"/>
      <c r="I473" s="547"/>
      <c r="J473" s="547"/>
      <c r="K473" s="547"/>
      <c r="L473" s="547"/>
      <c r="M473" s="547"/>
      <c r="N473" s="547"/>
      <c r="O473" s="547"/>
      <c r="P473" s="547"/>
      <c r="Q473" s="547"/>
      <c r="R473" s="547"/>
      <c r="S473" s="547"/>
      <c r="T473" s="547"/>
      <c r="U473" s="547"/>
      <c r="V473" s="547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88"/>
      <c r="AI473" s="188"/>
      <c r="AJ473" s="188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88"/>
      <c r="AV473" s="302"/>
    </row>
    <row r="474" spans="1:48" ht="29.25" hidden="1" customHeight="1">
      <c r="A474" s="548" t="s">
        <v>65</v>
      </c>
      <c r="B474" s="548"/>
      <c r="C474" s="548"/>
      <c r="D474" s="548"/>
      <c r="E474" s="548"/>
      <c r="F474" s="548"/>
      <c r="G474" s="548"/>
      <c r="H474" s="548"/>
      <c r="I474" s="548"/>
      <c r="J474" s="548"/>
      <c r="K474" s="548"/>
      <c r="L474" s="548"/>
      <c r="M474" s="548"/>
      <c r="N474" s="548"/>
      <c r="O474" s="548"/>
      <c r="P474" s="548"/>
      <c r="Q474" s="548"/>
      <c r="R474" s="548"/>
      <c r="S474" s="548"/>
      <c r="T474" s="548"/>
      <c r="U474" s="548"/>
      <c r="V474" s="548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88"/>
      <c r="AI474" s="188"/>
      <c r="AJ474" s="188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88"/>
      <c r="AV474" s="302"/>
    </row>
    <row r="475" spans="1:48" ht="21.75" hidden="1" customHeight="1">
      <c r="A475" s="549" t="s">
        <v>48</v>
      </c>
      <c r="B475" s="549"/>
      <c r="C475" s="549"/>
      <c r="D475" s="549"/>
      <c r="E475" s="549"/>
      <c r="F475" s="549"/>
      <c r="G475" s="549"/>
      <c r="H475" s="549"/>
      <c r="I475" s="549"/>
      <c r="J475" s="549"/>
      <c r="K475" s="549"/>
      <c r="L475" s="549"/>
      <c r="M475" s="549"/>
      <c r="N475" s="4"/>
      <c r="O475" s="4"/>
      <c r="P475" s="4"/>
      <c r="Q475" s="4"/>
      <c r="R475" s="4"/>
      <c r="S475" s="4"/>
      <c r="T475" s="4"/>
      <c r="U475" s="5"/>
      <c r="V475" s="5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88"/>
      <c r="AI475" s="188"/>
      <c r="AJ475" s="188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88"/>
      <c r="AV475" s="302"/>
    </row>
    <row r="476" spans="1:48" ht="17.25" hidden="1" customHeight="1">
      <c r="A476" s="542"/>
      <c r="B476" s="543"/>
      <c r="C476" s="543"/>
      <c r="D476" s="543"/>
      <c r="E476" s="543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205">SUM(N476:T476)</f>
        <v>0</v>
      </c>
      <c r="V476" s="16" t="s">
        <v>3</v>
      </c>
      <c r="W476" s="93">
        <v>0</v>
      </c>
      <c r="X476" s="93">
        <v>0</v>
      </c>
      <c r="Y476" s="93">
        <v>0</v>
      </c>
      <c r="Z476" s="93">
        <v>0</v>
      </c>
      <c r="AA476" s="93">
        <v>0</v>
      </c>
      <c r="AB476" s="93">
        <v>0</v>
      </c>
      <c r="AC476" s="93">
        <v>0</v>
      </c>
      <c r="AD476" s="93">
        <v>0</v>
      </c>
      <c r="AE476" s="93">
        <v>0</v>
      </c>
      <c r="AF476" s="93">
        <v>0</v>
      </c>
      <c r="AG476" s="93">
        <v>0</v>
      </c>
      <c r="AH476" s="9">
        <v>0</v>
      </c>
      <c r="AI476" s="9">
        <v>0</v>
      </c>
      <c r="AJ476" s="9">
        <v>0</v>
      </c>
      <c r="AK476" s="93">
        <v>0</v>
      </c>
      <c r="AL476" s="93">
        <v>0</v>
      </c>
      <c r="AM476" s="93">
        <v>0</v>
      </c>
      <c r="AN476" s="93">
        <v>0</v>
      </c>
      <c r="AO476" s="93">
        <v>0</v>
      </c>
      <c r="AP476" s="93">
        <v>0</v>
      </c>
      <c r="AQ476" s="93">
        <v>0</v>
      </c>
      <c r="AR476" s="93">
        <v>0</v>
      </c>
      <c r="AS476" s="93">
        <v>0</v>
      </c>
      <c r="AT476" s="93">
        <v>0</v>
      </c>
      <c r="AU476" s="9">
        <v>0</v>
      </c>
      <c r="AV476" s="302"/>
    </row>
    <row r="477" spans="1:48" ht="17.25" hidden="1" customHeight="1">
      <c r="A477" s="542"/>
      <c r="B477" s="543"/>
      <c r="C477" s="543"/>
      <c r="D477" s="543"/>
      <c r="E477" s="543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205"/>
        <v>0</v>
      </c>
      <c r="V477" s="16" t="s">
        <v>8</v>
      </c>
      <c r="W477" s="93">
        <v>0</v>
      </c>
      <c r="X477" s="93">
        <v>0</v>
      </c>
      <c r="Y477" s="93">
        <v>0</v>
      </c>
      <c r="Z477" s="93">
        <v>0</v>
      </c>
      <c r="AA477" s="93">
        <v>0</v>
      </c>
      <c r="AB477" s="93">
        <v>0</v>
      </c>
      <c r="AC477" s="93">
        <v>0</v>
      </c>
      <c r="AD477" s="93">
        <v>0</v>
      </c>
      <c r="AE477" s="93">
        <v>0</v>
      </c>
      <c r="AF477" s="93">
        <v>0</v>
      </c>
      <c r="AG477" s="93">
        <v>0</v>
      </c>
      <c r="AH477" s="9">
        <v>0</v>
      </c>
      <c r="AI477" s="9">
        <v>0</v>
      </c>
      <c r="AJ477" s="9">
        <v>0</v>
      </c>
      <c r="AK477" s="93">
        <v>0</v>
      </c>
      <c r="AL477" s="93">
        <v>0</v>
      </c>
      <c r="AM477" s="93">
        <v>0</v>
      </c>
      <c r="AN477" s="93">
        <v>0</v>
      </c>
      <c r="AO477" s="93">
        <v>0</v>
      </c>
      <c r="AP477" s="93">
        <v>0</v>
      </c>
      <c r="AQ477" s="93">
        <v>0</v>
      </c>
      <c r="AR477" s="93">
        <v>0</v>
      </c>
      <c r="AS477" s="93">
        <v>0</v>
      </c>
      <c r="AT477" s="93">
        <v>0</v>
      </c>
      <c r="AU477" s="9">
        <v>0</v>
      </c>
      <c r="AV477" s="302"/>
    </row>
    <row r="478" spans="1:48" ht="17.25" hidden="1" customHeight="1">
      <c r="A478" s="542"/>
      <c r="B478" s="543"/>
      <c r="C478" s="543"/>
      <c r="D478" s="543"/>
      <c r="E478" s="543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205"/>
        <v>0</v>
      </c>
      <c r="V478" s="13" t="s">
        <v>50</v>
      </c>
      <c r="W478" s="93">
        <v>0</v>
      </c>
      <c r="X478" s="93">
        <v>0</v>
      </c>
      <c r="Y478" s="93">
        <v>0</v>
      </c>
      <c r="Z478" s="93">
        <v>0</v>
      </c>
      <c r="AA478" s="93">
        <v>0</v>
      </c>
      <c r="AB478" s="93">
        <v>0</v>
      </c>
      <c r="AC478" s="93">
        <v>0</v>
      </c>
      <c r="AD478" s="93">
        <v>0</v>
      </c>
      <c r="AE478" s="93">
        <v>0</v>
      </c>
      <c r="AF478" s="93">
        <v>0</v>
      </c>
      <c r="AG478" s="93">
        <v>0</v>
      </c>
      <c r="AH478" s="9">
        <v>0</v>
      </c>
      <c r="AI478" s="9">
        <v>0</v>
      </c>
      <c r="AJ478" s="9">
        <v>0</v>
      </c>
      <c r="AK478" s="93">
        <v>0</v>
      </c>
      <c r="AL478" s="93">
        <v>0</v>
      </c>
      <c r="AM478" s="93">
        <v>0</v>
      </c>
      <c r="AN478" s="93">
        <v>0</v>
      </c>
      <c r="AO478" s="93">
        <v>0</v>
      </c>
      <c r="AP478" s="93">
        <v>0</v>
      </c>
      <c r="AQ478" s="93">
        <v>0</v>
      </c>
      <c r="AR478" s="93">
        <v>0</v>
      </c>
      <c r="AS478" s="93">
        <v>0</v>
      </c>
      <c r="AT478" s="93">
        <v>0</v>
      </c>
      <c r="AU478" s="9">
        <v>0</v>
      </c>
      <c r="AV478" s="302"/>
    </row>
    <row r="479" spans="1:48" ht="17.25" hidden="1" customHeight="1">
      <c r="A479" s="542"/>
      <c r="B479" s="543"/>
      <c r="C479" s="543"/>
      <c r="D479" s="543"/>
      <c r="E479" s="543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205"/>
        <v>0</v>
      </c>
      <c r="V479" s="13" t="s">
        <v>51</v>
      </c>
      <c r="W479" s="93">
        <v>0</v>
      </c>
      <c r="X479" s="93">
        <v>0</v>
      </c>
      <c r="Y479" s="93">
        <v>0</v>
      </c>
      <c r="Z479" s="93">
        <v>0</v>
      </c>
      <c r="AA479" s="93">
        <v>0</v>
      </c>
      <c r="AB479" s="93">
        <v>0</v>
      </c>
      <c r="AC479" s="93">
        <v>0</v>
      </c>
      <c r="AD479" s="93">
        <v>0</v>
      </c>
      <c r="AE479" s="93">
        <v>0</v>
      </c>
      <c r="AF479" s="93">
        <v>0</v>
      </c>
      <c r="AG479" s="93">
        <v>0</v>
      </c>
      <c r="AH479" s="9">
        <v>0</v>
      </c>
      <c r="AI479" s="9">
        <v>0</v>
      </c>
      <c r="AJ479" s="9">
        <v>0</v>
      </c>
      <c r="AK479" s="93">
        <v>0</v>
      </c>
      <c r="AL479" s="93">
        <v>0</v>
      </c>
      <c r="AM479" s="93">
        <v>0</v>
      </c>
      <c r="AN479" s="93">
        <v>0</v>
      </c>
      <c r="AO479" s="93">
        <v>0</v>
      </c>
      <c r="AP479" s="93">
        <v>0</v>
      </c>
      <c r="AQ479" s="93">
        <v>0</v>
      </c>
      <c r="AR479" s="93">
        <v>0</v>
      </c>
      <c r="AS479" s="93">
        <v>0</v>
      </c>
      <c r="AT479" s="93">
        <v>0</v>
      </c>
      <c r="AU479" s="9">
        <v>0</v>
      </c>
      <c r="AV479" s="302"/>
    </row>
    <row r="480" spans="1:48" ht="17.25" hidden="1" customHeight="1">
      <c r="A480" s="18"/>
      <c r="B480" s="19"/>
      <c r="C480" s="357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205"/>
        <v>0</v>
      </c>
      <c r="V480" s="13" t="s">
        <v>52</v>
      </c>
      <c r="W480" s="93">
        <v>0</v>
      </c>
      <c r="X480" s="93">
        <v>0</v>
      </c>
      <c r="Y480" s="93">
        <v>0</v>
      </c>
      <c r="Z480" s="93">
        <v>0</v>
      </c>
      <c r="AA480" s="93">
        <v>0</v>
      </c>
      <c r="AB480" s="93">
        <v>0</v>
      </c>
      <c r="AC480" s="93">
        <v>0</v>
      </c>
      <c r="AD480" s="93">
        <v>0</v>
      </c>
      <c r="AE480" s="93">
        <v>0</v>
      </c>
      <c r="AF480" s="93">
        <v>0</v>
      </c>
      <c r="AG480" s="93">
        <v>0</v>
      </c>
      <c r="AH480" s="9">
        <v>0</v>
      </c>
      <c r="AI480" s="9">
        <v>0</v>
      </c>
      <c r="AJ480" s="9">
        <v>0</v>
      </c>
      <c r="AK480" s="93">
        <v>0</v>
      </c>
      <c r="AL480" s="93">
        <v>0</v>
      </c>
      <c r="AM480" s="93">
        <v>0</v>
      </c>
      <c r="AN480" s="93">
        <v>0</v>
      </c>
      <c r="AO480" s="93">
        <v>0</v>
      </c>
      <c r="AP480" s="93">
        <v>0</v>
      </c>
      <c r="AQ480" s="93">
        <v>0</v>
      </c>
      <c r="AR480" s="93">
        <v>0</v>
      </c>
      <c r="AS480" s="93">
        <v>0</v>
      </c>
      <c r="AT480" s="93">
        <v>0</v>
      </c>
      <c r="AU480" s="9">
        <v>0</v>
      </c>
      <c r="AV480" s="302"/>
    </row>
    <row r="481" spans="1:48" ht="17.25" hidden="1" customHeight="1">
      <c r="A481" s="542"/>
      <c r="B481" s="543"/>
      <c r="C481" s="543"/>
      <c r="D481" s="543"/>
      <c r="E481" s="543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30">
        <v>0</v>
      </c>
      <c r="O481" s="230">
        <v>0</v>
      </c>
      <c r="P481" s="230">
        <v>0</v>
      </c>
      <c r="Q481" s="230">
        <v>0</v>
      </c>
      <c r="R481" s="230">
        <v>0</v>
      </c>
      <c r="S481" s="230">
        <v>0</v>
      </c>
      <c r="T481" s="230">
        <v>0</v>
      </c>
      <c r="U481" s="231">
        <f t="shared" si="205"/>
        <v>0</v>
      </c>
      <c r="V481" s="231" t="s">
        <v>11</v>
      </c>
      <c r="W481" s="193">
        <v>0</v>
      </c>
      <c r="X481" s="193">
        <v>0</v>
      </c>
      <c r="Y481" s="193">
        <v>0</v>
      </c>
      <c r="Z481" s="193">
        <v>0</v>
      </c>
      <c r="AA481" s="193">
        <v>0</v>
      </c>
      <c r="AB481" s="193">
        <v>0</v>
      </c>
      <c r="AC481" s="193">
        <v>0</v>
      </c>
      <c r="AD481" s="193">
        <v>0</v>
      </c>
      <c r="AE481" s="193">
        <v>0</v>
      </c>
      <c r="AF481" s="193">
        <v>0</v>
      </c>
      <c r="AG481" s="193">
        <v>0</v>
      </c>
      <c r="AH481" s="230">
        <v>0</v>
      </c>
      <c r="AI481" s="230">
        <v>0</v>
      </c>
      <c r="AJ481" s="230">
        <v>0</v>
      </c>
      <c r="AK481" s="193">
        <v>0</v>
      </c>
      <c r="AL481" s="193">
        <v>0</v>
      </c>
      <c r="AM481" s="193">
        <v>0</v>
      </c>
      <c r="AN481" s="193">
        <v>0</v>
      </c>
      <c r="AO481" s="193">
        <v>0</v>
      </c>
      <c r="AP481" s="193">
        <v>0</v>
      </c>
      <c r="AQ481" s="193">
        <v>0</v>
      </c>
      <c r="AR481" s="193">
        <v>0</v>
      </c>
      <c r="AS481" s="193">
        <v>0</v>
      </c>
      <c r="AT481" s="193">
        <v>0</v>
      </c>
      <c r="AU481" s="230">
        <v>0</v>
      </c>
      <c r="AV481" s="328"/>
    </row>
    <row r="482" spans="1:48" ht="15.75" hidden="1" customHeight="1">
      <c r="A482" s="459" t="s">
        <v>876</v>
      </c>
      <c r="B482" s="460"/>
      <c r="C482" s="460"/>
      <c r="D482" s="460"/>
      <c r="E482" s="460"/>
      <c r="F482" s="460"/>
      <c r="G482" s="460"/>
      <c r="H482" s="460"/>
      <c r="I482" s="460"/>
      <c r="J482" s="460"/>
      <c r="K482" s="460"/>
      <c r="L482" s="460"/>
      <c r="M482" s="460"/>
      <c r="N482" s="460"/>
      <c r="O482" s="460"/>
      <c r="P482" s="460"/>
      <c r="Q482" s="460"/>
      <c r="R482" s="460"/>
      <c r="S482" s="460"/>
      <c r="T482" s="460"/>
      <c r="U482" s="460"/>
      <c r="V482" s="460"/>
      <c r="W482" s="461"/>
      <c r="X482" s="461"/>
      <c r="Y482" s="461"/>
      <c r="Z482" s="461"/>
      <c r="AA482" s="461"/>
      <c r="AB482" s="461"/>
      <c r="AC482" s="461"/>
      <c r="AD482" s="461"/>
      <c r="AE482" s="461"/>
      <c r="AF482" s="461"/>
      <c r="AG482" s="461"/>
      <c r="AH482" s="461"/>
      <c r="AI482" s="461"/>
      <c r="AJ482" s="461"/>
      <c r="AK482" s="461"/>
      <c r="AL482" s="461"/>
      <c r="AM482" s="461"/>
      <c r="AN482" s="461"/>
      <c r="AO482" s="461"/>
      <c r="AP482" s="461"/>
      <c r="AQ482" s="461"/>
      <c r="AR482" s="461"/>
      <c r="AS482" s="461"/>
      <c r="AT482" s="461"/>
      <c r="AU482" s="461"/>
      <c r="AV482" s="462"/>
    </row>
    <row r="483" spans="1:48" ht="15.75" hidden="1" customHeight="1">
      <c r="A483" s="467" t="s">
        <v>196</v>
      </c>
      <c r="B483" s="468"/>
      <c r="C483" s="468"/>
      <c r="D483" s="468"/>
      <c r="E483" s="468"/>
      <c r="F483" s="468"/>
      <c r="G483" s="468"/>
      <c r="H483" s="468"/>
      <c r="I483" s="468"/>
      <c r="J483" s="468"/>
      <c r="K483" s="468"/>
      <c r="L483" s="468"/>
      <c r="M483" s="468"/>
      <c r="N483" s="468"/>
      <c r="O483" s="468"/>
      <c r="P483" s="468"/>
      <c r="Q483" s="468"/>
      <c r="R483" s="468"/>
      <c r="S483" s="468"/>
      <c r="T483" s="468"/>
      <c r="U483" s="468"/>
      <c r="V483" s="468"/>
      <c r="W483" s="469"/>
      <c r="X483" s="469"/>
      <c r="Y483" s="469"/>
      <c r="Z483" s="469"/>
      <c r="AA483" s="469"/>
      <c r="AB483" s="469"/>
      <c r="AC483" s="469"/>
      <c r="AD483" s="469"/>
      <c r="AE483" s="469"/>
      <c r="AF483" s="469"/>
      <c r="AG483" s="469"/>
      <c r="AH483" s="469"/>
      <c r="AI483" s="469"/>
      <c r="AJ483" s="469"/>
      <c r="AK483" s="469"/>
      <c r="AL483" s="469"/>
      <c r="AM483" s="469"/>
      <c r="AN483" s="469"/>
      <c r="AO483" s="469"/>
      <c r="AP483" s="469"/>
      <c r="AQ483" s="469"/>
      <c r="AR483" s="469"/>
      <c r="AS483" s="469"/>
      <c r="AT483" s="469"/>
      <c r="AU483" s="469"/>
      <c r="AV483" s="470"/>
    </row>
    <row r="484" spans="1:48" ht="19.5" customHeight="1">
      <c r="A484" s="525"/>
      <c r="B484" s="474" t="s">
        <v>357</v>
      </c>
      <c r="C484" s="656" t="s">
        <v>360</v>
      </c>
      <c r="D484" s="474" t="s">
        <v>275</v>
      </c>
      <c r="E484" s="474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517">
        <v>2023</v>
      </c>
      <c r="K484" s="517">
        <v>2023</v>
      </c>
      <c r="L484" s="515">
        <v>5.3825500000000002</v>
      </c>
      <c r="M484" s="515">
        <f t="shared" ref="M484" si="206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207">SUM(N484:T484)</f>
        <v>0</v>
      </c>
      <c r="V484" s="7" t="s">
        <v>3</v>
      </c>
      <c r="W484" s="93">
        <v>0</v>
      </c>
      <c r="X484" s="93">
        <f>X485</f>
        <v>0</v>
      </c>
      <c r="Y484" s="93">
        <f t="shared" ref="Y484:AT484" si="208">Y485</f>
        <v>0</v>
      </c>
      <c r="Z484" s="93">
        <f t="shared" si="208"/>
        <v>0</v>
      </c>
      <c r="AA484" s="93">
        <f t="shared" si="208"/>
        <v>0</v>
      </c>
      <c r="AB484" s="93">
        <f t="shared" si="208"/>
        <v>0</v>
      </c>
      <c r="AC484" s="93">
        <f t="shared" si="208"/>
        <v>0</v>
      </c>
      <c r="AD484" s="93">
        <f t="shared" si="208"/>
        <v>0</v>
      </c>
      <c r="AE484" s="93">
        <f t="shared" si="208"/>
        <v>0</v>
      </c>
      <c r="AF484" s="93">
        <f t="shared" si="208"/>
        <v>86.39667</v>
      </c>
      <c r="AG484" s="93">
        <f t="shared" si="208"/>
        <v>0</v>
      </c>
      <c r="AH484" s="93">
        <f t="shared" si="208"/>
        <v>0</v>
      </c>
      <c r="AI484" s="93">
        <f t="shared" si="208"/>
        <v>0</v>
      </c>
      <c r="AJ484" s="93">
        <f t="shared" si="208"/>
        <v>0</v>
      </c>
      <c r="AK484" s="93">
        <f t="shared" si="208"/>
        <v>86.39667</v>
      </c>
      <c r="AL484" s="93">
        <f t="shared" si="208"/>
        <v>0</v>
      </c>
      <c r="AM484" s="93">
        <f t="shared" si="208"/>
        <v>0</v>
      </c>
      <c r="AN484" s="93">
        <f t="shared" si="208"/>
        <v>0</v>
      </c>
      <c r="AO484" s="93">
        <f t="shared" si="208"/>
        <v>0</v>
      </c>
      <c r="AP484" s="93">
        <f t="shared" si="208"/>
        <v>0</v>
      </c>
      <c r="AQ484" s="93">
        <f t="shared" si="208"/>
        <v>0</v>
      </c>
      <c r="AR484" s="93">
        <f t="shared" si="208"/>
        <v>0</v>
      </c>
      <c r="AS484" s="93">
        <f t="shared" si="208"/>
        <v>0</v>
      </c>
      <c r="AT484" s="93">
        <f t="shared" si="208"/>
        <v>0</v>
      </c>
      <c r="AU484" s="5">
        <v>0</v>
      </c>
      <c r="AV484" s="302"/>
    </row>
    <row r="485" spans="1:48" s="275" customFormat="1" ht="30" hidden="1" customHeight="1">
      <c r="A485" s="526"/>
      <c r="B485" s="474"/>
      <c r="C485" s="656"/>
      <c r="D485" s="474"/>
      <c r="E485" s="474"/>
      <c r="F485" s="272"/>
      <c r="G485" s="272"/>
      <c r="H485" s="272"/>
      <c r="I485" s="272"/>
      <c r="J485" s="517"/>
      <c r="K485" s="517"/>
      <c r="L485" s="515"/>
      <c r="M485" s="515"/>
      <c r="N485" s="273"/>
      <c r="O485" s="273"/>
      <c r="P485" s="273"/>
      <c r="Q485" s="273"/>
      <c r="R485" s="273"/>
      <c r="S485" s="273"/>
      <c r="T485" s="273"/>
      <c r="U485" s="273"/>
      <c r="V485" s="279" t="s">
        <v>995</v>
      </c>
      <c r="W485" s="274"/>
      <c r="X485" s="274">
        <v>0</v>
      </c>
      <c r="Y485" s="274"/>
      <c r="Z485" s="274"/>
      <c r="AA485" s="274"/>
      <c r="AB485" s="274"/>
      <c r="AC485" s="274"/>
      <c r="AD485" s="274"/>
      <c r="AE485" s="274"/>
      <c r="AF485" s="274">
        <v>86.39667</v>
      </c>
      <c r="AG485" s="274">
        <v>0</v>
      </c>
      <c r="AH485" s="273"/>
      <c r="AI485" s="273"/>
      <c r="AJ485" s="273"/>
      <c r="AK485" s="274">
        <v>86.39667</v>
      </c>
      <c r="AL485" s="274"/>
      <c r="AM485" s="274"/>
      <c r="AN485" s="274"/>
      <c r="AO485" s="274"/>
      <c r="AP485" s="274"/>
      <c r="AQ485" s="274"/>
      <c r="AR485" s="274"/>
      <c r="AS485" s="274"/>
      <c r="AT485" s="274"/>
      <c r="AU485" s="273"/>
      <c r="AV485" s="330"/>
    </row>
    <row r="486" spans="1:48" ht="19.5" customHeight="1">
      <c r="A486" s="526"/>
      <c r="B486" s="474"/>
      <c r="C486" s="656"/>
      <c r="D486" s="474"/>
      <c r="E486" s="474"/>
      <c r="F486" s="6" t="s">
        <v>19</v>
      </c>
      <c r="G486" s="6" t="s">
        <v>22</v>
      </c>
      <c r="H486" s="6" t="s">
        <v>297</v>
      </c>
      <c r="I486" s="6" t="s">
        <v>297</v>
      </c>
      <c r="J486" s="517"/>
      <c r="K486" s="517"/>
      <c r="L486" s="515"/>
      <c r="M486" s="515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207"/>
        <v>0</v>
      </c>
      <c r="V486" s="5" t="s">
        <v>8</v>
      </c>
      <c r="W486" s="93">
        <v>0</v>
      </c>
      <c r="X486" s="93">
        <v>0</v>
      </c>
      <c r="Y486" s="93">
        <v>0</v>
      </c>
      <c r="Z486" s="93">
        <v>0</v>
      </c>
      <c r="AA486" s="93">
        <v>0</v>
      </c>
      <c r="AB486" s="93">
        <v>0</v>
      </c>
      <c r="AC486" s="93">
        <v>0</v>
      </c>
      <c r="AD486" s="93">
        <v>0</v>
      </c>
      <c r="AE486" s="93">
        <v>0</v>
      </c>
      <c r="AF486" s="93">
        <v>0</v>
      </c>
      <c r="AG486" s="93">
        <v>0</v>
      </c>
      <c r="AH486" s="5">
        <v>0</v>
      </c>
      <c r="AI486" s="5">
        <v>0</v>
      </c>
      <c r="AJ486" s="5">
        <v>0</v>
      </c>
      <c r="AK486" s="93">
        <v>0</v>
      </c>
      <c r="AL486" s="93">
        <v>0</v>
      </c>
      <c r="AM486" s="93">
        <v>0</v>
      </c>
      <c r="AN486" s="93">
        <v>0</v>
      </c>
      <c r="AO486" s="93">
        <v>0</v>
      </c>
      <c r="AP486" s="93">
        <v>0</v>
      </c>
      <c r="AQ486" s="93">
        <v>0</v>
      </c>
      <c r="AR486" s="93">
        <v>0</v>
      </c>
      <c r="AS486" s="93">
        <v>0</v>
      </c>
      <c r="AT486" s="93">
        <v>0</v>
      </c>
      <c r="AU486" s="5">
        <v>0</v>
      </c>
      <c r="AV486" s="302"/>
    </row>
    <row r="487" spans="1:48" ht="19.5" customHeight="1">
      <c r="A487" s="526"/>
      <c r="B487" s="474"/>
      <c r="C487" s="656"/>
      <c r="D487" s="474"/>
      <c r="E487" s="474"/>
      <c r="F487" s="476" t="s">
        <v>39</v>
      </c>
      <c r="G487" s="476" t="s">
        <v>21</v>
      </c>
      <c r="H487" s="476" t="s">
        <v>297</v>
      </c>
      <c r="I487" s="476" t="s">
        <v>297</v>
      </c>
      <c r="J487" s="517"/>
      <c r="K487" s="517"/>
      <c r="L487" s="515"/>
      <c r="M487" s="515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07"/>
        <v>0</v>
      </c>
      <c r="V487" s="7" t="s">
        <v>50</v>
      </c>
      <c r="W487" s="93">
        <v>0</v>
      </c>
      <c r="X487" s="93">
        <v>0</v>
      </c>
      <c r="Y487" s="93">
        <v>0</v>
      </c>
      <c r="Z487" s="93">
        <v>0</v>
      </c>
      <c r="AA487" s="93">
        <v>0</v>
      </c>
      <c r="AB487" s="93">
        <v>0</v>
      </c>
      <c r="AC487" s="93">
        <v>0</v>
      </c>
      <c r="AD487" s="93">
        <v>0</v>
      </c>
      <c r="AE487" s="93">
        <v>0</v>
      </c>
      <c r="AF487" s="93">
        <v>0</v>
      </c>
      <c r="AG487" s="93">
        <v>0</v>
      </c>
      <c r="AH487" s="5">
        <v>0</v>
      </c>
      <c r="AI487" s="5">
        <v>0</v>
      </c>
      <c r="AJ487" s="5">
        <v>0</v>
      </c>
      <c r="AK487" s="93">
        <v>0</v>
      </c>
      <c r="AL487" s="93">
        <v>0</v>
      </c>
      <c r="AM487" s="93">
        <v>0</v>
      </c>
      <c r="AN487" s="93">
        <v>0</v>
      </c>
      <c r="AO487" s="93">
        <v>0</v>
      </c>
      <c r="AP487" s="93">
        <v>0</v>
      </c>
      <c r="AQ487" s="93">
        <v>0</v>
      </c>
      <c r="AR487" s="93">
        <v>0</v>
      </c>
      <c r="AS487" s="93">
        <v>0</v>
      </c>
      <c r="AT487" s="93">
        <v>0</v>
      </c>
      <c r="AU487" s="5">
        <v>0</v>
      </c>
      <c r="AV487" s="302"/>
    </row>
    <row r="488" spans="1:48" ht="19.5" customHeight="1">
      <c r="A488" s="526"/>
      <c r="B488" s="474"/>
      <c r="C488" s="656"/>
      <c r="D488" s="474"/>
      <c r="E488" s="474"/>
      <c r="F488" s="476"/>
      <c r="G488" s="476"/>
      <c r="H488" s="476"/>
      <c r="I488" s="476"/>
      <c r="J488" s="517"/>
      <c r="K488" s="517"/>
      <c r="L488" s="515"/>
      <c r="M488" s="515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207"/>
        <v>0</v>
      </c>
      <c r="V488" s="7" t="s">
        <v>51</v>
      </c>
      <c r="W488" s="93">
        <v>0</v>
      </c>
      <c r="X488" s="93">
        <v>0</v>
      </c>
      <c r="Y488" s="93">
        <v>0</v>
      </c>
      <c r="Z488" s="93">
        <v>0</v>
      </c>
      <c r="AA488" s="93">
        <v>0</v>
      </c>
      <c r="AB488" s="93">
        <v>0</v>
      </c>
      <c r="AC488" s="93">
        <v>0</v>
      </c>
      <c r="AD488" s="93">
        <v>0</v>
      </c>
      <c r="AE488" s="93">
        <v>0</v>
      </c>
      <c r="AF488" s="93">
        <v>0</v>
      </c>
      <c r="AG488" s="93">
        <v>0</v>
      </c>
      <c r="AH488" s="5">
        <v>0</v>
      </c>
      <c r="AI488" s="5">
        <v>0</v>
      </c>
      <c r="AJ488" s="5">
        <v>0</v>
      </c>
      <c r="AK488" s="93">
        <v>0</v>
      </c>
      <c r="AL488" s="93">
        <v>0</v>
      </c>
      <c r="AM488" s="93">
        <v>0</v>
      </c>
      <c r="AN488" s="93">
        <v>0</v>
      </c>
      <c r="AO488" s="93">
        <v>0</v>
      </c>
      <c r="AP488" s="93">
        <v>0</v>
      </c>
      <c r="AQ488" s="93">
        <v>0</v>
      </c>
      <c r="AR488" s="93">
        <v>0</v>
      </c>
      <c r="AS488" s="93">
        <v>0</v>
      </c>
      <c r="AT488" s="93">
        <v>0</v>
      </c>
      <c r="AU488" s="5">
        <v>0</v>
      </c>
      <c r="AV488" s="302"/>
    </row>
    <row r="489" spans="1:48" ht="18" customHeight="1">
      <c r="A489" s="526"/>
      <c r="B489" s="474"/>
      <c r="C489" s="656"/>
      <c r="D489" s="474"/>
      <c r="E489" s="474"/>
      <c r="F489" s="476"/>
      <c r="G489" s="476"/>
      <c r="H489" s="476"/>
      <c r="I489" s="476"/>
      <c r="J489" s="517"/>
      <c r="K489" s="517"/>
      <c r="L489" s="515"/>
      <c r="M489" s="515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07"/>
        <v>0</v>
      </c>
      <c r="V489" s="7" t="s">
        <v>52</v>
      </c>
      <c r="W489" s="93">
        <v>0</v>
      </c>
      <c r="X489" s="93">
        <v>0</v>
      </c>
      <c r="Y489" s="93">
        <v>0</v>
      </c>
      <c r="Z489" s="93">
        <v>0</v>
      </c>
      <c r="AA489" s="93">
        <v>0</v>
      </c>
      <c r="AB489" s="93">
        <v>0</v>
      </c>
      <c r="AC489" s="93">
        <v>0</v>
      </c>
      <c r="AD489" s="93">
        <v>0</v>
      </c>
      <c r="AE489" s="93">
        <v>0</v>
      </c>
      <c r="AF489" s="93">
        <v>0</v>
      </c>
      <c r="AG489" s="93">
        <v>0</v>
      </c>
      <c r="AH489" s="5">
        <v>0</v>
      </c>
      <c r="AI489" s="5">
        <v>0</v>
      </c>
      <c r="AJ489" s="5">
        <v>0</v>
      </c>
      <c r="AK489" s="93">
        <v>0</v>
      </c>
      <c r="AL489" s="93">
        <v>0</v>
      </c>
      <c r="AM489" s="93">
        <v>0</v>
      </c>
      <c r="AN489" s="93">
        <v>0</v>
      </c>
      <c r="AO489" s="93">
        <v>0</v>
      </c>
      <c r="AP489" s="93">
        <v>0</v>
      </c>
      <c r="AQ489" s="93">
        <v>0</v>
      </c>
      <c r="AR489" s="93">
        <v>0</v>
      </c>
      <c r="AS489" s="93">
        <v>0</v>
      </c>
      <c r="AT489" s="93">
        <v>0</v>
      </c>
      <c r="AU489" s="5">
        <v>0</v>
      </c>
      <c r="AV489" s="302"/>
    </row>
    <row r="490" spans="1:48" ht="17.25" customHeight="1">
      <c r="A490" s="527"/>
      <c r="B490" s="474"/>
      <c r="C490" s="656"/>
      <c r="D490" s="474"/>
      <c r="E490" s="474"/>
      <c r="F490" s="476"/>
      <c r="G490" s="476"/>
      <c r="H490" s="476"/>
      <c r="I490" s="476"/>
      <c r="J490" s="517"/>
      <c r="K490" s="517"/>
      <c r="L490" s="515"/>
      <c r="M490" s="515"/>
      <c r="N490" s="230">
        <f t="shared" ref="N490:T490" si="209">SUM(N484:N489)</f>
        <v>0</v>
      </c>
      <c r="O490" s="230">
        <f t="shared" si="209"/>
        <v>0</v>
      </c>
      <c r="P490" s="230">
        <f t="shared" si="209"/>
        <v>0</v>
      </c>
      <c r="Q490" s="230">
        <f t="shared" si="209"/>
        <v>0</v>
      </c>
      <c r="R490" s="230">
        <f t="shared" si="209"/>
        <v>0</v>
      </c>
      <c r="S490" s="230">
        <f t="shared" si="209"/>
        <v>0</v>
      </c>
      <c r="T490" s="230">
        <f t="shared" si="209"/>
        <v>0</v>
      </c>
      <c r="U490" s="231">
        <f t="shared" si="207"/>
        <v>0</v>
      </c>
      <c r="V490" s="231" t="s">
        <v>11</v>
      </c>
      <c r="W490" s="193">
        <f t="shared" ref="W490:AU490" si="210">SUM(W484:W489)</f>
        <v>0</v>
      </c>
      <c r="X490" s="193">
        <f>X484</f>
        <v>0</v>
      </c>
      <c r="Y490" s="193">
        <f t="shared" ref="Y490:AS490" si="211">Y484</f>
        <v>0</v>
      </c>
      <c r="Z490" s="193">
        <f t="shared" si="211"/>
        <v>0</v>
      </c>
      <c r="AA490" s="193">
        <f t="shared" si="211"/>
        <v>0</v>
      </c>
      <c r="AB490" s="193">
        <f t="shared" si="211"/>
        <v>0</v>
      </c>
      <c r="AC490" s="193">
        <f t="shared" si="211"/>
        <v>0</v>
      </c>
      <c r="AD490" s="193">
        <f t="shared" si="211"/>
        <v>0</v>
      </c>
      <c r="AE490" s="193">
        <f t="shared" si="211"/>
        <v>0</v>
      </c>
      <c r="AF490" s="193">
        <f t="shared" si="211"/>
        <v>86.39667</v>
      </c>
      <c r="AG490" s="193">
        <f t="shared" si="211"/>
        <v>0</v>
      </c>
      <c r="AH490" s="193">
        <f t="shared" si="211"/>
        <v>0</v>
      </c>
      <c r="AI490" s="193">
        <f t="shared" si="211"/>
        <v>0</v>
      </c>
      <c r="AJ490" s="193">
        <f t="shared" si="211"/>
        <v>0</v>
      </c>
      <c r="AK490" s="193">
        <f t="shared" si="211"/>
        <v>86.39667</v>
      </c>
      <c r="AL490" s="193">
        <f t="shared" si="211"/>
        <v>0</v>
      </c>
      <c r="AM490" s="193">
        <f t="shared" si="211"/>
        <v>0</v>
      </c>
      <c r="AN490" s="193">
        <f t="shared" si="211"/>
        <v>0</v>
      </c>
      <c r="AO490" s="193">
        <f t="shared" si="211"/>
        <v>0</v>
      </c>
      <c r="AP490" s="193">
        <f t="shared" si="211"/>
        <v>0</v>
      </c>
      <c r="AQ490" s="193">
        <f t="shared" si="211"/>
        <v>0</v>
      </c>
      <c r="AR490" s="193">
        <f t="shared" si="211"/>
        <v>0</v>
      </c>
      <c r="AS490" s="193">
        <f t="shared" si="211"/>
        <v>0</v>
      </c>
      <c r="AT490" s="193">
        <f t="shared" si="210"/>
        <v>0</v>
      </c>
      <c r="AU490" s="230">
        <f t="shared" si="210"/>
        <v>0</v>
      </c>
      <c r="AV490" s="328"/>
    </row>
    <row r="491" spans="1:48" ht="19.5" customHeight="1">
      <c r="A491" s="525"/>
      <c r="B491" s="474" t="s">
        <v>358</v>
      </c>
      <c r="C491" s="656" t="s">
        <v>362</v>
      </c>
      <c r="D491" s="474" t="s">
        <v>275</v>
      </c>
      <c r="E491" s="474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517">
        <v>2023</v>
      </c>
      <c r="K491" s="517">
        <v>2023</v>
      </c>
      <c r="L491" s="515">
        <v>10.92723</v>
      </c>
      <c r="M491" s="515">
        <f t="shared" ref="M491" si="212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207"/>
        <v>0</v>
      </c>
      <c r="V491" s="7" t="s">
        <v>3</v>
      </c>
      <c r="W491" s="93">
        <v>0</v>
      </c>
      <c r="X491" s="93">
        <f>X492</f>
        <v>0</v>
      </c>
      <c r="Y491" s="93">
        <f t="shared" ref="Y491:AP491" si="213">Y492</f>
        <v>0</v>
      </c>
      <c r="Z491" s="93">
        <f t="shared" si="213"/>
        <v>0</v>
      </c>
      <c r="AA491" s="93">
        <f t="shared" si="213"/>
        <v>0</v>
      </c>
      <c r="AB491" s="93">
        <f t="shared" si="213"/>
        <v>0</v>
      </c>
      <c r="AC491" s="93">
        <f t="shared" si="213"/>
        <v>0</v>
      </c>
      <c r="AD491" s="93">
        <f t="shared" si="213"/>
        <v>0</v>
      </c>
      <c r="AE491" s="93">
        <f t="shared" si="213"/>
        <v>0</v>
      </c>
      <c r="AF491" s="93">
        <f t="shared" si="213"/>
        <v>106.61417</v>
      </c>
      <c r="AG491" s="93">
        <f t="shared" si="213"/>
        <v>0</v>
      </c>
      <c r="AH491" s="93">
        <f t="shared" si="213"/>
        <v>0</v>
      </c>
      <c r="AI491" s="93">
        <f t="shared" si="213"/>
        <v>0</v>
      </c>
      <c r="AJ491" s="93">
        <f t="shared" si="213"/>
        <v>0</v>
      </c>
      <c r="AK491" s="93">
        <f t="shared" si="213"/>
        <v>106.61417</v>
      </c>
      <c r="AL491" s="93">
        <f t="shared" si="213"/>
        <v>0</v>
      </c>
      <c r="AM491" s="93">
        <f t="shared" si="213"/>
        <v>0</v>
      </c>
      <c r="AN491" s="93">
        <f t="shared" si="213"/>
        <v>0</v>
      </c>
      <c r="AO491" s="93">
        <f t="shared" si="213"/>
        <v>0</v>
      </c>
      <c r="AP491" s="93">
        <f t="shared" si="213"/>
        <v>0</v>
      </c>
      <c r="AQ491" s="93">
        <v>0</v>
      </c>
      <c r="AR491" s="93">
        <v>0</v>
      </c>
      <c r="AS491" s="93">
        <v>0</v>
      </c>
      <c r="AT491" s="93">
        <v>0</v>
      </c>
      <c r="AU491" s="5">
        <v>0</v>
      </c>
      <c r="AV491" s="302"/>
    </row>
    <row r="492" spans="1:48" ht="28.5" hidden="1" customHeight="1">
      <c r="A492" s="526"/>
      <c r="B492" s="474"/>
      <c r="C492" s="656"/>
      <c r="D492" s="474"/>
      <c r="E492" s="474"/>
      <c r="F492" s="6"/>
      <c r="G492" s="6"/>
      <c r="H492" s="6"/>
      <c r="I492" s="6"/>
      <c r="J492" s="517"/>
      <c r="K492" s="517"/>
      <c r="L492" s="515"/>
      <c r="M492" s="515"/>
      <c r="N492" s="5"/>
      <c r="O492" s="5"/>
      <c r="P492" s="5"/>
      <c r="Q492" s="5"/>
      <c r="R492" s="5"/>
      <c r="S492" s="5"/>
      <c r="T492" s="5"/>
      <c r="U492" s="5"/>
      <c r="V492" s="279" t="s">
        <v>995</v>
      </c>
      <c r="W492" s="274"/>
      <c r="X492" s="274">
        <v>0</v>
      </c>
      <c r="Y492" s="274"/>
      <c r="Z492" s="274"/>
      <c r="AA492" s="274"/>
      <c r="AB492" s="274"/>
      <c r="AC492" s="274"/>
      <c r="AD492" s="274"/>
      <c r="AE492" s="274"/>
      <c r="AF492" s="274">
        <v>106.61417</v>
      </c>
      <c r="AG492" s="274">
        <v>0</v>
      </c>
      <c r="AH492" s="273"/>
      <c r="AI492" s="273"/>
      <c r="AJ492" s="273"/>
      <c r="AK492" s="274">
        <v>106.61417</v>
      </c>
      <c r="AL492" s="274"/>
      <c r="AM492" s="274"/>
      <c r="AN492" s="274"/>
      <c r="AO492" s="274"/>
      <c r="AP492" s="274"/>
      <c r="AQ492" s="93"/>
      <c r="AR492" s="93"/>
      <c r="AS492" s="93"/>
      <c r="AT492" s="93"/>
      <c r="AU492" s="5"/>
      <c r="AV492" s="302"/>
    </row>
    <row r="493" spans="1:48" ht="19.5" customHeight="1">
      <c r="A493" s="526"/>
      <c r="B493" s="474"/>
      <c r="C493" s="656"/>
      <c r="D493" s="474"/>
      <c r="E493" s="474"/>
      <c r="F493" s="6" t="s">
        <v>19</v>
      </c>
      <c r="G493" s="6" t="s">
        <v>22</v>
      </c>
      <c r="H493" s="6" t="s">
        <v>297</v>
      </c>
      <c r="I493" s="6" t="s">
        <v>297</v>
      </c>
      <c r="J493" s="517"/>
      <c r="K493" s="517"/>
      <c r="L493" s="515"/>
      <c r="M493" s="515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207"/>
        <v>0</v>
      </c>
      <c r="V493" s="5" t="s">
        <v>8</v>
      </c>
      <c r="W493" s="93">
        <v>0</v>
      </c>
      <c r="X493" s="93">
        <v>0</v>
      </c>
      <c r="Y493" s="93">
        <v>0</v>
      </c>
      <c r="Z493" s="93">
        <v>0</v>
      </c>
      <c r="AA493" s="93">
        <v>0</v>
      </c>
      <c r="AB493" s="93">
        <v>0</v>
      </c>
      <c r="AC493" s="93">
        <v>0</v>
      </c>
      <c r="AD493" s="93">
        <v>0</v>
      </c>
      <c r="AE493" s="93">
        <v>0</v>
      </c>
      <c r="AF493" s="93">
        <v>0</v>
      </c>
      <c r="AG493" s="93">
        <v>0</v>
      </c>
      <c r="AH493" s="5">
        <v>0</v>
      </c>
      <c r="AI493" s="5">
        <v>0</v>
      </c>
      <c r="AJ493" s="5">
        <v>0</v>
      </c>
      <c r="AK493" s="93">
        <v>0</v>
      </c>
      <c r="AL493" s="93">
        <v>0</v>
      </c>
      <c r="AM493" s="93">
        <v>0</v>
      </c>
      <c r="AN493" s="93">
        <v>0</v>
      </c>
      <c r="AO493" s="93">
        <v>0</v>
      </c>
      <c r="AP493" s="93">
        <v>0</v>
      </c>
      <c r="AQ493" s="93">
        <v>0</v>
      </c>
      <c r="AR493" s="93">
        <v>0</v>
      </c>
      <c r="AS493" s="93">
        <v>0</v>
      </c>
      <c r="AT493" s="93">
        <v>0</v>
      </c>
      <c r="AU493" s="5">
        <v>0</v>
      </c>
      <c r="AV493" s="302"/>
    </row>
    <row r="494" spans="1:48" ht="19.5" customHeight="1">
      <c r="A494" s="526"/>
      <c r="B494" s="474"/>
      <c r="C494" s="656"/>
      <c r="D494" s="474"/>
      <c r="E494" s="474"/>
      <c r="F494" s="476" t="s">
        <v>39</v>
      </c>
      <c r="G494" s="476" t="s">
        <v>21</v>
      </c>
      <c r="H494" s="476" t="s">
        <v>297</v>
      </c>
      <c r="I494" s="476" t="s">
        <v>297</v>
      </c>
      <c r="J494" s="517"/>
      <c r="K494" s="517"/>
      <c r="L494" s="515"/>
      <c r="M494" s="515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207"/>
        <v>0</v>
      </c>
      <c r="V494" s="7" t="s">
        <v>50</v>
      </c>
      <c r="W494" s="93">
        <v>0</v>
      </c>
      <c r="X494" s="93">
        <v>0</v>
      </c>
      <c r="Y494" s="93">
        <v>0</v>
      </c>
      <c r="Z494" s="93">
        <v>0</v>
      </c>
      <c r="AA494" s="93">
        <v>0</v>
      </c>
      <c r="AB494" s="93">
        <v>0</v>
      </c>
      <c r="AC494" s="93">
        <v>0</v>
      </c>
      <c r="AD494" s="93">
        <v>0</v>
      </c>
      <c r="AE494" s="93">
        <v>0</v>
      </c>
      <c r="AF494" s="93">
        <v>0</v>
      </c>
      <c r="AG494" s="93">
        <v>0</v>
      </c>
      <c r="AH494" s="5">
        <v>0</v>
      </c>
      <c r="AI494" s="5">
        <v>0</v>
      </c>
      <c r="AJ494" s="5">
        <v>0</v>
      </c>
      <c r="AK494" s="93">
        <v>0</v>
      </c>
      <c r="AL494" s="93">
        <v>0</v>
      </c>
      <c r="AM494" s="93">
        <v>0</v>
      </c>
      <c r="AN494" s="93">
        <v>0</v>
      </c>
      <c r="AO494" s="93">
        <v>0</v>
      </c>
      <c r="AP494" s="93">
        <v>0</v>
      </c>
      <c r="AQ494" s="93">
        <v>0</v>
      </c>
      <c r="AR494" s="93">
        <v>0</v>
      </c>
      <c r="AS494" s="93">
        <v>0</v>
      </c>
      <c r="AT494" s="93">
        <v>0</v>
      </c>
      <c r="AU494" s="5">
        <v>0</v>
      </c>
      <c r="AV494" s="302"/>
    </row>
    <row r="495" spans="1:48" ht="19.5" customHeight="1">
      <c r="A495" s="526"/>
      <c r="B495" s="474"/>
      <c r="C495" s="656"/>
      <c r="D495" s="474"/>
      <c r="E495" s="474"/>
      <c r="F495" s="476"/>
      <c r="G495" s="476"/>
      <c r="H495" s="476"/>
      <c r="I495" s="476"/>
      <c r="J495" s="517"/>
      <c r="K495" s="517"/>
      <c r="L495" s="515"/>
      <c r="M495" s="515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207"/>
        <v>0</v>
      </c>
      <c r="V495" s="7" t="s">
        <v>51</v>
      </c>
      <c r="W495" s="93">
        <v>0</v>
      </c>
      <c r="X495" s="93">
        <v>0</v>
      </c>
      <c r="Y495" s="93">
        <v>0</v>
      </c>
      <c r="Z495" s="93">
        <v>0</v>
      </c>
      <c r="AA495" s="93">
        <v>0</v>
      </c>
      <c r="AB495" s="93">
        <v>0</v>
      </c>
      <c r="AC495" s="93">
        <v>0</v>
      </c>
      <c r="AD495" s="93">
        <v>0</v>
      </c>
      <c r="AE495" s="93">
        <v>0</v>
      </c>
      <c r="AF495" s="93">
        <v>0</v>
      </c>
      <c r="AG495" s="93">
        <v>0</v>
      </c>
      <c r="AH495" s="5">
        <v>0</v>
      </c>
      <c r="AI495" s="5">
        <v>0</v>
      </c>
      <c r="AJ495" s="5">
        <v>0</v>
      </c>
      <c r="AK495" s="93">
        <v>0</v>
      </c>
      <c r="AL495" s="93">
        <v>0</v>
      </c>
      <c r="AM495" s="93">
        <v>0</v>
      </c>
      <c r="AN495" s="93">
        <v>0</v>
      </c>
      <c r="AO495" s="93">
        <v>0</v>
      </c>
      <c r="AP495" s="93">
        <v>0</v>
      </c>
      <c r="AQ495" s="93">
        <v>0</v>
      </c>
      <c r="AR495" s="93">
        <v>0</v>
      </c>
      <c r="AS495" s="93">
        <v>0</v>
      </c>
      <c r="AT495" s="93">
        <v>0</v>
      </c>
      <c r="AU495" s="5">
        <v>0</v>
      </c>
      <c r="AV495" s="302"/>
    </row>
    <row r="496" spans="1:48" ht="18" customHeight="1">
      <c r="A496" s="526"/>
      <c r="B496" s="474"/>
      <c r="C496" s="656"/>
      <c r="D496" s="474"/>
      <c r="E496" s="474"/>
      <c r="F496" s="476"/>
      <c r="G496" s="476"/>
      <c r="H496" s="476"/>
      <c r="I496" s="476"/>
      <c r="J496" s="517"/>
      <c r="K496" s="517"/>
      <c r="L496" s="515"/>
      <c r="M496" s="515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207"/>
        <v>0</v>
      </c>
      <c r="V496" s="7" t="s">
        <v>52</v>
      </c>
      <c r="W496" s="93">
        <v>0</v>
      </c>
      <c r="X496" s="93">
        <v>0</v>
      </c>
      <c r="Y496" s="93">
        <v>0</v>
      </c>
      <c r="Z496" s="93">
        <v>0</v>
      </c>
      <c r="AA496" s="93">
        <v>0</v>
      </c>
      <c r="AB496" s="93">
        <v>0</v>
      </c>
      <c r="AC496" s="93">
        <v>0</v>
      </c>
      <c r="AD496" s="93">
        <v>0</v>
      </c>
      <c r="AE496" s="93">
        <v>0</v>
      </c>
      <c r="AF496" s="93">
        <v>0</v>
      </c>
      <c r="AG496" s="93">
        <v>0</v>
      </c>
      <c r="AH496" s="5">
        <v>0</v>
      </c>
      <c r="AI496" s="5">
        <v>0</v>
      </c>
      <c r="AJ496" s="5">
        <v>0</v>
      </c>
      <c r="AK496" s="93">
        <v>0</v>
      </c>
      <c r="AL496" s="93">
        <v>0</v>
      </c>
      <c r="AM496" s="93">
        <v>0</v>
      </c>
      <c r="AN496" s="93">
        <v>0</v>
      </c>
      <c r="AO496" s="93">
        <v>0</v>
      </c>
      <c r="AP496" s="93">
        <v>0</v>
      </c>
      <c r="AQ496" s="93">
        <v>0</v>
      </c>
      <c r="AR496" s="93">
        <v>0</v>
      </c>
      <c r="AS496" s="93">
        <v>0</v>
      </c>
      <c r="AT496" s="93">
        <v>0</v>
      </c>
      <c r="AU496" s="5">
        <v>0</v>
      </c>
      <c r="AV496" s="302"/>
    </row>
    <row r="497" spans="1:48" ht="17.25" customHeight="1">
      <c r="A497" s="527"/>
      <c r="B497" s="474"/>
      <c r="C497" s="656"/>
      <c r="D497" s="474"/>
      <c r="E497" s="474"/>
      <c r="F497" s="476"/>
      <c r="G497" s="476"/>
      <c r="H497" s="476"/>
      <c r="I497" s="476"/>
      <c r="J497" s="517"/>
      <c r="K497" s="517"/>
      <c r="L497" s="515"/>
      <c r="M497" s="515"/>
      <c r="N497" s="230">
        <f t="shared" ref="N497:T497" si="214">SUM(N491:N496)</f>
        <v>0</v>
      </c>
      <c r="O497" s="230">
        <f t="shared" si="214"/>
        <v>0</v>
      </c>
      <c r="P497" s="230">
        <f t="shared" si="214"/>
        <v>0</v>
      </c>
      <c r="Q497" s="230">
        <f t="shared" si="214"/>
        <v>0</v>
      </c>
      <c r="R497" s="230">
        <f t="shared" si="214"/>
        <v>0</v>
      </c>
      <c r="S497" s="230">
        <f t="shared" si="214"/>
        <v>0</v>
      </c>
      <c r="T497" s="230">
        <f t="shared" si="214"/>
        <v>0</v>
      </c>
      <c r="U497" s="231">
        <f t="shared" si="207"/>
        <v>0</v>
      </c>
      <c r="V497" s="231" t="s">
        <v>11</v>
      </c>
      <c r="W497" s="193">
        <f t="shared" ref="W497" si="215">SUM(W491:W496)</f>
        <v>0</v>
      </c>
      <c r="X497" s="193">
        <f>X491</f>
        <v>0</v>
      </c>
      <c r="Y497" s="193">
        <f t="shared" ref="Y497:AP497" si="216">Y491</f>
        <v>0</v>
      </c>
      <c r="Z497" s="193">
        <f t="shared" si="216"/>
        <v>0</v>
      </c>
      <c r="AA497" s="193">
        <f t="shared" si="216"/>
        <v>0</v>
      </c>
      <c r="AB497" s="193">
        <f t="shared" si="216"/>
        <v>0</v>
      </c>
      <c r="AC497" s="193">
        <f t="shared" si="216"/>
        <v>0</v>
      </c>
      <c r="AD497" s="193">
        <f t="shared" si="216"/>
        <v>0</v>
      </c>
      <c r="AE497" s="193">
        <f t="shared" si="216"/>
        <v>0</v>
      </c>
      <c r="AF497" s="193">
        <f t="shared" si="216"/>
        <v>106.61417</v>
      </c>
      <c r="AG497" s="193">
        <f t="shared" si="216"/>
        <v>0</v>
      </c>
      <c r="AH497" s="193">
        <f t="shared" si="216"/>
        <v>0</v>
      </c>
      <c r="AI497" s="193">
        <f t="shared" si="216"/>
        <v>0</v>
      </c>
      <c r="AJ497" s="193">
        <f t="shared" si="216"/>
        <v>0</v>
      </c>
      <c r="AK497" s="193">
        <f t="shared" si="216"/>
        <v>106.61417</v>
      </c>
      <c r="AL497" s="193">
        <f t="shared" si="216"/>
        <v>0</v>
      </c>
      <c r="AM497" s="193">
        <f t="shared" si="216"/>
        <v>0</v>
      </c>
      <c r="AN497" s="193">
        <f t="shared" si="216"/>
        <v>0</v>
      </c>
      <c r="AO497" s="193">
        <f t="shared" si="216"/>
        <v>0</v>
      </c>
      <c r="AP497" s="193">
        <f t="shared" si="216"/>
        <v>0</v>
      </c>
      <c r="AQ497" s="193">
        <f t="shared" ref="AQ497:AU497" si="217">SUM(AQ491:AQ496)</f>
        <v>0</v>
      </c>
      <c r="AR497" s="193">
        <f t="shared" si="217"/>
        <v>0</v>
      </c>
      <c r="AS497" s="193">
        <f t="shared" si="217"/>
        <v>0</v>
      </c>
      <c r="AT497" s="193">
        <f t="shared" si="217"/>
        <v>0</v>
      </c>
      <c r="AU497" s="230">
        <f t="shared" si="217"/>
        <v>0</v>
      </c>
      <c r="AV497" s="328"/>
    </row>
    <row r="498" spans="1:48" ht="19.5" customHeight="1">
      <c r="A498" s="525"/>
      <c r="B498" s="474" t="s">
        <v>359</v>
      </c>
      <c r="C498" s="656" t="s">
        <v>364</v>
      </c>
      <c r="D498" s="474" t="s">
        <v>275</v>
      </c>
      <c r="E498" s="474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517">
        <v>2023</v>
      </c>
      <c r="K498" s="517">
        <v>2023</v>
      </c>
      <c r="L498" s="515">
        <v>11.09313</v>
      </c>
      <c r="M498" s="515">
        <f t="shared" ref="M498" si="218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207"/>
        <v>0</v>
      </c>
      <c r="V498" s="7" t="s">
        <v>3</v>
      </c>
      <c r="W498" s="93">
        <v>0</v>
      </c>
      <c r="X498" s="93">
        <f>X499</f>
        <v>0</v>
      </c>
      <c r="Y498" s="93">
        <f t="shared" ref="Y498:AP498" si="219">Y499</f>
        <v>0</v>
      </c>
      <c r="Z498" s="93">
        <f t="shared" si="219"/>
        <v>0</v>
      </c>
      <c r="AA498" s="93">
        <f t="shared" si="219"/>
        <v>0</v>
      </c>
      <c r="AB498" s="93">
        <f t="shared" si="219"/>
        <v>0</v>
      </c>
      <c r="AC498" s="93">
        <f t="shared" si="219"/>
        <v>0</v>
      </c>
      <c r="AD498" s="93">
        <f t="shared" si="219"/>
        <v>0</v>
      </c>
      <c r="AE498" s="93">
        <f t="shared" si="219"/>
        <v>0</v>
      </c>
      <c r="AF498" s="93">
        <f t="shared" si="219"/>
        <v>106.61417</v>
      </c>
      <c r="AG498" s="93">
        <f t="shared" si="219"/>
        <v>0</v>
      </c>
      <c r="AH498" s="93">
        <f t="shared" si="219"/>
        <v>0</v>
      </c>
      <c r="AI498" s="93">
        <f t="shared" si="219"/>
        <v>0</v>
      </c>
      <c r="AJ498" s="93">
        <f t="shared" si="219"/>
        <v>0</v>
      </c>
      <c r="AK498" s="93">
        <f t="shared" si="219"/>
        <v>106.61417</v>
      </c>
      <c r="AL498" s="93">
        <f t="shared" si="219"/>
        <v>0</v>
      </c>
      <c r="AM498" s="93">
        <f t="shared" si="219"/>
        <v>0</v>
      </c>
      <c r="AN498" s="93">
        <f t="shared" si="219"/>
        <v>0</v>
      </c>
      <c r="AO498" s="93">
        <f t="shared" si="219"/>
        <v>0</v>
      </c>
      <c r="AP498" s="93">
        <f t="shared" si="219"/>
        <v>0</v>
      </c>
      <c r="AQ498" s="93">
        <v>0</v>
      </c>
      <c r="AR498" s="93">
        <v>0</v>
      </c>
      <c r="AS498" s="93">
        <v>0</v>
      </c>
      <c r="AT498" s="93">
        <v>0</v>
      </c>
      <c r="AU498" s="5">
        <v>0</v>
      </c>
      <c r="AV498" s="302"/>
    </row>
    <row r="499" spans="1:48" ht="19.5" hidden="1" customHeight="1">
      <c r="A499" s="526"/>
      <c r="B499" s="474"/>
      <c r="C499" s="656"/>
      <c r="D499" s="474"/>
      <c r="E499" s="474"/>
      <c r="F499" s="6"/>
      <c r="G499" s="6"/>
      <c r="H499" s="6"/>
      <c r="I499" s="6"/>
      <c r="J499" s="517"/>
      <c r="K499" s="517"/>
      <c r="L499" s="515"/>
      <c r="M499" s="515"/>
      <c r="N499" s="5"/>
      <c r="O499" s="5"/>
      <c r="P499" s="5"/>
      <c r="Q499" s="5"/>
      <c r="R499" s="5"/>
      <c r="S499" s="5"/>
      <c r="T499" s="5"/>
      <c r="U499" s="5"/>
      <c r="V499" s="279" t="s">
        <v>995</v>
      </c>
      <c r="W499" s="274"/>
      <c r="X499" s="274">
        <v>0</v>
      </c>
      <c r="Y499" s="274"/>
      <c r="Z499" s="274"/>
      <c r="AA499" s="274"/>
      <c r="AB499" s="274"/>
      <c r="AC499" s="274"/>
      <c r="AD499" s="274"/>
      <c r="AE499" s="274"/>
      <c r="AF499" s="274">
        <v>106.61417</v>
      </c>
      <c r="AG499" s="274">
        <v>0</v>
      </c>
      <c r="AH499" s="273"/>
      <c r="AI499" s="273"/>
      <c r="AJ499" s="273"/>
      <c r="AK499" s="274">
        <v>106.61417</v>
      </c>
      <c r="AL499" s="274"/>
      <c r="AM499" s="274"/>
      <c r="AN499" s="274"/>
      <c r="AO499" s="274"/>
      <c r="AP499" s="274"/>
      <c r="AQ499" s="93"/>
      <c r="AR499" s="93"/>
      <c r="AS499" s="93"/>
      <c r="AT499" s="93"/>
      <c r="AU499" s="5"/>
      <c r="AV499" s="302"/>
    </row>
    <row r="500" spans="1:48" ht="19.5" customHeight="1">
      <c r="A500" s="526"/>
      <c r="B500" s="474"/>
      <c r="C500" s="656"/>
      <c r="D500" s="474"/>
      <c r="E500" s="474"/>
      <c r="F500" s="6" t="s">
        <v>19</v>
      </c>
      <c r="G500" s="6" t="s">
        <v>22</v>
      </c>
      <c r="H500" s="6" t="s">
        <v>297</v>
      </c>
      <c r="I500" s="6" t="s">
        <v>297</v>
      </c>
      <c r="J500" s="517"/>
      <c r="K500" s="517"/>
      <c r="L500" s="515"/>
      <c r="M500" s="515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207"/>
        <v>0</v>
      </c>
      <c r="V500" s="5" t="s">
        <v>8</v>
      </c>
      <c r="W500" s="93">
        <v>0</v>
      </c>
      <c r="X500" s="93">
        <v>0</v>
      </c>
      <c r="Y500" s="93">
        <v>0</v>
      </c>
      <c r="Z500" s="93">
        <v>0</v>
      </c>
      <c r="AA500" s="93">
        <v>0</v>
      </c>
      <c r="AB500" s="93">
        <v>0</v>
      </c>
      <c r="AC500" s="93">
        <v>0</v>
      </c>
      <c r="AD500" s="93">
        <v>0</v>
      </c>
      <c r="AE500" s="93">
        <v>0</v>
      </c>
      <c r="AF500" s="93">
        <v>0</v>
      </c>
      <c r="AG500" s="93">
        <v>0</v>
      </c>
      <c r="AH500" s="5">
        <v>0</v>
      </c>
      <c r="AI500" s="5">
        <v>0</v>
      </c>
      <c r="AJ500" s="5">
        <v>0</v>
      </c>
      <c r="AK500" s="93">
        <v>0</v>
      </c>
      <c r="AL500" s="93">
        <v>0</v>
      </c>
      <c r="AM500" s="93">
        <v>0</v>
      </c>
      <c r="AN500" s="93">
        <v>0</v>
      </c>
      <c r="AO500" s="93">
        <v>0</v>
      </c>
      <c r="AP500" s="93">
        <v>0</v>
      </c>
      <c r="AQ500" s="93">
        <v>0</v>
      </c>
      <c r="AR500" s="93">
        <v>0</v>
      </c>
      <c r="AS500" s="93">
        <v>0</v>
      </c>
      <c r="AT500" s="93">
        <v>0</v>
      </c>
      <c r="AU500" s="5">
        <v>0</v>
      </c>
      <c r="AV500" s="302"/>
    </row>
    <row r="501" spans="1:48" ht="19.5" customHeight="1">
      <c r="A501" s="526"/>
      <c r="B501" s="474"/>
      <c r="C501" s="656"/>
      <c r="D501" s="474"/>
      <c r="E501" s="474"/>
      <c r="F501" s="476" t="s">
        <v>39</v>
      </c>
      <c r="G501" s="476" t="s">
        <v>21</v>
      </c>
      <c r="H501" s="476" t="s">
        <v>297</v>
      </c>
      <c r="I501" s="476" t="s">
        <v>297</v>
      </c>
      <c r="J501" s="517"/>
      <c r="K501" s="517"/>
      <c r="L501" s="515"/>
      <c r="M501" s="515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207"/>
        <v>0</v>
      </c>
      <c r="V501" s="7" t="s">
        <v>50</v>
      </c>
      <c r="W501" s="93">
        <v>0</v>
      </c>
      <c r="X501" s="93">
        <v>0</v>
      </c>
      <c r="Y501" s="93">
        <v>0</v>
      </c>
      <c r="Z501" s="93">
        <v>0</v>
      </c>
      <c r="AA501" s="93">
        <v>0</v>
      </c>
      <c r="AB501" s="93">
        <v>0</v>
      </c>
      <c r="AC501" s="93">
        <v>0</v>
      </c>
      <c r="AD501" s="93">
        <v>0</v>
      </c>
      <c r="AE501" s="93">
        <v>0</v>
      </c>
      <c r="AF501" s="93">
        <v>0</v>
      </c>
      <c r="AG501" s="93">
        <v>0</v>
      </c>
      <c r="AH501" s="5">
        <v>0</v>
      </c>
      <c r="AI501" s="5">
        <v>0</v>
      </c>
      <c r="AJ501" s="5">
        <v>0</v>
      </c>
      <c r="AK501" s="93">
        <v>0</v>
      </c>
      <c r="AL501" s="93">
        <v>0</v>
      </c>
      <c r="AM501" s="93">
        <v>0</v>
      </c>
      <c r="AN501" s="93">
        <v>0</v>
      </c>
      <c r="AO501" s="93">
        <v>0</v>
      </c>
      <c r="AP501" s="93">
        <v>0</v>
      </c>
      <c r="AQ501" s="93">
        <v>0</v>
      </c>
      <c r="AR501" s="93">
        <v>0</v>
      </c>
      <c r="AS501" s="93">
        <v>0</v>
      </c>
      <c r="AT501" s="93">
        <v>0</v>
      </c>
      <c r="AU501" s="5">
        <v>0</v>
      </c>
      <c r="AV501" s="302"/>
    </row>
    <row r="502" spans="1:48" ht="19.5" customHeight="1">
      <c r="A502" s="526"/>
      <c r="B502" s="474"/>
      <c r="C502" s="656"/>
      <c r="D502" s="474"/>
      <c r="E502" s="474"/>
      <c r="F502" s="476"/>
      <c r="G502" s="476"/>
      <c r="H502" s="476"/>
      <c r="I502" s="476"/>
      <c r="J502" s="517"/>
      <c r="K502" s="517"/>
      <c r="L502" s="515"/>
      <c r="M502" s="515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207"/>
        <v>0</v>
      </c>
      <c r="V502" s="7" t="s">
        <v>51</v>
      </c>
      <c r="W502" s="93">
        <v>0</v>
      </c>
      <c r="X502" s="93">
        <v>0</v>
      </c>
      <c r="Y502" s="93">
        <v>0</v>
      </c>
      <c r="Z502" s="93">
        <v>0</v>
      </c>
      <c r="AA502" s="93">
        <v>0</v>
      </c>
      <c r="AB502" s="93">
        <v>0</v>
      </c>
      <c r="AC502" s="93">
        <v>0</v>
      </c>
      <c r="AD502" s="93">
        <v>0</v>
      </c>
      <c r="AE502" s="93">
        <v>0</v>
      </c>
      <c r="AF502" s="93">
        <v>0</v>
      </c>
      <c r="AG502" s="93">
        <v>0</v>
      </c>
      <c r="AH502" s="5">
        <v>0</v>
      </c>
      <c r="AI502" s="5">
        <v>0</v>
      </c>
      <c r="AJ502" s="5">
        <v>0</v>
      </c>
      <c r="AK502" s="93">
        <v>0</v>
      </c>
      <c r="AL502" s="93">
        <v>0</v>
      </c>
      <c r="AM502" s="93">
        <v>0</v>
      </c>
      <c r="AN502" s="93">
        <v>0</v>
      </c>
      <c r="AO502" s="93">
        <v>0</v>
      </c>
      <c r="AP502" s="93">
        <v>0</v>
      </c>
      <c r="AQ502" s="93">
        <v>0</v>
      </c>
      <c r="AR502" s="93">
        <v>0</v>
      </c>
      <c r="AS502" s="93">
        <v>0</v>
      </c>
      <c r="AT502" s="93">
        <v>0</v>
      </c>
      <c r="AU502" s="5">
        <v>0</v>
      </c>
      <c r="AV502" s="302"/>
    </row>
    <row r="503" spans="1:48" ht="18" customHeight="1">
      <c r="A503" s="526"/>
      <c r="B503" s="474"/>
      <c r="C503" s="656"/>
      <c r="D503" s="474"/>
      <c r="E503" s="474"/>
      <c r="F503" s="476"/>
      <c r="G503" s="476"/>
      <c r="H503" s="476"/>
      <c r="I503" s="476"/>
      <c r="J503" s="517"/>
      <c r="K503" s="517"/>
      <c r="L503" s="515"/>
      <c r="M503" s="515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207"/>
        <v>0</v>
      </c>
      <c r="V503" s="7" t="s">
        <v>52</v>
      </c>
      <c r="W503" s="93">
        <v>0</v>
      </c>
      <c r="X503" s="93">
        <v>0</v>
      </c>
      <c r="Y503" s="93">
        <v>0</v>
      </c>
      <c r="Z503" s="93">
        <v>0</v>
      </c>
      <c r="AA503" s="93">
        <v>0</v>
      </c>
      <c r="AB503" s="93">
        <v>0</v>
      </c>
      <c r="AC503" s="93">
        <v>0</v>
      </c>
      <c r="AD503" s="93">
        <v>0</v>
      </c>
      <c r="AE503" s="93">
        <v>0</v>
      </c>
      <c r="AF503" s="93">
        <v>0</v>
      </c>
      <c r="AG503" s="93">
        <v>0</v>
      </c>
      <c r="AH503" s="5">
        <v>0</v>
      </c>
      <c r="AI503" s="5">
        <v>0</v>
      </c>
      <c r="AJ503" s="5">
        <v>0</v>
      </c>
      <c r="AK503" s="93">
        <v>0</v>
      </c>
      <c r="AL503" s="93">
        <v>0</v>
      </c>
      <c r="AM503" s="93">
        <v>0</v>
      </c>
      <c r="AN503" s="93">
        <v>0</v>
      </c>
      <c r="AO503" s="93">
        <v>0</v>
      </c>
      <c r="AP503" s="93">
        <v>0</v>
      </c>
      <c r="AQ503" s="93">
        <v>0</v>
      </c>
      <c r="AR503" s="93">
        <v>0</v>
      </c>
      <c r="AS503" s="93">
        <v>0</v>
      </c>
      <c r="AT503" s="93">
        <v>0</v>
      </c>
      <c r="AU503" s="5">
        <v>0</v>
      </c>
      <c r="AV503" s="302"/>
    </row>
    <row r="504" spans="1:48" ht="17.25" customHeight="1">
      <c r="A504" s="527"/>
      <c r="B504" s="474"/>
      <c r="C504" s="656"/>
      <c r="D504" s="474"/>
      <c r="E504" s="474"/>
      <c r="F504" s="476"/>
      <c r="G504" s="476"/>
      <c r="H504" s="476"/>
      <c r="I504" s="476"/>
      <c r="J504" s="517"/>
      <c r="K504" s="517"/>
      <c r="L504" s="515"/>
      <c r="M504" s="515"/>
      <c r="N504" s="230">
        <f t="shared" ref="N504:T504" si="220">SUM(N498:N503)</f>
        <v>0</v>
      </c>
      <c r="O504" s="230">
        <f t="shared" si="220"/>
        <v>0</v>
      </c>
      <c r="P504" s="230">
        <f t="shared" si="220"/>
        <v>0</v>
      </c>
      <c r="Q504" s="230">
        <f t="shared" si="220"/>
        <v>0</v>
      </c>
      <c r="R504" s="230">
        <f t="shared" si="220"/>
        <v>0</v>
      </c>
      <c r="S504" s="230">
        <f t="shared" si="220"/>
        <v>0</v>
      </c>
      <c r="T504" s="230">
        <f t="shared" si="220"/>
        <v>0</v>
      </c>
      <c r="U504" s="231">
        <f t="shared" si="207"/>
        <v>0</v>
      </c>
      <c r="V504" s="231" t="s">
        <v>11</v>
      </c>
      <c r="W504" s="193">
        <f t="shared" ref="W504" si="221">SUM(W498:W503)</f>
        <v>0</v>
      </c>
      <c r="X504" s="193">
        <f>X498</f>
        <v>0</v>
      </c>
      <c r="Y504" s="193">
        <f t="shared" ref="Y504:AP504" si="222">Y498</f>
        <v>0</v>
      </c>
      <c r="Z504" s="193">
        <f t="shared" si="222"/>
        <v>0</v>
      </c>
      <c r="AA504" s="193">
        <f t="shared" si="222"/>
        <v>0</v>
      </c>
      <c r="AB504" s="193">
        <f t="shared" si="222"/>
        <v>0</v>
      </c>
      <c r="AC504" s="193">
        <f t="shared" si="222"/>
        <v>0</v>
      </c>
      <c r="AD504" s="193">
        <f t="shared" si="222"/>
        <v>0</v>
      </c>
      <c r="AE504" s="193">
        <f t="shared" si="222"/>
        <v>0</v>
      </c>
      <c r="AF504" s="193">
        <f t="shared" si="222"/>
        <v>106.61417</v>
      </c>
      <c r="AG504" s="193">
        <f t="shared" si="222"/>
        <v>0</v>
      </c>
      <c r="AH504" s="193">
        <f t="shared" si="222"/>
        <v>0</v>
      </c>
      <c r="AI504" s="193">
        <f t="shared" si="222"/>
        <v>0</v>
      </c>
      <c r="AJ504" s="193">
        <f t="shared" si="222"/>
        <v>0</v>
      </c>
      <c r="AK504" s="193">
        <f t="shared" si="222"/>
        <v>106.61417</v>
      </c>
      <c r="AL504" s="193">
        <f t="shared" si="222"/>
        <v>0</v>
      </c>
      <c r="AM504" s="193">
        <f t="shared" si="222"/>
        <v>0</v>
      </c>
      <c r="AN504" s="193">
        <f t="shared" si="222"/>
        <v>0</v>
      </c>
      <c r="AO504" s="193">
        <f t="shared" si="222"/>
        <v>0</v>
      </c>
      <c r="AP504" s="193">
        <f t="shared" si="222"/>
        <v>0</v>
      </c>
      <c r="AQ504" s="193">
        <f t="shared" ref="AQ504:AU504" si="223">SUM(AQ498:AQ503)</f>
        <v>0</v>
      </c>
      <c r="AR504" s="193">
        <f t="shared" si="223"/>
        <v>0</v>
      </c>
      <c r="AS504" s="193">
        <f t="shared" si="223"/>
        <v>0</v>
      </c>
      <c r="AT504" s="193">
        <f t="shared" si="223"/>
        <v>0</v>
      </c>
      <c r="AU504" s="230">
        <f t="shared" si="223"/>
        <v>0</v>
      </c>
      <c r="AV504" s="328"/>
    </row>
    <row r="505" spans="1:48" ht="29.25" hidden="1" customHeight="1">
      <c r="A505" s="548" t="s">
        <v>65</v>
      </c>
      <c r="B505" s="548"/>
      <c r="C505" s="548"/>
      <c r="D505" s="548"/>
      <c r="E505" s="548"/>
      <c r="F505" s="548"/>
      <c r="G505" s="548"/>
      <c r="H505" s="548"/>
      <c r="I505" s="548"/>
      <c r="J505" s="548"/>
      <c r="K505" s="548"/>
      <c r="L505" s="548"/>
      <c r="M505" s="548"/>
      <c r="N505" s="548"/>
      <c r="O505" s="548"/>
      <c r="P505" s="548"/>
      <c r="Q505" s="548"/>
      <c r="R505" s="548"/>
      <c r="S505" s="548"/>
      <c r="T505" s="548"/>
      <c r="U505" s="548"/>
      <c r="V505" s="548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88"/>
      <c r="AI505" s="188"/>
      <c r="AJ505" s="188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88"/>
      <c r="AV505" s="302"/>
    </row>
    <row r="506" spans="1:48" ht="15.75" hidden="1" customHeight="1">
      <c r="A506" s="547" t="s">
        <v>197</v>
      </c>
      <c r="B506" s="547"/>
      <c r="C506" s="547"/>
      <c r="D506" s="547"/>
      <c r="E506" s="547"/>
      <c r="F506" s="547"/>
      <c r="G506" s="547"/>
      <c r="H506" s="547"/>
      <c r="I506" s="547"/>
      <c r="J506" s="547"/>
      <c r="K506" s="547"/>
      <c r="L506" s="547"/>
      <c r="M506" s="547"/>
      <c r="N506" s="547"/>
      <c r="O506" s="547"/>
      <c r="P506" s="547"/>
      <c r="Q506" s="547"/>
      <c r="R506" s="547"/>
      <c r="S506" s="547"/>
      <c r="T506" s="547"/>
      <c r="U506" s="547"/>
      <c r="V506" s="547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88"/>
      <c r="AI506" s="188"/>
      <c r="AJ506" s="188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88"/>
      <c r="AV506" s="302"/>
    </row>
    <row r="507" spans="1:48" ht="29.25" hidden="1" customHeight="1">
      <c r="A507" s="548" t="s">
        <v>65</v>
      </c>
      <c r="B507" s="548"/>
      <c r="C507" s="548"/>
      <c r="D507" s="548"/>
      <c r="E507" s="548"/>
      <c r="F507" s="548"/>
      <c r="G507" s="548"/>
      <c r="H507" s="548"/>
      <c r="I507" s="548"/>
      <c r="J507" s="548"/>
      <c r="K507" s="548"/>
      <c r="L507" s="548"/>
      <c r="M507" s="548"/>
      <c r="N507" s="548"/>
      <c r="O507" s="548"/>
      <c r="P507" s="548"/>
      <c r="Q507" s="548"/>
      <c r="R507" s="548"/>
      <c r="S507" s="548"/>
      <c r="T507" s="548"/>
      <c r="U507" s="548"/>
      <c r="V507" s="548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88"/>
      <c r="AI507" s="188"/>
      <c r="AJ507" s="188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88"/>
      <c r="AV507" s="302"/>
    </row>
    <row r="508" spans="1:48" ht="15.75" hidden="1" customHeight="1">
      <c r="A508" s="547" t="s">
        <v>198</v>
      </c>
      <c r="B508" s="547"/>
      <c r="C508" s="547"/>
      <c r="D508" s="547"/>
      <c r="E508" s="547"/>
      <c r="F508" s="547"/>
      <c r="G508" s="547"/>
      <c r="H508" s="547"/>
      <c r="I508" s="547"/>
      <c r="J508" s="547"/>
      <c r="K508" s="547"/>
      <c r="L508" s="547"/>
      <c r="M508" s="547"/>
      <c r="N508" s="547"/>
      <c r="O508" s="547"/>
      <c r="P508" s="547"/>
      <c r="Q508" s="547"/>
      <c r="R508" s="547"/>
      <c r="S508" s="547"/>
      <c r="T508" s="547"/>
      <c r="U508" s="547"/>
      <c r="V508" s="547"/>
      <c r="W508" s="190"/>
      <c r="X508" s="190"/>
      <c r="Y508" s="190"/>
      <c r="Z508" s="190"/>
      <c r="AA508" s="190"/>
      <c r="AB508" s="190"/>
      <c r="AC508" s="190"/>
      <c r="AD508" s="190"/>
      <c r="AE508" s="190"/>
      <c r="AF508" s="190"/>
      <c r="AG508" s="190"/>
      <c r="AH508" s="188"/>
      <c r="AI508" s="188"/>
      <c r="AJ508" s="188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88"/>
      <c r="AV508" s="302"/>
    </row>
    <row r="509" spans="1:48" ht="29.25" hidden="1" customHeight="1">
      <c r="A509" s="548" t="s">
        <v>65</v>
      </c>
      <c r="B509" s="548"/>
      <c r="C509" s="548"/>
      <c r="D509" s="548"/>
      <c r="E509" s="548"/>
      <c r="F509" s="548"/>
      <c r="G509" s="548"/>
      <c r="H509" s="548"/>
      <c r="I509" s="548"/>
      <c r="J509" s="548"/>
      <c r="K509" s="548"/>
      <c r="L509" s="548"/>
      <c r="M509" s="548"/>
      <c r="N509" s="548"/>
      <c r="O509" s="548"/>
      <c r="P509" s="548"/>
      <c r="Q509" s="548"/>
      <c r="R509" s="548"/>
      <c r="S509" s="548"/>
      <c r="T509" s="548"/>
      <c r="U509" s="548"/>
      <c r="V509" s="548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88"/>
      <c r="AI509" s="188"/>
      <c r="AJ509" s="188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88"/>
      <c r="AV509" s="302"/>
    </row>
    <row r="510" spans="1:48" ht="15.75" hidden="1" customHeight="1">
      <c r="A510" s="547" t="s">
        <v>199</v>
      </c>
      <c r="B510" s="547"/>
      <c r="C510" s="547"/>
      <c r="D510" s="547"/>
      <c r="E510" s="547"/>
      <c r="F510" s="547"/>
      <c r="G510" s="547"/>
      <c r="H510" s="547"/>
      <c r="I510" s="547"/>
      <c r="J510" s="547"/>
      <c r="K510" s="547"/>
      <c r="L510" s="547"/>
      <c r="M510" s="547"/>
      <c r="N510" s="547"/>
      <c r="O510" s="547"/>
      <c r="P510" s="547"/>
      <c r="Q510" s="547"/>
      <c r="R510" s="547"/>
      <c r="S510" s="547"/>
      <c r="T510" s="547"/>
      <c r="U510" s="547"/>
      <c r="V510" s="547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88"/>
      <c r="AI510" s="188"/>
      <c r="AJ510" s="188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88"/>
      <c r="AV510" s="302"/>
    </row>
    <row r="511" spans="1:48" ht="29.25" hidden="1" customHeight="1">
      <c r="A511" s="548" t="s">
        <v>65</v>
      </c>
      <c r="B511" s="548"/>
      <c r="C511" s="548"/>
      <c r="D511" s="548"/>
      <c r="E511" s="548"/>
      <c r="F511" s="548"/>
      <c r="G511" s="548"/>
      <c r="H511" s="548"/>
      <c r="I511" s="548"/>
      <c r="J511" s="548"/>
      <c r="K511" s="548"/>
      <c r="L511" s="548"/>
      <c r="M511" s="548"/>
      <c r="N511" s="548"/>
      <c r="O511" s="548"/>
      <c r="P511" s="548"/>
      <c r="Q511" s="548"/>
      <c r="R511" s="548"/>
      <c r="S511" s="548"/>
      <c r="T511" s="548"/>
      <c r="U511" s="548"/>
      <c r="V511" s="548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88"/>
      <c r="AI511" s="188"/>
      <c r="AJ511" s="188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88"/>
      <c r="AV511" s="302"/>
    </row>
    <row r="512" spans="1:48" ht="19.5" hidden="1" customHeight="1">
      <c r="A512" s="544" t="s">
        <v>49</v>
      </c>
      <c r="B512" s="545"/>
      <c r="C512" s="545"/>
      <c r="D512" s="545"/>
      <c r="E512" s="545"/>
      <c r="F512" s="545"/>
      <c r="G512" s="545"/>
      <c r="H512" s="545"/>
      <c r="I512" s="545"/>
      <c r="J512" s="545"/>
      <c r="K512" s="545"/>
      <c r="L512" s="545"/>
      <c r="M512" s="545"/>
      <c r="N512" s="545"/>
      <c r="O512" s="545"/>
      <c r="P512" s="545"/>
      <c r="Q512" s="545"/>
      <c r="R512" s="545"/>
      <c r="S512" s="545"/>
      <c r="T512" s="545"/>
      <c r="U512" s="545"/>
      <c r="V512" s="546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88"/>
      <c r="AI512" s="188"/>
      <c r="AJ512" s="188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88"/>
      <c r="AV512" s="302"/>
    </row>
    <row r="513" spans="1:48" ht="17.25" hidden="1" customHeight="1">
      <c r="A513" s="542"/>
      <c r="B513" s="543"/>
      <c r="C513" s="543"/>
      <c r="D513" s="543"/>
      <c r="E513" s="543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24">O484+O491+O498</f>
        <v>0</v>
      </c>
      <c r="P513" s="9">
        <f t="shared" si="224"/>
        <v>0</v>
      </c>
      <c r="Q513" s="9">
        <f t="shared" si="224"/>
        <v>0</v>
      </c>
      <c r="R513" s="9">
        <f t="shared" si="224"/>
        <v>0</v>
      </c>
      <c r="S513" s="9">
        <f t="shared" si="224"/>
        <v>0</v>
      </c>
      <c r="T513" s="9">
        <f t="shared" si="224"/>
        <v>0</v>
      </c>
      <c r="U513" s="9">
        <f t="shared" ref="U513:U517" si="225">SUM(N513:T513)</f>
        <v>0</v>
      </c>
      <c r="V513" s="16" t="s">
        <v>3</v>
      </c>
      <c r="W513" s="93">
        <f>W484+W491+W498</f>
        <v>0</v>
      </c>
      <c r="X513" s="93">
        <f>X484+X491+X498</f>
        <v>0</v>
      </c>
      <c r="Y513" s="93">
        <f t="shared" ref="Y513:AU513" si="226">Y484+Y491+Y498</f>
        <v>0</v>
      </c>
      <c r="Z513" s="93">
        <f t="shared" si="226"/>
        <v>0</v>
      </c>
      <c r="AA513" s="93">
        <f t="shared" si="226"/>
        <v>0</v>
      </c>
      <c r="AB513" s="93">
        <f t="shared" si="226"/>
        <v>0</v>
      </c>
      <c r="AC513" s="93">
        <f t="shared" si="226"/>
        <v>0</v>
      </c>
      <c r="AD513" s="93">
        <f t="shared" si="226"/>
        <v>0</v>
      </c>
      <c r="AE513" s="93">
        <f t="shared" si="226"/>
        <v>0</v>
      </c>
      <c r="AF513" s="93">
        <f t="shared" si="226"/>
        <v>299.62500999999997</v>
      </c>
      <c r="AG513" s="93">
        <f t="shared" si="226"/>
        <v>0</v>
      </c>
      <c r="AH513" s="9">
        <f t="shared" si="226"/>
        <v>0</v>
      </c>
      <c r="AI513" s="9">
        <f t="shared" si="226"/>
        <v>0</v>
      </c>
      <c r="AJ513" s="9">
        <f t="shared" si="226"/>
        <v>0</v>
      </c>
      <c r="AK513" s="93">
        <f t="shared" si="226"/>
        <v>299.62500999999997</v>
      </c>
      <c r="AL513" s="93">
        <f t="shared" si="226"/>
        <v>0</v>
      </c>
      <c r="AM513" s="93">
        <f t="shared" si="226"/>
        <v>0</v>
      </c>
      <c r="AN513" s="93">
        <f t="shared" si="226"/>
        <v>0</v>
      </c>
      <c r="AO513" s="93">
        <f t="shared" si="226"/>
        <v>0</v>
      </c>
      <c r="AP513" s="93">
        <f t="shared" si="226"/>
        <v>0</v>
      </c>
      <c r="AQ513" s="93">
        <f t="shared" si="226"/>
        <v>0</v>
      </c>
      <c r="AR513" s="93">
        <f t="shared" si="226"/>
        <v>0</v>
      </c>
      <c r="AS513" s="93">
        <f t="shared" si="226"/>
        <v>0</v>
      </c>
      <c r="AT513" s="93">
        <f t="shared" si="226"/>
        <v>0</v>
      </c>
      <c r="AU513" s="9">
        <f t="shared" si="226"/>
        <v>0</v>
      </c>
      <c r="AV513" s="302"/>
    </row>
    <row r="514" spans="1:48" ht="17.25" hidden="1" customHeight="1">
      <c r="A514" s="542"/>
      <c r="B514" s="543"/>
      <c r="C514" s="543"/>
      <c r="D514" s="543"/>
      <c r="E514" s="543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27">N486+N493+N500</f>
        <v>0</v>
      </c>
      <c r="O514" s="9">
        <f t="shared" si="227"/>
        <v>0</v>
      </c>
      <c r="P514" s="9">
        <f t="shared" si="227"/>
        <v>0</v>
      </c>
      <c r="Q514" s="9">
        <f t="shared" si="227"/>
        <v>0</v>
      </c>
      <c r="R514" s="9">
        <f t="shared" si="227"/>
        <v>0</v>
      </c>
      <c r="S514" s="9">
        <f t="shared" si="227"/>
        <v>0</v>
      </c>
      <c r="T514" s="9">
        <f t="shared" si="227"/>
        <v>0</v>
      </c>
      <c r="U514" s="9">
        <f t="shared" si="225"/>
        <v>0</v>
      </c>
      <c r="V514" s="16" t="s">
        <v>8</v>
      </c>
      <c r="W514" s="93">
        <f t="shared" ref="W514:AU518" si="228">W486+W493+W500</f>
        <v>0</v>
      </c>
      <c r="X514" s="93">
        <f t="shared" si="228"/>
        <v>0</v>
      </c>
      <c r="Y514" s="93">
        <f t="shared" si="228"/>
        <v>0</v>
      </c>
      <c r="Z514" s="93">
        <f t="shared" si="228"/>
        <v>0</v>
      </c>
      <c r="AA514" s="93">
        <f t="shared" si="228"/>
        <v>0</v>
      </c>
      <c r="AB514" s="93">
        <f t="shared" si="228"/>
        <v>0</v>
      </c>
      <c r="AC514" s="93">
        <f t="shared" si="228"/>
        <v>0</v>
      </c>
      <c r="AD514" s="93">
        <f t="shared" si="228"/>
        <v>0</v>
      </c>
      <c r="AE514" s="93">
        <f t="shared" si="228"/>
        <v>0</v>
      </c>
      <c r="AF514" s="93">
        <f t="shared" si="228"/>
        <v>0</v>
      </c>
      <c r="AG514" s="93">
        <f t="shared" si="228"/>
        <v>0</v>
      </c>
      <c r="AH514" s="9">
        <f t="shared" si="228"/>
        <v>0</v>
      </c>
      <c r="AI514" s="9">
        <f t="shared" si="228"/>
        <v>0</v>
      </c>
      <c r="AJ514" s="9">
        <f t="shared" si="228"/>
        <v>0</v>
      </c>
      <c r="AK514" s="93">
        <f t="shared" si="228"/>
        <v>0</v>
      </c>
      <c r="AL514" s="93">
        <f t="shared" si="228"/>
        <v>0</v>
      </c>
      <c r="AM514" s="93">
        <f t="shared" si="228"/>
        <v>0</v>
      </c>
      <c r="AN514" s="93">
        <f t="shared" si="228"/>
        <v>0</v>
      </c>
      <c r="AO514" s="93">
        <f t="shared" si="228"/>
        <v>0</v>
      </c>
      <c r="AP514" s="93">
        <f t="shared" si="228"/>
        <v>0</v>
      </c>
      <c r="AQ514" s="93">
        <f t="shared" si="228"/>
        <v>0</v>
      </c>
      <c r="AR514" s="93">
        <f t="shared" si="228"/>
        <v>0</v>
      </c>
      <c r="AS514" s="93">
        <f t="shared" si="228"/>
        <v>0</v>
      </c>
      <c r="AT514" s="93">
        <f t="shared" si="228"/>
        <v>0</v>
      </c>
      <c r="AU514" s="9">
        <f t="shared" si="228"/>
        <v>0</v>
      </c>
      <c r="AV514" s="302"/>
    </row>
    <row r="515" spans="1:48" ht="17.25" hidden="1" customHeight="1">
      <c r="A515" s="542"/>
      <c r="B515" s="543"/>
      <c r="C515" s="543"/>
      <c r="D515" s="543"/>
      <c r="E515" s="543"/>
      <c r="F515" s="11"/>
      <c r="G515" s="11"/>
      <c r="H515" s="11"/>
      <c r="I515" s="11"/>
      <c r="J515" s="11"/>
      <c r="K515" s="11"/>
      <c r="L515" s="20"/>
      <c r="M515" s="20"/>
      <c r="N515" s="9">
        <f t="shared" si="227"/>
        <v>0</v>
      </c>
      <c r="O515" s="9">
        <f t="shared" si="227"/>
        <v>0</v>
      </c>
      <c r="P515" s="9">
        <f t="shared" si="227"/>
        <v>0</v>
      </c>
      <c r="Q515" s="9">
        <f t="shared" si="227"/>
        <v>0</v>
      </c>
      <c r="R515" s="9">
        <f t="shared" si="227"/>
        <v>0</v>
      </c>
      <c r="S515" s="9">
        <f t="shared" si="227"/>
        <v>0</v>
      </c>
      <c r="T515" s="9">
        <f t="shared" si="227"/>
        <v>0</v>
      </c>
      <c r="U515" s="9">
        <f t="shared" si="225"/>
        <v>0</v>
      </c>
      <c r="V515" s="13" t="s">
        <v>50</v>
      </c>
      <c r="W515" s="93">
        <f t="shared" si="228"/>
        <v>0</v>
      </c>
      <c r="X515" s="93">
        <f t="shared" si="228"/>
        <v>0</v>
      </c>
      <c r="Y515" s="93">
        <f t="shared" si="228"/>
        <v>0</v>
      </c>
      <c r="Z515" s="93">
        <f t="shared" si="228"/>
        <v>0</v>
      </c>
      <c r="AA515" s="93">
        <f t="shared" si="228"/>
        <v>0</v>
      </c>
      <c r="AB515" s="93">
        <f t="shared" si="228"/>
        <v>0</v>
      </c>
      <c r="AC515" s="93">
        <f t="shared" si="228"/>
        <v>0</v>
      </c>
      <c r="AD515" s="93">
        <f t="shared" si="228"/>
        <v>0</v>
      </c>
      <c r="AE515" s="93">
        <f t="shared" si="228"/>
        <v>0</v>
      </c>
      <c r="AF515" s="93">
        <f t="shared" si="228"/>
        <v>0</v>
      </c>
      <c r="AG515" s="93">
        <f t="shared" si="228"/>
        <v>0</v>
      </c>
      <c r="AH515" s="9">
        <f t="shared" si="228"/>
        <v>0</v>
      </c>
      <c r="AI515" s="9">
        <f t="shared" si="228"/>
        <v>0</v>
      </c>
      <c r="AJ515" s="9">
        <f t="shared" si="228"/>
        <v>0</v>
      </c>
      <c r="AK515" s="93">
        <f t="shared" si="228"/>
        <v>0</v>
      </c>
      <c r="AL515" s="93">
        <f t="shared" si="228"/>
        <v>0</v>
      </c>
      <c r="AM515" s="93">
        <f t="shared" si="228"/>
        <v>0</v>
      </c>
      <c r="AN515" s="93">
        <f t="shared" si="228"/>
        <v>0</v>
      </c>
      <c r="AO515" s="93">
        <f t="shared" si="228"/>
        <v>0</v>
      </c>
      <c r="AP515" s="93">
        <f t="shared" si="228"/>
        <v>0</v>
      </c>
      <c r="AQ515" s="93">
        <f t="shared" si="228"/>
        <v>0</v>
      </c>
      <c r="AR515" s="93">
        <f t="shared" si="228"/>
        <v>0</v>
      </c>
      <c r="AS515" s="93">
        <f t="shared" si="228"/>
        <v>0</v>
      </c>
      <c r="AT515" s="93">
        <f t="shared" si="228"/>
        <v>0</v>
      </c>
      <c r="AU515" s="9">
        <f t="shared" si="228"/>
        <v>0</v>
      </c>
      <c r="AV515" s="302"/>
    </row>
    <row r="516" spans="1:48" ht="17.25" hidden="1" customHeight="1">
      <c r="A516" s="542"/>
      <c r="B516" s="543"/>
      <c r="C516" s="543"/>
      <c r="D516" s="543"/>
      <c r="E516" s="543"/>
      <c r="F516" s="11"/>
      <c r="G516" s="11"/>
      <c r="H516" s="11"/>
      <c r="I516" s="11"/>
      <c r="J516" s="11"/>
      <c r="K516" s="11"/>
      <c r="L516" s="20"/>
      <c r="M516" s="20"/>
      <c r="N516" s="9">
        <f t="shared" si="227"/>
        <v>0</v>
      </c>
      <c r="O516" s="9">
        <f t="shared" si="227"/>
        <v>0</v>
      </c>
      <c r="P516" s="9">
        <f t="shared" si="227"/>
        <v>0</v>
      </c>
      <c r="Q516" s="9">
        <f t="shared" si="227"/>
        <v>0</v>
      </c>
      <c r="R516" s="9">
        <f t="shared" si="227"/>
        <v>0</v>
      </c>
      <c r="S516" s="9">
        <f t="shared" si="227"/>
        <v>0</v>
      </c>
      <c r="T516" s="9">
        <f t="shared" si="227"/>
        <v>0</v>
      </c>
      <c r="U516" s="9">
        <f t="shared" si="225"/>
        <v>0</v>
      </c>
      <c r="V516" s="13" t="s">
        <v>51</v>
      </c>
      <c r="W516" s="93">
        <f t="shared" si="228"/>
        <v>0</v>
      </c>
      <c r="X516" s="93">
        <f t="shared" si="228"/>
        <v>0</v>
      </c>
      <c r="Y516" s="93">
        <f t="shared" si="228"/>
        <v>0</v>
      </c>
      <c r="Z516" s="93">
        <f t="shared" si="228"/>
        <v>0</v>
      </c>
      <c r="AA516" s="93">
        <f t="shared" si="228"/>
        <v>0</v>
      </c>
      <c r="AB516" s="93">
        <f t="shared" si="228"/>
        <v>0</v>
      </c>
      <c r="AC516" s="93">
        <f t="shared" si="228"/>
        <v>0</v>
      </c>
      <c r="AD516" s="93">
        <f t="shared" si="228"/>
        <v>0</v>
      </c>
      <c r="AE516" s="93">
        <f t="shared" si="228"/>
        <v>0</v>
      </c>
      <c r="AF516" s="93">
        <f t="shared" si="228"/>
        <v>0</v>
      </c>
      <c r="AG516" s="93">
        <f t="shared" si="228"/>
        <v>0</v>
      </c>
      <c r="AH516" s="9">
        <f t="shared" si="228"/>
        <v>0</v>
      </c>
      <c r="AI516" s="9">
        <f t="shared" si="228"/>
        <v>0</v>
      </c>
      <c r="AJ516" s="9">
        <f t="shared" si="228"/>
        <v>0</v>
      </c>
      <c r="AK516" s="93">
        <f t="shared" si="228"/>
        <v>0</v>
      </c>
      <c r="AL516" s="93">
        <f t="shared" si="228"/>
        <v>0</v>
      </c>
      <c r="AM516" s="93">
        <f t="shared" si="228"/>
        <v>0</v>
      </c>
      <c r="AN516" s="93">
        <f t="shared" si="228"/>
        <v>0</v>
      </c>
      <c r="AO516" s="93">
        <f t="shared" si="228"/>
        <v>0</v>
      </c>
      <c r="AP516" s="93">
        <f t="shared" si="228"/>
        <v>0</v>
      </c>
      <c r="AQ516" s="93">
        <f t="shared" si="228"/>
        <v>0</v>
      </c>
      <c r="AR516" s="93">
        <f t="shared" si="228"/>
        <v>0</v>
      </c>
      <c r="AS516" s="93">
        <f t="shared" si="228"/>
        <v>0</v>
      </c>
      <c r="AT516" s="93">
        <f t="shared" si="228"/>
        <v>0</v>
      </c>
      <c r="AU516" s="9">
        <f t="shared" si="228"/>
        <v>0</v>
      </c>
      <c r="AV516" s="302"/>
    </row>
    <row r="517" spans="1:48" ht="17.25" hidden="1" customHeight="1">
      <c r="A517" s="18"/>
      <c r="B517" s="19"/>
      <c r="C517" s="357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27"/>
        <v>0</v>
      </c>
      <c r="O517" s="9">
        <f t="shared" si="227"/>
        <v>0</v>
      </c>
      <c r="P517" s="9">
        <f t="shared" si="227"/>
        <v>0</v>
      </c>
      <c r="Q517" s="9">
        <f t="shared" si="227"/>
        <v>0</v>
      </c>
      <c r="R517" s="9">
        <f t="shared" si="227"/>
        <v>0</v>
      </c>
      <c r="S517" s="9">
        <f t="shared" si="227"/>
        <v>0</v>
      </c>
      <c r="T517" s="9">
        <f t="shared" si="227"/>
        <v>0</v>
      </c>
      <c r="U517" s="9">
        <f t="shared" si="225"/>
        <v>0</v>
      </c>
      <c r="V517" s="13" t="s">
        <v>52</v>
      </c>
      <c r="W517" s="93">
        <f t="shared" si="228"/>
        <v>0</v>
      </c>
      <c r="X517" s="93">
        <f t="shared" si="228"/>
        <v>0</v>
      </c>
      <c r="Y517" s="93">
        <f t="shared" si="228"/>
        <v>0</v>
      </c>
      <c r="Z517" s="93">
        <f t="shared" si="228"/>
        <v>0</v>
      </c>
      <c r="AA517" s="93">
        <f t="shared" si="228"/>
        <v>0</v>
      </c>
      <c r="AB517" s="93">
        <f t="shared" si="228"/>
        <v>0</v>
      </c>
      <c r="AC517" s="93">
        <f t="shared" si="228"/>
        <v>0</v>
      </c>
      <c r="AD517" s="93">
        <f t="shared" si="228"/>
        <v>0</v>
      </c>
      <c r="AE517" s="93">
        <f t="shared" si="228"/>
        <v>0</v>
      </c>
      <c r="AF517" s="93">
        <f t="shared" si="228"/>
        <v>0</v>
      </c>
      <c r="AG517" s="93">
        <f t="shared" si="228"/>
        <v>0</v>
      </c>
      <c r="AH517" s="9">
        <f t="shared" si="228"/>
        <v>0</v>
      </c>
      <c r="AI517" s="9">
        <f t="shared" si="228"/>
        <v>0</v>
      </c>
      <c r="AJ517" s="9">
        <f t="shared" si="228"/>
        <v>0</v>
      </c>
      <c r="AK517" s="93">
        <f t="shared" si="228"/>
        <v>0</v>
      </c>
      <c r="AL517" s="93">
        <f t="shared" si="228"/>
        <v>0</v>
      </c>
      <c r="AM517" s="93">
        <f t="shared" si="228"/>
        <v>0</v>
      </c>
      <c r="AN517" s="93">
        <f t="shared" si="228"/>
        <v>0</v>
      </c>
      <c r="AO517" s="93">
        <f t="shared" si="228"/>
        <v>0</v>
      </c>
      <c r="AP517" s="93">
        <f t="shared" si="228"/>
        <v>0</v>
      </c>
      <c r="AQ517" s="93">
        <f t="shared" si="228"/>
        <v>0</v>
      </c>
      <c r="AR517" s="93">
        <f t="shared" si="228"/>
        <v>0</v>
      </c>
      <c r="AS517" s="93">
        <f t="shared" si="228"/>
        <v>0</v>
      </c>
      <c r="AT517" s="93">
        <f t="shared" si="228"/>
        <v>0</v>
      </c>
      <c r="AU517" s="9">
        <f t="shared" si="228"/>
        <v>0</v>
      </c>
      <c r="AV517" s="302"/>
    </row>
    <row r="518" spans="1:48" ht="17.25" hidden="1" customHeight="1">
      <c r="A518" s="542"/>
      <c r="B518" s="543"/>
      <c r="C518" s="543"/>
      <c r="D518" s="543"/>
      <c r="E518" s="543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30">
        <f t="shared" si="227"/>
        <v>0</v>
      </c>
      <c r="O518" s="230">
        <f t="shared" si="227"/>
        <v>0</v>
      </c>
      <c r="P518" s="230">
        <f t="shared" si="227"/>
        <v>0</v>
      </c>
      <c r="Q518" s="230">
        <f t="shared" si="227"/>
        <v>0</v>
      </c>
      <c r="R518" s="230">
        <f t="shared" si="227"/>
        <v>0</v>
      </c>
      <c r="S518" s="230">
        <f t="shared" si="227"/>
        <v>0</v>
      </c>
      <c r="T518" s="230">
        <f t="shared" si="227"/>
        <v>0</v>
      </c>
      <c r="U518" s="231">
        <f>SUM(N518:T518)</f>
        <v>0</v>
      </c>
      <c r="V518" s="231" t="s">
        <v>11</v>
      </c>
      <c r="W518" s="193">
        <f t="shared" si="228"/>
        <v>0</v>
      </c>
      <c r="X518" s="193">
        <f t="shared" si="228"/>
        <v>0</v>
      </c>
      <c r="Y518" s="193">
        <f t="shared" si="228"/>
        <v>0</v>
      </c>
      <c r="Z518" s="193">
        <f t="shared" si="228"/>
        <v>0</v>
      </c>
      <c r="AA518" s="193">
        <f t="shared" si="228"/>
        <v>0</v>
      </c>
      <c r="AB518" s="193">
        <f t="shared" si="228"/>
        <v>0</v>
      </c>
      <c r="AC518" s="193">
        <f t="shared" si="228"/>
        <v>0</v>
      </c>
      <c r="AD518" s="193">
        <f t="shared" si="228"/>
        <v>0</v>
      </c>
      <c r="AE518" s="193">
        <f t="shared" si="228"/>
        <v>0</v>
      </c>
      <c r="AF518" s="193">
        <f t="shared" si="228"/>
        <v>299.62500999999997</v>
      </c>
      <c r="AG518" s="193">
        <f t="shared" si="228"/>
        <v>0</v>
      </c>
      <c r="AH518" s="230">
        <f t="shared" si="228"/>
        <v>0</v>
      </c>
      <c r="AI518" s="230">
        <f t="shared" si="228"/>
        <v>0</v>
      </c>
      <c r="AJ518" s="230">
        <f t="shared" si="228"/>
        <v>0</v>
      </c>
      <c r="AK518" s="193">
        <f t="shared" si="228"/>
        <v>299.62500999999997</v>
      </c>
      <c r="AL518" s="193">
        <f t="shared" si="228"/>
        <v>0</v>
      </c>
      <c r="AM518" s="193">
        <f t="shared" si="228"/>
        <v>0</v>
      </c>
      <c r="AN518" s="193">
        <f t="shared" si="228"/>
        <v>0</v>
      </c>
      <c r="AO518" s="193">
        <f t="shared" si="228"/>
        <v>0</v>
      </c>
      <c r="AP518" s="193">
        <f t="shared" si="228"/>
        <v>0</v>
      </c>
      <c r="AQ518" s="193">
        <f t="shared" si="228"/>
        <v>0</v>
      </c>
      <c r="AR518" s="193">
        <f t="shared" si="228"/>
        <v>0</v>
      </c>
      <c r="AS518" s="193">
        <f t="shared" si="228"/>
        <v>0</v>
      </c>
      <c r="AT518" s="193">
        <f t="shared" si="228"/>
        <v>0</v>
      </c>
      <c r="AU518" s="230">
        <f t="shared" si="228"/>
        <v>0</v>
      </c>
      <c r="AV518" s="328"/>
    </row>
    <row r="519" spans="1:48" ht="19.5" customHeight="1">
      <c r="A519" s="167"/>
      <c r="B519" s="168"/>
      <c r="C519" s="181" t="s">
        <v>919</v>
      </c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237"/>
      <c r="R519" s="237"/>
      <c r="S519" s="237"/>
      <c r="T519" s="237"/>
      <c r="U519" s="89"/>
      <c r="V519" s="89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88"/>
      <c r="AI519" s="188"/>
      <c r="AJ519" s="188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88"/>
      <c r="AV519" s="302"/>
    </row>
    <row r="520" spans="1:48" ht="17.25" customHeight="1">
      <c r="A520" s="542"/>
      <c r="B520" s="543"/>
      <c r="C520" s="543"/>
      <c r="D520" s="543"/>
      <c r="E520" s="543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9">N259+N340+N427+N450+N476+N513</f>
        <v>24.568740000000002</v>
      </c>
      <c r="O520" s="9">
        <f t="shared" si="229"/>
        <v>46.592609999999993</v>
      </c>
      <c r="P520" s="9">
        <f t="shared" si="229"/>
        <v>38.215750000000007</v>
      </c>
      <c r="Q520" s="9">
        <f t="shared" si="229"/>
        <v>52.294480000000007</v>
      </c>
      <c r="R520" s="9">
        <f t="shared" si="229"/>
        <v>56.385210000000001</v>
      </c>
      <c r="S520" s="9">
        <f t="shared" si="229"/>
        <v>3.7270799999999999</v>
      </c>
      <c r="T520" s="9">
        <f t="shared" si="229"/>
        <v>3.72648</v>
      </c>
      <c r="U520" s="9">
        <f>SUM(N520:T520)</f>
        <v>225.51035000000002</v>
      </c>
      <c r="V520" s="16" t="s">
        <v>3</v>
      </c>
      <c r="W520" s="93">
        <f t="shared" ref="W520:AU520" si="230">W259+W340+W427+W450+W476+W513</f>
        <v>52294.48</v>
      </c>
      <c r="X520" s="93">
        <f t="shared" si="230"/>
        <v>2975.0160000000001</v>
      </c>
      <c r="Y520" s="93">
        <f t="shared" si="230"/>
        <v>0</v>
      </c>
      <c r="Z520" s="93">
        <f t="shared" si="230"/>
        <v>0</v>
      </c>
      <c r="AA520" s="93">
        <f t="shared" si="230"/>
        <v>0</v>
      </c>
      <c r="AB520" s="93">
        <f t="shared" si="230"/>
        <v>0</v>
      </c>
      <c r="AC520" s="93">
        <f t="shared" si="230"/>
        <v>0</v>
      </c>
      <c r="AD520" s="93">
        <f t="shared" si="230"/>
        <v>0</v>
      </c>
      <c r="AE520" s="93">
        <f t="shared" si="230"/>
        <v>24.7</v>
      </c>
      <c r="AF520" s="93">
        <f t="shared" si="230"/>
        <v>324.32500999999996</v>
      </c>
      <c r="AG520" s="93">
        <f t="shared" si="230"/>
        <v>0</v>
      </c>
      <c r="AH520" s="9">
        <f t="shared" si="230"/>
        <v>870.53</v>
      </c>
      <c r="AI520" s="9">
        <f t="shared" si="230"/>
        <v>870.53</v>
      </c>
      <c r="AJ520" s="9">
        <f t="shared" si="230"/>
        <v>870.53</v>
      </c>
      <c r="AK520" s="93">
        <f t="shared" si="230"/>
        <v>7672.6915599999993</v>
      </c>
      <c r="AL520" s="93">
        <f t="shared" si="230"/>
        <v>0</v>
      </c>
      <c r="AM520" s="93">
        <f t="shared" si="230"/>
        <v>0</v>
      </c>
      <c r="AN520" s="93">
        <f t="shared" si="230"/>
        <v>0</v>
      </c>
      <c r="AO520" s="93">
        <f t="shared" si="230"/>
        <v>0</v>
      </c>
      <c r="AP520" s="93">
        <f t="shared" si="230"/>
        <v>0</v>
      </c>
      <c r="AQ520" s="93">
        <f t="shared" si="230"/>
        <v>0</v>
      </c>
      <c r="AR520" s="93">
        <f t="shared" si="230"/>
        <v>0</v>
      </c>
      <c r="AS520" s="93">
        <f t="shared" si="230"/>
        <v>0</v>
      </c>
      <c r="AT520" s="93">
        <f t="shared" si="230"/>
        <v>0</v>
      </c>
      <c r="AU520" s="9">
        <f t="shared" si="230"/>
        <v>0</v>
      </c>
      <c r="AV520" s="302"/>
    </row>
    <row r="521" spans="1:48" ht="18.75" customHeight="1">
      <c r="A521" s="542"/>
      <c r="B521" s="543"/>
      <c r="C521" s="543"/>
      <c r="D521" s="543"/>
      <c r="E521" s="543"/>
      <c r="F521" s="11"/>
      <c r="G521" s="11"/>
      <c r="H521" s="11"/>
      <c r="I521" s="11"/>
      <c r="J521" s="11"/>
      <c r="K521" s="11"/>
      <c r="L521" s="20"/>
      <c r="M521" s="20"/>
      <c r="N521" s="9">
        <f t="shared" si="229"/>
        <v>92.684110000000004</v>
      </c>
      <c r="O521" s="9">
        <f t="shared" si="229"/>
        <v>13.77323</v>
      </c>
      <c r="P521" s="9">
        <f t="shared" si="229"/>
        <v>12.942970000000001</v>
      </c>
      <c r="Q521" s="9">
        <f t="shared" si="229"/>
        <v>172.2159</v>
      </c>
      <c r="R521" s="9">
        <f t="shared" si="229"/>
        <v>218.92349000000004</v>
      </c>
      <c r="S521" s="9">
        <f t="shared" si="229"/>
        <v>119.20491000000001</v>
      </c>
      <c r="T521" s="9">
        <f t="shared" si="229"/>
        <v>119.10493000000001</v>
      </c>
      <c r="U521" s="9">
        <f t="shared" ref="U521:U525" si="231">SUM(N521:T521)</f>
        <v>748.84954000000005</v>
      </c>
      <c r="V521" s="16" t="s">
        <v>8</v>
      </c>
      <c r="W521" s="93">
        <f t="shared" ref="W521:AU521" si="232">W260+W341+W428+W451+W477+W514</f>
        <v>172315.9</v>
      </c>
      <c r="X521" s="93">
        <f t="shared" si="232"/>
        <v>52759.93</v>
      </c>
      <c r="Y521" s="93">
        <f t="shared" si="232"/>
        <v>1070</v>
      </c>
      <c r="Z521" s="93">
        <f t="shared" si="232"/>
        <v>1070</v>
      </c>
      <c r="AA521" s="93">
        <f t="shared" si="232"/>
        <v>1070</v>
      </c>
      <c r="AB521" s="93">
        <f t="shared" si="232"/>
        <v>1070</v>
      </c>
      <c r="AC521" s="93">
        <f t="shared" si="232"/>
        <v>1070</v>
      </c>
      <c r="AD521" s="93">
        <f t="shared" si="232"/>
        <v>1070</v>
      </c>
      <c r="AE521" s="93">
        <f t="shared" si="232"/>
        <v>1070</v>
      </c>
      <c r="AF521" s="93">
        <f t="shared" si="232"/>
        <v>1476.5677700000001</v>
      </c>
      <c r="AG521" s="93">
        <f t="shared" si="232"/>
        <v>1720.587</v>
      </c>
      <c r="AH521" s="9">
        <f t="shared" si="232"/>
        <v>0</v>
      </c>
      <c r="AI521" s="9">
        <f t="shared" si="232"/>
        <v>0</v>
      </c>
      <c r="AJ521" s="9">
        <f t="shared" si="232"/>
        <v>0</v>
      </c>
      <c r="AK521" s="93">
        <f t="shared" si="232"/>
        <v>2716.5277699999997</v>
      </c>
      <c r="AL521" s="93">
        <f t="shared" si="232"/>
        <v>0</v>
      </c>
      <c r="AM521" s="93">
        <f t="shared" si="232"/>
        <v>0</v>
      </c>
      <c r="AN521" s="93">
        <f t="shared" si="232"/>
        <v>0</v>
      </c>
      <c r="AO521" s="93">
        <f t="shared" si="232"/>
        <v>0</v>
      </c>
      <c r="AP521" s="93">
        <f t="shared" si="232"/>
        <v>0</v>
      </c>
      <c r="AQ521" s="93">
        <f t="shared" si="232"/>
        <v>0</v>
      </c>
      <c r="AR521" s="93">
        <f t="shared" si="232"/>
        <v>0</v>
      </c>
      <c r="AS521" s="93">
        <f t="shared" si="232"/>
        <v>0</v>
      </c>
      <c r="AT521" s="93">
        <f t="shared" si="232"/>
        <v>0</v>
      </c>
      <c r="AU521" s="9">
        <f t="shared" si="232"/>
        <v>0</v>
      </c>
      <c r="AV521" s="302"/>
    </row>
    <row r="522" spans="1:48" ht="17.25" customHeight="1">
      <c r="A522" s="542"/>
      <c r="B522" s="543"/>
      <c r="C522" s="543"/>
      <c r="D522" s="543"/>
      <c r="E522" s="543"/>
      <c r="F522" s="11"/>
      <c r="G522" s="11"/>
      <c r="H522" s="11"/>
      <c r="I522" s="11"/>
      <c r="J522" s="11"/>
      <c r="K522" s="11"/>
      <c r="L522" s="20"/>
      <c r="M522" s="20"/>
      <c r="N522" s="9">
        <f t="shared" si="229"/>
        <v>0</v>
      </c>
      <c r="O522" s="9">
        <f t="shared" si="229"/>
        <v>0</v>
      </c>
      <c r="P522" s="9">
        <f t="shared" si="229"/>
        <v>0</v>
      </c>
      <c r="Q522" s="9">
        <f t="shared" si="229"/>
        <v>0</v>
      </c>
      <c r="R522" s="9">
        <f t="shared" si="229"/>
        <v>73.918109999999999</v>
      </c>
      <c r="S522" s="9">
        <f t="shared" si="229"/>
        <v>58.198</v>
      </c>
      <c r="T522" s="9">
        <f t="shared" si="229"/>
        <v>58.198</v>
      </c>
      <c r="U522" s="9">
        <f t="shared" si="231"/>
        <v>190.31411</v>
      </c>
      <c r="V522" s="13" t="s">
        <v>50</v>
      </c>
      <c r="W522" s="93">
        <f t="shared" ref="W522:AU522" si="233">W261+W342+W429+W452+W478+W515</f>
        <v>0</v>
      </c>
      <c r="X522" s="93">
        <f t="shared" si="233"/>
        <v>0</v>
      </c>
      <c r="Y522" s="93">
        <f t="shared" si="233"/>
        <v>0</v>
      </c>
      <c r="Z522" s="93">
        <f t="shared" si="233"/>
        <v>0</v>
      </c>
      <c r="AA522" s="93">
        <f t="shared" si="233"/>
        <v>0</v>
      </c>
      <c r="AB522" s="93">
        <f t="shared" si="233"/>
        <v>0</v>
      </c>
      <c r="AC522" s="93">
        <f t="shared" si="233"/>
        <v>0</v>
      </c>
      <c r="AD522" s="93">
        <f t="shared" si="233"/>
        <v>0</v>
      </c>
      <c r="AE522" s="93">
        <f t="shared" si="233"/>
        <v>0</v>
      </c>
      <c r="AF522" s="93">
        <f t="shared" si="233"/>
        <v>0</v>
      </c>
      <c r="AG522" s="93">
        <f t="shared" si="233"/>
        <v>0</v>
      </c>
      <c r="AH522" s="9">
        <f t="shared" si="233"/>
        <v>0</v>
      </c>
      <c r="AI522" s="9">
        <f t="shared" si="233"/>
        <v>0</v>
      </c>
      <c r="AJ522" s="9">
        <f t="shared" si="233"/>
        <v>0</v>
      </c>
      <c r="AK522" s="93">
        <f t="shared" si="233"/>
        <v>0</v>
      </c>
      <c r="AL522" s="93">
        <f t="shared" si="233"/>
        <v>0</v>
      </c>
      <c r="AM522" s="93">
        <f t="shared" si="233"/>
        <v>0</v>
      </c>
      <c r="AN522" s="93">
        <f t="shared" si="233"/>
        <v>0</v>
      </c>
      <c r="AO522" s="93">
        <f t="shared" si="233"/>
        <v>0</v>
      </c>
      <c r="AP522" s="93">
        <f t="shared" si="233"/>
        <v>0</v>
      </c>
      <c r="AQ522" s="93">
        <f t="shared" si="233"/>
        <v>0</v>
      </c>
      <c r="AR522" s="93">
        <f t="shared" si="233"/>
        <v>0</v>
      </c>
      <c r="AS522" s="93">
        <f t="shared" si="233"/>
        <v>0</v>
      </c>
      <c r="AT522" s="93">
        <f t="shared" si="233"/>
        <v>0</v>
      </c>
      <c r="AU522" s="9">
        <f t="shared" si="233"/>
        <v>0</v>
      </c>
      <c r="AV522" s="302"/>
    </row>
    <row r="523" spans="1:48" ht="17.25" customHeight="1">
      <c r="A523" s="542"/>
      <c r="B523" s="543"/>
      <c r="C523" s="543"/>
      <c r="D523" s="543"/>
      <c r="E523" s="543"/>
      <c r="F523" s="11"/>
      <c r="G523" s="11"/>
      <c r="H523" s="11"/>
      <c r="I523" s="11"/>
      <c r="J523" s="11"/>
      <c r="K523" s="11"/>
      <c r="L523" s="20"/>
      <c r="M523" s="20"/>
      <c r="N523" s="9">
        <f t="shared" si="229"/>
        <v>0</v>
      </c>
      <c r="O523" s="9">
        <f t="shared" si="229"/>
        <v>0</v>
      </c>
      <c r="P523" s="9">
        <f t="shared" si="229"/>
        <v>0</v>
      </c>
      <c r="Q523" s="9">
        <f t="shared" si="229"/>
        <v>0</v>
      </c>
      <c r="R523" s="9">
        <f t="shared" si="229"/>
        <v>0</v>
      </c>
      <c r="S523" s="9">
        <f t="shared" si="229"/>
        <v>0</v>
      </c>
      <c r="T523" s="9">
        <f t="shared" si="229"/>
        <v>0</v>
      </c>
      <c r="U523" s="9">
        <f t="shared" si="231"/>
        <v>0</v>
      </c>
      <c r="V523" s="13" t="s">
        <v>51</v>
      </c>
      <c r="W523" s="93">
        <f t="shared" ref="W523:AU523" si="234">W262+W343+W430+W453+W479+W516</f>
        <v>0</v>
      </c>
      <c r="X523" s="93">
        <f t="shared" si="234"/>
        <v>0</v>
      </c>
      <c r="Y523" s="93">
        <f t="shared" si="234"/>
        <v>0</v>
      </c>
      <c r="Z523" s="93">
        <f t="shared" si="234"/>
        <v>0</v>
      </c>
      <c r="AA523" s="93">
        <f t="shared" si="234"/>
        <v>0</v>
      </c>
      <c r="AB523" s="93">
        <f t="shared" si="234"/>
        <v>0</v>
      </c>
      <c r="AC523" s="93">
        <f t="shared" si="234"/>
        <v>0</v>
      </c>
      <c r="AD523" s="93">
        <f t="shared" si="234"/>
        <v>0</v>
      </c>
      <c r="AE523" s="93">
        <f t="shared" si="234"/>
        <v>0</v>
      </c>
      <c r="AF523" s="93">
        <f t="shared" si="234"/>
        <v>0</v>
      </c>
      <c r="AG523" s="93">
        <f t="shared" si="234"/>
        <v>0</v>
      </c>
      <c r="AH523" s="9">
        <f t="shared" si="234"/>
        <v>0</v>
      </c>
      <c r="AI523" s="9">
        <f t="shared" si="234"/>
        <v>0</v>
      </c>
      <c r="AJ523" s="9">
        <f t="shared" si="234"/>
        <v>0</v>
      </c>
      <c r="AK523" s="93">
        <f t="shared" si="234"/>
        <v>0</v>
      </c>
      <c r="AL523" s="93">
        <f t="shared" si="234"/>
        <v>0</v>
      </c>
      <c r="AM523" s="93">
        <f t="shared" si="234"/>
        <v>0</v>
      </c>
      <c r="AN523" s="93">
        <f t="shared" si="234"/>
        <v>0</v>
      </c>
      <c r="AO523" s="93">
        <f t="shared" si="234"/>
        <v>0</v>
      </c>
      <c r="AP523" s="93">
        <f t="shared" si="234"/>
        <v>0</v>
      </c>
      <c r="AQ523" s="93">
        <f t="shared" si="234"/>
        <v>0</v>
      </c>
      <c r="AR523" s="93">
        <f t="shared" si="234"/>
        <v>0</v>
      </c>
      <c r="AS523" s="93">
        <f t="shared" si="234"/>
        <v>0</v>
      </c>
      <c r="AT523" s="93">
        <f t="shared" si="234"/>
        <v>0</v>
      </c>
      <c r="AU523" s="9">
        <f t="shared" si="234"/>
        <v>0</v>
      </c>
      <c r="AV523" s="302"/>
    </row>
    <row r="524" spans="1:48" ht="17.25" customHeight="1">
      <c r="A524" s="18"/>
      <c r="B524" s="19"/>
      <c r="C524" s="357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9"/>
        <v>135.50400999999999</v>
      </c>
      <c r="O524" s="9">
        <f t="shared" si="229"/>
        <v>36.499809999999997</v>
      </c>
      <c r="P524" s="9">
        <f t="shared" si="229"/>
        <v>0</v>
      </c>
      <c r="Q524" s="9">
        <f t="shared" si="229"/>
        <v>2.23428</v>
      </c>
      <c r="R524" s="9">
        <f t="shared" si="229"/>
        <v>426.80938000000003</v>
      </c>
      <c r="S524" s="9">
        <f t="shared" si="229"/>
        <v>698.72804999999994</v>
      </c>
      <c r="T524" s="9">
        <f t="shared" si="229"/>
        <v>0</v>
      </c>
      <c r="U524" s="9">
        <f t="shared" si="231"/>
        <v>1299.7755299999999</v>
      </c>
      <c r="V524" s="13" t="s">
        <v>52</v>
      </c>
      <c r="W524" s="93">
        <f t="shared" ref="W524:AU524" si="235">W263+W344+W431+W454+W480+W517</f>
        <v>2234.2800000000002</v>
      </c>
      <c r="X524" s="93">
        <f t="shared" si="235"/>
        <v>0</v>
      </c>
      <c r="Y524" s="93">
        <f t="shared" si="235"/>
        <v>0</v>
      </c>
      <c r="Z524" s="93">
        <f t="shared" si="235"/>
        <v>0</v>
      </c>
      <c r="AA524" s="93">
        <f t="shared" si="235"/>
        <v>0</v>
      </c>
      <c r="AB524" s="93">
        <f t="shared" si="235"/>
        <v>0</v>
      </c>
      <c r="AC524" s="93">
        <f t="shared" si="235"/>
        <v>0</v>
      </c>
      <c r="AD524" s="93">
        <f t="shared" si="235"/>
        <v>0</v>
      </c>
      <c r="AE524" s="93">
        <f t="shared" si="235"/>
        <v>0</v>
      </c>
      <c r="AF524" s="93">
        <f t="shared" si="235"/>
        <v>0</v>
      </c>
      <c r="AG524" s="93">
        <f t="shared" si="235"/>
        <v>0</v>
      </c>
      <c r="AH524" s="9">
        <f t="shared" si="235"/>
        <v>0</v>
      </c>
      <c r="AI524" s="9">
        <f t="shared" si="235"/>
        <v>0</v>
      </c>
      <c r="AJ524" s="9">
        <f t="shared" si="235"/>
        <v>0</v>
      </c>
      <c r="AK524" s="93">
        <f t="shared" si="235"/>
        <v>11.5</v>
      </c>
      <c r="AL524" s="93">
        <f t="shared" si="235"/>
        <v>0</v>
      </c>
      <c r="AM524" s="93">
        <f t="shared" si="235"/>
        <v>0</v>
      </c>
      <c r="AN524" s="93">
        <f t="shared" si="235"/>
        <v>0</v>
      </c>
      <c r="AO524" s="93">
        <f t="shared" si="235"/>
        <v>0</v>
      </c>
      <c r="AP524" s="93">
        <f t="shared" si="235"/>
        <v>0</v>
      </c>
      <c r="AQ524" s="93">
        <f t="shared" si="235"/>
        <v>0</v>
      </c>
      <c r="AR524" s="93">
        <f t="shared" si="235"/>
        <v>0</v>
      </c>
      <c r="AS524" s="93">
        <f t="shared" si="235"/>
        <v>0</v>
      </c>
      <c r="AT524" s="93">
        <f t="shared" si="235"/>
        <v>0</v>
      </c>
      <c r="AU524" s="9">
        <f t="shared" si="235"/>
        <v>0</v>
      </c>
      <c r="AV524" s="302"/>
    </row>
    <row r="525" spans="1:48" ht="17.25" customHeight="1">
      <c r="A525" s="18"/>
      <c r="B525" s="19"/>
      <c r="C525" s="357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36">O264</f>
        <v>196.47309999999999</v>
      </c>
      <c r="P525" s="9">
        <f t="shared" si="236"/>
        <v>0</v>
      </c>
      <c r="Q525" s="9">
        <f t="shared" si="236"/>
        <v>0</v>
      </c>
      <c r="R525" s="9">
        <f t="shared" si="236"/>
        <v>0</v>
      </c>
      <c r="S525" s="9">
        <f t="shared" si="236"/>
        <v>0</v>
      </c>
      <c r="T525" s="9">
        <f t="shared" si="236"/>
        <v>0</v>
      </c>
      <c r="U525" s="9">
        <f t="shared" si="231"/>
        <v>545.41428999999994</v>
      </c>
      <c r="V525" s="13" t="s">
        <v>202</v>
      </c>
      <c r="W525" s="93">
        <f t="shared" ref="W525:AU525" si="237">W264</f>
        <v>0</v>
      </c>
      <c r="X525" s="93">
        <f t="shared" si="237"/>
        <v>0</v>
      </c>
      <c r="Y525" s="93">
        <f t="shared" si="237"/>
        <v>0</v>
      </c>
      <c r="Z525" s="93">
        <f t="shared" si="237"/>
        <v>0</v>
      </c>
      <c r="AA525" s="93">
        <f t="shared" si="237"/>
        <v>0</v>
      </c>
      <c r="AB525" s="93">
        <f t="shared" si="237"/>
        <v>0</v>
      </c>
      <c r="AC525" s="93">
        <f t="shared" si="237"/>
        <v>0</v>
      </c>
      <c r="AD525" s="93">
        <f t="shared" si="237"/>
        <v>0</v>
      </c>
      <c r="AE525" s="93">
        <f t="shared" si="237"/>
        <v>0</v>
      </c>
      <c r="AF525" s="93">
        <f t="shared" si="237"/>
        <v>0</v>
      </c>
      <c r="AG525" s="93">
        <f t="shared" si="237"/>
        <v>0</v>
      </c>
      <c r="AH525" s="9">
        <f t="shared" si="237"/>
        <v>0</v>
      </c>
      <c r="AI525" s="9">
        <f t="shared" si="237"/>
        <v>0</v>
      </c>
      <c r="AJ525" s="9">
        <f t="shared" si="237"/>
        <v>0</v>
      </c>
      <c r="AK525" s="93">
        <f t="shared" si="237"/>
        <v>0</v>
      </c>
      <c r="AL525" s="93">
        <f t="shared" si="237"/>
        <v>0</v>
      </c>
      <c r="AM525" s="93">
        <f t="shared" si="237"/>
        <v>0</v>
      </c>
      <c r="AN525" s="93">
        <f t="shared" si="237"/>
        <v>0</v>
      </c>
      <c r="AO525" s="93">
        <f t="shared" si="237"/>
        <v>0</v>
      </c>
      <c r="AP525" s="93">
        <f t="shared" si="237"/>
        <v>0</v>
      </c>
      <c r="AQ525" s="93">
        <f t="shared" si="237"/>
        <v>0</v>
      </c>
      <c r="AR525" s="93">
        <f t="shared" si="237"/>
        <v>0</v>
      </c>
      <c r="AS525" s="93">
        <f t="shared" si="237"/>
        <v>0</v>
      </c>
      <c r="AT525" s="93">
        <f t="shared" si="237"/>
        <v>0</v>
      </c>
      <c r="AU525" s="9">
        <f t="shared" si="237"/>
        <v>0</v>
      </c>
      <c r="AV525" s="302"/>
    </row>
    <row r="526" spans="1:48" ht="17.25" customHeight="1">
      <c r="A526" s="542"/>
      <c r="B526" s="543"/>
      <c r="C526" s="543"/>
      <c r="D526" s="543"/>
      <c r="E526" s="543"/>
      <c r="F526" s="11"/>
      <c r="G526" s="11"/>
      <c r="H526" s="11"/>
      <c r="I526" s="11"/>
      <c r="J526" s="11"/>
      <c r="K526" s="11"/>
      <c r="L526" s="9">
        <f t="shared" ref="L526:T526" si="238">L265+L345+L432+L455+L481+L518</f>
        <v>3870.5491700000002</v>
      </c>
      <c r="M526" s="9">
        <f t="shared" si="238"/>
        <v>2276.3398100000009</v>
      </c>
      <c r="N526" s="230">
        <f t="shared" si="238"/>
        <v>601.69805000000008</v>
      </c>
      <c r="O526" s="230">
        <f t="shared" si="238"/>
        <v>293.33875</v>
      </c>
      <c r="P526" s="230">
        <f t="shared" si="238"/>
        <v>51.15872000000001</v>
      </c>
      <c r="Q526" s="230">
        <f t="shared" si="238"/>
        <v>226.74466000000001</v>
      </c>
      <c r="R526" s="230">
        <f t="shared" si="238"/>
        <v>776.03619000000003</v>
      </c>
      <c r="S526" s="230">
        <f t="shared" si="238"/>
        <v>879.85803999999996</v>
      </c>
      <c r="T526" s="230">
        <f t="shared" si="238"/>
        <v>181.02941000000001</v>
      </c>
      <c r="U526" s="231">
        <f>SUM(N526:T526)</f>
        <v>3009.86382</v>
      </c>
      <c r="V526" s="337" t="s">
        <v>11</v>
      </c>
      <c r="W526" s="338">
        <f t="shared" ref="W526:AU526" si="239">W265+W345+W432+W455+W481+W518</f>
        <v>226844.65999999997</v>
      </c>
      <c r="X526" s="338">
        <f t="shared" si="239"/>
        <v>55734.946000000004</v>
      </c>
      <c r="Y526" s="338">
        <f t="shared" si="239"/>
        <v>1070</v>
      </c>
      <c r="Z526" s="338">
        <f t="shared" si="239"/>
        <v>1070</v>
      </c>
      <c r="AA526" s="338">
        <f t="shared" si="239"/>
        <v>1070</v>
      </c>
      <c r="AB526" s="338">
        <f t="shared" si="239"/>
        <v>1070</v>
      </c>
      <c r="AC526" s="338">
        <f t="shared" si="239"/>
        <v>1070</v>
      </c>
      <c r="AD526" s="338">
        <f t="shared" si="239"/>
        <v>1070</v>
      </c>
      <c r="AE526" s="338">
        <f t="shared" si="239"/>
        <v>1094.7</v>
      </c>
      <c r="AF526" s="339">
        <f t="shared" si="239"/>
        <v>1800.8927800000001</v>
      </c>
      <c r="AG526" s="338">
        <f t="shared" si="239"/>
        <v>1720.587</v>
      </c>
      <c r="AH526" s="230">
        <f t="shared" si="239"/>
        <v>870.53</v>
      </c>
      <c r="AI526" s="230">
        <f t="shared" si="239"/>
        <v>870.53</v>
      </c>
      <c r="AJ526" s="230">
        <f t="shared" si="239"/>
        <v>870.53</v>
      </c>
      <c r="AK526" s="193">
        <f t="shared" si="239"/>
        <v>10400.71933</v>
      </c>
      <c r="AL526" s="193">
        <f t="shared" si="239"/>
        <v>10150.356</v>
      </c>
      <c r="AM526" s="193">
        <f t="shared" si="239"/>
        <v>0</v>
      </c>
      <c r="AN526" s="193">
        <f t="shared" si="239"/>
        <v>0</v>
      </c>
      <c r="AO526" s="193">
        <f t="shared" si="239"/>
        <v>0</v>
      </c>
      <c r="AP526" s="193">
        <f t="shared" si="239"/>
        <v>0</v>
      </c>
      <c r="AQ526" s="193">
        <f t="shared" si="239"/>
        <v>0</v>
      </c>
      <c r="AR526" s="193">
        <f t="shared" si="239"/>
        <v>0</v>
      </c>
      <c r="AS526" s="193">
        <f t="shared" si="239"/>
        <v>0</v>
      </c>
      <c r="AT526" s="193">
        <f t="shared" si="239"/>
        <v>0</v>
      </c>
      <c r="AU526" s="230">
        <f t="shared" si="239"/>
        <v>0</v>
      </c>
      <c r="AV526" s="328"/>
    </row>
    <row r="527" spans="1:48" s="84" customFormat="1" ht="17.25" customHeight="1">
      <c r="A527" s="167"/>
      <c r="B527" s="168"/>
      <c r="C527" s="174" t="s">
        <v>918</v>
      </c>
      <c r="D527" s="168"/>
      <c r="E527" s="168"/>
      <c r="F527" s="169"/>
      <c r="G527" s="169"/>
      <c r="H527" s="169"/>
      <c r="I527" s="169"/>
      <c r="J527" s="169"/>
      <c r="K527" s="169"/>
      <c r="L527" s="83"/>
      <c r="M527" s="83"/>
      <c r="N527" s="237"/>
      <c r="O527" s="237"/>
      <c r="P527" s="237"/>
      <c r="Q527" s="237"/>
      <c r="R527" s="237"/>
      <c r="S527" s="237"/>
      <c r="T527" s="237"/>
      <c r="U527" s="89"/>
      <c r="V527" s="89"/>
      <c r="W527" s="238"/>
      <c r="X527" s="238"/>
      <c r="Y527" s="238"/>
      <c r="Z527" s="238"/>
      <c r="AA527" s="238"/>
      <c r="AB527" s="238"/>
      <c r="AC527" s="238"/>
      <c r="AD527" s="238"/>
      <c r="AE527" s="238"/>
      <c r="AF527" s="238"/>
      <c r="AG527" s="238"/>
      <c r="AH527" s="239"/>
      <c r="AI527" s="239"/>
      <c r="AJ527" s="239"/>
      <c r="AK527" s="238"/>
      <c r="AL527" s="238"/>
      <c r="AM527" s="238"/>
      <c r="AN527" s="238"/>
      <c r="AO527" s="238"/>
      <c r="AP527" s="238"/>
      <c r="AQ527" s="238"/>
      <c r="AR527" s="238"/>
      <c r="AS527" s="238"/>
      <c r="AT527" s="238"/>
      <c r="AU527" s="239"/>
      <c r="AV527" s="331"/>
    </row>
    <row r="528" spans="1:48" ht="15.75" hidden="1" customHeight="1">
      <c r="A528" s="459" t="s">
        <v>626</v>
      </c>
      <c r="B528" s="460"/>
      <c r="C528" s="460"/>
      <c r="D528" s="460"/>
      <c r="E528" s="460"/>
      <c r="F528" s="460"/>
      <c r="G528" s="460"/>
      <c r="H528" s="460"/>
      <c r="I528" s="460"/>
      <c r="J528" s="460"/>
      <c r="K528" s="460"/>
      <c r="L528" s="460"/>
      <c r="M528" s="460"/>
      <c r="N528" s="460"/>
      <c r="O528" s="460"/>
      <c r="P528" s="460"/>
      <c r="Q528" s="460"/>
      <c r="R528" s="460"/>
      <c r="S528" s="460"/>
      <c r="T528" s="460"/>
      <c r="U528" s="460"/>
      <c r="V528" s="460"/>
      <c r="W528" s="461"/>
      <c r="X528" s="461"/>
      <c r="Y528" s="461"/>
      <c r="Z528" s="461"/>
      <c r="AA528" s="461"/>
      <c r="AB528" s="461"/>
      <c r="AC528" s="461"/>
      <c r="AD528" s="461"/>
      <c r="AE528" s="461"/>
      <c r="AF528" s="461"/>
      <c r="AG528" s="461"/>
      <c r="AH528" s="461"/>
      <c r="AI528" s="461"/>
      <c r="AJ528" s="461"/>
      <c r="AK528" s="461"/>
      <c r="AL528" s="461"/>
      <c r="AM528" s="461"/>
      <c r="AN528" s="461"/>
      <c r="AO528" s="461"/>
      <c r="AP528" s="461"/>
      <c r="AQ528" s="461"/>
      <c r="AR528" s="461"/>
      <c r="AS528" s="461"/>
      <c r="AT528" s="461"/>
      <c r="AU528" s="461"/>
      <c r="AV528" s="462"/>
    </row>
    <row r="529" spans="1:48" ht="15.75" hidden="1" customHeight="1">
      <c r="A529" s="459" t="s">
        <v>627</v>
      </c>
      <c r="B529" s="460"/>
      <c r="C529" s="460"/>
      <c r="D529" s="460"/>
      <c r="E529" s="460"/>
      <c r="F529" s="460"/>
      <c r="G529" s="460"/>
      <c r="H529" s="460"/>
      <c r="I529" s="460"/>
      <c r="J529" s="460"/>
      <c r="K529" s="460"/>
      <c r="L529" s="460"/>
      <c r="M529" s="460"/>
      <c r="N529" s="460"/>
      <c r="O529" s="460"/>
      <c r="P529" s="460"/>
      <c r="Q529" s="460"/>
      <c r="R529" s="460"/>
      <c r="S529" s="460"/>
      <c r="T529" s="460"/>
      <c r="U529" s="460"/>
      <c r="V529" s="460"/>
      <c r="W529" s="461"/>
      <c r="X529" s="461"/>
      <c r="Y529" s="461"/>
      <c r="Z529" s="461"/>
      <c r="AA529" s="461"/>
      <c r="AB529" s="461"/>
      <c r="AC529" s="461"/>
      <c r="AD529" s="461"/>
      <c r="AE529" s="461"/>
      <c r="AF529" s="461"/>
      <c r="AG529" s="461"/>
      <c r="AH529" s="461"/>
      <c r="AI529" s="461"/>
      <c r="AJ529" s="461"/>
      <c r="AK529" s="461"/>
      <c r="AL529" s="461"/>
      <c r="AM529" s="461"/>
      <c r="AN529" s="461"/>
      <c r="AO529" s="461"/>
      <c r="AP529" s="461"/>
      <c r="AQ529" s="461"/>
      <c r="AR529" s="461"/>
      <c r="AS529" s="461"/>
      <c r="AT529" s="461"/>
      <c r="AU529" s="461"/>
      <c r="AV529" s="462"/>
    </row>
    <row r="530" spans="1:48" ht="19.5" hidden="1" customHeight="1">
      <c r="A530" s="556" t="s">
        <v>628</v>
      </c>
      <c r="B530" s="557"/>
      <c r="C530" s="557"/>
      <c r="D530" s="557"/>
      <c r="E530" s="557"/>
      <c r="F530" s="557"/>
      <c r="G530" s="557"/>
      <c r="H530" s="557"/>
      <c r="I530" s="557"/>
      <c r="J530" s="557"/>
      <c r="K530" s="557"/>
      <c r="L530" s="557"/>
      <c r="M530" s="557"/>
      <c r="N530" s="557"/>
      <c r="O530" s="557"/>
      <c r="P530" s="557"/>
      <c r="Q530" s="557"/>
      <c r="R530" s="557"/>
      <c r="S530" s="557"/>
      <c r="T530" s="557"/>
      <c r="U530" s="557"/>
      <c r="V530" s="557"/>
      <c r="W530" s="558"/>
      <c r="X530" s="558"/>
      <c r="Y530" s="558"/>
      <c r="Z530" s="558"/>
      <c r="AA530" s="558"/>
      <c r="AB530" s="558"/>
      <c r="AC530" s="558"/>
      <c r="AD530" s="558"/>
      <c r="AE530" s="558"/>
      <c r="AF530" s="558"/>
      <c r="AG530" s="558"/>
      <c r="AH530" s="558"/>
      <c r="AI530" s="558"/>
      <c r="AJ530" s="558"/>
      <c r="AK530" s="558"/>
      <c r="AL530" s="558"/>
      <c r="AM530" s="558"/>
      <c r="AN530" s="558"/>
      <c r="AO530" s="558"/>
      <c r="AP530" s="558"/>
      <c r="AQ530" s="558"/>
      <c r="AR530" s="558"/>
      <c r="AS530" s="558"/>
      <c r="AT530" s="558"/>
      <c r="AU530" s="558"/>
      <c r="AV530" s="559"/>
    </row>
    <row r="531" spans="1:48" ht="19.5" customHeight="1">
      <c r="A531" s="551" t="s">
        <v>53</v>
      </c>
      <c r="B531" s="552" t="s">
        <v>346</v>
      </c>
      <c r="C531" s="656" t="s">
        <v>629</v>
      </c>
      <c r="D531" s="553" t="s">
        <v>630</v>
      </c>
      <c r="E531" s="554" t="s">
        <v>631</v>
      </c>
      <c r="F531" s="82" t="s">
        <v>18</v>
      </c>
      <c r="G531" s="82" t="s">
        <v>20</v>
      </c>
      <c r="H531" s="82" t="s">
        <v>59</v>
      </c>
      <c r="I531" s="82" t="s">
        <v>632</v>
      </c>
      <c r="J531" s="555">
        <v>2019</v>
      </c>
      <c r="K531" s="555">
        <v>2021</v>
      </c>
      <c r="L531" s="572">
        <v>74.498999999999995</v>
      </c>
      <c r="M531" s="572">
        <f>Q536+R536+S536+T536</f>
        <v>0</v>
      </c>
      <c r="N531" s="83">
        <v>0</v>
      </c>
      <c r="O531" s="83">
        <v>0</v>
      </c>
      <c r="P531" s="83">
        <v>0</v>
      </c>
      <c r="Q531" s="83">
        <v>0</v>
      </c>
      <c r="R531" s="83">
        <v>0</v>
      </c>
      <c r="S531" s="83">
        <v>0</v>
      </c>
      <c r="T531" s="83">
        <v>0</v>
      </c>
      <c r="U531" s="83">
        <f>SUM(N531:T531)</f>
        <v>0</v>
      </c>
      <c r="V531" s="170" t="s">
        <v>3</v>
      </c>
      <c r="W531" s="192">
        <v>0</v>
      </c>
      <c r="X531" s="192">
        <v>0</v>
      </c>
      <c r="Y531" s="192">
        <v>0</v>
      </c>
      <c r="Z531" s="192">
        <v>0</v>
      </c>
      <c r="AA531" s="192">
        <v>0</v>
      </c>
      <c r="AB531" s="192">
        <v>0</v>
      </c>
      <c r="AC531" s="192">
        <v>0</v>
      </c>
      <c r="AD531" s="192">
        <v>0</v>
      </c>
      <c r="AE531" s="192">
        <v>0</v>
      </c>
      <c r="AF531" s="192">
        <v>0</v>
      </c>
      <c r="AG531" s="192">
        <v>0</v>
      </c>
      <c r="AH531" s="83">
        <v>0</v>
      </c>
      <c r="AI531" s="83">
        <v>0</v>
      </c>
      <c r="AJ531" s="83">
        <v>0</v>
      </c>
      <c r="AK531" s="192">
        <v>0</v>
      </c>
      <c r="AL531" s="192">
        <v>0</v>
      </c>
      <c r="AM531" s="192">
        <v>0</v>
      </c>
      <c r="AN531" s="192">
        <v>0</v>
      </c>
      <c r="AO531" s="192">
        <v>0</v>
      </c>
      <c r="AP531" s="192">
        <v>0</v>
      </c>
      <c r="AQ531" s="192">
        <v>0</v>
      </c>
      <c r="AR531" s="192">
        <v>0</v>
      </c>
      <c r="AS531" s="192">
        <v>0</v>
      </c>
      <c r="AT531" s="192">
        <v>0</v>
      </c>
      <c r="AU531" s="83">
        <v>0</v>
      </c>
      <c r="AV531" s="302"/>
    </row>
    <row r="532" spans="1:48" ht="17.25" customHeight="1">
      <c r="A532" s="551"/>
      <c r="B532" s="552"/>
      <c r="C532" s="656"/>
      <c r="D532" s="553"/>
      <c r="E532" s="554"/>
      <c r="F532" s="82" t="s">
        <v>19</v>
      </c>
      <c r="G532" s="82" t="s">
        <v>22</v>
      </c>
      <c r="H532" s="82" t="s">
        <v>59</v>
      </c>
      <c r="I532" s="82" t="s">
        <v>633</v>
      </c>
      <c r="J532" s="555"/>
      <c r="K532" s="555"/>
      <c r="L532" s="572"/>
      <c r="M532" s="572"/>
      <c r="N532" s="9">
        <v>24.18074</v>
      </c>
      <c r="O532" s="9">
        <v>24.18074</v>
      </c>
      <c r="P532" s="9">
        <v>26.137560000000001</v>
      </c>
      <c r="Q532" s="83">
        <v>0</v>
      </c>
      <c r="R532" s="83">
        <v>0</v>
      </c>
      <c r="S532" s="83">
        <v>0</v>
      </c>
      <c r="T532" s="83">
        <v>0</v>
      </c>
      <c r="U532" s="83">
        <f t="shared" ref="U532:U550" si="240">SUM(N532:T532)</f>
        <v>74.499040000000008</v>
      </c>
      <c r="V532" s="171" t="s">
        <v>8</v>
      </c>
      <c r="W532" s="192">
        <v>0</v>
      </c>
      <c r="X532" s="192">
        <v>0</v>
      </c>
      <c r="Y532" s="192">
        <v>0</v>
      </c>
      <c r="Z532" s="192">
        <v>0</v>
      </c>
      <c r="AA532" s="192">
        <v>0</v>
      </c>
      <c r="AB532" s="192">
        <v>0</v>
      </c>
      <c r="AC532" s="192">
        <v>0</v>
      </c>
      <c r="AD532" s="192">
        <v>0</v>
      </c>
      <c r="AE532" s="192">
        <v>0</v>
      </c>
      <c r="AF532" s="192">
        <v>0</v>
      </c>
      <c r="AG532" s="192">
        <v>0</v>
      </c>
      <c r="AH532" s="83">
        <v>0</v>
      </c>
      <c r="AI532" s="83">
        <v>0</v>
      </c>
      <c r="AJ532" s="83">
        <v>0</v>
      </c>
      <c r="AK532" s="192">
        <v>0</v>
      </c>
      <c r="AL532" s="192">
        <v>0</v>
      </c>
      <c r="AM532" s="192">
        <v>0</v>
      </c>
      <c r="AN532" s="192">
        <v>0</v>
      </c>
      <c r="AO532" s="192">
        <v>0</v>
      </c>
      <c r="AP532" s="192">
        <v>0</v>
      </c>
      <c r="AQ532" s="192">
        <v>0</v>
      </c>
      <c r="AR532" s="192">
        <v>0</v>
      </c>
      <c r="AS532" s="192">
        <v>0</v>
      </c>
      <c r="AT532" s="192">
        <v>0</v>
      </c>
      <c r="AU532" s="83">
        <v>0</v>
      </c>
      <c r="AV532" s="302"/>
    </row>
    <row r="533" spans="1:48" ht="17.25" customHeight="1">
      <c r="A533" s="551"/>
      <c r="B533" s="552"/>
      <c r="C533" s="656"/>
      <c r="D533" s="553"/>
      <c r="E533" s="554"/>
      <c r="F533" s="550" t="s">
        <v>39</v>
      </c>
      <c r="G533" s="550" t="s">
        <v>634</v>
      </c>
      <c r="H533" s="550" t="s">
        <v>59</v>
      </c>
      <c r="I533" s="550" t="s">
        <v>635</v>
      </c>
      <c r="J533" s="555"/>
      <c r="K533" s="555"/>
      <c r="L533" s="572"/>
      <c r="M533" s="572"/>
      <c r="N533" s="9">
        <v>0</v>
      </c>
      <c r="O533" s="9">
        <v>0</v>
      </c>
      <c r="P533" s="9">
        <v>0</v>
      </c>
      <c r="Q533" s="83">
        <v>0</v>
      </c>
      <c r="R533" s="83">
        <v>0</v>
      </c>
      <c r="S533" s="83">
        <v>0</v>
      </c>
      <c r="T533" s="83">
        <v>0</v>
      </c>
      <c r="U533" s="83">
        <f t="shared" si="240"/>
        <v>0</v>
      </c>
      <c r="V533" s="170" t="s">
        <v>50</v>
      </c>
      <c r="W533" s="192">
        <v>0</v>
      </c>
      <c r="X533" s="192">
        <v>0</v>
      </c>
      <c r="Y533" s="192">
        <v>0</v>
      </c>
      <c r="Z533" s="192">
        <v>0</v>
      </c>
      <c r="AA533" s="192">
        <v>0</v>
      </c>
      <c r="AB533" s="192">
        <v>0</v>
      </c>
      <c r="AC533" s="192">
        <v>0</v>
      </c>
      <c r="AD533" s="192">
        <v>0</v>
      </c>
      <c r="AE533" s="192">
        <v>0</v>
      </c>
      <c r="AF533" s="192">
        <v>0</v>
      </c>
      <c r="AG533" s="192">
        <v>0</v>
      </c>
      <c r="AH533" s="83">
        <v>0</v>
      </c>
      <c r="AI533" s="83">
        <v>0</v>
      </c>
      <c r="AJ533" s="83">
        <v>0</v>
      </c>
      <c r="AK533" s="192">
        <v>0</v>
      </c>
      <c r="AL533" s="192">
        <v>0</v>
      </c>
      <c r="AM533" s="192">
        <v>0</v>
      </c>
      <c r="AN533" s="192">
        <v>0</v>
      </c>
      <c r="AO533" s="192">
        <v>0</v>
      </c>
      <c r="AP533" s="192">
        <v>0</v>
      </c>
      <c r="AQ533" s="192">
        <v>0</v>
      </c>
      <c r="AR533" s="192">
        <v>0</v>
      </c>
      <c r="AS533" s="192">
        <v>0</v>
      </c>
      <c r="AT533" s="192">
        <v>0</v>
      </c>
      <c r="AU533" s="83">
        <v>0</v>
      </c>
      <c r="AV533" s="302"/>
    </row>
    <row r="534" spans="1:48" ht="17.25" customHeight="1">
      <c r="A534" s="551"/>
      <c r="B534" s="552"/>
      <c r="C534" s="656"/>
      <c r="D534" s="553"/>
      <c r="E534" s="554"/>
      <c r="F534" s="550"/>
      <c r="G534" s="550"/>
      <c r="H534" s="550"/>
      <c r="I534" s="550"/>
      <c r="J534" s="555"/>
      <c r="K534" s="555"/>
      <c r="L534" s="572"/>
      <c r="M534" s="572"/>
      <c r="N534" s="9">
        <v>0</v>
      </c>
      <c r="O534" s="9">
        <v>0</v>
      </c>
      <c r="P534" s="9">
        <v>0</v>
      </c>
      <c r="Q534" s="83">
        <v>0</v>
      </c>
      <c r="R534" s="83">
        <v>0</v>
      </c>
      <c r="S534" s="83">
        <v>0</v>
      </c>
      <c r="T534" s="83">
        <v>0</v>
      </c>
      <c r="U534" s="83">
        <f t="shared" si="240"/>
        <v>0</v>
      </c>
      <c r="V534" s="170" t="s">
        <v>51</v>
      </c>
      <c r="W534" s="192">
        <v>0</v>
      </c>
      <c r="X534" s="192">
        <v>0</v>
      </c>
      <c r="Y534" s="192">
        <v>0</v>
      </c>
      <c r="Z534" s="192">
        <v>0</v>
      </c>
      <c r="AA534" s="192">
        <v>0</v>
      </c>
      <c r="AB534" s="192">
        <v>0</v>
      </c>
      <c r="AC534" s="192">
        <v>0</v>
      </c>
      <c r="AD534" s="192">
        <v>0</v>
      </c>
      <c r="AE534" s="192">
        <v>0</v>
      </c>
      <c r="AF534" s="192">
        <v>0</v>
      </c>
      <c r="AG534" s="192">
        <v>0</v>
      </c>
      <c r="AH534" s="83">
        <v>0</v>
      </c>
      <c r="AI534" s="83">
        <v>0</v>
      </c>
      <c r="AJ534" s="83">
        <v>0</v>
      </c>
      <c r="AK534" s="192">
        <v>0</v>
      </c>
      <c r="AL534" s="192">
        <v>0</v>
      </c>
      <c r="AM534" s="192">
        <v>0</v>
      </c>
      <c r="AN534" s="192">
        <v>0</v>
      </c>
      <c r="AO534" s="192">
        <v>0</v>
      </c>
      <c r="AP534" s="192">
        <v>0</v>
      </c>
      <c r="AQ534" s="192">
        <v>0</v>
      </c>
      <c r="AR534" s="192">
        <v>0</v>
      </c>
      <c r="AS534" s="192">
        <v>0</v>
      </c>
      <c r="AT534" s="192">
        <v>0</v>
      </c>
      <c r="AU534" s="83">
        <v>0</v>
      </c>
      <c r="AV534" s="302"/>
    </row>
    <row r="535" spans="1:48" ht="17.25" customHeight="1">
      <c r="A535" s="551"/>
      <c r="B535" s="552"/>
      <c r="C535" s="656"/>
      <c r="D535" s="553"/>
      <c r="E535" s="554"/>
      <c r="F535" s="550"/>
      <c r="G535" s="550"/>
      <c r="H535" s="550"/>
      <c r="I535" s="550"/>
      <c r="J535" s="555"/>
      <c r="K535" s="555"/>
      <c r="L535" s="572"/>
      <c r="M535" s="572"/>
      <c r="N535" s="85">
        <v>0</v>
      </c>
      <c r="O535" s="85">
        <v>0</v>
      </c>
      <c r="P535" s="85">
        <v>0</v>
      </c>
      <c r="Q535" s="86">
        <v>0</v>
      </c>
      <c r="R535" s="86">
        <v>0</v>
      </c>
      <c r="S535" s="86">
        <v>0</v>
      </c>
      <c r="T535" s="86">
        <v>0</v>
      </c>
      <c r="U535" s="83">
        <f t="shared" si="240"/>
        <v>0</v>
      </c>
      <c r="V535" s="170" t="s">
        <v>52</v>
      </c>
      <c r="W535" s="207">
        <v>0</v>
      </c>
      <c r="X535" s="207">
        <v>0</v>
      </c>
      <c r="Y535" s="207">
        <v>0</v>
      </c>
      <c r="Z535" s="207">
        <v>0</v>
      </c>
      <c r="AA535" s="207">
        <v>0</v>
      </c>
      <c r="AB535" s="207">
        <v>0</v>
      </c>
      <c r="AC535" s="207">
        <v>0</v>
      </c>
      <c r="AD535" s="207">
        <v>0</v>
      </c>
      <c r="AE535" s="207">
        <v>0</v>
      </c>
      <c r="AF535" s="207">
        <v>0</v>
      </c>
      <c r="AG535" s="207">
        <v>0</v>
      </c>
      <c r="AH535" s="86">
        <v>0</v>
      </c>
      <c r="AI535" s="86">
        <v>0</v>
      </c>
      <c r="AJ535" s="86">
        <v>0</v>
      </c>
      <c r="AK535" s="207">
        <v>0</v>
      </c>
      <c r="AL535" s="207">
        <v>0</v>
      </c>
      <c r="AM535" s="207">
        <v>0</v>
      </c>
      <c r="AN535" s="207">
        <v>0</v>
      </c>
      <c r="AO535" s="207">
        <v>0</v>
      </c>
      <c r="AP535" s="207">
        <v>0</v>
      </c>
      <c r="AQ535" s="207">
        <v>0</v>
      </c>
      <c r="AR535" s="207">
        <v>0</v>
      </c>
      <c r="AS535" s="207">
        <v>0</v>
      </c>
      <c r="AT535" s="207">
        <v>0</v>
      </c>
      <c r="AU535" s="86">
        <v>0</v>
      </c>
      <c r="AV535" s="302"/>
    </row>
    <row r="536" spans="1:48" ht="17.25" customHeight="1">
      <c r="A536" s="551"/>
      <c r="B536" s="552"/>
      <c r="C536" s="656"/>
      <c r="D536" s="553"/>
      <c r="E536" s="554"/>
      <c r="F536" s="550"/>
      <c r="G536" s="550"/>
      <c r="H536" s="550"/>
      <c r="I536" s="550"/>
      <c r="J536" s="555"/>
      <c r="K536" s="555"/>
      <c r="L536" s="572"/>
      <c r="M536" s="572"/>
      <c r="N536" s="87">
        <f>SUM(N531:N535)</f>
        <v>24.18074</v>
      </c>
      <c r="O536" s="87">
        <f t="shared" ref="O536:T536" si="241">SUM(O531:O535)</f>
        <v>24.18074</v>
      </c>
      <c r="P536" s="87">
        <f t="shared" si="241"/>
        <v>26.137560000000001</v>
      </c>
      <c r="Q536" s="175">
        <f t="shared" si="241"/>
        <v>0</v>
      </c>
      <c r="R536" s="175">
        <f t="shared" si="241"/>
        <v>0</v>
      </c>
      <c r="S536" s="175">
        <f t="shared" si="241"/>
        <v>0</v>
      </c>
      <c r="T536" s="175">
        <f t="shared" si="241"/>
        <v>0</v>
      </c>
      <c r="U536" s="176">
        <f t="shared" si="240"/>
        <v>74.499040000000008</v>
      </c>
      <c r="V536" s="177" t="s">
        <v>11</v>
      </c>
      <c r="W536" s="193">
        <f t="shared" ref="W536:AU536" si="242">SUM(W531:W535)</f>
        <v>0</v>
      </c>
      <c r="X536" s="193">
        <f t="shared" si="242"/>
        <v>0</v>
      </c>
      <c r="Y536" s="193">
        <f t="shared" si="242"/>
        <v>0</v>
      </c>
      <c r="Z536" s="193">
        <f t="shared" si="242"/>
        <v>0</v>
      </c>
      <c r="AA536" s="193">
        <f t="shared" si="242"/>
        <v>0</v>
      </c>
      <c r="AB536" s="193">
        <f t="shared" si="242"/>
        <v>0</v>
      </c>
      <c r="AC536" s="193">
        <f t="shared" si="242"/>
        <v>0</v>
      </c>
      <c r="AD536" s="193">
        <f t="shared" si="242"/>
        <v>0</v>
      </c>
      <c r="AE536" s="193">
        <f t="shared" si="242"/>
        <v>0</v>
      </c>
      <c r="AF536" s="193">
        <f t="shared" si="242"/>
        <v>0</v>
      </c>
      <c r="AG536" s="193">
        <f t="shared" si="242"/>
        <v>0</v>
      </c>
      <c r="AH536" s="175">
        <f t="shared" si="242"/>
        <v>0</v>
      </c>
      <c r="AI536" s="175">
        <f t="shared" si="242"/>
        <v>0</v>
      </c>
      <c r="AJ536" s="175">
        <f t="shared" si="242"/>
        <v>0</v>
      </c>
      <c r="AK536" s="193">
        <f t="shared" si="242"/>
        <v>0</v>
      </c>
      <c r="AL536" s="193">
        <f t="shared" si="242"/>
        <v>0</v>
      </c>
      <c r="AM536" s="193">
        <f t="shared" si="242"/>
        <v>0</v>
      </c>
      <c r="AN536" s="193">
        <f t="shared" si="242"/>
        <v>0</v>
      </c>
      <c r="AO536" s="193">
        <f t="shared" si="242"/>
        <v>0</v>
      </c>
      <c r="AP536" s="193">
        <f t="shared" si="242"/>
        <v>0</v>
      </c>
      <c r="AQ536" s="193">
        <f t="shared" si="242"/>
        <v>0</v>
      </c>
      <c r="AR536" s="193">
        <f t="shared" si="242"/>
        <v>0</v>
      </c>
      <c r="AS536" s="193">
        <f t="shared" si="242"/>
        <v>0</v>
      </c>
      <c r="AT536" s="193">
        <f t="shared" si="242"/>
        <v>0</v>
      </c>
      <c r="AU536" s="175">
        <f t="shared" si="242"/>
        <v>0</v>
      </c>
      <c r="AV536" s="328"/>
    </row>
    <row r="537" spans="1:48" ht="17.25" customHeight="1">
      <c r="A537" s="551"/>
      <c r="B537" s="552" t="s">
        <v>345</v>
      </c>
      <c r="C537" s="656" t="s">
        <v>636</v>
      </c>
      <c r="D537" s="553" t="s">
        <v>637</v>
      </c>
      <c r="E537" s="554" t="s">
        <v>638</v>
      </c>
      <c r="F537" s="82" t="s">
        <v>18</v>
      </c>
      <c r="G537" s="82" t="s">
        <v>20</v>
      </c>
      <c r="H537" s="82" t="s">
        <v>297</v>
      </c>
      <c r="I537" s="82" t="s">
        <v>297</v>
      </c>
      <c r="J537" s="555">
        <v>2020</v>
      </c>
      <c r="K537" s="555">
        <v>2021</v>
      </c>
      <c r="L537" s="572">
        <v>204.84899999999999</v>
      </c>
      <c r="M537" s="572">
        <f>Q542+R542+S542+T542</f>
        <v>0</v>
      </c>
      <c r="N537" s="85">
        <v>0</v>
      </c>
      <c r="O537" s="85">
        <v>0</v>
      </c>
      <c r="P537" s="85">
        <v>0</v>
      </c>
      <c r="Q537" s="86">
        <v>0</v>
      </c>
      <c r="R537" s="86">
        <v>0</v>
      </c>
      <c r="S537" s="86">
        <v>0</v>
      </c>
      <c r="T537" s="86">
        <v>0</v>
      </c>
      <c r="U537" s="83">
        <f>SUM(N537:T537)</f>
        <v>0</v>
      </c>
      <c r="V537" s="170" t="s">
        <v>3</v>
      </c>
      <c r="W537" s="207">
        <v>0</v>
      </c>
      <c r="X537" s="207">
        <v>0</v>
      </c>
      <c r="Y537" s="207">
        <v>0</v>
      </c>
      <c r="Z537" s="207">
        <v>0</v>
      </c>
      <c r="AA537" s="207">
        <v>0</v>
      </c>
      <c r="AB537" s="207">
        <v>0</v>
      </c>
      <c r="AC537" s="207">
        <v>0</v>
      </c>
      <c r="AD537" s="207">
        <v>0</v>
      </c>
      <c r="AE537" s="207">
        <v>0</v>
      </c>
      <c r="AF537" s="207">
        <v>0</v>
      </c>
      <c r="AG537" s="207">
        <v>0</v>
      </c>
      <c r="AH537" s="86">
        <v>0</v>
      </c>
      <c r="AI537" s="86">
        <v>0</v>
      </c>
      <c r="AJ537" s="86">
        <v>0</v>
      </c>
      <c r="AK537" s="207">
        <v>0</v>
      </c>
      <c r="AL537" s="207">
        <v>0</v>
      </c>
      <c r="AM537" s="207">
        <v>0</v>
      </c>
      <c r="AN537" s="207">
        <v>0</v>
      </c>
      <c r="AO537" s="207">
        <v>0</v>
      </c>
      <c r="AP537" s="207">
        <v>0</v>
      </c>
      <c r="AQ537" s="207">
        <v>0</v>
      </c>
      <c r="AR537" s="207">
        <v>0</v>
      </c>
      <c r="AS537" s="207">
        <v>0</v>
      </c>
      <c r="AT537" s="207">
        <v>0</v>
      </c>
      <c r="AU537" s="86">
        <v>0</v>
      </c>
      <c r="AV537" s="302"/>
    </row>
    <row r="538" spans="1:48" ht="17.25" customHeight="1">
      <c r="A538" s="551"/>
      <c r="B538" s="552"/>
      <c r="C538" s="656"/>
      <c r="D538" s="553"/>
      <c r="E538" s="554"/>
      <c r="F538" s="82" t="s">
        <v>19</v>
      </c>
      <c r="G538" s="82" t="s">
        <v>22</v>
      </c>
      <c r="H538" s="82" t="s">
        <v>297</v>
      </c>
      <c r="I538" s="82" t="s">
        <v>297</v>
      </c>
      <c r="J538" s="555"/>
      <c r="K538" s="555"/>
      <c r="L538" s="572"/>
      <c r="M538" s="572"/>
      <c r="N538" s="85">
        <v>0</v>
      </c>
      <c r="O538" s="85">
        <v>8.1918400000000009</v>
      </c>
      <c r="P538" s="85">
        <v>1.17269</v>
      </c>
      <c r="Q538" s="86">
        <v>0</v>
      </c>
      <c r="R538" s="86">
        <v>0</v>
      </c>
      <c r="S538" s="86">
        <v>0</v>
      </c>
      <c r="T538" s="86">
        <v>0</v>
      </c>
      <c r="U538" s="83">
        <f>SUM(N538:T538)</f>
        <v>9.3645300000000002</v>
      </c>
      <c r="V538" s="171" t="s">
        <v>8</v>
      </c>
      <c r="W538" s="207">
        <v>0</v>
      </c>
      <c r="X538" s="207">
        <v>0</v>
      </c>
      <c r="Y538" s="207">
        <v>0</v>
      </c>
      <c r="Z538" s="207">
        <v>0</v>
      </c>
      <c r="AA538" s="207">
        <v>0</v>
      </c>
      <c r="AB538" s="207">
        <v>0</v>
      </c>
      <c r="AC538" s="207">
        <v>0</v>
      </c>
      <c r="AD538" s="207">
        <v>0</v>
      </c>
      <c r="AE538" s="207">
        <v>0</v>
      </c>
      <c r="AF538" s="207">
        <v>0</v>
      </c>
      <c r="AG538" s="207">
        <v>0</v>
      </c>
      <c r="AH538" s="86">
        <v>0</v>
      </c>
      <c r="AI538" s="86">
        <v>0</v>
      </c>
      <c r="AJ538" s="86">
        <v>0</v>
      </c>
      <c r="AK538" s="207">
        <v>0</v>
      </c>
      <c r="AL538" s="207">
        <v>0</v>
      </c>
      <c r="AM538" s="207">
        <v>0</v>
      </c>
      <c r="AN538" s="207">
        <v>0</v>
      </c>
      <c r="AO538" s="207">
        <v>0</v>
      </c>
      <c r="AP538" s="207">
        <v>0</v>
      </c>
      <c r="AQ538" s="207">
        <v>0</v>
      </c>
      <c r="AR538" s="207">
        <v>0</v>
      </c>
      <c r="AS538" s="207">
        <v>0</v>
      </c>
      <c r="AT538" s="207">
        <v>0</v>
      </c>
      <c r="AU538" s="86">
        <v>0</v>
      </c>
      <c r="AV538" s="302"/>
    </row>
    <row r="539" spans="1:48" ht="19.5" customHeight="1">
      <c r="A539" s="551"/>
      <c r="B539" s="552"/>
      <c r="C539" s="656"/>
      <c r="D539" s="553"/>
      <c r="E539" s="554"/>
      <c r="F539" s="550" t="s">
        <v>39</v>
      </c>
      <c r="G539" s="550" t="s">
        <v>21</v>
      </c>
      <c r="H539" s="550" t="s">
        <v>59</v>
      </c>
      <c r="I539" s="550" t="s">
        <v>306</v>
      </c>
      <c r="J539" s="555"/>
      <c r="K539" s="555"/>
      <c r="L539" s="572"/>
      <c r="M539" s="572"/>
      <c r="N539" s="85">
        <v>0</v>
      </c>
      <c r="O539" s="85">
        <v>0</v>
      </c>
      <c r="P539" s="85">
        <v>0</v>
      </c>
      <c r="Q539" s="86">
        <v>0</v>
      </c>
      <c r="R539" s="86">
        <v>0</v>
      </c>
      <c r="S539" s="86">
        <v>0</v>
      </c>
      <c r="T539" s="86">
        <v>0</v>
      </c>
      <c r="U539" s="83">
        <f>SUM(N539:T539)</f>
        <v>0</v>
      </c>
      <c r="V539" s="170" t="s">
        <v>50</v>
      </c>
      <c r="W539" s="207">
        <v>0</v>
      </c>
      <c r="X539" s="207">
        <v>0</v>
      </c>
      <c r="Y539" s="207">
        <v>0</v>
      </c>
      <c r="Z539" s="207">
        <v>0</v>
      </c>
      <c r="AA539" s="207">
        <v>0</v>
      </c>
      <c r="AB539" s="207">
        <v>0</v>
      </c>
      <c r="AC539" s="207">
        <v>0</v>
      </c>
      <c r="AD539" s="207">
        <v>0</v>
      </c>
      <c r="AE539" s="207">
        <v>0</v>
      </c>
      <c r="AF539" s="207">
        <v>0</v>
      </c>
      <c r="AG539" s="207">
        <v>0</v>
      </c>
      <c r="AH539" s="86">
        <v>0</v>
      </c>
      <c r="AI539" s="86">
        <v>0</v>
      </c>
      <c r="AJ539" s="86">
        <v>0</v>
      </c>
      <c r="AK539" s="207">
        <v>0</v>
      </c>
      <c r="AL539" s="207">
        <v>0</v>
      </c>
      <c r="AM539" s="207">
        <v>0</v>
      </c>
      <c r="AN539" s="207">
        <v>0</v>
      </c>
      <c r="AO539" s="207">
        <v>0</v>
      </c>
      <c r="AP539" s="207">
        <v>0</v>
      </c>
      <c r="AQ539" s="207">
        <v>0</v>
      </c>
      <c r="AR539" s="207">
        <v>0</v>
      </c>
      <c r="AS539" s="207">
        <v>0</v>
      </c>
      <c r="AT539" s="207">
        <v>0</v>
      </c>
      <c r="AU539" s="86">
        <v>0</v>
      </c>
      <c r="AV539" s="302"/>
    </row>
    <row r="540" spans="1:48" ht="17.25" customHeight="1">
      <c r="A540" s="551"/>
      <c r="B540" s="552"/>
      <c r="C540" s="656"/>
      <c r="D540" s="553"/>
      <c r="E540" s="554"/>
      <c r="F540" s="550"/>
      <c r="G540" s="550"/>
      <c r="H540" s="550"/>
      <c r="I540" s="550"/>
      <c r="J540" s="555"/>
      <c r="K540" s="555"/>
      <c r="L540" s="572"/>
      <c r="M540" s="572"/>
      <c r="N540" s="86">
        <v>0</v>
      </c>
      <c r="O540" s="86">
        <v>0</v>
      </c>
      <c r="P540" s="86">
        <v>0</v>
      </c>
      <c r="Q540" s="86">
        <v>0</v>
      </c>
      <c r="R540" s="86">
        <v>0</v>
      </c>
      <c r="S540" s="86">
        <v>0</v>
      </c>
      <c r="T540" s="86">
        <v>0</v>
      </c>
      <c r="U540" s="83">
        <f>SUM(N540:T540)</f>
        <v>0</v>
      </c>
      <c r="V540" s="170" t="s">
        <v>51</v>
      </c>
      <c r="W540" s="207">
        <v>0</v>
      </c>
      <c r="X540" s="207">
        <v>0</v>
      </c>
      <c r="Y540" s="207">
        <v>0</v>
      </c>
      <c r="Z540" s="207">
        <v>0</v>
      </c>
      <c r="AA540" s="207">
        <v>0</v>
      </c>
      <c r="AB540" s="207">
        <v>0</v>
      </c>
      <c r="AC540" s="207">
        <v>0</v>
      </c>
      <c r="AD540" s="207">
        <v>0</v>
      </c>
      <c r="AE540" s="207">
        <v>0</v>
      </c>
      <c r="AF540" s="207">
        <v>0</v>
      </c>
      <c r="AG540" s="207">
        <v>0</v>
      </c>
      <c r="AH540" s="86">
        <v>0</v>
      </c>
      <c r="AI540" s="86">
        <v>0</v>
      </c>
      <c r="AJ540" s="86">
        <v>0</v>
      </c>
      <c r="AK540" s="207">
        <v>0</v>
      </c>
      <c r="AL540" s="207">
        <v>0</v>
      </c>
      <c r="AM540" s="207">
        <v>0</v>
      </c>
      <c r="AN540" s="207">
        <v>0</v>
      </c>
      <c r="AO540" s="207">
        <v>0</v>
      </c>
      <c r="AP540" s="207">
        <v>0</v>
      </c>
      <c r="AQ540" s="207">
        <v>0</v>
      </c>
      <c r="AR540" s="207">
        <v>0</v>
      </c>
      <c r="AS540" s="207">
        <v>0</v>
      </c>
      <c r="AT540" s="207">
        <v>0</v>
      </c>
      <c r="AU540" s="86">
        <v>0</v>
      </c>
      <c r="AV540" s="302"/>
    </row>
    <row r="541" spans="1:48" ht="17.25" customHeight="1">
      <c r="A541" s="551"/>
      <c r="B541" s="552"/>
      <c r="C541" s="656"/>
      <c r="D541" s="553"/>
      <c r="E541" s="554"/>
      <c r="F541" s="550"/>
      <c r="G541" s="550"/>
      <c r="H541" s="550"/>
      <c r="I541" s="550"/>
      <c r="J541" s="555"/>
      <c r="K541" s="555"/>
      <c r="L541" s="572"/>
      <c r="M541" s="572"/>
      <c r="N541" s="86">
        <v>0</v>
      </c>
      <c r="O541" s="86">
        <v>195.48500000000001</v>
      </c>
      <c r="P541" s="86">
        <v>0</v>
      </c>
      <c r="Q541" s="86">
        <v>0</v>
      </c>
      <c r="R541" s="86">
        <v>0</v>
      </c>
      <c r="S541" s="86">
        <v>0</v>
      </c>
      <c r="T541" s="86">
        <v>0</v>
      </c>
      <c r="U541" s="83">
        <f>SUM(N541:T541)</f>
        <v>195.48500000000001</v>
      </c>
      <c r="V541" s="170" t="s">
        <v>52</v>
      </c>
      <c r="W541" s="207">
        <v>0</v>
      </c>
      <c r="X541" s="207">
        <v>0</v>
      </c>
      <c r="Y541" s="207">
        <v>0</v>
      </c>
      <c r="Z541" s="207">
        <v>0</v>
      </c>
      <c r="AA541" s="207">
        <v>0</v>
      </c>
      <c r="AB541" s="207">
        <v>0</v>
      </c>
      <c r="AC541" s="207">
        <v>0</v>
      </c>
      <c r="AD541" s="207">
        <v>0</v>
      </c>
      <c r="AE541" s="207">
        <v>0</v>
      </c>
      <c r="AF541" s="207">
        <v>0</v>
      </c>
      <c r="AG541" s="207">
        <v>0</v>
      </c>
      <c r="AH541" s="86">
        <v>0</v>
      </c>
      <c r="AI541" s="86">
        <v>0</v>
      </c>
      <c r="AJ541" s="86">
        <v>0</v>
      </c>
      <c r="AK541" s="207">
        <v>0</v>
      </c>
      <c r="AL541" s="207">
        <v>0</v>
      </c>
      <c r="AM541" s="207">
        <v>0</v>
      </c>
      <c r="AN541" s="207">
        <v>0</v>
      </c>
      <c r="AO541" s="207">
        <v>0</v>
      </c>
      <c r="AP541" s="207">
        <v>0</v>
      </c>
      <c r="AQ541" s="207">
        <v>0</v>
      </c>
      <c r="AR541" s="207">
        <v>0</v>
      </c>
      <c r="AS541" s="207">
        <v>0</v>
      </c>
      <c r="AT541" s="207">
        <v>0</v>
      </c>
      <c r="AU541" s="86">
        <v>0</v>
      </c>
      <c r="AV541" s="302"/>
    </row>
    <row r="542" spans="1:48" ht="17.25" customHeight="1">
      <c r="A542" s="551"/>
      <c r="B542" s="552"/>
      <c r="C542" s="656"/>
      <c r="D542" s="553"/>
      <c r="E542" s="554"/>
      <c r="F542" s="550"/>
      <c r="G542" s="550"/>
      <c r="H542" s="550"/>
      <c r="I542" s="550"/>
      <c r="J542" s="555"/>
      <c r="K542" s="555"/>
      <c r="L542" s="572"/>
      <c r="M542" s="572"/>
      <c r="N542" s="88">
        <f t="shared" ref="N542:T542" si="243">SUM(N537:N541)</f>
        <v>0</v>
      </c>
      <c r="O542" s="88">
        <f t="shared" si="243"/>
        <v>203.67684000000003</v>
      </c>
      <c r="P542" s="88">
        <f t="shared" si="243"/>
        <v>1.17269</v>
      </c>
      <c r="Q542" s="175">
        <f t="shared" si="243"/>
        <v>0</v>
      </c>
      <c r="R542" s="175">
        <f t="shared" si="243"/>
        <v>0</v>
      </c>
      <c r="S542" s="175">
        <f t="shared" si="243"/>
        <v>0</v>
      </c>
      <c r="T542" s="175">
        <f t="shared" si="243"/>
        <v>0</v>
      </c>
      <c r="U542" s="176">
        <f t="shared" si="240"/>
        <v>204.84953000000002</v>
      </c>
      <c r="V542" s="177" t="s">
        <v>11</v>
      </c>
      <c r="W542" s="193">
        <f t="shared" ref="W542:AU542" si="244">SUM(W537:W541)</f>
        <v>0</v>
      </c>
      <c r="X542" s="193">
        <f t="shared" si="244"/>
        <v>0</v>
      </c>
      <c r="Y542" s="193">
        <f t="shared" si="244"/>
        <v>0</v>
      </c>
      <c r="Z542" s="193">
        <f t="shared" si="244"/>
        <v>0</v>
      </c>
      <c r="AA542" s="193">
        <f t="shared" si="244"/>
        <v>0</v>
      </c>
      <c r="AB542" s="193">
        <f t="shared" si="244"/>
        <v>0</v>
      </c>
      <c r="AC542" s="193">
        <f t="shared" si="244"/>
        <v>0</v>
      </c>
      <c r="AD542" s="193">
        <f t="shared" si="244"/>
        <v>0</v>
      </c>
      <c r="AE542" s="193">
        <f t="shared" si="244"/>
        <v>0</v>
      </c>
      <c r="AF542" s="193">
        <f t="shared" si="244"/>
        <v>0</v>
      </c>
      <c r="AG542" s="193">
        <f t="shared" si="244"/>
        <v>0</v>
      </c>
      <c r="AH542" s="175">
        <f t="shared" si="244"/>
        <v>0</v>
      </c>
      <c r="AI542" s="175">
        <f t="shared" si="244"/>
        <v>0</v>
      </c>
      <c r="AJ542" s="175">
        <f t="shared" si="244"/>
        <v>0</v>
      </c>
      <c r="AK542" s="193">
        <f t="shared" si="244"/>
        <v>0</v>
      </c>
      <c r="AL542" s="193">
        <f t="shared" si="244"/>
        <v>0</v>
      </c>
      <c r="AM542" s="193">
        <f t="shared" si="244"/>
        <v>0</v>
      </c>
      <c r="AN542" s="193">
        <f t="shared" si="244"/>
        <v>0</v>
      </c>
      <c r="AO542" s="193">
        <f t="shared" si="244"/>
        <v>0</v>
      </c>
      <c r="AP542" s="193">
        <f t="shared" si="244"/>
        <v>0</v>
      </c>
      <c r="AQ542" s="193">
        <f t="shared" si="244"/>
        <v>0</v>
      </c>
      <c r="AR542" s="193">
        <f t="shared" si="244"/>
        <v>0</v>
      </c>
      <c r="AS542" s="193">
        <f t="shared" si="244"/>
        <v>0</v>
      </c>
      <c r="AT542" s="193">
        <f t="shared" si="244"/>
        <v>0</v>
      </c>
      <c r="AU542" s="175">
        <f t="shared" si="244"/>
        <v>0</v>
      </c>
      <c r="AV542" s="328"/>
    </row>
    <row r="543" spans="1:48" ht="17.25" customHeight="1">
      <c r="A543" s="551"/>
      <c r="B543" s="552" t="s">
        <v>344</v>
      </c>
      <c r="C543" s="656" t="s">
        <v>639</v>
      </c>
      <c r="D543" s="553" t="s">
        <v>637</v>
      </c>
      <c r="E543" s="569" t="s">
        <v>640</v>
      </c>
      <c r="F543" s="82" t="s">
        <v>18</v>
      </c>
      <c r="G543" s="82" t="s">
        <v>20</v>
      </c>
      <c r="H543" s="82" t="s">
        <v>59</v>
      </c>
      <c r="I543" s="82" t="s">
        <v>641</v>
      </c>
      <c r="J543" s="555">
        <v>2015</v>
      </c>
      <c r="K543" s="555">
        <v>2019</v>
      </c>
      <c r="L543" s="572">
        <v>7.5549999999999997</v>
      </c>
      <c r="M543" s="572">
        <f>Q550+R550+S550+T550</f>
        <v>6.5925900000000004</v>
      </c>
      <c r="N543" s="86">
        <v>0</v>
      </c>
      <c r="O543" s="86">
        <v>0</v>
      </c>
      <c r="P543" s="86">
        <v>0</v>
      </c>
      <c r="Q543" s="86">
        <v>0</v>
      </c>
      <c r="R543" s="86">
        <v>0</v>
      </c>
      <c r="S543" s="86">
        <v>0</v>
      </c>
      <c r="T543" s="86">
        <v>0</v>
      </c>
      <c r="U543" s="83">
        <f t="shared" si="240"/>
        <v>0</v>
      </c>
      <c r="V543" s="170" t="s">
        <v>3</v>
      </c>
      <c r="W543" s="207">
        <v>0</v>
      </c>
      <c r="X543" s="207">
        <v>0</v>
      </c>
      <c r="Y543" s="207">
        <v>0</v>
      </c>
      <c r="Z543" s="207">
        <v>0</v>
      </c>
      <c r="AA543" s="207">
        <v>0</v>
      </c>
      <c r="AB543" s="207">
        <v>0</v>
      </c>
      <c r="AC543" s="207">
        <v>0</v>
      </c>
      <c r="AD543" s="207">
        <v>0</v>
      </c>
      <c r="AE543" s="207">
        <v>0</v>
      </c>
      <c r="AF543" s="207">
        <v>0</v>
      </c>
      <c r="AG543" s="207">
        <v>0</v>
      </c>
      <c r="AH543" s="86">
        <v>0</v>
      </c>
      <c r="AI543" s="86">
        <v>0</v>
      </c>
      <c r="AJ543" s="86">
        <v>0</v>
      </c>
      <c r="AK543" s="207">
        <v>0</v>
      </c>
      <c r="AL543" s="207">
        <v>0</v>
      </c>
      <c r="AM543" s="207">
        <v>0</v>
      </c>
      <c r="AN543" s="207">
        <v>0</v>
      </c>
      <c r="AO543" s="207">
        <v>0</v>
      </c>
      <c r="AP543" s="207">
        <v>0</v>
      </c>
      <c r="AQ543" s="207">
        <v>0</v>
      </c>
      <c r="AR543" s="207">
        <v>0</v>
      </c>
      <c r="AS543" s="207">
        <v>0</v>
      </c>
      <c r="AT543" s="207">
        <v>0</v>
      </c>
      <c r="AU543" s="86">
        <v>0</v>
      </c>
      <c r="AV543" s="302"/>
    </row>
    <row r="544" spans="1:48" ht="21" customHeight="1">
      <c r="A544" s="551"/>
      <c r="B544" s="552"/>
      <c r="C544" s="656"/>
      <c r="D544" s="553"/>
      <c r="E544" s="570"/>
      <c r="F544" s="82" t="s">
        <v>19</v>
      </c>
      <c r="G544" s="82" t="s">
        <v>22</v>
      </c>
      <c r="H544" s="82" t="s">
        <v>59</v>
      </c>
      <c r="I544" s="82" t="s">
        <v>642</v>
      </c>
      <c r="J544" s="555"/>
      <c r="K544" s="555"/>
      <c r="L544" s="572"/>
      <c r="M544" s="572"/>
      <c r="N544" s="86">
        <v>0</v>
      </c>
      <c r="O544" s="86">
        <v>0</v>
      </c>
      <c r="P544" s="86">
        <v>0</v>
      </c>
      <c r="Q544" s="86">
        <v>0</v>
      </c>
      <c r="R544" s="86">
        <v>6.5925900000000004</v>
      </c>
      <c r="S544" s="86">
        <v>0</v>
      </c>
      <c r="T544" s="86">
        <v>0</v>
      </c>
      <c r="U544" s="83">
        <f t="shared" si="240"/>
        <v>6.5925900000000004</v>
      </c>
      <c r="V544" s="171" t="s">
        <v>8</v>
      </c>
      <c r="W544" s="207">
        <v>0</v>
      </c>
      <c r="X544" s="207">
        <f>SUM(X545:X546)</f>
        <v>0</v>
      </c>
      <c r="Y544" s="207">
        <f t="shared" ref="Y544:AT544" si="245">SUM(Y545:Y546)</f>
        <v>0</v>
      </c>
      <c r="Z544" s="207">
        <f t="shared" si="245"/>
        <v>0</v>
      </c>
      <c r="AA544" s="207">
        <f t="shared" si="245"/>
        <v>0</v>
      </c>
      <c r="AB544" s="207">
        <f t="shared" si="245"/>
        <v>0</v>
      </c>
      <c r="AC544" s="207">
        <f t="shared" si="245"/>
        <v>0</v>
      </c>
      <c r="AD544" s="207">
        <f t="shared" si="245"/>
        <v>0</v>
      </c>
      <c r="AE544" s="207">
        <f t="shared" si="245"/>
        <v>0</v>
      </c>
      <c r="AF544" s="207">
        <f t="shared" si="245"/>
        <v>0</v>
      </c>
      <c r="AG544" s="207">
        <f t="shared" si="245"/>
        <v>0</v>
      </c>
      <c r="AH544" s="207">
        <f t="shared" si="245"/>
        <v>0</v>
      </c>
      <c r="AI544" s="207">
        <f t="shared" si="245"/>
        <v>0</v>
      </c>
      <c r="AJ544" s="207">
        <f t="shared" si="245"/>
        <v>0</v>
      </c>
      <c r="AK544" s="207">
        <f t="shared" si="245"/>
        <v>1110.08</v>
      </c>
      <c r="AL544" s="207">
        <f t="shared" si="245"/>
        <v>0</v>
      </c>
      <c r="AM544" s="207">
        <f t="shared" si="245"/>
        <v>0</v>
      </c>
      <c r="AN544" s="207">
        <f t="shared" si="245"/>
        <v>0</v>
      </c>
      <c r="AO544" s="207">
        <f t="shared" si="245"/>
        <v>0</v>
      </c>
      <c r="AP544" s="207">
        <f t="shared" si="245"/>
        <v>0</v>
      </c>
      <c r="AQ544" s="207">
        <f t="shared" si="245"/>
        <v>0</v>
      </c>
      <c r="AR544" s="207">
        <f t="shared" si="245"/>
        <v>0</v>
      </c>
      <c r="AS544" s="207">
        <f t="shared" si="245"/>
        <v>0</v>
      </c>
      <c r="AT544" s="207">
        <f t="shared" si="245"/>
        <v>0</v>
      </c>
      <c r="AU544" s="86">
        <v>0</v>
      </c>
      <c r="AV544" s="302"/>
    </row>
    <row r="545" spans="1:48" s="275" customFormat="1" ht="27" hidden="1" customHeight="1">
      <c r="A545" s="551"/>
      <c r="B545" s="552"/>
      <c r="C545" s="656"/>
      <c r="D545" s="553"/>
      <c r="E545" s="570"/>
      <c r="F545" s="280"/>
      <c r="G545" s="280"/>
      <c r="H545" s="280"/>
      <c r="I545" s="280"/>
      <c r="J545" s="555"/>
      <c r="K545" s="555"/>
      <c r="L545" s="572"/>
      <c r="M545" s="572"/>
      <c r="N545" s="281"/>
      <c r="O545" s="281"/>
      <c r="P545" s="281"/>
      <c r="Q545" s="281"/>
      <c r="R545" s="281"/>
      <c r="S545" s="281"/>
      <c r="T545" s="281"/>
      <c r="U545" s="282"/>
      <c r="V545" s="283" t="s">
        <v>966</v>
      </c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1"/>
      <c r="AI545" s="281"/>
      <c r="AJ545" s="281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4"/>
      <c r="AU545" s="281"/>
      <c r="AV545" s="330"/>
    </row>
    <row r="546" spans="1:48" s="275" customFormat="1" ht="27" hidden="1" customHeight="1">
      <c r="A546" s="551"/>
      <c r="B546" s="552"/>
      <c r="C546" s="656"/>
      <c r="D546" s="553"/>
      <c r="E546" s="570"/>
      <c r="F546" s="280"/>
      <c r="G546" s="280"/>
      <c r="H546" s="280"/>
      <c r="I546" s="280"/>
      <c r="J546" s="555"/>
      <c r="K546" s="555"/>
      <c r="L546" s="572"/>
      <c r="M546" s="572"/>
      <c r="N546" s="281"/>
      <c r="O546" s="281"/>
      <c r="P546" s="281"/>
      <c r="Q546" s="281"/>
      <c r="R546" s="281"/>
      <c r="S546" s="281"/>
      <c r="T546" s="281"/>
      <c r="U546" s="282"/>
      <c r="V546" s="283" t="s">
        <v>931</v>
      </c>
      <c r="W546" s="284"/>
      <c r="X546" s="284"/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1"/>
      <c r="AI546" s="281"/>
      <c r="AJ546" s="281"/>
      <c r="AK546" s="284">
        <v>1110.08</v>
      </c>
      <c r="AL546" s="284"/>
      <c r="AM546" s="284"/>
      <c r="AN546" s="284"/>
      <c r="AO546" s="284"/>
      <c r="AP546" s="284"/>
      <c r="AQ546" s="284"/>
      <c r="AR546" s="284"/>
      <c r="AS546" s="284"/>
      <c r="AT546" s="284"/>
      <c r="AU546" s="281"/>
      <c r="AV546" s="330"/>
    </row>
    <row r="547" spans="1:48" ht="17.25" customHeight="1">
      <c r="A547" s="551"/>
      <c r="B547" s="552"/>
      <c r="C547" s="656"/>
      <c r="D547" s="553"/>
      <c r="E547" s="570"/>
      <c r="F547" s="550" t="s">
        <v>39</v>
      </c>
      <c r="G547" s="550" t="s">
        <v>21</v>
      </c>
      <c r="H547" s="550" t="s">
        <v>59</v>
      </c>
      <c r="I547" s="550" t="s">
        <v>377</v>
      </c>
      <c r="J547" s="555"/>
      <c r="K547" s="555"/>
      <c r="L547" s="572"/>
      <c r="M547" s="572"/>
      <c r="N547" s="86">
        <v>0</v>
      </c>
      <c r="O547" s="86">
        <v>0</v>
      </c>
      <c r="P547" s="86">
        <v>0</v>
      </c>
      <c r="Q547" s="86">
        <v>0</v>
      </c>
      <c r="R547" s="86">
        <v>0</v>
      </c>
      <c r="S547" s="86">
        <v>0</v>
      </c>
      <c r="T547" s="86">
        <v>0</v>
      </c>
      <c r="U547" s="83">
        <f t="shared" si="240"/>
        <v>0</v>
      </c>
      <c r="V547" s="170" t="s">
        <v>50</v>
      </c>
      <c r="W547" s="207">
        <v>0</v>
      </c>
      <c r="X547" s="207">
        <v>0</v>
      </c>
      <c r="Y547" s="207">
        <v>0</v>
      </c>
      <c r="Z547" s="207">
        <v>0</v>
      </c>
      <c r="AA547" s="207">
        <v>0</v>
      </c>
      <c r="AB547" s="207">
        <v>0</v>
      </c>
      <c r="AC547" s="207">
        <v>0</v>
      </c>
      <c r="AD547" s="207">
        <v>0</v>
      </c>
      <c r="AE547" s="207">
        <v>0</v>
      </c>
      <c r="AF547" s="207">
        <v>0</v>
      </c>
      <c r="AG547" s="207">
        <v>0</v>
      </c>
      <c r="AH547" s="86">
        <v>0</v>
      </c>
      <c r="AI547" s="86">
        <v>0</v>
      </c>
      <c r="AJ547" s="86">
        <v>0</v>
      </c>
      <c r="AK547" s="207">
        <v>0</v>
      </c>
      <c r="AL547" s="207">
        <v>0</v>
      </c>
      <c r="AM547" s="207">
        <v>0</v>
      </c>
      <c r="AN547" s="207">
        <v>0</v>
      </c>
      <c r="AO547" s="207">
        <v>0</v>
      </c>
      <c r="AP547" s="207">
        <v>0</v>
      </c>
      <c r="AQ547" s="207">
        <v>0</v>
      </c>
      <c r="AR547" s="207">
        <v>0</v>
      </c>
      <c r="AS547" s="207">
        <v>0</v>
      </c>
      <c r="AT547" s="207">
        <v>0</v>
      </c>
      <c r="AU547" s="86">
        <v>0</v>
      </c>
      <c r="AV547" s="302"/>
    </row>
    <row r="548" spans="1:48" ht="19.5" customHeight="1">
      <c r="A548" s="551"/>
      <c r="B548" s="552"/>
      <c r="C548" s="656"/>
      <c r="D548" s="553"/>
      <c r="E548" s="570"/>
      <c r="F548" s="550"/>
      <c r="G548" s="550"/>
      <c r="H548" s="550"/>
      <c r="I548" s="550"/>
      <c r="J548" s="555"/>
      <c r="K548" s="555"/>
      <c r="L548" s="572"/>
      <c r="M548" s="572"/>
      <c r="N548" s="86">
        <v>0</v>
      </c>
      <c r="O548" s="86">
        <v>0</v>
      </c>
      <c r="P548" s="86">
        <v>0</v>
      </c>
      <c r="Q548" s="86">
        <v>0</v>
      </c>
      <c r="R548" s="86">
        <v>0</v>
      </c>
      <c r="S548" s="86">
        <v>0</v>
      </c>
      <c r="T548" s="86">
        <v>0</v>
      </c>
      <c r="U548" s="83">
        <f t="shared" si="240"/>
        <v>0</v>
      </c>
      <c r="V548" s="170" t="s">
        <v>51</v>
      </c>
      <c r="W548" s="207">
        <v>0</v>
      </c>
      <c r="X548" s="207">
        <v>0</v>
      </c>
      <c r="Y548" s="207">
        <v>0</v>
      </c>
      <c r="Z548" s="207">
        <v>0</v>
      </c>
      <c r="AA548" s="207">
        <v>0</v>
      </c>
      <c r="AB548" s="207">
        <v>0</v>
      </c>
      <c r="AC548" s="207">
        <v>0</v>
      </c>
      <c r="AD548" s="207">
        <v>0</v>
      </c>
      <c r="AE548" s="207">
        <v>0</v>
      </c>
      <c r="AF548" s="207">
        <v>0</v>
      </c>
      <c r="AG548" s="207">
        <v>0</v>
      </c>
      <c r="AH548" s="86">
        <v>0</v>
      </c>
      <c r="AI548" s="86">
        <v>0</v>
      </c>
      <c r="AJ548" s="86">
        <v>0</v>
      </c>
      <c r="AK548" s="207">
        <v>0</v>
      </c>
      <c r="AL548" s="207">
        <v>0</v>
      </c>
      <c r="AM548" s="207">
        <v>0</v>
      </c>
      <c r="AN548" s="207">
        <v>0</v>
      </c>
      <c r="AO548" s="207">
        <v>0</v>
      </c>
      <c r="AP548" s="207">
        <v>0</v>
      </c>
      <c r="AQ548" s="207">
        <v>0</v>
      </c>
      <c r="AR548" s="207">
        <v>0</v>
      </c>
      <c r="AS548" s="207">
        <v>0</v>
      </c>
      <c r="AT548" s="207">
        <v>0</v>
      </c>
      <c r="AU548" s="86">
        <v>0</v>
      </c>
      <c r="AV548" s="302"/>
    </row>
    <row r="549" spans="1:48" ht="17.25" customHeight="1">
      <c r="A549" s="551"/>
      <c r="B549" s="552"/>
      <c r="C549" s="656"/>
      <c r="D549" s="553"/>
      <c r="E549" s="570"/>
      <c r="F549" s="550"/>
      <c r="G549" s="550"/>
      <c r="H549" s="550"/>
      <c r="I549" s="550"/>
      <c r="J549" s="555"/>
      <c r="K549" s="555"/>
      <c r="L549" s="572"/>
      <c r="M549" s="572"/>
      <c r="N549" s="86">
        <v>0.40332999999999997</v>
      </c>
      <c r="O549" s="86">
        <v>0</v>
      </c>
      <c r="P549" s="86">
        <v>0</v>
      </c>
      <c r="Q549" s="86">
        <v>0</v>
      </c>
      <c r="R549" s="86">
        <v>0</v>
      </c>
      <c r="S549" s="86">
        <v>0</v>
      </c>
      <c r="T549" s="86">
        <v>0</v>
      </c>
      <c r="U549" s="83">
        <f t="shared" si="240"/>
        <v>0.40332999999999997</v>
      </c>
      <c r="V549" s="170" t="s">
        <v>52</v>
      </c>
      <c r="W549" s="207">
        <v>0</v>
      </c>
      <c r="X549" s="207">
        <v>0</v>
      </c>
      <c r="Y549" s="207">
        <v>0</v>
      </c>
      <c r="Z549" s="207">
        <v>0</v>
      </c>
      <c r="AA549" s="207">
        <v>0</v>
      </c>
      <c r="AB549" s="207">
        <v>0</v>
      </c>
      <c r="AC549" s="207">
        <v>0</v>
      </c>
      <c r="AD549" s="207">
        <v>0</v>
      </c>
      <c r="AE549" s="207">
        <v>0</v>
      </c>
      <c r="AF549" s="207">
        <v>0</v>
      </c>
      <c r="AG549" s="207">
        <v>0</v>
      </c>
      <c r="AH549" s="86">
        <v>0</v>
      </c>
      <c r="AI549" s="86">
        <v>0</v>
      </c>
      <c r="AJ549" s="86">
        <v>0</v>
      </c>
      <c r="AK549" s="207">
        <v>0</v>
      </c>
      <c r="AL549" s="207">
        <v>0</v>
      </c>
      <c r="AM549" s="207">
        <v>0</v>
      </c>
      <c r="AN549" s="207">
        <v>0</v>
      </c>
      <c r="AO549" s="207">
        <v>0</v>
      </c>
      <c r="AP549" s="207">
        <v>0</v>
      </c>
      <c r="AQ549" s="207">
        <v>0</v>
      </c>
      <c r="AR549" s="207">
        <v>0</v>
      </c>
      <c r="AS549" s="207">
        <v>0</v>
      </c>
      <c r="AT549" s="207">
        <v>0</v>
      </c>
      <c r="AU549" s="86">
        <v>0</v>
      </c>
      <c r="AV549" s="302"/>
    </row>
    <row r="550" spans="1:48" ht="17.25" customHeight="1">
      <c r="A550" s="551"/>
      <c r="B550" s="552"/>
      <c r="C550" s="656"/>
      <c r="D550" s="553"/>
      <c r="E550" s="571"/>
      <c r="F550" s="550"/>
      <c r="G550" s="550"/>
      <c r="H550" s="550"/>
      <c r="I550" s="550"/>
      <c r="J550" s="555"/>
      <c r="K550" s="555"/>
      <c r="L550" s="572"/>
      <c r="M550" s="572"/>
      <c r="N550" s="88">
        <f>SUM(N543:N549)</f>
        <v>0.40332999999999997</v>
      </c>
      <c r="O550" s="88">
        <f t="shared" ref="O550:T550" si="246">SUM(O543:O549)</f>
        <v>0</v>
      </c>
      <c r="P550" s="88">
        <f t="shared" si="246"/>
        <v>0</v>
      </c>
      <c r="Q550" s="175">
        <f t="shared" si="246"/>
        <v>0</v>
      </c>
      <c r="R550" s="175">
        <f t="shared" si="246"/>
        <v>6.5925900000000004</v>
      </c>
      <c r="S550" s="175">
        <f t="shared" si="246"/>
        <v>0</v>
      </c>
      <c r="T550" s="175">
        <f t="shared" si="246"/>
        <v>0</v>
      </c>
      <c r="U550" s="176">
        <f t="shared" si="240"/>
        <v>6.9959199999999999</v>
      </c>
      <c r="V550" s="177" t="s">
        <v>11</v>
      </c>
      <c r="W550" s="193">
        <f t="shared" ref="W550" si="247">SUM(W543:W549)</f>
        <v>0</v>
      </c>
      <c r="X550" s="193">
        <f>X544</f>
        <v>0</v>
      </c>
      <c r="Y550" s="193">
        <f t="shared" ref="Y550:AU550" si="248">Y544</f>
        <v>0</v>
      </c>
      <c r="Z550" s="193">
        <f t="shared" si="248"/>
        <v>0</v>
      </c>
      <c r="AA550" s="193">
        <f t="shared" si="248"/>
        <v>0</v>
      </c>
      <c r="AB550" s="193">
        <f t="shared" si="248"/>
        <v>0</v>
      </c>
      <c r="AC550" s="193">
        <f t="shared" si="248"/>
        <v>0</v>
      </c>
      <c r="AD550" s="193">
        <f t="shared" si="248"/>
        <v>0</v>
      </c>
      <c r="AE550" s="193">
        <f t="shared" si="248"/>
        <v>0</v>
      </c>
      <c r="AF550" s="193">
        <f t="shared" si="248"/>
        <v>0</v>
      </c>
      <c r="AG550" s="193">
        <f t="shared" si="248"/>
        <v>0</v>
      </c>
      <c r="AH550" s="193">
        <f t="shared" si="248"/>
        <v>0</v>
      </c>
      <c r="AI550" s="193">
        <f t="shared" si="248"/>
        <v>0</v>
      </c>
      <c r="AJ550" s="193">
        <f t="shared" si="248"/>
        <v>0</v>
      </c>
      <c r="AK550" s="193">
        <f t="shared" si="248"/>
        <v>1110.08</v>
      </c>
      <c r="AL550" s="193">
        <f t="shared" si="248"/>
        <v>0</v>
      </c>
      <c r="AM550" s="193">
        <f t="shared" si="248"/>
        <v>0</v>
      </c>
      <c r="AN550" s="193">
        <f t="shared" si="248"/>
        <v>0</v>
      </c>
      <c r="AO550" s="193">
        <f t="shared" si="248"/>
        <v>0</v>
      </c>
      <c r="AP550" s="193">
        <f t="shared" si="248"/>
        <v>0</v>
      </c>
      <c r="AQ550" s="193">
        <f t="shared" si="248"/>
        <v>0</v>
      </c>
      <c r="AR550" s="193">
        <f t="shared" si="248"/>
        <v>0</v>
      </c>
      <c r="AS550" s="193">
        <f t="shared" si="248"/>
        <v>0</v>
      </c>
      <c r="AT550" s="193">
        <f t="shared" si="248"/>
        <v>0</v>
      </c>
      <c r="AU550" s="193">
        <f t="shared" si="248"/>
        <v>0</v>
      </c>
      <c r="AV550" s="328"/>
    </row>
    <row r="551" spans="1:48" ht="19.5" hidden="1" customHeight="1">
      <c r="A551" s="556" t="s">
        <v>643</v>
      </c>
      <c r="B551" s="557"/>
      <c r="C551" s="557"/>
      <c r="D551" s="557"/>
      <c r="E551" s="557"/>
      <c r="F551" s="557"/>
      <c r="G551" s="557"/>
      <c r="H551" s="557"/>
      <c r="I551" s="557"/>
      <c r="J551" s="557"/>
      <c r="K551" s="557"/>
      <c r="L551" s="557"/>
      <c r="M551" s="557"/>
      <c r="N551" s="557"/>
      <c r="O551" s="557"/>
      <c r="P551" s="557"/>
      <c r="Q551" s="557"/>
      <c r="R551" s="557"/>
      <c r="S551" s="557"/>
      <c r="T551" s="557"/>
      <c r="U551" s="557"/>
      <c r="V551" s="557"/>
      <c r="W551" s="558"/>
      <c r="X551" s="558"/>
      <c r="Y551" s="558"/>
      <c r="Z551" s="558"/>
      <c r="AA551" s="558"/>
      <c r="AB551" s="558"/>
      <c r="AC551" s="558"/>
      <c r="AD551" s="558"/>
      <c r="AE551" s="558"/>
      <c r="AF551" s="558"/>
      <c r="AG551" s="558"/>
      <c r="AH551" s="558"/>
      <c r="AI551" s="558"/>
      <c r="AJ551" s="558"/>
      <c r="AK551" s="558"/>
      <c r="AL551" s="558"/>
      <c r="AM551" s="558"/>
      <c r="AN551" s="558"/>
      <c r="AO551" s="558"/>
      <c r="AP551" s="558"/>
      <c r="AQ551" s="558"/>
      <c r="AR551" s="558"/>
      <c r="AS551" s="558"/>
      <c r="AT551" s="558"/>
      <c r="AU551" s="558"/>
      <c r="AV551" s="559"/>
    </row>
    <row r="552" spans="1:48" ht="17.25" hidden="1" customHeight="1">
      <c r="A552" s="579" t="s">
        <v>644</v>
      </c>
      <c r="B552" s="579"/>
      <c r="C552" s="579"/>
      <c r="D552" s="579"/>
      <c r="E552" s="579"/>
      <c r="F552" s="579"/>
      <c r="G552" s="579"/>
      <c r="H552" s="579"/>
      <c r="I552" s="579"/>
      <c r="J552" s="579"/>
      <c r="K552" s="579"/>
      <c r="L552" s="579"/>
      <c r="M552" s="579"/>
      <c r="N552" s="579"/>
      <c r="O552" s="579"/>
      <c r="P552" s="579"/>
      <c r="Q552" s="579"/>
      <c r="R552" s="579"/>
      <c r="S552" s="579"/>
      <c r="T552" s="579"/>
      <c r="U552" s="579"/>
      <c r="V552" s="58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88"/>
      <c r="AI552" s="188"/>
      <c r="AJ552" s="188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88"/>
      <c r="AV552" s="302"/>
    </row>
    <row r="553" spans="1:48" ht="15.75" hidden="1" customHeight="1">
      <c r="A553" s="179"/>
      <c r="B553" s="648" t="s">
        <v>645</v>
      </c>
      <c r="C553" s="649"/>
      <c r="D553" s="649"/>
      <c r="E553" s="649"/>
      <c r="F553" s="649"/>
      <c r="G553" s="649"/>
      <c r="H553" s="649"/>
      <c r="I553" s="649"/>
      <c r="J553" s="649"/>
      <c r="K553" s="649"/>
      <c r="L553" s="649"/>
      <c r="M553" s="649"/>
      <c r="N553" s="649"/>
      <c r="O553" s="649"/>
      <c r="P553" s="649"/>
      <c r="Q553" s="649"/>
      <c r="R553" s="649"/>
      <c r="S553" s="649"/>
      <c r="T553" s="649"/>
      <c r="U553" s="649"/>
      <c r="V553" s="649"/>
      <c r="W553" s="461"/>
      <c r="X553" s="461"/>
      <c r="Y553" s="461"/>
      <c r="Z553" s="461"/>
      <c r="AA553" s="461"/>
      <c r="AB553" s="461"/>
      <c r="AC553" s="461"/>
      <c r="AD553" s="461"/>
      <c r="AE553" s="461"/>
      <c r="AF553" s="461"/>
      <c r="AG553" s="461"/>
      <c r="AH553" s="461"/>
      <c r="AI553" s="461"/>
      <c r="AJ553" s="461"/>
      <c r="AK553" s="461"/>
      <c r="AL553" s="461"/>
      <c r="AM553" s="461"/>
      <c r="AN553" s="461"/>
      <c r="AO553" s="461"/>
      <c r="AP553" s="461"/>
      <c r="AQ553" s="461"/>
      <c r="AR553" s="461"/>
      <c r="AS553" s="461"/>
      <c r="AT553" s="461"/>
      <c r="AU553" s="461"/>
      <c r="AV553" s="462"/>
    </row>
    <row r="554" spans="1:48" ht="19.5" hidden="1" customHeight="1">
      <c r="A554" s="556" t="s">
        <v>628</v>
      </c>
      <c r="B554" s="557"/>
      <c r="C554" s="557"/>
      <c r="D554" s="557"/>
      <c r="E554" s="557"/>
      <c r="F554" s="557"/>
      <c r="G554" s="557"/>
      <c r="H554" s="557"/>
      <c r="I554" s="557"/>
      <c r="J554" s="557"/>
      <c r="K554" s="557"/>
      <c r="L554" s="557"/>
      <c r="M554" s="557"/>
      <c r="N554" s="557"/>
      <c r="O554" s="557"/>
      <c r="P554" s="557"/>
      <c r="Q554" s="557"/>
      <c r="R554" s="557"/>
      <c r="S554" s="557"/>
      <c r="T554" s="557"/>
      <c r="U554" s="557"/>
      <c r="V554" s="557"/>
      <c r="W554" s="558"/>
      <c r="X554" s="558"/>
      <c r="Y554" s="558"/>
      <c r="Z554" s="558"/>
      <c r="AA554" s="558"/>
      <c r="AB554" s="558"/>
      <c r="AC554" s="558"/>
      <c r="AD554" s="558"/>
      <c r="AE554" s="558"/>
      <c r="AF554" s="558"/>
      <c r="AG554" s="558"/>
      <c r="AH554" s="558"/>
      <c r="AI554" s="558"/>
      <c r="AJ554" s="558"/>
      <c r="AK554" s="558"/>
      <c r="AL554" s="558"/>
      <c r="AM554" s="558"/>
      <c r="AN554" s="558"/>
      <c r="AO554" s="558"/>
      <c r="AP554" s="558"/>
      <c r="AQ554" s="558"/>
      <c r="AR554" s="558"/>
      <c r="AS554" s="558"/>
      <c r="AT554" s="558"/>
      <c r="AU554" s="558"/>
      <c r="AV554" s="559"/>
    </row>
    <row r="555" spans="1:48" ht="19.5" customHeight="1">
      <c r="A555" s="581" t="s">
        <v>53</v>
      </c>
      <c r="B555" s="573" t="s">
        <v>646</v>
      </c>
      <c r="C555" s="656" t="s">
        <v>647</v>
      </c>
      <c r="D555" s="576" t="s">
        <v>630</v>
      </c>
      <c r="E555" s="569" t="s">
        <v>648</v>
      </c>
      <c r="F555" s="82" t="s">
        <v>18</v>
      </c>
      <c r="G555" s="82" t="s">
        <v>20</v>
      </c>
      <c r="H555" s="82" t="s">
        <v>297</v>
      </c>
      <c r="I555" s="82" t="s">
        <v>297</v>
      </c>
      <c r="J555" s="560">
        <v>2022</v>
      </c>
      <c r="K555" s="560">
        <v>2022</v>
      </c>
      <c r="L555" s="563">
        <v>21.626999999999999</v>
      </c>
      <c r="M555" s="563">
        <f>Q560+R560+S560+T560</f>
        <v>21.62771</v>
      </c>
      <c r="N555" s="86">
        <v>0</v>
      </c>
      <c r="O555" s="86">
        <v>0</v>
      </c>
      <c r="P555" s="86">
        <v>0</v>
      </c>
      <c r="Q555" s="86">
        <v>0</v>
      </c>
      <c r="R555" s="86">
        <v>0</v>
      </c>
      <c r="S555" s="86">
        <v>0</v>
      </c>
      <c r="T555" s="86">
        <v>0</v>
      </c>
      <c r="U555" s="83">
        <f>SUM(N555:T555)</f>
        <v>0</v>
      </c>
      <c r="V555" s="170" t="s">
        <v>3</v>
      </c>
      <c r="W555" s="207">
        <v>0</v>
      </c>
      <c r="X555" s="207">
        <v>0</v>
      </c>
      <c r="Y555" s="207">
        <v>0</v>
      </c>
      <c r="Z555" s="207">
        <v>0</v>
      </c>
      <c r="AA555" s="207">
        <v>0</v>
      </c>
      <c r="AB555" s="207">
        <v>0</v>
      </c>
      <c r="AC555" s="207">
        <v>0</v>
      </c>
      <c r="AD555" s="207">
        <v>0</v>
      </c>
      <c r="AE555" s="207">
        <v>0</v>
      </c>
      <c r="AF555" s="207">
        <v>0</v>
      </c>
      <c r="AG555" s="207">
        <v>0</v>
      </c>
      <c r="AH555" s="86">
        <v>0</v>
      </c>
      <c r="AI555" s="86">
        <v>0</v>
      </c>
      <c r="AJ555" s="86">
        <v>0</v>
      </c>
      <c r="AK555" s="207">
        <v>0</v>
      </c>
      <c r="AL555" s="207">
        <v>0</v>
      </c>
      <c r="AM555" s="207">
        <v>0</v>
      </c>
      <c r="AN555" s="207">
        <v>0</v>
      </c>
      <c r="AO555" s="207">
        <v>0</v>
      </c>
      <c r="AP555" s="207">
        <v>0</v>
      </c>
      <c r="AQ555" s="207">
        <v>0</v>
      </c>
      <c r="AR555" s="207">
        <v>0</v>
      </c>
      <c r="AS555" s="207">
        <v>0</v>
      </c>
      <c r="AT555" s="207">
        <v>0</v>
      </c>
      <c r="AU555" s="86">
        <v>0</v>
      </c>
      <c r="AV555" s="636" t="s">
        <v>1002</v>
      </c>
    </row>
    <row r="556" spans="1:48" ht="17.25" customHeight="1">
      <c r="A556" s="582"/>
      <c r="B556" s="574"/>
      <c r="C556" s="656"/>
      <c r="D556" s="577"/>
      <c r="E556" s="570"/>
      <c r="F556" s="82" t="s">
        <v>19</v>
      </c>
      <c r="G556" s="82" t="s">
        <v>22</v>
      </c>
      <c r="H556" s="82" t="s">
        <v>297</v>
      </c>
      <c r="I556" s="82" t="s">
        <v>297</v>
      </c>
      <c r="J556" s="561"/>
      <c r="K556" s="561"/>
      <c r="L556" s="564"/>
      <c r="M556" s="564"/>
      <c r="N556" s="86">
        <v>0</v>
      </c>
      <c r="O556" s="86">
        <v>0</v>
      </c>
      <c r="P556" s="86">
        <v>0</v>
      </c>
      <c r="Q556" s="86">
        <v>21.62771</v>
      </c>
      <c r="R556" s="86">
        <v>0</v>
      </c>
      <c r="S556" s="86">
        <v>0</v>
      </c>
      <c r="T556" s="86">
        <v>0</v>
      </c>
      <c r="U556" s="83">
        <f t="shared" ref="U556:U560" si="249">SUM(N556:T556)</f>
        <v>21.62771</v>
      </c>
      <c r="V556" s="171" t="s">
        <v>8</v>
      </c>
      <c r="W556" s="207">
        <v>21627.71</v>
      </c>
      <c r="X556" s="207">
        <v>0</v>
      </c>
      <c r="Y556" s="207">
        <v>0</v>
      </c>
      <c r="Z556" s="207">
        <v>0</v>
      </c>
      <c r="AA556" s="207">
        <v>0</v>
      </c>
      <c r="AB556" s="207">
        <v>0</v>
      </c>
      <c r="AC556" s="207">
        <v>0</v>
      </c>
      <c r="AD556" s="207">
        <v>0</v>
      </c>
      <c r="AE556" s="207">
        <v>0</v>
      </c>
      <c r="AF556" s="207">
        <v>0</v>
      </c>
      <c r="AG556" s="207">
        <v>0</v>
      </c>
      <c r="AH556" s="86">
        <v>0</v>
      </c>
      <c r="AI556" s="86">
        <v>0</v>
      </c>
      <c r="AJ556" s="86">
        <v>0</v>
      </c>
      <c r="AK556" s="207">
        <v>0</v>
      </c>
      <c r="AL556" s="207">
        <v>0</v>
      </c>
      <c r="AM556" s="207">
        <v>0</v>
      </c>
      <c r="AN556" s="207">
        <v>0</v>
      </c>
      <c r="AO556" s="207">
        <v>0</v>
      </c>
      <c r="AP556" s="207">
        <v>0</v>
      </c>
      <c r="AQ556" s="207">
        <v>0</v>
      </c>
      <c r="AR556" s="207">
        <v>0</v>
      </c>
      <c r="AS556" s="207">
        <v>0</v>
      </c>
      <c r="AT556" s="207">
        <v>0</v>
      </c>
      <c r="AU556" s="86">
        <v>0</v>
      </c>
      <c r="AV556" s="637"/>
    </row>
    <row r="557" spans="1:48" ht="17.25" customHeight="1">
      <c r="A557" s="582"/>
      <c r="B557" s="574"/>
      <c r="C557" s="656"/>
      <c r="D557" s="577"/>
      <c r="E557" s="570"/>
      <c r="F557" s="566" t="s">
        <v>39</v>
      </c>
      <c r="G557" s="566" t="s">
        <v>21</v>
      </c>
      <c r="H557" s="566" t="s">
        <v>59</v>
      </c>
      <c r="I557" s="566" t="s">
        <v>372</v>
      </c>
      <c r="J557" s="561"/>
      <c r="K557" s="561"/>
      <c r="L557" s="564"/>
      <c r="M557" s="564"/>
      <c r="N557" s="86">
        <v>0</v>
      </c>
      <c r="O557" s="86">
        <v>0</v>
      </c>
      <c r="P557" s="86">
        <v>0</v>
      </c>
      <c r="Q557" s="86">
        <v>0</v>
      </c>
      <c r="R557" s="86">
        <v>0</v>
      </c>
      <c r="S557" s="86">
        <v>0</v>
      </c>
      <c r="T557" s="86">
        <v>0</v>
      </c>
      <c r="U557" s="83">
        <f t="shared" si="249"/>
        <v>0</v>
      </c>
      <c r="V557" s="170" t="s">
        <v>50</v>
      </c>
      <c r="W557" s="207">
        <v>0</v>
      </c>
      <c r="X557" s="207">
        <v>0</v>
      </c>
      <c r="Y557" s="207">
        <v>0</v>
      </c>
      <c r="Z557" s="207">
        <v>0</v>
      </c>
      <c r="AA557" s="207">
        <v>0</v>
      </c>
      <c r="AB557" s="207">
        <v>0</v>
      </c>
      <c r="AC557" s="207">
        <v>0</v>
      </c>
      <c r="AD557" s="207">
        <v>0</v>
      </c>
      <c r="AE557" s="207">
        <v>0</v>
      </c>
      <c r="AF557" s="207">
        <v>0</v>
      </c>
      <c r="AG557" s="207">
        <v>0</v>
      </c>
      <c r="AH557" s="86">
        <v>0</v>
      </c>
      <c r="AI557" s="86">
        <v>0</v>
      </c>
      <c r="AJ557" s="86">
        <v>0</v>
      </c>
      <c r="AK557" s="207">
        <v>0</v>
      </c>
      <c r="AL557" s="207">
        <v>0</v>
      </c>
      <c r="AM557" s="207">
        <v>0</v>
      </c>
      <c r="AN557" s="207">
        <v>0</v>
      </c>
      <c r="AO557" s="207">
        <v>0</v>
      </c>
      <c r="AP557" s="207">
        <v>0</v>
      </c>
      <c r="AQ557" s="207">
        <v>0</v>
      </c>
      <c r="AR557" s="207">
        <v>0</v>
      </c>
      <c r="AS557" s="207">
        <v>0</v>
      </c>
      <c r="AT557" s="207">
        <v>0</v>
      </c>
      <c r="AU557" s="86">
        <v>0</v>
      </c>
      <c r="AV557" s="637"/>
    </row>
    <row r="558" spans="1:48" ht="17.25" customHeight="1">
      <c r="A558" s="582"/>
      <c r="B558" s="574"/>
      <c r="C558" s="656"/>
      <c r="D558" s="577"/>
      <c r="E558" s="570"/>
      <c r="F558" s="567"/>
      <c r="G558" s="567"/>
      <c r="H558" s="567"/>
      <c r="I558" s="567"/>
      <c r="J558" s="561"/>
      <c r="K558" s="561"/>
      <c r="L558" s="564"/>
      <c r="M558" s="564"/>
      <c r="N558" s="86">
        <v>0</v>
      </c>
      <c r="O558" s="86">
        <v>0</v>
      </c>
      <c r="P558" s="86">
        <v>0</v>
      </c>
      <c r="Q558" s="86">
        <v>0</v>
      </c>
      <c r="R558" s="86">
        <v>0</v>
      </c>
      <c r="S558" s="86">
        <v>0</v>
      </c>
      <c r="T558" s="86">
        <v>0</v>
      </c>
      <c r="U558" s="83">
        <f t="shared" si="249"/>
        <v>0</v>
      </c>
      <c r="V558" s="170" t="s">
        <v>51</v>
      </c>
      <c r="W558" s="207">
        <v>0</v>
      </c>
      <c r="X558" s="207">
        <v>0</v>
      </c>
      <c r="Y558" s="207">
        <v>0</v>
      </c>
      <c r="Z558" s="207">
        <v>0</v>
      </c>
      <c r="AA558" s="207">
        <v>0</v>
      </c>
      <c r="AB558" s="207">
        <v>0</v>
      </c>
      <c r="AC558" s="207">
        <v>0</v>
      </c>
      <c r="AD558" s="207">
        <v>0</v>
      </c>
      <c r="AE558" s="207">
        <v>0</v>
      </c>
      <c r="AF558" s="207">
        <v>0</v>
      </c>
      <c r="AG558" s="207">
        <v>0</v>
      </c>
      <c r="AH558" s="86">
        <v>0</v>
      </c>
      <c r="AI558" s="86">
        <v>0</v>
      </c>
      <c r="AJ558" s="86">
        <v>0</v>
      </c>
      <c r="AK558" s="207">
        <v>0</v>
      </c>
      <c r="AL558" s="207">
        <v>0</v>
      </c>
      <c r="AM558" s="207">
        <v>0</v>
      </c>
      <c r="AN558" s="207">
        <v>0</v>
      </c>
      <c r="AO558" s="207">
        <v>0</v>
      </c>
      <c r="AP558" s="207">
        <v>0</v>
      </c>
      <c r="AQ558" s="207">
        <v>0</v>
      </c>
      <c r="AR558" s="207">
        <v>0</v>
      </c>
      <c r="AS558" s="207">
        <v>0</v>
      </c>
      <c r="AT558" s="207">
        <v>0</v>
      </c>
      <c r="AU558" s="86">
        <v>0</v>
      </c>
      <c r="AV558" s="637"/>
    </row>
    <row r="559" spans="1:48" ht="17.25" customHeight="1">
      <c r="A559" s="582"/>
      <c r="B559" s="574"/>
      <c r="C559" s="656"/>
      <c r="D559" s="577"/>
      <c r="E559" s="570"/>
      <c r="F559" s="567"/>
      <c r="G559" s="567"/>
      <c r="H559" s="567"/>
      <c r="I559" s="567"/>
      <c r="J559" s="561"/>
      <c r="K559" s="561"/>
      <c r="L559" s="564"/>
      <c r="M559" s="564"/>
      <c r="N559" s="86">
        <v>0</v>
      </c>
      <c r="O559" s="86">
        <v>0</v>
      </c>
      <c r="P559" s="86">
        <v>0</v>
      </c>
      <c r="Q559" s="86">
        <v>0</v>
      </c>
      <c r="R559" s="86">
        <v>0</v>
      </c>
      <c r="S559" s="86">
        <v>0</v>
      </c>
      <c r="T559" s="86">
        <v>0</v>
      </c>
      <c r="U559" s="83">
        <f t="shared" si="249"/>
        <v>0</v>
      </c>
      <c r="V559" s="170" t="s">
        <v>52</v>
      </c>
      <c r="W559" s="207">
        <v>0</v>
      </c>
      <c r="X559" s="207">
        <v>0</v>
      </c>
      <c r="Y559" s="207">
        <v>0</v>
      </c>
      <c r="Z559" s="207">
        <v>0</v>
      </c>
      <c r="AA559" s="207">
        <v>0</v>
      </c>
      <c r="AB559" s="207">
        <v>0</v>
      </c>
      <c r="AC559" s="207">
        <v>0</v>
      </c>
      <c r="AD559" s="207">
        <v>0</v>
      </c>
      <c r="AE559" s="207">
        <v>0</v>
      </c>
      <c r="AF559" s="207">
        <v>0</v>
      </c>
      <c r="AG559" s="207">
        <v>0</v>
      </c>
      <c r="AH559" s="86">
        <v>0</v>
      </c>
      <c r="AI559" s="86">
        <v>0</v>
      </c>
      <c r="AJ559" s="86">
        <v>0</v>
      </c>
      <c r="AK559" s="207">
        <v>0</v>
      </c>
      <c r="AL559" s="207">
        <v>0</v>
      </c>
      <c r="AM559" s="207">
        <v>0</v>
      </c>
      <c r="AN559" s="207">
        <v>0</v>
      </c>
      <c r="AO559" s="207">
        <v>0</v>
      </c>
      <c r="AP559" s="207">
        <v>0</v>
      </c>
      <c r="AQ559" s="207">
        <v>0</v>
      </c>
      <c r="AR559" s="207">
        <v>0</v>
      </c>
      <c r="AS559" s="207">
        <v>0</v>
      </c>
      <c r="AT559" s="207">
        <v>0</v>
      </c>
      <c r="AU559" s="86">
        <v>0</v>
      </c>
      <c r="AV559" s="638"/>
    </row>
    <row r="560" spans="1:48" ht="17.25" customHeight="1">
      <c r="A560" s="582"/>
      <c r="B560" s="575"/>
      <c r="C560" s="656"/>
      <c r="D560" s="578"/>
      <c r="E560" s="571"/>
      <c r="F560" s="568"/>
      <c r="G560" s="568"/>
      <c r="H560" s="568"/>
      <c r="I560" s="568"/>
      <c r="J560" s="562"/>
      <c r="K560" s="562"/>
      <c r="L560" s="565"/>
      <c r="M560" s="565"/>
      <c r="N560" s="88">
        <f>SUM(N555:N559)</f>
        <v>0</v>
      </c>
      <c r="O560" s="88">
        <f t="shared" ref="O560:T560" si="250">SUM(O555:O559)</f>
        <v>0</v>
      </c>
      <c r="P560" s="88">
        <f t="shared" si="250"/>
        <v>0</v>
      </c>
      <c r="Q560" s="175">
        <f t="shared" si="250"/>
        <v>21.62771</v>
      </c>
      <c r="R560" s="175">
        <f t="shared" si="250"/>
        <v>0</v>
      </c>
      <c r="S560" s="175">
        <f t="shared" si="250"/>
        <v>0</v>
      </c>
      <c r="T560" s="175">
        <f t="shared" si="250"/>
        <v>0</v>
      </c>
      <c r="U560" s="176">
        <f t="shared" si="249"/>
        <v>21.62771</v>
      </c>
      <c r="V560" s="177" t="s">
        <v>11</v>
      </c>
      <c r="W560" s="193">
        <f t="shared" ref="W560:AU560" si="251">SUM(W555:W559)</f>
        <v>21627.71</v>
      </c>
      <c r="X560" s="193">
        <f t="shared" si="251"/>
        <v>0</v>
      </c>
      <c r="Y560" s="193">
        <f t="shared" si="251"/>
        <v>0</v>
      </c>
      <c r="Z560" s="193">
        <f t="shared" si="251"/>
        <v>0</v>
      </c>
      <c r="AA560" s="193">
        <f t="shared" si="251"/>
        <v>0</v>
      </c>
      <c r="AB560" s="193">
        <f t="shared" si="251"/>
        <v>0</v>
      </c>
      <c r="AC560" s="193">
        <f t="shared" si="251"/>
        <v>0</v>
      </c>
      <c r="AD560" s="193">
        <f t="shared" si="251"/>
        <v>0</v>
      </c>
      <c r="AE560" s="193">
        <f t="shared" si="251"/>
        <v>0</v>
      </c>
      <c r="AF560" s="193">
        <f t="shared" si="251"/>
        <v>0</v>
      </c>
      <c r="AG560" s="193">
        <f t="shared" si="251"/>
        <v>0</v>
      </c>
      <c r="AH560" s="175">
        <f t="shared" si="251"/>
        <v>0</v>
      </c>
      <c r="AI560" s="175">
        <f t="shared" si="251"/>
        <v>0</v>
      </c>
      <c r="AJ560" s="175">
        <f t="shared" si="251"/>
        <v>0</v>
      </c>
      <c r="AK560" s="193">
        <f t="shared" si="251"/>
        <v>0</v>
      </c>
      <c r="AL560" s="193">
        <f t="shared" si="251"/>
        <v>0</v>
      </c>
      <c r="AM560" s="193">
        <f t="shared" si="251"/>
        <v>0</v>
      </c>
      <c r="AN560" s="193">
        <f t="shared" si="251"/>
        <v>0</v>
      </c>
      <c r="AO560" s="193">
        <f t="shared" si="251"/>
        <v>0</v>
      </c>
      <c r="AP560" s="193">
        <f t="shared" si="251"/>
        <v>0</v>
      </c>
      <c r="AQ560" s="193">
        <f t="shared" si="251"/>
        <v>0</v>
      </c>
      <c r="AR560" s="193">
        <f t="shared" si="251"/>
        <v>0</v>
      </c>
      <c r="AS560" s="193">
        <f t="shared" si="251"/>
        <v>0</v>
      </c>
      <c r="AT560" s="193">
        <f t="shared" si="251"/>
        <v>0</v>
      </c>
      <c r="AU560" s="175">
        <f t="shared" si="251"/>
        <v>0</v>
      </c>
      <c r="AV560" s="328"/>
    </row>
    <row r="561" spans="1:48" ht="17.25" customHeight="1">
      <c r="A561" s="582"/>
      <c r="B561" s="573" t="s">
        <v>649</v>
      </c>
      <c r="C561" s="656" t="s">
        <v>650</v>
      </c>
      <c r="D561" s="576" t="s">
        <v>630</v>
      </c>
      <c r="E561" s="569" t="s">
        <v>651</v>
      </c>
      <c r="F561" s="82" t="s">
        <v>18</v>
      </c>
      <c r="G561" s="82" t="s">
        <v>20</v>
      </c>
      <c r="H561" s="82" t="s">
        <v>297</v>
      </c>
      <c r="I561" s="82" t="s">
        <v>297</v>
      </c>
      <c r="J561" s="560">
        <v>2022</v>
      </c>
      <c r="K561" s="560">
        <v>2022</v>
      </c>
      <c r="L561" s="563">
        <v>12.759</v>
      </c>
      <c r="M561" s="563">
        <f>Q566+R566+S566+T566</f>
        <v>12.759949999999998</v>
      </c>
      <c r="N561" s="86">
        <v>0</v>
      </c>
      <c r="O561" s="86">
        <v>0</v>
      </c>
      <c r="P561" s="86">
        <v>0</v>
      </c>
      <c r="Q561" s="86">
        <v>0</v>
      </c>
      <c r="R561" s="86">
        <v>0</v>
      </c>
      <c r="S561" s="86">
        <v>0</v>
      </c>
      <c r="T561" s="86">
        <v>0</v>
      </c>
      <c r="U561" s="83">
        <f>SUM(N561:T561)</f>
        <v>0</v>
      </c>
      <c r="V561" s="170" t="s">
        <v>3</v>
      </c>
      <c r="W561" s="207">
        <v>0</v>
      </c>
      <c r="X561" s="207">
        <v>0</v>
      </c>
      <c r="Y561" s="207">
        <v>0</v>
      </c>
      <c r="Z561" s="207">
        <v>0</v>
      </c>
      <c r="AA561" s="207">
        <v>0</v>
      </c>
      <c r="AB561" s="207">
        <v>0</v>
      </c>
      <c r="AC561" s="207">
        <v>0</v>
      </c>
      <c r="AD561" s="207">
        <v>0</v>
      </c>
      <c r="AE561" s="207">
        <v>0</v>
      </c>
      <c r="AF561" s="207">
        <v>0</v>
      </c>
      <c r="AG561" s="207">
        <v>0</v>
      </c>
      <c r="AH561" s="86">
        <v>0</v>
      </c>
      <c r="AI561" s="86">
        <v>0</v>
      </c>
      <c r="AJ561" s="86">
        <v>0</v>
      </c>
      <c r="AK561" s="207">
        <v>0</v>
      </c>
      <c r="AL561" s="207">
        <v>0</v>
      </c>
      <c r="AM561" s="207">
        <v>0</v>
      </c>
      <c r="AN561" s="207">
        <v>0</v>
      </c>
      <c r="AO561" s="207">
        <v>0</v>
      </c>
      <c r="AP561" s="207">
        <v>0</v>
      </c>
      <c r="AQ561" s="207">
        <v>0</v>
      </c>
      <c r="AR561" s="207">
        <v>0</v>
      </c>
      <c r="AS561" s="207">
        <v>0</v>
      </c>
      <c r="AT561" s="207">
        <v>0</v>
      </c>
      <c r="AU561" s="86">
        <v>0</v>
      </c>
      <c r="AV561" s="636" t="s">
        <v>1002</v>
      </c>
    </row>
    <row r="562" spans="1:48" ht="19.5" customHeight="1">
      <c r="A562" s="582"/>
      <c r="B562" s="574"/>
      <c r="C562" s="656"/>
      <c r="D562" s="577"/>
      <c r="E562" s="570"/>
      <c r="F562" s="82" t="s">
        <v>19</v>
      </c>
      <c r="G562" s="82" t="s">
        <v>22</v>
      </c>
      <c r="H562" s="82" t="s">
        <v>297</v>
      </c>
      <c r="I562" s="82" t="s">
        <v>297</v>
      </c>
      <c r="J562" s="561"/>
      <c r="K562" s="561"/>
      <c r="L562" s="564"/>
      <c r="M562" s="564"/>
      <c r="N562" s="86">
        <v>0</v>
      </c>
      <c r="O562" s="86">
        <v>0</v>
      </c>
      <c r="P562" s="86">
        <v>0</v>
      </c>
      <c r="Q562" s="86">
        <v>12.759949999999998</v>
      </c>
      <c r="R562" s="86">
        <v>0</v>
      </c>
      <c r="S562" s="86">
        <v>0</v>
      </c>
      <c r="T562" s="86">
        <v>0</v>
      </c>
      <c r="U562" s="83">
        <f t="shared" ref="U562:U566" si="252">SUM(N562:T562)</f>
        <v>12.759949999999998</v>
      </c>
      <c r="V562" s="171" t="s">
        <v>8</v>
      </c>
      <c r="W562" s="207">
        <v>12759.95</v>
      </c>
      <c r="X562" s="207">
        <v>0</v>
      </c>
      <c r="Y562" s="207">
        <v>0</v>
      </c>
      <c r="Z562" s="207">
        <v>0</v>
      </c>
      <c r="AA562" s="207">
        <v>0</v>
      </c>
      <c r="AB562" s="207">
        <v>0</v>
      </c>
      <c r="AC562" s="207">
        <v>0</v>
      </c>
      <c r="AD562" s="207">
        <v>0</v>
      </c>
      <c r="AE562" s="207">
        <v>0</v>
      </c>
      <c r="AF562" s="207">
        <v>0</v>
      </c>
      <c r="AG562" s="207">
        <v>0</v>
      </c>
      <c r="AH562" s="86">
        <v>0</v>
      </c>
      <c r="AI562" s="86">
        <v>0</v>
      </c>
      <c r="AJ562" s="86">
        <v>0</v>
      </c>
      <c r="AK562" s="207">
        <v>0</v>
      </c>
      <c r="AL562" s="207">
        <v>0</v>
      </c>
      <c r="AM562" s="207">
        <v>0</v>
      </c>
      <c r="AN562" s="207">
        <v>0</v>
      </c>
      <c r="AO562" s="207">
        <v>0</v>
      </c>
      <c r="AP562" s="207">
        <v>0</v>
      </c>
      <c r="AQ562" s="207">
        <v>0</v>
      </c>
      <c r="AR562" s="207">
        <v>0</v>
      </c>
      <c r="AS562" s="207">
        <v>0</v>
      </c>
      <c r="AT562" s="207">
        <v>0</v>
      </c>
      <c r="AU562" s="86">
        <v>0</v>
      </c>
      <c r="AV562" s="637"/>
    </row>
    <row r="563" spans="1:48" ht="17.25" customHeight="1">
      <c r="A563" s="582"/>
      <c r="B563" s="574"/>
      <c r="C563" s="656"/>
      <c r="D563" s="577"/>
      <c r="E563" s="570"/>
      <c r="F563" s="566" t="s">
        <v>39</v>
      </c>
      <c r="G563" s="566" t="s">
        <v>21</v>
      </c>
      <c r="H563" s="566" t="s">
        <v>378</v>
      </c>
      <c r="I563" s="566" t="s">
        <v>366</v>
      </c>
      <c r="J563" s="561"/>
      <c r="K563" s="561"/>
      <c r="L563" s="564"/>
      <c r="M563" s="564"/>
      <c r="N563" s="86">
        <v>0</v>
      </c>
      <c r="O563" s="86">
        <v>0</v>
      </c>
      <c r="P563" s="86">
        <v>0</v>
      </c>
      <c r="Q563" s="86">
        <v>0</v>
      </c>
      <c r="R563" s="86">
        <v>0</v>
      </c>
      <c r="S563" s="86">
        <v>0</v>
      </c>
      <c r="T563" s="86">
        <v>0</v>
      </c>
      <c r="U563" s="83">
        <f t="shared" si="252"/>
        <v>0</v>
      </c>
      <c r="V563" s="170" t="s">
        <v>50</v>
      </c>
      <c r="W563" s="207">
        <v>0</v>
      </c>
      <c r="X563" s="207">
        <v>0</v>
      </c>
      <c r="Y563" s="207">
        <v>0</v>
      </c>
      <c r="Z563" s="207">
        <v>0</v>
      </c>
      <c r="AA563" s="207">
        <v>0</v>
      </c>
      <c r="AB563" s="207">
        <v>0</v>
      </c>
      <c r="AC563" s="207">
        <v>0</v>
      </c>
      <c r="AD563" s="207">
        <v>0</v>
      </c>
      <c r="AE563" s="207">
        <v>0</v>
      </c>
      <c r="AF563" s="207">
        <v>0</v>
      </c>
      <c r="AG563" s="207">
        <v>0</v>
      </c>
      <c r="AH563" s="86">
        <v>0</v>
      </c>
      <c r="AI563" s="86">
        <v>0</v>
      </c>
      <c r="AJ563" s="86">
        <v>0</v>
      </c>
      <c r="AK563" s="207">
        <v>0</v>
      </c>
      <c r="AL563" s="207">
        <v>0</v>
      </c>
      <c r="AM563" s="207">
        <v>0</v>
      </c>
      <c r="AN563" s="207">
        <v>0</v>
      </c>
      <c r="AO563" s="207">
        <v>0</v>
      </c>
      <c r="AP563" s="207">
        <v>0</v>
      </c>
      <c r="AQ563" s="207">
        <v>0</v>
      </c>
      <c r="AR563" s="207">
        <v>0</v>
      </c>
      <c r="AS563" s="207">
        <v>0</v>
      </c>
      <c r="AT563" s="207">
        <v>0</v>
      </c>
      <c r="AU563" s="86">
        <v>0</v>
      </c>
      <c r="AV563" s="637"/>
    </row>
    <row r="564" spans="1:48" ht="17.25" customHeight="1">
      <c r="A564" s="582"/>
      <c r="B564" s="574"/>
      <c r="C564" s="656"/>
      <c r="D564" s="577"/>
      <c r="E564" s="570"/>
      <c r="F564" s="567"/>
      <c r="G564" s="567"/>
      <c r="H564" s="567"/>
      <c r="I564" s="567"/>
      <c r="J564" s="561"/>
      <c r="K564" s="561"/>
      <c r="L564" s="564"/>
      <c r="M564" s="564"/>
      <c r="N564" s="86">
        <v>0</v>
      </c>
      <c r="O564" s="86">
        <v>0</v>
      </c>
      <c r="P564" s="86">
        <v>0</v>
      </c>
      <c r="Q564" s="86">
        <v>0</v>
      </c>
      <c r="R564" s="86">
        <v>0</v>
      </c>
      <c r="S564" s="86">
        <v>0</v>
      </c>
      <c r="T564" s="86">
        <v>0</v>
      </c>
      <c r="U564" s="83">
        <f t="shared" si="252"/>
        <v>0</v>
      </c>
      <c r="V564" s="170" t="s">
        <v>51</v>
      </c>
      <c r="W564" s="207">
        <v>0</v>
      </c>
      <c r="X564" s="207">
        <v>0</v>
      </c>
      <c r="Y564" s="207">
        <v>0</v>
      </c>
      <c r="Z564" s="207">
        <v>0</v>
      </c>
      <c r="AA564" s="207">
        <v>0</v>
      </c>
      <c r="AB564" s="207">
        <v>0</v>
      </c>
      <c r="AC564" s="207">
        <v>0</v>
      </c>
      <c r="AD564" s="207">
        <v>0</v>
      </c>
      <c r="AE564" s="207">
        <v>0</v>
      </c>
      <c r="AF564" s="207">
        <v>0</v>
      </c>
      <c r="AG564" s="207">
        <v>0</v>
      </c>
      <c r="AH564" s="86">
        <v>0</v>
      </c>
      <c r="AI564" s="86">
        <v>0</v>
      </c>
      <c r="AJ564" s="86">
        <v>0</v>
      </c>
      <c r="AK564" s="207">
        <v>0</v>
      </c>
      <c r="AL564" s="207">
        <v>0</v>
      </c>
      <c r="AM564" s="207">
        <v>0</v>
      </c>
      <c r="AN564" s="207">
        <v>0</v>
      </c>
      <c r="AO564" s="207">
        <v>0</v>
      </c>
      <c r="AP564" s="207">
        <v>0</v>
      </c>
      <c r="AQ564" s="207">
        <v>0</v>
      </c>
      <c r="AR564" s="207">
        <v>0</v>
      </c>
      <c r="AS564" s="207">
        <v>0</v>
      </c>
      <c r="AT564" s="207">
        <v>0</v>
      </c>
      <c r="AU564" s="86">
        <v>0</v>
      </c>
      <c r="AV564" s="637"/>
    </row>
    <row r="565" spans="1:48" ht="17.25" customHeight="1">
      <c r="A565" s="582"/>
      <c r="B565" s="574"/>
      <c r="C565" s="656"/>
      <c r="D565" s="577"/>
      <c r="E565" s="570"/>
      <c r="F565" s="567"/>
      <c r="G565" s="567"/>
      <c r="H565" s="567"/>
      <c r="I565" s="567"/>
      <c r="J565" s="561"/>
      <c r="K565" s="561"/>
      <c r="L565" s="564"/>
      <c r="M565" s="564"/>
      <c r="N565" s="86">
        <v>0</v>
      </c>
      <c r="O565" s="86">
        <v>0</v>
      </c>
      <c r="P565" s="86">
        <v>0</v>
      </c>
      <c r="Q565" s="86">
        <v>0</v>
      </c>
      <c r="R565" s="86">
        <v>0</v>
      </c>
      <c r="S565" s="86">
        <v>0</v>
      </c>
      <c r="T565" s="86">
        <v>0</v>
      </c>
      <c r="U565" s="83">
        <f t="shared" si="252"/>
        <v>0</v>
      </c>
      <c r="V565" s="170" t="s">
        <v>52</v>
      </c>
      <c r="W565" s="207">
        <v>0</v>
      </c>
      <c r="X565" s="207">
        <v>0</v>
      </c>
      <c r="Y565" s="207">
        <v>0</v>
      </c>
      <c r="Z565" s="207">
        <v>0</v>
      </c>
      <c r="AA565" s="207">
        <v>0</v>
      </c>
      <c r="AB565" s="207">
        <v>0</v>
      </c>
      <c r="AC565" s="207">
        <v>0</v>
      </c>
      <c r="AD565" s="207">
        <v>0</v>
      </c>
      <c r="AE565" s="207">
        <v>0</v>
      </c>
      <c r="AF565" s="207">
        <v>0</v>
      </c>
      <c r="AG565" s="207">
        <v>0</v>
      </c>
      <c r="AH565" s="86">
        <v>0</v>
      </c>
      <c r="AI565" s="86">
        <v>0</v>
      </c>
      <c r="AJ565" s="86">
        <v>0</v>
      </c>
      <c r="AK565" s="207">
        <v>0</v>
      </c>
      <c r="AL565" s="207">
        <v>0</v>
      </c>
      <c r="AM565" s="207">
        <v>0</v>
      </c>
      <c r="AN565" s="207">
        <v>0</v>
      </c>
      <c r="AO565" s="207">
        <v>0</v>
      </c>
      <c r="AP565" s="207">
        <v>0</v>
      </c>
      <c r="AQ565" s="207">
        <v>0</v>
      </c>
      <c r="AR565" s="207">
        <v>0</v>
      </c>
      <c r="AS565" s="207">
        <v>0</v>
      </c>
      <c r="AT565" s="207">
        <v>0</v>
      </c>
      <c r="AU565" s="86">
        <v>0</v>
      </c>
      <c r="AV565" s="638"/>
    </row>
    <row r="566" spans="1:48" ht="17.25" customHeight="1">
      <c r="A566" s="582"/>
      <c r="B566" s="575"/>
      <c r="C566" s="656"/>
      <c r="D566" s="578"/>
      <c r="E566" s="571"/>
      <c r="F566" s="568"/>
      <c r="G566" s="568"/>
      <c r="H566" s="568"/>
      <c r="I566" s="568"/>
      <c r="J566" s="562"/>
      <c r="K566" s="562"/>
      <c r="L566" s="565"/>
      <c r="M566" s="565"/>
      <c r="N566" s="88">
        <f>SUM(N561:N565)</f>
        <v>0</v>
      </c>
      <c r="O566" s="88">
        <f t="shared" ref="O566:T566" si="253">SUM(O561:O565)</f>
        <v>0</v>
      </c>
      <c r="P566" s="88">
        <f t="shared" si="253"/>
        <v>0</v>
      </c>
      <c r="Q566" s="175">
        <f t="shared" si="253"/>
        <v>12.759949999999998</v>
      </c>
      <c r="R566" s="175">
        <f t="shared" si="253"/>
        <v>0</v>
      </c>
      <c r="S566" s="175">
        <f t="shared" si="253"/>
        <v>0</v>
      </c>
      <c r="T566" s="175">
        <f t="shared" si="253"/>
        <v>0</v>
      </c>
      <c r="U566" s="176">
        <f t="shared" si="252"/>
        <v>12.759949999999998</v>
      </c>
      <c r="V566" s="177" t="s">
        <v>11</v>
      </c>
      <c r="W566" s="193">
        <f t="shared" ref="W566:AU566" si="254">SUM(W561:W565)</f>
        <v>12759.95</v>
      </c>
      <c r="X566" s="193">
        <f t="shared" si="254"/>
        <v>0</v>
      </c>
      <c r="Y566" s="193">
        <f t="shared" si="254"/>
        <v>0</v>
      </c>
      <c r="Z566" s="193">
        <f t="shared" si="254"/>
        <v>0</v>
      </c>
      <c r="AA566" s="193">
        <f t="shared" si="254"/>
        <v>0</v>
      </c>
      <c r="AB566" s="193">
        <f t="shared" si="254"/>
        <v>0</v>
      </c>
      <c r="AC566" s="193">
        <f t="shared" si="254"/>
        <v>0</v>
      </c>
      <c r="AD566" s="193">
        <f t="shared" si="254"/>
        <v>0</v>
      </c>
      <c r="AE566" s="193">
        <f t="shared" si="254"/>
        <v>0</v>
      </c>
      <c r="AF566" s="193">
        <f t="shared" si="254"/>
        <v>0</v>
      </c>
      <c r="AG566" s="193">
        <f t="shared" si="254"/>
        <v>0</v>
      </c>
      <c r="AH566" s="175">
        <f t="shared" si="254"/>
        <v>0</v>
      </c>
      <c r="AI566" s="175">
        <f t="shared" si="254"/>
        <v>0</v>
      </c>
      <c r="AJ566" s="175">
        <f t="shared" si="254"/>
        <v>0</v>
      </c>
      <c r="AK566" s="193">
        <f t="shared" si="254"/>
        <v>0</v>
      </c>
      <c r="AL566" s="193">
        <f t="shared" si="254"/>
        <v>0</v>
      </c>
      <c r="AM566" s="193">
        <f t="shared" si="254"/>
        <v>0</v>
      </c>
      <c r="AN566" s="193">
        <f t="shared" si="254"/>
        <v>0</v>
      </c>
      <c r="AO566" s="193">
        <f t="shared" si="254"/>
        <v>0</v>
      </c>
      <c r="AP566" s="193">
        <f t="shared" si="254"/>
        <v>0</v>
      </c>
      <c r="AQ566" s="193">
        <f t="shared" si="254"/>
        <v>0</v>
      </c>
      <c r="AR566" s="193">
        <f t="shared" si="254"/>
        <v>0</v>
      </c>
      <c r="AS566" s="193">
        <f t="shared" si="254"/>
        <v>0</v>
      </c>
      <c r="AT566" s="193">
        <f t="shared" si="254"/>
        <v>0</v>
      </c>
      <c r="AU566" s="175">
        <f t="shared" si="254"/>
        <v>0</v>
      </c>
      <c r="AV566" s="328"/>
    </row>
    <row r="567" spans="1:48" ht="17.25" customHeight="1">
      <c r="A567" s="582"/>
      <c r="B567" s="573" t="s">
        <v>652</v>
      </c>
      <c r="C567" s="656" t="s">
        <v>653</v>
      </c>
      <c r="D567" s="576" t="s">
        <v>630</v>
      </c>
      <c r="E567" s="569" t="s">
        <v>654</v>
      </c>
      <c r="F567" s="82" t="s">
        <v>18</v>
      </c>
      <c r="G567" s="82" t="s">
        <v>20</v>
      </c>
      <c r="H567" s="82" t="s">
        <v>297</v>
      </c>
      <c r="I567" s="82" t="s">
        <v>297</v>
      </c>
      <c r="J567" s="560">
        <v>2022</v>
      </c>
      <c r="K567" s="560">
        <v>2022</v>
      </c>
      <c r="L567" s="563">
        <v>12.759</v>
      </c>
      <c r="M567" s="563">
        <f>Q572+R572+S572+T572</f>
        <v>12.759589999999999</v>
      </c>
      <c r="N567" s="86">
        <v>0</v>
      </c>
      <c r="O567" s="86">
        <v>0</v>
      </c>
      <c r="P567" s="86">
        <v>0</v>
      </c>
      <c r="Q567" s="86">
        <v>0</v>
      </c>
      <c r="R567" s="86">
        <v>0</v>
      </c>
      <c r="S567" s="86">
        <v>0</v>
      </c>
      <c r="T567" s="86">
        <v>0</v>
      </c>
      <c r="U567" s="83">
        <f>SUM(N567:T567)</f>
        <v>0</v>
      </c>
      <c r="V567" s="170" t="s">
        <v>3</v>
      </c>
      <c r="W567" s="207">
        <v>0</v>
      </c>
      <c r="X567" s="207">
        <v>0</v>
      </c>
      <c r="Y567" s="207">
        <v>0</v>
      </c>
      <c r="Z567" s="207">
        <v>0</v>
      </c>
      <c r="AA567" s="207">
        <v>0</v>
      </c>
      <c r="AB567" s="207">
        <v>0</v>
      </c>
      <c r="AC567" s="207">
        <v>0</v>
      </c>
      <c r="AD567" s="207">
        <v>0</v>
      </c>
      <c r="AE567" s="207">
        <v>0</v>
      </c>
      <c r="AF567" s="207">
        <v>0</v>
      </c>
      <c r="AG567" s="207">
        <v>0</v>
      </c>
      <c r="AH567" s="86">
        <v>0</v>
      </c>
      <c r="AI567" s="86">
        <v>0</v>
      </c>
      <c r="AJ567" s="86">
        <v>0</v>
      </c>
      <c r="AK567" s="207">
        <v>0</v>
      </c>
      <c r="AL567" s="207">
        <v>0</v>
      </c>
      <c r="AM567" s="207">
        <v>0</v>
      </c>
      <c r="AN567" s="207">
        <v>0</v>
      </c>
      <c r="AO567" s="207">
        <v>0</v>
      </c>
      <c r="AP567" s="207">
        <v>0</v>
      </c>
      <c r="AQ567" s="207">
        <v>0</v>
      </c>
      <c r="AR567" s="207">
        <v>0</v>
      </c>
      <c r="AS567" s="207">
        <v>0</v>
      </c>
      <c r="AT567" s="207">
        <v>0</v>
      </c>
      <c r="AU567" s="86">
        <v>0</v>
      </c>
      <c r="AV567" s="636" t="s">
        <v>1002</v>
      </c>
    </row>
    <row r="568" spans="1:48" ht="17.25" customHeight="1">
      <c r="A568" s="582"/>
      <c r="B568" s="574"/>
      <c r="C568" s="656"/>
      <c r="D568" s="577"/>
      <c r="E568" s="570"/>
      <c r="F568" s="82" t="s">
        <v>19</v>
      </c>
      <c r="G568" s="82" t="s">
        <v>22</v>
      </c>
      <c r="H568" s="82" t="s">
        <v>297</v>
      </c>
      <c r="I568" s="82" t="s">
        <v>297</v>
      </c>
      <c r="J568" s="561"/>
      <c r="K568" s="561"/>
      <c r="L568" s="564"/>
      <c r="M568" s="564"/>
      <c r="N568" s="86">
        <v>0</v>
      </c>
      <c r="O568" s="86">
        <v>0</v>
      </c>
      <c r="P568" s="86">
        <v>0</v>
      </c>
      <c r="Q568" s="86">
        <v>12.759589999999999</v>
      </c>
      <c r="R568" s="86">
        <v>0</v>
      </c>
      <c r="S568" s="86">
        <v>0</v>
      </c>
      <c r="T568" s="86">
        <v>0</v>
      </c>
      <c r="U568" s="83">
        <f t="shared" ref="U568:U572" si="255">SUM(N568:T568)</f>
        <v>12.759589999999999</v>
      </c>
      <c r="V568" s="171" t="s">
        <v>8</v>
      </c>
      <c r="W568" s="207">
        <v>12759.59</v>
      </c>
      <c r="X568" s="207">
        <v>0</v>
      </c>
      <c r="Y568" s="207">
        <v>0</v>
      </c>
      <c r="Z568" s="207">
        <v>0</v>
      </c>
      <c r="AA568" s="207">
        <v>0</v>
      </c>
      <c r="AB568" s="207">
        <v>0</v>
      </c>
      <c r="AC568" s="207">
        <v>0</v>
      </c>
      <c r="AD568" s="207">
        <v>0</v>
      </c>
      <c r="AE568" s="207">
        <v>0</v>
      </c>
      <c r="AF568" s="207">
        <v>0</v>
      </c>
      <c r="AG568" s="207">
        <v>0</v>
      </c>
      <c r="AH568" s="86">
        <v>0</v>
      </c>
      <c r="AI568" s="86">
        <v>0</v>
      </c>
      <c r="AJ568" s="86">
        <v>0</v>
      </c>
      <c r="AK568" s="207">
        <v>0</v>
      </c>
      <c r="AL568" s="207">
        <v>0</v>
      </c>
      <c r="AM568" s="207">
        <v>0</v>
      </c>
      <c r="AN568" s="207">
        <v>0</v>
      </c>
      <c r="AO568" s="207">
        <v>0</v>
      </c>
      <c r="AP568" s="207">
        <v>0</v>
      </c>
      <c r="AQ568" s="207">
        <v>0</v>
      </c>
      <c r="AR568" s="207">
        <v>0</v>
      </c>
      <c r="AS568" s="207">
        <v>0</v>
      </c>
      <c r="AT568" s="207">
        <v>0</v>
      </c>
      <c r="AU568" s="86">
        <v>0</v>
      </c>
      <c r="AV568" s="637"/>
    </row>
    <row r="569" spans="1:48" ht="17.25" customHeight="1">
      <c r="A569" s="582"/>
      <c r="B569" s="574"/>
      <c r="C569" s="656"/>
      <c r="D569" s="577"/>
      <c r="E569" s="570"/>
      <c r="F569" s="566" t="s">
        <v>39</v>
      </c>
      <c r="G569" s="566" t="s">
        <v>21</v>
      </c>
      <c r="H569" s="566" t="s">
        <v>378</v>
      </c>
      <c r="I569" s="566" t="s">
        <v>366</v>
      </c>
      <c r="J569" s="561"/>
      <c r="K569" s="561"/>
      <c r="L569" s="564"/>
      <c r="M569" s="564"/>
      <c r="N569" s="86">
        <v>0</v>
      </c>
      <c r="O569" s="86">
        <v>0</v>
      </c>
      <c r="P569" s="86">
        <v>0</v>
      </c>
      <c r="Q569" s="86">
        <v>0</v>
      </c>
      <c r="R569" s="86">
        <v>0</v>
      </c>
      <c r="S569" s="86">
        <v>0</v>
      </c>
      <c r="T569" s="86">
        <v>0</v>
      </c>
      <c r="U569" s="83">
        <f t="shared" si="255"/>
        <v>0</v>
      </c>
      <c r="V569" s="170" t="s">
        <v>50</v>
      </c>
      <c r="W569" s="207">
        <v>0</v>
      </c>
      <c r="X569" s="207">
        <v>0</v>
      </c>
      <c r="Y569" s="207">
        <v>0</v>
      </c>
      <c r="Z569" s="207">
        <v>0</v>
      </c>
      <c r="AA569" s="207">
        <v>0</v>
      </c>
      <c r="AB569" s="207">
        <v>0</v>
      </c>
      <c r="AC569" s="207">
        <v>0</v>
      </c>
      <c r="AD569" s="207">
        <v>0</v>
      </c>
      <c r="AE569" s="207">
        <v>0</v>
      </c>
      <c r="AF569" s="207">
        <v>0</v>
      </c>
      <c r="AG569" s="207">
        <v>0</v>
      </c>
      <c r="AH569" s="86">
        <v>0</v>
      </c>
      <c r="AI569" s="86">
        <v>0</v>
      </c>
      <c r="AJ569" s="86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0</v>
      </c>
      <c r="AQ569" s="207">
        <v>0</v>
      </c>
      <c r="AR569" s="207">
        <v>0</v>
      </c>
      <c r="AS569" s="207">
        <v>0</v>
      </c>
      <c r="AT569" s="207">
        <v>0</v>
      </c>
      <c r="AU569" s="86">
        <v>0</v>
      </c>
      <c r="AV569" s="637"/>
    </row>
    <row r="570" spans="1:48">
      <c r="A570" s="582"/>
      <c r="B570" s="574"/>
      <c r="C570" s="656"/>
      <c r="D570" s="577"/>
      <c r="E570" s="570"/>
      <c r="F570" s="567"/>
      <c r="G570" s="567"/>
      <c r="H570" s="567"/>
      <c r="I570" s="567"/>
      <c r="J570" s="561"/>
      <c r="K570" s="561"/>
      <c r="L570" s="564"/>
      <c r="M570" s="564"/>
      <c r="N570" s="86">
        <v>0</v>
      </c>
      <c r="O570" s="86">
        <v>0</v>
      </c>
      <c r="P570" s="86">
        <v>0</v>
      </c>
      <c r="Q570" s="86">
        <v>0</v>
      </c>
      <c r="R570" s="86">
        <v>0</v>
      </c>
      <c r="S570" s="86">
        <v>0</v>
      </c>
      <c r="T570" s="86">
        <v>0</v>
      </c>
      <c r="U570" s="83">
        <f t="shared" si="255"/>
        <v>0</v>
      </c>
      <c r="V570" s="170" t="s">
        <v>51</v>
      </c>
      <c r="W570" s="207">
        <v>0</v>
      </c>
      <c r="X570" s="207">
        <v>0</v>
      </c>
      <c r="Y570" s="207">
        <v>0</v>
      </c>
      <c r="Z570" s="207">
        <v>0</v>
      </c>
      <c r="AA570" s="207">
        <v>0</v>
      </c>
      <c r="AB570" s="207">
        <v>0</v>
      </c>
      <c r="AC570" s="207">
        <v>0</v>
      </c>
      <c r="AD570" s="207">
        <v>0</v>
      </c>
      <c r="AE570" s="207">
        <v>0</v>
      </c>
      <c r="AF570" s="207">
        <v>0</v>
      </c>
      <c r="AG570" s="207">
        <v>0</v>
      </c>
      <c r="AH570" s="86">
        <v>0</v>
      </c>
      <c r="AI570" s="86">
        <v>0</v>
      </c>
      <c r="AJ570" s="86">
        <v>0</v>
      </c>
      <c r="AK570" s="207">
        <v>0</v>
      </c>
      <c r="AL570" s="207">
        <v>0</v>
      </c>
      <c r="AM570" s="207">
        <v>0</v>
      </c>
      <c r="AN570" s="207">
        <v>0</v>
      </c>
      <c r="AO570" s="207">
        <v>0</v>
      </c>
      <c r="AP570" s="207">
        <v>0</v>
      </c>
      <c r="AQ570" s="207">
        <v>0</v>
      </c>
      <c r="AR570" s="207">
        <v>0</v>
      </c>
      <c r="AS570" s="207">
        <v>0</v>
      </c>
      <c r="AT570" s="207">
        <v>0</v>
      </c>
      <c r="AU570" s="86">
        <v>0</v>
      </c>
      <c r="AV570" s="637"/>
    </row>
    <row r="571" spans="1:48">
      <c r="A571" s="582"/>
      <c r="B571" s="574"/>
      <c r="C571" s="656"/>
      <c r="D571" s="577"/>
      <c r="E571" s="570"/>
      <c r="F571" s="567"/>
      <c r="G571" s="567"/>
      <c r="H571" s="567"/>
      <c r="I571" s="567"/>
      <c r="J571" s="561"/>
      <c r="K571" s="561"/>
      <c r="L571" s="564"/>
      <c r="M571" s="564"/>
      <c r="N571" s="86">
        <v>0</v>
      </c>
      <c r="O571" s="86">
        <v>0</v>
      </c>
      <c r="P571" s="86">
        <v>0</v>
      </c>
      <c r="Q571" s="86">
        <v>0</v>
      </c>
      <c r="R571" s="86">
        <v>0</v>
      </c>
      <c r="S571" s="86">
        <v>0</v>
      </c>
      <c r="T571" s="86">
        <v>0</v>
      </c>
      <c r="U571" s="83">
        <f t="shared" si="255"/>
        <v>0</v>
      </c>
      <c r="V571" s="170" t="s">
        <v>52</v>
      </c>
      <c r="W571" s="207">
        <v>0</v>
      </c>
      <c r="X571" s="207">
        <v>0</v>
      </c>
      <c r="Y571" s="207">
        <v>0</v>
      </c>
      <c r="Z571" s="207">
        <v>0</v>
      </c>
      <c r="AA571" s="207">
        <v>0</v>
      </c>
      <c r="AB571" s="207">
        <v>0</v>
      </c>
      <c r="AC571" s="207">
        <v>0</v>
      </c>
      <c r="AD571" s="207">
        <v>0</v>
      </c>
      <c r="AE571" s="207">
        <v>0</v>
      </c>
      <c r="AF571" s="207">
        <v>0</v>
      </c>
      <c r="AG571" s="207">
        <v>0</v>
      </c>
      <c r="AH571" s="86">
        <v>0</v>
      </c>
      <c r="AI571" s="86">
        <v>0</v>
      </c>
      <c r="AJ571" s="86">
        <v>0</v>
      </c>
      <c r="AK571" s="207">
        <v>0</v>
      </c>
      <c r="AL571" s="207">
        <v>0</v>
      </c>
      <c r="AM571" s="207">
        <v>0</v>
      </c>
      <c r="AN571" s="207">
        <v>0</v>
      </c>
      <c r="AO571" s="207">
        <v>0</v>
      </c>
      <c r="AP571" s="207">
        <v>0</v>
      </c>
      <c r="AQ571" s="207">
        <v>0</v>
      </c>
      <c r="AR571" s="207">
        <v>0</v>
      </c>
      <c r="AS571" s="207">
        <v>0</v>
      </c>
      <c r="AT571" s="207">
        <v>0</v>
      </c>
      <c r="AU571" s="86">
        <v>0</v>
      </c>
      <c r="AV571" s="638"/>
    </row>
    <row r="572" spans="1:48">
      <c r="A572" s="582"/>
      <c r="B572" s="575"/>
      <c r="C572" s="656"/>
      <c r="D572" s="578"/>
      <c r="E572" s="571"/>
      <c r="F572" s="568"/>
      <c r="G572" s="568"/>
      <c r="H572" s="568"/>
      <c r="I572" s="568"/>
      <c r="J572" s="562"/>
      <c r="K572" s="562"/>
      <c r="L572" s="565"/>
      <c r="M572" s="565"/>
      <c r="N572" s="88">
        <f>SUM(N567:N571)</f>
        <v>0</v>
      </c>
      <c r="O572" s="88">
        <f t="shared" ref="O572:T572" si="256">SUM(O567:O571)</f>
        <v>0</v>
      </c>
      <c r="P572" s="88">
        <f t="shared" si="256"/>
        <v>0</v>
      </c>
      <c r="Q572" s="175">
        <f t="shared" si="256"/>
        <v>12.759589999999999</v>
      </c>
      <c r="R572" s="175">
        <f t="shared" si="256"/>
        <v>0</v>
      </c>
      <c r="S572" s="175">
        <f t="shared" si="256"/>
        <v>0</v>
      </c>
      <c r="T572" s="175">
        <f t="shared" si="256"/>
        <v>0</v>
      </c>
      <c r="U572" s="176">
        <f t="shared" si="255"/>
        <v>12.759589999999999</v>
      </c>
      <c r="V572" s="177" t="s">
        <v>11</v>
      </c>
      <c r="W572" s="193">
        <f t="shared" ref="W572:AU572" si="257">SUM(W567:W571)</f>
        <v>12759.59</v>
      </c>
      <c r="X572" s="193">
        <f t="shared" si="257"/>
        <v>0</v>
      </c>
      <c r="Y572" s="193">
        <f t="shared" si="257"/>
        <v>0</v>
      </c>
      <c r="Z572" s="193">
        <f t="shared" si="257"/>
        <v>0</v>
      </c>
      <c r="AA572" s="193">
        <f t="shared" si="257"/>
        <v>0</v>
      </c>
      <c r="AB572" s="193">
        <f t="shared" si="257"/>
        <v>0</v>
      </c>
      <c r="AC572" s="193">
        <f t="shared" si="257"/>
        <v>0</v>
      </c>
      <c r="AD572" s="193">
        <f t="shared" si="257"/>
        <v>0</v>
      </c>
      <c r="AE572" s="193">
        <f t="shared" si="257"/>
        <v>0</v>
      </c>
      <c r="AF572" s="193">
        <f t="shared" si="257"/>
        <v>0</v>
      </c>
      <c r="AG572" s="193">
        <f t="shared" si="257"/>
        <v>0</v>
      </c>
      <c r="AH572" s="175">
        <f t="shared" si="257"/>
        <v>0</v>
      </c>
      <c r="AI572" s="175">
        <f t="shared" si="257"/>
        <v>0</v>
      </c>
      <c r="AJ572" s="175">
        <f t="shared" si="257"/>
        <v>0</v>
      </c>
      <c r="AK572" s="193">
        <f t="shared" si="257"/>
        <v>0</v>
      </c>
      <c r="AL572" s="193">
        <f t="shared" si="257"/>
        <v>0</v>
      </c>
      <c r="AM572" s="193">
        <f t="shared" si="257"/>
        <v>0</v>
      </c>
      <c r="AN572" s="193">
        <f t="shared" si="257"/>
        <v>0</v>
      </c>
      <c r="AO572" s="193">
        <f t="shared" si="257"/>
        <v>0</v>
      </c>
      <c r="AP572" s="193">
        <f t="shared" si="257"/>
        <v>0</v>
      </c>
      <c r="AQ572" s="193">
        <f t="shared" si="257"/>
        <v>0</v>
      </c>
      <c r="AR572" s="193">
        <f t="shared" si="257"/>
        <v>0</v>
      </c>
      <c r="AS572" s="193">
        <f t="shared" si="257"/>
        <v>0</v>
      </c>
      <c r="AT572" s="193">
        <f t="shared" si="257"/>
        <v>0</v>
      </c>
      <c r="AU572" s="175">
        <f t="shared" si="257"/>
        <v>0</v>
      </c>
      <c r="AV572" s="328"/>
    </row>
    <row r="573" spans="1:48" ht="15.75" customHeight="1">
      <c r="A573" s="582"/>
      <c r="B573" s="573" t="s">
        <v>655</v>
      </c>
      <c r="C573" s="656" t="s">
        <v>656</v>
      </c>
      <c r="D573" s="576" t="s">
        <v>630</v>
      </c>
      <c r="E573" s="569" t="s">
        <v>657</v>
      </c>
      <c r="F573" s="82" t="s">
        <v>18</v>
      </c>
      <c r="G573" s="82" t="s">
        <v>20</v>
      </c>
      <c r="H573" s="82" t="s">
        <v>297</v>
      </c>
      <c r="I573" s="82" t="s">
        <v>297</v>
      </c>
      <c r="J573" s="560">
        <v>2022</v>
      </c>
      <c r="K573" s="560">
        <v>2023</v>
      </c>
      <c r="L573" s="563">
        <v>199.01900000000001</v>
      </c>
      <c r="M573" s="563">
        <f>Q581+R581+S581+T581</f>
        <v>140.67331000000001</v>
      </c>
      <c r="N573" s="86">
        <v>0</v>
      </c>
      <c r="O573" s="86">
        <v>0</v>
      </c>
      <c r="P573" s="86">
        <v>0</v>
      </c>
      <c r="Q573" s="86">
        <v>0</v>
      </c>
      <c r="R573" s="86">
        <v>0</v>
      </c>
      <c r="S573" s="86">
        <v>0</v>
      </c>
      <c r="T573" s="86">
        <v>0</v>
      </c>
      <c r="U573" s="83">
        <f>SUM(N573:T573)</f>
        <v>0</v>
      </c>
      <c r="V573" s="170" t="s">
        <v>3</v>
      </c>
      <c r="W573" s="207">
        <v>0</v>
      </c>
      <c r="X573" s="207">
        <v>0</v>
      </c>
      <c r="Y573" s="207">
        <v>0</v>
      </c>
      <c r="Z573" s="207">
        <v>0</v>
      </c>
      <c r="AA573" s="207">
        <v>0</v>
      </c>
      <c r="AB573" s="207">
        <v>0</v>
      </c>
      <c r="AC573" s="207">
        <v>0</v>
      </c>
      <c r="AD573" s="207">
        <v>0</v>
      </c>
      <c r="AE573" s="207">
        <v>0</v>
      </c>
      <c r="AF573" s="207">
        <v>0</v>
      </c>
      <c r="AG573" s="207">
        <v>0</v>
      </c>
      <c r="AH573" s="86">
        <v>0</v>
      </c>
      <c r="AI573" s="86">
        <v>0</v>
      </c>
      <c r="AJ573" s="86">
        <v>0</v>
      </c>
      <c r="AK573" s="207">
        <v>0</v>
      </c>
      <c r="AL573" s="207">
        <v>0</v>
      </c>
      <c r="AM573" s="207">
        <v>0</v>
      </c>
      <c r="AN573" s="207">
        <v>0</v>
      </c>
      <c r="AO573" s="207">
        <v>0</v>
      </c>
      <c r="AP573" s="207">
        <v>0</v>
      </c>
      <c r="AQ573" s="207">
        <v>0</v>
      </c>
      <c r="AR573" s="207">
        <v>0</v>
      </c>
      <c r="AS573" s="207">
        <v>0</v>
      </c>
      <c r="AT573" s="207">
        <v>0</v>
      </c>
      <c r="AU573" s="86">
        <v>0</v>
      </c>
      <c r="AV573" s="636" t="s">
        <v>999</v>
      </c>
    </row>
    <row r="574" spans="1:48" ht="18" customHeight="1">
      <c r="A574" s="582"/>
      <c r="B574" s="574"/>
      <c r="C574" s="656"/>
      <c r="D574" s="577"/>
      <c r="E574" s="570"/>
      <c r="F574" s="82" t="s">
        <v>19</v>
      </c>
      <c r="G574" s="82" t="s">
        <v>22</v>
      </c>
      <c r="H574" s="82" t="s">
        <v>297</v>
      </c>
      <c r="I574" s="82" t="s">
        <v>297</v>
      </c>
      <c r="J574" s="561"/>
      <c r="K574" s="561"/>
      <c r="L574" s="564"/>
      <c r="M574" s="564"/>
      <c r="N574" s="86">
        <v>0</v>
      </c>
      <c r="O574" s="86">
        <v>0</v>
      </c>
      <c r="P574" s="86">
        <v>0</v>
      </c>
      <c r="Q574" s="86">
        <v>0.1</v>
      </c>
      <c r="R574" s="86">
        <v>40.572489999999995</v>
      </c>
      <c r="S574" s="86">
        <v>24.812000000000001</v>
      </c>
      <c r="T574" s="86">
        <v>24.812000000000001</v>
      </c>
      <c r="U574" s="83">
        <f t="shared" ref="U574:U581" si="258">SUM(N574:T574)</f>
        <v>90.296489999999991</v>
      </c>
      <c r="V574" s="171" t="s">
        <v>8</v>
      </c>
      <c r="W574" s="207">
        <v>100</v>
      </c>
      <c r="X574" s="207">
        <f>SUM(X575:X577)</f>
        <v>0</v>
      </c>
      <c r="Y574" s="207">
        <f t="shared" ref="Y574:AU574" si="259">SUM(Y575:Y577)</f>
        <v>0</v>
      </c>
      <c r="Z574" s="207">
        <f t="shared" si="259"/>
        <v>0</v>
      </c>
      <c r="AA574" s="207">
        <f t="shared" si="259"/>
        <v>0</v>
      </c>
      <c r="AB574" s="207">
        <f t="shared" si="259"/>
        <v>0</v>
      </c>
      <c r="AC574" s="207">
        <f t="shared" si="259"/>
        <v>0</v>
      </c>
      <c r="AD574" s="207">
        <f t="shared" si="259"/>
        <v>0</v>
      </c>
      <c r="AE574" s="207">
        <f t="shared" si="259"/>
        <v>0</v>
      </c>
      <c r="AF574" s="207">
        <f t="shared" si="259"/>
        <v>0</v>
      </c>
      <c r="AG574" s="207">
        <f t="shared" si="259"/>
        <v>0</v>
      </c>
      <c r="AH574" s="207">
        <f t="shared" si="259"/>
        <v>0</v>
      </c>
      <c r="AI574" s="207">
        <f t="shared" si="259"/>
        <v>0</v>
      </c>
      <c r="AJ574" s="207">
        <f t="shared" si="259"/>
        <v>0</v>
      </c>
      <c r="AK574" s="207">
        <f t="shared" si="259"/>
        <v>0</v>
      </c>
      <c r="AL574" s="207">
        <f t="shared" si="259"/>
        <v>0</v>
      </c>
      <c r="AM574" s="207">
        <f t="shared" si="259"/>
        <v>0</v>
      </c>
      <c r="AN574" s="207">
        <f t="shared" si="259"/>
        <v>0</v>
      </c>
      <c r="AO574" s="207">
        <f t="shared" si="259"/>
        <v>0</v>
      </c>
      <c r="AP574" s="207">
        <f t="shared" si="259"/>
        <v>0</v>
      </c>
      <c r="AQ574" s="207">
        <f t="shared" si="259"/>
        <v>0</v>
      </c>
      <c r="AR574" s="207">
        <f t="shared" si="259"/>
        <v>0</v>
      </c>
      <c r="AS574" s="207">
        <f t="shared" si="259"/>
        <v>0</v>
      </c>
      <c r="AT574" s="207">
        <f t="shared" si="259"/>
        <v>0</v>
      </c>
      <c r="AU574" s="207">
        <f t="shared" si="259"/>
        <v>0</v>
      </c>
      <c r="AV574" s="640"/>
    </row>
    <row r="575" spans="1:48" s="275" customFormat="1" ht="25.5" hidden="1" customHeight="1">
      <c r="A575" s="582"/>
      <c r="B575" s="574"/>
      <c r="C575" s="656"/>
      <c r="D575" s="577"/>
      <c r="E575" s="570"/>
      <c r="F575" s="285"/>
      <c r="G575" s="285"/>
      <c r="H575" s="285"/>
      <c r="I575" s="285"/>
      <c r="J575" s="561"/>
      <c r="K575" s="561"/>
      <c r="L575" s="564"/>
      <c r="M575" s="564"/>
      <c r="N575" s="281"/>
      <c r="O575" s="281"/>
      <c r="P575" s="281"/>
      <c r="Q575" s="281"/>
      <c r="R575" s="281"/>
      <c r="S575" s="281"/>
      <c r="T575" s="281"/>
      <c r="U575" s="282"/>
      <c r="V575" s="283" t="s">
        <v>967</v>
      </c>
      <c r="W575" s="284"/>
      <c r="X575" s="284"/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1"/>
      <c r="AI575" s="281"/>
      <c r="AJ575" s="281"/>
      <c r="AK575" s="284"/>
      <c r="AL575" s="284"/>
      <c r="AM575" s="284"/>
      <c r="AN575" s="284"/>
      <c r="AO575" s="284"/>
      <c r="AP575" s="284"/>
      <c r="AQ575" s="284"/>
      <c r="AR575" s="284"/>
      <c r="AS575" s="284"/>
      <c r="AT575" s="284"/>
      <c r="AU575" s="281"/>
      <c r="AV575" s="640"/>
    </row>
    <row r="576" spans="1:48" s="275" customFormat="1" ht="25.5" hidden="1" customHeight="1">
      <c r="A576" s="582"/>
      <c r="B576" s="574"/>
      <c r="C576" s="656"/>
      <c r="D576" s="577"/>
      <c r="E576" s="570"/>
      <c r="F576" s="285"/>
      <c r="G576" s="285"/>
      <c r="H576" s="285"/>
      <c r="I576" s="285"/>
      <c r="J576" s="561"/>
      <c r="K576" s="561"/>
      <c r="L576" s="564"/>
      <c r="M576" s="564"/>
      <c r="N576" s="281"/>
      <c r="O576" s="281"/>
      <c r="P576" s="281"/>
      <c r="Q576" s="281"/>
      <c r="R576" s="281"/>
      <c r="S576" s="281"/>
      <c r="T576" s="281"/>
      <c r="U576" s="282"/>
      <c r="V576" s="283" t="s">
        <v>968</v>
      </c>
      <c r="W576" s="284"/>
      <c r="X576" s="284"/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1"/>
      <c r="AI576" s="281"/>
      <c r="AJ576" s="281"/>
      <c r="AK576" s="284"/>
      <c r="AL576" s="284"/>
      <c r="AM576" s="284"/>
      <c r="AN576" s="284"/>
      <c r="AO576" s="284"/>
      <c r="AP576" s="284"/>
      <c r="AQ576" s="284"/>
      <c r="AR576" s="284"/>
      <c r="AS576" s="284"/>
      <c r="AT576" s="284"/>
      <c r="AU576" s="281"/>
      <c r="AV576" s="640"/>
    </row>
    <row r="577" spans="1:48" s="275" customFormat="1" ht="25.5" hidden="1" customHeight="1">
      <c r="A577" s="582"/>
      <c r="B577" s="574"/>
      <c r="C577" s="656"/>
      <c r="D577" s="577"/>
      <c r="E577" s="570"/>
      <c r="F577" s="285"/>
      <c r="G577" s="285"/>
      <c r="H577" s="285"/>
      <c r="I577" s="285"/>
      <c r="J577" s="561"/>
      <c r="K577" s="561"/>
      <c r="L577" s="564"/>
      <c r="M577" s="564"/>
      <c r="N577" s="281"/>
      <c r="O577" s="281"/>
      <c r="P577" s="281"/>
      <c r="Q577" s="281"/>
      <c r="R577" s="281"/>
      <c r="S577" s="281"/>
      <c r="T577" s="281"/>
      <c r="U577" s="282"/>
      <c r="V577" s="283" t="s">
        <v>969</v>
      </c>
      <c r="W577" s="284"/>
      <c r="X577" s="284"/>
      <c r="Y577" s="284"/>
      <c r="Z577" s="284"/>
      <c r="AA577" s="284"/>
      <c r="AB577" s="284"/>
      <c r="AC577" s="284"/>
      <c r="AD577" s="284"/>
      <c r="AE577" s="284"/>
      <c r="AF577" s="284"/>
      <c r="AG577" s="284"/>
      <c r="AH577" s="281"/>
      <c r="AI577" s="281"/>
      <c r="AJ577" s="281"/>
      <c r="AK577" s="284"/>
      <c r="AL577" s="284"/>
      <c r="AM577" s="284"/>
      <c r="AN577" s="284"/>
      <c r="AO577" s="284"/>
      <c r="AP577" s="284"/>
      <c r="AQ577" s="284"/>
      <c r="AR577" s="284"/>
      <c r="AS577" s="284"/>
      <c r="AT577" s="284"/>
      <c r="AU577" s="281"/>
      <c r="AV577" s="640"/>
    </row>
    <row r="578" spans="1:48" ht="15.75" customHeight="1">
      <c r="A578" s="582"/>
      <c r="B578" s="574"/>
      <c r="C578" s="656"/>
      <c r="D578" s="577"/>
      <c r="E578" s="570"/>
      <c r="F578" s="566" t="s">
        <v>39</v>
      </c>
      <c r="G578" s="566" t="s">
        <v>21</v>
      </c>
      <c r="H578" s="566" t="s">
        <v>658</v>
      </c>
      <c r="I578" s="566" t="s">
        <v>659</v>
      </c>
      <c r="J578" s="561"/>
      <c r="K578" s="561"/>
      <c r="L578" s="564"/>
      <c r="M578" s="564"/>
      <c r="N578" s="86">
        <v>0</v>
      </c>
      <c r="O578" s="86">
        <v>0</v>
      </c>
      <c r="P578" s="86">
        <v>0</v>
      </c>
      <c r="Q578" s="86">
        <v>0</v>
      </c>
      <c r="R578" s="86">
        <v>0</v>
      </c>
      <c r="S578" s="86">
        <v>25.188410000000001</v>
      </c>
      <c r="T578" s="86">
        <v>25.188410000000001</v>
      </c>
      <c r="U578" s="83">
        <f t="shared" si="258"/>
        <v>50.376820000000002</v>
      </c>
      <c r="V578" s="170" t="s">
        <v>50</v>
      </c>
      <c r="W578" s="207">
        <v>0</v>
      </c>
      <c r="X578" s="207">
        <v>0</v>
      </c>
      <c r="Y578" s="207">
        <v>0</v>
      </c>
      <c r="Z578" s="207">
        <v>0</v>
      </c>
      <c r="AA578" s="207">
        <v>0</v>
      </c>
      <c r="AB578" s="207">
        <v>0</v>
      </c>
      <c r="AC578" s="207">
        <v>0</v>
      </c>
      <c r="AD578" s="207">
        <v>0</v>
      </c>
      <c r="AE578" s="207">
        <v>0</v>
      </c>
      <c r="AF578" s="207">
        <v>0</v>
      </c>
      <c r="AG578" s="207">
        <v>0</v>
      </c>
      <c r="AH578" s="86">
        <v>0</v>
      </c>
      <c r="AI578" s="86">
        <v>0</v>
      </c>
      <c r="AJ578" s="86">
        <v>0</v>
      </c>
      <c r="AK578" s="207">
        <v>0</v>
      </c>
      <c r="AL578" s="207">
        <v>0</v>
      </c>
      <c r="AM578" s="207">
        <v>0</v>
      </c>
      <c r="AN578" s="207">
        <v>0</v>
      </c>
      <c r="AO578" s="207">
        <v>0</v>
      </c>
      <c r="AP578" s="207">
        <v>0</v>
      </c>
      <c r="AQ578" s="207">
        <v>0</v>
      </c>
      <c r="AR578" s="207">
        <v>0</v>
      </c>
      <c r="AS578" s="207">
        <v>0</v>
      </c>
      <c r="AT578" s="207">
        <v>0</v>
      </c>
      <c r="AU578" s="86">
        <v>0</v>
      </c>
      <c r="AV578" s="640"/>
    </row>
    <row r="579" spans="1:48" ht="15.75" customHeight="1">
      <c r="A579" s="582"/>
      <c r="B579" s="574"/>
      <c r="C579" s="656"/>
      <c r="D579" s="577"/>
      <c r="E579" s="570"/>
      <c r="F579" s="567"/>
      <c r="G579" s="567"/>
      <c r="H579" s="567"/>
      <c r="I579" s="567"/>
      <c r="J579" s="561"/>
      <c r="K579" s="561"/>
      <c r="L579" s="564"/>
      <c r="M579" s="564"/>
      <c r="N579" s="86">
        <v>0</v>
      </c>
      <c r="O579" s="86">
        <v>0</v>
      </c>
      <c r="P579" s="86">
        <v>0</v>
      </c>
      <c r="Q579" s="86">
        <v>0</v>
      </c>
      <c r="R579" s="86">
        <v>0</v>
      </c>
      <c r="S579" s="86">
        <v>0</v>
      </c>
      <c r="T579" s="86">
        <v>0</v>
      </c>
      <c r="U579" s="83">
        <f t="shared" si="258"/>
        <v>0</v>
      </c>
      <c r="V579" s="170" t="s">
        <v>51</v>
      </c>
      <c r="W579" s="207">
        <v>0</v>
      </c>
      <c r="X579" s="207">
        <v>0</v>
      </c>
      <c r="Y579" s="207">
        <v>0</v>
      </c>
      <c r="Z579" s="207">
        <v>0</v>
      </c>
      <c r="AA579" s="207">
        <v>0</v>
      </c>
      <c r="AB579" s="207">
        <v>0</v>
      </c>
      <c r="AC579" s="207">
        <v>0</v>
      </c>
      <c r="AD579" s="207">
        <v>0</v>
      </c>
      <c r="AE579" s="207">
        <v>0</v>
      </c>
      <c r="AF579" s="207">
        <v>0</v>
      </c>
      <c r="AG579" s="207">
        <v>0</v>
      </c>
      <c r="AH579" s="86">
        <v>0</v>
      </c>
      <c r="AI579" s="86">
        <v>0</v>
      </c>
      <c r="AJ579" s="86">
        <v>0</v>
      </c>
      <c r="AK579" s="207">
        <v>0</v>
      </c>
      <c r="AL579" s="207">
        <v>0</v>
      </c>
      <c r="AM579" s="207">
        <v>0</v>
      </c>
      <c r="AN579" s="207">
        <v>0</v>
      </c>
      <c r="AO579" s="207">
        <v>0</v>
      </c>
      <c r="AP579" s="207">
        <v>0</v>
      </c>
      <c r="AQ579" s="207">
        <v>0</v>
      </c>
      <c r="AR579" s="207">
        <v>0</v>
      </c>
      <c r="AS579" s="207">
        <v>0</v>
      </c>
      <c r="AT579" s="207">
        <v>0</v>
      </c>
      <c r="AU579" s="86">
        <v>0</v>
      </c>
      <c r="AV579" s="640"/>
    </row>
    <row r="580" spans="1:48" ht="15.75" customHeight="1">
      <c r="A580" s="582"/>
      <c r="B580" s="574"/>
      <c r="C580" s="656"/>
      <c r="D580" s="577"/>
      <c r="E580" s="570"/>
      <c r="F580" s="567"/>
      <c r="G580" s="567"/>
      <c r="H580" s="567"/>
      <c r="I580" s="567"/>
      <c r="J580" s="561"/>
      <c r="K580" s="561"/>
      <c r="L580" s="564"/>
      <c r="M580" s="564"/>
      <c r="N580" s="86">
        <v>0</v>
      </c>
      <c r="O580" s="86">
        <v>0</v>
      </c>
      <c r="P580" s="86">
        <v>0</v>
      </c>
      <c r="Q580" s="86">
        <v>0</v>
      </c>
      <c r="R580" s="86">
        <v>0</v>
      </c>
      <c r="S580" s="86">
        <v>0</v>
      </c>
      <c r="T580" s="86">
        <v>0</v>
      </c>
      <c r="U580" s="83">
        <f t="shared" si="258"/>
        <v>0</v>
      </c>
      <c r="V580" s="170" t="s">
        <v>52</v>
      </c>
      <c r="W580" s="207">
        <v>0</v>
      </c>
      <c r="X580" s="207">
        <v>0</v>
      </c>
      <c r="Y580" s="207">
        <v>0</v>
      </c>
      <c r="Z580" s="207">
        <v>0</v>
      </c>
      <c r="AA580" s="207">
        <v>0</v>
      </c>
      <c r="AB580" s="207">
        <v>0</v>
      </c>
      <c r="AC580" s="207">
        <v>0</v>
      </c>
      <c r="AD580" s="207">
        <v>0</v>
      </c>
      <c r="AE580" s="207">
        <v>0</v>
      </c>
      <c r="AF580" s="207">
        <v>0</v>
      </c>
      <c r="AG580" s="207">
        <v>0</v>
      </c>
      <c r="AH580" s="86">
        <v>0</v>
      </c>
      <c r="AI580" s="86">
        <v>0</v>
      </c>
      <c r="AJ580" s="86">
        <v>0</v>
      </c>
      <c r="AK580" s="207">
        <v>0</v>
      </c>
      <c r="AL580" s="207">
        <v>0</v>
      </c>
      <c r="AM580" s="207">
        <v>0</v>
      </c>
      <c r="AN580" s="207">
        <v>0</v>
      </c>
      <c r="AO580" s="207">
        <v>0</v>
      </c>
      <c r="AP580" s="207">
        <v>0</v>
      </c>
      <c r="AQ580" s="207">
        <v>0</v>
      </c>
      <c r="AR580" s="207">
        <v>0</v>
      </c>
      <c r="AS580" s="207">
        <v>0</v>
      </c>
      <c r="AT580" s="207">
        <v>0</v>
      </c>
      <c r="AU580" s="86">
        <v>0</v>
      </c>
      <c r="AV580" s="639"/>
    </row>
    <row r="581" spans="1:48">
      <c r="A581" s="583"/>
      <c r="B581" s="575"/>
      <c r="C581" s="656"/>
      <c r="D581" s="578"/>
      <c r="E581" s="571"/>
      <c r="F581" s="568"/>
      <c r="G581" s="568"/>
      <c r="H581" s="568"/>
      <c r="I581" s="568"/>
      <c r="J581" s="562"/>
      <c r="K581" s="562"/>
      <c r="L581" s="565"/>
      <c r="M581" s="565"/>
      <c r="N581" s="88">
        <f>SUM(N573:N580)</f>
        <v>0</v>
      </c>
      <c r="O581" s="88">
        <f t="shared" ref="O581:T581" si="260">SUM(O573:O580)</f>
        <v>0</v>
      </c>
      <c r="P581" s="88">
        <f t="shared" si="260"/>
        <v>0</v>
      </c>
      <c r="Q581" s="175">
        <f t="shared" si="260"/>
        <v>0.1</v>
      </c>
      <c r="R581" s="175">
        <f t="shared" si="260"/>
        <v>40.572489999999995</v>
      </c>
      <c r="S581" s="175">
        <f t="shared" si="260"/>
        <v>50.000410000000002</v>
      </c>
      <c r="T581" s="175">
        <f t="shared" si="260"/>
        <v>50.000410000000002</v>
      </c>
      <c r="U581" s="176">
        <f t="shared" si="258"/>
        <v>140.67331000000001</v>
      </c>
      <c r="V581" s="177" t="s">
        <v>11</v>
      </c>
      <c r="W581" s="193">
        <f t="shared" ref="W581" si="261">SUM(W573:W580)</f>
        <v>100</v>
      </c>
      <c r="X581" s="193">
        <f>X574</f>
        <v>0</v>
      </c>
      <c r="Y581" s="193">
        <f t="shared" ref="Y581:AU581" si="262">Y574</f>
        <v>0</v>
      </c>
      <c r="Z581" s="193">
        <f t="shared" si="262"/>
        <v>0</v>
      </c>
      <c r="AA581" s="193">
        <f t="shared" si="262"/>
        <v>0</v>
      </c>
      <c r="AB581" s="193">
        <f t="shared" si="262"/>
        <v>0</v>
      </c>
      <c r="AC581" s="193">
        <f t="shared" si="262"/>
        <v>0</v>
      </c>
      <c r="AD581" s="193">
        <f t="shared" si="262"/>
        <v>0</v>
      </c>
      <c r="AE581" s="193">
        <f t="shared" si="262"/>
        <v>0</v>
      </c>
      <c r="AF581" s="193">
        <f t="shared" si="262"/>
        <v>0</v>
      </c>
      <c r="AG581" s="193">
        <f t="shared" si="262"/>
        <v>0</v>
      </c>
      <c r="AH581" s="193">
        <f t="shared" si="262"/>
        <v>0</v>
      </c>
      <c r="AI581" s="193">
        <f t="shared" si="262"/>
        <v>0</v>
      </c>
      <c r="AJ581" s="193">
        <f t="shared" si="262"/>
        <v>0</v>
      </c>
      <c r="AK581" s="193">
        <f t="shared" si="262"/>
        <v>0</v>
      </c>
      <c r="AL581" s="193">
        <f t="shared" si="262"/>
        <v>0</v>
      </c>
      <c r="AM581" s="193">
        <f t="shared" si="262"/>
        <v>0</v>
      </c>
      <c r="AN581" s="193">
        <f t="shared" si="262"/>
        <v>0</v>
      </c>
      <c r="AO581" s="193">
        <f t="shared" si="262"/>
        <v>0</v>
      </c>
      <c r="AP581" s="193">
        <f t="shared" si="262"/>
        <v>0</v>
      </c>
      <c r="AQ581" s="193">
        <f t="shared" si="262"/>
        <v>0</v>
      </c>
      <c r="AR581" s="193">
        <f t="shared" si="262"/>
        <v>0</v>
      </c>
      <c r="AS581" s="193">
        <f t="shared" si="262"/>
        <v>0</v>
      </c>
      <c r="AT581" s="193">
        <f t="shared" si="262"/>
        <v>0</v>
      </c>
      <c r="AU581" s="193">
        <f t="shared" si="262"/>
        <v>0</v>
      </c>
      <c r="AV581" s="328"/>
    </row>
    <row r="582" spans="1:48" ht="19.5" hidden="1" customHeight="1">
      <c r="A582" s="556" t="s">
        <v>643</v>
      </c>
      <c r="B582" s="557"/>
      <c r="C582" s="557"/>
      <c r="D582" s="557"/>
      <c r="E582" s="557"/>
      <c r="F582" s="557"/>
      <c r="G582" s="557"/>
      <c r="H582" s="557"/>
      <c r="I582" s="557"/>
      <c r="J582" s="557"/>
      <c r="K582" s="557"/>
      <c r="L582" s="557"/>
      <c r="M582" s="557"/>
      <c r="N582" s="557"/>
      <c r="O582" s="557"/>
      <c r="P582" s="557"/>
      <c r="Q582" s="557"/>
      <c r="R582" s="557"/>
      <c r="S582" s="557"/>
      <c r="T582" s="557"/>
      <c r="U582" s="557"/>
      <c r="V582" s="557"/>
      <c r="W582" s="558"/>
      <c r="X582" s="558" t="s">
        <v>916</v>
      </c>
      <c r="Y582" s="558"/>
      <c r="Z582" s="558"/>
      <c r="AA582" s="558"/>
      <c r="AB582" s="558"/>
      <c r="AC582" s="558"/>
      <c r="AD582" s="558"/>
      <c r="AE582" s="558"/>
      <c r="AF582" s="558"/>
      <c r="AG582" s="558"/>
      <c r="AH582" s="558"/>
      <c r="AI582" s="558"/>
      <c r="AJ582" s="558"/>
      <c r="AK582" s="558"/>
      <c r="AL582" s="558"/>
      <c r="AM582" s="558"/>
      <c r="AN582" s="558"/>
      <c r="AO582" s="558"/>
      <c r="AP582" s="558"/>
      <c r="AQ582" s="558"/>
      <c r="AR582" s="558"/>
      <c r="AS582" s="558"/>
      <c r="AT582" s="558"/>
      <c r="AU582" s="558"/>
      <c r="AV582" s="559"/>
    </row>
    <row r="583" spans="1:48" ht="15.75" customHeight="1">
      <c r="A583" s="581" t="s">
        <v>54</v>
      </c>
      <c r="B583" s="573" t="s">
        <v>660</v>
      </c>
      <c r="C583" s="656" t="s">
        <v>661</v>
      </c>
      <c r="D583" s="576" t="s">
        <v>662</v>
      </c>
      <c r="E583" s="569" t="s">
        <v>663</v>
      </c>
      <c r="F583" s="82" t="s">
        <v>18</v>
      </c>
      <c r="G583" s="82" t="s">
        <v>20</v>
      </c>
      <c r="H583" s="82" t="s">
        <v>297</v>
      </c>
      <c r="I583" s="82" t="s">
        <v>297</v>
      </c>
      <c r="J583" s="560">
        <v>2023</v>
      </c>
      <c r="K583" s="560">
        <v>2025</v>
      </c>
      <c r="L583" s="563">
        <v>4.1669999999999998</v>
      </c>
      <c r="M583" s="563">
        <v>0</v>
      </c>
      <c r="N583" s="86">
        <v>0</v>
      </c>
      <c r="O583" s="86">
        <v>0</v>
      </c>
      <c r="P583" s="86">
        <v>0</v>
      </c>
      <c r="Q583" s="86">
        <v>0</v>
      </c>
      <c r="R583" s="86">
        <v>0</v>
      </c>
      <c r="S583" s="86">
        <v>0</v>
      </c>
      <c r="T583" s="86">
        <v>0</v>
      </c>
      <c r="U583" s="83">
        <f>SUM(N583:T583)</f>
        <v>0</v>
      </c>
      <c r="V583" s="170" t="s">
        <v>3</v>
      </c>
      <c r="W583" s="207">
        <v>0</v>
      </c>
      <c r="X583" s="207">
        <v>0</v>
      </c>
      <c r="Y583" s="207">
        <v>0</v>
      </c>
      <c r="Z583" s="207">
        <v>0</v>
      </c>
      <c r="AA583" s="207">
        <v>0</v>
      </c>
      <c r="AB583" s="207">
        <v>0</v>
      </c>
      <c r="AC583" s="207">
        <v>0</v>
      </c>
      <c r="AD583" s="207">
        <v>0</v>
      </c>
      <c r="AE583" s="207">
        <v>0</v>
      </c>
      <c r="AF583" s="207">
        <v>0</v>
      </c>
      <c r="AG583" s="207">
        <v>0</v>
      </c>
      <c r="AH583" s="86">
        <v>0</v>
      </c>
      <c r="AI583" s="86">
        <v>0</v>
      </c>
      <c r="AJ583" s="86">
        <v>0</v>
      </c>
      <c r="AK583" s="207">
        <v>0</v>
      </c>
      <c r="AL583" s="207">
        <v>0</v>
      </c>
      <c r="AM583" s="207">
        <v>0</v>
      </c>
      <c r="AN583" s="207">
        <v>0</v>
      </c>
      <c r="AO583" s="207">
        <v>0</v>
      </c>
      <c r="AP583" s="207">
        <v>0</v>
      </c>
      <c r="AQ583" s="207">
        <v>0</v>
      </c>
      <c r="AR583" s="207">
        <v>0</v>
      </c>
      <c r="AS583" s="207">
        <v>0</v>
      </c>
      <c r="AT583" s="207">
        <v>0</v>
      </c>
      <c r="AU583" s="86">
        <v>0</v>
      </c>
      <c r="AV583" s="302"/>
    </row>
    <row r="584" spans="1:48" ht="21" customHeight="1">
      <c r="A584" s="582"/>
      <c r="B584" s="574"/>
      <c r="C584" s="656"/>
      <c r="D584" s="577"/>
      <c r="E584" s="570"/>
      <c r="F584" s="82" t="s">
        <v>19</v>
      </c>
      <c r="G584" s="82" t="s">
        <v>22</v>
      </c>
      <c r="H584" s="82" t="s">
        <v>297</v>
      </c>
      <c r="I584" s="82" t="s">
        <v>297</v>
      </c>
      <c r="J584" s="561"/>
      <c r="K584" s="561"/>
      <c r="L584" s="564"/>
      <c r="M584" s="564"/>
      <c r="N584" s="86">
        <v>0</v>
      </c>
      <c r="O584" s="86">
        <v>0</v>
      </c>
      <c r="P584" s="86">
        <v>0</v>
      </c>
      <c r="Q584" s="86">
        <v>0</v>
      </c>
      <c r="R584" s="86">
        <v>0.25</v>
      </c>
      <c r="S584" s="86">
        <v>1.95858</v>
      </c>
      <c r="T584" s="86">
        <v>1.95858</v>
      </c>
      <c r="U584" s="83">
        <f t="shared" ref="U584:U588" si="263">SUM(N584:T584)</f>
        <v>4.16716</v>
      </c>
      <c r="V584" s="171" t="s">
        <v>8</v>
      </c>
      <c r="W584" s="207">
        <v>0</v>
      </c>
      <c r="X584" s="207">
        <v>0</v>
      </c>
      <c r="Y584" s="207">
        <v>0</v>
      </c>
      <c r="Z584" s="207">
        <v>0</v>
      </c>
      <c r="AA584" s="207">
        <v>0</v>
      </c>
      <c r="AB584" s="207">
        <v>0</v>
      </c>
      <c r="AC584" s="207">
        <v>0</v>
      </c>
      <c r="AD584" s="207">
        <v>0</v>
      </c>
      <c r="AE584" s="207">
        <v>0</v>
      </c>
      <c r="AF584" s="207">
        <v>0</v>
      </c>
      <c r="AG584" s="207">
        <v>0</v>
      </c>
      <c r="AH584" s="86">
        <v>0</v>
      </c>
      <c r="AI584" s="86">
        <v>0</v>
      </c>
      <c r="AJ584" s="86">
        <v>0</v>
      </c>
      <c r="AK584" s="207">
        <v>0</v>
      </c>
      <c r="AL584" s="207">
        <v>0</v>
      </c>
      <c r="AM584" s="207">
        <v>0</v>
      </c>
      <c r="AN584" s="207">
        <v>0</v>
      </c>
      <c r="AO584" s="207">
        <v>0</v>
      </c>
      <c r="AP584" s="207">
        <v>0</v>
      </c>
      <c r="AQ584" s="207">
        <v>0</v>
      </c>
      <c r="AR584" s="207">
        <v>0</v>
      </c>
      <c r="AS584" s="207">
        <v>0</v>
      </c>
      <c r="AT584" s="207">
        <v>0</v>
      </c>
      <c r="AU584" s="86">
        <v>0</v>
      </c>
      <c r="AV584" s="302"/>
    </row>
    <row r="585" spans="1:48" ht="21.75" customHeight="1">
      <c r="A585" s="582"/>
      <c r="B585" s="574"/>
      <c r="C585" s="656"/>
      <c r="D585" s="577"/>
      <c r="E585" s="570"/>
      <c r="F585" s="566" t="s">
        <v>39</v>
      </c>
      <c r="G585" s="566" t="s">
        <v>21</v>
      </c>
      <c r="H585" s="566" t="s">
        <v>664</v>
      </c>
      <c r="I585" s="566" t="s">
        <v>665</v>
      </c>
      <c r="J585" s="561"/>
      <c r="K585" s="561"/>
      <c r="L585" s="564"/>
      <c r="M585" s="564"/>
      <c r="N585" s="86">
        <v>0</v>
      </c>
      <c r="O585" s="86">
        <v>0</v>
      </c>
      <c r="P585" s="86">
        <v>0</v>
      </c>
      <c r="Q585" s="86">
        <v>0</v>
      </c>
      <c r="R585" s="86">
        <v>0</v>
      </c>
      <c r="S585" s="86">
        <v>0</v>
      </c>
      <c r="T585" s="86">
        <v>0</v>
      </c>
      <c r="U585" s="83">
        <f t="shared" si="263"/>
        <v>0</v>
      </c>
      <c r="V585" s="170" t="s">
        <v>50</v>
      </c>
      <c r="W585" s="207">
        <v>0</v>
      </c>
      <c r="X585" s="207">
        <v>0</v>
      </c>
      <c r="Y585" s="207">
        <v>0</v>
      </c>
      <c r="Z585" s="207">
        <v>0</v>
      </c>
      <c r="AA585" s="207">
        <v>0</v>
      </c>
      <c r="AB585" s="207">
        <v>0</v>
      </c>
      <c r="AC585" s="207">
        <v>0</v>
      </c>
      <c r="AD585" s="207">
        <v>0</v>
      </c>
      <c r="AE585" s="207">
        <v>0</v>
      </c>
      <c r="AF585" s="207">
        <v>0</v>
      </c>
      <c r="AG585" s="207">
        <v>0</v>
      </c>
      <c r="AH585" s="86">
        <v>0</v>
      </c>
      <c r="AI585" s="86">
        <v>0</v>
      </c>
      <c r="AJ585" s="86">
        <v>0</v>
      </c>
      <c r="AK585" s="207">
        <v>0</v>
      </c>
      <c r="AL585" s="207">
        <v>0</v>
      </c>
      <c r="AM585" s="207">
        <v>0</v>
      </c>
      <c r="AN585" s="207">
        <v>0</v>
      </c>
      <c r="AO585" s="207">
        <v>0</v>
      </c>
      <c r="AP585" s="207">
        <v>0</v>
      </c>
      <c r="AQ585" s="207">
        <v>0</v>
      </c>
      <c r="AR585" s="207">
        <v>0</v>
      </c>
      <c r="AS585" s="207">
        <v>0</v>
      </c>
      <c r="AT585" s="207">
        <v>0</v>
      </c>
      <c r="AU585" s="86">
        <v>0</v>
      </c>
      <c r="AV585" s="302"/>
    </row>
    <row r="586" spans="1:48" ht="15.75" customHeight="1">
      <c r="A586" s="582"/>
      <c r="B586" s="574"/>
      <c r="C586" s="656"/>
      <c r="D586" s="577"/>
      <c r="E586" s="570"/>
      <c r="F586" s="567"/>
      <c r="G586" s="567"/>
      <c r="H586" s="567"/>
      <c r="I586" s="567"/>
      <c r="J586" s="561"/>
      <c r="K586" s="561"/>
      <c r="L586" s="564"/>
      <c r="M586" s="564"/>
      <c r="N586" s="86">
        <v>0</v>
      </c>
      <c r="O586" s="86">
        <v>0</v>
      </c>
      <c r="P586" s="86">
        <v>0</v>
      </c>
      <c r="Q586" s="86">
        <v>0</v>
      </c>
      <c r="R586" s="86">
        <v>0</v>
      </c>
      <c r="S586" s="86">
        <v>0</v>
      </c>
      <c r="T586" s="86">
        <v>0</v>
      </c>
      <c r="U586" s="83">
        <f t="shared" si="263"/>
        <v>0</v>
      </c>
      <c r="V586" s="170" t="s">
        <v>51</v>
      </c>
      <c r="W586" s="207">
        <v>0</v>
      </c>
      <c r="X586" s="207">
        <v>0</v>
      </c>
      <c r="Y586" s="207">
        <v>0</v>
      </c>
      <c r="Z586" s="207">
        <v>0</v>
      </c>
      <c r="AA586" s="207">
        <v>0</v>
      </c>
      <c r="AB586" s="207">
        <v>0</v>
      </c>
      <c r="AC586" s="207">
        <v>0</v>
      </c>
      <c r="AD586" s="207">
        <v>0</v>
      </c>
      <c r="AE586" s="207">
        <v>0</v>
      </c>
      <c r="AF586" s="207">
        <v>0</v>
      </c>
      <c r="AG586" s="207">
        <v>0</v>
      </c>
      <c r="AH586" s="86">
        <v>0</v>
      </c>
      <c r="AI586" s="86">
        <v>0</v>
      </c>
      <c r="AJ586" s="86">
        <v>0</v>
      </c>
      <c r="AK586" s="207">
        <v>0</v>
      </c>
      <c r="AL586" s="207">
        <v>0</v>
      </c>
      <c r="AM586" s="207">
        <v>0</v>
      </c>
      <c r="AN586" s="207">
        <v>0</v>
      </c>
      <c r="AO586" s="207">
        <v>0</v>
      </c>
      <c r="AP586" s="207">
        <v>0</v>
      </c>
      <c r="AQ586" s="207">
        <v>0</v>
      </c>
      <c r="AR586" s="207">
        <v>0</v>
      </c>
      <c r="AS586" s="207">
        <v>0</v>
      </c>
      <c r="AT586" s="207">
        <v>0</v>
      </c>
      <c r="AU586" s="86">
        <v>0</v>
      </c>
      <c r="AV586" s="302"/>
    </row>
    <row r="587" spans="1:48">
      <c r="A587" s="582"/>
      <c r="B587" s="574"/>
      <c r="C587" s="656"/>
      <c r="D587" s="577"/>
      <c r="E587" s="570"/>
      <c r="F587" s="567"/>
      <c r="G587" s="567"/>
      <c r="H587" s="567"/>
      <c r="I587" s="567"/>
      <c r="J587" s="561"/>
      <c r="K587" s="561"/>
      <c r="L587" s="564"/>
      <c r="M587" s="564"/>
      <c r="N587" s="86">
        <v>0</v>
      </c>
      <c r="O587" s="86">
        <v>0</v>
      </c>
      <c r="P587" s="86">
        <v>0</v>
      </c>
      <c r="Q587" s="86">
        <v>0</v>
      </c>
      <c r="R587" s="86">
        <v>0</v>
      </c>
      <c r="S587" s="86">
        <v>0</v>
      </c>
      <c r="T587" s="86">
        <v>0</v>
      </c>
      <c r="U587" s="83">
        <f t="shared" si="263"/>
        <v>0</v>
      </c>
      <c r="V587" s="170" t="s">
        <v>52</v>
      </c>
      <c r="W587" s="207">
        <v>0</v>
      </c>
      <c r="X587" s="207">
        <v>0</v>
      </c>
      <c r="Y587" s="207">
        <v>0</v>
      </c>
      <c r="Z587" s="207">
        <v>0</v>
      </c>
      <c r="AA587" s="207">
        <v>0</v>
      </c>
      <c r="AB587" s="207">
        <v>0</v>
      </c>
      <c r="AC587" s="207">
        <v>0</v>
      </c>
      <c r="AD587" s="207">
        <v>0</v>
      </c>
      <c r="AE587" s="207">
        <v>0</v>
      </c>
      <c r="AF587" s="207">
        <v>0</v>
      </c>
      <c r="AG587" s="207">
        <v>0</v>
      </c>
      <c r="AH587" s="86">
        <v>0</v>
      </c>
      <c r="AI587" s="86">
        <v>0</v>
      </c>
      <c r="AJ587" s="86">
        <v>0</v>
      </c>
      <c r="AK587" s="207">
        <v>0</v>
      </c>
      <c r="AL587" s="207">
        <v>0</v>
      </c>
      <c r="AM587" s="207">
        <v>0</v>
      </c>
      <c r="AN587" s="207">
        <v>0</v>
      </c>
      <c r="AO587" s="207">
        <v>0</v>
      </c>
      <c r="AP587" s="207">
        <v>0</v>
      </c>
      <c r="AQ587" s="207">
        <v>0</v>
      </c>
      <c r="AR587" s="207">
        <v>0</v>
      </c>
      <c r="AS587" s="207">
        <v>0</v>
      </c>
      <c r="AT587" s="207">
        <v>0</v>
      </c>
      <c r="AU587" s="86">
        <v>0</v>
      </c>
      <c r="AV587" s="302"/>
    </row>
    <row r="588" spans="1:48">
      <c r="A588" s="582"/>
      <c r="B588" s="575"/>
      <c r="C588" s="656"/>
      <c r="D588" s="578"/>
      <c r="E588" s="571"/>
      <c r="F588" s="568"/>
      <c r="G588" s="568"/>
      <c r="H588" s="568"/>
      <c r="I588" s="568"/>
      <c r="J588" s="562"/>
      <c r="K588" s="562"/>
      <c r="L588" s="565"/>
      <c r="M588" s="565"/>
      <c r="N588" s="88">
        <f>SUM(N583:N587)</f>
        <v>0</v>
      </c>
      <c r="O588" s="88">
        <f t="shared" ref="O588:T588" si="264">SUM(O583:O587)</f>
        <v>0</v>
      </c>
      <c r="P588" s="88">
        <f t="shared" si="264"/>
        <v>0</v>
      </c>
      <c r="Q588" s="175">
        <f t="shared" si="264"/>
        <v>0</v>
      </c>
      <c r="R588" s="175">
        <f t="shared" si="264"/>
        <v>0.25</v>
      </c>
      <c r="S588" s="175">
        <f t="shared" si="264"/>
        <v>1.95858</v>
      </c>
      <c r="T588" s="175">
        <f t="shared" si="264"/>
        <v>1.95858</v>
      </c>
      <c r="U588" s="176">
        <f t="shared" si="263"/>
        <v>4.16716</v>
      </c>
      <c r="V588" s="177" t="s">
        <v>11</v>
      </c>
      <c r="W588" s="193">
        <f t="shared" ref="W588:AU588" si="265">SUM(W583:W587)</f>
        <v>0</v>
      </c>
      <c r="X588" s="193">
        <f t="shared" si="265"/>
        <v>0</v>
      </c>
      <c r="Y588" s="193">
        <f t="shared" si="265"/>
        <v>0</v>
      </c>
      <c r="Z588" s="193">
        <f t="shared" si="265"/>
        <v>0</v>
      </c>
      <c r="AA588" s="193">
        <f t="shared" si="265"/>
        <v>0</v>
      </c>
      <c r="AB588" s="193">
        <f t="shared" si="265"/>
        <v>0</v>
      </c>
      <c r="AC588" s="193">
        <f t="shared" si="265"/>
        <v>0</v>
      </c>
      <c r="AD588" s="193">
        <f t="shared" si="265"/>
        <v>0</v>
      </c>
      <c r="AE588" s="193">
        <f t="shared" si="265"/>
        <v>0</v>
      </c>
      <c r="AF588" s="193">
        <f t="shared" si="265"/>
        <v>0</v>
      </c>
      <c r="AG588" s="193">
        <f t="shared" si="265"/>
        <v>0</v>
      </c>
      <c r="AH588" s="175">
        <f t="shared" si="265"/>
        <v>0</v>
      </c>
      <c r="AI588" s="175">
        <f t="shared" si="265"/>
        <v>0</v>
      </c>
      <c r="AJ588" s="175">
        <f t="shared" si="265"/>
        <v>0</v>
      </c>
      <c r="AK588" s="193">
        <f t="shared" si="265"/>
        <v>0</v>
      </c>
      <c r="AL588" s="193">
        <f t="shared" si="265"/>
        <v>0</v>
      </c>
      <c r="AM588" s="193">
        <f t="shared" si="265"/>
        <v>0</v>
      </c>
      <c r="AN588" s="193">
        <f t="shared" si="265"/>
        <v>0</v>
      </c>
      <c r="AO588" s="193">
        <f t="shared" si="265"/>
        <v>0</v>
      </c>
      <c r="AP588" s="193">
        <f t="shared" si="265"/>
        <v>0</v>
      </c>
      <c r="AQ588" s="193">
        <f t="shared" si="265"/>
        <v>0</v>
      </c>
      <c r="AR588" s="193">
        <f t="shared" si="265"/>
        <v>0</v>
      </c>
      <c r="AS588" s="193">
        <f t="shared" si="265"/>
        <v>0</v>
      </c>
      <c r="AT588" s="193">
        <f t="shared" si="265"/>
        <v>0</v>
      </c>
      <c r="AU588" s="175">
        <f t="shared" si="265"/>
        <v>0</v>
      </c>
      <c r="AV588" s="328"/>
    </row>
    <row r="589" spans="1:48" ht="15.75" customHeight="1">
      <c r="A589" s="582"/>
      <c r="B589" s="573" t="s">
        <v>666</v>
      </c>
      <c r="C589" s="656" t="s">
        <v>667</v>
      </c>
      <c r="D589" s="576" t="s">
        <v>662</v>
      </c>
      <c r="E589" s="569" t="s">
        <v>668</v>
      </c>
      <c r="F589" s="82" t="s">
        <v>18</v>
      </c>
      <c r="G589" s="82" t="s">
        <v>20</v>
      </c>
      <c r="H589" s="82" t="s">
        <v>297</v>
      </c>
      <c r="I589" s="82" t="s">
        <v>297</v>
      </c>
      <c r="J589" s="560">
        <v>2023</v>
      </c>
      <c r="K589" s="560">
        <v>2025</v>
      </c>
      <c r="L589" s="563">
        <v>2.0830000000000002</v>
      </c>
      <c r="M589" s="563">
        <v>0</v>
      </c>
      <c r="N589" s="86">
        <v>0</v>
      </c>
      <c r="O589" s="86">
        <v>0</v>
      </c>
      <c r="P589" s="86">
        <v>0</v>
      </c>
      <c r="Q589" s="86">
        <v>0</v>
      </c>
      <c r="R589" s="86">
        <v>0</v>
      </c>
      <c r="S589" s="86">
        <v>0</v>
      </c>
      <c r="T589" s="86">
        <v>0</v>
      </c>
      <c r="U589" s="83">
        <f>SUM(N589:T589)</f>
        <v>0</v>
      </c>
      <c r="V589" s="170" t="s">
        <v>3</v>
      </c>
      <c r="W589" s="207">
        <v>0</v>
      </c>
      <c r="X589" s="207">
        <v>0</v>
      </c>
      <c r="Y589" s="207">
        <v>0</v>
      </c>
      <c r="Z589" s="207">
        <v>0</v>
      </c>
      <c r="AA589" s="207">
        <v>0</v>
      </c>
      <c r="AB589" s="207">
        <v>0</v>
      </c>
      <c r="AC589" s="207">
        <v>0</v>
      </c>
      <c r="AD589" s="207">
        <v>0</v>
      </c>
      <c r="AE589" s="207">
        <v>0</v>
      </c>
      <c r="AF589" s="207">
        <v>0</v>
      </c>
      <c r="AG589" s="207">
        <v>0</v>
      </c>
      <c r="AH589" s="86">
        <v>0</v>
      </c>
      <c r="AI589" s="86">
        <v>0</v>
      </c>
      <c r="AJ589" s="86">
        <v>0</v>
      </c>
      <c r="AK589" s="207">
        <v>0</v>
      </c>
      <c r="AL589" s="207">
        <v>0</v>
      </c>
      <c r="AM589" s="207">
        <v>0</v>
      </c>
      <c r="AN589" s="207">
        <v>0</v>
      </c>
      <c r="AO589" s="207">
        <v>0</v>
      </c>
      <c r="AP589" s="207">
        <v>0</v>
      </c>
      <c r="AQ589" s="207">
        <v>0</v>
      </c>
      <c r="AR589" s="207">
        <v>0</v>
      </c>
      <c r="AS589" s="207">
        <v>0</v>
      </c>
      <c r="AT589" s="207">
        <v>0</v>
      </c>
      <c r="AU589" s="86">
        <v>0</v>
      </c>
      <c r="AV589" s="302"/>
    </row>
    <row r="590" spans="1:48" ht="18.75" customHeight="1">
      <c r="A590" s="582"/>
      <c r="B590" s="574"/>
      <c r="C590" s="656"/>
      <c r="D590" s="577"/>
      <c r="E590" s="570"/>
      <c r="F590" s="82" t="s">
        <v>19</v>
      </c>
      <c r="G590" s="82" t="s">
        <v>22</v>
      </c>
      <c r="H590" s="82" t="s">
        <v>297</v>
      </c>
      <c r="I590" s="82" t="s">
        <v>297</v>
      </c>
      <c r="J590" s="561"/>
      <c r="K590" s="561"/>
      <c r="L590" s="564"/>
      <c r="M590" s="564"/>
      <c r="N590" s="86">
        <v>0</v>
      </c>
      <c r="O590" s="86">
        <v>0</v>
      </c>
      <c r="P590" s="86">
        <v>0</v>
      </c>
      <c r="Q590" s="86">
        <v>0</v>
      </c>
      <c r="R590" s="86">
        <v>0.25</v>
      </c>
      <c r="S590" s="86">
        <v>0.91678999999999999</v>
      </c>
      <c r="T590" s="86">
        <v>0.91678999999999999</v>
      </c>
      <c r="U590" s="83">
        <f t="shared" ref="U590:U594" si="266">SUM(N590:T590)</f>
        <v>2.08358</v>
      </c>
      <c r="V590" s="171" t="s">
        <v>8</v>
      </c>
      <c r="W590" s="207">
        <v>0</v>
      </c>
      <c r="X590" s="207">
        <v>0</v>
      </c>
      <c r="Y590" s="207">
        <v>0</v>
      </c>
      <c r="Z590" s="207">
        <v>0</v>
      </c>
      <c r="AA590" s="207">
        <v>0</v>
      </c>
      <c r="AB590" s="207">
        <v>0</v>
      </c>
      <c r="AC590" s="207">
        <v>0</v>
      </c>
      <c r="AD590" s="207">
        <v>0</v>
      </c>
      <c r="AE590" s="207">
        <v>0</v>
      </c>
      <c r="AF590" s="207">
        <v>0</v>
      </c>
      <c r="AG590" s="207">
        <v>0</v>
      </c>
      <c r="AH590" s="86">
        <v>0</v>
      </c>
      <c r="AI590" s="86">
        <v>0</v>
      </c>
      <c r="AJ590" s="86">
        <v>0</v>
      </c>
      <c r="AK590" s="207">
        <v>0</v>
      </c>
      <c r="AL590" s="207">
        <v>0</v>
      </c>
      <c r="AM590" s="207">
        <v>0</v>
      </c>
      <c r="AN590" s="207">
        <v>0</v>
      </c>
      <c r="AO590" s="207">
        <v>0</v>
      </c>
      <c r="AP590" s="207">
        <v>0</v>
      </c>
      <c r="AQ590" s="207">
        <v>0</v>
      </c>
      <c r="AR590" s="207">
        <v>0</v>
      </c>
      <c r="AS590" s="207">
        <v>0</v>
      </c>
      <c r="AT590" s="207">
        <v>0</v>
      </c>
      <c r="AU590" s="86">
        <v>0</v>
      </c>
      <c r="AV590" s="302"/>
    </row>
    <row r="591" spans="1:48" ht="20.25" customHeight="1">
      <c r="A591" s="582"/>
      <c r="B591" s="574"/>
      <c r="C591" s="656"/>
      <c r="D591" s="577"/>
      <c r="E591" s="570"/>
      <c r="F591" s="566" t="s">
        <v>39</v>
      </c>
      <c r="G591" s="566" t="s">
        <v>21</v>
      </c>
      <c r="H591" s="566" t="s">
        <v>317</v>
      </c>
      <c r="I591" s="566" t="s">
        <v>366</v>
      </c>
      <c r="J591" s="561"/>
      <c r="K591" s="561"/>
      <c r="L591" s="564"/>
      <c r="M591" s="564"/>
      <c r="N591" s="86">
        <v>0</v>
      </c>
      <c r="O591" s="86">
        <v>0</v>
      </c>
      <c r="P591" s="86">
        <v>0</v>
      </c>
      <c r="Q591" s="86">
        <v>0</v>
      </c>
      <c r="R591" s="86">
        <v>0</v>
      </c>
      <c r="S591" s="86">
        <v>0</v>
      </c>
      <c r="T591" s="86">
        <v>0</v>
      </c>
      <c r="U591" s="83">
        <f>SUM(N591:T591)</f>
        <v>0</v>
      </c>
      <c r="V591" s="170" t="s">
        <v>50</v>
      </c>
      <c r="W591" s="207">
        <v>0</v>
      </c>
      <c r="X591" s="207">
        <v>0</v>
      </c>
      <c r="Y591" s="207">
        <v>0</v>
      </c>
      <c r="Z591" s="207">
        <v>0</v>
      </c>
      <c r="AA591" s="207">
        <v>0</v>
      </c>
      <c r="AB591" s="207">
        <v>0</v>
      </c>
      <c r="AC591" s="207">
        <v>0</v>
      </c>
      <c r="AD591" s="207">
        <v>0</v>
      </c>
      <c r="AE591" s="207">
        <v>0</v>
      </c>
      <c r="AF591" s="207">
        <v>0</v>
      </c>
      <c r="AG591" s="207">
        <v>0</v>
      </c>
      <c r="AH591" s="86">
        <v>0</v>
      </c>
      <c r="AI591" s="86">
        <v>0</v>
      </c>
      <c r="AJ591" s="86">
        <v>0</v>
      </c>
      <c r="AK591" s="207">
        <v>0</v>
      </c>
      <c r="AL591" s="207">
        <v>0</v>
      </c>
      <c r="AM591" s="207">
        <v>0</v>
      </c>
      <c r="AN591" s="207">
        <v>0</v>
      </c>
      <c r="AO591" s="207">
        <v>0</v>
      </c>
      <c r="AP591" s="207">
        <v>0</v>
      </c>
      <c r="AQ591" s="207">
        <v>0</v>
      </c>
      <c r="AR591" s="207">
        <v>0</v>
      </c>
      <c r="AS591" s="207">
        <v>0</v>
      </c>
      <c r="AT591" s="207">
        <v>0</v>
      </c>
      <c r="AU591" s="86">
        <v>0</v>
      </c>
      <c r="AV591" s="302"/>
    </row>
    <row r="592" spans="1:48" ht="15.75" customHeight="1">
      <c r="A592" s="582"/>
      <c r="B592" s="574"/>
      <c r="C592" s="656"/>
      <c r="D592" s="577"/>
      <c r="E592" s="570"/>
      <c r="F592" s="567"/>
      <c r="G592" s="567"/>
      <c r="H592" s="567"/>
      <c r="I592" s="567"/>
      <c r="J592" s="561"/>
      <c r="K592" s="561"/>
      <c r="L592" s="564"/>
      <c r="M592" s="564"/>
      <c r="N592" s="86">
        <v>0</v>
      </c>
      <c r="O592" s="86">
        <v>0</v>
      </c>
      <c r="P592" s="86">
        <v>0</v>
      </c>
      <c r="Q592" s="86">
        <v>0</v>
      </c>
      <c r="R592" s="86">
        <v>0</v>
      </c>
      <c r="S592" s="86">
        <v>0</v>
      </c>
      <c r="T592" s="86">
        <v>0</v>
      </c>
      <c r="U592" s="83">
        <f t="shared" si="266"/>
        <v>0</v>
      </c>
      <c r="V592" s="170" t="s">
        <v>51</v>
      </c>
      <c r="W592" s="207">
        <v>0</v>
      </c>
      <c r="X592" s="207">
        <v>0</v>
      </c>
      <c r="Y592" s="207">
        <v>0</v>
      </c>
      <c r="Z592" s="207">
        <v>0</v>
      </c>
      <c r="AA592" s="207">
        <v>0</v>
      </c>
      <c r="AB592" s="207">
        <v>0</v>
      </c>
      <c r="AC592" s="207">
        <v>0</v>
      </c>
      <c r="AD592" s="207">
        <v>0</v>
      </c>
      <c r="AE592" s="207">
        <v>0</v>
      </c>
      <c r="AF592" s="207">
        <v>0</v>
      </c>
      <c r="AG592" s="207">
        <v>0</v>
      </c>
      <c r="AH592" s="86">
        <v>0</v>
      </c>
      <c r="AI592" s="86">
        <v>0</v>
      </c>
      <c r="AJ592" s="86">
        <v>0</v>
      </c>
      <c r="AK592" s="207">
        <v>0</v>
      </c>
      <c r="AL592" s="207">
        <v>0</v>
      </c>
      <c r="AM592" s="207">
        <v>0</v>
      </c>
      <c r="AN592" s="207">
        <v>0</v>
      </c>
      <c r="AO592" s="207">
        <v>0</v>
      </c>
      <c r="AP592" s="207">
        <v>0</v>
      </c>
      <c r="AQ592" s="207">
        <v>0</v>
      </c>
      <c r="AR592" s="207">
        <v>0</v>
      </c>
      <c r="AS592" s="207">
        <v>0</v>
      </c>
      <c r="AT592" s="207">
        <v>0</v>
      </c>
      <c r="AU592" s="86">
        <v>0</v>
      </c>
      <c r="AV592" s="302"/>
    </row>
    <row r="593" spans="1:48">
      <c r="A593" s="582"/>
      <c r="B593" s="574"/>
      <c r="C593" s="656"/>
      <c r="D593" s="577"/>
      <c r="E593" s="570"/>
      <c r="F593" s="567"/>
      <c r="G593" s="567"/>
      <c r="H593" s="567"/>
      <c r="I593" s="567"/>
      <c r="J593" s="561"/>
      <c r="K593" s="561"/>
      <c r="L593" s="564"/>
      <c r="M593" s="564"/>
      <c r="N593" s="86">
        <v>0</v>
      </c>
      <c r="O593" s="86">
        <v>0</v>
      </c>
      <c r="P593" s="86">
        <v>0</v>
      </c>
      <c r="Q593" s="86">
        <v>0</v>
      </c>
      <c r="R593" s="86">
        <v>0</v>
      </c>
      <c r="S593" s="86">
        <v>0</v>
      </c>
      <c r="T593" s="86">
        <v>0</v>
      </c>
      <c r="U593" s="83">
        <f t="shared" si="266"/>
        <v>0</v>
      </c>
      <c r="V593" s="170" t="s">
        <v>52</v>
      </c>
      <c r="W593" s="207">
        <v>0</v>
      </c>
      <c r="X593" s="207">
        <v>0</v>
      </c>
      <c r="Y593" s="207">
        <v>0</v>
      </c>
      <c r="Z593" s="207">
        <v>0</v>
      </c>
      <c r="AA593" s="207">
        <v>0</v>
      </c>
      <c r="AB593" s="207">
        <v>0</v>
      </c>
      <c r="AC593" s="207">
        <v>0</v>
      </c>
      <c r="AD593" s="207">
        <v>0</v>
      </c>
      <c r="AE593" s="207">
        <v>0</v>
      </c>
      <c r="AF593" s="207">
        <v>0</v>
      </c>
      <c r="AG593" s="207">
        <v>0</v>
      </c>
      <c r="AH593" s="86">
        <v>0</v>
      </c>
      <c r="AI593" s="86">
        <v>0</v>
      </c>
      <c r="AJ593" s="86">
        <v>0</v>
      </c>
      <c r="AK593" s="207">
        <v>0</v>
      </c>
      <c r="AL593" s="207">
        <v>0</v>
      </c>
      <c r="AM593" s="207">
        <v>0</v>
      </c>
      <c r="AN593" s="207">
        <v>0</v>
      </c>
      <c r="AO593" s="207">
        <v>0</v>
      </c>
      <c r="AP593" s="207">
        <v>0</v>
      </c>
      <c r="AQ593" s="207">
        <v>0</v>
      </c>
      <c r="AR593" s="207">
        <v>0</v>
      </c>
      <c r="AS593" s="207">
        <v>0</v>
      </c>
      <c r="AT593" s="207">
        <v>0</v>
      </c>
      <c r="AU593" s="86">
        <v>0</v>
      </c>
      <c r="AV593" s="302"/>
    </row>
    <row r="594" spans="1:48">
      <c r="A594" s="583"/>
      <c r="B594" s="575"/>
      <c r="C594" s="656"/>
      <c r="D594" s="578"/>
      <c r="E594" s="571"/>
      <c r="F594" s="568"/>
      <c r="G594" s="568"/>
      <c r="H594" s="568"/>
      <c r="I594" s="568"/>
      <c r="J594" s="562"/>
      <c r="K594" s="562"/>
      <c r="L594" s="565"/>
      <c r="M594" s="565"/>
      <c r="N594" s="88">
        <f>SUM(N589:N593)</f>
        <v>0</v>
      </c>
      <c r="O594" s="88">
        <f t="shared" ref="O594:T594" si="267">SUM(O589:O593)</f>
        <v>0</v>
      </c>
      <c r="P594" s="88">
        <f t="shared" si="267"/>
        <v>0</v>
      </c>
      <c r="Q594" s="175">
        <f t="shared" si="267"/>
        <v>0</v>
      </c>
      <c r="R594" s="175">
        <f t="shared" si="267"/>
        <v>0.25</v>
      </c>
      <c r="S594" s="175">
        <f t="shared" si="267"/>
        <v>0.91678999999999999</v>
      </c>
      <c r="T594" s="175">
        <f t="shared" si="267"/>
        <v>0.91678999999999999</v>
      </c>
      <c r="U594" s="176">
        <f t="shared" si="266"/>
        <v>2.08358</v>
      </c>
      <c r="V594" s="177" t="s">
        <v>11</v>
      </c>
      <c r="W594" s="193">
        <f t="shared" ref="W594:AU594" si="268">SUM(W589:W593)</f>
        <v>0</v>
      </c>
      <c r="X594" s="193">
        <f t="shared" si="268"/>
        <v>0</v>
      </c>
      <c r="Y594" s="193">
        <f t="shared" si="268"/>
        <v>0</v>
      </c>
      <c r="Z594" s="193">
        <f t="shared" si="268"/>
        <v>0</v>
      </c>
      <c r="AA594" s="193">
        <f t="shared" si="268"/>
        <v>0</v>
      </c>
      <c r="AB594" s="193">
        <f t="shared" si="268"/>
        <v>0</v>
      </c>
      <c r="AC594" s="193">
        <f t="shared" si="268"/>
        <v>0</v>
      </c>
      <c r="AD594" s="193">
        <f t="shared" si="268"/>
        <v>0</v>
      </c>
      <c r="AE594" s="193">
        <f t="shared" si="268"/>
        <v>0</v>
      </c>
      <c r="AF594" s="193">
        <f t="shared" si="268"/>
        <v>0</v>
      </c>
      <c r="AG594" s="193">
        <f t="shared" si="268"/>
        <v>0</v>
      </c>
      <c r="AH594" s="175">
        <f t="shared" si="268"/>
        <v>0</v>
      </c>
      <c r="AI594" s="175">
        <f t="shared" si="268"/>
        <v>0</v>
      </c>
      <c r="AJ594" s="175">
        <f t="shared" si="268"/>
        <v>0</v>
      </c>
      <c r="AK594" s="193">
        <f t="shared" si="268"/>
        <v>0</v>
      </c>
      <c r="AL594" s="193">
        <f t="shared" si="268"/>
        <v>0</v>
      </c>
      <c r="AM594" s="193">
        <f t="shared" si="268"/>
        <v>0</v>
      </c>
      <c r="AN594" s="193">
        <f t="shared" si="268"/>
        <v>0</v>
      </c>
      <c r="AO594" s="193">
        <f t="shared" si="268"/>
        <v>0</v>
      </c>
      <c r="AP594" s="193">
        <f t="shared" si="268"/>
        <v>0</v>
      </c>
      <c r="AQ594" s="193">
        <f t="shared" si="268"/>
        <v>0</v>
      </c>
      <c r="AR594" s="193">
        <f t="shared" si="268"/>
        <v>0</v>
      </c>
      <c r="AS594" s="193">
        <f t="shared" si="268"/>
        <v>0</v>
      </c>
      <c r="AT594" s="193">
        <f t="shared" si="268"/>
        <v>0</v>
      </c>
      <c r="AU594" s="175">
        <f t="shared" si="268"/>
        <v>0</v>
      </c>
      <c r="AV594" s="328"/>
    </row>
    <row r="595" spans="1:48" ht="15.75" hidden="1" customHeight="1">
      <c r="A595" s="179"/>
      <c r="B595" s="648" t="s">
        <v>669</v>
      </c>
      <c r="C595" s="649"/>
      <c r="D595" s="649"/>
      <c r="E595" s="649"/>
      <c r="F595" s="649"/>
      <c r="G595" s="649"/>
      <c r="H595" s="649"/>
      <c r="I595" s="649"/>
      <c r="J595" s="649"/>
      <c r="K595" s="649"/>
      <c r="L595" s="649"/>
      <c r="M595" s="649"/>
      <c r="N595" s="649"/>
      <c r="O595" s="649"/>
      <c r="P595" s="649"/>
      <c r="Q595" s="649"/>
      <c r="R595" s="649"/>
      <c r="S595" s="649"/>
      <c r="T595" s="649"/>
      <c r="U595" s="649"/>
      <c r="V595" s="649"/>
      <c r="W595" s="461"/>
      <c r="X595" s="461"/>
      <c r="Y595" s="461"/>
      <c r="Z595" s="461"/>
      <c r="AA595" s="461"/>
      <c r="AB595" s="461"/>
      <c r="AC595" s="461"/>
      <c r="AD595" s="461"/>
      <c r="AE595" s="461"/>
      <c r="AF595" s="461"/>
      <c r="AG595" s="461"/>
      <c r="AH595" s="461"/>
      <c r="AI595" s="461"/>
      <c r="AJ595" s="461"/>
      <c r="AK595" s="461"/>
      <c r="AL595" s="461"/>
      <c r="AM595" s="461"/>
      <c r="AN595" s="461"/>
      <c r="AO595" s="461"/>
      <c r="AP595" s="461"/>
      <c r="AQ595" s="461"/>
      <c r="AR595" s="461"/>
      <c r="AS595" s="461"/>
      <c r="AT595" s="461"/>
      <c r="AU595" s="461"/>
      <c r="AV595" s="462"/>
    </row>
    <row r="596" spans="1:48" ht="19.5" hidden="1" customHeight="1">
      <c r="A596" s="556" t="s">
        <v>628</v>
      </c>
      <c r="B596" s="557"/>
      <c r="C596" s="557"/>
      <c r="D596" s="557"/>
      <c r="E596" s="557"/>
      <c r="F596" s="557"/>
      <c r="G596" s="557"/>
      <c r="H596" s="557"/>
      <c r="I596" s="557"/>
      <c r="J596" s="557"/>
      <c r="K596" s="557"/>
      <c r="L596" s="557"/>
      <c r="M596" s="557"/>
      <c r="N596" s="557"/>
      <c r="O596" s="557"/>
      <c r="P596" s="557"/>
      <c r="Q596" s="557"/>
      <c r="R596" s="557"/>
      <c r="S596" s="557"/>
      <c r="T596" s="557"/>
      <c r="U596" s="557"/>
      <c r="V596" s="557"/>
      <c r="W596" s="558"/>
      <c r="X596" s="558"/>
      <c r="Y596" s="558"/>
      <c r="Z596" s="558"/>
      <c r="AA596" s="558"/>
      <c r="AB596" s="558"/>
      <c r="AC596" s="558"/>
      <c r="AD596" s="558"/>
      <c r="AE596" s="558"/>
      <c r="AF596" s="558"/>
      <c r="AG596" s="558"/>
      <c r="AH596" s="558"/>
      <c r="AI596" s="558"/>
      <c r="AJ596" s="558"/>
      <c r="AK596" s="558"/>
      <c r="AL596" s="558"/>
      <c r="AM596" s="558"/>
      <c r="AN596" s="558"/>
      <c r="AO596" s="558"/>
      <c r="AP596" s="558"/>
      <c r="AQ596" s="558"/>
      <c r="AR596" s="558"/>
      <c r="AS596" s="558"/>
      <c r="AT596" s="558"/>
      <c r="AU596" s="558"/>
      <c r="AV596" s="559"/>
    </row>
    <row r="597" spans="1:48" ht="15.75" customHeight="1">
      <c r="A597" s="584" t="s">
        <v>53</v>
      </c>
      <c r="B597" s="587" t="s">
        <v>670</v>
      </c>
      <c r="C597" s="656" t="s">
        <v>671</v>
      </c>
      <c r="D597" s="576" t="s">
        <v>662</v>
      </c>
      <c r="E597" s="569" t="s">
        <v>631</v>
      </c>
      <c r="F597" s="82" t="s">
        <v>18</v>
      </c>
      <c r="G597" s="82" t="s">
        <v>20</v>
      </c>
      <c r="H597" s="82" t="s">
        <v>367</v>
      </c>
      <c r="I597" s="82" t="s">
        <v>672</v>
      </c>
      <c r="J597" s="560">
        <v>2022</v>
      </c>
      <c r="K597" s="560">
        <v>2023</v>
      </c>
      <c r="L597" s="563">
        <v>364.64400000000001</v>
      </c>
      <c r="M597" s="563">
        <f>Q602+R602+S602+T602</f>
        <v>358.03521999999998</v>
      </c>
      <c r="N597" s="83">
        <v>0</v>
      </c>
      <c r="O597" s="83">
        <v>0</v>
      </c>
      <c r="P597" s="83">
        <v>0</v>
      </c>
      <c r="Q597" s="83">
        <v>0</v>
      </c>
      <c r="R597" s="83">
        <v>0</v>
      </c>
      <c r="S597" s="83">
        <v>0</v>
      </c>
      <c r="T597" s="83">
        <v>0</v>
      </c>
      <c r="U597" s="83">
        <f>SUM(N597:T597)</f>
        <v>0</v>
      </c>
      <c r="V597" s="170" t="s">
        <v>3</v>
      </c>
      <c r="W597" s="192">
        <v>0</v>
      </c>
      <c r="X597" s="192">
        <v>0</v>
      </c>
      <c r="Y597" s="192">
        <v>0</v>
      </c>
      <c r="Z597" s="192">
        <v>0</v>
      </c>
      <c r="AA597" s="192">
        <v>0</v>
      </c>
      <c r="AB597" s="192">
        <v>0</v>
      </c>
      <c r="AC597" s="192">
        <v>0</v>
      </c>
      <c r="AD597" s="192">
        <v>0</v>
      </c>
      <c r="AE597" s="192">
        <v>0</v>
      </c>
      <c r="AF597" s="192">
        <v>0</v>
      </c>
      <c r="AG597" s="192">
        <v>0</v>
      </c>
      <c r="AH597" s="83">
        <v>0</v>
      </c>
      <c r="AI597" s="83">
        <v>0</v>
      </c>
      <c r="AJ597" s="83">
        <v>0</v>
      </c>
      <c r="AK597" s="192">
        <v>0</v>
      </c>
      <c r="AL597" s="192">
        <v>0</v>
      </c>
      <c r="AM597" s="192">
        <v>0</v>
      </c>
      <c r="AN597" s="192">
        <v>0</v>
      </c>
      <c r="AO597" s="192">
        <v>0</v>
      </c>
      <c r="AP597" s="192">
        <v>0</v>
      </c>
      <c r="AQ597" s="192">
        <v>0</v>
      </c>
      <c r="AR597" s="192">
        <v>0</v>
      </c>
      <c r="AS597" s="192">
        <v>0</v>
      </c>
      <c r="AT597" s="192">
        <v>0</v>
      </c>
      <c r="AU597" s="83">
        <v>0</v>
      </c>
      <c r="AV597" s="636" t="s">
        <v>997</v>
      </c>
    </row>
    <row r="598" spans="1:48" ht="15.75" customHeight="1">
      <c r="A598" s="585"/>
      <c r="B598" s="588"/>
      <c r="C598" s="656"/>
      <c r="D598" s="577"/>
      <c r="E598" s="570"/>
      <c r="F598" s="82" t="s">
        <v>19</v>
      </c>
      <c r="G598" s="82" t="s">
        <v>22</v>
      </c>
      <c r="H598" s="82" t="s">
        <v>673</v>
      </c>
      <c r="I598" s="82" t="s">
        <v>673</v>
      </c>
      <c r="J598" s="561"/>
      <c r="K598" s="561"/>
      <c r="L598" s="564"/>
      <c r="M598" s="564"/>
      <c r="N598" s="86">
        <v>0</v>
      </c>
      <c r="O598" s="85">
        <v>0</v>
      </c>
      <c r="P598" s="85">
        <v>2.2950000000000002E-2</v>
      </c>
      <c r="Q598" s="86">
        <v>70</v>
      </c>
      <c r="R598" s="86">
        <v>125</v>
      </c>
      <c r="S598" s="86">
        <v>80.999179999999996</v>
      </c>
      <c r="T598" s="86">
        <v>55.811</v>
      </c>
      <c r="U598" s="83">
        <f t="shared" ref="U598:U602" si="269">SUM(N598:T598)</f>
        <v>331.83312999999993</v>
      </c>
      <c r="V598" s="171" t="s">
        <v>8</v>
      </c>
      <c r="W598" s="207">
        <v>70000</v>
      </c>
      <c r="X598" s="207">
        <v>0</v>
      </c>
      <c r="Y598" s="207">
        <v>0</v>
      </c>
      <c r="Z598" s="207">
        <v>0</v>
      </c>
      <c r="AA598" s="207">
        <v>0</v>
      </c>
      <c r="AB598" s="207">
        <v>0</v>
      </c>
      <c r="AC598" s="207">
        <v>0</v>
      </c>
      <c r="AD598" s="207">
        <v>0</v>
      </c>
      <c r="AE598" s="207">
        <v>0</v>
      </c>
      <c r="AF598" s="207">
        <v>0</v>
      </c>
      <c r="AG598" s="207">
        <v>0</v>
      </c>
      <c r="AH598" s="86">
        <v>0</v>
      </c>
      <c r="AI598" s="86">
        <v>0</v>
      </c>
      <c r="AJ598" s="86">
        <v>0</v>
      </c>
      <c r="AK598" s="207">
        <v>0</v>
      </c>
      <c r="AL598" s="207">
        <v>0</v>
      </c>
      <c r="AM598" s="207">
        <v>0</v>
      </c>
      <c r="AN598" s="207">
        <v>0</v>
      </c>
      <c r="AO598" s="207">
        <v>0</v>
      </c>
      <c r="AP598" s="207">
        <v>0</v>
      </c>
      <c r="AQ598" s="207">
        <v>0</v>
      </c>
      <c r="AR598" s="207">
        <v>0</v>
      </c>
      <c r="AS598" s="207">
        <v>0</v>
      </c>
      <c r="AT598" s="207">
        <v>0</v>
      </c>
      <c r="AU598" s="86">
        <v>0</v>
      </c>
      <c r="AV598" s="637"/>
    </row>
    <row r="599" spans="1:48" ht="19.5" customHeight="1">
      <c r="A599" s="585"/>
      <c r="B599" s="588"/>
      <c r="C599" s="656"/>
      <c r="D599" s="577"/>
      <c r="E599" s="570"/>
      <c r="F599" s="82" t="s">
        <v>39</v>
      </c>
      <c r="G599" s="82" t="s">
        <v>21</v>
      </c>
      <c r="H599" s="566" t="s">
        <v>381</v>
      </c>
      <c r="I599" s="566" t="s">
        <v>674</v>
      </c>
      <c r="J599" s="561"/>
      <c r="K599" s="561"/>
      <c r="L599" s="564"/>
      <c r="M599" s="564"/>
      <c r="N599" s="83">
        <v>0</v>
      </c>
      <c r="O599" s="83">
        <v>0</v>
      </c>
      <c r="P599" s="83">
        <v>0</v>
      </c>
      <c r="Q599" s="83">
        <v>0</v>
      </c>
      <c r="R599" s="83">
        <v>0.37725999999999998</v>
      </c>
      <c r="S599" s="83">
        <v>0.65937000000000001</v>
      </c>
      <c r="T599" s="86">
        <v>25.188410000000001</v>
      </c>
      <c r="U599" s="83">
        <f>SUM(N599:T599)</f>
        <v>26.22504</v>
      </c>
      <c r="V599" s="170" t="s">
        <v>50</v>
      </c>
      <c r="W599" s="192">
        <v>0</v>
      </c>
      <c r="X599" s="192">
        <v>0</v>
      </c>
      <c r="Y599" s="192">
        <v>0</v>
      </c>
      <c r="Z599" s="192">
        <v>0</v>
      </c>
      <c r="AA599" s="192">
        <v>0</v>
      </c>
      <c r="AB599" s="192">
        <v>0</v>
      </c>
      <c r="AC599" s="192">
        <v>0</v>
      </c>
      <c r="AD599" s="192">
        <v>0</v>
      </c>
      <c r="AE599" s="192">
        <v>0</v>
      </c>
      <c r="AF599" s="192">
        <v>0</v>
      </c>
      <c r="AG599" s="192">
        <v>0</v>
      </c>
      <c r="AH599" s="83">
        <v>0</v>
      </c>
      <c r="AI599" s="83">
        <v>0</v>
      </c>
      <c r="AJ599" s="83">
        <v>0</v>
      </c>
      <c r="AK599" s="192">
        <v>0</v>
      </c>
      <c r="AL599" s="192">
        <v>0</v>
      </c>
      <c r="AM599" s="192">
        <v>0</v>
      </c>
      <c r="AN599" s="192">
        <v>0</v>
      </c>
      <c r="AO599" s="192">
        <v>0</v>
      </c>
      <c r="AP599" s="192">
        <v>0</v>
      </c>
      <c r="AQ599" s="192">
        <v>0</v>
      </c>
      <c r="AR599" s="192">
        <v>0</v>
      </c>
      <c r="AS599" s="192">
        <v>0</v>
      </c>
      <c r="AT599" s="192">
        <v>0</v>
      </c>
      <c r="AU599" s="83">
        <v>0</v>
      </c>
      <c r="AV599" s="637"/>
    </row>
    <row r="600" spans="1:48">
      <c r="A600" s="585"/>
      <c r="B600" s="588"/>
      <c r="C600" s="656"/>
      <c r="D600" s="577"/>
      <c r="E600" s="570"/>
      <c r="F600" s="82"/>
      <c r="G600" s="82"/>
      <c r="H600" s="567"/>
      <c r="I600" s="567"/>
      <c r="J600" s="561"/>
      <c r="K600" s="561"/>
      <c r="L600" s="564"/>
      <c r="M600" s="564"/>
      <c r="N600" s="83">
        <v>0</v>
      </c>
      <c r="O600" s="83">
        <v>0</v>
      </c>
      <c r="P600" s="83">
        <v>0</v>
      </c>
      <c r="Q600" s="83">
        <v>0</v>
      </c>
      <c r="R600" s="83">
        <v>0</v>
      </c>
      <c r="S600" s="83">
        <v>0</v>
      </c>
      <c r="T600" s="83">
        <v>0</v>
      </c>
      <c r="U600" s="83">
        <f t="shared" si="269"/>
        <v>0</v>
      </c>
      <c r="V600" s="170" t="s">
        <v>51</v>
      </c>
      <c r="W600" s="192">
        <v>0</v>
      </c>
      <c r="X600" s="192">
        <v>0</v>
      </c>
      <c r="Y600" s="192">
        <v>0</v>
      </c>
      <c r="Z600" s="192">
        <v>0</v>
      </c>
      <c r="AA600" s="192">
        <v>0</v>
      </c>
      <c r="AB600" s="192">
        <v>0</v>
      </c>
      <c r="AC600" s="192">
        <v>0</v>
      </c>
      <c r="AD600" s="192">
        <v>0</v>
      </c>
      <c r="AE600" s="192">
        <v>0</v>
      </c>
      <c r="AF600" s="192">
        <v>0</v>
      </c>
      <c r="AG600" s="192">
        <v>0</v>
      </c>
      <c r="AH600" s="83">
        <v>0</v>
      </c>
      <c r="AI600" s="83">
        <v>0</v>
      </c>
      <c r="AJ600" s="83">
        <v>0</v>
      </c>
      <c r="AK600" s="192">
        <v>0</v>
      </c>
      <c r="AL600" s="192">
        <v>0</v>
      </c>
      <c r="AM600" s="192">
        <v>0</v>
      </c>
      <c r="AN600" s="192">
        <v>0</v>
      </c>
      <c r="AO600" s="192">
        <v>0</v>
      </c>
      <c r="AP600" s="192">
        <v>0</v>
      </c>
      <c r="AQ600" s="192">
        <v>0</v>
      </c>
      <c r="AR600" s="192">
        <v>0</v>
      </c>
      <c r="AS600" s="192">
        <v>0</v>
      </c>
      <c r="AT600" s="192">
        <v>0</v>
      </c>
      <c r="AU600" s="83">
        <v>0</v>
      </c>
      <c r="AV600" s="637"/>
    </row>
    <row r="601" spans="1:48">
      <c r="A601" s="585"/>
      <c r="B601" s="588"/>
      <c r="C601" s="656"/>
      <c r="D601" s="577"/>
      <c r="E601" s="570"/>
      <c r="F601" s="82"/>
      <c r="G601" s="82"/>
      <c r="H601" s="567"/>
      <c r="I601" s="567"/>
      <c r="J601" s="561"/>
      <c r="K601" s="561"/>
      <c r="L601" s="564"/>
      <c r="M601" s="564"/>
      <c r="N601" s="86">
        <v>0</v>
      </c>
      <c r="O601" s="86">
        <v>0</v>
      </c>
      <c r="P601" s="86">
        <v>0</v>
      </c>
      <c r="Q601" s="86">
        <v>0</v>
      </c>
      <c r="R601" s="86">
        <v>0</v>
      </c>
      <c r="S601" s="86">
        <v>0</v>
      </c>
      <c r="T601" s="86">
        <v>0</v>
      </c>
      <c r="U601" s="83">
        <f t="shared" si="269"/>
        <v>0</v>
      </c>
      <c r="V601" s="170" t="s">
        <v>52</v>
      </c>
      <c r="W601" s="207">
        <v>0</v>
      </c>
      <c r="X601" s="207">
        <v>0</v>
      </c>
      <c r="Y601" s="207">
        <v>0</v>
      </c>
      <c r="Z601" s="207">
        <v>0</v>
      </c>
      <c r="AA601" s="207">
        <v>0</v>
      </c>
      <c r="AB601" s="207">
        <v>0</v>
      </c>
      <c r="AC601" s="207">
        <v>0</v>
      </c>
      <c r="AD601" s="207">
        <v>0</v>
      </c>
      <c r="AE601" s="207">
        <v>0</v>
      </c>
      <c r="AF601" s="207">
        <v>0</v>
      </c>
      <c r="AG601" s="207">
        <v>0</v>
      </c>
      <c r="AH601" s="86">
        <v>0</v>
      </c>
      <c r="AI601" s="86">
        <v>0</v>
      </c>
      <c r="AJ601" s="86">
        <v>0</v>
      </c>
      <c r="AK601" s="207">
        <v>0</v>
      </c>
      <c r="AL601" s="207">
        <v>0</v>
      </c>
      <c r="AM601" s="207">
        <v>0</v>
      </c>
      <c r="AN601" s="207">
        <v>0</v>
      </c>
      <c r="AO601" s="207">
        <v>0</v>
      </c>
      <c r="AP601" s="207">
        <v>0</v>
      </c>
      <c r="AQ601" s="207">
        <v>0</v>
      </c>
      <c r="AR601" s="207">
        <v>0</v>
      </c>
      <c r="AS601" s="207">
        <v>0</v>
      </c>
      <c r="AT601" s="207">
        <v>0</v>
      </c>
      <c r="AU601" s="86">
        <v>0</v>
      </c>
      <c r="AV601" s="638"/>
    </row>
    <row r="602" spans="1:48">
      <c r="A602" s="585"/>
      <c r="B602" s="589"/>
      <c r="C602" s="656"/>
      <c r="D602" s="578"/>
      <c r="E602" s="571"/>
      <c r="F602" s="91"/>
      <c r="G602" s="91"/>
      <c r="H602" s="568"/>
      <c r="I602" s="568"/>
      <c r="J602" s="562"/>
      <c r="K602" s="562"/>
      <c r="L602" s="565"/>
      <c r="M602" s="565"/>
      <c r="N602" s="88">
        <f>SUM(N597:N601)</f>
        <v>0</v>
      </c>
      <c r="O602" s="88">
        <f t="shared" ref="O602:T602" si="270">SUM(O597:O601)</f>
        <v>0</v>
      </c>
      <c r="P602" s="88">
        <f t="shared" si="270"/>
        <v>2.2950000000000002E-2</v>
      </c>
      <c r="Q602" s="175">
        <f t="shared" si="270"/>
        <v>70</v>
      </c>
      <c r="R602" s="175">
        <f t="shared" si="270"/>
        <v>125.37726000000001</v>
      </c>
      <c r="S602" s="175">
        <f t="shared" si="270"/>
        <v>81.658549999999991</v>
      </c>
      <c r="T602" s="175">
        <f t="shared" si="270"/>
        <v>80.999409999999997</v>
      </c>
      <c r="U602" s="176">
        <f t="shared" si="269"/>
        <v>358.05817000000002</v>
      </c>
      <c r="V602" s="177" t="s">
        <v>11</v>
      </c>
      <c r="W602" s="193">
        <f t="shared" ref="W602:AU602" si="271">SUM(W597:W601)</f>
        <v>70000</v>
      </c>
      <c r="X602" s="193">
        <f t="shared" si="271"/>
        <v>0</v>
      </c>
      <c r="Y602" s="193">
        <f t="shared" si="271"/>
        <v>0</v>
      </c>
      <c r="Z602" s="193">
        <f t="shared" si="271"/>
        <v>0</v>
      </c>
      <c r="AA602" s="193">
        <f t="shared" si="271"/>
        <v>0</v>
      </c>
      <c r="AB602" s="193">
        <f t="shared" si="271"/>
        <v>0</v>
      </c>
      <c r="AC602" s="193">
        <f t="shared" si="271"/>
        <v>0</v>
      </c>
      <c r="AD602" s="193">
        <f t="shared" si="271"/>
        <v>0</v>
      </c>
      <c r="AE602" s="193">
        <f t="shared" si="271"/>
        <v>0</v>
      </c>
      <c r="AF602" s="193">
        <f t="shared" si="271"/>
        <v>0</v>
      </c>
      <c r="AG602" s="193">
        <f t="shared" si="271"/>
        <v>0</v>
      </c>
      <c r="AH602" s="175">
        <f t="shared" si="271"/>
        <v>0</v>
      </c>
      <c r="AI602" s="175">
        <f t="shared" si="271"/>
        <v>0</v>
      </c>
      <c r="AJ602" s="175">
        <f t="shared" si="271"/>
        <v>0</v>
      </c>
      <c r="AK602" s="193">
        <f t="shared" si="271"/>
        <v>0</v>
      </c>
      <c r="AL602" s="193">
        <f t="shared" si="271"/>
        <v>0</v>
      </c>
      <c r="AM602" s="193">
        <f t="shared" si="271"/>
        <v>0</v>
      </c>
      <c r="AN602" s="193">
        <f t="shared" si="271"/>
        <v>0</v>
      </c>
      <c r="AO602" s="193">
        <f t="shared" si="271"/>
        <v>0</v>
      </c>
      <c r="AP602" s="193">
        <f t="shared" si="271"/>
        <v>0</v>
      </c>
      <c r="AQ602" s="193">
        <f t="shared" si="271"/>
        <v>0</v>
      </c>
      <c r="AR602" s="193">
        <f t="shared" si="271"/>
        <v>0</v>
      </c>
      <c r="AS602" s="193">
        <f t="shared" si="271"/>
        <v>0</v>
      </c>
      <c r="AT602" s="193">
        <f t="shared" si="271"/>
        <v>0</v>
      </c>
      <c r="AU602" s="175">
        <f t="shared" si="271"/>
        <v>0</v>
      </c>
      <c r="AV602" s="328"/>
    </row>
    <row r="603" spans="1:48" ht="15.75" customHeight="1">
      <c r="A603" s="585"/>
      <c r="B603" s="573" t="s">
        <v>675</v>
      </c>
      <c r="C603" s="656" t="s">
        <v>676</v>
      </c>
      <c r="D603" s="576" t="s">
        <v>662</v>
      </c>
      <c r="E603" s="569" t="s">
        <v>677</v>
      </c>
      <c r="F603" s="82" t="s">
        <v>18</v>
      </c>
      <c r="G603" s="82" t="s">
        <v>20</v>
      </c>
      <c r="H603" s="82" t="s">
        <v>678</v>
      </c>
      <c r="I603" s="82" t="s">
        <v>678</v>
      </c>
      <c r="J603" s="560">
        <v>2023</v>
      </c>
      <c r="K603" s="560">
        <v>2023</v>
      </c>
      <c r="L603" s="563">
        <v>7.96</v>
      </c>
      <c r="M603" s="563">
        <f>Q609+R609+S609+T609</f>
        <v>7.9602299999999993</v>
      </c>
      <c r="N603" s="86">
        <v>0</v>
      </c>
      <c r="O603" s="86">
        <v>0</v>
      </c>
      <c r="P603" s="86">
        <v>0</v>
      </c>
      <c r="Q603" s="86">
        <v>0</v>
      </c>
      <c r="R603" s="86">
        <v>0</v>
      </c>
      <c r="S603" s="86">
        <v>0</v>
      </c>
      <c r="T603" s="86">
        <v>0</v>
      </c>
      <c r="U603" s="83">
        <f>SUM(N603:T603)</f>
        <v>0</v>
      </c>
      <c r="V603" s="170" t="s">
        <v>3</v>
      </c>
      <c r="W603" s="207">
        <v>0</v>
      </c>
      <c r="X603" s="207">
        <v>0</v>
      </c>
      <c r="Y603" s="207">
        <v>0</v>
      </c>
      <c r="Z603" s="207">
        <v>0</v>
      </c>
      <c r="AA603" s="207">
        <v>0</v>
      </c>
      <c r="AB603" s="207">
        <v>0</v>
      </c>
      <c r="AC603" s="207">
        <v>0</v>
      </c>
      <c r="AD603" s="207">
        <v>0</v>
      </c>
      <c r="AE603" s="207">
        <v>0</v>
      </c>
      <c r="AF603" s="207">
        <v>0</v>
      </c>
      <c r="AG603" s="207">
        <v>0</v>
      </c>
      <c r="AH603" s="86">
        <v>0</v>
      </c>
      <c r="AI603" s="86">
        <v>0</v>
      </c>
      <c r="AJ603" s="86">
        <v>0</v>
      </c>
      <c r="AK603" s="207">
        <v>0</v>
      </c>
      <c r="AL603" s="207">
        <v>0</v>
      </c>
      <c r="AM603" s="207">
        <v>0</v>
      </c>
      <c r="AN603" s="207">
        <v>0</v>
      </c>
      <c r="AO603" s="207">
        <v>0</v>
      </c>
      <c r="AP603" s="207">
        <v>0</v>
      </c>
      <c r="AQ603" s="207">
        <v>0</v>
      </c>
      <c r="AR603" s="207">
        <v>0</v>
      </c>
      <c r="AS603" s="207">
        <v>0</v>
      </c>
      <c r="AT603" s="207">
        <v>0</v>
      </c>
      <c r="AU603" s="86">
        <v>0</v>
      </c>
      <c r="AV603" s="302"/>
    </row>
    <row r="604" spans="1:48" ht="18.75" customHeight="1">
      <c r="A604" s="585"/>
      <c r="B604" s="574"/>
      <c r="C604" s="656"/>
      <c r="D604" s="577"/>
      <c r="E604" s="570"/>
      <c r="F604" s="82" t="s">
        <v>19</v>
      </c>
      <c r="G604" s="82" t="s">
        <v>22</v>
      </c>
      <c r="H604" s="82" t="s">
        <v>679</v>
      </c>
      <c r="I604" s="82" t="s">
        <v>679</v>
      </c>
      <c r="J604" s="561"/>
      <c r="K604" s="561"/>
      <c r="L604" s="564"/>
      <c r="M604" s="564"/>
      <c r="N604" s="86">
        <v>0</v>
      </c>
      <c r="O604" s="86">
        <v>0</v>
      </c>
      <c r="P604" s="86">
        <v>0</v>
      </c>
      <c r="Q604" s="86">
        <v>0</v>
      </c>
      <c r="R604" s="86">
        <v>7.9602299999999993</v>
      </c>
      <c r="S604" s="86">
        <v>0</v>
      </c>
      <c r="T604" s="86">
        <v>0</v>
      </c>
      <c r="U604" s="83">
        <f>SUM(N604:T604)</f>
        <v>7.9602299999999993</v>
      </c>
      <c r="V604" s="171" t="s">
        <v>8</v>
      </c>
      <c r="W604" s="207">
        <v>0</v>
      </c>
      <c r="X604" s="207">
        <f>X605</f>
        <v>0</v>
      </c>
      <c r="Y604" s="207">
        <f t="shared" ref="Y604:AS604" si="272">Y605</f>
        <v>0</v>
      </c>
      <c r="Z604" s="207">
        <f t="shared" si="272"/>
        <v>0</v>
      </c>
      <c r="AA604" s="207">
        <f t="shared" si="272"/>
        <v>0</v>
      </c>
      <c r="AB604" s="207">
        <f t="shared" si="272"/>
        <v>0</v>
      </c>
      <c r="AC604" s="207">
        <f t="shared" si="272"/>
        <v>0</v>
      </c>
      <c r="AD604" s="207">
        <f t="shared" si="272"/>
        <v>0</v>
      </c>
      <c r="AE604" s="207">
        <f t="shared" si="272"/>
        <v>0</v>
      </c>
      <c r="AF604" s="207">
        <f t="shared" si="272"/>
        <v>0</v>
      </c>
      <c r="AG604" s="207">
        <f t="shared" si="272"/>
        <v>0</v>
      </c>
      <c r="AH604" s="207">
        <f t="shared" si="272"/>
        <v>0</v>
      </c>
      <c r="AI604" s="207">
        <f t="shared" si="272"/>
        <v>0</v>
      </c>
      <c r="AJ604" s="207">
        <f t="shared" si="272"/>
        <v>0</v>
      </c>
      <c r="AK604" s="207">
        <f t="shared" si="272"/>
        <v>28.65</v>
      </c>
      <c r="AL604" s="207">
        <f t="shared" si="272"/>
        <v>0</v>
      </c>
      <c r="AM604" s="207">
        <f t="shared" si="272"/>
        <v>0</v>
      </c>
      <c r="AN604" s="207">
        <f t="shared" si="272"/>
        <v>0</v>
      </c>
      <c r="AO604" s="207">
        <f t="shared" si="272"/>
        <v>0</v>
      </c>
      <c r="AP604" s="207">
        <f t="shared" si="272"/>
        <v>0</v>
      </c>
      <c r="AQ604" s="207">
        <f t="shared" si="272"/>
        <v>0</v>
      </c>
      <c r="AR604" s="207">
        <f t="shared" si="272"/>
        <v>0</v>
      </c>
      <c r="AS604" s="207">
        <f t="shared" si="272"/>
        <v>0</v>
      </c>
      <c r="AT604" s="207">
        <v>0</v>
      </c>
      <c r="AU604" s="86">
        <v>0</v>
      </c>
      <c r="AV604" s="302"/>
    </row>
    <row r="605" spans="1:48" s="275" customFormat="1" ht="30" hidden="1" customHeight="1">
      <c r="A605" s="585"/>
      <c r="B605" s="574"/>
      <c r="C605" s="656"/>
      <c r="D605" s="577"/>
      <c r="E605" s="570"/>
      <c r="F605" s="285"/>
      <c r="G605" s="285"/>
      <c r="H605" s="285"/>
      <c r="I605" s="285"/>
      <c r="J605" s="561"/>
      <c r="K605" s="561"/>
      <c r="L605" s="564"/>
      <c r="M605" s="564"/>
      <c r="N605" s="281"/>
      <c r="O605" s="281"/>
      <c r="P605" s="281"/>
      <c r="Q605" s="281"/>
      <c r="R605" s="281"/>
      <c r="S605" s="281"/>
      <c r="T605" s="281"/>
      <c r="U605" s="282"/>
      <c r="V605" s="283" t="s">
        <v>970</v>
      </c>
      <c r="W605" s="284"/>
      <c r="X605" s="284"/>
      <c r="Y605" s="284"/>
      <c r="Z605" s="284"/>
      <c r="AA605" s="284"/>
      <c r="AB605" s="284"/>
      <c r="AC605" s="284"/>
      <c r="AD605" s="284"/>
      <c r="AE605" s="284"/>
      <c r="AF605" s="284"/>
      <c r="AG605" s="284"/>
      <c r="AH605" s="281"/>
      <c r="AI605" s="281"/>
      <c r="AJ605" s="281"/>
      <c r="AK605" s="284">
        <v>28.65</v>
      </c>
      <c r="AL605" s="284"/>
      <c r="AM605" s="284"/>
      <c r="AN605" s="284"/>
      <c r="AO605" s="284"/>
      <c r="AP605" s="284"/>
      <c r="AQ605" s="284"/>
      <c r="AR605" s="284"/>
      <c r="AS605" s="284"/>
      <c r="AT605" s="284"/>
      <c r="AU605" s="281"/>
      <c r="AV605" s="330"/>
    </row>
    <row r="606" spans="1:48" ht="15.75" customHeight="1">
      <c r="A606" s="585"/>
      <c r="B606" s="574"/>
      <c r="C606" s="656"/>
      <c r="D606" s="577"/>
      <c r="E606" s="570"/>
      <c r="F606" s="566" t="s">
        <v>39</v>
      </c>
      <c r="G606" s="566" t="s">
        <v>21</v>
      </c>
      <c r="H606" s="566" t="s">
        <v>680</v>
      </c>
      <c r="I606" s="566" t="s">
        <v>659</v>
      </c>
      <c r="J606" s="561"/>
      <c r="K606" s="561"/>
      <c r="L606" s="564"/>
      <c r="M606" s="564"/>
      <c r="N606" s="86">
        <v>0</v>
      </c>
      <c r="O606" s="86">
        <v>0</v>
      </c>
      <c r="P606" s="86">
        <v>0</v>
      </c>
      <c r="Q606" s="86">
        <v>0</v>
      </c>
      <c r="R606" s="86">
        <v>0</v>
      </c>
      <c r="S606" s="86">
        <v>0</v>
      </c>
      <c r="T606" s="86">
        <v>0</v>
      </c>
      <c r="U606" s="83">
        <f>SUM(N606:T606)</f>
        <v>0</v>
      </c>
      <c r="V606" s="170" t="s">
        <v>50</v>
      </c>
      <c r="W606" s="207">
        <v>0</v>
      </c>
      <c r="X606" s="207">
        <v>0</v>
      </c>
      <c r="Y606" s="207">
        <v>0</v>
      </c>
      <c r="Z606" s="207">
        <v>0</v>
      </c>
      <c r="AA606" s="207">
        <v>0</v>
      </c>
      <c r="AB606" s="207">
        <v>0</v>
      </c>
      <c r="AC606" s="207">
        <v>0</v>
      </c>
      <c r="AD606" s="207">
        <v>0</v>
      </c>
      <c r="AE606" s="207">
        <v>0</v>
      </c>
      <c r="AF606" s="207">
        <v>0</v>
      </c>
      <c r="AG606" s="207">
        <v>0</v>
      </c>
      <c r="AH606" s="86">
        <v>0</v>
      </c>
      <c r="AI606" s="86">
        <v>0</v>
      </c>
      <c r="AJ606" s="86">
        <v>0</v>
      </c>
      <c r="AK606" s="207">
        <v>0</v>
      </c>
      <c r="AL606" s="207">
        <v>0</v>
      </c>
      <c r="AM606" s="207">
        <v>0</v>
      </c>
      <c r="AN606" s="207">
        <v>0</v>
      </c>
      <c r="AO606" s="207">
        <v>0</v>
      </c>
      <c r="AP606" s="207">
        <v>0</v>
      </c>
      <c r="AQ606" s="207">
        <v>0</v>
      </c>
      <c r="AR606" s="207">
        <v>0</v>
      </c>
      <c r="AS606" s="207">
        <v>0</v>
      </c>
      <c r="AT606" s="207">
        <v>0</v>
      </c>
      <c r="AU606" s="86">
        <v>0</v>
      </c>
      <c r="AV606" s="302"/>
    </row>
    <row r="607" spans="1:48">
      <c r="A607" s="585"/>
      <c r="B607" s="574"/>
      <c r="C607" s="656"/>
      <c r="D607" s="577"/>
      <c r="E607" s="570"/>
      <c r="F607" s="567"/>
      <c r="G607" s="567"/>
      <c r="H607" s="567"/>
      <c r="I607" s="567"/>
      <c r="J607" s="561"/>
      <c r="K607" s="561"/>
      <c r="L607" s="564"/>
      <c r="M607" s="564"/>
      <c r="N607" s="86">
        <v>0</v>
      </c>
      <c r="O607" s="86">
        <v>0</v>
      </c>
      <c r="P607" s="86">
        <v>0</v>
      </c>
      <c r="Q607" s="86">
        <v>0</v>
      </c>
      <c r="R607" s="86">
        <v>0</v>
      </c>
      <c r="S607" s="86">
        <v>0</v>
      </c>
      <c r="T607" s="86">
        <v>0</v>
      </c>
      <c r="U607" s="83">
        <f>SUM(N607:T607)</f>
        <v>0</v>
      </c>
      <c r="V607" s="170" t="s">
        <v>51</v>
      </c>
      <c r="W607" s="207">
        <v>0</v>
      </c>
      <c r="X607" s="207">
        <v>0</v>
      </c>
      <c r="Y607" s="207">
        <v>0</v>
      </c>
      <c r="Z607" s="207">
        <v>0</v>
      </c>
      <c r="AA607" s="207">
        <v>0</v>
      </c>
      <c r="AB607" s="207">
        <v>0</v>
      </c>
      <c r="AC607" s="207">
        <v>0</v>
      </c>
      <c r="AD607" s="207">
        <v>0</v>
      </c>
      <c r="AE607" s="207">
        <v>0</v>
      </c>
      <c r="AF607" s="207">
        <v>0</v>
      </c>
      <c r="AG607" s="207">
        <v>0</v>
      </c>
      <c r="AH607" s="86">
        <v>0</v>
      </c>
      <c r="AI607" s="86">
        <v>0</v>
      </c>
      <c r="AJ607" s="86">
        <v>0</v>
      </c>
      <c r="AK607" s="207">
        <v>0</v>
      </c>
      <c r="AL607" s="207">
        <v>0</v>
      </c>
      <c r="AM607" s="207">
        <v>0</v>
      </c>
      <c r="AN607" s="207">
        <v>0</v>
      </c>
      <c r="AO607" s="207">
        <v>0</v>
      </c>
      <c r="AP607" s="207">
        <v>0</v>
      </c>
      <c r="AQ607" s="207">
        <v>0</v>
      </c>
      <c r="AR607" s="207">
        <v>0</v>
      </c>
      <c r="AS607" s="207">
        <v>0</v>
      </c>
      <c r="AT607" s="207">
        <v>0</v>
      </c>
      <c r="AU607" s="86">
        <v>0</v>
      </c>
      <c r="AV607" s="302"/>
    </row>
    <row r="608" spans="1:48">
      <c r="A608" s="585"/>
      <c r="B608" s="574"/>
      <c r="C608" s="656"/>
      <c r="D608" s="577"/>
      <c r="E608" s="570"/>
      <c r="F608" s="567"/>
      <c r="G608" s="567"/>
      <c r="H608" s="567"/>
      <c r="I608" s="567"/>
      <c r="J608" s="561"/>
      <c r="K608" s="561"/>
      <c r="L608" s="564"/>
      <c r="M608" s="564"/>
      <c r="N608" s="86">
        <v>0</v>
      </c>
      <c r="O608" s="86">
        <v>0</v>
      </c>
      <c r="P608" s="86">
        <v>0</v>
      </c>
      <c r="Q608" s="86">
        <v>0</v>
      </c>
      <c r="R608" s="86">
        <v>0</v>
      </c>
      <c r="S608" s="86">
        <v>0</v>
      </c>
      <c r="T608" s="86">
        <v>0</v>
      </c>
      <c r="U608" s="83">
        <f>SUM(N608:T608)</f>
        <v>0</v>
      </c>
      <c r="V608" s="170" t="s">
        <v>52</v>
      </c>
      <c r="W608" s="207">
        <v>0</v>
      </c>
      <c r="X608" s="207">
        <v>0</v>
      </c>
      <c r="Y608" s="207">
        <v>0</v>
      </c>
      <c r="Z608" s="207">
        <v>0</v>
      </c>
      <c r="AA608" s="207">
        <v>0</v>
      </c>
      <c r="AB608" s="207">
        <v>0</v>
      </c>
      <c r="AC608" s="207">
        <v>0</v>
      </c>
      <c r="AD608" s="207">
        <v>0</v>
      </c>
      <c r="AE608" s="207">
        <v>0</v>
      </c>
      <c r="AF608" s="207">
        <v>0</v>
      </c>
      <c r="AG608" s="207">
        <v>0</v>
      </c>
      <c r="AH608" s="86">
        <v>0</v>
      </c>
      <c r="AI608" s="86">
        <v>0</v>
      </c>
      <c r="AJ608" s="86">
        <v>0</v>
      </c>
      <c r="AK608" s="207">
        <v>0</v>
      </c>
      <c r="AL608" s="207">
        <v>0</v>
      </c>
      <c r="AM608" s="207">
        <v>0</v>
      </c>
      <c r="AN608" s="207">
        <v>0</v>
      </c>
      <c r="AO608" s="207">
        <v>0</v>
      </c>
      <c r="AP608" s="207">
        <v>0</v>
      </c>
      <c r="AQ608" s="207">
        <v>0</v>
      </c>
      <c r="AR608" s="207">
        <v>0</v>
      </c>
      <c r="AS608" s="207">
        <v>0</v>
      </c>
      <c r="AT608" s="207">
        <v>0</v>
      </c>
      <c r="AU608" s="86">
        <v>0</v>
      </c>
      <c r="AV608" s="302"/>
    </row>
    <row r="609" spans="1:48">
      <c r="A609" s="586"/>
      <c r="B609" s="575"/>
      <c r="C609" s="656"/>
      <c r="D609" s="578"/>
      <c r="E609" s="571"/>
      <c r="F609" s="568"/>
      <c r="G609" s="568"/>
      <c r="H609" s="568"/>
      <c r="I609" s="568"/>
      <c r="J609" s="562"/>
      <c r="K609" s="562"/>
      <c r="L609" s="565"/>
      <c r="M609" s="565"/>
      <c r="N609" s="88">
        <f t="shared" ref="N609:T609" si="273">SUM(N603:N608)</f>
        <v>0</v>
      </c>
      <c r="O609" s="88">
        <f t="shared" si="273"/>
        <v>0</v>
      </c>
      <c r="P609" s="88">
        <f t="shared" si="273"/>
        <v>0</v>
      </c>
      <c r="Q609" s="175">
        <f t="shared" si="273"/>
        <v>0</v>
      </c>
      <c r="R609" s="175">
        <f t="shared" si="273"/>
        <v>7.9602299999999993</v>
      </c>
      <c r="S609" s="175">
        <f t="shared" si="273"/>
        <v>0</v>
      </c>
      <c r="T609" s="175">
        <f t="shared" si="273"/>
        <v>0</v>
      </c>
      <c r="U609" s="176">
        <f t="shared" ref="U609" si="274">SUM(N609:T609)</f>
        <v>7.9602299999999993</v>
      </c>
      <c r="V609" s="177" t="s">
        <v>11</v>
      </c>
      <c r="W609" s="193">
        <f t="shared" ref="W609" si="275">SUM(W603:W608)</f>
        <v>0</v>
      </c>
      <c r="X609" s="193">
        <f>X604</f>
        <v>0</v>
      </c>
      <c r="Y609" s="193">
        <f t="shared" ref="Y609:AS609" si="276">Y604</f>
        <v>0</v>
      </c>
      <c r="Z609" s="193">
        <f t="shared" si="276"/>
        <v>0</v>
      </c>
      <c r="AA609" s="193">
        <f t="shared" si="276"/>
        <v>0</v>
      </c>
      <c r="AB609" s="193">
        <f t="shared" si="276"/>
        <v>0</v>
      </c>
      <c r="AC609" s="193">
        <f t="shared" si="276"/>
        <v>0</v>
      </c>
      <c r="AD609" s="193">
        <f t="shared" si="276"/>
        <v>0</v>
      </c>
      <c r="AE609" s="193">
        <f t="shared" si="276"/>
        <v>0</v>
      </c>
      <c r="AF609" s="193">
        <f t="shared" si="276"/>
        <v>0</v>
      </c>
      <c r="AG609" s="193">
        <f t="shared" si="276"/>
        <v>0</v>
      </c>
      <c r="AH609" s="193">
        <f t="shared" si="276"/>
        <v>0</v>
      </c>
      <c r="AI609" s="193">
        <f t="shared" si="276"/>
        <v>0</v>
      </c>
      <c r="AJ609" s="193">
        <f t="shared" si="276"/>
        <v>0</v>
      </c>
      <c r="AK609" s="193">
        <f t="shared" si="276"/>
        <v>28.65</v>
      </c>
      <c r="AL609" s="193">
        <f t="shared" si="276"/>
        <v>0</v>
      </c>
      <c r="AM609" s="193">
        <f t="shared" si="276"/>
        <v>0</v>
      </c>
      <c r="AN609" s="193">
        <f t="shared" si="276"/>
        <v>0</v>
      </c>
      <c r="AO609" s="193">
        <f t="shared" si="276"/>
        <v>0</v>
      </c>
      <c r="AP609" s="193">
        <f t="shared" si="276"/>
        <v>0</v>
      </c>
      <c r="AQ609" s="193">
        <f t="shared" si="276"/>
        <v>0</v>
      </c>
      <c r="AR609" s="193">
        <f t="shared" si="276"/>
        <v>0</v>
      </c>
      <c r="AS609" s="193">
        <f t="shared" si="276"/>
        <v>0</v>
      </c>
      <c r="AT609" s="193">
        <f t="shared" ref="AT609:AU609" si="277">SUM(AT603:AT608)</f>
        <v>0</v>
      </c>
      <c r="AU609" s="175">
        <f t="shared" si="277"/>
        <v>0</v>
      </c>
      <c r="AV609" s="328"/>
    </row>
    <row r="610" spans="1:48" ht="19.5" hidden="1" customHeight="1">
      <c r="A610" s="556" t="s">
        <v>643</v>
      </c>
      <c r="B610" s="557"/>
      <c r="C610" s="557"/>
      <c r="D610" s="557"/>
      <c r="E610" s="557"/>
      <c r="F610" s="557"/>
      <c r="G610" s="557"/>
      <c r="H610" s="557"/>
      <c r="I610" s="557"/>
      <c r="J610" s="557"/>
      <c r="K610" s="557"/>
      <c r="L610" s="557"/>
      <c r="M610" s="557"/>
      <c r="N610" s="557"/>
      <c r="O610" s="557"/>
      <c r="P610" s="557"/>
      <c r="Q610" s="557"/>
      <c r="R610" s="557"/>
      <c r="S610" s="557"/>
      <c r="T610" s="557"/>
      <c r="U610" s="557"/>
      <c r="V610" s="557"/>
      <c r="W610" s="558"/>
      <c r="X610" s="558"/>
      <c r="Y610" s="558"/>
      <c r="Z610" s="558"/>
      <c r="AA610" s="558"/>
      <c r="AB610" s="558"/>
      <c r="AC610" s="558"/>
      <c r="AD610" s="558"/>
      <c r="AE610" s="558"/>
      <c r="AF610" s="558"/>
      <c r="AG610" s="558"/>
      <c r="AH610" s="558"/>
      <c r="AI610" s="558"/>
      <c r="AJ610" s="558"/>
      <c r="AK610" s="558"/>
      <c r="AL610" s="558"/>
      <c r="AM610" s="558"/>
      <c r="AN610" s="558"/>
      <c r="AO610" s="558"/>
      <c r="AP610" s="558"/>
      <c r="AQ610" s="558"/>
      <c r="AR610" s="558"/>
      <c r="AS610" s="558"/>
      <c r="AT610" s="558"/>
      <c r="AU610" s="558"/>
      <c r="AV610" s="559"/>
    </row>
    <row r="611" spans="1:48" ht="15.75" customHeight="1">
      <c r="A611" s="590" t="s">
        <v>54</v>
      </c>
      <c r="B611" s="573" t="s">
        <v>681</v>
      </c>
      <c r="C611" s="656" t="s">
        <v>682</v>
      </c>
      <c r="D611" s="576" t="s">
        <v>662</v>
      </c>
      <c r="E611" s="569" t="s">
        <v>683</v>
      </c>
      <c r="F611" s="82" t="s">
        <v>18</v>
      </c>
      <c r="G611" s="82" t="s">
        <v>20</v>
      </c>
      <c r="H611" s="82" t="s">
        <v>58</v>
      </c>
      <c r="I611" s="82" t="s">
        <v>378</v>
      </c>
      <c r="J611" s="560">
        <v>2023</v>
      </c>
      <c r="K611" s="560">
        <v>2025</v>
      </c>
      <c r="L611" s="563">
        <v>3.504</v>
      </c>
      <c r="M611" s="563">
        <v>0</v>
      </c>
      <c r="N611" s="86">
        <v>0</v>
      </c>
      <c r="O611" s="86">
        <v>0</v>
      </c>
      <c r="P611" s="86">
        <v>0</v>
      </c>
      <c r="Q611" s="86">
        <v>0</v>
      </c>
      <c r="R611" s="86">
        <v>0</v>
      </c>
      <c r="S611" s="86">
        <v>0</v>
      </c>
      <c r="T611" s="86">
        <v>0</v>
      </c>
      <c r="U611" s="83">
        <f>SUM(N611:T611)</f>
        <v>0</v>
      </c>
      <c r="V611" s="170" t="s">
        <v>3</v>
      </c>
      <c r="W611" s="207">
        <v>0</v>
      </c>
      <c r="X611" s="207">
        <v>0</v>
      </c>
      <c r="Y611" s="207">
        <v>0</v>
      </c>
      <c r="Z611" s="207">
        <v>0</v>
      </c>
      <c r="AA611" s="207">
        <v>0</v>
      </c>
      <c r="AB611" s="207">
        <v>0</v>
      </c>
      <c r="AC611" s="207">
        <v>0</v>
      </c>
      <c r="AD611" s="207">
        <v>0</v>
      </c>
      <c r="AE611" s="207">
        <v>0</v>
      </c>
      <c r="AF611" s="207">
        <v>0</v>
      </c>
      <c r="AG611" s="207">
        <v>0</v>
      </c>
      <c r="AH611" s="86">
        <v>0</v>
      </c>
      <c r="AI611" s="86">
        <v>0</v>
      </c>
      <c r="AJ611" s="86">
        <v>0</v>
      </c>
      <c r="AK611" s="207">
        <v>0</v>
      </c>
      <c r="AL611" s="207">
        <v>0</v>
      </c>
      <c r="AM611" s="207">
        <v>0</v>
      </c>
      <c r="AN611" s="207">
        <v>0</v>
      </c>
      <c r="AO611" s="207">
        <v>0</v>
      </c>
      <c r="AP611" s="207">
        <v>0</v>
      </c>
      <c r="AQ611" s="207">
        <v>0</v>
      </c>
      <c r="AR611" s="207">
        <v>0</v>
      </c>
      <c r="AS611" s="207">
        <v>0</v>
      </c>
      <c r="AT611" s="207">
        <v>0</v>
      </c>
      <c r="AU611" s="86">
        <v>0</v>
      </c>
      <c r="AV611" s="302"/>
    </row>
    <row r="612" spans="1:48" ht="15.75" customHeight="1">
      <c r="A612" s="591"/>
      <c r="B612" s="574"/>
      <c r="C612" s="656"/>
      <c r="D612" s="577"/>
      <c r="E612" s="570"/>
      <c r="F612" s="82" t="s">
        <v>19</v>
      </c>
      <c r="G612" s="82" t="s">
        <v>22</v>
      </c>
      <c r="H612" s="82" t="s">
        <v>306</v>
      </c>
      <c r="I612" s="82" t="s">
        <v>306</v>
      </c>
      <c r="J612" s="561"/>
      <c r="K612" s="561"/>
      <c r="L612" s="564"/>
      <c r="M612" s="564"/>
      <c r="N612" s="86">
        <v>0</v>
      </c>
      <c r="O612" s="86">
        <v>0</v>
      </c>
      <c r="P612" s="86">
        <v>0</v>
      </c>
      <c r="Q612" s="86">
        <v>0</v>
      </c>
      <c r="R612" s="86">
        <v>0.25</v>
      </c>
      <c r="S612" s="86">
        <v>1.627165</v>
      </c>
      <c r="T612" s="86">
        <v>1.627165</v>
      </c>
      <c r="U612" s="83">
        <f t="shared" ref="U612:U616" si="278">SUM(N612:T612)</f>
        <v>3.5043299999999999</v>
      </c>
      <c r="V612" s="171" t="s">
        <v>8</v>
      </c>
      <c r="W612" s="207">
        <v>0</v>
      </c>
      <c r="X612" s="207">
        <v>0</v>
      </c>
      <c r="Y612" s="207">
        <v>0</v>
      </c>
      <c r="Z612" s="207">
        <v>0</v>
      </c>
      <c r="AA612" s="207">
        <v>0</v>
      </c>
      <c r="AB612" s="207">
        <v>0</v>
      </c>
      <c r="AC612" s="207">
        <v>0</v>
      </c>
      <c r="AD612" s="207">
        <v>0</v>
      </c>
      <c r="AE612" s="207">
        <v>0</v>
      </c>
      <c r="AF612" s="207">
        <v>0</v>
      </c>
      <c r="AG612" s="207">
        <v>0</v>
      </c>
      <c r="AH612" s="86">
        <v>0</v>
      </c>
      <c r="AI612" s="86">
        <v>0</v>
      </c>
      <c r="AJ612" s="86">
        <v>0</v>
      </c>
      <c r="AK612" s="207">
        <v>0</v>
      </c>
      <c r="AL612" s="207">
        <v>0</v>
      </c>
      <c r="AM612" s="207">
        <v>0</v>
      </c>
      <c r="AN612" s="207">
        <v>0</v>
      </c>
      <c r="AO612" s="207">
        <v>0</v>
      </c>
      <c r="AP612" s="207">
        <v>0</v>
      </c>
      <c r="AQ612" s="207">
        <v>0</v>
      </c>
      <c r="AR612" s="207">
        <v>0</v>
      </c>
      <c r="AS612" s="207">
        <v>0</v>
      </c>
      <c r="AT612" s="207">
        <v>0</v>
      </c>
      <c r="AU612" s="86">
        <v>0</v>
      </c>
      <c r="AV612" s="302"/>
    </row>
    <row r="613" spans="1:48" ht="19.5" customHeight="1">
      <c r="A613" s="591"/>
      <c r="B613" s="574"/>
      <c r="C613" s="656"/>
      <c r="D613" s="577"/>
      <c r="E613" s="570"/>
      <c r="F613" s="566" t="s">
        <v>39</v>
      </c>
      <c r="G613" s="566" t="s">
        <v>634</v>
      </c>
      <c r="H613" s="566" t="s">
        <v>684</v>
      </c>
      <c r="I613" s="566" t="s">
        <v>58</v>
      </c>
      <c r="J613" s="561"/>
      <c r="K613" s="561"/>
      <c r="L613" s="564"/>
      <c r="M613" s="564"/>
      <c r="N613" s="86">
        <v>0</v>
      </c>
      <c r="O613" s="86">
        <v>0</v>
      </c>
      <c r="P613" s="86">
        <v>0</v>
      </c>
      <c r="Q613" s="86">
        <v>0</v>
      </c>
      <c r="R613" s="86">
        <v>0</v>
      </c>
      <c r="S613" s="86">
        <v>0</v>
      </c>
      <c r="T613" s="86">
        <v>0</v>
      </c>
      <c r="U613" s="83">
        <f>SUM(N613:T613)</f>
        <v>0</v>
      </c>
      <c r="V613" s="170" t="s">
        <v>50</v>
      </c>
      <c r="W613" s="207">
        <v>0</v>
      </c>
      <c r="X613" s="207">
        <v>0</v>
      </c>
      <c r="Y613" s="207">
        <v>0</v>
      </c>
      <c r="Z613" s="207">
        <v>0</v>
      </c>
      <c r="AA613" s="207">
        <v>0</v>
      </c>
      <c r="AB613" s="207">
        <v>0</v>
      </c>
      <c r="AC613" s="207">
        <v>0</v>
      </c>
      <c r="AD613" s="207">
        <v>0</v>
      </c>
      <c r="AE613" s="207">
        <v>0</v>
      </c>
      <c r="AF613" s="207">
        <v>0</v>
      </c>
      <c r="AG613" s="207">
        <v>0</v>
      </c>
      <c r="AH613" s="86">
        <v>0</v>
      </c>
      <c r="AI613" s="86">
        <v>0</v>
      </c>
      <c r="AJ613" s="86">
        <v>0</v>
      </c>
      <c r="AK613" s="207">
        <v>0</v>
      </c>
      <c r="AL613" s="207">
        <v>0</v>
      </c>
      <c r="AM613" s="207">
        <v>0</v>
      </c>
      <c r="AN613" s="207">
        <v>0</v>
      </c>
      <c r="AO613" s="207">
        <v>0</v>
      </c>
      <c r="AP613" s="207">
        <v>0</v>
      </c>
      <c r="AQ613" s="207">
        <v>0</v>
      </c>
      <c r="AR613" s="207">
        <v>0</v>
      </c>
      <c r="AS613" s="207">
        <v>0</v>
      </c>
      <c r="AT613" s="207">
        <v>0</v>
      </c>
      <c r="AU613" s="86">
        <v>0</v>
      </c>
      <c r="AV613" s="302"/>
    </row>
    <row r="614" spans="1:48">
      <c r="A614" s="591"/>
      <c r="B614" s="574"/>
      <c r="C614" s="656"/>
      <c r="D614" s="577"/>
      <c r="E614" s="570"/>
      <c r="F614" s="567"/>
      <c r="G614" s="567"/>
      <c r="H614" s="567"/>
      <c r="I614" s="567"/>
      <c r="J614" s="561"/>
      <c r="K614" s="561"/>
      <c r="L614" s="564"/>
      <c r="M614" s="564"/>
      <c r="N614" s="86">
        <v>0</v>
      </c>
      <c r="O614" s="86">
        <v>0</v>
      </c>
      <c r="P614" s="86">
        <v>0</v>
      </c>
      <c r="Q614" s="86">
        <v>0</v>
      </c>
      <c r="R614" s="86">
        <v>0</v>
      </c>
      <c r="S614" s="86">
        <v>0</v>
      </c>
      <c r="T614" s="86">
        <v>0</v>
      </c>
      <c r="U614" s="83">
        <f t="shared" si="278"/>
        <v>0</v>
      </c>
      <c r="V614" s="170" t="s">
        <v>51</v>
      </c>
      <c r="W614" s="207">
        <v>0</v>
      </c>
      <c r="X614" s="207">
        <v>0</v>
      </c>
      <c r="Y614" s="207">
        <v>0</v>
      </c>
      <c r="Z614" s="207">
        <v>0</v>
      </c>
      <c r="AA614" s="207">
        <v>0</v>
      </c>
      <c r="AB614" s="207">
        <v>0</v>
      </c>
      <c r="AC614" s="207">
        <v>0</v>
      </c>
      <c r="AD614" s="207">
        <v>0</v>
      </c>
      <c r="AE614" s="207">
        <v>0</v>
      </c>
      <c r="AF614" s="207">
        <v>0</v>
      </c>
      <c r="AG614" s="207">
        <v>0</v>
      </c>
      <c r="AH614" s="86">
        <v>0</v>
      </c>
      <c r="AI614" s="86">
        <v>0</v>
      </c>
      <c r="AJ614" s="86">
        <v>0</v>
      </c>
      <c r="AK614" s="207">
        <v>0</v>
      </c>
      <c r="AL614" s="207">
        <v>0</v>
      </c>
      <c r="AM614" s="207">
        <v>0</v>
      </c>
      <c r="AN614" s="207">
        <v>0</v>
      </c>
      <c r="AO614" s="207">
        <v>0</v>
      </c>
      <c r="AP614" s="207">
        <v>0</v>
      </c>
      <c r="AQ614" s="207">
        <v>0</v>
      </c>
      <c r="AR614" s="207">
        <v>0</v>
      </c>
      <c r="AS614" s="207">
        <v>0</v>
      </c>
      <c r="AT614" s="207">
        <v>0</v>
      </c>
      <c r="AU614" s="86">
        <v>0</v>
      </c>
      <c r="AV614" s="302"/>
    </row>
    <row r="615" spans="1:48">
      <c r="A615" s="591"/>
      <c r="B615" s="574"/>
      <c r="C615" s="656"/>
      <c r="D615" s="577"/>
      <c r="E615" s="570"/>
      <c r="F615" s="567"/>
      <c r="G615" s="567"/>
      <c r="H615" s="567"/>
      <c r="I615" s="567"/>
      <c r="J615" s="561"/>
      <c r="K615" s="561"/>
      <c r="L615" s="564"/>
      <c r="M615" s="564"/>
      <c r="N615" s="86">
        <v>0</v>
      </c>
      <c r="O615" s="86">
        <v>0</v>
      </c>
      <c r="P615" s="86">
        <v>0</v>
      </c>
      <c r="Q615" s="86">
        <v>0</v>
      </c>
      <c r="R615" s="86">
        <v>0</v>
      </c>
      <c r="S615" s="86">
        <v>0</v>
      </c>
      <c r="T615" s="86">
        <v>0</v>
      </c>
      <c r="U615" s="83">
        <f t="shared" si="278"/>
        <v>0</v>
      </c>
      <c r="V615" s="170" t="s">
        <v>52</v>
      </c>
      <c r="W615" s="207">
        <v>0</v>
      </c>
      <c r="X615" s="207">
        <v>0</v>
      </c>
      <c r="Y615" s="207">
        <v>0</v>
      </c>
      <c r="Z615" s="207">
        <v>0</v>
      </c>
      <c r="AA615" s="207">
        <v>0</v>
      </c>
      <c r="AB615" s="207">
        <v>0</v>
      </c>
      <c r="AC615" s="207">
        <v>0</v>
      </c>
      <c r="AD615" s="207">
        <v>0</v>
      </c>
      <c r="AE615" s="207">
        <v>0</v>
      </c>
      <c r="AF615" s="207">
        <v>0</v>
      </c>
      <c r="AG615" s="207">
        <v>0</v>
      </c>
      <c r="AH615" s="86">
        <v>0</v>
      </c>
      <c r="AI615" s="86">
        <v>0</v>
      </c>
      <c r="AJ615" s="86">
        <v>0</v>
      </c>
      <c r="AK615" s="207">
        <v>0</v>
      </c>
      <c r="AL615" s="207">
        <v>0</v>
      </c>
      <c r="AM615" s="207">
        <v>0</v>
      </c>
      <c r="AN615" s="207">
        <v>0</v>
      </c>
      <c r="AO615" s="207">
        <v>0</v>
      </c>
      <c r="AP615" s="207">
        <v>0</v>
      </c>
      <c r="AQ615" s="207">
        <v>0</v>
      </c>
      <c r="AR615" s="207">
        <v>0</v>
      </c>
      <c r="AS615" s="207">
        <v>0</v>
      </c>
      <c r="AT615" s="207">
        <v>0</v>
      </c>
      <c r="AU615" s="86">
        <v>0</v>
      </c>
      <c r="AV615" s="302"/>
    </row>
    <row r="616" spans="1:48">
      <c r="A616" s="592"/>
      <c r="B616" s="575"/>
      <c r="C616" s="656"/>
      <c r="D616" s="578"/>
      <c r="E616" s="571"/>
      <c r="F616" s="568"/>
      <c r="G616" s="568"/>
      <c r="H616" s="568"/>
      <c r="I616" s="568"/>
      <c r="J616" s="562"/>
      <c r="K616" s="562"/>
      <c r="L616" s="565"/>
      <c r="M616" s="565"/>
      <c r="N616" s="88">
        <f>SUM(N611:N615)</f>
        <v>0</v>
      </c>
      <c r="O616" s="88">
        <f t="shared" ref="O616:T616" si="279">SUM(O611:O615)</f>
        <v>0</v>
      </c>
      <c r="P616" s="88">
        <f t="shared" si="279"/>
        <v>0</v>
      </c>
      <c r="Q616" s="175">
        <f t="shared" si="279"/>
        <v>0</v>
      </c>
      <c r="R616" s="175">
        <f t="shared" si="279"/>
        <v>0.25</v>
      </c>
      <c r="S616" s="175">
        <f t="shared" si="279"/>
        <v>1.627165</v>
      </c>
      <c r="T616" s="175">
        <f t="shared" si="279"/>
        <v>1.627165</v>
      </c>
      <c r="U616" s="176">
        <f t="shared" si="278"/>
        <v>3.5043299999999999</v>
      </c>
      <c r="V616" s="177" t="s">
        <v>11</v>
      </c>
      <c r="W616" s="193">
        <f t="shared" ref="W616:AU616" si="280">SUM(W611:W615)</f>
        <v>0</v>
      </c>
      <c r="X616" s="193">
        <f t="shared" si="280"/>
        <v>0</v>
      </c>
      <c r="Y616" s="193">
        <f t="shared" si="280"/>
        <v>0</v>
      </c>
      <c r="Z616" s="193">
        <f t="shared" si="280"/>
        <v>0</v>
      </c>
      <c r="AA616" s="193">
        <f t="shared" si="280"/>
        <v>0</v>
      </c>
      <c r="AB616" s="193">
        <f t="shared" si="280"/>
        <v>0</v>
      </c>
      <c r="AC616" s="193">
        <f t="shared" si="280"/>
        <v>0</v>
      </c>
      <c r="AD616" s="193">
        <f t="shared" si="280"/>
        <v>0</v>
      </c>
      <c r="AE616" s="193">
        <f t="shared" si="280"/>
        <v>0</v>
      </c>
      <c r="AF616" s="193">
        <f t="shared" si="280"/>
        <v>0</v>
      </c>
      <c r="AG616" s="193">
        <f t="shared" si="280"/>
        <v>0</v>
      </c>
      <c r="AH616" s="175">
        <f t="shared" si="280"/>
        <v>0</v>
      </c>
      <c r="AI616" s="175">
        <f t="shared" si="280"/>
        <v>0</v>
      </c>
      <c r="AJ616" s="175">
        <f t="shared" si="280"/>
        <v>0</v>
      </c>
      <c r="AK616" s="193">
        <f t="shared" si="280"/>
        <v>0</v>
      </c>
      <c r="AL616" s="193">
        <f t="shared" si="280"/>
        <v>0</v>
      </c>
      <c r="AM616" s="193">
        <f t="shared" si="280"/>
        <v>0</v>
      </c>
      <c r="AN616" s="193">
        <f t="shared" si="280"/>
        <v>0</v>
      </c>
      <c r="AO616" s="193">
        <f t="shared" si="280"/>
        <v>0</v>
      </c>
      <c r="AP616" s="193">
        <f t="shared" si="280"/>
        <v>0</v>
      </c>
      <c r="AQ616" s="193">
        <f t="shared" si="280"/>
        <v>0</v>
      </c>
      <c r="AR616" s="193">
        <f t="shared" si="280"/>
        <v>0</v>
      </c>
      <c r="AS616" s="193">
        <f t="shared" si="280"/>
        <v>0</v>
      </c>
      <c r="AT616" s="193">
        <f t="shared" si="280"/>
        <v>0</v>
      </c>
      <c r="AU616" s="175">
        <f t="shared" si="280"/>
        <v>0</v>
      </c>
      <c r="AV616" s="328"/>
    </row>
    <row r="617" spans="1:48" ht="15.75" hidden="1" customHeight="1">
      <c r="A617" s="179"/>
      <c r="B617" s="648" t="s">
        <v>685</v>
      </c>
      <c r="C617" s="649"/>
      <c r="D617" s="649"/>
      <c r="E617" s="649"/>
      <c r="F617" s="649"/>
      <c r="G617" s="649"/>
      <c r="H617" s="649"/>
      <c r="I617" s="649"/>
      <c r="J617" s="649"/>
      <c r="K617" s="649"/>
      <c r="L617" s="649"/>
      <c r="M617" s="649"/>
      <c r="N617" s="649"/>
      <c r="O617" s="649"/>
      <c r="P617" s="649"/>
      <c r="Q617" s="649"/>
      <c r="R617" s="649"/>
      <c r="S617" s="649"/>
      <c r="T617" s="649"/>
      <c r="U617" s="649"/>
      <c r="V617" s="649"/>
      <c r="W617" s="461"/>
      <c r="X617" s="461"/>
      <c r="Y617" s="461"/>
      <c r="Z617" s="461"/>
      <c r="AA617" s="461"/>
      <c r="AB617" s="461"/>
      <c r="AC617" s="461"/>
      <c r="AD617" s="461"/>
      <c r="AE617" s="461"/>
      <c r="AF617" s="461"/>
      <c r="AG617" s="461"/>
      <c r="AH617" s="461"/>
      <c r="AI617" s="461"/>
      <c r="AJ617" s="461"/>
      <c r="AK617" s="461"/>
      <c r="AL617" s="461"/>
      <c r="AM617" s="461"/>
      <c r="AN617" s="461"/>
      <c r="AO617" s="461"/>
      <c r="AP617" s="461"/>
      <c r="AQ617" s="461"/>
      <c r="AR617" s="461"/>
      <c r="AS617" s="461"/>
      <c r="AT617" s="461"/>
      <c r="AU617" s="461"/>
      <c r="AV617" s="462"/>
    </row>
    <row r="618" spans="1:48" ht="19.5" hidden="1" customHeight="1">
      <c r="A618" s="556" t="s">
        <v>628</v>
      </c>
      <c r="B618" s="557"/>
      <c r="C618" s="557"/>
      <c r="D618" s="557"/>
      <c r="E618" s="557"/>
      <c r="F618" s="557"/>
      <c r="G618" s="557"/>
      <c r="H618" s="557"/>
      <c r="I618" s="557"/>
      <c r="J618" s="557"/>
      <c r="K618" s="557"/>
      <c r="L618" s="557"/>
      <c r="M618" s="557"/>
      <c r="N618" s="557"/>
      <c r="O618" s="557"/>
      <c r="P618" s="557"/>
      <c r="Q618" s="557"/>
      <c r="R618" s="557"/>
      <c r="S618" s="557"/>
      <c r="T618" s="557"/>
      <c r="U618" s="557"/>
      <c r="V618" s="557"/>
      <c r="W618" s="558"/>
      <c r="X618" s="558"/>
      <c r="Y618" s="558"/>
      <c r="Z618" s="558"/>
      <c r="AA618" s="558"/>
      <c r="AB618" s="558"/>
      <c r="AC618" s="558"/>
      <c r="AD618" s="558"/>
      <c r="AE618" s="558"/>
      <c r="AF618" s="558"/>
      <c r="AG618" s="558"/>
      <c r="AH618" s="558"/>
      <c r="AI618" s="558"/>
      <c r="AJ618" s="558"/>
      <c r="AK618" s="558"/>
      <c r="AL618" s="558"/>
      <c r="AM618" s="558"/>
      <c r="AN618" s="558"/>
      <c r="AO618" s="558"/>
      <c r="AP618" s="558"/>
      <c r="AQ618" s="558"/>
      <c r="AR618" s="558"/>
      <c r="AS618" s="558"/>
      <c r="AT618" s="558"/>
      <c r="AU618" s="558"/>
      <c r="AV618" s="559"/>
    </row>
    <row r="619" spans="1:48" ht="15.75" customHeight="1">
      <c r="A619" s="584" t="s">
        <v>53</v>
      </c>
      <c r="B619" s="587" t="s">
        <v>686</v>
      </c>
      <c r="C619" s="656" t="s">
        <v>687</v>
      </c>
      <c r="D619" s="576" t="s">
        <v>630</v>
      </c>
      <c r="E619" s="569" t="s">
        <v>688</v>
      </c>
      <c r="F619" s="82" t="s">
        <v>18</v>
      </c>
      <c r="G619" s="82" t="s">
        <v>20</v>
      </c>
      <c r="H619" s="82" t="s">
        <v>297</v>
      </c>
      <c r="I619" s="82" t="s">
        <v>297</v>
      </c>
      <c r="J619" s="560">
        <v>2023</v>
      </c>
      <c r="K619" s="560">
        <v>2023</v>
      </c>
      <c r="L619" s="563">
        <v>26.587</v>
      </c>
      <c r="M619" s="563">
        <f>Q624+R624+S624+T624</f>
        <v>17.035319999999999</v>
      </c>
      <c r="N619" s="83">
        <v>0</v>
      </c>
      <c r="O619" s="83">
        <v>0</v>
      </c>
      <c r="P619" s="83">
        <v>0</v>
      </c>
      <c r="Q619" s="83">
        <v>0</v>
      </c>
      <c r="R619" s="83">
        <v>0</v>
      </c>
      <c r="S619" s="83">
        <v>0</v>
      </c>
      <c r="T619" s="83">
        <v>0</v>
      </c>
      <c r="U619" s="83">
        <f>SUM(N619:T619)</f>
        <v>0</v>
      </c>
      <c r="V619" s="170" t="s">
        <v>3</v>
      </c>
      <c r="W619" s="192">
        <v>0</v>
      </c>
      <c r="X619" s="192">
        <v>0</v>
      </c>
      <c r="Y619" s="192">
        <v>0</v>
      </c>
      <c r="Z619" s="192">
        <v>0</v>
      </c>
      <c r="AA619" s="192">
        <v>0</v>
      </c>
      <c r="AB619" s="192">
        <v>0</v>
      </c>
      <c r="AC619" s="192">
        <v>0</v>
      </c>
      <c r="AD619" s="192">
        <v>0</v>
      </c>
      <c r="AE619" s="192">
        <v>0</v>
      </c>
      <c r="AF619" s="192">
        <v>0</v>
      </c>
      <c r="AG619" s="192">
        <v>0</v>
      </c>
      <c r="AH619" s="83">
        <v>0</v>
      </c>
      <c r="AI619" s="83">
        <v>0</v>
      </c>
      <c r="AJ619" s="83">
        <v>0</v>
      </c>
      <c r="AK619" s="192">
        <v>0</v>
      </c>
      <c r="AL619" s="192">
        <v>0</v>
      </c>
      <c r="AM619" s="192">
        <v>0</v>
      </c>
      <c r="AN619" s="192">
        <v>0</v>
      </c>
      <c r="AO619" s="192">
        <v>0</v>
      </c>
      <c r="AP619" s="192">
        <v>0</v>
      </c>
      <c r="AQ619" s="192">
        <v>0</v>
      </c>
      <c r="AR619" s="192">
        <v>0</v>
      </c>
      <c r="AS619" s="192">
        <v>0</v>
      </c>
      <c r="AT619" s="192">
        <v>0</v>
      </c>
      <c r="AU619" s="83">
        <v>0</v>
      </c>
      <c r="AV619" s="636" t="s">
        <v>997</v>
      </c>
    </row>
    <row r="620" spans="1:48" ht="15.75" customHeight="1">
      <c r="A620" s="585"/>
      <c r="B620" s="588"/>
      <c r="C620" s="656"/>
      <c r="D620" s="577"/>
      <c r="E620" s="570"/>
      <c r="F620" s="82" t="s">
        <v>19</v>
      </c>
      <c r="G620" s="82" t="s">
        <v>22</v>
      </c>
      <c r="H620" s="82" t="s">
        <v>297</v>
      </c>
      <c r="I620" s="82" t="s">
        <v>297</v>
      </c>
      <c r="J620" s="561"/>
      <c r="K620" s="561"/>
      <c r="L620" s="564"/>
      <c r="M620" s="564"/>
      <c r="N620" s="9">
        <v>0</v>
      </c>
      <c r="O620" s="9">
        <v>0</v>
      </c>
      <c r="P620" s="9">
        <v>0.70747000000000004</v>
      </c>
      <c r="Q620" s="83">
        <v>1.63245</v>
      </c>
      <c r="R620" s="83">
        <v>0</v>
      </c>
      <c r="S620" s="83">
        <v>0</v>
      </c>
      <c r="T620" s="83">
        <v>0</v>
      </c>
      <c r="U620" s="83">
        <f t="shared" ref="U620:U624" si="281">SUM(N620:T620)</f>
        <v>2.3399200000000002</v>
      </c>
      <c r="V620" s="171" t="s">
        <v>8</v>
      </c>
      <c r="W620" s="192">
        <v>1632.45</v>
      </c>
      <c r="X620" s="192">
        <v>0</v>
      </c>
      <c r="Y620" s="192">
        <v>0</v>
      </c>
      <c r="Z620" s="192">
        <v>0</v>
      </c>
      <c r="AA620" s="192">
        <v>0</v>
      </c>
      <c r="AB620" s="192">
        <v>0</v>
      </c>
      <c r="AC620" s="192">
        <v>0</v>
      </c>
      <c r="AD620" s="192">
        <v>0</v>
      </c>
      <c r="AE620" s="192">
        <v>0</v>
      </c>
      <c r="AF620" s="192">
        <v>0</v>
      </c>
      <c r="AG620" s="192">
        <v>0</v>
      </c>
      <c r="AH620" s="83">
        <v>0</v>
      </c>
      <c r="AI620" s="83">
        <v>0</v>
      </c>
      <c r="AJ620" s="83">
        <v>0</v>
      </c>
      <c r="AK620" s="192">
        <v>0</v>
      </c>
      <c r="AL620" s="192">
        <v>0</v>
      </c>
      <c r="AM620" s="192">
        <v>0</v>
      </c>
      <c r="AN620" s="192">
        <v>0</v>
      </c>
      <c r="AO620" s="192">
        <v>0</v>
      </c>
      <c r="AP620" s="192">
        <v>0</v>
      </c>
      <c r="AQ620" s="192">
        <v>0</v>
      </c>
      <c r="AR620" s="192">
        <v>0</v>
      </c>
      <c r="AS620" s="192">
        <v>0</v>
      </c>
      <c r="AT620" s="192">
        <v>0</v>
      </c>
      <c r="AU620" s="83">
        <v>0</v>
      </c>
      <c r="AV620" s="637"/>
    </row>
    <row r="621" spans="1:48" ht="21.75" customHeight="1">
      <c r="A621" s="585"/>
      <c r="B621" s="588"/>
      <c r="C621" s="656"/>
      <c r="D621" s="577"/>
      <c r="E621" s="570"/>
      <c r="F621" s="566" t="s">
        <v>39</v>
      </c>
      <c r="G621" s="566" t="s">
        <v>21</v>
      </c>
      <c r="H621" s="593">
        <v>1200</v>
      </c>
      <c r="I621" s="593">
        <v>2400</v>
      </c>
      <c r="J621" s="561"/>
      <c r="K621" s="561"/>
      <c r="L621" s="564"/>
      <c r="M621" s="564"/>
      <c r="N621" s="83">
        <v>0</v>
      </c>
      <c r="O621" s="83">
        <v>0</v>
      </c>
      <c r="P621" s="83">
        <v>0</v>
      </c>
      <c r="Q621" s="83">
        <v>0</v>
      </c>
      <c r="R621" s="83">
        <v>1.7533799999999999</v>
      </c>
      <c r="S621" s="83">
        <v>1.16892</v>
      </c>
      <c r="T621" s="83">
        <v>12.48057</v>
      </c>
      <c r="U621" s="83">
        <f>SUM(N621:T621)</f>
        <v>15.40287</v>
      </c>
      <c r="V621" s="170" t="s">
        <v>50</v>
      </c>
      <c r="W621" s="192">
        <v>0</v>
      </c>
      <c r="X621" s="192">
        <v>0</v>
      </c>
      <c r="Y621" s="192">
        <v>0</v>
      </c>
      <c r="Z621" s="192">
        <v>0</v>
      </c>
      <c r="AA621" s="192">
        <v>0</v>
      </c>
      <c r="AB621" s="192">
        <v>0</v>
      </c>
      <c r="AC621" s="192">
        <v>0</v>
      </c>
      <c r="AD621" s="192">
        <v>0</v>
      </c>
      <c r="AE621" s="192">
        <v>0</v>
      </c>
      <c r="AF621" s="192">
        <v>0</v>
      </c>
      <c r="AG621" s="192">
        <v>0</v>
      </c>
      <c r="AH621" s="83">
        <v>0</v>
      </c>
      <c r="AI621" s="83">
        <v>0</v>
      </c>
      <c r="AJ621" s="83">
        <v>0</v>
      </c>
      <c r="AK621" s="192">
        <v>0</v>
      </c>
      <c r="AL621" s="192">
        <v>0</v>
      </c>
      <c r="AM621" s="192">
        <v>0</v>
      </c>
      <c r="AN621" s="192">
        <v>0</v>
      </c>
      <c r="AO621" s="192">
        <v>0</v>
      </c>
      <c r="AP621" s="192">
        <v>0</v>
      </c>
      <c r="AQ621" s="192">
        <v>0</v>
      </c>
      <c r="AR621" s="192">
        <v>0</v>
      </c>
      <c r="AS621" s="192">
        <v>0</v>
      </c>
      <c r="AT621" s="192">
        <v>0</v>
      </c>
      <c r="AU621" s="83">
        <v>0</v>
      </c>
      <c r="AV621" s="637"/>
    </row>
    <row r="622" spans="1:48">
      <c r="A622" s="585"/>
      <c r="B622" s="588"/>
      <c r="C622" s="656"/>
      <c r="D622" s="577"/>
      <c r="E622" s="570"/>
      <c r="F622" s="567"/>
      <c r="G622" s="567"/>
      <c r="H622" s="594"/>
      <c r="I622" s="594"/>
      <c r="J622" s="561"/>
      <c r="K622" s="561"/>
      <c r="L622" s="564"/>
      <c r="M622" s="564"/>
      <c r="N622" s="83">
        <v>0</v>
      </c>
      <c r="O622" s="83">
        <v>0</v>
      </c>
      <c r="P622" s="83">
        <v>0</v>
      </c>
      <c r="Q622" s="83">
        <v>0</v>
      </c>
      <c r="R622" s="83">
        <v>0</v>
      </c>
      <c r="S622" s="83">
        <v>0</v>
      </c>
      <c r="T622" s="83">
        <v>0</v>
      </c>
      <c r="U622" s="83">
        <f t="shared" si="281"/>
        <v>0</v>
      </c>
      <c r="V622" s="170" t="s">
        <v>51</v>
      </c>
      <c r="W622" s="192">
        <v>0</v>
      </c>
      <c r="X622" s="192">
        <v>0</v>
      </c>
      <c r="Y622" s="192">
        <v>0</v>
      </c>
      <c r="Z622" s="192">
        <v>0</v>
      </c>
      <c r="AA622" s="192">
        <v>0</v>
      </c>
      <c r="AB622" s="192">
        <v>0</v>
      </c>
      <c r="AC622" s="192">
        <v>0</v>
      </c>
      <c r="AD622" s="192">
        <v>0</v>
      </c>
      <c r="AE622" s="192">
        <v>0</v>
      </c>
      <c r="AF622" s="192">
        <v>0</v>
      </c>
      <c r="AG622" s="192">
        <v>0</v>
      </c>
      <c r="AH622" s="83">
        <v>0</v>
      </c>
      <c r="AI622" s="83">
        <v>0</v>
      </c>
      <c r="AJ622" s="83">
        <v>0</v>
      </c>
      <c r="AK622" s="192">
        <v>0</v>
      </c>
      <c r="AL622" s="192">
        <v>0</v>
      </c>
      <c r="AM622" s="192">
        <v>0</v>
      </c>
      <c r="AN622" s="192">
        <v>0</v>
      </c>
      <c r="AO622" s="192">
        <v>0</v>
      </c>
      <c r="AP622" s="192">
        <v>0</v>
      </c>
      <c r="AQ622" s="192">
        <v>0</v>
      </c>
      <c r="AR622" s="192">
        <v>0</v>
      </c>
      <c r="AS622" s="192">
        <v>0</v>
      </c>
      <c r="AT622" s="192">
        <v>0</v>
      </c>
      <c r="AU622" s="83">
        <v>0</v>
      </c>
      <c r="AV622" s="637"/>
    </row>
    <row r="623" spans="1:48">
      <c r="A623" s="585"/>
      <c r="B623" s="588"/>
      <c r="C623" s="656"/>
      <c r="D623" s="577"/>
      <c r="E623" s="570"/>
      <c r="F623" s="567"/>
      <c r="G623" s="567"/>
      <c r="H623" s="594"/>
      <c r="I623" s="594"/>
      <c r="J623" s="561"/>
      <c r="K623" s="561"/>
      <c r="L623" s="564"/>
      <c r="M623" s="564"/>
      <c r="N623" s="83">
        <v>0</v>
      </c>
      <c r="O623" s="83">
        <v>0</v>
      </c>
      <c r="P623" s="83">
        <v>0</v>
      </c>
      <c r="Q623" s="83">
        <v>0</v>
      </c>
      <c r="R623" s="83">
        <v>0</v>
      </c>
      <c r="S623" s="83">
        <v>0</v>
      </c>
      <c r="T623" s="83">
        <v>0</v>
      </c>
      <c r="U623" s="83">
        <f t="shared" si="281"/>
        <v>0</v>
      </c>
      <c r="V623" s="170" t="s">
        <v>52</v>
      </c>
      <c r="W623" s="192">
        <v>0</v>
      </c>
      <c r="X623" s="192">
        <v>0</v>
      </c>
      <c r="Y623" s="192">
        <v>0</v>
      </c>
      <c r="Z623" s="192">
        <v>0</v>
      </c>
      <c r="AA623" s="192">
        <v>0</v>
      </c>
      <c r="AB623" s="192">
        <v>0</v>
      </c>
      <c r="AC623" s="192">
        <v>0</v>
      </c>
      <c r="AD623" s="192">
        <v>0</v>
      </c>
      <c r="AE623" s="192">
        <v>0</v>
      </c>
      <c r="AF623" s="192">
        <v>0</v>
      </c>
      <c r="AG623" s="192">
        <v>0</v>
      </c>
      <c r="AH623" s="83">
        <v>0</v>
      </c>
      <c r="AI623" s="83">
        <v>0</v>
      </c>
      <c r="AJ623" s="83">
        <v>0</v>
      </c>
      <c r="AK623" s="192">
        <v>0</v>
      </c>
      <c r="AL623" s="192">
        <v>0</v>
      </c>
      <c r="AM623" s="192">
        <v>0</v>
      </c>
      <c r="AN623" s="192">
        <v>0</v>
      </c>
      <c r="AO623" s="192">
        <v>0</v>
      </c>
      <c r="AP623" s="192">
        <v>0</v>
      </c>
      <c r="AQ623" s="192">
        <v>0</v>
      </c>
      <c r="AR623" s="192">
        <v>0</v>
      </c>
      <c r="AS623" s="192">
        <v>0</v>
      </c>
      <c r="AT623" s="192">
        <v>0</v>
      </c>
      <c r="AU623" s="83">
        <v>0</v>
      </c>
      <c r="AV623" s="638"/>
    </row>
    <row r="624" spans="1:48">
      <c r="A624" s="585"/>
      <c r="B624" s="589"/>
      <c r="C624" s="656"/>
      <c r="D624" s="578"/>
      <c r="E624" s="571"/>
      <c r="F624" s="568"/>
      <c r="G624" s="568"/>
      <c r="H624" s="595"/>
      <c r="I624" s="595"/>
      <c r="J624" s="562"/>
      <c r="K624" s="562"/>
      <c r="L624" s="565"/>
      <c r="M624" s="565"/>
      <c r="N624" s="88">
        <f>SUM(N619:N623)</f>
        <v>0</v>
      </c>
      <c r="O624" s="88">
        <f t="shared" ref="O624:T624" si="282">SUM(O619:O623)</f>
        <v>0</v>
      </c>
      <c r="P624" s="88">
        <f t="shared" si="282"/>
        <v>0.70747000000000004</v>
      </c>
      <c r="Q624" s="175">
        <f t="shared" si="282"/>
        <v>1.63245</v>
      </c>
      <c r="R624" s="175">
        <f t="shared" si="282"/>
        <v>1.7533799999999999</v>
      </c>
      <c r="S624" s="175">
        <f t="shared" si="282"/>
        <v>1.16892</v>
      </c>
      <c r="T624" s="175">
        <f t="shared" si="282"/>
        <v>12.48057</v>
      </c>
      <c r="U624" s="176">
        <f t="shared" si="281"/>
        <v>17.742789999999999</v>
      </c>
      <c r="V624" s="177" t="s">
        <v>11</v>
      </c>
      <c r="W624" s="193">
        <f t="shared" ref="W624:AU624" si="283">SUM(W619:W623)</f>
        <v>1632.45</v>
      </c>
      <c r="X624" s="193">
        <f t="shared" si="283"/>
        <v>0</v>
      </c>
      <c r="Y624" s="193">
        <f t="shared" si="283"/>
        <v>0</v>
      </c>
      <c r="Z624" s="193">
        <f t="shared" si="283"/>
        <v>0</v>
      </c>
      <c r="AA624" s="193">
        <f t="shared" si="283"/>
        <v>0</v>
      </c>
      <c r="AB624" s="193">
        <f t="shared" si="283"/>
        <v>0</v>
      </c>
      <c r="AC624" s="193">
        <f t="shared" si="283"/>
        <v>0</v>
      </c>
      <c r="AD624" s="193">
        <f t="shared" si="283"/>
        <v>0</v>
      </c>
      <c r="AE624" s="193">
        <f t="shared" si="283"/>
        <v>0</v>
      </c>
      <c r="AF624" s="193">
        <f t="shared" si="283"/>
        <v>0</v>
      </c>
      <c r="AG624" s="193">
        <f t="shared" si="283"/>
        <v>0</v>
      </c>
      <c r="AH624" s="175">
        <f t="shared" si="283"/>
        <v>0</v>
      </c>
      <c r="AI624" s="175">
        <f t="shared" si="283"/>
        <v>0</v>
      </c>
      <c r="AJ624" s="175">
        <f t="shared" si="283"/>
        <v>0</v>
      </c>
      <c r="AK624" s="193">
        <f t="shared" si="283"/>
        <v>0</v>
      </c>
      <c r="AL624" s="193">
        <f t="shared" si="283"/>
        <v>0</v>
      </c>
      <c r="AM624" s="193">
        <f t="shared" si="283"/>
        <v>0</v>
      </c>
      <c r="AN624" s="193">
        <f t="shared" si="283"/>
        <v>0</v>
      </c>
      <c r="AO624" s="193">
        <f t="shared" si="283"/>
        <v>0</v>
      </c>
      <c r="AP624" s="193">
        <f t="shared" si="283"/>
        <v>0</v>
      </c>
      <c r="AQ624" s="193">
        <f t="shared" si="283"/>
        <v>0</v>
      </c>
      <c r="AR624" s="193">
        <f t="shared" si="283"/>
        <v>0</v>
      </c>
      <c r="AS624" s="193">
        <f t="shared" si="283"/>
        <v>0</v>
      </c>
      <c r="AT624" s="193">
        <f t="shared" si="283"/>
        <v>0</v>
      </c>
      <c r="AU624" s="175">
        <f t="shared" si="283"/>
        <v>0</v>
      </c>
      <c r="AV624" s="328"/>
    </row>
    <row r="625" spans="1:48" ht="15.75" customHeight="1">
      <c r="A625" s="585"/>
      <c r="B625" s="587" t="s">
        <v>689</v>
      </c>
      <c r="C625" s="656" t="s">
        <v>921</v>
      </c>
      <c r="D625" s="576" t="s">
        <v>630</v>
      </c>
      <c r="E625" s="569" t="s">
        <v>691</v>
      </c>
      <c r="F625" s="82" t="s">
        <v>18</v>
      </c>
      <c r="G625" s="82" t="s">
        <v>20</v>
      </c>
      <c r="H625" s="82" t="s">
        <v>297</v>
      </c>
      <c r="I625" s="82" t="s">
        <v>297</v>
      </c>
      <c r="J625" s="560">
        <v>2020</v>
      </c>
      <c r="K625" s="560">
        <v>2022</v>
      </c>
      <c r="L625" s="563">
        <v>67.540999999999997</v>
      </c>
      <c r="M625" s="563">
        <f>Q630+R630+S630+T630</f>
        <v>50.964799999999997</v>
      </c>
      <c r="N625" s="83">
        <v>0</v>
      </c>
      <c r="O625" s="83">
        <v>0</v>
      </c>
      <c r="P625" s="83">
        <v>0</v>
      </c>
      <c r="Q625" s="83">
        <v>0</v>
      </c>
      <c r="R625" s="83">
        <v>0</v>
      </c>
      <c r="S625" s="83">
        <v>0</v>
      </c>
      <c r="T625" s="83">
        <v>0</v>
      </c>
      <c r="U625" s="83">
        <f>SUM(N625:T625)</f>
        <v>0</v>
      </c>
      <c r="V625" s="170" t="s">
        <v>3</v>
      </c>
      <c r="W625" s="192">
        <v>0</v>
      </c>
      <c r="X625" s="192">
        <v>0</v>
      </c>
      <c r="Y625" s="192">
        <v>0</v>
      </c>
      <c r="Z625" s="192">
        <v>0</v>
      </c>
      <c r="AA625" s="192">
        <v>0</v>
      </c>
      <c r="AB625" s="192">
        <v>0</v>
      </c>
      <c r="AC625" s="192">
        <v>0</v>
      </c>
      <c r="AD625" s="192">
        <v>0</v>
      </c>
      <c r="AE625" s="192">
        <v>0</v>
      </c>
      <c r="AF625" s="192">
        <v>0</v>
      </c>
      <c r="AG625" s="192">
        <v>0</v>
      </c>
      <c r="AH625" s="83">
        <v>0</v>
      </c>
      <c r="AI625" s="83">
        <v>0</v>
      </c>
      <c r="AJ625" s="83">
        <v>0</v>
      </c>
      <c r="AK625" s="192">
        <v>0</v>
      </c>
      <c r="AL625" s="192">
        <v>0</v>
      </c>
      <c r="AM625" s="192">
        <v>0</v>
      </c>
      <c r="AN625" s="192">
        <v>0</v>
      </c>
      <c r="AO625" s="192">
        <v>0</v>
      </c>
      <c r="AP625" s="192">
        <v>0</v>
      </c>
      <c r="AQ625" s="192">
        <v>0</v>
      </c>
      <c r="AR625" s="192">
        <v>0</v>
      </c>
      <c r="AS625" s="192">
        <v>0</v>
      </c>
      <c r="AT625" s="192">
        <v>0</v>
      </c>
      <c r="AU625" s="83">
        <v>0</v>
      </c>
      <c r="AV625" s="636" t="s">
        <v>997</v>
      </c>
    </row>
    <row r="626" spans="1:48" ht="15.75" customHeight="1">
      <c r="A626" s="585"/>
      <c r="B626" s="588"/>
      <c r="C626" s="656"/>
      <c r="D626" s="577"/>
      <c r="E626" s="570"/>
      <c r="F626" s="82" t="s">
        <v>19</v>
      </c>
      <c r="G626" s="82" t="s">
        <v>22</v>
      </c>
      <c r="H626" s="82" t="s">
        <v>297</v>
      </c>
      <c r="I626" s="82" t="s">
        <v>297</v>
      </c>
      <c r="J626" s="561"/>
      <c r="K626" s="561"/>
      <c r="L626" s="564"/>
      <c r="M626" s="564"/>
      <c r="N626" s="9">
        <v>0</v>
      </c>
      <c r="O626" s="9">
        <v>0</v>
      </c>
      <c r="P626" s="9">
        <v>6.7500000000000004E-2</v>
      </c>
      <c r="Q626" s="83">
        <v>27.314299999999999</v>
      </c>
      <c r="R626" s="83">
        <v>0</v>
      </c>
      <c r="S626" s="83">
        <v>0</v>
      </c>
      <c r="T626" s="83">
        <v>0</v>
      </c>
      <c r="U626" s="83">
        <f t="shared" ref="U626:U629" si="284">SUM(N626:T626)</f>
        <v>27.381799999999998</v>
      </c>
      <c r="V626" s="171" t="s">
        <v>8</v>
      </c>
      <c r="W626" s="192">
        <v>27314.3</v>
      </c>
      <c r="X626" s="192">
        <v>0</v>
      </c>
      <c r="Y626" s="192">
        <v>0</v>
      </c>
      <c r="Z626" s="192">
        <v>0</v>
      </c>
      <c r="AA626" s="192">
        <v>0</v>
      </c>
      <c r="AB626" s="192">
        <v>0</v>
      </c>
      <c r="AC626" s="192">
        <v>0</v>
      </c>
      <c r="AD626" s="192">
        <v>0</v>
      </c>
      <c r="AE626" s="192">
        <v>0</v>
      </c>
      <c r="AF626" s="192">
        <v>0</v>
      </c>
      <c r="AG626" s="192">
        <v>0</v>
      </c>
      <c r="AH626" s="83">
        <v>0</v>
      </c>
      <c r="AI626" s="83">
        <v>0</v>
      </c>
      <c r="AJ626" s="83">
        <v>0</v>
      </c>
      <c r="AK626" s="192">
        <v>0</v>
      </c>
      <c r="AL626" s="192">
        <v>0</v>
      </c>
      <c r="AM626" s="192">
        <v>0</v>
      </c>
      <c r="AN626" s="192">
        <v>0</v>
      </c>
      <c r="AO626" s="192">
        <v>0</v>
      </c>
      <c r="AP626" s="192">
        <v>0</v>
      </c>
      <c r="AQ626" s="192">
        <v>0</v>
      </c>
      <c r="AR626" s="192">
        <v>0</v>
      </c>
      <c r="AS626" s="192">
        <v>0</v>
      </c>
      <c r="AT626" s="192">
        <v>0</v>
      </c>
      <c r="AU626" s="83">
        <v>0</v>
      </c>
      <c r="AV626" s="637"/>
    </row>
    <row r="627" spans="1:48" ht="22.5" customHeight="1">
      <c r="A627" s="585"/>
      <c r="B627" s="588"/>
      <c r="C627" s="656"/>
      <c r="D627" s="577"/>
      <c r="E627" s="570"/>
      <c r="F627" s="566" t="s">
        <v>39</v>
      </c>
      <c r="G627" s="566" t="s">
        <v>21</v>
      </c>
      <c r="H627" s="593">
        <v>150000</v>
      </c>
      <c r="I627" s="593">
        <v>250000</v>
      </c>
      <c r="J627" s="561"/>
      <c r="K627" s="561"/>
      <c r="L627" s="564"/>
      <c r="M627" s="564"/>
      <c r="N627" s="83">
        <v>0</v>
      </c>
      <c r="O627" s="83">
        <v>0</v>
      </c>
      <c r="P627" s="83">
        <v>0</v>
      </c>
      <c r="Q627" s="83">
        <v>0</v>
      </c>
      <c r="R627" s="83">
        <v>16.509</v>
      </c>
      <c r="S627" s="83">
        <v>0.8</v>
      </c>
      <c r="T627" s="83">
        <v>6.3414999999999999</v>
      </c>
      <c r="U627" s="83">
        <f>SUM(N627:T627)</f>
        <v>23.650500000000001</v>
      </c>
      <c r="V627" s="170" t="s">
        <v>50</v>
      </c>
      <c r="W627" s="192">
        <v>0</v>
      </c>
      <c r="X627" s="192">
        <v>0</v>
      </c>
      <c r="Y627" s="192">
        <v>0</v>
      </c>
      <c r="Z627" s="192">
        <v>0</v>
      </c>
      <c r="AA627" s="192">
        <v>0</v>
      </c>
      <c r="AB627" s="192">
        <v>0</v>
      </c>
      <c r="AC627" s="192">
        <v>0</v>
      </c>
      <c r="AD627" s="192">
        <v>0</v>
      </c>
      <c r="AE627" s="192">
        <v>0</v>
      </c>
      <c r="AF627" s="192">
        <v>0</v>
      </c>
      <c r="AG627" s="192">
        <v>0</v>
      </c>
      <c r="AH627" s="83">
        <v>0</v>
      </c>
      <c r="AI627" s="83">
        <v>0</v>
      </c>
      <c r="AJ627" s="83">
        <v>0</v>
      </c>
      <c r="AK627" s="192">
        <v>0</v>
      </c>
      <c r="AL627" s="192">
        <v>0</v>
      </c>
      <c r="AM627" s="192">
        <v>0</v>
      </c>
      <c r="AN627" s="192">
        <v>0</v>
      </c>
      <c r="AO627" s="192">
        <v>0</v>
      </c>
      <c r="AP627" s="192">
        <v>0</v>
      </c>
      <c r="AQ627" s="192">
        <v>0</v>
      </c>
      <c r="AR627" s="192">
        <v>0</v>
      </c>
      <c r="AS627" s="192">
        <v>0</v>
      </c>
      <c r="AT627" s="192">
        <v>0</v>
      </c>
      <c r="AU627" s="83">
        <v>0</v>
      </c>
      <c r="AV627" s="637"/>
    </row>
    <row r="628" spans="1:48">
      <c r="A628" s="585"/>
      <c r="B628" s="588"/>
      <c r="C628" s="656"/>
      <c r="D628" s="577"/>
      <c r="E628" s="570"/>
      <c r="F628" s="567"/>
      <c r="G628" s="567"/>
      <c r="H628" s="594"/>
      <c r="I628" s="594"/>
      <c r="J628" s="561"/>
      <c r="K628" s="561"/>
      <c r="L628" s="564"/>
      <c r="M628" s="564"/>
      <c r="N628" s="83">
        <v>0</v>
      </c>
      <c r="O628" s="83">
        <v>0</v>
      </c>
      <c r="P628" s="83">
        <v>0</v>
      </c>
      <c r="Q628" s="83">
        <v>0</v>
      </c>
      <c r="R628" s="83">
        <v>0</v>
      </c>
      <c r="S628" s="83">
        <v>0</v>
      </c>
      <c r="T628" s="83">
        <v>0</v>
      </c>
      <c r="U628" s="83">
        <f t="shared" si="284"/>
        <v>0</v>
      </c>
      <c r="V628" s="170" t="s">
        <v>51</v>
      </c>
      <c r="W628" s="192">
        <v>0</v>
      </c>
      <c r="X628" s="192">
        <v>0</v>
      </c>
      <c r="Y628" s="192">
        <v>0</v>
      </c>
      <c r="Z628" s="192">
        <v>0</v>
      </c>
      <c r="AA628" s="192">
        <v>0</v>
      </c>
      <c r="AB628" s="192">
        <v>0</v>
      </c>
      <c r="AC628" s="192">
        <v>0</v>
      </c>
      <c r="AD628" s="192">
        <v>0</v>
      </c>
      <c r="AE628" s="192">
        <v>0</v>
      </c>
      <c r="AF628" s="192">
        <v>0</v>
      </c>
      <c r="AG628" s="192">
        <v>0</v>
      </c>
      <c r="AH628" s="83">
        <v>0</v>
      </c>
      <c r="AI628" s="83">
        <v>0</v>
      </c>
      <c r="AJ628" s="83">
        <v>0</v>
      </c>
      <c r="AK628" s="192">
        <v>0</v>
      </c>
      <c r="AL628" s="192">
        <v>0</v>
      </c>
      <c r="AM628" s="192">
        <v>0</v>
      </c>
      <c r="AN628" s="192">
        <v>0</v>
      </c>
      <c r="AO628" s="192">
        <v>0</v>
      </c>
      <c r="AP628" s="192">
        <v>0</v>
      </c>
      <c r="AQ628" s="192">
        <v>0</v>
      </c>
      <c r="AR628" s="192">
        <v>0</v>
      </c>
      <c r="AS628" s="192">
        <v>0</v>
      </c>
      <c r="AT628" s="192">
        <v>0</v>
      </c>
      <c r="AU628" s="83">
        <v>0</v>
      </c>
      <c r="AV628" s="637"/>
    </row>
    <row r="629" spans="1:48">
      <c r="A629" s="585"/>
      <c r="B629" s="588"/>
      <c r="C629" s="656"/>
      <c r="D629" s="577"/>
      <c r="E629" s="570"/>
      <c r="F629" s="567"/>
      <c r="G629" s="567"/>
      <c r="H629" s="594"/>
      <c r="I629" s="594"/>
      <c r="J629" s="561"/>
      <c r="K629" s="561"/>
      <c r="L629" s="564"/>
      <c r="M629" s="564"/>
      <c r="N629" s="83">
        <v>0</v>
      </c>
      <c r="O629" s="83">
        <v>0</v>
      </c>
      <c r="P629" s="83">
        <v>0</v>
      </c>
      <c r="Q629" s="83">
        <v>0</v>
      </c>
      <c r="R629" s="83">
        <v>0</v>
      </c>
      <c r="S629" s="83">
        <v>0</v>
      </c>
      <c r="T629" s="83">
        <v>0</v>
      </c>
      <c r="U629" s="83">
        <f t="shared" si="284"/>
        <v>0</v>
      </c>
      <c r="V629" s="170" t="s">
        <v>52</v>
      </c>
      <c r="W629" s="192">
        <v>0</v>
      </c>
      <c r="X629" s="192">
        <v>0</v>
      </c>
      <c r="Y629" s="192">
        <v>0</v>
      </c>
      <c r="Z629" s="192">
        <v>0</v>
      </c>
      <c r="AA629" s="192">
        <v>0</v>
      </c>
      <c r="AB629" s="192">
        <v>0</v>
      </c>
      <c r="AC629" s="192">
        <v>0</v>
      </c>
      <c r="AD629" s="192">
        <v>0</v>
      </c>
      <c r="AE629" s="192">
        <v>0</v>
      </c>
      <c r="AF629" s="192">
        <v>0</v>
      </c>
      <c r="AG629" s="192">
        <v>0</v>
      </c>
      <c r="AH629" s="83">
        <v>0</v>
      </c>
      <c r="AI629" s="83">
        <v>0</v>
      </c>
      <c r="AJ629" s="83">
        <v>0</v>
      </c>
      <c r="AK629" s="192">
        <v>0</v>
      </c>
      <c r="AL629" s="192">
        <v>0</v>
      </c>
      <c r="AM629" s="192">
        <v>0</v>
      </c>
      <c r="AN629" s="192">
        <v>0</v>
      </c>
      <c r="AO629" s="192">
        <v>0</v>
      </c>
      <c r="AP629" s="192">
        <v>0</v>
      </c>
      <c r="AQ629" s="192">
        <v>0</v>
      </c>
      <c r="AR629" s="192">
        <v>0</v>
      </c>
      <c r="AS629" s="192">
        <v>0</v>
      </c>
      <c r="AT629" s="192">
        <v>0</v>
      </c>
      <c r="AU629" s="83">
        <v>0</v>
      </c>
      <c r="AV629" s="638"/>
    </row>
    <row r="630" spans="1:48">
      <c r="A630" s="585"/>
      <c r="B630" s="589"/>
      <c r="C630" s="656"/>
      <c r="D630" s="578"/>
      <c r="E630" s="571"/>
      <c r="F630" s="568"/>
      <c r="G630" s="568"/>
      <c r="H630" s="595"/>
      <c r="I630" s="595"/>
      <c r="J630" s="562"/>
      <c r="K630" s="562"/>
      <c r="L630" s="565"/>
      <c r="M630" s="565"/>
      <c r="N630" s="88">
        <f>SUM(N625:N629)</f>
        <v>0</v>
      </c>
      <c r="O630" s="88">
        <f t="shared" ref="O630:T630" si="285">SUM(O625:O629)</f>
        <v>0</v>
      </c>
      <c r="P630" s="88">
        <f t="shared" si="285"/>
        <v>6.7500000000000004E-2</v>
      </c>
      <c r="Q630" s="175">
        <f t="shared" si="285"/>
        <v>27.314299999999999</v>
      </c>
      <c r="R630" s="175">
        <f t="shared" si="285"/>
        <v>16.509</v>
      </c>
      <c r="S630" s="175">
        <f t="shared" si="285"/>
        <v>0.8</v>
      </c>
      <c r="T630" s="175">
        <f t="shared" si="285"/>
        <v>6.3414999999999999</v>
      </c>
      <c r="U630" s="176">
        <f>SUM(N630:T630)</f>
        <v>51.032299999999992</v>
      </c>
      <c r="V630" s="177" t="s">
        <v>11</v>
      </c>
      <c r="W630" s="193">
        <f t="shared" ref="W630:AV630" si="286">SUM(W625:W629)</f>
        <v>27314.3</v>
      </c>
      <c r="X630" s="193">
        <f t="shared" si="286"/>
        <v>0</v>
      </c>
      <c r="Y630" s="193">
        <f t="shared" si="286"/>
        <v>0</v>
      </c>
      <c r="Z630" s="193">
        <f t="shared" si="286"/>
        <v>0</v>
      </c>
      <c r="AA630" s="193">
        <f t="shared" si="286"/>
        <v>0</v>
      </c>
      <c r="AB630" s="193">
        <f t="shared" si="286"/>
        <v>0</v>
      </c>
      <c r="AC630" s="193">
        <f t="shared" si="286"/>
        <v>0</v>
      </c>
      <c r="AD630" s="193">
        <f t="shared" si="286"/>
        <v>0</v>
      </c>
      <c r="AE630" s="193">
        <f t="shared" si="286"/>
        <v>0</v>
      </c>
      <c r="AF630" s="193">
        <f t="shared" si="286"/>
        <v>0</v>
      </c>
      <c r="AG630" s="193">
        <f t="shared" si="286"/>
        <v>0</v>
      </c>
      <c r="AH630" s="175">
        <f t="shared" si="286"/>
        <v>0</v>
      </c>
      <c r="AI630" s="175">
        <f t="shared" si="286"/>
        <v>0</v>
      </c>
      <c r="AJ630" s="175">
        <f t="shared" si="286"/>
        <v>0</v>
      </c>
      <c r="AK630" s="193">
        <f t="shared" si="286"/>
        <v>0</v>
      </c>
      <c r="AL630" s="193">
        <f t="shared" si="286"/>
        <v>0</v>
      </c>
      <c r="AM630" s="193">
        <f t="shared" si="286"/>
        <v>0</v>
      </c>
      <c r="AN630" s="193">
        <f t="shared" si="286"/>
        <v>0</v>
      </c>
      <c r="AO630" s="193">
        <f t="shared" si="286"/>
        <v>0</v>
      </c>
      <c r="AP630" s="193">
        <f t="shared" si="286"/>
        <v>0</v>
      </c>
      <c r="AQ630" s="193">
        <f t="shared" si="286"/>
        <v>0</v>
      </c>
      <c r="AR630" s="193">
        <f t="shared" si="286"/>
        <v>0</v>
      </c>
      <c r="AS630" s="193">
        <f t="shared" si="286"/>
        <v>0</v>
      </c>
      <c r="AT630" s="193">
        <f t="shared" si="286"/>
        <v>0</v>
      </c>
      <c r="AU630" s="175">
        <f t="shared" si="286"/>
        <v>0</v>
      </c>
      <c r="AV630" s="175">
        <f t="shared" si="286"/>
        <v>0</v>
      </c>
    </row>
    <row r="631" spans="1:48" ht="15.75" customHeight="1">
      <c r="A631" s="585"/>
      <c r="B631" s="587" t="s">
        <v>692</v>
      </c>
      <c r="C631" s="656" t="s">
        <v>693</v>
      </c>
      <c r="D631" s="576" t="s">
        <v>630</v>
      </c>
      <c r="E631" s="569" t="s">
        <v>694</v>
      </c>
      <c r="F631" s="82" t="s">
        <v>18</v>
      </c>
      <c r="G631" s="82" t="s">
        <v>20</v>
      </c>
      <c r="H631" s="82" t="s">
        <v>297</v>
      </c>
      <c r="I631" s="82" t="s">
        <v>297</v>
      </c>
      <c r="J631" s="560">
        <v>2020</v>
      </c>
      <c r="K631" s="560">
        <v>2022</v>
      </c>
      <c r="L631" s="563">
        <v>10.005000000000001</v>
      </c>
      <c r="M631" s="563">
        <f>Q637+R637+S637+T637</f>
        <v>7.8</v>
      </c>
      <c r="N631" s="83">
        <v>0</v>
      </c>
      <c r="O631" s="83">
        <v>0</v>
      </c>
      <c r="P631" s="83">
        <v>0</v>
      </c>
      <c r="Q631" s="83">
        <v>0</v>
      </c>
      <c r="R631" s="83">
        <v>0</v>
      </c>
      <c r="S631" s="83">
        <v>0</v>
      </c>
      <c r="T631" s="83">
        <v>0</v>
      </c>
      <c r="U631" s="83">
        <f>SUM(N631:T631)</f>
        <v>0</v>
      </c>
      <c r="V631" s="170" t="s">
        <v>3</v>
      </c>
      <c r="W631" s="192">
        <v>0</v>
      </c>
      <c r="X631" s="192">
        <v>0</v>
      </c>
      <c r="Y631" s="192">
        <v>0</v>
      </c>
      <c r="Z631" s="192">
        <v>0</v>
      </c>
      <c r="AA631" s="192">
        <v>0</v>
      </c>
      <c r="AB631" s="192">
        <v>0</v>
      </c>
      <c r="AC631" s="192">
        <v>0</v>
      </c>
      <c r="AD631" s="192">
        <v>0</v>
      </c>
      <c r="AE631" s="192">
        <v>0</v>
      </c>
      <c r="AF631" s="192">
        <v>0</v>
      </c>
      <c r="AG631" s="192">
        <v>0</v>
      </c>
      <c r="AH631" s="83">
        <v>0</v>
      </c>
      <c r="AI631" s="83">
        <v>0</v>
      </c>
      <c r="AJ631" s="83">
        <v>0</v>
      </c>
      <c r="AK631" s="192">
        <v>0</v>
      </c>
      <c r="AL631" s="192">
        <v>0</v>
      </c>
      <c r="AM631" s="192">
        <v>0</v>
      </c>
      <c r="AN631" s="192">
        <v>0</v>
      </c>
      <c r="AO631" s="192">
        <v>0</v>
      </c>
      <c r="AP631" s="192">
        <v>0</v>
      </c>
      <c r="AQ631" s="192">
        <v>0</v>
      </c>
      <c r="AR631" s="192">
        <v>0</v>
      </c>
      <c r="AS631" s="192">
        <v>0</v>
      </c>
      <c r="AT631" s="192">
        <v>0</v>
      </c>
      <c r="AU631" s="83">
        <v>0</v>
      </c>
      <c r="AV631" s="636" t="s">
        <v>997</v>
      </c>
    </row>
    <row r="632" spans="1:48" ht="15.75" customHeight="1">
      <c r="A632" s="585"/>
      <c r="B632" s="588"/>
      <c r="C632" s="656"/>
      <c r="D632" s="577"/>
      <c r="E632" s="570"/>
      <c r="F632" s="82" t="s">
        <v>19</v>
      </c>
      <c r="G632" s="82" t="s">
        <v>22</v>
      </c>
      <c r="H632" s="82" t="s">
        <v>297</v>
      </c>
      <c r="I632" s="82" t="s">
        <v>297</v>
      </c>
      <c r="J632" s="561"/>
      <c r="K632" s="561"/>
      <c r="L632" s="564"/>
      <c r="M632" s="564"/>
      <c r="N632" s="9">
        <v>0</v>
      </c>
      <c r="O632" s="9">
        <v>0</v>
      </c>
      <c r="P632" s="9">
        <v>2.2053400000000001</v>
      </c>
      <c r="Q632" s="83">
        <v>1.21526</v>
      </c>
      <c r="R632" s="83">
        <v>0</v>
      </c>
      <c r="S632" s="83">
        <v>0</v>
      </c>
      <c r="T632" s="83">
        <v>0</v>
      </c>
      <c r="U632" s="83">
        <f t="shared" ref="U632:U637" si="287">SUM(N632:T632)</f>
        <v>3.4206000000000003</v>
      </c>
      <c r="V632" s="171" t="s">
        <v>8</v>
      </c>
      <c r="W632" s="192">
        <v>1215.26</v>
      </c>
      <c r="X632" s="192">
        <v>0</v>
      </c>
      <c r="Y632" s="192">
        <v>0</v>
      </c>
      <c r="Z632" s="192">
        <v>0</v>
      </c>
      <c r="AA632" s="192">
        <v>0</v>
      </c>
      <c r="AB632" s="192">
        <v>0</v>
      </c>
      <c r="AC632" s="192">
        <v>0</v>
      </c>
      <c r="AD632" s="192">
        <v>0</v>
      </c>
      <c r="AE632" s="192">
        <v>0</v>
      </c>
      <c r="AF632" s="192">
        <v>0</v>
      </c>
      <c r="AG632" s="192">
        <v>0</v>
      </c>
      <c r="AH632" s="83">
        <v>0</v>
      </c>
      <c r="AI632" s="83">
        <v>0</v>
      </c>
      <c r="AJ632" s="83">
        <v>0</v>
      </c>
      <c r="AK632" s="192">
        <v>0</v>
      </c>
      <c r="AL632" s="192">
        <v>0</v>
      </c>
      <c r="AM632" s="192">
        <v>0</v>
      </c>
      <c r="AN632" s="192">
        <v>0</v>
      </c>
      <c r="AO632" s="192">
        <v>0</v>
      </c>
      <c r="AP632" s="192">
        <v>0</v>
      </c>
      <c r="AQ632" s="192">
        <v>0</v>
      </c>
      <c r="AR632" s="192">
        <v>0</v>
      </c>
      <c r="AS632" s="192">
        <v>0</v>
      </c>
      <c r="AT632" s="192">
        <v>0</v>
      </c>
      <c r="AU632" s="83">
        <v>0</v>
      </c>
      <c r="AV632" s="637"/>
    </row>
    <row r="633" spans="1:48" ht="15.75" customHeight="1">
      <c r="A633" s="585"/>
      <c r="B633" s="588"/>
      <c r="C633" s="656"/>
      <c r="D633" s="577"/>
      <c r="E633" s="570"/>
      <c r="F633" s="566" t="s">
        <v>39</v>
      </c>
      <c r="G633" s="566" t="s">
        <v>21</v>
      </c>
      <c r="H633" s="593">
        <v>1500</v>
      </c>
      <c r="I633" s="566" t="s">
        <v>370</v>
      </c>
      <c r="J633" s="561"/>
      <c r="K633" s="561"/>
      <c r="L633" s="564"/>
      <c r="M633" s="564"/>
      <c r="N633" s="83">
        <v>0</v>
      </c>
      <c r="O633" s="83">
        <v>0</v>
      </c>
      <c r="P633" s="83">
        <v>0</v>
      </c>
      <c r="Q633" s="83">
        <v>0</v>
      </c>
      <c r="R633" s="83">
        <v>0.61240000000000006</v>
      </c>
      <c r="S633" s="83">
        <v>5.97234</v>
      </c>
      <c r="T633" s="83">
        <v>0</v>
      </c>
      <c r="U633" s="83">
        <f>SUM(N633:T633)</f>
        <v>6.58474</v>
      </c>
      <c r="V633" s="170" t="s">
        <v>50</v>
      </c>
      <c r="W633" s="192">
        <v>0</v>
      </c>
      <c r="X633" s="192">
        <f>X634</f>
        <v>46</v>
      </c>
      <c r="Y633" s="192">
        <f t="shared" ref="Y633:AG633" si="288">Y634</f>
        <v>0</v>
      </c>
      <c r="Z633" s="192">
        <f t="shared" si="288"/>
        <v>0</v>
      </c>
      <c r="AA633" s="192">
        <f t="shared" si="288"/>
        <v>0</v>
      </c>
      <c r="AB633" s="192">
        <f t="shared" si="288"/>
        <v>0</v>
      </c>
      <c r="AC633" s="192">
        <f t="shared" si="288"/>
        <v>0</v>
      </c>
      <c r="AD633" s="192">
        <f t="shared" si="288"/>
        <v>0</v>
      </c>
      <c r="AE633" s="192">
        <f t="shared" si="288"/>
        <v>0</v>
      </c>
      <c r="AF633" s="192">
        <f t="shared" si="288"/>
        <v>0</v>
      </c>
      <c r="AG633" s="192">
        <f t="shared" si="288"/>
        <v>0</v>
      </c>
      <c r="AH633" s="83">
        <v>0</v>
      </c>
      <c r="AI633" s="83">
        <v>0</v>
      </c>
      <c r="AJ633" s="83">
        <v>0</v>
      </c>
      <c r="AK633" s="192">
        <v>0</v>
      </c>
      <c r="AL633" s="192">
        <v>0</v>
      </c>
      <c r="AM633" s="192">
        <v>0</v>
      </c>
      <c r="AN633" s="192">
        <v>0</v>
      </c>
      <c r="AO633" s="192">
        <v>0</v>
      </c>
      <c r="AP633" s="192">
        <v>0</v>
      </c>
      <c r="AQ633" s="192">
        <v>0</v>
      </c>
      <c r="AR633" s="192">
        <v>0</v>
      </c>
      <c r="AS633" s="192">
        <v>0</v>
      </c>
      <c r="AT633" s="192">
        <v>0</v>
      </c>
      <c r="AU633" s="83">
        <v>0</v>
      </c>
      <c r="AV633" s="637"/>
    </row>
    <row r="634" spans="1:48" s="275" customFormat="1" ht="15.75" hidden="1" customHeight="1">
      <c r="A634" s="585"/>
      <c r="B634" s="588"/>
      <c r="C634" s="656"/>
      <c r="D634" s="577"/>
      <c r="E634" s="570"/>
      <c r="F634" s="567"/>
      <c r="G634" s="567"/>
      <c r="H634" s="594"/>
      <c r="I634" s="567"/>
      <c r="J634" s="561"/>
      <c r="K634" s="561"/>
      <c r="L634" s="564"/>
      <c r="M634" s="564"/>
      <c r="N634" s="282"/>
      <c r="O634" s="282"/>
      <c r="P634" s="282"/>
      <c r="Q634" s="282"/>
      <c r="R634" s="282"/>
      <c r="S634" s="282"/>
      <c r="T634" s="282"/>
      <c r="U634" s="282"/>
      <c r="V634" s="353" t="s">
        <v>1026</v>
      </c>
      <c r="W634" s="359"/>
      <c r="X634" s="359">
        <v>46</v>
      </c>
      <c r="Y634" s="359"/>
      <c r="Z634" s="359"/>
      <c r="AA634" s="359"/>
      <c r="AB634" s="359"/>
      <c r="AC634" s="359"/>
      <c r="AD634" s="359"/>
      <c r="AE634" s="359"/>
      <c r="AF634" s="359"/>
      <c r="AG634" s="359"/>
      <c r="AH634" s="282"/>
      <c r="AI634" s="282"/>
      <c r="AJ634" s="282"/>
      <c r="AK634" s="359"/>
      <c r="AL634" s="359"/>
      <c r="AM634" s="359"/>
      <c r="AN634" s="359"/>
      <c r="AO634" s="359"/>
      <c r="AP634" s="359"/>
      <c r="AQ634" s="359"/>
      <c r="AR634" s="359"/>
      <c r="AS634" s="359"/>
      <c r="AT634" s="359"/>
      <c r="AU634" s="282"/>
      <c r="AV634" s="637"/>
    </row>
    <row r="635" spans="1:48">
      <c r="A635" s="585"/>
      <c r="B635" s="588"/>
      <c r="C635" s="656"/>
      <c r="D635" s="577"/>
      <c r="E635" s="570"/>
      <c r="F635" s="567"/>
      <c r="G635" s="567"/>
      <c r="H635" s="594"/>
      <c r="I635" s="567"/>
      <c r="J635" s="561"/>
      <c r="K635" s="561"/>
      <c r="L635" s="564"/>
      <c r="M635" s="564"/>
      <c r="N635" s="83">
        <v>0</v>
      </c>
      <c r="O635" s="83">
        <v>0</v>
      </c>
      <c r="P635" s="83">
        <v>0</v>
      </c>
      <c r="Q635" s="83">
        <v>0</v>
      </c>
      <c r="R635" s="83">
        <v>0</v>
      </c>
      <c r="S635" s="83">
        <v>0</v>
      </c>
      <c r="T635" s="83">
        <v>0</v>
      </c>
      <c r="U635" s="83">
        <f t="shared" si="287"/>
        <v>0</v>
      </c>
      <c r="V635" s="170" t="s">
        <v>51</v>
      </c>
      <c r="W635" s="192">
        <v>0</v>
      </c>
      <c r="X635" s="192">
        <v>0</v>
      </c>
      <c r="Y635" s="192">
        <v>0</v>
      </c>
      <c r="Z635" s="192">
        <v>0</v>
      </c>
      <c r="AA635" s="192">
        <v>0</v>
      </c>
      <c r="AB635" s="192">
        <v>0</v>
      </c>
      <c r="AC635" s="192">
        <v>0</v>
      </c>
      <c r="AD635" s="192">
        <v>0</v>
      </c>
      <c r="AE635" s="192">
        <v>0</v>
      </c>
      <c r="AF635" s="192">
        <v>0</v>
      </c>
      <c r="AG635" s="192">
        <v>0</v>
      </c>
      <c r="AH635" s="83">
        <v>0</v>
      </c>
      <c r="AI635" s="83">
        <v>0</v>
      </c>
      <c r="AJ635" s="83">
        <v>0</v>
      </c>
      <c r="AK635" s="192">
        <v>0</v>
      </c>
      <c r="AL635" s="192">
        <v>0</v>
      </c>
      <c r="AM635" s="192">
        <v>0</v>
      </c>
      <c r="AN635" s="192">
        <v>0</v>
      </c>
      <c r="AO635" s="192">
        <v>0</v>
      </c>
      <c r="AP635" s="192">
        <v>0</v>
      </c>
      <c r="AQ635" s="192">
        <v>0</v>
      </c>
      <c r="AR635" s="192">
        <v>0</v>
      </c>
      <c r="AS635" s="192">
        <v>0</v>
      </c>
      <c r="AT635" s="192">
        <v>0</v>
      </c>
      <c r="AU635" s="83">
        <v>0</v>
      </c>
      <c r="AV635" s="637"/>
    </row>
    <row r="636" spans="1:48">
      <c r="A636" s="585"/>
      <c r="B636" s="588"/>
      <c r="C636" s="656"/>
      <c r="D636" s="577"/>
      <c r="E636" s="570"/>
      <c r="F636" s="567"/>
      <c r="G636" s="567"/>
      <c r="H636" s="594"/>
      <c r="I636" s="567"/>
      <c r="J636" s="561"/>
      <c r="K636" s="561"/>
      <c r="L636" s="564"/>
      <c r="M636" s="564"/>
      <c r="N636" s="86">
        <v>0</v>
      </c>
      <c r="O636" s="86">
        <v>0</v>
      </c>
      <c r="P636" s="86">
        <v>0</v>
      </c>
      <c r="Q636" s="86">
        <v>0</v>
      </c>
      <c r="R636" s="86">
        <v>0</v>
      </c>
      <c r="S636" s="86">
        <v>0</v>
      </c>
      <c r="T636" s="86">
        <v>0</v>
      </c>
      <c r="U636" s="83">
        <f t="shared" si="287"/>
        <v>0</v>
      </c>
      <c r="V636" s="170" t="s">
        <v>52</v>
      </c>
      <c r="W636" s="207">
        <v>0</v>
      </c>
      <c r="X636" s="207">
        <v>0</v>
      </c>
      <c r="Y636" s="207">
        <v>0</v>
      </c>
      <c r="Z636" s="207">
        <v>0</v>
      </c>
      <c r="AA636" s="207">
        <v>0</v>
      </c>
      <c r="AB636" s="207">
        <v>0</v>
      </c>
      <c r="AC636" s="207">
        <v>0</v>
      </c>
      <c r="AD636" s="207">
        <v>0</v>
      </c>
      <c r="AE636" s="207">
        <v>0</v>
      </c>
      <c r="AF636" s="207">
        <v>0</v>
      </c>
      <c r="AG636" s="207">
        <v>0</v>
      </c>
      <c r="AH636" s="86">
        <v>0</v>
      </c>
      <c r="AI636" s="86">
        <v>0</v>
      </c>
      <c r="AJ636" s="86">
        <v>0</v>
      </c>
      <c r="AK636" s="207">
        <v>0</v>
      </c>
      <c r="AL636" s="207">
        <v>0</v>
      </c>
      <c r="AM636" s="207">
        <v>0</v>
      </c>
      <c r="AN636" s="207">
        <v>0</v>
      </c>
      <c r="AO636" s="207">
        <v>0</v>
      </c>
      <c r="AP636" s="207">
        <v>0</v>
      </c>
      <c r="AQ636" s="207">
        <v>0</v>
      </c>
      <c r="AR636" s="207">
        <v>0</v>
      </c>
      <c r="AS636" s="207">
        <v>0</v>
      </c>
      <c r="AT636" s="207">
        <v>0</v>
      </c>
      <c r="AU636" s="86">
        <v>0</v>
      </c>
      <c r="AV636" s="638"/>
    </row>
    <row r="637" spans="1:48">
      <c r="A637" s="586"/>
      <c r="B637" s="589"/>
      <c r="C637" s="656"/>
      <c r="D637" s="578"/>
      <c r="E637" s="571"/>
      <c r="F637" s="568"/>
      <c r="G637" s="568"/>
      <c r="H637" s="595"/>
      <c r="I637" s="568"/>
      <c r="J637" s="562"/>
      <c r="K637" s="562"/>
      <c r="L637" s="565"/>
      <c r="M637" s="565"/>
      <c r="N637" s="88">
        <f>SUM(N631:N636)</f>
        <v>0</v>
      </c>
      <c r="O637" s="88">
        <f t="shared" ref="O637:T637" si="289">SUM(O631:O636)</f>
        <v>0</v>
      </c>
      <c r="P637" s="88">
        <f t="shared" si="289"/>
        <v>2.2053400000000001</v>
      </c>
      <c r="Q637" s="175">
        <f t="shared" si="289"/>
        <v>1.21526</v>
      </c>
      <c r="R637" s="175">
        <f t="shared" si="289"/>
        <v>0.61240000000000006</v>
      </c>
      <c r="S637" s="175">
        <f t="shared" si="289"/>
        <v>5.97234</v>
      </c>
      <c r="T637" s="175">
        <f t="shared" si="289"/>
        <v>0</v>
      </c>
      <c r="U637" s="176">
        <f t="shared" si="287"/>
        <v>10.00534</v>
      </c>
      <c r="V637" s="177" t="s">
        <v>11</v>
      </c>
      <c r="W637" s="193">
        <f t="shared" ref="W637:AV637" si="290">SUM(W631:W636)</f>
        <v>1215.26</v>
      </c>
      <c r="X637" s="193">
        <f>X633</f>
        <v>46</v>
      </c>
      <c r="Y637" s="193">
        <f t="shared" ref="Y637:AG637" si="291">Y633</f>
        <v>0</v>
      </c>
      <c r="Z637" s="193">
        <f t="shared" si="291"/>
        <v>0</v>
      </c>
      <c r="AA637" s="193">
        <f t="shared" si="291"/>
        <v>0</v>
      </c>
      <c r="AB637" s="193">
        <f t="shared" si="291"/>
        <v>0</v>
      </c>
      <c r="AC637" s="193">
        <f t="shared" si="291"/>
        <v>0</v>
      </c>
      <c r="AD637" s="193">
        <f t="shared" si="291"/>
        <v>0</v>
      </c>
      <c r="AE637" s="193">
        <f t="shared" si="291"/>
        <v>0</v>
      </c>
      <c r="AF637" s="193">
        <f t="shared" si="291"/>
        <v>0</v>
      </c>
      <c r="AG637" s="193">
        <f t="shared" si="291"/>
        <v>0</v>
      </c>
      <c r="AH637" s="175">
        <f t="shared" si="290"/>
        <v>0</v>
      </c>
      <c r="AI637" s="175">
        <f t="shared" si="290"/>
        <v>0</v>
      </c>
      <c r="AJ637" s="175">
        <f t="shared" si="290"/>
        <v>0</v>
      </c>
      <c r="AK637" s="193">
        <f t="shared" si="290"/>
        <v>0</v>
      </c>
      <c r="AL637" s="193">
        <f t="shared" si="290"/>
        <v>0</v>
      </c>
      <c r="AM637" s="193">
        <f t="shared" si="290"/>
        <v>0</v>
      </c>
      <c r="AN637" s="193">
        <f t="shared" si="290"/>
        <v>0</v>
      </c>
      <c r="AO637" s="193">
        <f t="shared" si="290"/>
        <v>0</v>
      </c>
      <c r="AP637" s="193">
        <f t="shared" si="290"/>
        <v>0</v>
      </c>
      <c r="AQ637" s="193">
        <f t="shared" si="290"/>
        <v>0</v>
      </c>
      <c r="AR637" s="193">
        <f t="shared" si="290"/>
        <v>0</v>
      </c>
      <c r="AS637" s="193">
        <f t="shared" si="290"/>
        <v>0</v>
      </c>
      <c r="AT637" s="193">
        <f t="shared" si="290"/>
        <v>0</v>
      </c>
      <c r="AU637" s="175">
        <f t="shared" si="290"/>
        <v>0</v>
      </c>
      <c r="AV637" s="175">
        <f t="shared" si="290"/>
        <v>0</v>
      </c>
    </row>
    <row r="638" spans="1:48" ht="19.5" hidden="1" customHeight="1">
      <c r="A638" s="556" t="s">
        <v>643</v>
      </c>
      <c r="B638" s="557"/>
      <c r="C638" s="557"/>
      <c r="D638" s="557"/>
      <c r="E638" s="557"/>
      <c r="F638" s="557"/>
      <c r="G638" s="557"/>
      <c r="H638" s="557"/>
      <c r="I638" s="557"/>
      <c r="J638" s="557"/>
      <c r="K638" s="557"/>
      <c r="L638" s="557"/>
      <c r="M638" s="557"/>
      <c r="N638" s="557"/>
      <c r="O638" s="557"/>
      <c r="P638" s="557"/>
      <c r="Q638" s="557"/>
      <c r="R638" s="557"/>
      <c r="S638" s="557"/>
      <c r="T638" s="557"/>
      <c r="U638" s="557"/>
      <c r="V638" s="557"/>
      <c r="W638" s="558"/>
      <c r="X638" s="558"/>
      <c r="Y638" s="558"/>
      <c r="Z638" s="558"/>
      <c r="AA638" s="558"/>
      <c r="AB638" s="558"/>
      <c r="AC638" s="558"/>
      <c r="AD638" s="558"/>
      <c r="AE638" s="558"/>
      <c r="AF638" s="558"/>
      <c r="AG638" s="558"/>
      <c r="AH638" s="558"/>
      <c r="AI638" s="558"/>
      <c r="AJ638" s="558"/>
      <c r="AK638" s="558"/>
      <c r="AL638" s="558"/>
      <c r="AM638" s="558"/>
      <c r="AN638" s="558"/>
      <c r="AO638" s="558"/>
      <c r="AP638" s="558"/>
      <c r="AQ638" s="558"/>
      <c r="AR638" s="558"/>
      <c r="AS638" s="558"/>
      <c r="AT638" s="558"/>
      <c r="AU638" s="558"/>
      <c r="AV638" s="559"/>
    </row>
    <row r="639" spans="1:48" hidden="1">
      <c r="A639" s="596" t="s">
        <v>644</v>
      </c>
      <c r="B639" s="597"/>
      <c r="C639" s="597"/>
      <c r="D639" s="597"/>
      <c r="E639" s="597"/>
      <c r="F639" s="597"/>
      <c r="G639" s="597"/>
      <c r="H639" s="597"/>
      <c r="I639" s="597"/>
      <c r="J639" s="597"/>
      <c r="K639" s="597"/>
      <c r="L639" s="597"/>
      <c r="M639" s="597"/>
      <c r="N639" s="597"/>
      <c r="O639" s="597"/>
      <c r="P639" s="597"/>
      <c r="Q639" s="597"/>
      <c r="R639" s="597"/>
      <c r="S639" s="597"/>
      <c r="T639" s="597"/>
      <c r="U639" s="597"/>
      <c r="V639" s="598"/>
      <c r="W639" s="190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88"/>
      <c r="AI639" s="188"/>
      <c r="AJ639" s="188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88"/>
      <c r="AV639" s="302"/>
    </row>
    <row r="640" spans="1:48" ht="15.75" hidden="1" customHeight="1">
      <c r="A640" s="92"/>
      <c r="B640" s="542" t="s">
        <v>44</v>
      </c>
      <c r="C640" s="543"/>
      <c r="D640" s="543"/>
      <c r="E640" s="543"/>
      <c r="F640" s="543"/>
      <c r="G640" s="543"/>
      <c r="H640" s="543"/>
      <c r="I640" s="543"/>
      <c r="J640" s="543"/>
      <c r="K640" s="543"/>
      <c r="L640" s="543"/>
      <c r="M640" s="599"/>
      <c r="N640" s="85"/>
      <c r="O640" s="85"/>
      <c r="P640" s="85"/>
      <c r="Q640" s="85"/>
      <c r="R640" s="85"/>
      <c r="S640" s="85"/>
      <c r="T640" s="85"/>
      <c r="U640" s="9"/>
      <c r="V640" s="172"/>
      <c r="W640" s="190"/>
      <c r="X640" s="190"/>
      <c r="Y640" s="190"/>
      <c r="Z640" s="190"/>
      <c r="AA640" s="190"/>
      <c r="AB640" s="190"/>
      <c r="AC640" s="190"/>
      <c r="AD640" s="190"/>
      <c r="AE640" s="190"/>
      <c r="AF640" s="190"/>
      <c r="AG640" s="190"/>
      <c r="AH640" s="188"/>
      <c r="AI640" s="188"/>
      <c r="AJ640" s="188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88"/>
      <c r="AV640" s="302"/>
    </row>
    <row r="641" spans="1:48" ht="15.75" hidden="1" customHeight="1">
      <c r="A641" s="600"/>
      <c r="B641" s="601"/>
      <c r="C641" s="601"/>
      <c r="D641" s="601"/>
      <c r="E641" s="602"/>
      <c r="F641" s="47"/>
      <c r="G641" s="47"/>
      <c r="H641" s="47"/>
      <c r="I641" s="47"/>
      <c r="J641" s="47"/>
      <c r="K641" s="47"/>
      <c r="L641" s="47"/>
      <c r="M641" s="47"/>
      <c r="N641" s="85">
        <f t="shared" ref="N641:U642" si="292">N631+N625+N619+N611+N603+N597+N589+N583+N573+N567+N561+N555+N543+N537+N531</f>
        <v>0</v>
      </c>
      <c r="O641" s="85">
        <f t="shared" si="292"/>
        <v>0</v>
      </c>
      <c r="P641" s="85">
        <f t="shared" si="292"/>
        <v>0</v>
      </c>
      <c r="Q641" s="85">
        <f t="shared" si="292"/>
        <v>0</v>
      </c>
      <c r="R641" s="85">
        <f t="shared" si="292"/>
        <v>0</v>
      </c>
      <c r="S641" s="85">
        <f t="shared" si="292"/>
        <v>0</v>
      </c>
      <c r="T641" s="85">
        <f t="shared" si="292"/>
        <v>0</v>
      </c>
      <c r="U641" s="85">
        <f t="shared" si="292"/>
        <v>0</v>
      </c>
      <c r="V641" s="172" t="s">
        <v>3</v>
      </c>
      <c r="W641" s="191">
        <f t="shared" ref="W641:AU642" si="293">W631+W625+W619+W611+W603+W597+W589+W583+W573+W567+W561+W555+W543+W537+W531</f>
        <v>0</v>
      </c>
      <c r="X641" s="191">
        <f t="shared" si="293"/>
        <v>0</v>
      </c>
      <c r="Y641" s="191">
        <f t="shared" si="293"/>
        <v>0</v>
      </c>
      <c r="Z641" s="191">
        <f t="shared" si="293"/>
        <v>0</v>
      </c>
      <c r="AA641" s="191">
        <f t="shared" si="293"/>
        <v>0</v>
      </c>
      <c r="AB641" s="191">
        <f t="shared" si="293"/>
        <v>0</v>
      </c>
      <c r="AC641" s="191">
        <f t="shared" si="293"/>
        <v>0</v>
      </c>
      <c r="AD641" s="191">
        <f t="shared" si="293"/>
        <v>0</v>
      </c>
      <c r="AE641" s="191">
        <f t="shared" si="293"/>
        <v>0</v>
      </c>
      <c r="AF641" s="191">
        <f t="shared" si="293"/>
        <v>0</v>
      </c>
      <c r="AG641" s="191">
        <f t="shared" si="293"/>
        <v>0</v>
      </c>
      <c r="AH641" s="85">
        <f t="shared" si="293"/>
        <v>0</v>
      </c>
      <c r="AI641" s="85">
        <f t="shared" si="293"/>
        <v>0</v>
      </c>
      <c r="AJ641" s="85">
        <f t="shared" si="293"/>
        <v>0</v>
      </c>
      <c r="AK641" s="191">
        <f t="shared" si="293"/>
        <v>0</v>
      </c>
      <c r="AL641" s="191">
        <f t="shared" si="293"/>
        <v>0</v>
      </c>
      <c r="AM641" s="191">
        <f t="shared" si="293"/>
        <v>0</v>
      </c>
      <c r="AN641" s="191">
        <f t="shared" si="293"/>
        <v>0</v>
      </c>
      <c r="AO641" s="191">
        <f t="shared" si="293"/>
        <v>0</v>
      </c>
      <c r="AP641" s="191">
        <f t="shared" si="293"/>
        <v>0</v>
      </c>
      <c r="AQ641" s="191">
        <f t="shared" si="293"/>
        <v>0</v>
      </c>
      <c r="AR641" s="191">
        <f t="shared" si="293"/>
        <v>0</v>
      </c>
      <c r="AS641" s="191">
        <f t="shared" si="293"/>
        <v>0</v>
      </c>
      <c r="AT641" s="191">
        <f t="shared" si="293"/>
        <v>0</v>
      </c>
      <c r="AU641" s="85">
        <f t="shared" si="293"/>
        <v>0</v>
      </c>
      <c r="AV641" s="302"/>
    </row>
    <row r="642" spans="1:48" ht="15.75" hidden="1" customHeight="1">
      <c r="A642" s="603"/>
      <c r="B642" s="604"/>
      <c r="C642" s="604"/>
      <c r="D642" s="604"/>
      <c r="E642" s="605"/>
      <c r="F642" s="47"/>
      <c r="G642" s="47"/>
      <c r="H642" s="47"/>
      <c r="I642" s="47"/>
      <c r="J642" s="47"/>
      <c r="K642" s="47"/>
      <c r="L642" s="47"/>
      <c r="M642" s="47"/>
      <c r="N642" s="85">
        <f t="shared" si="292"/>
        <v>24.18074</v>
      </c>
      <c r="O642" s="85">
        <f t="shared" si="292"/>
        <v>32.372579999999999</v>
      </c>
      <c r="P642" s="85">
        <f t="shared" si="292"/>
        <v>30.313510000000001</v>
      </c>
      <c r="Q642" s="85">
        <f t="shared" si="292"/>
        <v>147.40925999999999</v>
      </c>
      <c r="R642" s="85">
        <f t="shared" si="292"/>
        <v>180.87530999999998</v>
      </c>
      <c r="S642" s="85">
        <f t="shared" si="292"/>
        <v>110.313715</v>
      </c>
      <c r="T642" s="85">
        <f t="shared" si="292"/>
        <v>85.125534999999999</v>
      </c>
      <c r="U642" s="85">
        <f t="shared" si="292"/>
        <v>610.59064999999987</v>
      </c>
      <c r="V642" s="172" t="s">
        <v>8</v>
      </c>
      <c r="W642" s="191">
        <f t="shared" si="293"/>
        <v>147409.25999999998</v>
      </c>
      <c r="X642" s="191">
        <f t="shared" si="293"/>
        <v>0</v>
      </c>
      <c r="Y642" s="191">
        <f t="shared" si="293"/>
        <v>0</v>
      </c>
      <c r="Z642" s="191">
        <f t="shared" si="293"/>
        <v>0</v>
      </c>
      <c r="AA642" s="191">
        <f t="shared" si="293"/>
        <v>0</v>
      </c>
      <c r="AB642" s="191">
        <f t="shared" si="293"/>
        <v>0</v>
      </c>
      <c r="AC642" s="191">
        <f t="shared" si="293"/>
        <v>0</v>
      </c>
      <c r="AD642" s="191">
        <f t="shared" si="293"/>
        <v>0</v>
      </c>
      <c r="AE642" s="191">
        <f t="shared" si="293"/>
        <v>0</v>
      </c>
      <c r="AF642" s="191">
        <f t="shared" si="293"/>
        <v>0</v>
      </c>
      <c r="AG642" s="191">
        <f t="shared" si="293"/>
        <v>0</v>
      </c>
      <c r="AH642" s="85">
        <f t="shared" si="293"/>
        <v>0</v>
      </c>
      <c r="AI642" s="85">
        <f t="shared" si="293"/>
        <v>0</v>
      </c>
      <c r="AJ642" s="85">
        <f t="shared" si="293"/>
        <v>0</v>
      </c>
      <c r="AK642" s="191">
        <f t="shared" si="293"/>
        <v>1138.73</v>
      </c>
      <c r="AL642" s="191">
        <f t="shared" si="293"/>
        <v>0</v>
      </c>
      <c r="AM642" s="191">
        <f t="shared" si="293"/>
        <v>0</v>
      </c>
      <c r="AN642" s="191">
        <f t="shared" si="293"/>
        <v>0</v>
      </c>
      <c r="AO642" s="191">
        <f t="shared" si="293"/>
        <v>0</v>
      </c>
      <c r="AP642" s="191">
        <f t="shared" si="293"/>
        <v>0</v>
      </c>
      <c r="AQ642" s="191">
        <f t="shared" si="293"/>
        <v>0</v>
      </c>
      <c r="AR642" s="191">
        <f t="shared" si="293"/>
        <v>0</v>
      </c>
      <c r="AS642" s="191">
        <f t="shared" si="293"/>
        <v>0</v>
      </c>
      <c r="AT642" s="191">
        <f t="shared" si="293"/>
        <v>0</v>
      </c>
      <c r="AU642" s="85">
        <f t="shared" si="293"/>
        <v>0</v>
      </c>
      <c r="AV642" s="302"/>
    </row>
    <row r="643" spans="1:48" ht="31.5" hidden="1">
      <c r="A643" s="603"/>
      <c r="B643" s="604"/>
      <c r="C643" s="604"/>
      <c r="D643" s="604"/>
      <c r="E643" s="605"/>
      <c r="F643" s="47"/>
      <c r="G643" s="47"/>
      <c r="H643" s="47"/>
      <c r="I643" s="47"/>
      <c r="J643" s="47"/>
      <c r="K643" s="47"/>
      <c r="L643" s="47"/>
      <c r="M643" s="47"/>
      <c r="N643" s="85">
        <f t="shared" ref="N643:U643" si="294">N633+N627+N621+N613+N606+N599+N591+N585+N578+N569+N563+N557+N547+N539+N533</f>
        <v>0</v>
      </c>
      <c r="O643" s="85">
        <f t="shared" si="294"/>
        <v>0</v>
      </c>
      <c r="P643" s="85">
        <f t="shared" si="294"/>
        <v>0</v>
      </c>
      <c r="Q643" s="85">
        <f t="shared" si="294"/>
        <v>0</v>
      </c>
      <c r="R643" s="85">
        <f t="shared" si="294"/>
        <v>19.252040000000001</v>
      </c>
      <c r="S643" s="85">
        <f t="shared" si="294"/>
        <v>33.78904</v>
      </c>
      <c r="T643" s="85">
        <f t="shared" si="294"/>
        <v>69.198890000000006</v>
      </c>
      <c r="U643" s="85">
        <f t="shared" si="294"/>
        <v>122.23997</v>
      </c>
      <c r="V643" s="172" t="s">
        <v>50</v>
      </c>
      <c r="W643" s="191">
        <f t="shared" ref="W643:AU643" si="295">W633+W627+W621+W613+W606+W599+W591+W585+W578+W569+W563+W557+W547+W539+W533</f>
        <v>0</v>
      </c>
      <c r="X643" s="191">
        <f t="shared" si="295"/>
        <v>46</v>
      </c>
      <c r="Y643" s="191">
        <f t="shared" si="295"/>
        <v>0</v>
      </c>
      <c r="Z643" s="191">
        <f t="shared" si="295"/>
        <v>0</v>
      </c>
      <c r="AA643" s="191">
        <f t="shared" si="295"/>
        <v>0</v>
      </c>
      <c r="AB643" s="191">
        <f t="shared" si="295"/>
        <v>0</v>
      </c>
      <c r="AC643" s="191">
        <f t="shared" si="295"/>
        <v>0</v>
      </c>
      <c r="AD643" s="191">
        <f t="shared" si="295"/>
        <v>0</v>
      </c>
      <c r="AE643" s="191">
        <f t="shared" si="295"/>
        <v>0</v>
      </c>
      <c r="AF643" s="191">
        <f t="shared" si="295"/>
        <v>0</v>
      </c>
      <c r="AG643" s="191">
        <f t="shared" si="295"/>
        <v>0</v>
      </c>
      <c r="AH643" s="85">
        <f t="shared" si="295"/>
        <v>0</v>
      </c>
      <c r="AI643" s="85">
        <f t="shared" si="295"/>
        <v>0</v>
      </c>
      <c r="AJ643" s="85">
        <f t="shared" si="295"/>
        <v>0</v>
      </c>
      <c r="AK643" s="191">
        <f t="shared" si="295"/>
        <v>0</v>
      </c>
      <c r="AL643" s="191">
        <f t="shared" si="295"/>
        <v>0</v>
      </c>
      <c r="AM643" s="191">
        <f t="shared" si="295"/>
        <v>0</v>
      </c>
      <c r="AN643" s="191">
        <f t="shared" si="295"/>
        <v>0</v>
      </c>
      <c r="AO643" s="191">
        <f t="shared" si="295"/>
        <v>0</v>
      </c>
      <c r="AP643" s="191">
        <f t="shared" si="295"/>
        <v>0</v>
      </c>
      <c r="AQ643" s="191">
        <f t="shared" si="295"/>
        <v>0</v>
      </c>
      <c r="AR643" s="191">
        <f t="shared" si="295"/>
        <v>0</v>
      </c>
      <c r="AS643" s="191">
        <f t="shared" si="295"/>
        <v>0</v>
      </c>
      <c r="AT643" s="191">
        <f t="shared" si="295"/>
        <v>0</v>
      </c>
      <c r="AU643" s="85">
        <f t="shared" si="295"/>
        <v>0</v>
      </c>
      <c r="AV643" s="302"/>
    </row>
    <row r="644" spans="1:48" hidden="1">
      <c r="A644" s="603"/>
      <c r="B644" s="604"/>
      <c r="C644" s="604"/>
      <c r="D644" s="604"/>
      <c r="E644" s="605"/>
      <c r="F644" s="47"/>
      <c r="G644" s="47"/>
      <c r="H644" s="47"/>
      <c r="I644" s="47"/>
      <c r="J644" s="47"/>
      <c r="K644" s="47"/>
      <c r="L644" s="47"/>
      <c r="M644" s="47"/>
      <c r="N644" s="85">
        <f t="shared" ref="N644:U646" si="296">N635+N628+N622+N614+N607+N600+N592+N586+N579+N570+N564+N558+N548+N540+N534</f>
        <v>0</v>
      </c>
      <c r="O644" s="85">
        <f t="shared" si="296"/>
        <v>0</v>
      </c>
      <c r="P644" s="85">
        <f t="shared" si="296"/>
        <v>0</v>
      </c>
      <c r="Q644" s="85">
        <f t="shared" si="296"/>
        <v>0</v>
      </c>
      <c r="R644" s="85">
        <f t="shared" si="296"/>
        <v>0</v>
      </c>
      <c r="S644" s="85">
        <f t="shared" si="296"/>
        <v>0</v>
      </c>
      <c r="T644" s="85">
        <f t="shared" si="296"/>
        <v>0</v>
      </c>
      <c r="U644" s="85">
        <f t="shared" si="296"/>
        <v>0</v>
      </c>
      <c r="V644" s="172" t="s">
        <v>51</v>
      </c>
      <c r="W644" s="191">
        <f t="shared" ref="W644:AU644" si="297">W635+W628+W622+W614+W607+W600+W592+W586+W579+W570+W564+W558+W548+W540+W534</f>
        <v>0</v>
      </c>
      <c r="X644" s="191">
        <f t="shared" si="297"/>
        <v>0</v>
      </c>
      <c r="Y644" s="191">
        <f t="shared" si="297"/>
        <v>0</v>
      </c>
      <c r="Z644" s="191">
        <f t="shared" si="297"/>
        <v>0</v>
      </c>
      <c r="AA644" s="191">
        <f t="shared" si="297"/>
        <v>0</v>
      </c>
      <c r="AB644" s="191">
        <f t="shared" si="297"/>
        <v>0</v>
      </c>
      <c r="AC644" s="191">
        <f t="shared" si="297"/>
        <v>0</v>
      </c>
      <c r="AD644" s="191">
        <f t="shared" si="297"/>
        <v>0</v>
      </c>
      <c r="AE644" s="191">
        <f t="shared" si="297"/>
        <v>0</v>
      </c>
      <c r="AF644" s="191">
        <f t="shared" si="297"/>
        <v>0</v>
      </c>
      <c r="AG644" s="191">
        <f t="shared" si="297"/>
        <v>0</v>
      </c>
      <c r="AH644" s="85">
        <f t="shared" si="297"/>
        <v>0</v>
      </c>
      <c r="AI644" s="85">
        <f t="shared" si="297"/>
        <v>0</v>
      </c>
      <c r="AJ644" s="85">
        <f t="shared" si="297"/>
        <v>0</v>
      </c>
      <c r="AK644" s="191">
        <f t="shared" si="297"/>
        <v>0</v>
      </c>
      <c r="AL644" s="191">
        <f t="shared" si="297"/>
        <v>0</v>
      </c>
      <c r="AM644" s="191">
        <f t="shared" si="297"/>
        <v>0</v>
      </c>
      <c r="AN644" s="191">
        <f t="shared" si="297"/>
        <v>0</v>
      </c>
      <c r="AO644" s="191">
        <f t="shared" si="297"/>
        <v>0</v>
      </c>
      <c r="AP644" s="191">
        <f t="shared" si="297"/>
        <v>0</v>
      </c>
      <c r="AQ644" s="191">
        <f t="shared" si="297"/>
        <v>0</v>
      </c>
      <c r="AR644" s="191">
        <f t="shared" si="297"/>
        <v>0</v>
      </c>
      <c r="AS644" s="191">
        <f t="shared" si="297"/>
        <v>0</v>
      </c>
      <c r="AT644" s="191">
        <f t="shared" si="297"/>
        <v>0</v>
      </c>
      <c r="AU644" s="85">
        <f t="shared" si="297"/>
        <v>0</v>
      </c>
      <c r="AV644" s="302"/>
    </row>
    <row r="645" spans="1:48" hidden="1">
      <c r="A645" s="603"/>
      <c r="B645" s="604"/>
      <c r="C645" s="604"/>
      <c r="D645" s="604"/>
      <c r="E645" s="605"/>
      <c r="F645" s="47"/>
      <c r="G645" s="47"/>
      <c r="H645" s="47"/>
      <c r="I645" s="47"/>
      <c r="J645" s="47"/>
      <c r="K645" s="47"/>
      <c r="L645" s="47"/>
      <c r="M645" s="47"/>
      <c r="N645" s="85">
        <f t="shared" si="296"/>
        <v>0.40332999999999997</v>
      </c>
      <c r="O645" s="85">
        <f t="shared" si="296"/>
        <v>195.48500000000001</v>
      </c>
      <c r="P645" s="85">
        <f t="shared" si="296"/>
        <v>0</v>
      </c>
      <c r="Q645" s="85">
        <f t="shared" si="296"/>
        <v>0</v>
      </c>
      <c r="R645" s="85">
        <f t="shared" si="296"/>
        <v>0</v>
      </c>
      <c r="S645" s="85">
        <f t="shared" si="296"/>
        <v>0</v>
      </c>
      <c r="T645" s="85">
        <f t="shared" si="296"/>
        <v>0</v>
      </c>
      <c r="U645" s="85">
        <f t="shared" si="296"/>
        <v>195.88833000000002</v>
      </c>
      <c r="V645" s="172" t="s">
        <v>52</v>
      </c>
      <c r="W645" s="191">
        <f t="shared" ref="W645:AU645" si="298">W636+W629+W623+W615+W608+W601+W593+W587+W580+W571+W565+W559+W549+W541+W535</f>
        <v>0</v>
      </c>
      <c r="X645" s="191">
        <f t="shared" si="298"/>
        <v>0</v>
      </c>
      <c r="Y645" s="191">
        <f t="shared" si="298"/>
        <v>0</v>
      </c>
      <c r="Z645" s="191">
        <f t="shared" si="298"/>
        <v>0</v>
      </c>
      <c r="AA645" s="191">
        <f t="shared" si="298"/>
        <v>0</v>
      </c>
      <c r="AB645" s="191">
        <f t="shared" si="298"/>
        <v>0</v>
      </c>
      <c r="AC645" s="191">
        <f t="shared" si="298"/>
        <v>0</v>
      </c>
      <c r="AD645" s="191">
        <f t="shared" si="298"/>
        <v>0</v>
      </c>
      <c r="AE645" s="191">
        <f t="shared" si="298"/>
        <v>0</v>
      </c>
      <c r="AF645" s="191">
        <f t="shared" si="298"/>
        <v>0</v>
      </c>
      <c r="AG645" s="191">
        <f t="shared" si="298"/>
        <v>0</v>
      </c>
      <c r="AH645" s="85">
        <f t="shared" si="298"/>
        <v>0</v>
      </c>
      <c r="AI645" s="85">
        <f t="shared" si="298"/>
        <v>0</v>
      </c>
      <c r="AJ645" s="85">
        <f t="shared" si="298"/>
        <v>0</v>
      </c>
      <c r="AK645" s="191">
        <f t="shared" si="298"/>
        <v>0</v>
      </c>
      <c r="AL645" s="191">
        <f t="shared" si="298"/>
        <v>0</v>
      </c>
      <c r="AM645" s="191">
        <f t="shared" si="298"/>
        <v>0</v>
      </c>
      <c r="AN645" s="191">
        <f t="shared" si="298"/>
        <v>0</v>
      </c>
      <c r="AO645" s="191">
        <f t="shared" si="298"/>
        <v>0</v>
      </c>
      <c r="AP645" s="191">
        <f t="shared" si="298"/>
        <v>0</v>
      </c>
      <c r="AQ645" s="191">
        <f t="shared" si="298"/>
        <v>0</v>
      </c>
      <c r="AR645" s="191">
        <f t="shared" si="298"/>
        <v>0</v>
      </c>
      <c r="AS645" s="191">
        <f t="shared" si="298"/>
        <v>0</v>
      </c>
      <c r="AT645" s="191">
        <f t="shared" si="298"/>
        <v>0</v>
      </c>
      <c r="AU645" s="85">
        <f t="shared" si="298"/>
        <v>0</v>
      </c>
      <c r="AV645" s="302"/>
    </row>
    <row r="646" spans="1:48" hidden="1">
      <c r="A646" s="606"/>
      <c r="B646" s="607"/>
      <c r="C646" s="607"/>
      <c r="D646" s="607"/>
      <c r="E646" s="608"/>
      <c r="F646" s="47"/>
      <c r="G646" s="47"/>
      <c r="H646" s="47"/>
      <c r="I646" s="47"/>
      <c r="J646" s="47"/>
      <c r="K646" s="47"/>
      <c r="L646" s="93">
        <f>L631+L625+L619+L611+L603+L597+L589+L583+L573+L567+L561+L555+L543+L537+L531</f>
        <v>1019.558</v>
      </c>
      <c r="M646" s="47"/>
      <c r="N646" s="85">
        <f t="shared" si="296"/>
        <v>24.584070000000001</v>
      </c>
      <c r="O646" s="85">
        <f t="shared" si="296"/>
        <v>227.85758000000004</v>
      </c>
      <c r="P646" s="85">
        <f t="shared" si="296"/>
        <v>30.313510000000001</v>
      </c>
      <c r="Q646" s="175">
        <f t="shared" si="296"/>
        <v>147.40925999999999</v>
      </c>
      <c r="R646" s="175">
        <f t="shared" si="296"/>
        <v>200.12735000000001</v>
      </c>
      <c r="S646" s="175">
        <f t="shared" si="296"/>
        <v>144.102755</v>
      </c>
      <c r="T646" s="175">
        <f t="shared" si="296"/>
        <v>154.32442500000002</v>
      </c>
      <c r="U646" s="176">
        <f t="shared" si="296"/>
        <v>928.71895000000006</v>
      </c>
      <c r="V646" s="177" t="s">
        <v>11</v>
      </c>
      <c r="W646" s="193">
        <f t="shared" ref="W646:AU646" si="299">W637+W630+W624+W616+W609+W602+W594+W588+W581+W572+W566+W560+W550+W542+W536</f>
        <v>147409.25999999998</v>
      </c>
      <c r="X646" s="193">
        <f t="shared" si="299"/>
        <v>46</v>
      </c>
      <c r="Y646" s="193">
        <f t="shared" si="299"/>
        <v>0</v>
      </c>
      <c r="Z646" s="193">
        <f t="shared" si="299"/>
        <v>0</v>
      </c>
      <c r="AA646" s="193">
        <f t="shared" si="299"/>
        <v>0</v>
      </c>
      <c r="AB646" s="193">
        <f t="shared" si="299"/>
        <v>0</v>
      </c>
      <c r="AC646" s="193">
        <f t="shared" si="299"/>
        <v>0</v>
      </c>
      <c r="AD646" s="193">
        <f t="shared" si="299"/>
        <v>0</v>
      </c>
      <c r="AE646" s="193">
        <f t="shared" si="299"/>
        <v>0</v>
      </c>
      <c r="AF646" s="193">
        <f t="shared" si="299"/>
        <v>0</v>
      </c>
      <c r="AG646" s="193">
        <f t="shared" si="299"/>
        <v>0</v>
      </c>
      <c r="AH646" s="175">
        <f t="shared" si="299"/>
        <v>0</v>
      </c>
      <c r="AI646" s="175">
        <f t="shared" si="299"/>
        <v>0</v>
      </c>
      <c r="AJ646" s="175">
        <f t="shared" si="299"/>
        <v>0</v>
      </c>
      <c r="AK646" s="193">
        <f t="shared" si="299"/>
        <v>1138.73</v>
      </c>
      <c r="AL646" s="193">
        <f t="shared" si="299"/>
        <v>0</v>
      </c>
      <c r="AM646" s="193">
        <f t="shared" si="299"/>
        <v>0</v>
      </c>
      <c r="AN646" s="193">
        <f t="shared" si="299"/>
        <v>0</v>
      </c>
      <c r="AO646" s="193">
        <f t="shared" si="299"/>
        <v>0</v>
      </c>
      <c r="AP646" s="193">
        <f t="shared" si="299"/>
        <v>0</v>
      </c>
      <c r="AQ646" s="193">
        <f t="shared" si="299"/>
        <v>0</v>
      </c>
      <c r="AR646" s="193">
        <f t="shared" si="299"/>
        <v>0</v>
      </c>
      <c r="AS646" s="193">
        <f t="shared" si="299"/>
        <v>0</v>
      </c>
      <c r="AT646" s="193">
        <f t="shared" si="299"/>
        <v>0</v>
      </c>
      <c r="AU646" s="175">
        <f t="shared" si="299"/>
        <v>0</v>
      </c>
      <c r="AV646" s="328"/>
    </row>
    <row r="647" spans="1:48" ht="15.75" hidden="1" customHeight="1">
      <c r="A647" s="179"/>
      <c r="B647" s="648" t="s">
        <v>695</v>
      </c>
      <c r="C647" s="649"/>
      <c r="D647" s="649"/>
      <c r="E647" s="649"/>
      <c r="F647" s="649"/>
      <c r="G647" s="649"/>
      <c r="H647" s="649"/>
      <c r="I647" s="649"/>
      <c r="J647" s="649"/>
      <c r="K647" s="649"/>
      <c r="L647" s="649"/>
      <c r="M647" s="649"/>
      <c r="N647" s="649"/>
      <c r="O647" s="649"/>
      <c r="P647" s="649"/>
      <c r="Q647" s="649"/>
      <c r="R647" s="649"/>
      <c r="S647" s="649"/>
      <c r="T647" s="649"/>
      <c r="U647" s="649"/>
      <c r="V647" s="649"/>
      <c r="W647" s="461"/>
      <c r="X647" s="461"/>
      <c r="Y647" s="461"/>
      <c r="Z647" s="461"/>
      <c r="AA647" s="461"/>
      <c r="AB647" s="461"/>
      <c r="AC647" s="461"/>
      <c r="AD647" s="461"/>
      <c r="AE647" s="461"/>
      <c r="AF647" s="461"/>
      <c r="AG647" s="461"/>
      <c r="AH647" s="461"/>
      <c r="AI647" s="461"/>
      <c r="AJ647" s="461"/>
      <c r="AK647" s="461"/>
      <c r="AL647" s="461"/>
      <c r="AM647" s="461"/>
      <c r="AN647" s="461"/>
      <c r="AO647" s="461"/>
      <c r="AP647" s="461"/>
      <c r="AQ647" s="461"/>
      <c r="AR647" s="461"/>
      <c r="AS647" s="461"/>
      <c r="AT647" s="461"/>
      <c r="AU647" s="461"/>
      <c r="AV647" s="462"/>
    </row>
    <row r="648" spans="1:48" ht="15.75" hidden="1" customHeight="1">
      <c r="A648" s="179"/>
      <c r="B648" s="648" t="s">
        <v>696</v>
      </c>
      <c r="C648" s="649"/>
      <c r="D648" s="649"/>
      <c r="E648" s="649"/>
      <c r="F648" s="649"/>
      <c r="G648" s="649"/>
      <c r="H648" s="649"/>
      <c r="I648" s="649"/>
      <c r="J648" s="649"/>
      <c r="K648" s="649"/>
      <c r="L648" s="649"/>
      <c r="M648" s="649"/>
      <c r="N648" s="649"/>
      <c r="O648" s="649"/>
      <c r="P648" s="649"/>
      <c r="Q648" s="649"/>
      <c r="R648" s="649"/>
      <c r="S648" s="649"/>
      <c r="T648" s="649"/>
      <c r="U648" s="649"/>
      <c r="V648" s="649"/>
      <c r="W648" s="461"/>
      <c r="X648" s="461"/>
      <c r="Y648" s="461"/>
      <c r="Z648" s="461"/>
      <c r="AA648" s="461"/>
      <c r="AB648" s="461"/>
      <c r="AC648" s="461"/>
      <c r="AD648" s="461"/>
      <c r="AE648" s="461"/>
      <c r="AF648" s="461"/>
      <c r="AG648" s="461"/>
      <c r="AH648" s="461"/>
      <c r="AI648" s="461"/>
      <c r="AJ648" s="461"/>
      <c r="AK648" s="461"/>
      <c r="AL648" s="461"/>
      <c r="AM648" s="461"/>
      <c r="AN648" s="461"/>
      <c r="AO648" s="461"/>
      <c r="AP648" s="461"/>
      <c r="AQ648" s="461"/>
      <c r="AR648" s="461"/>
      <c r="AS648" s="461"/>
      <c r="AT648" s="461"/>
      <c r="AU648" s="461"/>
      <c r="AV648" s="462"/>
    </row>
    <row r="649" spans="1:48" ht="19.5" hidden="1" customHeight="1">
      <c r="A649" s="556" t="s">
        <v>628</v>
      </c>
      <c r="B649" s="557"/>
      <c r="C649" s="557"/>
      <c r="D649" s="557"/>
      <c r="E649" s="557"/>
      <c r="F649" s="557"/>
      <c r="G649" s="557"/>
      <c r="H649" s="557"/>
      <c r="I649" s="557"/>
      <c r="J649" s="557"/>
      <c r="K649" s="557"/>
      <c r="L649" s="557"/>
      <c r="M649" s="557"/>
      <c r="N649" s="557"/>
      <c r="O649" s="557"/>
      <c r="P649" s="557"/>
      <c r="Q649" s="557"/>
      <c r="R649" s="557"/>
      <c r="S649" s="557"/>
      <c r="T649" s="557"/>
      <c r="U649" s="557"/>
      <c r="V649" s="557"/>
      <c r="W649" s="558"/>
      <c r="X649" s="558"/>
      <c r="Y649" s="558"/>
      <c r="Z649" s="558"/>
      <c r="AA649" s="558"/>
      <c r="AB649" s="558"/>
      <c r="AC649" s="558"/>
      <c r="AD649" s="558"/>
      <c r="AE649" s="558"/>
      <c r="AF649" s="558"/>
      <c r="AG649" s="558"/>
      <c r="AH649" s="558"/>
      <c r="AI649" s="558"/>
      <c r="AJ649" s="558"/>
      <c r="AK649" s="558"/>
      <c r="AL649" s="558"/>
      <c r="AM649" s="558"/>
      <c r="AN649" s="558"/>
      <c r="AO649" s="558"/>
      <c r="AP649" s="558"/>
      <c r="AQ649" s="558"/>
      <c r="AR649" s="558"/>
      <c r="AS649" s="558"/>
      <c r="AT649" s="558"/>
      <c r="AU649" s="558"/>
      <c r="AV649" s="559"/>
    </row>
    <row r="650" spans="1:48" ht="15.75" customHeight="1">
      <c r="A650" s="584" t="s">
        <v>53</v>
      </c>
      <c r="B650" s="535" t="s">
        <v>697</v>
      </c>
      <c r="C650" s="653" t="s">
        <v>698</v>
      </c>
      <c r="D650" s="614" t="s">
        <v>662</v>
      </c>
      <c r="E650" s="617" t="s">
        <v>699</v>
      </c>
      <c r="F650" s="6" t="s">
        <v>18</v>
      </c>
      <c r="G650" s="6" t="s">
        <v>20</v>
      </c>
      <c r="H650" s="6" t="s">
        <v>59</v>
      </c>
      <c r="I650" s="6" t="s">
        <v>700</v>
      </c>
      <c r="J650" s="532">
        <v>2020</v>
      </c>
      <c r="K650" s="532">
        <v>2020</v>
      </c>
      <c r="L650" s="541">
        <v>84.153999999999996</v>
      </c>
      <c r="M650" s="563">
        <f>Q655+R655+S655+T655</f>
        <v>78.556570000000008</v>
      </c>
      <c r="N650" s="9">
        <v>0</v>
      </c>
      <c r="O650" s="9">
        <v>5.3708400000000003</v>
      </c>
      <c r="P650" s="9">
        <v>0.19353999999999999</v>
      </c>
      <c r="Q650" s="9">
        <v>78.556570000000008</v>
      </c>
      <c r="R650" s="9">
        <v>0</v>
      </c>
      <c r="S650" s="9">
        <v>0</v>
      </c>
      <c r="T650" s="9">
        <v>0</v>
      </c>
      <c r="U650" s="9">
        <f>SUM(N650:T650)</f>
        <v>84.120950000000008</v>
      </c>
      <c r="V650" s="204" t="s">
        <v>3</v>
      </c>
      <c r="W650" s="93">
        <v>78556.570000000007</v>
      </c>
      <c r="X650" s="93">
        <v>0</v>
      </c>
      <c r="Y650" s="93">
        <v>0</v>
      </c>
      <c r="Z650" s="93">
        <v>0</v>
      </c>
      <c r="AA650" s="93">
        <v>0</v>
      </c>
      <c r="AB650" s="93">
        <v>0</v>
      </c>
      <c r="AC650" s="93">
        <v>0</v>
      </c>
      <c r="AD650" s="93">
        <v>0</v>
      </c>
      <c r="AE650" s="93">
        <v>0</v>
      </c>
      <c r="AF650" s="93">
        <v>0</v>
      </c>
      <c r="AG650" s="93">
        <v>0</v>
      </c>
      <c r="AH650" s="9">
        <v>0</v>
      </c>
      <c r="AI650" s="9">
        <v>0</v>
      </c>
      <c r="AJ650" s="9">
        <v>0</v>
      </c>
      <c r="AK650" s="93">
        <v>0</v>
      </c>
      <c r="AL650" s="93">
        <v>0</v>
      </c>
      <c r="AM650" s="93">
        <v>0</v>
      </c>
      <c r="AN650" s="93">
        <v>0</v>
      </c>
      <c r="AO650" s="93">
        <v>0</v>
      </c>
      <c r="AP650" s="93">
        <v>0</v>
      </c>
      <c r="AQ650" s="93">
        <v>0</v>
      </c>
      <c r="AR650" s="93">
        <v>0</v>
      </c>
      <c r="AS650" s="93">
        <v>0</v>
      </c>
      <c r="AT650" s="93">
        <v>0</v>
      </c>
      <c r="AU650" s="9">
        <v>0</v>
      </c>
      <c r="AV650" s="636" t="s">
        <v>1005</v>
      </c>
    </row>
    <row r="651" spans="1:48" ht="20.25" customHeight="1">
      <c r="A651" s="585"/>
      <c r="B651" s="536"/>
      <c r="C651" s="654"/>
      <c r="D651" s="615"/>
      <c r="E651" s="618"/>
      <c r="F651" s="24" t="s">
        <v>19</v>
      </c>
      <c r="G651" s="24" t="s">
        <v>22</v>
      </c>
      <c r="H651" s="24" t="s">
        <v>59</v>
      </c>
      <c r="I651" s="24" t="s">
        <v>701</v>
      </c>
      <c r="J651" s="533"/>
      <c r="K651" s="533"/>
      <c r="L651" s="609"/>
      <c r="M651" s="564"/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 t="shared" ref="U651:U655" si="300">SUM(N651:T651)</f>
        <v>0</v>
      </c>
      <c r="V651" s="172" t="s">
        <v>8</v>
      </c>
      <c r="W651" s="93">
        <v>0</v>
      </c>
      <c r="X651" s="93">
        <v>0</v>
      </c>
      <c r="Y651" s="93">
        <v>0</v>
      </c>
      <c r="Z651" s="93">
        <v>0</v>
      </c>
      <c r="AA651" s="93">
        <v>0</v>
      </c>
      <c r="AB651" s="93">
        <v>0</v>
      </c>
      <c r="AC651" s="93">
        <v>0</v>
      </c>
      <c r="AD651" s="93">
        <v>0</v>
      </c>
      <c r="AE651" s="93">
        <v>0</v>
      </c>
      <c r="AF651" s="93">
        <v>0</v>
      </c>
      <c r="AG651" s="93">
        <v>0</v>
      </c>
      <c r="AH651" s="9">
        <v>0</v>
      </c>
      <c r="AI651" s="9">
        <v>0</v>
      </c>
      <c r="AJ651" s="9">
        <v>0</v>
      </c>
      <c r="AK651" s="93">
        <v>0</v>
      </c>
      <c r="AL651" s="93">
        <v>0</v>
      </c>
      <c r="AM651" s="93">
        <v>0</v>
      </c>
      <c r="AN651" s="93">
        <v>0</v>
      </c>
      <c r="AO651" s="93">
        <v>0</v>
      </c>
      <c r="AP651" s="93">
        <v>0</v>
      </c>
      <c r="AQ651" s="93">
        <v>0</v>
      </c>
      <c r="AR651" s="93">
        <v>0</v>
      </c>
      <c r="AS651" s="93">
        <v>0</v>
      </c>
      <c r="AT651" s="93">
        <v>0</v>
      </c>
      <c r="AU651" s="9">
        <v>0</v>
      </c>
      <c r="AV651" s="637"/>
    </row>
    <row r="652" spans="1:48" ht="19.5" customHeight="1">
      <c r="A652" s="585"/>
      <c r="B652" s="536"/>
      <c r="C652" s="654"/>
      <c r="D652" s="615"/>
      <c r="E652" s="618"/>
      <c r="F652" s="538" t="s">
        <v>39</v>
      </c>
      <c r="G652" s="538" t="s">
        <v>21</v>
      </c>
      <c r="H652" s="538" t="s">
        <v>59</v>
      </c>
      <c r="I652" s="538" t="s">
        <v>702</v>
      </c>
      <c r="J652" s="533"/>
      <c r="K652" s="533"/>
      <c r="L652" s="609"/>
      <c r="M652" s="564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>SUM(N652:T652)</f>
        <v>0</v>
      </c>
      <c r="V652" s="204" t="s">
        <v>50</v>
      </c>
      <c r="W652" s="93">
        <v>0</v>
      </c>
      <c r="X652" s="93">
        <v>0</v>
      </c>
      <c r="Y652" s="93">
        <v>0</v>
      </c>
      <c r="Z652" s="93">
        <v>0</v>
      </c>
      <c r="AA652" s="93">
        <v>0</v>
      </c>
      <c r="AB652" s="93">
        <v>0</v>
      </c>
      <c r="AC652" s="93">
        <v>0</v>
      </c>
      <c r="AD652" s="93">
        <v>0</v>
      </c>
      <c r="AE652" s="93">
        <v>0</v>
      </c>
      <c r="AF652" s="93">
        <v>0</v>
      </c>
      <c r="AG652" s="93">
        <v>0</v>
      </c>
      <c r="AH652" s="9">
        <v>0</v>
      </c>
      <c r="AI652" s="9">
        <v>0</v>
      </c>
      <c r="AJ652" s="9">
        <v>0</v>
      </c>
      <c r="AK652" s="93">
        <v>0</v>
      </c>
      <c r="AL652" s="93">
        <v>0</v>
      </c>
      <c r="AM652" s="93">
        <v>0</v>
      </c>
      <c r="AN652" s="93">
        <v>0</v>
      </c>
      <c r="AO652" s="93">
        <v>0</v>
      </c>
      <c r="AP652" s="93">
        <v>0</v>
      </c>
      <c r="AQ652" s="93">
        <v>0</v>
      </c>
      <c r="AR652" s="93">
        <v>0</v>
      </c>
      <c r="AS652" s="93">
        <v>0</v>
      </c>
      <c r="AT652" s="93">
        <v>0</v>
      </c>
      <c r="AU652" s="9">
        <v>0</v>
      </c>
      <c r="AV652" s="637"/>
    </row>
    <row r="653" spans="1:48">
      <c r="A653" s="585"/>
      <c r="B653" s="536"/>
      <c r="C653" s="654"/>
      <c r="D653" s="615"/>
      <c r="E653" s="618"/>
      <c r="F653" s="539"/>
      <c r="G653" s="539"/>
      <c r="H653" s="539"/>
      <c r="I653" s="539"/>
      <c r="J653" s="533"/>
      <c r="K653" s="533"/>
      <c r="L653" s="609"/>
      <c r="M653" s="564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si="300"/>
        <v>0</v>
      </c>
      <c r="V653" s="204" t="s">
        <v>51</v>
      </c>
      <c r="W653" s="93">
        <v>0</v>
      </c>
      <c r="X653" s="93">
        <v>0</v>
      </c>
      <c r="Y653" s="93">
        <v>0</v>
      </c>
      <c r="Z653" s="93">
        <v>0</v>
      </c>
      <c r="AA653" s="93">
        <v>0</v>
      </c>
      <c r="AB653" s="93">
        <v>0</v>
      </c>
      <c r="AC653" s="93">
        <v>0</v>
      </c>
      <c r="AD653" s="93">
        <v>0</v>
      </c>
      <c r="AE653" s="93">
        <v>0</v>
      </c>
      <c r="AF653" s="93">
        <v>0</v>
      </c>
      <c r="AG653" s="93">
        <v>0</v>
      </c>
      <c r="AH653" s="9">
        <v>0</v>
      </c>
      <c r="AI653" s="9">
        <v>0</v>
      </c>
      <c r="AJ653" s="9">
        <v>0</v>
      </c>
      <c r="AK653" s="93">
        <v>0</v>
      </c>
      <c r="AL653" s="93">
        <v>0</v>
      </c>
      <c r="AM653" s="93">
        <v>0</v>
      </c>
      <c r="AN653" s="93">
        <v>0</v>
      </c>
      <c r="AO653" s="93">
        <v>0</v>
      </c>
      <c r="AP653" s="93">
        <v>0</v>
      </c>
      <c r="AQ653" s="93">
        <v>0</v>
      </c>
      <c r="AR653" s="93">
        <v>0</v>
      </c>
      <c r="AS653" s="93">
        <v>0</v>
      </c>
      <c r="AT653" s="93">
        <v>0</v>
      </c>
      <c r="AU653" s="9">
        <v>0</v>
      </c>
      <c r="AV653" s="637"/>
    </row>
    <row r="654" spans="1:48" ht="15.75" customHeight="1">
      <c r="A654" s="585"/>
      <c r="B654" s="536"/>
      <c r="C654" s="654"/>
      <c r="D654" s="615"/>
      <c r="E654" s="618"/>
      <c r="F654" s="539"/>
      <c r="G654" s="539"/>
      <c r="H654" s="539"/>
      <c r="I654" s="539"/>
      <c r="J654" s="533"/>
      <c r="K654" s="533"/>
      <c r="L654" s="609"/>
      <c r="M654" s="564"/>
      <c r="N654" s="85">
        <v>0</v>
      </c>
      <c r="O654" s="85">
        <v>0</v>
      </c>
      <c r="P654" s="85">
        <v>0</v>
      </c>
      <c r="Q654" s="85">
        <v>0</v>
      </c>
      <c r="R654" s="85">
        <v>0</v>
      </c>
      <c r="S654" s="85">
        <v>0</v>
      </c>
      <c r="T654" s="85">
        <v>0</v>
      </c>
      <c r="U654" s="9">
        <f t="shared" si="300"/>
        <v>0</v>
      </c>
      <c r="V654" s="204" t="s">
        <v>52</v>
      </c>
      <c r="W654" s="191">
        <v>0</v>
      </c>
      <c r="X654" s="191">
        <v>0</v>
      </c>
      <c r="Y654" s="191">
        <v>0</v>
      </c>
      <c r="Z654" s="191">
        <v>0</v>
      </c>
      <c r="AA654" s="191">
        <v>0</v>
      </c>
      <c r="AB654" s="191">
        <v>0</v>
      </c>
      <c r="AC654" s="191">
        <v>0</v>
      </c>
      <c r="AD654" s="191">
        <v>0</v>
      </c>
      <c r="AE654" s="191">
        <v>0</v>
      </c>
      <c r="AF654" s="191">
        <v>0</v>
      </c>
      <c r="AG654" s="191">
        <v>0</v>
      </c>
      <c r="AH654" s="85">
        <v>0</v>
      </c>
      <c r="AI654" s="85">
        <v>0</v>
      </c>
      <c r="AJ654" s="85">
        <v>0</v>
      </c>
      <c r="AK654" s="191">
        <v>0</v>
      </c>
      <c r="AL654" s="191">
        <v>0</v>
      </c>
      <c r="AM654" s="191">
        <v>0</v>
      </c>
      <c r="AN654" s="191">
        <v>0</v>
      </c>
      <c r="AO654" s="191">
        <v>0</v>
      </c>
      <c r="AP654" s="191">
        <v>0</v>
      </c>
      <c r="AQ654" s="191">
        <v>0</v>
      </c>
      <c r="AR654" s="191">
        <v>0</v>
      </c>
      <c r="AS654" s="191">
        <v>0</v>
      </c>
      <c r="AT654" s="191">
        <v>0</v>
      </c>
      <c r="AU654" s="85">
        <v>0</v>
      </c>
      <c r="AV654" s="638"/>
    </row>
    <row r="655" spans="1:48">
      <c r="A655" s="585"/>
      <c r="B655" s="537"/>
      <c r="C655" s="655"/>
      <c r="D655" s="616"/>
      <c r="E655" s="619"/>
      <c r="F655" s="540"/>
      <c r="G655" s="540"/>
      <c r="H655" s="540"/>
      <c r="I655" s="540"/>
      <c r="J655" s="534"/>
      <c r="K655" s="534"/>
      <c r="L655" s="610"/>
      <c r="M655" s="565"/>
      <c r="N655" s="87">
        <f>SUM(N650:N654)</f>
        <v>0</v>
      </c>
      <c r="O655" s="87">
        <f t="shared" ref="O655:T655" si="301">SUM(O650:O654)</f>
        <v>5.3708400000000003</v>
      </c>
      <c r="P655" s="87">
        <f t="shared" si="301"/>
        <v>0.19353999999999999</v>
      </c>
      <c r="Q655" s="175">
        <f t="shared" si="301"/>
        <v>78.556570000000008</v>
      </c>
      <c r="R655" s="175">
        <f t="shared" si="301"/>
        <v>0</v>
      </c>
      <c r="S655" s="175">
        <f t="shared" si="301"/>
        <v>0</v>
      </c>
      <c r="T655" s="175">
        <f t="shared" si="301"/>
        <v>0</v>
      </c>
      <c r="U655" s="176">
        <f t="shared" si="300"/>
        <v>84.120950000000008</v>
      </c>
      <c r="V655" s="177" t="s">
        <v>11</v>
      </c>
      <c r="W655" s="193">
        <f t="shared" ref="W655:AU655" si="302">SUM(W650:W654)</f>
        <v>78556.570000000007</v>
      </c>
      <c r="X655" s="193">
        <f t="shared" si="302"/>
        <v>0</v>
      </c>
      <c r="Y655" s="193">
        <f t="shared" si="302"/>
        <v>0</v>
      </c>
      <c r="Z655" s="193">
        <f t="shared" si="302"/>
        <v>0</v>
      </c>
      <c r="AA655" s="193">
        <f t="shared" si="302"/>
        <v>0</v>
      </c>
      <c r="AB655" s="193">
        <f t="shared" si="302"/>
        <v>0</v>
      </c>
      <c r="AC655" s="193">
        <f t="shared" si="302"/>
        <v>0</v>
      </c>
      <c r="AD655" s="193">
        <f t="shared" si="302"/>
        <v>0</v>
      </c>
      <c r="AE655" s="193">
        <f t="shared" si="302"/>
        <v>0</v>
      </c>
      <c r="AF655" s="193">
        <f t="shared" si="302"/>
        <v>0</v>
      </c>
      <c r="AG655" s="193">
        <f t="shared" si="302"/>
        <v>0</v>
      </c>
      <c r="AH655" s="175">
        <f t="shared" si="302"/>
        <v>0</v>
      </c>
      <c r="AI655" s="175">
        <f t="shared" si="302"/>
        <v>0</v>
      </c>
      <c r="AJ655" s="175">
        <f t="shared" si="302"/>
        <v>0</v>
      </c>
      <c r="AK655" s="193">
        <f t="shared" si="302"/>
        <v>0</v>
      </c>
      <c r="AL655" s="193">
        <f t="shared" si="302"/>
        <v>0</v>
      </c>
      <c r="AM655" s="193">
        <f t="shared" si="302"/>
        <v>0</v>
      </c>
      <c r="AN655" s="193">
        <f t="shared" si="302"/>
        <v>0</v>
      </c>
      <c r="AO655" s="193">
        <f t="shared" si="302"/>
        <v>0</v>
      </c>
      <c r="AP655" s="193">
        <f t="shared" si="302"/>
        <v>0</v>
      </c>
      <c r="AQ655" s="193">
        <f t="shared" si="302"/>
        <v>0</v>
      </c>
      <c r="AR655" s="193">
        <f t="shared" si="302"/>
        <v>0</v>
      </c>
      <c r="AS655" s="193">
        <f t="shared" si="302"/>
        <v>0</v>
      </c>
      <c r="AT655" s="193">
        <f t="shared" si="302"/>
        <v>0</v>
      </c>
      <c r="AU655" s="175">
        <f t="shared" si="302"/>
        <v>0</v>
      </c>
      <c r="AV655" s="328"/>
    </row>
    <row r="656" spans="1:48" ht="15.75" customHeight="1">
      <c r="A656" s="585"/>
      <c r="B656" s="535" t="s">
        <v>703</v>
      </c>
      <c r="C656" s="653" t="s">
        <v>704</v>
      </c>
      <c r="D656" s="614" t="s">
        <v>662</v>
      </c>
      <c r="E656" s="617" t="s">
        <v>705</v>
      </c>
      <c r="F656" s="6" t="s">
        <v>18</v>
      </c>
      <c r="G656" s="6" t="s">
        <v>20</v>
      </c>
      <c r="H656" s="6" t="s">
        <v>59</v>
      </c>
      <c r="I656" s="6" t="s">
        <v>306</v>
      </c>
      <c r="J656" s="532">
        <v>2019</v>
      </c>
      <c r="K656" s="532">
        <v>2019</v>
      </c>
      <c r="L656" s="541">
        <v>3.75</v>
      </c>
      <c r="M656" s="563">
        <f>Q661+R661+S661+T661</f>
        <v>0</v>
      </c>
      <c r="N656" s="9">
        <v>1.639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f>SUM(N656:T656)</f>
        <v>1.639</v>
      </c>
      <c r="V656" s="204" t="s">
        <v>3</v>
      </c>
      <c r="W656" s="93">
        <v>0</v>
      </c>
      <c r="X656" s="93">
        <v>0</v>
      </c>
      <c r="Y656" s="93">
        <v>0</v>
      </c>
      <c r="Z656" s="93">
        <v>0</v>
      </c>
      <c r="AA656" s="93">
        <v>0</v>
      </c>
      <c r="AB656" s="93">
        <v>0</v>
      </c>
      <c r="AC656" s="93">
        <v>0</v>
      </c>
      <c r="AD656" s="93">
        <v>0</v>
      </c>
      <c r="AE656" s="93">
        <v>0</v>
      </c>
      <c r="AF656" s="93">
        <v>0</v>
      </c>
      <c r="AG656" s="93">
        <v>0</v>
      </c>
      <c r="AH656" s="9">
        <v>0</v>
      </c>
      <c r="AI656" s="9">
        <v>0</v>
      </c>
      <c r="AJ656" s="9">
        <v>0</v>
      </c>
      <c r="AK656" s="93">
        <v>0</v>
      </c>
      <c r="AL656" s="93">
        <v>0</v>
      </c>
      <c r="AM656" s="93">
        <v>0</v>
      </c>
      <c r="AN656" s="93">
        <v>0</v>
      </c>
      <c r="AO656" s="93">
        <v>0</v>
      </c>
      <c r="AP656" s="93">
        <v>0</v>
      </c>
      <c r="AQ656" s="93">
        <v>0</v>
      </c>
      <c r="AR656" s="93">
        <v>0</v>
      </c>
      <c r="AS656" s="93">
        <v>0</v>
      </c>
      <c r="AT656" s="93">
        <v>0</v>
      </c>
      <c r="AU656" s="9">
        <v>0</v>
      </c>
      <c r="AV656" s="302"/>
    </row>
    <row r="657" spans="1:48" ht="20.25" customHeight="1">
      <c r="A657" s="585"/>
      <c r="B657" s="536"/>
      <c r="C657" s="654"/>
      <c r="D657" s="615"/>
      <c r="E657" s="618"/>
      <c r="F657" s="24" t="s">
        <v>19</v>
      </c>
      <c r="G657" s="24" t="s">
        <v>22</v>
      </c>
      <c r="H657" s="24" t="s">
        <v>59</v>
      </c>
      <c r="I657" s="24" t="s">
        <v>706</v>
      </c>
      <c r="J657" s="533"/>
      <c r="K657" s="533"/>
      <c r="L657" s="609"/>
      <c r="M657" s="564"/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 t="shared" ref="U657:U661" si="303">SUM(N657:T657)</f>
        <v>0</v>
      </c>
      <c r="V657" s="172" t="s">
        <v>8</v>
      </c>
      <c r="W657" s="93">
        <v>0</v>
      </c>
      <c r="X657" s="93">
        <v>0</v>
      </c>
      <c r="Y657" s="93">
        <v>0</v>
      </c>
      <c r="Z657" s="93">
        <v>0</v>
      </c>
      <c r="AA657" s="93">
        <v>0</v>
      </c>
      <c r="AB657" s="93">
        <v>0</v>
      </c>
      <c r="AC657" s="93">
        <v>0</v>
      </c>
      <c r="AD657" s="93">
        <v>0</v>
      </c>
      <c r="AE657" s="93">
        <v>0</v>
      </c>
      <c r="AF657" s="93">
        <v>0</v>
      </c>
      <c r="AG657" s="93">
        <v>0</v>
      </c>
      <c r="AH657" s="9">
        <v>0</v>
      </c>
      <c r="AI657" s="9">
        <v>0</v>
      </c>
      <c r="AJ657" s="9">
        <v>0</v>
      </c>
      <c r="AK657" s="93">
        <v>0</v>
      </c>
      <c r="AL657" s="93">
        <v>0</v>
      </c>
      <c r="AM657" s="93">
        <v>0</v>
      </c>
      <c r="AN657" s="93">
        <v>0</v>
      </c>
      <c r="AO657" s="93">
        <v>0</v>
      </c>
      <c r="AP657" s="93">
        <v>0</v>
      </c>
      <c r="AQ657" s="93">
        <v>0</v>
      </c>
      <c r="AR657" s="93">
        <v>0</v>
      </c>
      <c r="AS657" s="93">
        <v>0</v>
      </c>
      <c r="AT657" s="93">
        <v>0</v>
      </c>
      <c r="AU657" s="9">
        <v>0</v>
      </c>
      <c r="AV657" s="302"/>
    </row>
    <row r="658" spans="1:48" ht="23.25" customHeight="1">
      <c r="A658" s="585"/>
      <c r="B658" s="536"/>
      <c r="C658" s="654"/>
      <c r="D658" s="615"/>
      <c r="E658" s="618"/>
      <c r="F658" s="538" t="s">
        <v>39</v>
      </c>
      <c r="G658" s="538" t="s">
        <v>21</v>
      </c>
      <c r="H658" s="538" t="s">
        <v>59</v>
      </c>
      <c r="I658" s="538" t="s">
        <v>702</v>
      </c>
      <c r="J658" s="533"/>
      <c r="K658" s="533"/>
      <c r="L658" s="609"/>
      <c r="M658" s="564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0</v>
      </c>
      <c r="V658" s="204" t="s">
        <v>50</v>
      </c>
      <c r="W658" s="93">
        <v>0</v>
      </c>
      <c r="X658" s="93">
        <v>0</v>
      </c>
      <c r="Y658" s="93">
        <v>0</v>
      </c>
      <c r="Z658" s="93">
        <v>0</v>
      </c>
      <c r="AA658" s="93">
        <v>0</v>
      </c>
      <c r="AB658" s="93">
        <v>0</v>
      </c>
      <c r="AC658" s="93">
        <v>0</v>
      </c>
      <c r="AD658" s="93">
        <v>0</v>
      </c>
      <c r="AE658" s="93">
        <v>0</v>
      </c>
      <c r="AF658" s="93">
        <v>0</v>
      </c>
      <c r="AG658" s="93">
        <v>0</v>
      </c>
      <c r="AH658" s="9">
        <v>0</v>
      </c>
      <c r="AI658" s="9">
        <v>0</v>
      </c>
      <c r="AJ658" s="9">
        <v>0</v>
      </c>
      <c r="AK658" s="93">
        <v>0</v>
      </c>
      <c r="AL658" s="93">
        <v>0</v>
      </c>
      <c r="AM658" s="93">
        <v>0</v>
      </c>
      <c r="AN658" s="93">
        <v>0</v>
      </c>
      <c r="AO658" s="93">
        <v>0</v>
      </c>
      <c r="AP658" s="93">
        <v>0</v>
      </c>
      <c r="AQ658" s="93">
        <v>0</v>
      </c>
      <c r="AR658" s="93">
        <v>0</v>
      </c>
      <c r="AS658" s="93">
        <v>0</v>
      </c>
      <c r="AT658" s="93">
        <v>0</v>
      </c>
      <c r="AU658" s="9">
        <v>0</v>
      </c>
      <c r="AV658" s="302"/>
    </row>
    <row r="659" spans="1:48">
      <c r="A659" s="585"/>
      <c r="B659" s="536"/>
      <c r="C659" s="654"/>
      <c r="D659" s="615"/>
      <c r="E659" s="618"/>
      <c r="F659" s="539"/>
      <c r="G659" s="539"/>
      <c r="H659" s="539"/>
      <c r="I659" s="539"/>
      <c r="J659" s="533"/>
      <c r="K659" s="533"/>
      <c r="L659" s="609"/>
      <c r="M659" s="564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si="303"/>
        <v>0</v>
      </c>
      <c r="V659" s="204" t="s">
        <v>51</v>
      </c>
      <c r="W659" s="93">
        <v>0</v>
      </c>
      <c r="X659" s="93">
        <v>0</v>
      </c>
      <c r="Y659" s="93">
        <v>0</v>
      </c>
      <c r="Z659" s="93">
        <v>0</v>
      </c>
      <c r="AA659" s="93">
        <v>0</v>
      </c>
      <c r="AB659" s="93">
        <v>0</v>
      </c>
      <c r="AC659" s="93">
        <v>0</v>
      </c>
      <c r="AD659" s="93">
        <v>0</v>
      </c>
      <c r="AE659" s="93">
        <v>0</v>
      </c>
      <c r="AF659" s="93">
        <v>0</v>
      </c>
      <c r="AG659" s="93">
        <v>0</v>
      </c>
      <c r="AH659" s="9">
        <v>0</v>
      </c>
      <c r="AI659" s="9">
        <v>0</v>
      </c>
      <c r="AJ659" s="9">
        <v>0</v>
      </c>
      <c r="AK659" s="93">
        <v>0</v>
      </c>
      <c r="AL659" s="93">
        <v>0</v>
      </c>
      <c r="AM659" s="93">
        <v>0</v>
      </c>
      <c r="AN659" s="93">
        <v>0</v>
      </c>
      <c r="AO659" s="93">
        <v>0</v>
      </c>
      <c r="AP659" s="93">
        <v>0</v>
      </c>
      <c r="AQ659" s="93">
        <v>0</v>
      </c>
      <c r="AR659" s="93">
        <v>0</v>
      </c>
      <c r="AS659" s="93">
        <v>0</v>
      </c>
      <c r="AT659" s="93">
        <v>0</v>
      </c>
      <c r="AU659" s="9">
        <v>0</v>
      </c>
      <c r="AV659" s="302"/>
    </row>
    <row r="660" spans="1:48" ht="15.75" customHeight="1">
      <c r="A660" s="585"/>
      <c r="B660" s="536"/>
      <c r="C660" s="654"/>
      <c r="D660" s="615"/>
      <c r="E660" s="618"/>
      <c r="F660" s="539"/>
      <c r="G660" s="539"/>
      <c r="H660" s="539"/>
      <c r="I660" s="539"/>
      <c r="J660" s="533"/>
      <c r="K660" s="533"/>
      <c r="L660" s="609"/>
      <c r="M660" s="564"/>
      <c r="N660" s="85">
        <v>0</v>
      </c>
      <c r="O660" s="85">
        <v>0</v>
      </c>
      <c r="P660" s="85">
        <v>0</v>
      </c>
      <c r="Q660" s="85">
        <v>0</v>
      </c>
      <c r="R660" s="85">
        <v>0</v>
      </c>
      <c r="S660" s="85">
        <v>0</v>
      </c>
      <c r="T660" s="85">
        <v>0</v>
      </c>
      <c r="U660" s="9">
        <f t="shared" si="303"/>
        <v>0</v>
      </c>
      <c r="V660" s="204" t="s">
        <v>52</v>
      </c>
      <c r="W660" s="191">
        <v>0</v>
      </c>
      <c r="X660" s="191">
        <v>0</v>
      </c>
      <c r="Y660" s="191">
        <v>0</v>
      </c>
      <c r="Z660" s="191">
        <v>0</v>
      </c>
      <c r="AA660" s="191">
        <v>0</v>
      </c>
      <c r="AB660" s="191">
        <v>0</v>
      </c>
      <c r="AC660" s="191">
        <v>0</v>
      </c>
      <c r="AD660" s="191">
        <v>0</v>
      </c>
      <c r="AE660" s="191">
        <v>0</v>
      </c>
      <c r="AF660" s="191">
        <v>0</v>
      </c>
      <c r="AG660" s="191">
        <v>0</v>
      </c>
      <c r="AH660" s="85">
        <v>0</v>
      </c>
      <c r="AI660" s="85">
        <v>0</v>
      </c>
      <c r="AJ660" s="85">
        <v>0</v>
      </c>
      <c r="AK660" s="191">
        <v>0</v>
      </c>
      <c r="AL660" s="191">
        <v>0</v>
      </c>
      <c r="AM660" s="191">
        <v>0</v>
      </c>
      <c r="AN660" s="191">
        <v>0</v>
      </c>
      <c r="AO660" s="191">
        <v>0</v>
      </c>
      <c r="AP660" s="191">
        <v>0</v>
      </c>
      <c r="AQ660" s="191">
        <v>0</v>
      </c>
      <c r="AR660" s="191">
        <v>0</v>
      </c>
      <c r="AS660" s="191">
        <v>0</v>
      </c>
      <c r="AT660" s="191">
        <v>0</v>
      </c>
      <c r="AU660" s="85">
        <v>0</v>
      </c>
      <c r="AV660" s="302"/>
    </row>
    <row r="661" spans="1:48">
      <c r="A661" s="585"/>
      <c r="B661" s="537"/>
      <c r="C661" s="655"/>
      <c r="D661" s="616"/>
      <c r="E661" s="619"/>
      <c r="F661" s="540"/>
      <c r="G661" s="540"/>
      <c r="H661" s="540"/>
      <c r="I661" s="540"/>
      <c r="J661" s="534"/>
      <c r="K661" s="534"/>
      <c r="L661" s="610"/>
      <c r="M661" s="565"/>
      <c r="N661" s="87">
        <f>SUM(N656:N660)</f>
        <v>1.639</v>
      </c>
      <c r="O661" s="87">
        <f t="shared" ref="O661:T661" si="304">SUM(O656:O660)</f>
        <v>0</v>
      </c>
      <c r="P661" s="87">
        <f t="shared" si="304"/>
        <v>0</v>
      </c>
      <c r="Q661" s="175">
        <f t="shared" si="304"/>
        <v>0</v>
      </c>
      <c r="R661" s="175">
        <f t="shared" si="304"/>
        <v>0</v>
      </c>
      <c r="S661" s="175">
        <f t="shared" si="304"/>
        <v>0</v>
      </c>
      <c r="T661" s="175">
        <f t="shared" si="304"/>
        <v>0</v>
      </c>
      <c r="U661" s="176">
        <f t="shared" si="303"/>
        <v>1.639</v>
      </c>
      <c r="V661" s="177" t="s">
        <v>11</v>
      </c>
      <c r="W661" s="193">
        <f t="shared" ref="W661:AU661" si="305">SUM(W656:W660)</f>
        <v>0</v>
      </c>
      <c r="X661" s="193">
        <f t="shared" si="305"/>
        <v>0</v>
      </c>
      <c r="Y661" s="193">
        <f t="shared" si="305"/>
        <v>0</v>
      </c>
      <c r="Z661" s="193">
        <f t="shared" si="305"/>
        <v>0</v>
      </c>
      <c r="AA661" s="193">
        <f t="shared" si="305"/>
        <v>0</v>
      </c>
      <c r="AB661" s="193">
        <f t="shared" si="305"/>
        <v>0</v>
      </c>
      <c r="AC661" s="193">
        <f t="shared" si="305"/>
        <v>0</v>
      </c>
      <c r="AD661" s="193">
        <f t="shared" si="305"/>
        <v>0</v>
      </c>
      <c r="AE661" s="193">
        <f t="shared" si="305"/>
        <v>0</v>
      </c>
      <c r="AF661" s="193">
        <f t="shared" si="305"/>
        <v>0</v>
      </c>
      <c r="AG661" s="193">
        <f t="shared" si="305"/>
        <v>0</v>
      </c>
      <c r="AH661" s="175">
        <f t="shared" si="305"/>
        <v>0</v>
      </c>
      <c r="AI661" s="175">
        <f t="shared" si="305"/>
        <v>0</v>
      </c>
      <c r="AJ661" s="175">
        <f t="shared" si="305"/>
        <v>0</v>
      </c>
      <c r="AK661" s="193">
        <f t="shared" si="305"/>
        <v>0</v>
      </c>
      <c r="AL661" s="193">
        <f t="shared" si="305"/>
        <v>0</v>
      </c>
      <c r="AM661" s="193">
        <f t="shared" si="305"/>
        <v>0</v>
      </c>
      <c r="AN661" s="193">
        <f t="shared" si="305"/>
        <v>0</v>
      </c>
      <c r="AO661" s="193">
        <f t="shared" si="305"/>
        <v>0</v>
      </c>
      <c r="AP661" s="193">
        <f t="shared" si="305"/>
        <v>0</v>
      </c>
      <c r="AQ661" s="193">
        <f t="shared" si="305"/>
        <v>0</v>
      </c>
      <c r="AR661" s="193">
        <f t="shared" si="305"/>
        <v>0</v>
      </c>
      <c r="AS661" s="193">
        <f t="shared" si="305"/>
        <v>0</v>
      </c>
      <c r="AT661" s="193">
        <f t="shared" si="305"/>
        <v>0</v>
      </c>
      <c r="AU661" s="175">
        <f t="shared" si="305"/>
        <v>0</v>
      </c>
      <c r="AV661" s="328"/>
    </row>
    <row r="662" spans="1:48" ht="15.75" customHeight="1">
      <c r="A662" s="585"/>
      <c r="B662" s="535" t="s">
        <v>707</v>
      </c>
      <c r="C662" s="653" t="s">
        <v>708</v>
      </c>
      <c r="D662" s="614" t="s">
        <v>662</v>
      </c>
      <c r="E662" s="617" t="s">
        <v>709</v>
      </c>
      <c r="F662" s="6" t="s">
        <v>18</v>
      </c>
      <c r="G662" s="6" t="s">
        <v>20</v>
      </c>
      <c r="H662" s="6" t="s">
        <v>59</v>
      </c>
      <c r="I662" s="6" t="s">
        <v>306</v>
      </c>
      <c r="J662" s="532">
        <v>2019</v>
      </c>
      <c r="K662" s="532">
        <v>2019</v>
      </c>
      <c r="L662" s="541">
        <v>3.75</v>
      </c>
      <c r="M662" s="563">
        <f>Q667+R667+S667+T667</f>
        <v>0</v>
      </c>
      <c r="N662" s="9">
        <v>2.6300219999999999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f>SUM(N662:T662)</f>
        <v>2.6300219999999999</v>
      </c>
      <c r="V662" s="204" t="s">
        <v>3</v>
      </c>
      <c r="W662" s="93">
        <v>0</v>
      </c>
      <c r="X662" s="93">
        <v>0</v>
      </c>
      <c r="Y662" s="93">
        <v>0</v>
      </c>
      <c r="Z662" s="93">
        <v>0</v>
      </c>
      <c r="AA662" s="93">
        <v>0</v>
      </c>
      <c r="AB662" s="93">
        <v>0</v>
      </c>
      <c r="AC662" s="93">
        <v>0</v>
      </c>
      <c r="AD662" s="93">
        <v>0</v>
      </c>
      <c r="AE662" s="93">
        <v>0</v>
      </c>
      <c r="AF662" s="93">
        <v>0</v>
      </c>
      <c r="AG662" s="93">
        <v>0</v>
      </c>
      <c r="AH662" s="9">
        <v>0</v>
      </c>
      <c r="AI662" s="9">
        <v>0</v>
      </c>
      <c r="AJ662" s="9">
        <v>0</v>
      </c>
      <c r="AK662" s="93">
        <v>0</v>
      </c>
      <c r="AL662" s="93">
        <v>0</v>
      </c>
      <c r="AM662" s="93">
        <v>0</v>
      </c>
      <c r="AN662" s="93">
        <v>0</v>
      </c>
      <c r="AO662" s="93">
        <v>0</v>
      </c>
      <c r="AP662" s="93">
        <v>0</v>
      </c>
      <c r="AQ662" s="93">
        <v>0</v>
      </c>
      <c r="AR662" s="93">
        <v>0</v>
      </c>
      <c r="AS662" s="93">
        <v>0</v>
      </c>
      <c r="AT662" s="93">
        <v>0</v>
      </c>
      <c r="AU662" s="9">
        <v>0</v>
      </c>
      <c r="AV662" s="302"/>
    </row>
    <row r="663" spans="1:48" ht="20.25" customHeight="1">
      <c r="A663" s="585"/>
      <c r="B663" s="536"/>
      <c r="C663" s="654"/>
      <c r="D663" s="615"/>
      <c r="E663" s="618"/>
      <c r="F663" s="24" t="s">
        <v>19</v>
      </c>
      <c r="G663" s="24" t="s">
        <v>22</v>
      </c>
      <c r="H663" s="24" t="s">
        <v>59</v>
      </c>
      <c r="I663" s="24" t="s">
        <v>706</v>
      </c>
      <c r="J663" s="533"/>
      <c r="K663" s="533"/>
      <c r="L663" s="609"/>
      <c r="M663" s="564"/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f t="shared" ref="U663:U667" si="306">SUM(N663:T663)</f>
        <v>0</v>
      </c>
      <c r="V663" s="172" t="s">
        <v>8</v>
      </c>
      <c r="W663" s="93">
        <v>0</v>
      </c>
      <c r="X663" s="93">
        <v>0</v>
      </c>
      <c r="Y663" s="93">
        <v>0</v>
      </c>
      <c r="Z663" s="93">
        <v>0</v>
      </c>
      <c r="AA663" s="93">
        <v>0</v>
      </c>
      <c r="AB663" s="93">
        <v>0</v>
      </c>
      <c r="AC663" s="93">
        <v>0</v>
      </c>
      <c r="AD663" s="93">
        <v>0</v>
      </c>
      <c r="AE663" s="93">
        <v>0</v>
      </c>
      <c r="AF663" s="93">
        <v>0</v>
      </c>
      <c r="AG663" s="93">
        <v>0</v>
      </c>
      <c r="AH663" s="9">
        <v>0</v>
      </c>
      <c r="AI663" s="9">
        <v>0</v>
      </c>
      <c r="AJ663" s="9">
        <v>0</v>
      </c>
      <c r="AK663" s="93">
        <v>0</v>
      </c>
      <c r="AL663" s="93">
        <v>0</v>
      </c>
      <c r="AM663" s="93">
        <v>0</v>
      </c>
      <c r="AN663" s="93">
        <v>0</v>
      </c>
      <c r="AO663" s="93">
        <v>0</v>
      </c>
      <c r="AP663" s="93">
        <v>0</v>
      </c>
      <c r="AQ663" s="93">
        <v>0</v>
      </c>
      <c r="AR663" s="93">
        <v>0</v>
      </c>
      <c r="AS663" s="93">
        <v>0</v>
      </c>
      <c r="AT663" s="93">
        <v>0</v>
      </c>
      <c r="AU663" s="9">
        <v>0</v>
      </c>
      <c r="AV663" s="302"/>
    </row>
    <row r="664" spans="1:48" ht="23.25" customHeight="1">
      <c r="A664" s="585"/>
      <c r="B664" s="536"/>
      <c r="C664" s="654"/>
      <c r="D664" s="615"/>
      <c r="E664" s="618"/>
      <c r="F664" s="538" t="s">
        <v>39</v>
      </c>
      <c r="G664" s="538" t="s">
        <v>710</v>
      </c>
      <c r="H664" s="538" t="s">
        <v>59</v>
      </c>
      <c r="I664" s="538" t="s">
        <v>711</v>
      </c>
      <c r="J664" s="533"/>
      <c r="K664" s="533"/>
      <c r="L664" s="609"/>
      <c r="M664" s="564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0</v>
      </c>
      <c r="V664" s="204" t="s">
        <v>50</v>
      </c>
      <c r="W664" s="93">
        <v>0</v>
      </c>
      <c r="X664" s="93">
        <v>0</v>
      </c>
      <c r="Y664" s="93">
        <v>0</v>
      </c>
      <c r="Z664" s="93">
        <v>0</v>
      </c>
      <c r="AA664" s="93">
        <v>0</v>
      </c>
      <c r="AB664" s="93">
        <v>0</v>
      </c>
      <c r="AC664" s="93">
        <v>0</v>
      </c>
      <c r="AD664" s="93">
        <v>0</v>
      </c>
      <c r="AE664" s="93">
        <v>0</v>
      </c>
      <c r="AF664" s="93">
        <v>0</v>
      </c>
      <c r="AG664" s="93">
        <v>0</v>
      </c>
      <c r="AH664" s="9">
        <v>0</v>
      </c>
      <c r="AI664" s="9">
        <v>0</v>
      </c>
      <c r="AJ664" s="9">
        <v>0</v>
      </c>
      <c r="AK664" s="93">
        <v>0</v>
      </c>
      <c r="AL664" s="93">
        <v>0</v>
      </c>
      <c r="AM664" s="93">
        <v>0</v>
      </c>
      <c r="AN664" s="93">
        <v>0</v>
      </c>
      <c r="AO664" s="93">
        <v>0</v>
      </c>
      <c r="AP664" s="93">
        <v>0</v>
      </c>
      <c r="AQ664" s="93">
        <v>0</v>
      </c>
      <c r="AR664" s="93">
        <v>0</v>
      </c>
      <c r="AS664" s="93">
        <v>0</v>
      </c>
      <c r="AT664" s="93">
        <v>0</v>
      </c>
      <c r="AU664" s="9">
        <v>0</v>
      </c>
      <c r="AV664" s="302"/>
    </row>
    <row r="665" spans="1:48">
      <c r="A665" s="585"/>
      <c r="B665" s="536"/>
      <c r="C665" s="654"/>
      <c r="D665" s="615"/>
      <c r="E665" s="618"/>
      <c r="F665" s="539"/>
      <c r="G665" s="539"/>
      <c r="H665" s="539"/>
      <c r="I665" s="539"/>
      <c r="J665" s="533"/>
      <c r="K665" s="533"/>
      <c r="L665" s="609"/>
      <c r="M665" s="564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si="306"/>
        <v>0</v>
      </c>
      <c r="V665" s="204" t="s">
        <v>51</v>
      </c>
      <c r="W665" s="93">
        <v>0</v>
      </c>
      <c r="X665" s="93">
        <v>0</v>
      </c>
      <c r="Y665" s="93">
        <v>0</v>
      </c>
      <c r="Z665" s="93">
        <v>0</v>
      </c>
      <c r="AA665" s="93">
        <v>0</v>
      </c>
      <c r="AB665" s="93">
        <v>0</v>
      </c>
      <c r="AC665" s="93">
        <v>0</v>
      </c>
      <c r="AD665" s="93">
        <v>0</v>
      </c>
      <c r="AE665" s="93">
        <v>0</v>
      </c>
      <c r="AF665" s="93">
        <v>0</v>
      </c>
      <c r="AG665" s="93">
        <v>0</v>
      </c>
      <c r="AH665" s="9">
        <v>0</v>
      </c>
      <c r="AI665" s="9">
        <v>0</v>
      </c>
      <c r="AJ665" s="9">
        <v>0</v>
      </c>
      <c r="AK665" s="93">
        <v>0</v>
      </c>
      <c r="AL665" s="93">
        <v>0</v>
      </c>
      <c r="AM665" s="93">
        <v>0</v>
      </c>
      <c r="AN665" s="93">
        <v>0</v>
      </c>
      <c r="AO665" s="93">
        <v>0</v>
      </c>
      <c r="AP665" s="93">
        <v>0</v>
      </c>
      <c r="AQ665" s="93">
        <v>0</v>
      </c>
      <c r="AR665" s="93">
        <v>0</v>
      </c>
      <c r="AS665" s="93">
        <v>0</v>
      </c>
      <c r="AT665" s="93">
        <v>0</v>
      </c>
      <c r="AU665" s="9">
        <v>0</v>
      </c>
      <c r="AV665" s="302"/>
    </row>
    <row r="666" spans="1:48">
      <c r="A666" s="585"/>
      <c r="B666" s="536"/>
      <c r="C666" s="654"/>
      <c r="D666" s="615"/>
      <c r="E666" s="618"/>
      <c r="F666" s="539"/>
      <c r="G666" s="539"/>
      <c r="H666" s="539"/>
      <c r="I666" s="539"/>
      <c r="J666" s="533"/>
      <c r="K666" s="533"/>
      <c r="L666" s="609"/>
      <c r="M666" s="564"/>
      <c r="N666" s="85">
        <v>0</v>
      </c>
      <c r="O666" s="85">
        <v>0</v>
      </c>
      <c r="P666" s="85">
        <v>0</v>
      </c>
      <c r="Q666" s="85">
        <v>0</v>
      </c>
      <c r="R666" s="85">
        <v>0</v>
      </c>
      <c r="S666" s="85">
        <v>0</v>
      </c>
      <c r="T666" s="85">
        <v>0</v>
      </c>
      <c r="U666" s="9">
        <f t="shared" si="306"/>
        <v>0</v>
      </c>
      <c r="V666" s="204" t="s">
        <v>52</v>
      </c>
      <c r="W666" s="191">
        <v>0</v>
      </c>
      <c r="X666" s="191">
        <v>0</v>
      </c>
      <c r="Y666" s="191">
        <v>0</v>
      </c>
      <c r="Z666" s="191">
        <v>0</v>
      </c>
      <c r="AA666" s="191">
        <v>0</v>
      </c>
      <c r="AB666" s="191">
        <v>0</v>
      </c>
      <c r="AC666" s="191">
        <v>0</v>
      </c>
      <c r="AD666" s="191">
        <v>0</v>
      </c>
      <c r="AE666" s="191">
        <v>0</v>
      </c>
      <c r="AF666" s="191">
        <v>0</v>
      </c>
      <c r="AG666" s="191">
        <v>0</v>
      </c>
      <c r="AH666" s="85">
        <v>0</v>
      </c>
      <c r="AI666" s="85">
        <v>0</v>
      </c>
      <c r="AJ666" s="85">
        <v>0</v>
      </c>
      <c r="AK666" s="191">
        <v>0</v>
      </c>
      <c r="AL666" s="191">
        <v>0</v>
      </c>
      <c r="AM666" s="191">
        <v>0</v>
      </c>
      <c r="AN666" s="191">
        <v>0</v>
      </c>
      <c r="AO666" s="191">
        <v>0</v>
      </c>
      <c r="AP666" s="191">
        <v>0</v>
      </c>
      <c r="AQ666" s="191">
        <v>0</v>
      </c>
      <c r="AR666" s="191">
        <v>0</v>
      </c>
      <c r="AS666" s="191">
        <v>0</v>
      </c>
      <c r="AT666" s="191">
        <v>0</v>
      </c>
      <c r="AU666" s="85">
        <v>0</v>
      </c>
      <c r="AV666" s="302"/>
    </row>
    <row r="667" spans="1:48">
      <c r="A667" s="585"/>
      <c r="B667" s="537"/>
      <c r="C667" s="655"/>
      <c r="D667" s="616"/>
      <c r="E667" s="619"/>
      <c r="F667" s="540"/>
      <c r="G667" s="540"/>
      <c r="H667" s="540"/>
      <c r="I667" s="540"/>
      <c r="J667" s="534"/>
      <c r="K667" s="534"/>
      <c r="L667" s="610"/>
      <c r="M667" s="565"/>
      <c r="N667" s="87">
        <f>SUM(N662:N666)</f>
        <v>2.6300219999999999</v>
      </c>
      <c r="O667" s="87">
        <f t="shared" ref="O667:T667" si="307">SUM(O662:O666)</f>
        <v>0</v>
      </c>
      <c r="P667" s="87">
        <f t="shared" si="307"/>
        <v>0</v>
      </c>
      <c r="Q667" s="175">
        <f t="shared" si="307"/>
        <v>0</v>
      </c>
      <c r="R667" s="175">
        <f t="shared" si="307"/>
        <v>0</v>
      </c>
      <c r="S667" s="175">
        <f t="shared" si="307"/>
        <v>0</v>
      </c>
      <c r="T667" s="175">
        <f t="shared" si="307"/>
        <v>0</v>
      </c>
      <c r="U667" s="176">
        <f t="shared" si="306"/>
        <v>2.6300219999999999</v>
      </c>
      <c r="V667" s="177" t="s">
        <v>11</v>
      </c>
      <c r="W667" s="193">
        <f t="shared" ref="W667:AU667" si="308">SUM(W662:W666)</f>
        <v>0</v>
      </c>
      <c r="X667" s="193">
        <f t="shared" si="308"/>
        <v>0</v>
      </c>
      <c r="Y667" s="193">
        <f t="shared" si="308"/>
        <v>0</v>
      </c>
      <c r="Z667" s="193">
        <f t="shared" si="308"/>
        <v>0</v>
      </c>
      <c r="AA667" s="193">
        <f t="shared" si="308"/>
        <v>0</v>
      </c>
      <c r="AB667" s="193">
        <f t="shared" si="308"/>
        <v>0</v>
      </c>
      <c r="AC667" s="193">
        <f t="shared" si="308"/>
        <v>0</v>
      </c>
      <c r="AD667" s="193">
        <f t="shared" si="308"/>
        <v>0</v>
      </c>
      <c r="AE667" s="193">
        <f t="shared" si="308"/>
        <v>0</v>
      </c>
      <c r="AF667" s="193">
        <f t="shared" si="308"/>
        <v>0</v>
      </c>
      <c r="AG667" s="193">
        <f t="shared" si="308"/>
        <v>0</v>
      </c>
      <c r="AH667" s="175">
        <f t="shared" si="308"/>
        <v>0</v>
      </c>
      <c r="AI667" s="175">
        <f t="shared" si="308"/>
        <v>0</v>
      </c>
      <c r="AJ667" s="175">
        <f t="shared" si="308"/>
        <v>0</v>
      </c>
      <c r="AK667" s="193">
        <f t="shared" si="308"/>
        <v>0</v>
      </c>
      <c r="AL667" s="193">
        <f t="shared" si="308"/>
        <v>0</v>
      </c>
      <c r="AM667" s="193">
        <f t="shared" si="308"/>
        <v>0</v>
      </c>
      <c r="AN667" s="193">
        <f t="shared" si="308"/>
        <v>0</v>
      </c>
      <c r="AO667" s="193">
        <f t="shared" si="308"/>
        <v>0</v>
      </c>
      <c r="AP667" s="193">
        <f t="shared" si="308"/>
        <v>0</v>
      </c>
      <c r="AQ667" s="193">
        <f t="shared" si="308"/>
        <v>0</v>
      </c>
      <c r="AR667" s="193">
        <f t="shared" si="308"/>
        <v>0</v>
      </c>
      <c r="AS667" s="193">
        <f t="shared" si="308"/>
        <v>0</v>
      </c>
      <c r="AT667" s="193">
        <f t="shared" si="308"/>
        <v>0</v>
      </c>
      <c r="AU667" s="175">
        <f t="shared" si="308"/>
        <v>0</v>
      </c>
      <c r="AV667" s="328"/>
    </row>
    <row r="668" spans="1:48" ht="20.25" customHeight="1">
      <c r="A668" s="585"/>
      <c r="B668" s="535" t="s">
        <v>712</v>
      </c>
      <c r="C668" s="653" t="s">
        <v>713</v>
      </c>
      <c r="D668" s="614" t="s">
        <v>662</v>
      </c>
      <c r="E668" s="617" t="s">
        <v>714</v>
      </c>
      <c r="F668" s="6" t="s">
        <v>18</v>
      </c>
      <c r="G668" s="6" t="s">
        <v>20</v>
      </c>
      <c r="H668" s="6" t="s">
        <v>59</v>
      </c>
      <c r="I668" s="6" t="s">
        <v>715</v>
      </c>
      <c r="J668" s="532">
        <v>2018</v>
      </c>
      <c r="K668" s="532">
        <v>2023</v>
      </c>
      <c r="L668" s="541">
        <v>22.631</v>
      </c>
      <c r="M668" s="563">
        <f>Q673+R673+S673+T673</f>
        <v>21.288360000000001</v>
      </c>
      <c r="N668" s="9">
        <v>0</v>
      </c>
      <c r="O668" s="9">
        <v>0</v>
      </c>
      <c r="P668" s="9">
        <v>0</v>
      </c>
      <c r="Q668" s="9">
        <v>0</v>
      </c>
      <c r="R668" s="9">
        <v>21.288360000000001</v>
      </c>
      <c r="S668" s="9">
        <v>0</v>
      </c>
      <c r="T668" s="9">
        <v>0</v>
      </c>
      <c r="U668" s="9">
        <f>SUM(N668:T668)</f>
        <v>21.288360000000001</v>
      </c>
      <c r="V668" s="204" t="s">
        <v>3</v>
      </c>
      <c r="W668" s="93">
        <v>0</v>
      </c>
      <c r="X668" s="93">
        <v>0</v>
      </c>
      <c r="Y668" s="93">
        <v>0</v>
      </c>
      <c r="Z668" s="93">
        <v>0</v>
      </c>
      <c r="AA668" s="93">
        <v>0</v>
      </c>
      <c r="AB668" s="93">
        <v>0</v>
      </c>
      <c r="AC668" s="93">
        <v>0</v>
      </c>
      <c r="AD668" s="93">
        <v>0</v>
      </c>
      <c r="AE668" s="93">
        <v>0</v>
      </c>
      <c r="AF668" s="93">
        <v>0</v>
      </c>
      <c r="AG668" s="93">
        <v>0</v>
      </c>
      <c r="AH668" s="9">
        <v>0</v>
      </c>
      <c r="AI668" s="9">
        <v>0</v>
      </c>
      <c r="AJ668" s="9">
        <v>0</v>
      </c>
      <c r="AK668" s="93">
        <v>0</v>
      </c>
      <c r="AL668" s="93">
        <v>0</v>
      </c>
      <c r="AM668" s="93">
        <v>0</v>
      </c>
      <c r="AN668" s="93">
        <v>0</v>
      </c>
      <c r="AO668" s="93">
        <v>0</v>
      </c>
      <c r="AP668" s="93">
        <v>0</v>
      </c>
      <c r="AQ668" s="93">
        <v>0</v>
      </c>
      <c r="AR668" s="93">
        <v>0</v>
      </c>
      <c r="AS668" s="93">
        <v>0</v>
      </c>
      <c r="AT668" s="93">
        <v>0</v>
      </c>
      <c r="AU668" s="9">
        <v>0</v>
      </c>
      <c r="AV668" s="302"/>
    </row>
    <row r="669" spans="1:48" ht="15.75" customHeight="1">
      <c r="A669" s="585"/>
      <c r="B669" s="536"/>
      <c r="C669" s="654"/>
      <c r="D669" s="615"/>
      <c r="E669" s="618"/>
      <c r="F669" s="24" t="s">
        <v>19</v>
      </c>
      <c r="G669" s="24" t="s">
        <v>22</v>
      </c>
      <c r="H669" s="24" t="s">
        <v>59</v>
      </c>
      <c r="I669" s="24" t="s">
        <v>633</v>
      </c>
      <c r="J669" s="533"/>
      <c r="K669" s="533"/>
      <c r="L669" s="609"/>
      <c r="M669" s="564"/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f t="shared" ref="U669:U673" si="309">SUM(N669:T669)</f>
        <v>0</v>
      </c>
      <c r="V669" s="172" t="s">
        <v>8</v>
      </c>
      <c r="W669" s="93">
        <v>0</v>
      </c>
      <c r="X669" s="93">
        <v>0</v>
      </c>
      <c r="Y669" s="93">
        <v>0</v>
      </c>
      <c r="Z669" s="93">
        <v>0</v>
      </c>
      <c r="AA669" s="93">
        <v>0</v>
      </c>
      <c r="AB669" s="93">
        <v>0</v>
      </c>
      <c r="AC669" s="93">
        <v>0</v>
      </c>
      <c r="AD669" s="93">
        <v>0</v>
      </c>
      <c r="AE669" s="93">
        <v>0</v>
      </c>
      <c r="AF669" s="93">
        <v>0</v>
      </c>
      <c r="AG669" s="93">
        <v>0</v>
      </c>
      <c r="AH669" s="9">
        <v>0</v>
      </c>
      <c r="AI669" s="9">
        <v>0</v>
      </c>
      <c r="AJ669" s="9">
        <v>0</v>
      </c>
      <c r="AK669" s="93">
        <v>0</v>
      </c>
      <c r="AL669" s="93">
        <v>0</v>
      </c>
      <c r="AM669" s="93">
        <v>0</v>
      </c>
      <c r="AN669" s="93">
        <v>0</v>
      </c>
      <c r="AO669" s="93">
        <v>0</v>
      </c>
      <c r="AP669" s="93">
        <v>0</v>
      </c>
      <c r="AQ669" s="93">
        <v>0</v>
      </c>
      <c r="AR669" s="93">
        <v>0</v>
      </c>
      <c r="AS669" s="93">
        <v>0</v>
      </c>
      <c r="AT669" s="93">
        <v>0</v>
      </c>
      <c r="AU669" s="9">
        <v>0</v>
      </c>
      <c r="AV669" s="302"/>
    </row>
    <row r="670" spans="1:48" ht="15.75" customHeight="1">
      <c r="A670" s="585"/>
      <c r="B670" s="536"/>
      <c r="C670" s="654"/>
      <c r="D670" s="615"/>
      <c r="E670" s="618"/>
      <c r="F670" s="538" t="s">
        <v>39</v>
      </c>
      <c r="G670" s="538" t="s">
        <v>21</v>
      </c>
      <c r="H670" s="538" t="s">
        <v>59</v>
      </c>
      <c r="I670" s="538" t="s">
        <v>377</v>
      </c>
      <c r="J670" s="533"/>
      <c r="K670" s="533"/>
      <c r="L670" s="609"/>
      <c r="M670" s="564"/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f>SUM(N670:T670)</f>
        <v>0</v>
      </c>
      <c r="V670" s="204" t="s">
        <v>50</v>
      </c>
      <c r="W670" s="93">
        <v>0</v>
      </c>
      <c r="X670" s="93">
        <v>0</v>
      </c>
      <c r="Y670" s="93">
        <v>0</v>
      </c>
      <c r="Z670" s="93">
        <v>0</v>
      </c>
      <c r="AA670" s="93">
        <v>0</v>
      </c>
      <c r="AB670" s="93">
        <v>0</v>
      </c>
      <c r="AC670" s="93">
        <v>0</v>
      </c>
      <c r="AD670" s="93">
        <v>0</v>
      </c>
      <c r="AE670" s="93">
        <v>0</v>
      </c>
      <c r="AF670" s="93">
        <v>0</v>
      </c>
      <c r="AG670" s="93">
        <v>0</v>
      </c>
      <c r="AH670" s="9">
        <v>0</v>
      </c>
      <c r="AI670" s="9">
        <v>0</v>
      </c>
      <c r="AJ670" s="9">
        <v>0</v>
      </c>
      <c r="AK670" s="93">
        <v>0</v>
      </c>
      <c r="AL670" s="93">
        <v>0</v>
      </c>
      <c r="AM670" s="93">
        <v>0</v>
      </c>
      <c r="AN670" s="93">
        <v>0</v>
      </c>
      <c r="AO670" s="93">
        <v>0</v>
      </c>
      <c r="AP670" s="93">
        <v>0</v>
      </c>
      <c r="AQ670" s="93">
        <v>0</v>
      </c>
      <c r="AR670" s="93">
        <v>0</v>
      </c>
      <c r="AS670" s="93">
        <v>0</v>
      </c>
      <c r="AT670" s="93">
        <v>0</v>
      </c>
      <c r="AU670" s="9">
        <v>0</v>
      </c>
      <c r="AV670" s="302"/>
    </row>
    <row r="671" spans="1:48" ht="15.75" customHeight="1">
      <c r="A671" s="585"/>
      <c r="B671" s="536"/>
      <c r="C671" s="654"/>
      <c r="D671" s="615"/>
      <c r="E671" s="618"/>
      <c r="F671" s="539"/>
      <c r="G671" s="539"/>
      <c r="H671" s="539"/>
      <c r="I671" s="539"/>
      <c r="J671" s="533"/>
      <c r="K671" s="533"/>
      <c r="L671" s="609"/>
      <c r="M671" s="564"/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f t="shared" si="309"/>
        <v>0</v>
      </c>
      <c r="V671" s="204" t="s">
        <v>51</v>
      </c>
      <c r="W671" s="93">
        <v>0</v>
      </c>
      <c r="X671" s="93">
        <v>0</v>
      </c>
      <c r="Y671" s="93">
        <v>0</v>
      </c>
      <c r="Z671" s="93">
        <v>0</v>
      </c>
      <c r="AA671" s="93">
        <v>0</v>
      </c>
      <c r="AB671" s="93">
        <v>0</v>
      </c>
      <c r="AC671" s="93">
        <v>0</v>
      </c>
      <c r="AD671" s="93">
        <v>0</v>
      </c>
      <c r="AE671" s="93">
        <v>0</v>
      </c>
      <c r="AF671" s="93">
        <v>0</v>
      </c>
      <c r="AG671" s="93">
        <v>0</v>
      </c>
      <c r="AH671" s="9">
        <v>0</v>
      </c>
      <c r="AI671" s="9">
        <v>0</v>
      </c>
      <c r="AJ671" s="9">
        <v>0</v>
      </c>
      <c r="AK671" s="93">
        <v>0</v>
      </c>
      <c r="AL671" s="93">
        <v>0</v>
      </c>
      <c r="AM671" s="93">
        <v>0</v>
      </c>
      <c r="AN671" s="93">
        <v>0</v>
      </c>
      <c r="AO671" s="93">
        <v>0</v>
      </c>
      <c r="AP671" s="93">
        <v>0</v>
      </c>
      <c r="AQ671" s="93">
        <v>0</v>
      </c>
      <c r="AR671" s="93">
        <v>0</v>
      </c>
      <c r="AS671" s="93">
        <v>0</v>
      </c>
      <c r="AT671" s="93">
        <v>0</v>
      </c>
      <c r="AU671" s="9">
        <v>0</v>
      </c>
      <c r="AV671" s="302"/>
    </row>
    <row r="672" spans="1:48" ht="15.75" customHeight="1">
      <c r="A672" s="585"/>
      <c r="B672" s="536"/>
      <c r="C672" s="654"/>
      <c r="D672" s="615"/>
      <c r="E672" s="618"/>
      <c r="F672" s="539"/>
      <c r="G672" s="539"/>
      <c r="H672" s="539"/>
      <c r="I672" s="539"/>
      <c r="J672" s="533"/>
      <c r="K672" s="533"/>
      <c r="L672" s="609"/>
      <c r="M672" s="564"/>
      <c r="N672" s="85">
        <v>1.2467699999999999</v>
      </c>
      <c r="O672" s="85">
        <v>0</v>
      </c>
      <c r="P672" s="85">
        <v>0</v>
      </c>
      <c r="Q672" s="85">
        <v>0</v>
      </c>
      <c r="R672" s="85">
        <v>0</v>
      </c>
      <c r="S672" s="85">
        <v>0</v>
      </c>
      <c r="T672" s="85">
        <v>0</v>
      </c>
      <c r="U672" s="9">
        <f t="shared" si="309"/>
        <v>1.2467699999999999</v>
      </c>
      <c r="V672" s="204" t="s">
        <v>52</v>
      </c>
      <c r="W672" s="191">
        <v>0</v>
      </c>
      <c r="X672" s="191">
        <v>0</v>
      </c>
      <c r="Y672" s="191">
        <v>0</v>
      </c>
      <c r="Z672" s="191">
        <v>0</v>
      </c>
      <c r="AA672" s="191">
        <v>0</v>
      </c>
      <c r="AB672" s="191">
        <v>0</v>
      </c>
      <c r="AC672" s="191">
        <v>0</v>
      </c>
      <c r="AD672" s="191">
        <v>0</v>
      </c>
      <c r="AE672" s="191">
        <v>0</v>
      </c>
      <c r="AF672" s="191">
        <v>0</v>
      </c>
      <c r="AG672" s="191">
        <v>0</v>
      </c>
      <c r="AH672" s="85">
        <v>0</v>
      </c>
      <c r="AI672" s="85">
        <v>0</v>
      </c>
      <c r="AJ672" s="85">
        <v>0</v>
      </c>
      <c r="AK672" s="191">
        <v>0</v>
      </c>
      <c r="AL672" s="191">
        <v>0</v>
      </c>
      <c r="AM672" s="191">
        <v>0</v>
      </c>
      <c r="AN672" s="191">
        <v>0</v>
      </c>
      <c r="AO672" s="191">
        <v>0</v>
      </c>
      <c r="AP672" s="191">
        <v>0</v>
      </c>
      <c r="AQ672" s="191">
        <v>0</v>
      </c>
      <c r="AR672" s="191">
        <v>0</v>
      </c>
      <c r="AS672" s="191">
        <v>0</v>
      </c>
      <c r="AT672" s="191">
        <v>0</v>
      </c>
      <c r="AU672" s="85">
        <v>0</v>
      </c>
      <c r="AV672" s="302"/>
    </row>
    <row r="673" spans="1:48">
      <c r="A673" s="585"/>
      <c r="B673" s="537"/>
      <c r="C673" s="655"/>
      <c r="D673" s="616"/>
      <c r="E673" s="619"/>
      <c r="F673" s="540"/>
      <c r="G673" s="540"/>
      <c r="H673" s="540"/>
      <c r="I673" s="540"/>
      <c r="J673" s="534"/>
      <c r="K673" s="534"/>
      <c r="L673" s="610"/>
      <c r="M673" s="565"/>
      <c r="N673" s="87">
        <f>SUM(N668:N672)</f>
        <v>1.2467699999999999</v>
      </c>
      <c r="O673" s="87">
        <f t="shared" ref="O673:T673" si="310">SUM(O668:O672)</f>
        <v>0</v>
      </c>
      <c r="P673" s="87">
        <f t="shared" si="310"/>
        <v>0</v>
      </c>
      <c r="Q673" s="175">
        <f t="shared" si="310"/>
        <v>0</v>
      </c>
      <c r="R673" s="175">
        <f t="shared" si="310"/>
        <v>21.288360000000001</v>
      </c>
      <c r="S673" s="175">
        <f t="shared" si="310"/>
        <v>0</v>
      </c>
      <c r="T673" s="175">
        <f t="shared" si="310"/>
        <v>0</v>
      </c>
      <c r="U673" s="176">
        <f t="shared" si="309"/>
        <v>22.535130000000002</v>
      </c>
      <c r="V673" s="177" t="s">
        <v>11</v>
      </c>
      <c r="W673" s="193">
        <f t="shared" ref="W673:AU673" si="311">SUM(W668:W672)</f>
        <v>0</v>
      </c>
      <c r="X673" s="193">
        <f t="shared" si="311"/>
        <v>0</v>
      </c>
      <c r="Y673" s="193">
        <f t="shared" si="311"/>
        <v>0</v>
      </c>
      <c r="Z673" s="193">
        <f t="shared" si="311"/>
        <v>0</v>
      </c>
      <c r="AA673" s="193">
        <f t="shared" si="311"/>
        <v>0</v>
      </c>
      <c r="AB673" s="193">
        <f t="shared" si="311"/>
        <v>0</v>
      </c>
      <c r="AC673" s="193">
        <f t="shared" si="311"/>
        <v>0</v>
      </c>
      <c r="AD673" s="193">
        <f t="shared" si="311"/>
        <v>0</v>
      </c>
      <c r="AE673" s="193">
        <f t="shared" si="311"/>
        <v>0</v>
      </c>
      <c r="AF673" s="193">
        <f t="shared" si="311"/>
        <v>0</v>
      </c>
      <c r="AG673" s="193">
        <f t="shared" si="311"/>
        <v>0</v>
      </c>
      <c r="AH673" s="175">
        <f t="shared" si="311"/>
        <v>0</v>
      </c>
      <c r="AI673" s="175">
        <f t="shared" si="311"/>
        <v>0</v>
      </c>
      <c r="AJ673" s="175">
        <f t="shared" si="311"/>
        <v>0</v>
      </c>
      <c r="AK673" s="193">
        <f t="shared" si="311"/>
        <v>0</v>
      </c>
      <c r="AL673" s="193">
        <f t="shared" si="311"/>
        <v>0</v>
      </c>
      <c r="AM673" s="193">
        <f t="shared" si="311"/>
        <v>0</v>
      </c>
      <c r="AN673" s="193">
        <f t="shared" si="311"/>
        <v>0</v>
      </c>
      <c r="AO673" s="193">
        <f t="shared" si="311"/>
        <v>0</v>
      </c>
      <c r="AP673" s="193">
        <f t="shared" si="311"/>
        <v>0</v>
      </c>
      <c r="AQ673" s="193">
        <f t="shared" si="311"/>
        <v>0</v>
      </c>
      <c r="AR673" s="193">
        <f t="shared" si="311"/>
        <v>0</v>
      </c>
      <c r="AS673" s="193">
        <f t="shared" si="311"/>
        <v>0</v>
      </c>
      <c r="AT673" s="193">
        <f t="shared" si="311"/>
        <v>0</v>
      </c>
      <c r="AU673" s="175">
        <f t="shared" si="311"/>
        <v>0</v>
      </c>
      <c r="AV673" s="328"/>
    </row>
    <row r="674" spans="1:48" ht="15.75" customHeight="1">
      <c r="A674" s="585"/>
      <c r="B674" s="587" t="s">
        <v>716</v>
      </c>
      <c r="C674" s="653" t="s">
        <v>717</v>
      </c>
      <c r="D674" s="576" t="s">
        <v>662</v>
      </c>
      <c r="E674" s="569" t="s">
        <v>718</v>
      </c>
      <c r="F674" s="6" t="s">
        <v>18</v>
      </c>
      <c r="G674" s="6" t="s">
        <v>20</v>
      </c>
      <c r="H674" s="6" t="s">
        <v>59</v>
      </c>
      <c r="I674" s="6" t="s">
        <v>58</v>
      </c>
      <c r="J674" s="560">
        <v>2022</v>
      </c>
      <c r="K674" s="560">
        <v>2022</v>
      </c>
      <c r="L674" s="563">
        <v>2.8780000000000001</v>
      </c>
      <c r="M674" s="563">
        <f>Q680+R680+S680+T680</f>
        <v>2.8781500000000002</v>
      </c>
      <c r="N674" s="9">
        <v>0</v>
      </c>
      <c r="O674" s="9">
        <v>0</v>
      </c>
      <c r="P674" s="9">
        <v>0</v>
      </c>
      <c r="Q674" s="9">
        <v>2.8781500000000002</v>
      </c>
      <c r="R674" s="9">
        <v>0</v>
      </c>
      <c r="S674" s="9">
        <v>0</v>
      </c>
      <c r="T674" s="9">
        <v>0</v>
      </c>
      <c r="U674" s="9">
        <f>SUM(N674:T674)</f>
        <v>2.8781500000000002</v>
      </c>
      <c r="V674" s="204" t="s">
        <v>3</v>
      </c>
      <c r="W674" s="93">
        <v>2878.15</v>
      </c>
      <c r="X674" s="93">
        <f>X675</f>
        <v>0</v>
      </c>
      <c r="Y674" s="93">
        <f t="shared" ref="Y674:AS674" si="312">Y675</f>
        <v>0</v>
      </c>
      <c r="Z674" s="93">
        <f t="shared" si="312"/>
        <v>0</v>
      </c>
      <c r="AA674" s="93">
        <f t="shared" si="312"/>
        <v>0</v>
      </c>
      <c r="AB674" s="93">
        <f t="shared" si="312"/>
        <v>0</v>
      </c>
      <c r="AC674" s="93">
        <f t="shared" si="312"/>
        <v>0</v>
      </c>
      <c r="AD674" s="93">
        <f t="shared" si="312"/>
        <v>0</v>
      </c>
      <c r="AE674" s="93">
        <f t="shared" si="312"/>
        <v>0</v>
      </c>
      <c r="AF674" s="93">
        <f t="shared" si="312"/>
        <v>0</v>
      </c>
      <c r="AG674" s="93">
        <f t="shared" si="312"/>
        <v>0</v>
      </c>
      <c r="AH674" s="93">
        <f t="shared" si="312"/>
        <v>0</v>
      </c>
      <c r="AI674" s="93">
        <f t="shared" si="312"/>
        <v>0</v>
      </c>
      <c r="AJ674" s="93">
        <f t="shared" si="312"/>
        <v>0</v>
      </c>
      <c r="AK674" s="93">
        <f t="shared" si="312"/>
        <v>0</v>
      </c>
      <c r="AL674" s="93">
        <f t="shared" si="312"/>
        <v>0</v>
      </c>
      <c r="AM674" s="93">
        <f t="shared" si="312"/>
        <v>0</v>
      </c>
      <c r="AN674" s="93">
        <f t="shared" si="312"/>
        <v>0</v>
      </c>
      <c r="AO674" s="93">
        <f t="shared" si="312"/>
        <v>0</v>
      </c>
      <c r="AP674" s="93">
        <f t="shared" si="312"/>
        <v>0</v>
      </c>
      <c r="AQ674" s="93">
        <f t="shared" si="312"/>
        <v>0</v>
      </c>
      <c r="AR674" s="93">
        <f t="shared" si="312"/>
        <v>0</v>
      </c>
      <c r="AS674" s="93">
        <f t="shared" si="312"/>
        <v>0</v>
      </c>
      <c r="AT674" s="93">
        <v>0</v>
      </c>
      <c r="AU674" s="9">
        <v>0</v>
      </c>
      <c r="AV674" s="636" t="s">
        <v>1005</v>
      </c>
    </row>
    <row r="675" spans="1:48" s="275" customFormat="1" ht="31.5" hidden="1" customHeight="1">
      <c r="A675" s="585"/>
      <c r="B675" s="588"/>
      <c r="C675" s="654"/>
      <c r="D675" s="577"/>
      <c r="E675" s="570"/>
      <c r="F675" s="286"/>
      <c r="G675" s="286"/>
      <c r="H675" s="286"/>
      <c r="I675" s="286"/>
      <c r="J675" s="561"/>
      <c r="K675" s="561"/>
      <c r="L675" s="564"/>
      <c r="M675" s="564"/>
      <c r="N675" s="277"/>
      <c r="O675" s="277"/>
      <c r="P675" s="277"/>
      <c r="Q675" s="277"/>
      <c r="R675" s="277"/>
      <c r="S675" s="277"/>
      <c r="T675" s="277"/>
      <c r="U675" s="277"/>
      <c r="V675" s="287" t="s">
        <v>971</v>
      </c>
      <c r="W675" s="274"/>
      <c r="X675" s="274"/>
      <c r="Y675" s="274"/>
      <c r="Z675" s="274"/>
      <c r="AA675" s="274"/>
      <c r="AB675" s="274"/>
      <c r="AC675" s="274"/>
      <c r="AD675" s="274"/>
      <c r="AE675" s="274"/>
      <c r="AF675" s="274"/>
      <c r="AG675" s="274"/>
      <c r="AH675" s="277"/>
      <c r="AI675" s="277"/>
      <c r="AJ675" s="277"/>
      <c r="AK675" s="274"/>
      <c r="AL675" s="274"/>
      <c r="AM675" s="274"/>
      <c r="AN675" s="274"/>
      <c r="AO675" s="274"/>
      <c r="AP675" s="274"/>
      <c r="AQ675" s="274"/>
      <c r="AR675" s="274"/>
      <c r="AS675" s="274"/>
      <c r="AT675" s="274"/>
      <c r="AU675" s="277"/>
      <c r="AV675" s="637"/>
    </row>
    <row r="676" spans="1:48" ht="18" customHeight="1">
      <c r="A676" s="585"/>
      <c r="B676" s="588"/>
      <c r="C676" s="654"/>
      <c r="D676" s="577"/>
      <c r="E676" s="570"/>
      <c r="F676" s="96" t="s">
        <v>19</v>
      </c>
      <c r="G676" s="96" t="s">
        <v>22</v>
      </c>
      <c r="H676" s="96" t="s">
        <v>59</v>
      </c>
      <c r="I676" s="96" t="s">
        <v>719</v>
      </c>
      <c r="J676" s="561"/>
      <c r="K676" s="561"/>
      <c r="L676" s="564"/>
      <c r="M676" s="564"/>
      <c r="N676" s="83">
        <v>0</v>
      </c>
      <c r="O676" s="83">
        <v>0</v>
      </c>
      <c r="P676" s="83">
        <v>0</v>
      </c>
      <c r="Q676" s="83">
        <v>0</v>
      </c>
      <c r="R676" s="83">
        <v>0</v>
      </c>
      <c r="S676" s="83">
        <v>0</v>
      </c>
      <c r="T676" s="83">
        <v>0</v>
      </c>
      <c r="U676" s="83">
        <f t="shared" ref="U676:U680" si="313">SUM(N676:T676)</f>
        <v>0</v>
      </c>
      <c r="V676" s="171" t="s">
        <v>8</v>
      </c>
      <c r="W676" s="192">
        <v>0</v>
      </c>
      <c r="X676" s="192">
        <v>0</v>
      </c>
      <c r="Y676" s="192">
        <v>0</v>
      </c>
      <c r="Z676" s="192">
        <v>0</v>
      </c>
      <c r="AA676" s="192">
        <v>0</v>
      </c>
      <c r="AB676" s="192">
        <v>0</v>
      </c>
      <c r="AC676" s="192">
        <v>0</v>
      </c>
      <c r="AD676" s="192">
        <v>0</v>
      </c>
      <c r="AE676" s="192">
        <v>0</v>
      </c>
      <c r="AF676" s="192">
        <v>0</v>
      </c>
      <c r="AG676" s="192">
        <v>0</v>
      </c>
      <c r="AH676" s="83">
        <v>0</v>
      </c>
      <c r="AI676" s="83">
        <v>0</v>
      </c>
      <c r="AJ676" s="83">
        <v>0</v>
      </c>
      <c r="AK676" s="192">
        <v>0</v>
      </c>
      <c r="AL676" s="192">
        <v>0</v>
      </c>
      <c r="AM676" s="192">
        <v>0</v>
      </c>
      <c r="AN676" s="192">
        <v>0</v>
      </c>
      <c r="AO676" s="192">
        <v>0</v>
      </c>
      <c r="AP676" s="192">
        <v>0</v>
      </c>
      <c r="AQ676" s="192">
        <v>0</v>
      </c>
      <c r="AR676" s="192">
        <v>0</v>
      </c>
      <c r="AS676" s="192">
        <v>0</v>
      </c>
      <c r="AT676" s="192">
        <v>0</v>
      </c>
      <c r="AU676" s="83">
        <v>0</v>
      </c>
      <c r="AV676" s="637"/>
    </row>
    <row r="677" spans="1:48" ht="21" customHeight="1">
      <c r="A677" s="585"/>
      <c r="B677" s="588"/>
      <c r="C677" s="654"/>
      <c r="D677" s="577"/>
      <c r="E677" s="570"/>
      <c r="F677" s="566" t="s">
        <v>39</v>
      </c>
      <c r="G677" s="566" t="s">
        <v>21</v>
      </c>
      <c r="H677" s="566" t="s">
        <v>59</v>
      </c>
      <c r="I677" s="566" t="s">
        <v>377</v>
      </c>
      <c r="J677" s="561"/>
      <c r="K677" s="561"/>
      <c r="L677" s="564"/>
      <c r="M677" s="564"/>
      <c r="N677" s="83">
        <v>0</v>
      </c>
      <c r="O677" s="83">
        <v>0</v>
      </c>
      <c r="P677" s="83">
        <v>0</v>
      </c>
      <c r="Q677" s="83">
        <v>0</v>
      </c>
      <c r="R677" s="83">
        <v>0</v>
      </c>
      <c r="S677" s="83">
        <v>0</v>
      </c>
      <c r="T677" s="83">
        <v>0</v>
      </c>
      <c r="U677" s="83">
        <f>SUM(N677:T677)</f>
        <v>0</v>
      </c>
      <c r="V677" s="170" t="s">
        <v>50</v>
      </c>
      <c r="W677" s="192">
        <v>0</v>
      </c>
      <c r="X677" s="192">
        <v>0</v>
      </c>
      <c r="Y677" s="192">
        <v>0</v>
      </c>
      <c r="Z677" s="192">
        <v>0</v>
      </c>
      <c r="AA677" s="192">
        <v>0</v>
      </c>
      <c r="AB677" s="192">
        <v>0</v>
      </c>
      <c r="AC677" s="192">
        <v>0</v>
      </c>
      <c r="AD677" s="192">
        <v>0</v>
      </c>
      <c r="AE677" s="192">
        <v>0</v>
      </c>
      <c r="AF677" s="192">
        <v>0</v>
      </c>
      <c r="AG677" s="192">
        <v>0</v>
      </c>
      <c r="AH677" s="83">
        <v>0</v>
      </c>
      <c r="AI677" s="83">
        <v>0</v>
      </c>
      <c r="AJ677" s="83">
        <v>0</v>
      </c>
      <c r="AK677" s="192">
        <v>0</v>
      </c>
      <c r="AL677" s="192">
        <v>0</v>
      </c>
      <c r="AM677" s="192">
        <v>0</v>
      </c>
      <c r="AN677" s="192">
        <v>0</v>
      </c>
      <c r="AO677" s="192">
        <v>0</v>
      </c>
      <c r="AP677" s="192">
        <v>0</v>
      </c>
      <c r="AQ677" s="192">
        <v>0</v>
      </c>
      <c r="AR677" s="192">
        <v>0</v>
      </c>
      <c r="AS677" s="192">
        <v>0</v>
      </c>
      <c r="AT677" s="192">
        <v>0</v>
      </c>
      <c r="AU677" s="83">
        <v>0</v>
      </c>
      <c r="AV677" s="637"/>
    </row>
    <row r="678" spans="1:48">
      <c r="A678" s="585"/>
      <c r="B678" s="588"/>
      <c r="C678" s="654"/>
      <c r="D678" s="577"/>
      <c r="E678" s="570"/>
      <c r="F678" s="567"/>
      <c r="G678" s="567"/>
      <c r="H678" s="567"/>
      <c r="I678" s="567"/>
      <c r="J678" s="561"/>
      <c r="K678" s="561"/>
      <c r="L678" s="564"/>
      <c r="M678" s="564"/>
      <c r="N678" s="83">
        <v>0</v>
      </c>
      <c r="O678" s="83">
        <v>0</v>
      </c>
      <c r="P678" s="83">
        <v>0</v>
      </c>
      <c r="Q678" s="83">
        <v>0</v>
      </c>
      <c r="R678" s="83">
        <v>0</v>
      </c>
      <c r="S678" s="83">
        <v>0</v>
      </c>
      <c r="T678" s="83">
        <v>0</v>
      </c>
      <c r="U678" s="83">
        <f t="shared" si="313"/>
        <v>0</v>
      </c>
      <c r="V678" s="170" t="s">
        <v>51</v>
      </c>
      <c r="W678" s="192">
        <v>0</v>
      </c>
      <c r="X678" s="192">
        <v>0</v>
      </c>
      <c r="Y678" s="192">
        <v>0</v>
      </c>
      <c r="Z678" s="192">
        <v>0</v>
      </c>
      <c r="AA678" s="192">
        <v>0</v>
      </c>
      <c r="AB678" s="192">
        <v>0</v>
      </c>
      <c r="AC678" s="192">
        <v>0</v>
      </c>
      <c r="AD678" s="192">
        <v>0</v>
      </c>
      <c r="AE678" s="192">
        <v>0</v>
      </c>
      <c r="AF678" s="192">
        <v>0</v>
      </c>
      <c r="AG678" s="192">
        <v>0</v>
      </c>
      <c r="AH678" s="83">
        <v>0</v>
      </c>
      <c r="AI678" s="83">
        <v>0</v>
      </c>
      <c r="AJ678" s="83">
        <v>0</v>
      </c>
      <c r="AK678" s="192">
        <v>0</v>
      </c>
      <c r="AL678" s="192">
        <v>0</v>
      </c>
      <c r="AM678" s="192">
        <v>0</v>
      </c>
      <c r="AN678" s="192">
        <v>0</v>
      </c>
      <c r="AO678" s="192">
        <v>0</v>
      </c>
      <c r="AP678" s="192">
        <v>0</v>
      </c>
      <c r="AQ678" s="192">
        <v>0</v>
      </c>
      <c r="AR678" s="192">
        <v>0</v>
      </c>
      <c r="AS678" s="192">
        <v>0</v>
      </c>
      <c r="AT678" s="192">
        <v>0</v>
      </c>
      <c r="AU678" s="83">
        <v>0</v>
      </c>
      <c r="AV678" s="637"/>
    </row>
    <row r="679" spans="1:48" ht="15.75" customHeight="1">
      <c r="A679" s="585"/>
      <c r="B679" s="588"/>
      <c r="C679" s="654"/>
      <c r="D679" s="577"/>
      <c r="E679" s="570"/>
      <c r="F679" s="567"/>
      <c r="G679" s="567"/>
      <c r="H679" s="567"/>
      <c r="I679" s="567"/>
      <c r="J679" s="561"/>
      <c r="K679" s="561"/>
      <c r="L679" s="564"/>
      <c r="M679" s="564"/>
      <c r="N679" s="86">
        <v>0</v>
      </c>
      <c r="O679" s="86">
        <v>0</v>
      </c>
      <c r="P679" s="86">
        <v>0</v>
      </c>
      <c r="Q679" s="86">
        <v>0</v>
      </c>
      <c r="R679" s="86">
        <v>0</v>
      </c>
      <c r="S679" s="86">
        <v>0</v>
      </c>
      <c r="T679" s="86">
        <v>0</v>
      </c>
      <c r="U679" s="83">
        <f t="shared" si="313"/>
        <v>0</v>
      </c>
      <c r="V679" s="170" t="s">
        <v>52</v>
      </c>
      <c r="W679" s="207">
        <v>0</v>
      </c>
      <c r="X679" s="207">
        <v>0</v>
      </c>
      <c r="Y679" s="207">
        <v>0</v>
      </c>
      <c r="Z679" s="207">
        <v>0</v>
      </c>
      <c r="AA679" s="207">
        <v>0</v>
      </c>
      <c r="AB679" s="207">
        <v>0</v>
      </c>
      <c r="AC679" s="207">
        <v>0</v>
      </c>
      <c r="AD679" s="207">
        <v>0</v>
      </c>
      <c r="AE679" s="207">
        <v>0</v>
      </c>
      <c r="AF679" s="207">
        <v>0</v>
      </c>
      <c r="AG679" s="207">
        <v>0</v>
      </c>
      <c r="AH679" s="86">
        <v>0</v>
      </c>
      <c r="AI679" s="86">
        <v>0</v>
      </c>
      <c r="AJ679" s="86">
        <v>0</v>
      </c>
      <c r="AK679" s="207">
        <v>0</v>
      </c>
      <c r="AL679" s="207">
        <v>0</v>
      </c>
      <c r="AM679" s="207">
        <v>0</v>
      </c>
      <c r="AN679" s="207">
        <v>0</v>
      </c>
      <c r="AO679" s="207">
        <v>0</v>
      </c>
      <c r="AP679" s="207">
        <v>0</v>
      </c>
      <c r="AQ679" s="207">
        <v>0</v>
      </c>
      <c r="AR679" s="207">
        <v>0</v>
      </c>
      <c r="AS679" s="207">
        <v>0</v>
      </c>
      <c r="AT679" s="207">
        <v>0</v>
      </c>
      <c r="AU679" s="86">
        <v>0</v>
      </c>
      <c r="AV679" s="639"/>
    </row>
    <row r="680" spans="1:48">
      <c r="A680" s="586"/>
      <c r="B680" s="589"/>
      <c r="C680" s="655"/>
      <c r="D680" s="578"/>
      <c r="E680" s="571"/>
      <c r="F680" s="568"/>
      <c r="G680" s="568"/>
      <c r="H680" s="568"/>
      <c r="I680" s="568"/>
      <c r="J680" s="562"/>
      <c r="K680" s="562"/>
      <c r="L680" s="565"/>
      <c r="M680" s="565"/>
      <c r="N680" s="88">
        <f>SUM(N674:N679)</f>
        <v>0</v>
      </c>
      <c r="O680" s="88">
        <f t="shared" ref="O680:T680" si="314">SUM(O674:O679)</f>
        <v>0</v>
      </c>
      <c r="P680" s="88">
        <f t="shared" si="314"/>
        <v>0</v>
      </c>
      <c r="Q680" s="175">
        <f t="shared" si="314"/>
        <v>2.8781500000000002</v>
      </c>
      <c r="R680" s="175">
        <f t="shared" si="314"/>
        <v>0</v>
      </c>
      <c r="S680" s="175">
        <f t="shared" si="314"/>
        <v>0</v>
      </c>
      <c r="T680" s="175">
        <f t="shared" si="314"/>
        <v>0</v>
      </c>
      <c r="U680" s="176">
        <f t="shared" si="313"/>
        <v>2.8781500000000002</v>
      </c>
      <c r="V680" s="177" t="s">
        <v>11</v>
      </c>
      <c r="W680" s="193">
        <f t="shared" ref="W680:AU680" si="315">SUM(W674:W679)</f>
        <v>2878.15</v>
      </c>
      <c r="X680" s="193">
        <f>X674</f>
        <v>0</v>
      </c>
      <c r="Y680" s="193">
        <f t="shared" ref="Y680:AS680" si="316">Y674</f>
        <v>0</v>
      </c>
      <c r="Z680" s="193">
        <f t="shared" si="316"/>
        <v>0</v>
      </c>
      <c r="AA680" s="193">
        <f t="shared" si="316"/>
        <v>0</v>
      </c>
      <c r="AB680" s="193">
        <f t="shared" si="316"/>
        <v>0</v>
      </c>
      <c r="AC680" s="193">
        <f t="shared" si="316"/>
        <v>0</v>
      </c>
      <c r="AD680" s="193">
        <f t="shared" si="316"/>
        <v>0</v>
      </c>
      <c r="AE680" s="193">
        <f t="shared" si="316"/>
        <v>0</v>
      </c>
      <c r="AF680" s="193">
        <f t="shared" si="316"/>
        <v>0</v>
      </c>
      <c r="AG680" s="193">
        <f t="shared" si="316"/>
        <v>0</v>
      </c>
      <c r="AH680" s="193">
        <f t="shared" si="316"/>
        <v>0</v>
      </c>
      <c r="AI680" s="193">
        <f t="shared" si="316"/>
        <v>0</v>
      </c>
      <c r="AJ680" s="193">
        <f t="shared" si="316"/>
        <v>0</v>
      </c>
      <c r="AK680" s="193">
        <f t="shared" si="316"/>
        <v>0</v>
      </c>
      <c r="AL680" s="193">
        <f t="shared" si="316"/>
        <v>0</v>
      </c>
      <c r="AM680" s="193">
        <f t="shared" si="316"/>
        <v>0</v>
      </c>
      <c r="AN680" s="193">
        <f t="shared" si="316"/>
        <v>0</v>
      </c>
      <c r="AO680" s="193">
        <f t="shared" si="316"/>
        <v>0</v>
      </c>
      <c r="AP680" s="193">
        <f t="shared" si="316"/>
        <v>0</v>
      </c>
      <c r="AQ680" s="193">
        <f t="shared" si="316"/>
        <v>0</v>
      </c>
      <c r="AR680" s="193">
        <f t="shared" si="316"/>
        <v>0</v>
      </c>
      <c r="AS680" s="193">
        <f t="shared" si="316"/>
        <v>0</v>
      </c>
      <c r="AT680" s="193">
        <f t="shared" si="315"/>
        <v>0</v>
      </c>
      <c r="AU680" s="175">
        <f t="shared" si="315"/>
        <v>0</v>
      </c>
      <c r="AV680" s="328"/>
    </row>
    <row r="681" spans="1:48" ht="19.5" hidden="1" customHeight="1">
      <c r="A681" s="556" t="s">
        <v>720</v>
      </c>
      <c r="B681" s="557"/>
      <c r="C681" s="557"/>
      <c r="D681" s="557"/>
      <c r="E681" s="557"/>
      <c r="F681" s="557"/>
      <c r="G681" s="557"/>
      <c r="H681" s="557"/>
      <c r="I681" s="557"/>
      <c r="J681" s="557"/>
      <c r="K681" s="557"/>
      <c r="L681" s="557"/>
      <c r="M681" s="557"/>
      <c r="N681" s="557"/>
      <c r="O681" s="557"/>
      <c r="P681" s="557"/>
      <c r="Q681" s="557"/>
      <c r="R681" s="557"/>
      <c r="S681" s="557"/>
      <c r="T681" s="557"/>
      <c r="U681" s="557"/>
      <c r="V681" s="557"/>
      <c r="W681" s="558"/>
      <c r="X681" s="558"/>
      <c r="Y681" s="558"/>
      <c r="Z681" s="558"/>
      <c r="AA681" s="558"/>
      <c r="AB681" s="558"/>
      <c r="AC681" s="558"/>
      <c r="AD681" s="558"/>
      <c r="AE681" s="558"/>
      <c r="AF681" s="558"/>
      <c r="AG681" s="558"/>
      <c r="AH681" s="558"/>
      <c r="AI681" s="558"/>
      <c r="AJ681" s="558"/>
      <c r="AK681" s="558"/>
      <c r="AL681" s="558"/>
      <c r="AM681" s="558"/>
      <c r="AN681" s="558"/>
      <c r="AO681" s="558"/>
      <c r="AP681" s="558"/>
      <c r="AQ681" s="558"/>
      <c r="AR681" s="558"/>
      <c r="AS681" s="558"/>
      <c r="AT681" s="558"/>
      <c r="AU681" s="558"/>
      <c r="AV681" s="559"/>
    </row>
    <row r="682" spans="1:48" ht="15.75" customHeight="1">
      <c r="A682" s="471" t="s">
        <v>54</v>
      </c>
      <c r="B682" s="535" t="s">
        <v>721</v>
      </c>
      <c r="C682" s="653" t="s">
        <v>722</v>
      </c>
      <c r="D682" s="576" t="s">
        <v>662</v>
      </c>
      <c r="E682" s="569" t="s">
        <v>723</v>
      </c>
      <c r="F682" s="6" t="s">
        <v>18</v>
      </c>
      <c r="G682" s="6" t="s">
        <v>20</v>
      </c>
      <c r="H682" s="6" t="s">
        <v>59</v>
      </c>
      <c r="I682" s="6" t="s">
        <v>724</v>
      </c>
      <c r="J682" s="532">
        <v>2023</v>
      </c>
      <c r="K682" s="532">
        <v>2025</v>
      </c>
      <c r="L682" s="541">
        <v>3.738</v>
      </c>
      <c r="M682" s="563">
        <f>Q687+R687+S687+T687</f>
        <v>2.2125000000000001E-3</v>
      </c>
      <c r="N682" s="9">
        <v>0</v>
      </c>
      <c r="O682" s="9">
        <v>0</v>
      </c>
      <c r="P682" s="9">
        <v>0</v>
      </c>
      <c r="Q682" s="9">
        <v>0</v>
      </c>
      <c r="R682" s="9">
        <v>7.3750000000000009E-4</v>
      </c>
      <c r="S682" s="9">
        <v>7.3750000000000009E-4</v>
      </c>
      <c r="T682" s="9">
        <v>7.3750000000000009E-4</v>
      </c>
      <c r="U682" s="9">
        <f>SUM(N682:T682)</f>
        <v>2.2125000000000001E-3</v>
      </c>
      <c r="V682" s="204" t="s">
        <v>3</v>
      </c>
      <c r="W682" s="93">
        <v>0</v>
      </c>
      <c r="X682" s="93">
        <v>0</v>
      </c>
      <c r="Y682" s="93">
        <v>0</v>
      </c>
      <c r="Z682" s="93">
        <v>0</v>
      </c>
      <c r="AA682" s="93">
        <v>0</v>
      </c>
      <c r="AB682" s="93">
        <v>0</v>
      </c>
      <c r="AC682" s="93">
        <v>0</v>
      </c>
      <c r="AD682" s="93">
        <v>0</v>
      </c>
      <c r="AE682" s="93">
        <v>0</v>
      </c>
      <c r="AF682" s="93">
        <v>0</v>
      </c>
      <c r="AG682" s="93">
        <v>0</v>
      </c>
      <c r="AH682" s="9">
        <v>0</v>
      </c>
      <c r="AI682" s="9">
        <v>0</v>
      </c>
      <c r="AJ682" s="9">
        <v>0</v>
      </c>
      <c r="AK682" s="93">
        <v>0</v>
      </c>
      <c r="AL682" s="93">
        <v>0</v>
      </c>
      <c r="AM682" s="93">
        <v>0</v>
      </c>
      <c r="AN682" s="93">
        <v>0</v>
      </c>
      <c r="AO682" s="93">
        <v>0</v>
      </c>
      <c r="AP682" s="93">
        <v>0</v>
      </c>
      <c r="AQ682" s="93">
        <v>0</v>
      </c>
      <c r="AR682" s="93">
        <v>0</v>
      </c>
      <c r="AS682" s="93">
        <v>0</v>
      </c>
      <c r="AT682" s="93">
        <v>0</v>
      </c>
      <c r="AU682" s="9">
        <v>0</v>
      </c>
      <c r="AV682" s="302"/>
    </row>
    <row r="683" spans="1:48" ht="19.5" customHeight="1">
      <c r="A683" s="472"/>
      <c r="B683" s="536"/>
      <c r="C683" s="654"/>
      <c r="D683" s="577"/>
      <c r="E683" s="570"/>
      <c r="F683" s="24" t="s">
        <v>19</v>
      </c>
      <c r="G683" s="24" t="s">
        <v>22</v>
      </c>
      <c r="H683" s="24" t="s">
        <v>59</v>
      </c>
      <c r="I683" s="96" t="s">
        <v>678</v>
      </c>
      <c r="J683" s="533"/>
      <c r="K683" s="533"/>
      <c r="L683" s="609"/>
      <c r="M683" s="564"/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83">
        <f t="shared" ref="U683:U687" si="317">SUM(N683:T683)</f>
        <v>0</v>
      </c>
      <c r="V683" s="172" t="s">
        <v>8</v>
      </c>
      <c r="W683" s="93">
        <v>0</v>
      </c>
      <c r="X683" s="93">
        <v>0</v>
      </c>
      <c r="Y683" s="93">
        <v>0</v>
      </c>
      <c r="Z683" s="93">
        <v>0</v>
      </c>
      <c r="AA683" s="93">
        <v>0</v>
      </c>
      <c r="AB683" s="93">
        <v>0</v>
      </c>
      <c r="AC683" s="93">
        <v>0</v>
      </c>
      <c r="AD683" s="93">
        <v>0</v>
      </c>
      <c r="AE683" s="93">
        <v>0</v>
      </c>
      <c r="AF683" s="93">
        <v>0</v>
      </c>
      <c r="AG683" s="93">
        <v>0</v>
      </c>
      <c r="AH683" s="9">
        <v>0</v>
      </c>
      <c r="AI683" s="9">
        <v>0</v>
      </c>
      <c r="AJ683" s="9">
        <v>0</v>
      </c>
      <c r="AK683" s="93">
        <v>0</v>
      </c>
      <c r="AL683" s="93">
        <v>0</v>
      </c>
      <c r="AM683" s="93">
        <v>0</v>
      </c>
      <c r="AN683" s="93">
        <v>0</v>
      </c>
      <c r="AO683" s="93">
        <v>0</v>
      </c>
      <c r="AP683" s="93">
        <v>0</v>
      </c>
      <c r="AQ683" s="93">
        <v>0</v>
      </c>
      <c r="AR683" s="93">
        <v>0</v>
      </c>
      <c r="AS683" s="93">
        <v>0</v>
      </c>
      <c r="AT683" s="93">
        <v>0</v>
      </c>
      <c r="AU683" s="9">
        <v>0</v>
      </c>
      <c r="AV683" s="302"/>
    </row>
    <row r="684" spans="1:48" ht="21" customHeight="1">
      <c r="A684" s="472"/>
      <c r="B684" s="536"/>
      <c r="C684" s="654"/>
      <c r="D684" s="577"/>
      <c r="E684" s="570"/>
      <c r="F684" s="538" t="s">
        <v>39</v>
      </c>
      <c r="G684" s="538" t="s">
        <v>21</v>
      </c>
      <c r="H684" s="538" t="s">
        <v>59</v>
      </c>
      <c r="I684" s="566" t="s">
        <v>303</v>
      </c>
      <c r="J684" s="533"/>
      <c r="K684" s="533"/>
      <c r="L684" s="609"/>
      <c r="M684" s="564"/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83">
        <f>SUM(N684:T684)</f>
        <v>0</v>
      </c>
      <c r="V684" s="204" t="s">
        <v>50</v>
      </c>
      <c r="W684" s="93">
        <v>0</v>
      </c>
      <c r="X684" s="93">
        <v>0</v>
      </c>
      <c r="Y684" s="93">
        <v>0</v>
      </c>
      <c r="Z684" s="93">
        <v>0</v>
      </c>
      <c r="AA684" s="93">
        <v>0</v>
      </c>
      <c r="AB684" s="93">
        <v>0</v>
      </c>
      <c r="AC684" s="93">
        <v>0</v>
      </c>
      <c r="AD684" s="93">
        <v>0</v>
      </c>
      <c r="AE684" s="93">
        <v>0</v>
      </c>
      <c r="AF684" s="93">
        <v>0</v>
      </c>
      <c r="AG684" s="93">
        <v>0</v>
      </c>
      <c r="AH684" s="9">
        <v>0</v>
      </c>
      <c r="AI684" s="9">
        <v>0</v>
      </c>
      <c r="AJ684" s="9">
        <v>0</v>
      </c>
      <c r="AK684" s="93">
        <v>0</v>
      </c>
      <c r="AL684" s="93">
        <v>0</v>
      </c>
      <c r="AM684" s="93">
        <v>0</v>
      </c>
      <c r="AN684" s="93">
        <v>0</v>
      </c>
      <c r="AO684" s="93">
        <v>0</v>
      </c>
      <c r="AP684" s="93">
        <v>0</v>
      </c>
      <c r="AQ684" s="93">
        <v>0</v>
      </c>
      <c r="AR684" s="93">
        <v>0</v>
      </c>
      <c r="AS684" s="93">
        <v>0</v>
      </c>
      <c r="AT684" s="93">
        <v>0</v>
      </c>
      <c r="AU684" s="9">
        <v>0</v>
      </c>
      <c r="AV684" s="302"/>
    </row>
    <row r="685" spans="1:48" ht="15.75" customHeight="1">
      <c r="A685" s="472"/>
      <c r="B685" s="536"/>
      <c r="C685" s="654"/>
      <c r="D685" s="577"/>
      <c r="E685" s="570"/>
      <c r="F685" s="539"/>
      <c r="G685" s="539"/>
      <c r="H685" s="539"/>
      <c r="I685" s="567"/>
      <c r="J685" s="533"/>
      <c r="K685" s="533"/>
      <c r="L685" s="609"/>
      <c r="M685" s="564"/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83">
        <f t="shared" si="317"/>
        <v>0</v>
      </c>
      <c r="V685" s="204" t="s">
        <v>51</v>
      </c>
      <c r="W685" s="93">
        <v>0</v>
      </c>
      <c r="X685" s="93">
        <v>0</v>
      </c>
      <c r="Y685" s="93">
        <v>0</v>
      </c>
      <c r="Z685" s="93">
        <v>0</v>
      </c>
      <c r="AA685" s="93">
        <v>0</v>
      </c>
      <c r="AB685" s="93">
        <v>0</v>
      </c>
      <c r="AC685" s="93">
        <v>0</v>
      </c>
      <c r="AD685" s="93">
        <v>0</v>
      </c>
      <c r="AE685" s="93">
        <v>0</v>
      </c>
      <c r="AF685" s="93">
        <v>0</v>
      </c>
      <c r="AG685" s="93">
        <v>0</v>
      </c>
      <c r="AH685" s="9">
        <v>0</v>
      </c>
      <c r="AI685" s="9">
        <v>0</v>
      </c>
      <c r="AJ685" s="9">
        <v>0</v>
      </c>
      <c r="AK685" s="93">
        <v>0</v>
      </c>
      <c r="AL685" s="93">
        <v>0</v>
      </c>
      <c r="AM685" s="93">
        <v>0</v>
      </c>
      <c r="AN685" s="93">
        <v>0</v>
      </c>
      <c r="AO685" s="93">
        <v>0</v>
      </c>
      <c r="AP685" s="93">
        <v>0</v>
      </c>
      <c r="AQ685" s="93">
        <v>0</v>
      </c>
      <c r="AR685" s="93">
        <v>0</v>
      </c>
      <c r="AS685" s="93">
        <v>0</v>
      </c>
      <c r="AT685" s="93">
        <v>0</v>
      </c>
      <c r="AU685" s="9">
        <v>0</v>
      </c>
      <c r="AV685" s="302"/>
    </row>
    <row r="686" spans="1:48">
      <c r="A686" s="472"/>
      <c r="B686" s="536"/>
      <c r="C686" s="654"/>
      <c r="D686" s="577"/>
      <c r="E686" s="570"/>
      <c r="F686" s="539"/>
      <c r="G686" s="539"/>
      <c r="H686" s="539"/>
      <c r="I686" s="567"/>
      <c r="J686" s="533"/>
      <c r="K686" s="533"/>
      <c r="L686" s="609"/>
      <c r="M686" s="564"/>
      <c r="N686" s="85">
        <v>0</v>
      </c>
      <c r="O686" s="85">
        <v>0</v>
      </c>
      <c r="P686" s="85">
        <v>0</v>
      </c>
      <c r="Q686" s="85">
        <v>0</v>
      </c>
      <c r="R686" s="85">
        <v>0</v>
      </c>
      <c r="S686" s="85">
        <v>0</v>
      </c>
      <c r="T686" s="85">
        <v>0</v>
      </c>
      <c r="U686" s="83">
        <f t="shared" si="317"/>
        <v>0</v>
      </c>
      <c r="V686" s="204" t="s">
        <v>52</v>
      </c>
      <c r="W686" s="191">
        <v>0</v>
      </c>
      <c r="X686" s="191">
        <v>0</v>
      </c>
      <c r="Y686" s="191">
        <v>0</v>
      </c>
      <c r="Z686" s="191">
        <v>0</v>
      </c>
      <c r="AA686" s="191">
        <v>0</v>
      </c>
      <c r="AB686" s="191">
        <v>0</v>
      </c>
      <c r="AC686" s="191">
        <v>0</v>
      </c>
      <c r="AD686" s="191">
        <v>0</v>
      </c>
      <c r="AE686" s="191">
        <v>0</v>
      </c>
      <c r="AF686" s="191">
        <v>0</v>
      </c>
      <c r="AG686" s="191">
        <v>0</v>
      </c>
      <c r="AH686" s="85">
        <v>0</v>
      </c>
      <c r="AI686" s="85">
        <v>0</v>
      </c>
      <c r="AJ686" s="85">
        <v>0</v>
      </c>
      <c r="AK686" s="191">
        <v>0</v>
      </c>
      <c r="AL686" s="191">
        <v>0</v>
      </c>
      <c r="AM686" s="191">
        <v>0</v>
      </c>
      <c r="AN686" s="191">
        <v>0</v>
      </c>
      <c r="AO686" s="191">
        <v>0</v>
      </c>
      <c r="AP686" s="191">
        <v>0</v>
      </c>
      <c r="AQ686" s="191">
        <v>0</v>
      </c>
      <c r="AR686" s="191">
        <v>0</v>
      </c>
      <c r="AS686" s="191">
        <v>0</v>
      </c>
      <c r="AT686" s="191">
        <v>0</v>
      </c>
      <c r="AU686" s="85">
        <v>0</v>
      </c>
      <c r="AV686" s="302"/>
    </row>
    <row r="687" spans="1:48">
      <c r="A687" s="473"/>
      <c r="B687" s="537"/>
      <c r="C687" s="655"/>
      <c r="D687" s="578"/>
      <c r="E687" s="571"/>
      <c r="F687" s="540"/>
      <c r="G687" s="540"/>
      <c r="H687" s="540"/>
      <c r="I687" s="568"/>
      <c r="J687" s="534"/>
      <c r="K687" s="534"/>
      <c r="L687" s="610"/>
      <c r="M687" s="565"/>
      <c r="N687" s="88">
        <f>SUM(N682:N686)</f>
        <v>0</v>
      </c>
      <c r="O687" s="88">
        <f t="shared" ref="O687:T687" si="318">SUM(O682:O686)</f>
        <v>0</v>
      </c>
      <c r="P687" s="88">
        <f t="shared" si="318"/>
        <v>0</v>
      </c>
      <c r="Q687" s="175">
        <f t="shared" si="318"/>
        <v>0</v>
      </c>
      <c r="R687" s="175">
        <f t="shared" si="318"/>
        <v>7.3750000000000009E-4</v>
      </c>
      <c r="S687" s="175">
        <f t="shared" si="318"/>
        <v>7.3750000000000009E-4</v>
      </c>
      <c r="T687" s="175">
        <f t="shared" si="318"/>
        <v>7.3750000000000009E-4</v>
      </c>
      <c r="U687" s="176">
        <f t="shared" si="317"/>
        <v>2.2125000000000001E-3</v>
      </c>
      <c r="V687" s="177" t="s">
        <v>11</v>
      </c>
      <c r="W687" s="193">
        <f t="shared" ref="W687:AU687" si="319">SUM(W682:W686)</f>
        <v>0</v>
      </c>
      <c r="X687" s="193">
        <f t="shared" si="319"/>
        <v>0</v>
      </c>
      <c r="Y687" s="193">
        <f t="shared" si="319"/>
        <v>0</v>
      </c>
      <c r="Z687" s="193">
        <f t="shared" si="319"/>
        <v>0</v>
      </c>
      <c r="AA687" s="193">
        <f t="shared" si="319"/>
        <v>0</v>
      </c>
      <c r="AB687" s="193">
        <f t="shared" si="319"/>
        <v>0</v>
      </c>
      <c r="AC687" s="193">
        <f t="shared" si="319"/>
        <v>0</v>
      </c>
      <c r="AD687" s="193">
        <f t="shared" si="319"/>
        <v>0</v>
      </c>
      <c r="AE687" s="193">
        <f t="shared" si="319"/>
        <v>0</v>
      </c>
      <c r="AF687" s="193">
        <f t="shared" si="319"/>
        <v>0</v>
      </c>
      <c r="AG687" s="193">
        <f t="shared" si="319"/>
        <v>0</v>
      </c>
      <c r="AH687" s="175">
        <f t="shared" si="319"/>
        <v>0</v>
      </c>
      <c r="AI687" s="175">
        <f t="shared" si="319"/>
        <v>0</v>
      </c>
      <c r="AJ687" s="175">
        <f t="shared" si="319"/>
        <v>0</v>
      </c>
      <c r="AK687" s="193">
        <f t="shared" si="319"/>
        <v>0</v>
      </c>
      <c r="AL687" s="193">
        <f t="shared" si="319"/>
        <v>0</v>
      </c>
      <c r="AM687" s="193">
        <f t="shared" si="319"/>
        <v>0</v>
      </c>
      <c r="AN687" s="193">
        <f t="shared" si="319"/>
        <v>0</v>
      </c>
      <c r="AO687" s="193">
        <f t="shared" si="319"/>
        <v>0</v>
      </c>
      <c r="AP687" s="193">
        <f t="shared" si="319"/>
        <v>0</v>
      </c>
      <c r="AQ687" s="193">
        <f t="shared" si="319"/>
        <v>0</v>
      </c>
      <c r="AR687" s="193">
        <f t="shared" si="319"/>
        <v>0</v>
      </c>
      <c r="AS687" s="193">
        <f t="shared" si="319"/>
        <v>0</v>
      </c>
      <c r="AT687" s="193">
        <f t="shared" si="319"/>
        <v>0</v>
      </c>
      <c r="AU687" s="175">
        <f t="shared" si="319"/>
        <v>0</v>
      </c>
      <c r="AV687" s="328"/>
    </row>
    <row r="688" spans="1:48" ht="15.75" hidden="1" customHeight="1">
      <c r="A688" s="459" t="s">
        <v>725</v>
      </c>
      <c r="B688" s="460"/>
      <c r="C688" s="460"/>
      <c r="D688" s="460"/>
      <c r="E688" s="460"/>
      <c r="F688" s="460"/>
      <c r="G688" s="460"/>
      <c r="H688" s="460"/>
      <c r="I688" s="460"/>
      <c r="J688" s="460"/>
      <c r="K688" s="460"/>
      <c r="L688" s="460"/>
      <c r="M688" s="460"/>
      <c r="N688" s="460"/>
      <c r="O688" s="460"/>
      <c r="P688" s="460"/>
      <c r="Q688" s="460"/>
      <c r="R688" s="460"/>
      <c r="S688" s="460"/>
      <c r="T688" s="460"/>
      <c r="U688" s="460"/>
      <c r="V688" s="460"/>
      <c r="W688" s="461"/>
      <c r="X688" s="461"/>
      <c r="Y688" s="461"/>
      <c r="Z688" s="461"/>
      <c r="AA688" s="461"/>
      <c r="AB688" s="461"/>
      <c r="AC688" s="461"/>
      <c r="AD688" s="461"/>
      <c r="AE688" s="461"/>
      <c r="AF688" s="461"/>
      <c r="AG688" s="461"/>
      <c r="AH688" s="461"/>
      <c r="AI688" s="461"/>
      <c r="AJ688" s="461"/>
      <c r="AK688" s="461"/>
      <c r="AL688" s="461"/>
      <c r="AM688" s="461"/>
      <c r="AN688" s="461"/>
      <c r="AO688" s="461"/>
      <c r="AP688" s="461"/>
      <c r="AQ688" s="461"/>
      <c r="AR688" s="461"/>
      <c r="AS688" s="461"/>
      <c r="AT688" s="461"/>
      <c r="AU688" s="461"/>
      <c r="AV688" s="462"/>
    </row>
    <row r="689" spans="1:48" ht="19.5" hidden="1" customHeight="1">
      <c r="A689" s="556" t="s">
        <v>628</v>
      </c>
      <c r="B689" s="557"/>
      <c r="C689" s="557"/>
      <c r="D689" s="557"/>
      <c r="E689" s="557"/>
      <c r="F689" s="557"/>
      <c r="G689" s="557"/>
      <c r="H689" s="557"/>
      <c r="I689" s="557"/>
      <c r="J689" s="557"/>
      <c r="K689" s="557"/>
      <c r="L689" s="557"/>
      <c r="M689" s="557"/>
      <c r="N689" s="557"/>
      <c r="O689" s="557"/>
      <c r="P689" s="557"/>
      <c r="Q689" s="557"/>
      <c r="R689" s="557"/>
      <c r="S689" s="557"/>
      <c r="T689" s="557"/>
      <c r="U689" s="557"/>
      <c r="V689" s="557"/>
      <c r="W689" s="558"/>
      <c r="X689" s="558"/>
      <c r="Y689" s="558"/>
      <c r="Z689" s="558"/>
      <c r="AA689" s="558"/>
      <c r="AB689" s="558"/>
      <c r="AC689" s="558"/>
      <c r="AD689" s="558"/>
      <c r="AE689" s="558"/>
      <c r="AF689" s="558"/>
      <c r="AG689" s="558"/>
      <c r="AH689" s="558"/>
      <c r="AI689" s="558"/>
      <c r="AJ689" s="558"/>
      <c r="AK689" s="558"/>
      <c r="AL689" s="558"/>
      <c r="AM689" s="558"/>
      <c r="AN689" s="558"/>
      <c r="AO689" s="558"/>
      <c r="AP689" s="558"/>
      <c r="AQ689" s="558"/>
      <c r="AR689" s="558"/>
      <c r="AS689" s="558"/>
      <c r="AT689" s="558"/>
      <c r="AU689" s="558"/>
      <c r="AV689" s="559"/>
    </row>
    <row r="690" spans="1:48" ht="15.75" customHeight="1">
      <c r="A690" s="471" t="s">
        <v>53</v>
      </c>
      <c r="B690" s="535" t="s">
        <v>726</v>
      </c>
      <c r="C690" s="653" t="s">
        <v>727</v>
      </c>
      <c r="D690" s="614" t="s">
        <v>662</v>
      </c>
      <c r="E690" s="617" t="s">
        <v>728</v>
      </c>
      <c r="F690" s="6" t="s">
        <v>18</v>
      </c>
      <c r="G690" s="6" t="s">
        <v>20</v>
      </c>
      <c r="H690" s="6" t="s">
        <v>59</v>
      </c>
      <c r="I690" s="6" t="s">
        <v>378</v>
      </c>
      <c r="J690" s="532">
        <v>2019</v>
      </c>
      <c r="K690" s="532">
        <v>2021</v>
      </c>
      <c r="L690" s="541">
        <v>6.6959999999999997</v>
      </c>
      <c r="M690" s="563">
        <f>Q697+R697+S697+T697</f>
        <v>0</v>
      </c>
      <c r="N690" s="9">
        <v>0</v>
      </c>
      <c r="O690" s="9">
        <v>2.0819299999999998</v>
      </c>
      <c r="P690" s="9">
        <v>4.6148599999999993</v>
      </c>
      <c r="Q690" s="9">
        <v>0</v>
      </c>
      <c r="R690" s="9">
        <v>0</v>
      </c>
      <c r="S690" s="9">
        <v>0</v>
      </c>
      <c r="T690" s="9">
        <v>0</v>
      </c>
      <c r="U690" s="9">
        <f>SUM(N690:T690)</f>
        <v>6.6967899999999991</v>
      </c>
      <c r="V690" s="204" t="s">
        <v>3</v>
      </c>
      <c r="W690" s="93">
        <v>0</v>
      </c>
      <c r="X690" s="93">
        <f>SUM(X691:X692)</f>
        <v>0</v>
      </c>
      <c r="Y690" s="93">
        <f t="shared" ref="Y690:AS690" si="320">SUM(Y691:Y692)</f>
        <v>0</v>
      </c>
      <c r="Z690" s="93">
        <f t="shared" si="320"/>
        <v>0</v>
      </c>
      <c r="AA690" s="93">
        <f t="shared" si="320"/>
        <v>0</v>
      </c>
      <c r="AB690" s="93">
        <f t="shared" si="320"/>
        <v>0</v>
      </c>
      <c r="AC690" s="93">
        <f t="shared" si="320"/>
        <v>0</v>
      </c>
      <c r="AD690" s="93">
        <f t="shared" si="320"/>
        <v>0</v>
      </c>
      <c r="AE690" s="93">
        <f t="shared" si="320"/>
        <v>0</v>
      </c>
      <c r="AF690" s="93">
        <f t="shared" si="320"/>
        <v>0</v>
      </c>
      <c r="AG690" s="93">
        <f t="shared" si="320"/>
        <v>0</v>
      </c>
      <c r="AH690" s="93">
        <f t="shared" si="320"/>
        <v>0</v>
      </c>
      <c r="AI690" s="93">
        <f t="shared" si="320"/>
        <v>0</v>
      </c>
      <c r="AJ690" s="93">
        <f t="shared" si="320"/>
        <v>0</v>
      </c>
      <c r="AK690" s="93">
        <f t="shared" si="320"/>
        <v>0</v>
      </c>
      <c r="AL690" s="93">
        <f t="shared" si="320"/>
        <v>0</v>
      </c>
      <c r="AM690" s="93">
        <f t="shared" si="320"/>
        <v>0</v>
      </c>
      <c r="AN690" s="93">
        <f t="shared" si="320"/>
        <v>0</v>
      </c>
      <c r="AO690" s="93">
        <f t="shared" si="320"/>
        <v>0</v>
      </c>
      <c r="AP690" s="93">
        <f t="shared" si="320"/>
        <v>0</v>
      </c>
      <c r="AQ690" s="93">
        <f t="shared" si="320"/>
        <v>0</v>
      </c>
      <c r="AR690" s="93">
        <f t="shared" si="320"/>
        <v>0</v>
      </c>
      <c r="AS690" s="93">
        <f t="shared" si="320"/>
        <v>0</v>
      </c>
      <c r="AT690" s="93">
        <v>0</v>
      </c>
      <c r="AU690" s="9">
        <v>0</v>
      </c>
      <c r="AV690" s="302"/>
    </row>
    <row r="691" spans="1:48" s="275" customFormat="1" ht="33" hidden="1" customHeight="1">
      <c r="A691" s="472"/>
      <c r="B691" s="536"/>
      <c r="C691" s="654"/>
      <c r="D691" s="615"/>
      <c r="E691" s="618"/>
      <c r="F691" s="286"/>
      <c r="G691" s="286"/>
      <c r="H691" s="286"/>
      <c r="I691" s="286"/>
      <c r="J691" s="533"/>
      <c r="K691" s="533"/>
      <c r="L691" s="609"/>
      <c r="M691" s="564"/>
      <c r="N691" s="277"/>
      <c r="O691" s="277"/>
      <c r="P691" s="277"/>
      <c r="Q691" s="277"/>
      <c r="R691" s="277"/>
      <c r="S691" s="277"/>
      <c r="T691" s="277"/>
      <c r="U691" s="277"/>
      <c r="V691" s="287" t="s">
        <v>972</v>
      </c>
      <c r="W691" s="274"/>
      <c r="X691" s="274"/>
      <c r="Y691" s="274"/>
      <c r="Z691" s="274"/>
      <c r="AA691" s="274"/>
      <c r="AB691" s="274"/>
      <c r="AC691" s="274"/>
      <c r="AD691" s="274"/>
      <c r="AE691" s="274"/>
      <c r="AF691" s="274"/>
      <c r="AG691" s="274"/>
      <c r="AH691" s="277"/>
      <c r="AI691" s="277"/>
      <c r="AJ691" s="277"/>
      <c r="AK691" s="274"/>
      <c r="AL691" s="274"/>
      <c r="AM691" s="274"/>
      <c r="AN691" s="274"/>
      <c r="AO691" s="274"/>
      <c r="AP691" s="274"/>
      <c r="AQ691" s="274"/>
      <c r="AR691" s="274"/>
      <c r="AS691" s="274"/>
      <c r="AT691" s="274"/>
      <c r="AU691" s="277"/>
      <c r="AV691" s="330"/>
    </row>
    <row r="692" spans="1:48" s="275" customFormat="1" ht="15.75" hidden="1" customHeight="1">
      <c r="A692" s="472"/>
      <c r="B692" s="536"/>
      <c r="C692" s="654"/>
      <c r="D692" s="615"/>
      <c r="E692" s="618"/>
      <c r="F692" s="286"/>
      <c r="G692" s="286"/>
      <c r="H692" s="286"/>
      <c r="I692" s="286"/>
      <c r="J692" s="533"/>
      <c r="K692" s="533"/>
      <c r="L692" s="609"/>
      <c r="M692" s="564"/>
      <c r="N692" s="277"/>
      <c r="O692" s="277"/>
      <c r="P692" s="277"/>
      <c r="Q692" s="277"/>
      <c r="R692" s="277"/>
      <c r="S692" s="277"/>
      <c r="T692" s="277"/>
      <c r="U692" s="277"/>
      <c r="V692" s="287" t="s">
        <v>971</v>
      </c>
      <c r="W692" s="274"/>
      <c r="X692" s="274"/>
      <c r="Y692" s="274"/>
      <c r="Z692" s="274"/>
      <c r="AA692" s="274"/>
      <c r="AB692" s="274"/>
      <c r="AC692" s="274"/>
      <c r="AD692" s="274"/>
      <c r="AE692" s="274"/>
      <c r="AF692" s="274"/>
      <c r="AG692" s="274"/>
      <c r="AH692" s="277"/>
      <c r="AI692" s="277"/>
      <c r="AJ692" s="277"/>
      <c r="AK692" s="274"/>
      <c r="AL692" s="274"/>
      <c r="AM692" s="274"/>
      <c r="AN692" s="274"/>
      <c r="AO692" s="274"/>
      <c r="AP692" s="274"/>
      <c r="AQ692" s="274"/>
      <c r="AR692" s="274"/>
      <c r="AS692" s="274"/>
      <c r="AT692" s="274"/>
      <c r="AU692" s="277"/>
      <c r="AV692" s="330"/>
    </row>
    <row r="693" spans="1:48" ht="21.75" customHeight="1">
      <c r="A693" s="472"/>
      <c r="B693" s="536"/>
      <c r="C693" s="654"/>
      <c r="D693" s="615"/>
      <c r="E693" s="618"/>
      <c r="F693" s="24" t="s">
        <v>19</v>
      </c>
      <c r="G693" s="24" t="s">
        <v>22</v>
      </c>
      <c r="H693" s="24" t="s">
        <v>59</v>
      </c>
      <c r="I693" s="24" t="s">
        <v>729</v>
      </c>
      <c r="J693" s="533"/>
      <c r="K693" s="533"/>
      <c r="L693" s="609"/>
      <c r="M693" s="564"/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f t="shared" ref="U693:U697" si="321">SUM(N693:T693)</f>
        <v>0</v>
      </c>
      <c r="V693" s="172" t="s">
        <v>8</v>
      </c>
      <c r="W693" s="93">
        <v>0</v>
      </c>
      <c r="X693" s="93">
        <v>0</v>
      </c>
      <c r="Y693" s="93">
        <v>0</v>
      </c>
      <c r="Z693" s="93">
        <v>0</v>
      </c>
      <c r="AA693" s="93">
        <v>0</v>
      </c>
      <c r="AB693" s="93">
        <v>0</v>
      </c>
      <c r="AC693" s="93">
        <v>0</v>
      </c>
      <c r="AD693" s="93">
        <v>0</v>
      </c>
      <c r="AE693" s="93">
        <v>0</v>
      </c>
      <c r="AF693" s="93">
        <v>0</v>
      </c>
      <c r="AG693" s="93">
        <v>0</v>
      </c>
      <c r="AH693" s="9">
        <v>0</v>
      </c>
      <c r="AI693" s="9">
        <v>0</v>
      </c>
      <c r="AJ693" s="9">
        <v>0</v>
      </c>
      <c r="AK693" s="93">
        <v>0</v>
      </c>
      <c r="AL693" s="93">
        <v>0</v>
      </c>
      <c r="AM693" s="93">
        <v>0</v>
      </c>
      <c r="AN693" s="93">
        <v>0</v>
      </c>
      <c r="AO693" s="93">
        <v>0</v>
      </c>
      <c r="AP693" s="93">
        <v>0</v>
      </c>
      <c r="AQ693" s="93">
        <v>0</v>
      </c>
      <c r="AR693" s="93">
        <v>0</v>
      </c>
      <c r="AS693" s="93">
        <v>0</v>
      </c>
      <c r="AT693" s="93">
        <v>0</v>
      </c>
      <c r="AU693" s="9">
        <v>0</v>
      </c>
      <c r="AV693" s="302"/>
    </row>
    <row r="694" spans="1:48" ht="21" customHeight="1">
      <c r="A694" s="472"/>
      <c r="B694" s="536"/>
      <c r="C694" s="654"/>
      <c r="D694" s="615"/>
      <c r="E694" s="618"/>
      <c r="F694" s="538" t="s">
        <v>39</v>
      </c>
      <c r="G694" s="538" t="s">
        <v>21</v>
      </c>
      <c r="H694" s="538" t="s">
        <v>59</v>
      </c>
      <c r="I694" s="538" t="s">
        <v>678</v>
      </c>
      <c r="J694" s="533"/>
      <c r="K694" s="533"/>
      <c r="L694" s="609"/>
      <c r="M694" s="564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>SUM(N694:T694)</f>
        <v>0</v>
      </c>
      <c r="V694" s="204" t="s">
        <v>50</v>
      </c>
      <c r="W694" s="93">
        <v>0</v>
      </c>
      <c r="X694" s="93">
        <v>0</v>
      </c>
      <c r="Y694" s="93">
        <v>0</v>
      </c>
      <c r="Z694" s="93">
        <v>0</v>
      </c>
      <c r="AA694" s="93">
        <v>0</v>
      </c>
      <c r="AB694" s="93">
        <v>0</v>
      </c>
      <c r="AC694" s="93">
        <v>0</v>
      </c>
      <c r="AD694" s="93">
        <v>0</v>
      </c>
      <c r="AE694" s="93">
        <v>0</v>
      </c>
      <c r="AF694" s="93">
        <v>0</v>
      </c>
      <c r="AG694" s="93">
        <v>0</v>
      </c>
      <c r="AH694" s="9">
        <v>0</v>
      </c>
      <c r="AI694" s="9">
        <v>0</v>
      </c>
      <c r="AJ694" s="9">
        <v>0</v>
      </c>
      <c r="AK694" s="93">
        <v>0</v>
      </c>
      <c r="AL694" s="93">
        <v>0</v>
      </c>
      <c r="AM694" s="93">
        <v>0</v>
      </c>
      <c r="AN694" s="93">
        <v>0</v>
      </c>
      <c r="AO694" s="93">
        <v>0</v>
      </c>
      <c r="AP694" s="93">
        <v>0</v>
      </c>
      <c r="AQ694" s="93">
        <v>0</v>
      </c>
      <c r="AR694" s="93">
        <v>0</v>
      </c>
      <c r="AS694" s="93">
        <v>0</v>
      </c>
      <c r="AT694" s="93">
        <v>0</v>
      </c>
      <c r="AU694" s="9">
        <v>0</v>
      </c>
      <c r="AV694" s="302"/>
    </row>
    <row r="695" spans="1:48">
      <c r="A695" s="472"/>
      <c r="B695" s="536"/>
      <c r="C695" s="654"/>
      <c r="D695" s="615"/>
      <c r="E695" s="618"/>
      <c r="F695" s="539"/>
      <c r="G695" s="539"/>
      <c r="H695" s="539"/>
      <c r="I695" s="539"/>
      <c r="J695" s="533"/>
      <c r="K695" s="533"/>
      <c r="L695" s="609"/>
      <c r="M695" s="564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 t="shared" si="321"/>
        <v>0</v>
      </c>
      <c r="V695" s="204" t="s">
        <v>51</v>
      </c>
      <c r="W695" s="93">
        <v>0</v>
      </c>
      <c r="X695" s="93">
        <v>0</v>
      </c>
      <c r="Y695" s="93">
        <v>0</v>
      </c>
      <c r="Z695" s="93">
        <v>0</v>
      </c>
      <c r="AA695" s="93">
        <v>0</v>
      </c>
      <c r="AB695" s="93">
        <v>0</v>
      </c>
      <c r="AC695" s="93">
        <v>0</v>
      </c>
      <c r="AD695" s="93">
        <v>0</v>
      </c>
      <c r="AE695" s="93">
        <v>0</v>
      </c>
      <c r="AF695" s="93">
        <v>0</v>
      </c>
      <c r="AG695" s="93">
        <v>0</v>
      </c>
      <c r="AH695" s="9">
        <v>0</v>
      </c>
      <c r="AI695" s="9">
        <v>0</v>
      </c>
      <c r="AJ695" s="9">
        <v>0</v>
      </c>
      <c r="AK695" s="93">
        <v>0</v>
      </c>
      <c r="AL695" s="93">
        <v>0</v>
      </c>
      <c r="AM695" s="93">
        <v>0</v>
      </c>
      <c r="AN695" s="93">
        <v>0</v>
      </c>
      <c r="AO695" s="93">
        <v>0</v>
      </c>
      <c r="AP695" s="93">
        <v>0</v>
      </c>
      <c r="AQ695" s="93">
        <v>0</v>
      </c>
      <c r="AR695" s="93">
        <v>0</v>
      </c>
      <c r="AS695" s="93">
        <v>0</v>
      </c>
      <c r="AT695" s="93">
        <v>0</v>
      </c>
      <c r="AU695" s="9">
        <v>0</v>
      </c>
      <c r="AV695" s="302"/>
    </row>
    <row r="696" spans="1:48">
      <c r="A696" s="472"/>
      <c r="B696" s="536"/>
      <c r="C696" s="654"/>
      <c r="D696" s="615"/>
      <c r="E696" s="618"/>
      <c r="F696" s="539"/>
      <c r="G696" s="539"/>
      <c r="H696" s="539"/>
      <c r="I696" s="539"/>
      <c r="J696" s="533"/>
      <c r="K696" s="533"/>
      <c r="L696" s="609"/>
      <c r="M696" s="564"/>
      <c r="N696" s="85">
        <v>0</v>
      </c>
      <c r="O696" s="85">
        <v>0</v>
      </c>
      <c r="P696" s="85">
        <v>0</v>
      </c>
      <c r="Q696" s="85">
        <v>0</v>
      </c>
      <c r="R696" s="85">
        <v>0</v>
      </c>
      <c r="S696" s="85">
        <v>0</v>
      </c>
      <c r="T696" s="85">
        <v>0</v>
      </c>
      <c r="U696" s="9">
        <f t="shared" si="321"/>
        <v>0</v>
      </c>
      <c r="V696" s="204" t="s">
        <v>52</v>
      </c>
      <c r="W696" s="191">
        <v>0</v>
      </c>
      <c r="X696" s="191">
        <v>0</v>
      </c>
      <c r="Y696" s="191">
        <v>0</v>
      </c>
      <c r="Z696" s="191">
        <v>0</v>
      </c>
      <c r="AA696" s="191">
        <v>0</v>
      </c>
      <c r="AB696" s="191">
        <v>0</v>
      </c>
      <c r="AC696" s="191">
        <v>0</v>
      </c>
      <c r="AD696" s="191">
        <v>0</v>
      </c>
      <c r="AE696" s="191">
        <v>0</v>
      </c>
      <c r="AF696" s="191">
        <v>0</v>
      </c>
      <c r="AG696" s="191">
        <v>0</v>
      </c>
      <c r="AH696" s="85">
        <v>0</v>
      </c>
      <c r="AI696" s="85">
        <v>0</v>
      </c>
      <c r="AJ696" s="85">
        <v>0</v>
      </c>
      <c r="AK696" s="191">
        <v>0</v>
      </c>
      <c r="AL696" s="191">
        <v>0</v>
      </c>
      <c r="AM696" s="191">
        <v>0</v>
      </c>
      <c r="AN696" s="191">
        <v>0</v>
      </c>
      <c r="AO696" s="191">
        <v>0</v>
      </c>
      <c r="AP696" s="191">
        <v>0</v>
      </c>
      <c r="AQ696" s="191">
        <v>0</v>
      </c>
      <c r="AR696" s="191">
        <v>0</v>
      </c>
      <c r="AS696" s="191">
        <v>0</v>
      </c>
      <c r="AT696" s="191">
        <v>0</v>
      </c>
      <c r="AU696" s="85">
        <v>0</v>
      </c>
      <c r="AV696" s="302"/>
    </row>
    <row r="697" spans="1:48">
      <c r="A697" s="472"/>
      <c r="B697" s="537"/>
      <c r="C697" s="655"/>
      <c r="D697" s="616"/>
      <c r="E697" s="619"/>
      <c r="F697" s="540"/>
      <c r="G697" s="540"/>
      <c r="H697" s="540"/>
      <c r="I697" s="540"/>
      <c r="J697" s="534"/>
      <c r="K697" s="534"/>
      <c r="L697" s="610"/>
      <c r="M697" s="565"/>
      <c r="N697" s="87">
        <f>SUM(N690:N696)</f>
        <v>0</v>
      </c>
      <c r="O697" s="87">
        <f t="shared" ref="O697:T697" si="322">SUM(O690:O696)</f>
        <v>2.0819299999999998</v>
      </c>
      <c r="P697" s="87">
        <f t="shared" si="322"/>
        <v>4.6148599999999993</v>
      </c>
      <c r="Q697" s="175">
        <f t="shared" si="322"/>
        <v>0</v>
      </c>
      <c r="R697" s="175">
        <f t="shared" si="322"/>
        <v>0</v>
      </c>
      <c r="S697" s="175">
        <f t="shared" si="322"/>
        <v>0</v>
      </c>
      <c r="T697" s="175">
        <f t="shared" si="322"/>
        <v>0</v>
      </c>
      <c r="U697" s="176">
        <f t="shared" si="321"/>
        <v>6.6967899999999991</v>
      </c>
      <c r="V697" s="177" t="s">
        <v>11</v>
      </c>
      <c r="W697" s="193">
        <f t="shared" ref="W697:AU697" si="323">SUM(W690:W696)</f>
        <v>0</v>
      </c>
      <c r="X697" s="193">
        <f>X690</f>
        <v>0</v>
      </c>
      <c r="Y697" s="193">
        <f t="shared" ref="Y697:AT697" si="324">Y690</f>
        <v>0</v>
      </c>
      <c r="Z697" s="193">
        <f t="shared" si="324"/>
        <v>0</v>
      </c>
      <c r="AA697" s="193">
        <f t="shared" si="324"/>
        <v>0</v>
      </c>
      <c r="AB697" s="193">
        <f t="shared" si="324"/>
        <v>0</v>
      </c>
      <c r="AC697" s="193">
        <f t="shared" si="324"/>
        <v>0</v>
      </c>
      <c r="AD697" s="193">
        <f t="shared" si="324"/>
        <v>0</v>
      </c>
      <c r="AE697" s="193">
        <f t="shared" si="324"/>
        <v>0</v>
      </c>
      <c r="AF697" s="193">
        <f t="shared" si="324"/>
        <v>0</v>
      </c>
      <c r="AG697" s="193">
        <f t="shared" si="324"/>
        <v>0</v>
      </c>
      <c r="AH697" s="193">
        <f t="shared" si="324"/>
        <v>0</v>
      </c>
      <c r="AI697" s="193">
        <f t="shared" si="324"/>
        <v>0</v>
      </c>
      <c r="AJ697" s="193">
        <f t="shared" si="324"/>
        <v>0</v>
      </c>
      <c r="AK697" s="193">
        <f t="shared" si="324"/>
        <v>0</v>
      </c>
      <c r="AL697" s="193">
        <f t="shared" si="324"/>
        <v>0</v>
      </c>
      <c r="AM697" s="193">
        <f t="shared" si="324"/>
        <v>0</v>
      </c>
      <c r="AN697" s="193">
        <f t="shared" si="324"/>
        <v>0</v>
      </c>
      <c r="AO697" s="193">
        <f t="shared" si="324"/>
        <v>0</v>
      </c>
      <c r="AP697" s="193">
        <f t="shared" si="324"/>
        <v>0</v>
      </c>
      <c r="AQ697" s="193">
        <f t="shared" si="324"/>
        <v>0</v>
      </c>
      <c r="AR697" s="193">
        <f t="shared" si="324"/>
        <v>0</v>
      </c>
      <c r="AS697" s="193">
        <f t="shared" si="324"/>
        <v>0</v>
      </c>
      <c r="AT697" s="193">
        <f t="shared" si="324"/>
        <v>0</v>
      </c>
      <c r="AU697" s="175">
        <f t="shared" si="323"/>
        <v>0</v>
      </c>
      <c r="AV697" s="328"/>
    </row>
    <row r="698" spans="1:48" ht="15.75" customHeight="1">
      <c r="A698" s="472"/>
      <c r="B698" s="535" t="s">
        <v>730</v>
      </c>
      <c r="C698" s="653" t="s">
        <v>731</v>
      </c>
      <c r="D698" s="614" t="s">
        <v>662</v>
      </c>
      <c r="E698" s="617" t="s">
        <v>732</v>
      </c>
      <c r="F698" s="6" t="s">
        <v>18</v>
      </c>
      <c r="G698" s="6" t="s">
        <v>20</v>
      </c>
      <c r="H698" s="6" t="s">
        <v>59</v>
      </c>
      <c r="I698" s="6" t="s">
        <v>58</v>
      </c>
      <c r="J698" s="532">
        <v>2022</v>
      </c>
      <c r="K698" s="532">
        <v>2023</v>
      </c>
      <c r="L698" s="541">
        <v>0.81299999999999994</v>
      </c>
      <c r="M698" s="563">
        <f>Q703+R703+S703+T703</f>
        <v>0.81345199999999995</v>
      </c>
      <c r="N698" s="9">
        <v>0</v>
      </c>
      <c r="O698" s="9">
        <v>0</v>
      </c>
      <c r="P698" s="9">
        <v>0</v>
      </c>
      <c r="Q698" s="9">
        <v>2.702E-3</v>
      </c>
      <c r="R698" s="9">
        <v>0.81074999999999997</v>
      </c>
      <c r="S698" s="9">
        <v>0</v>
      </c>
      <c r="T698" s="9">
        <v>0</v>
      </c>
      <c r="U698" s="9">
        <f>SUM(N698:T698)</f>
        <v>0.81345199999999995</v>
      </c>
      <c r="V698" s="204" t="s">
        <v>3</v>
      </c>
      <c r="W698" s="93">
        <v>3</v>
      </c>
      <c r="X698" s="93">
        <v>0</v>
      </c>
      <c r="Y698" s="93">
        <v>0</v>
      </c>
      <c r="Z698" s="93">
        <v>0</v>
      </c>
      <c r="AA698" s="93">
        <v>0</v>
      </c>
      <c r="AB698" s="93">
        <v>0</v>
      </c>
      <c r="AC698" s="93">
        <v>0</v>
      </c>
      <c r="AD698" s="93">
        <v>0</v>
      </c>
      <c r="AE698" s="93">
        <v>0</v>
      </c>
      <c r="AF698" s="93">
        <v>0</v>
      </c>
      <c r="AG698" s="93">
        <v>0</v>
      </c>
      <c r="AH698" s="9">
        <v>0</v>
      </c>
      <c r="AI698" s="9">
        <v>0</v>
      </c>
      <c r="AJ698" s="9">
        <v>0</v>
      </c>
      <c r="AK698" s="93">
        <v>0</v>
      </c>
      <c r="AL698" s="93">
        <v>0</v>
      </c>
      <c r="AM698" s="93">
        <v>0</v>
      </c>
      <c r="AN698" s="93">
        <v>0</v>
      </c>
      <c r="AO698" s="93">
        <v>0</v>
      </c>
      <c r="AP698" s="93">
        <v>0</v>
      </c>
      <c r="AQ698" s="93">
        <v>0</v>
      </c>
      <c r="AR698" s="93">
        <v>0</v>
      </c>
      <c r="AS698" s="93">
        <v>0</v>
      </c>
      <c r="AT698" s="93">
        <v>0</v>
      </c>
      <c r="AU698" s="9">
        <v>0</v>
      </c>
      <c r="AV698" s="302"/>
    </row>
    <row r="699" spans="1:48" ht="15.75" customHeight="1">
      <c r="A699" s="472"/>
      <c r="B699" s="536"/>
      <c r="C699" s="654"/>
      <c r="D699" s="615"/>
      <c r="E699" s="618"/>
      <c r="F699" s="24" t="s">
        <v>19</v>
      </c>
      <c r="G699" s="24" t="s">
        <v>22</v>
      </c>
      <c r="H699" s="24" t="s">
        <v>59</v>
      </c>
      <c r="I699" s="24" t="s">
        <v>317</v>
      </c>
      <c r="J699" s="533"/>
      <c r="K699" s="533"/>
      <c r="L699" s="609"/>
      <c r="M699" s="564"/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f t="shared" ref="U699:U703" si="325">SUM(N699:T699)</f>
        <v>0</v>
      </c>
      <c r="V699" s="172" t="s">
        <v>8</v>
      </c>
      <c r="W699" s="93">
        <v>0</v>
      </c>
      <c r="X699" s="93">
        <v>0</v>
      </c>
      <c r="Y699" s="93">
        <v>0</v>
      </c>
      <c r="Z699" s="93">
        <v>0</v>
      </c>
      <c r="AA699" s="93">
        <v>0</v>
      </c>
      <c r="AB699" s="93">
        <v>0</v>
      </c>
      <c r="AC699" s="93">
        <v>0</v>
      </c>
      <c r="AD699" s="93">
        <v>0</v>
      </c>
      <c r="AE699" s="93">
        <v>0</v>
      </c>
      <c r="AF699" s="93">
        <v>0</v>
      </c>
      <c r="AG699" s="93">
        <v>0</v>
      </c>
      <c r="AH699" s="9">
        <v>0</v>
      </c>
      <c r="AI699" s="9">
        <v>0</v>
      </c>
      <c r="AJ699" s="9">
        <v>0</v>
      </c>
      <c r="AK699" s="93">
        <v>0</v>
      </c>
      <c r="AL699" s="93">
        <v>0</v>
      </c>
      <c r="AM699" s="93">
        <v>0</v>
      </c>
      <c r="AN699" s="93">
        <v>0</v>
      </c>
      <c r="AO699" s="93">
        <v>0</v>
      </c>
      <c r="AP699" s="93">
        <v>0</v>
      </c>
      <c r="AQ699" s="93">
        <v>0</v>
      </c>
      <c r="AR699" s="93">
        <v>0</v>
      </c>
      <c r="AS699" s="93">
        <v>0</v>
      </c>
      <c r="AT699" s="93">
        <v>0</v>
      </c>
      <c r="AU699" s="9">
        <v>0</v>
      </c>
      <c r="AV699" s="302"/>
    </row>
    <row r="700" spans="1:48" ht="21.75" customHeight="1">
      <c r="A700" s="472"/>
      <c r="B700" s="536"/>
      <c r="C700" s="654"/>
      <c r="D700" s="615"/>
      <c r="E700" s="618"/>
      <c r="F700" s="538" t="s">
        <v>39</v>
      </c>
      <c r="G700" s="538" t="s">
        <v>21</v>
      </c>
      <c r="H700" s="538" t="s">
        <v>59</v>
      </c>
      <c r="I700" s="538" t="s">
        <v>303</v>
      </c>
      <c r="J700" s="533"/>
      <c r="K700" s="533"/>
      <c r="L700" s="609"/>
      <c r="M700" s="564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>SUM(N700:T700)</f>
        <v>0</v>
      </c>
      <c r="V700" s="204" t="s">
        <v>50</v>
      </c>
      <c r="W700" s="93">
        <v>0</v>
      </c>
      <c r="X700" s="93">
        <v>0</v>
      </c>
      <c r="Y700" s="93">
        <v>0</v>
      </c>
      <c r="Z700" s="93">
        <v>0</v>
      </c>
      <c r="AA700" s="93">
        <v>0</v>
      </c>
      <c r="AB700" s="93">
        <v>0</v>
      </c>
      <c r="AC700" s="93">
        <v>0</v>
      </c>
      <c r="AD700" s="93">
        <v>0</v>
      </c>
      <c r="AE700" s="93">
        <v>0</v>
      </c>
      <c r="AF700" s="93">
        <v>0</v>
      </c>
      <c r="AG700" s="93">
        <v>0</v>
      </c>
      <c r="AH700" s="9">
        <v>0</v>
      </c>
      <c r="AI700" s="9">
        <v>0</v>
      </c>
      <c r="AJ700" s="9">
        <v>0</v>
      </c>
      <c r="AK700" s="93">
        <v>0</v>
      </c>
      <c r="AL700" s="93">
        <v>0</v>
      </c>
      <c r="AM700" s="93">
        <v>0</v>
      </c>
      <c r="AN700" s="93">
        <v>0</v>
      </c>
      <c r="AO700" s="93">
        <v>0</v>
      </c>
      <c r="AP700" s="93">
        <v>0</v>
      </c>
      <c r="AQ700" s="93">
        <v>0</v>
      </c>
      <c r="AR700" s="93">
        <v>0</v>
      </c>
      <c r="AS700" s="93">
        <v>0</v>
      </c>
      <c r="AT700" s="93">
        <v>0</v>
      </c>
      <c r="AU700" s="9">
        <v>0</v>
      </c>
      <c r="AV700" s="302"/>
    </row>
    <row r="701" spans="1:48">
      <c r="A701" s="472"/>
      <c r="B701" s="536"/>
      <c r="C701" s="654"/>
      <c r="D701" s="615"/>
      <c r="E701" s="618"/>
      <c r="F701" s="539"/>
      <c r="G701" s="539"/>
      <c r="H701" s="539"/>
      <c r="I701" s="539"/>
      <c r="J701" s="533"/>
      <c r="K701" s="533"/>
      <c r="L701" s="609"/>
      <c r="M701" s="564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 t="shared" si="325"/>
        <v>0</v>
      </c>
      <c r="V701" s="204" t="s">
        <v>51</v>
      </c>
      <c r="W701" s="93">
        <v>0</v>
      </c>
      <c r="X701" s="93">
        <v>0</v>
      </c>
      <c r="Y701" s="93">
        <v>0</v>
      </c>
      <c r="Z701" s="93">
        <v>0</v>
      </c>
      <c r="AA701" s="93">
        <v>0</v>
      </c>
      <c r="AB701" s="93">
        <v>0</v>
      </c>
      <c r="AC701" s="93">
        <v>0</v>
      </c>
      <c r="AD701" s="93">
        <v>0</v>
      </c>
      <c r="AE701" s="93">
        <v>0</v>
      </c>
      <c r="AF701" s="93">
        <v>0</v>
      </c>
      <c r="AG701" s="93">
        <v>0</v>
      </c>
      <c r="AH701" s="9">
        <v>0</v>
      </c>
      <c r="AI701" s="9">
        <v>0</v>
      </c>
      <c r="AJ701" s="9">
        <v>0</v>
      </c>
      <c r="AK701" s="93">
        <v>0</v>
      </c>
      <c r="AL701" s="93">
        <v>0</v>
      </c>
      <c r="AM701" s="93">
        <v>0</v>
      </c>
      <c r="AN701" s="93">
        <v>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">
        <v>0</v>
      </c>
      <c r="AV701" s="302"/>
    </row>
    <row r="702" spans="1:48">
      <c r="A702" s="472"/>
      <c r="B702" s="536"/>
      <c r="C702" s="654"/>
      <c r="D702" s="615"/>
      <c r="E702" s="618"/>
      <c r="F702" s="539"/>
      <c r="G702" s="539"/>
      <c r="H702" s="539"/>
      <c r="I702" s="539"/>
      <c r="J702" s="533"/>
      <c r="K702" s="533"/>
      <c r="L702" s="609"/>
      <c r="M702" s="564"/>
      <c r="N702" s="85">
        <v>0</v>
      </c>
      <c r="O702" s="85">
        <v>0</v>
      </c>
      <c r="P702" s="85">
        <v>0</v>
      </c>
      <c r="Q702" s="85">
        <v>0</v>
      </c>
      <c r="R702" s="85">
        <v>0</v>
      </c>
      <c r="S702" s="85">
        <v>0</v>
      </c>
      <c r="T702" s="85">
        <v>0</v>
      </c>
      <c r="U702" s="9">
        <f t="shared" si="325"/>
        <v>0</v>
      </c>
      <c r="V702" s="204" t="s">
        <v>52</v>
      </c>
      <c r="W702" s="191">
        <v>0</v>
      </c>
      <c r="X702" s="191">
        <v>0</v>
      </c>
      <c r="Y702" s="191">
        <v>0</v>
      </c>
      <c r="Z702" s="191">
        <v>0</v>
      </c>
      <c r="AA702" s="191">
        <v>0</v>
      </c>
      <c r="AB702" s="191">
        <v>0</v>
      </c>
      <c r="AC702" s="191">
        <v>0</v>
      </c>
      <c r="AD702" s="191">
        <v>0</v>
      </c>
      <c r="AE702" s="191">
        <v>0</v>
      </c>
      <c r="AF702" s="191">
        <v>0</v>
      </c>
      <c r="AG702" s="191">
        <v>0</v>
      </c>
      <c r="AH702" s="85">
        <v>0</v>
      </c>
      <c r="AI702" s="85">
        <v>0</v>
      </c>
      <c r="AJ702" s="85">
        <v>0</v>
      </c>
      <c r="AK702" s="191">
        <v>0</v>
      </c>
      <c r="AL702" s="191">
        <v>0</v>
      </c>
      <c r="AM702" s="191">
        <v>0</v>
      </c>
      <c r="AN702" s="191">
        <v>0</v>
      </c>
      <c r="AO702" s="191">
        <v>0</v>
      </c>
      <c r="AP702" s="191">
        <v>0</v>
      </c>
      <c r="AQ702" s="191">
        <v>0</v>
      </c>
      <c r="AR702" s="191">
        <v>0</v>
      </c>
      <c r="AS702" s="191">
        <v>0</v>
      </c>
      <c r="AT702" s="191">
        <v>0</v>
      </c>
      <c r="AU702" s="85">
        <v>0</v>
      </c>
      <c r="AV702" s="302"/>
    </row>
    <row r="703" spans="1:48">
      <c r="A703" s="472"/>
      <c r="B703" s="537"/>
      <c r="C703" s="655"/>
      <c r="D703" s="616"/>
      <c r="E703" s="619"/>
      <c r="F703" s="540"/>
      <c r="G703" s="540"/>
      <c r="H703" s="540"/>
      <c r="I703" s="540"/>
      <c r="J703" s="534"/>
      <c r="K703" s="534"/>
      <c r="L703" s="610"/>
      <c r="M703" s="565"/>
      <c r="N703" s="87">
        <f>SUM(N698:N702)</f>
        <v>0</v>
      </c>
      <c r="O703" s="87">
        <f t="shared" ref="O703:T703" si="326">SUM(O698:O702)</f>
        <v>0</v>
      </c>
      <c r="P703" s="87">
        <f t="shared" si="326"/>
        <v>0</v>
      </c>
      <c r="Q703" s="175">
        <f t="shared" si="326"/>
        <v>2.702E-3</v>
      </c>
      <c r="R703" s="175">
        <f t="shared" si="326"/>
        <v>0.81074999999999997</v>
      </c>
      <c r="S703" s="175">
        <f t="shared" si="326"/>
        <v>0</v>
      </c>
      <c r="T703" s="175">
        <f t="shared" si="326"/>
        <v>0</v>
      </c>
      <c r="U703" s="176">
        <f t="shared" si="325"/>
        <v>0.81345199999999995</v>
      </c>
      <c r="V703" s="177" t="s">
        <v>11</v>
      </c>
      <c r="W703" s="193">
        <f t="shared" ref="W703:AU703" si="327">SUM(W698:W702)</f>
        <v>3</v>
      </c>
      <c r="X703" s="193">
        <f t="shared" si="327"/>
        <v>0</v>
      </c>
      <c r="Y703" s="193">
        <f t="shared" si="327"/>
        <v>0</v>
      </c>
      <c r="Z703" s="193">
        <f t="shared" si="327"/>
        <v>0</v>
      </c>
      <c r="AA703" s="193">
        <f t="shared" si="327"/>
        <v>0</v>
      </c>
      <c r="AB703" s="193">
        <f t="shared" si="327"/>
        <v>0</v>
      </c>
      <c r="AC703" s="193">
        <f t="shared" si="327"/>
        <v>0</v>
      </c>
      <c r="AD703" s="193">
        <f t="shared" si="327"/>
        <v>0</v>
      </c>
      <c r="AE703" s="193">
        <f t="shared" si="327"/>
        <v>0</v>
      </c>
      <c r="AF703" s="193">
        <f t="shared" si="327"/>
        <v>0</v>
      </c>
      <c r="AG703" s="193">
        <f t="shared" si="327"/>
        <v>0</v>
      </c>
      <c r="AH703" s="175">
        <f t="shared" si="327"/>
        <v>0</v>
      </c>
      <c r="AI703" s="175">
        <f t="shared" si="327"/>
        <v>0</v>
      </c>
      <c r="AJ703" s="175">
        <f t="shared" si="327"/>
        <v>0</v>
      </c>
      <c r="AK703" s="193">
        <f t="shared" si="327"/>
        <v>0</v>
      </c>
      <c r="AL703" s="193">
        <f t="shared" si="327"/>
        <v>0</v>
      </c>
      <c r="AM703" s="193">
        <f t="shared" si="327"/>
        <v>0</v>
      </c>
      <c r="AN703" s="193">
        <f t="shared" si="327"/>
        <v>0</v>
      </c>
      <c r="AO703" s="193">
        <f t="shared" si="327"/>
        <v>0</v>
      </c>
      <c r="AP703" s="193">
        <f t="shared" si="327"/>
        <v>0</v>
      </c>
      <c r="AQ703" s="193">
        <f t="shared" si="327"/>
        <v>0</v>
      </c>
      <c r="AR703" s="193">
        <f t="shared" si="327"/>
        <v>0</v>
      </c>
      <c r="AS703" s="193">
        <f t="shared" si="327"/>
        <v>0</v>
      </c>
      <c r="AT703" s="193">
        <f t="shared" si="327"/>
        <v>0</v>
      </c>
      <c r="AU703" s="175">
        <f t="shared" si="327"/>
        <v>0</v>
      </c>
      <c r="AV703" s="328"/>
    </row>
    <row r="704" spans="1:48" ht="15.75" customHeight="1">
      <c r="A704" s="472"/>
      <c r="B704" s="535" t="s">
        <v>733</v>
      </c>
      <c r="C704" s="653" t="s">
        <v>734</v>
      </c>
      <c r="D704" s="614" t="s">
        <v>662</v>
      </c>
      <c r="E704" s="617" t="s">
        <v>735</v>
      </c>
      <c r="F704" s="6" t="s">
        <v>18</v>
      </c>
      <c r="G704" s="6" t="s">
        <v>20</v>
      </c>
      <c r="H704" s="6" t="s">
        <v>59</v>
      </c>
      <c r="I704" s="6" t="s">
        <v>724</v>
      </c>
      <c r="J704" s="532">
        <v>2023</v>
      </c>
      <c r="K704" s="532">
        <v>2023</v>
      </c>
      <c r="L704" s="541">
        <v>2.899</v>
      </c>
      <c r="M704" s="563">
        <f>Q709+R709+S709+T709</f>
        <v>2.8993000000000002</v>
      </c>
      <c r="N704" s="9">
        <v>0</v>
      </c>
      <c r="O704" s="9">
        <v>0</v>
      </c>
      <c r="P704" s="9">
        <v>0</v>
      </c>
      <c r="Q704" s="9">
        <v>0</v>
      </c>
      <c r="R704" s="9">
        <v>2.8993000000000002</v>
      </c>
      <c r="S704" s="9">
        <v>0</v>
      </c>
      <c r="T704" s="9">
        <v>0</v>
      </c>
      <c r="U704" s="9">
        <f>SUM(N704:T704)</f>
        <v>2.8993000000000002</v>
      </c>
      <c r="V704" s="204" t="s">
        <v>3</v>
      </c>
      <c r="W704" s="93">
        <v>0</v>
      </c>
      <c r="X704" s="93">
        <v>0</v>
      </c>
      <c r="Y704" s="93">
        <v>0</v>
      </c>
      <c r="Z704" s="93">
        <v>0</v>
      </c>
      <c r="AA704" s="93">
        <v>0</v>
      </c>
      <c r="AB704" s="93">
        <v>0</v>
      </c>
      <c r="AC704" s="93">
        <v>0</v>
      </c>
      <c r="AD704" s="93">
        <v>0</v>
      </c>
      <c r="AE704" s="93">
        <v>0</v>
      </c>
      <c r="AF704" s="93">
        <v>0</v>
      </c>
      <c r="AG704" s="93">
        <v>0</v>
      </c>
      <c r="AH704" s="9">
        <v>0</v>
      </c>
      <c r="AI704" s="9">
        <v>0</v>
      </c>
      <c r="AJ704" s="9">
        <v>0</v>
      </c>
      <c r="AK704" s="93">
        <v>0</v>
      </c>
      <c r="AL704" s="93">
        <v>0</v>
      </c>
      <c r="AM704" s="93">
        <v>0</v>
      </c>
      <c r="AN704" s="93">
        <v>0</v>
      </c>
      <c r="AO704" s="93">
        <v>0</v>
      </c>
      <c r="AP704" s="93">
        <v>0</v>
      </c>
      <c r="AQ704" s="93">
        <v>0</v>
      </c>
      <c r="AR704" s="93">
        <v>0</v>
      </c>
      <c r="AS704" s="93">
        <v>0</v>
      </c>
      <c r="AT704" s="93">
        <v>0</v>
      </c>
      <c r="AU704" s="9">
        <v>0</v>
      </c>
      <c r="AV704" s="302"/>
    </row>
    <row r="705" spans="1:48" ht="15.75" customHeight="1">
      <c r="A705" s="472"/>
      <c r="B705" s="536"/>
      <c r="C705" s="654"/>
      <c r="D705" s="615"/>
      <c r="E705" s="618"/>
      <c r="F705" s="24" t="s">
        <v>19</v>
      </c>
      <c r="G705" s="24" t="s">
        <v>22</v>
      </c>
      <c r="H705" s="24" t="s">
        <v>59</v>
      </c>
      <c r="I705" s="24" t="s">
        <v>736</v>
      </c>
      <c r="J705" s="533"/>
      <c r="K705" s="533"/>
      <c r="L705" s="609"/>
      <c r="M705" s="564"/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f t="shared" ref="U705:U709" si="328">SUM(N705:T705)</f>
        <v>0</v>
      </c>
      <c r="V705" s="172" t="s">
        <v>8</v>
      </c>
      <c r="W705" s="93">
        <v>0</v>
      </c>
      <c r="X705" s="93">
        <v>0</v>
      </c>
      <c r="Y705" s="93">
        <v>0</v>
      </c>
      <c r="Z705" s="93">
        <v>0</v>
      </c>
      <c r="AA705" s="93">
        <v>0</v>
      </c>
      <c r="AB705" s="93">
        <v>0</v>
      </c>
      <c r="AC705" s="93">
        <v>0</v>
      </c>
      <c r="AD705" s="93">
        <v>0</v>
      </c>
      <c r="AE705" s="93">
        <v>0</v>
      </c>
      <c r="AF705" s="93">
        <v>0</v>
      </c>
      <c r="AG705" s="93">
        <v>0</v>
      </c>
      <c r="AH705" s="9">
        <v>0</v>
      </c>
      <c r="AI705" s="9">
        <v>0</v>
      </c>
      <c r="AJ705" s="9">
        <v>0</v>
      </c>
      <c r="AK705" s="93">
        <v>0</v>
      </c>
      <c r="AL705" s="93">
        <v>0</v>
      </c>
      <c r="AM705" s="93">
        <v>0</v>
      </c>
      <c r="AN705" s="93">
        <v>0</v>
      </c>
      <c r="AO705" s="93">
        <v>0</v>
      </c>
      <c r="AP705" s="93">
        <v>0</v>
      </c>
      <c r="AQ705" s="93">
        <v>0</v>
      </c>
      <c r="AR705" s="93">
        <v>0</v>
      </c>
      <c r="AS705" s="93">
        <v>0</v>
      </c>
      <c r="AT705" s="93">
        <v>0</v>
      </c>
      <c r="AU705" s="9">
        <v>0</v>
      </c>
      <c r="AV705" s="302"/>
    </row>
    <row r="706" spans="1:48" ht="15.75" customHeight="1">
      <c r="A706" s="472"/>
      <c r="B706" s="536"/>
      <c r="C706" s="654"/>
      <c r="D706" s="615"/>
      <c r="E706" s="618"/>
      <c r="F706" s="538" t="s">
        <v>39</v>
      </c>
      <c r="G706" s="538" t="s">
        <v>21</v>
      </c>
      <c r="H706" s="538" t="s">
        <v>59</v>
      </c>
      <c r="I706" s="538" t="s">
        <v>306</v>
      </c>
      <c r="J706" s="533"/>
      <c r="K706" s="533"/>
      <c r="L706" s="609"/>
      <c r="M706" s="564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>SUM(N706:T706)</f>
        <v>0</v>
      </c>
      <c r="V706" s="204" t="s">
        <v>50</v>
      </c>
      <c r="W706" s="93">
        <v>0</v>
      </c>
      <c r="X706" s="93">
        <v>0</v>
      </c>
      <c r="Y706" s="93">
        <v>0</v>
      </c>
      <c r="Z706" s="93">
        <v>0</v>
      </c>
      <c r="AA706" s="93">
        <v>0</v>
      </c>
      <c r="AB706" s="93">
        <v>0</v>
      </c>
      <c r="AC706" s="93">
        <v>0</v>
      </c>
      <c r="AD706" s="93">
        <v>0</v>
      </c>
      <c r="AE706" s="93">
        <v>0</v>
      </c>
      <c r="AF706" s="93">
        <v>0</v>
      </c>
      <c r="AG706" s="93">
        <v>0</v>
      </c>
      <c r="AH706" s="9">
        <v>0</v>
      </c>
      <c r="AI706" s="9">
        <v>0</v>
      </c>
      <c r="AJ706" s="9">
        <v>0</v>
      </c>
      <c r="AK706" s="93">
        <v>0</v>
      </c>
      <c r="AL706" s="93">
        <v>0</v>
      </c>
      <c r="AM706" s="93">
        <v>0</v>
      </c>
      <c r="AN706" s="93">
        <v>0</v>
      </c>
      <c r="AO706" s="93">
        <v>0</v>
      </c>
      <c r="AP706" s="93">
        <v>0</v>
      </c>
      <c r="AQ706" s="93">
        <v>0</v>
      </c>
      <c r="AR706" s="93">
        <v>0</v>
      </c>
      <c r="AS706" s="93">
        <v>0</v>
      </c>
      <c r="AT706" s="93">
        <v>0</v>
      </c>
      <c r="AU706" s="9">
        <v>0</v>
      </c>
      <c r="AV706" s="302"/>
    </row>
    <row r="707" spans="1:48">
      <c r="A707" s="472"/>
      <c r="B707" s="536"/>
      <c r="C707" s="654"/>
      <c r="D707" s="615"/>
      <c r="E707" s="618"/>
      <c r="F707" s="539"/>
      <c r="G707" s="539"/>
      <c r="H707" s="539"/>
      <c r="I707" s="539"/>
      <c r="J707" s="533"/>
      <c r="K707" s="533"/>
      <c r="L707" s="609"/>
      <c r="M707" s="564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 t="shared" si="328"/>
        <v>0</v>
      </c>
      <c r="V707" s="204" t="s">
        <v>51</v>
      </c>
      <c r="W707" s="93">
        <v>0</v>
      </c>
      <c r="X707" s="93">
        <v>0</v>
      </c>
      <c r="Y707" s="93">
        <v>0</v>
      </c>
      <c r="Z707" s="93">
        <v>0</v>
      </c>
      <c r="AA707" s="93">
        <v>0</v>
      </c>
      <c r="AB707" s="93">
        <v>0</v>
      </c>
      <c r="AC707" s="93">
        <v>0</v>
      </c>
      <c r="AD707" s="93">
        <v>0</v>
      </c>
      <c r="AE707" s="93">
        <v>0</v>
      </c>
      <c r="AF707" s="93">
        <v>0</v>
      </c>
      <c r="AG707" s="93">
        <v>0</v>
      </c>
      <c r="AH707" s="9">
        <v>0</v>
      </c>
      <c r="AI707" s="9">
        <v>0</v>
      </c>
      <c r="AJ707" s="9">
        <v>0</v>
      </c>
      <c r="AK707" s="93">
        <v>0</v>
      </c>
      <c r="AL707" s="93">
        <v>0</v>
      </c>
      <c r="AM707" s="93">
        <v>0</v>
      </c>
      <c r="AN707" s="93">
        <v>0</v>
      </c>
      <c r="AO707" s="93">
        <v>0</v>
      </c>
      <c r="AP707" s="93">
        <v>0</v>
      </c>
      <c r="AQ707" s="93">
        <v>0</v>
      </c>
      <c r="AR707" s="93">
        <v>0</v>
      </c>
      <c r="AS707" s="93">
        <v>0</v>
      </c>
      <c r="AT707" s="93">
        <v>0</v>
      </c>
      <c r="AU707" s="9">
        <v>0</v>
      </c>
      <c r="AV707" s="302"/>
    </row>
    <row r="708" spans="1:48">
      <c r="A708" s="472"/>
      <c r="B708" s="536"/>
      <c r="C708" s="654"/>
      <c r="D708" s="615"/>
      <c r="E708" s="618"/>
      <c r="F708" s="539"/>
      <c r="G708" s="539"/>
      <c r="H708" s="539"/>
      <c r="I708" s="539"/>
      <c r="J708" s="533"/>
      <c r="K708" s="533"/>
      <c r="L708" s="609"/>
      <c r="M708" s="564"/>
      <c r="N708" s="85">
        <v>0</v>
      </c>
      <c r="O708" s="85">
        <v>0</v>
      </c>
      <c r="P708" s="85">
        <v>0</v>
      </c>
      <c r="Q708" s="85">
        <v>0</v>
      </c>
      <c r="R708" s="85">
        <v>0</v>
      </c>
      <c r="S708" s="85">
        <v>0</v>
      </c>
      <c r="T708" s="85">
        <v>0</v>
      </c>
      <c r="U708" s="9">
        <f t="shared" si="328"/>
        <v>0</v>
      </c>
      <c r="V708" s="204" t="s">
        <v>52</v>
      </c>
      <c r="W708" s="191">
        <v>0</v>
      </c>
      <c r="X708" s="191">
        <v>0</v>
      </c>
      <c r="Y708" s="191">
        <v>0</v>
      </c>
      <c r="Z708" s="191">
        <v>0</v>
      </c>
      <c r="AA708" s="191">
        <v>0</v>
      </c>
      <c r="AB708" s="191">
        <v>0</v>
      </c>
      <c r="AC708" s="191">
        <v>0</v>
      </c>
      <c r="AD708" s="191">
        <v>0</v>
      </c>
      <c r="AE708" s="191">
        <v>0</v>
      </c>
      <c r="AF708" s="191">
        <v>0</v>
      </c>
      <c r="AG708" s="191">
        <v>0</v>
      </c>
      <c r="AH708" s="85">
        <v>0</v>
      </c>
      <c r="AI708" s="85">
        <v>0</v>
      </c>
      <c r="AJ708" s="85">
        <v>0</v>
      </c>
      <c r="AK708" s="191">
        <v>0</v>
      </c>
      <c r="AL708" s="191">
        <v>0</v>
      </c>
      <c r="AM708" s="191">
        <v>0</v>
      </c>
      <c r="AN708" s="191">
        <v>0</v>
      </c>
      <c r="AO708" s="191">
        <v>0</v>
      </c>
      <c r="AP708" s="191">
        <v>0</v>
      </c>
      <c r="AQ708" s="191">
        <v>0</v>
      </c>
      <c r="AR708" s="191">
        <v>0</v>
      </c>
      <c r="AS708" s="191">
        <v>0</v>
      </c>
      <c r="AT708" s="191">
        <v>0</v>
      </c>
      <c r="AU708" s="85">
        <v>0</v>
      </c>
      <c r="AV708" s="302"/>
    </row>
    <row r="709" spans="1:48">
      <c r="A709" s="472"/>
      <c r="B709" s="537"/>
      <c r="C709" s="655"/>
      <c r="D709" s="616"/>
      <c r="E709" s="619"/>
      <c r="F709" s="540"/>
      <c r="G709" s="540"/>
      <c r="H709" s="540"/>
      <c r="I709" s="540"/>
      <c r="J709" s="534"/>
      <c r="K709" s="534"/>
      <c r="L709" s="610"/>
      <c r="M709" s="565"/>
      <c r="N709" s="87">
        <f>SUM(N704:N708)</f>
        <v>0</v>
      </c>
      <c r="O709" s="87">
        <f t="shared" ref="O709:T709" si="329">SUM(O704:O708)</f>
        <v>0</v>
      </c>
      <c r="P709" s="87">
        <f t="shared" si="329"/>
        <v>0</v>
      </c>
      <c r="Q709" s="175">
        <f t="shared" si="329"/>
        <v>0</v>
      </c>
      <c r="R709" s="175">
        <f t="shared" si="329"/>
        <v>2.8993000000000002</v>
      </c>
      <c r="S709" s="175">
        <f t="shared" si="329"/>
        <v>0</v>
      </c>
      <c r="T709" s="175">
        <f t="shared" si="329"/>
        <v>0</v>
      </c>
      <c r="U709" s="176">
        <f t="shared" si="328"/>
        <v>2.8993000000000002</v>
      </c>
      <c r="V709" s="177" t="s">
        <v>11</v>
      </c>
      <c r="W709" s="193">
        <f t="shared" ref="W709:AU709" si="330">SUM(W704:W708)</f>
        <v>0</v>
      </c>
      <c r="X709" s="193">
        <f t="shared" si="330"/>
        <v>0</v>
      </c>
      <c r="Y709" s="193">
        <f t="shared" si="330"/>
        <v>0</v>
      </c>
      <c r="Z709" s="193">
        <f t="shared" si="330"/>
        <v>0</v>
      </c>
      <c r="AA709" s="193">
        <f t="shared" si="330"/>
        <v>0</v>
      </c>
      <c r="AB709" s="193">
        <f t="shared" si="330"/>
        <v>0</v>
      </c>
      <c r="AC709" s="193">
        <f t="shared" si="330"/>
        <v>0</v>
      </c>
      <c r="AD709" s="193">
        <f t="shared" si="330"/>
        <v>0</v>
      </c>
      <c r="AE709" s="193">
        <f t="shared" si="330"/>
        <v>0</v>
      </c>
      <c r="AF709" s="193">
        <f t="shared" si="330"/>
        <v>0</v>
      </c>
      <c r="AG709" s="193">
        <f t="shared" si="330"/>
        <v>0</v>
      </c>
      <c r="AH709" s="175">
        <f t="shared" si="330"/>
        <v>0</v>
      </c>
      <c r="AI709" s="175">
        <f t="shared" si="330"/>
        <v>0</v>
      </c>
      <c r="AJ709" s="175">
        <f t="shared" si="330"/>
        <v>0</v>
      </c>
      <c r="AK709" s="193">
        <f t="shared" si="330"/>
        <v>0</v>
      </c>
      <c r="AL709" s="193">
        <f t="shared" si="330"/>
        <v>0</v>
      </c>
      <c r="AM709" s="193">
        <f t="shared" si="330"/>
        <v>0</v>
      </c>
      <c r="AN709" s="193">
        <f t="shared" si="330"/>
        <v>0</v>
      </c>
      <c r="AO709" s="193">
        <f t="shared" si="330"/>
        <v>0</v>
      </c>
      <c r="AP709" s="193">
        <f t="shared" si="330"/>
        <v>0</v>
      </c>
      <c r="AQ709" s="193">
        <f t="shared" si="330"/>
        <v>0</v>
      </c>
      <c r="AR709" s="193">
        <f t="shared" si="330"/>
        <v>0</v>
      </c>
      <c r="AS709" s="193">
        <f t="shared" si="330"/>
        <v>0</v>
      </c>
      <c r="AT709" s="193">
        <f t="shared" si="330"/>
        <v>0</v>
      </c>
      <c r="AU709" s="175">
        <f t="shared" si="330"/>
        <v>0</v>
      </c>
      <c r="AV709" s="328"/>
    </row>
    <row r="710" spans="1:48" ht="15.75" customHeight="1">
      <c r="A710" s="472"/>
      <c r="B710" s="535" t="s">
        <v>737</v>
      </c>
      <c r="C710" s="653" t="s">
        <v>738</v>
      </c>
      <c r="D710" s="614" t="s">
        <v>662</v>
      </c>
      <c r="E710" s="617" t="s">
        <v>739</v>
      </c>
      <c r="F710" s="6" t="s">
        <v>18</v>
      </c>
      <c r="G710" s="6" t="s">
        <v>20</v>
      </c>
      <c r="H710" s="6" t="s">
        <v>59</v>
      </c>
      <c r="I710" s="6" t="s">
        <v>58</v>
      </c>
      <c r="J710" s="532">
        <v>2023</v>
      </c>
      <c r="K710" s="532">
        <v>2023</v>
      </c>
      <c r="L710" s="541">
        <v>7.5</v>
      </c>
      <c r="M710" s="563">
        <f>Q715+R715+S715+T715</f>
        <v>7.5</v>
      </c>
      <c r="N710" s="9">
        <v>0</v>
      </c>
      <c r="O710" s="9">
        <v>0</v>
      </c>
      <c r="P710" s="9">
        <v>0</v>
      </c>
      <c r="Q710" s="9">
        <v>0</v>
      </c>
      <c r="R710" s="9">
        <v>7.5</v>
      </c>
      <c r="S710" s="9">
        <v>0</v>
      </c>
      <c r="T710" s="9">
        <v>0</v>
      </c>
      <c r="U710" s="9">
        <f>SUM(N710:T710)</f>
        <v>7.5</v>
      </c>
      <c r="V710" s="204" t="s">
        <v>3</v>
      </c>
      <c r="W710" s="93">
        <v>0</v>
      </c>
      <c r="X710" s="93">
        <v>0</v>
      </c>
      <c r="Y710" s="93">
        <v>0</v>
      </c>
      <c r="Z710" s="93">
        <v>0</v>
      </c>
      <c r="AA710" s="93">
        <v>0</v>
      </c>
      <c r="AB710" s="93">
        <v>0</v>
      </c>
      <c r="AC710" s="93">
        <v>0</v>
      </c>
      <c r="AD710" s="93">
        <v>0</v>
      </c>
      <c r="AE710" s="93">
        <v>0</v>
      </c>
      <c r="AF710" s="93">
        <v>0</v>
      </c>
      <c r="AG710" s="93">
        <v>0</v>
      </c>
      <c r="AH710" s="9">
        <v>0</v>
      </c>
      <c r="AI710" s="9">
        <v>0</v>
      </c>
      <c r="AJ710" s="9">
        <v>0</v>
      </c>
      <c r="AK710" s="93">
        <v>0</v>
      </c>
      <c r="AL710" s="93">
        <v>0</v>
      </c>
      <c r="AM710" s="93">
        <v>0</v>
      </c>
      <c r="AN710" s="93">
        <v>0</v>
      </c>
      <c r="AO710" s="93">
        <v>0</v>
      </c>
      <c r="AP710" s="93">
        <v>0</v>
      </c>
      <c r="AQ710" s="93">
        <v>0</v>
      </c>
      <c r="AR710" s="93">
        <v>0</v>
      </c>
      <c r="AS710" s="93">
        <v>0</v>
      </c>
      <c r="AT710" s="93">
        <v>0</v>
      </c>
      <c r="AU710" s="9">
        <v>0</v>
      </c>
      <c r="AV710" s="302"/>
    </row>
    <row r="711" spans="1:48" ht="19.5" customHeight="1">
      <c r="A711" s="472"/>
      <c r="B711" s="536"/>
      <c r="C711" s="654"/>
      <c r="D711" s="615"/>
      <c r="E711" s="618"/>
      <c r="F711" s="24" t="s">
        <v>19</v>
      </c>
      <c r="G711" s="24" t="s">
        <v>22</v>
      </c>
      <c r="H711" s="24" t="s">
        <v>59</v>
      </c>
      <c r="I711" s="24" t="s">
        <v>740</v>
      </c>
      <c r="J711" s="533"/>
      <c r="K711" s="533"/>
      <c r="L711" s="609"/>
      <c r="M711" s="564"/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f t="shared" ref="U711:U715" si="331">SUM(N711:T711)</f>
        <v>0</v>
      </c>
      <c r="V711" s="172" t="s">
        <v>8</v>
      </c>
      <c r="W711" s="93">
        <v>0</v>
      </c>
      <c r="X711" s="93">
        <v>0</v>
      </c>
      <c r="Y711" s="93">
        <v>0</v>
      </c>
      <c r="Z711" s="93">
        <v>0</v>
      </c>
      <c r="AA711" s="93">
        <v>0</v>
      </c>
      <c r="AB711" s="93">
        <v>0</v>
      </c>
      <c r="AC711" s="93">
        <v>0</v>
      </c>
      <c r="AD711" s="93">
        <v>0</v>
      </c>
      <c r="AE711" s="93">
        <v>0</v>
      </c>
      <c r="AF711" s="93">
        <v>0</v>
      </c>
      <c r="AG711" s="93">
        <v>0</v>
      </c>
      <c r="AH711" s="9">
        <v>0</v>
      </c>
      <c r="AI711" s="9">
        <v>0</v>
      </c>
      <c r="AJ711" s="9">
        <v>0</v>
      </c>
      <c r="AK711" s="93">
        <v>0</v>
      </c>
      <c r="AL711" s="93">
        <v>0</v>
      </c>
      <c r="AM711" s="93">
        <v>0</v>
      </c>
      <c r="AN711" s="93">
        <v>0</v>
      </c>
      <c r="AO711" s="93">
        <v>0</v>
      </c>
      <c r="AP711" s="93">
        <v>0</v>
      </c>
      <c r="AQ711" s="93">
        <v>0</v>
      </c>
      <c r="AR711" s="93">
        <v>0</v>
      </c>
      <c r="AS711" s="93">
        <v>0</v>
      </c>
      <c r="AT711" s="93">
        <v>0</v>
      </c>
      <c r="AU711" s="9">
        <v>0</v>
      </c>
      <c r="AV711" s="302"/>
    </row>
    <row r="712" spans="1:48" ht="15.75" customHeight="1">
      <c r="A712" s="472"/>
      <c r="B712" s="536"/>
      <c r="C712" s="654"/>
      <c r="D712" s="615"/>
      <c r="E712" s="618"/>
      <c r="F712" s="538" t="s">
        <v>39</v>
      </c>
      <c r="G712" s="538" t="s">
        <v>21</v>
      </c>
      <c r="H712" s="538" t="s">
        <v>59</v>
      </c>
      <c r="I712" s="538" t="s">
        <v>375</v>
      </c>
      <c r="J712" s="533"/>
      <c r="K712" s="533"/>
      <c r="L712" s="609"/>
      <c r="M712" s="564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>SUM(N712:T712)</f>
        <v>0</v>
      </c>
      <c r="V712" s="204" t="s">
        <v>50</v>
      </c>
      <c r="W712" s="93">
        <v>0</v>
      </c>
      <c r="X712" s="93">
        <v>0</v>
      </c>
      <c r="Y712" s="93">
        <v>0</v>
      </c>
      <c r="Z712" s="93">
        <v>0</v>
      </c>
      <c r="AA712" s="93">
        <v>0</v>
      </c>
      <c r="AB712" s="93">
        <v>0</v>
      </c>
      <c r="AC712" s="93">
        <v>0</v>
      </c>
      <c r="AD712" s="93">
        <v>0</v>
      </c>
      <c r="AE712" s="93">
        <v>0</v>
      </c>
      <c r="AF712" s="93">
        <v>0</v>
      </c>
      <c r="AG712" s="93">
        <v>0</v>
      </c>
      <c r="AH712" s="9">
        <v>0</v>
      </c>
      <c r="AI712" s="9">
        <v>0</v>
      </c>
      <c r="AJ712" s="9">
        <v>0</v>
      </c>
      <c r="AK712" s="93">
        <v>0</v>
      </c>
      <c r="AL712" s="93">
        <v>0</v>
      </c>
      <c r="AM712" s="93">
        <v>0</v>
      </c>
      <c r="AN712" s="93">
        <v>0</v>
      </c>
      <c r="AO712" s="93">
        <v>0</v>
      </c>
      <c r="AP712" s="93">
        <v>0</v>
      </c>
      <c r="AQ712" s="93">
        <v>0</v>
      </c>
      <c r="AR712" s="93">
        <v>0</v>
      </c>
      <c r="AS712" s="93">
        <v>0</v>
      </c>
      <c r="AT712" s="93">
        <v>0</v>
      </c>
      <c r="AU712" s="9">
        <v>0</v>
      </c>
      <c r="AV712" s="302"/>
    </row>
    <row r="713" spans="1:48" ht="15.75" customHeight="1">
      <c r="A713" s="472"/>
      <c r="B713" s="536"/>
      <c r="C713" s="654"/>
      <c r="D713" s="615"/>
      <c r="E713" s="618"/>
      <c r="F713" s="539"/>
      <c r="G713" s="539"/>
      <c r="H713" s="539"/>
      <c r="I713" s="539"/>
      <c r="J713" s="533"/>
      <c r="K713" s="533"/>
      <c r="L713" s="609"/>
      <c r="M713" s="564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 t="shared" si="331"/>
        <v>0</v>
      </c>
      <c r="V713" s="204" t="s">
        <v>51</v>
      </c>
      <c r="W713" s="93">
        <v>0</v>
      </c>
      <c r="X713" s="93">
        <v>0</v>
      </c>
      <c r="Y713" s="93">
        <v>0</v>
      </c>
      <c r="Z713" s="93">
        <v>0</v>
      </c>
      <c r="AA713" s="93">
        <v>0</v>
      </c>
      <c r="AB713" s="93">
        <v>0</v>
      </c>
      <c r="AC713" s="93">
        <v>0</v>
      </c>
      <c r="AD713" s="93">
        <v>0</v>
      </c>
      <c r="AE713" s="93">
        <v>0</v>
      </c>
      <c r="AF713" s="93">
        <v>0</v>
      </c>
      <c r="AG713" s="93">
        <v>0</v>
      </c>
      <c r="AH713" s="9">
        <v>0</v>
      </c>
      <c r="AI713" s="9">
        <v>0</v>
      </c>
      <c r="AJ713" s="9">
        <v>0</v>
      </c>
      <c r="AK713" s="93">
        <v>0</v>
      </c>
      <c r="AL713" s="93">
        <v>0</v>
      </c>
      <c r="AM713" s="93">
        <v>0</v>
      </c>
      <c r="AN713" s="93">
        <v>0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">
        <v>0</v>
      </c>
      <c r="AV713" s="302"/>
    </row>
    <row r="714" spans="1:48" ht="15.75" customHeight="1">
      <c r="A714" s="472"/>
      <c r="B714" s="536"/>
      <c r="C714" s="654"/>
      <c r="D714" s="615"/>
      <c r="E714" s="618"/>
      <c r="F714" s="539"/>
      <c r="G714" s="539"/>
      <c r="H714" s="539"/>
      <c r="I714" s="539"/>
      <c r="J714" s="533"/>
      <c r="K714" s="533"/>
      <c r="L714" s="609"/>
      <c r="M714" s="564"/>
      <c r="N714" s="85">
        <v>0</v>
      </c>
      <c r="O714" s="85">
        <v>0</v>
      </c>
      <c r="P714" s="85">
        <v>0</v>
      </c>
      <c r="Q714" s="85">
        <v>0</v>
      </c>
      <c r="R714" s="85">
        <v>0</v>
      </c>
      <c r="S714" s="85">
        <v>0</v>
      </c>
      <c r="T714" s="85">
        <v>0</v>
      </c>
      <c r="U714" s="9">
        <f t="shared" si="331"/>
        <v>0</v>
      </c>
      <c r="V714" s="204" t="s">
        <v>52</v>
      </c>
      <c r="W714" s="191">
        <v>0</v>
      </c>
      <c r="X714" s="191">
        <v>0</v>
      </c>
      <c r="Y714" s="191">
        <v>0</v>
      </c>
      <c r="Z714" s="191">
        <v>0</v>
      </c>
      <c r="AA714" s="191">
        <v>0</v>
      </c>
      <c r="AB714" s="191">
        <v>0</v>
      </c>
      <c r="AC714" s="191">
        <v>0</v>
      </c>
      <c r="AD714" s="191">
        <v>0</v>
      </c>
      <c r="AE714" s="191">
        <v>0</v>
      </c>
      <c r="AF714" s="191">
        <v>0</v>
      </c>
      <c r="AG714" s="191">
        <v>0</v>
      </c>
      <c r="AH714" s="85">
        <v>0</v>
      </c>
      <c r="AI714" s="85">
        <v>0</v>
      </c>
      <c r="AJ714" s="85">
        <v>0</v>
      </c>
      <c r="AK714" s="191">
        <v>0</v>
      </c>
      <c r="AL714" s="191">
        <v>0</v>
      </c>
      <c r="AM714" s="191">
        <v>0</v>
      </c>
      <c r="AN714" s="191">
        <v>0</v>
      </c>
      <c r="AO714" s="191">
        <v>0</v>
      </c>
      <c r="AP714" s="191">
        <v>0</v>
      </c>
      <c r="AQ714" s="191">
        <v>0</v>
      </c>
      <c r="AR714" s="191">
        <v>0</v>
      </c>
      <c r="AS714" s="191">
        <v>0</v>
      </c>
      <c r="AT714" s="191">
        <v>0</v>
      </c>
      <c r="AU714" s="85">
        <v>0</v>
      </c>
      <c r="AV714" s="302"/>
    </row>
    <row r="715" spans="1:48">
      <c r="A715" s="472"/>
      <c r="B715" s="537"/>
      <c r="C715" s="655"/>
      <c r="D715" s="616"/>
      <c r="E715" s="619"/>
      <c r="F715" s="540"/>
      <c r="G715" s="540"/>
      <c r="H715" s="540"/>
      <c r="I715" s="540"/>
      <c r="J715" s="534"/>
      <c r="K715" s="534"/>
      <c r="L715" s="610"/>
      <c r="M715" s="565"/>
      <c r="N715" s="87">
        <f>SUM(N710:N714)</f>
        <v>0</v>
      </c>
      <c r="O715" s="87">
        <f t="shared" ref="O715:T715" si="332">SUM(O710:O714)</f>
        <v>0</v>
      </c>
      <c r="P715" s="87">
        <f t="shared" si="332"/>
        <v>0</v>
      </c>
      <c r="Q715" s="175">
        <f t="shared" si="332"/>
        <v>0</v>
      </c>
      <c r="R715" s="175">
        <f t="shared" si="332"/>
        <v>7.5</v>
      </c>
      <c r="S715" s="175">
        <f t="shared" si="332"/>
        <v>0</v>
      </c>
      <c r="T715" s="175">
        <f t="shared" si="332"/>
        <v>0</v>
      </c>
      <c r="U715" s="176">
        <f t="shared" si="331"/>
        <v>7.5</v>
      </c>
      <c r="V715" s="177" t="s">
        <v>11</v>
      </c>
      <c r="W715" s="193">
        <f t="shared" ref="W715:AU715" si="333">SUM(W710:W714)</f>
        <v>0</v>
      </c>
      <c r="X715" s="193">
        <f t="shared" si="333"/>
        <v>0</v>
      </c>
      <c r="Y715" s="193">
        <f t="shared" si="333"/>
        <v>0</v>
      </c>
      <c r="Z715" s="193">
        <f t="shared" si="333"/>
        <v>0</v>
      </c>
      <c r="AA715" s="193">
        <f t="shared" si="333"/>
        <v>0</v>
      </c>
      <c r="AB715" s="193">
        <f t="shared" si="333"/>
        <v>0</v>
      </c>
      <c r="AC715" s="193">
        <f t="shared" si="333"/>
        <v>0</v>
      </c>
      <c r="AD715" s="193">
        <f t="shared" si="333"/>
        <v>0</v>
      </c>
      <c r="AE715" s="193">
        <f t="shared" si="333"/>
        <v>0</v>
      </c>
      <c r="AF715" s="193">
        <f t="shared" si="333"/>
        <v>0</v>
      </c>
      <c r="AG715" s="193">
        <f t="shared" si="333"/>
        <v>0</v>
      </c>
      <c r="AH715" s="175">
        <f t="shared" si="333"/>
        <v>0</v>
      </c>
      <c r="AI715" s="175">
        <f t="shared" si="333"/>
        <v>0</v>
      </c>
      <c r="AJ715" s="175">
        <f t="shared" si="333"/>
        <v>0</v>
      </c>
      <c r="AK715" s="193">
        <f t="shared" si="333"/>
        <v>0</v>
      </c>
      <c r="AL715" s="193">
        <f t="shared" si="333"/>
        <v>0</v>
      </c>
      <c r="AM715" s="193">
        <f t="shared" si="333"/>
        <v>0</v>
      </c>
      <c r="AN715" s="193">
        <f t="shared" si="333"/>
        <v>0</v>
      </c>
      <c r="AO715" s="193">
        <f t="shared" si="333"/>
        <v>0</v>
      </c>
      <c r="AP715" s="193">
        <f t="shared" si="333"/>
        <v>0</v>
      </c>
      <c r="AQ715" s="193">
        <f t="shared" si="333"/>
        <v>0</v>
      </c>
      <c r="AR715" s="193">
        <f t="shared" si="333"/>
        <v>0</v>
      </c>
      <c r="AS715" s="193">
        <f t="shared" si="333"/>
        <v>0</v>
      </c>
      <c r="AT715" s="193">
        <f t="shared" si="333"/>
        <v>0</v>
      </c>
      <c r="AU715" s="175">
        <f t="shared" si="333"/>
        <v>0</v>
      </c>
      <c r="AV715" s="328"/>
    </row>
    <row r="716" spans="1:48" ht="15.75" customHeight="1">
      <c r="A716" s="472"/>
      <c r="B716" s="535" t="s">
        <v>741</v>
      </c>
      <c r="C716" s="653" t="s">
        <v>742</v>
      </c>
      <c r="D716" s="614" t="s">
        <v>662</v>
      </c>
      <c r="E716" s="617" t="s">
        <v>743</v>
      </c>
      <c r="F716" s="6" t="s">
        <v>18</v>
      </c>
      <c r="G716" s="6" t="s">
        <v>20</v>
      </c>
      <c r="H716" s="6" t="s">
        <v>59</v>
      </c>
      <c r="I716" s="6" t="s">
        <v>724</v>
      </c>
      <c r="J716" s="532">
        <v>2023</v>
      </c>
      <c r="K716" s="532">
        <v>2023</v>
      </c>
      <c r="L716" s="541">
        <v>6.4340000000000002</v>
      </c>
      <c r="M716" s="563">
        <f>Q722+R722+S722+T722</f>
        <v>6.4341859999999995</v>
      </c>
      <c r="N716" s="9">
        <v>0</v>
      </c>
      <c r="O716" s="9">
        <v>0</v>
      </c>
      <c r="P716" s="9">
        <v>0</v>
      </c>
      <c r="Q716" s="9">
        <v>0</v>
      </c>
      <c r="R716" s="9">
        <v>6.4341859999999995</v>
      </c>
      <c r="S716" s="9">
        <v>0</v>
      </c>
      <c r="T716" s="9">
        <v>0</v>
      </c>
      <c r="U716" s="9">
        <f>SUM(N716:T716)</f>
        <v>6.4341859999999995</v>
      </c>
      <c r="V716" s="204" t="s">
        <v>3</v>
      </c>
      <c r="W716" s="93">
        <v>0</v>
      </c>
      <c r="X716" s="93">
        <f>X717</f>
        <v>1153.172</v>
      </c>
      <c r="Y716" s="93">
        <f t="shared" ref="Y716:AG716" si="334">Y717</f>
        <v>0</v>
      </c>
      <c r="Z716" s="93">
        <f t="shared" si="334"/>
        <v>0</v>
      </c>
      <c r="AA716" s="93">
        <f t="shared" si="334"/>
        <v>0</v>
      </c>
      <c r="AB716" s="93">
        <f t="shared" si="334"/>
        <v>0</v>
      </c>
      <c r="AC716" s="93">
        <f t="shared" si="334"/>
        <v>0</v>
      </c>
      <c r="AD716" s="93">
        <f t="shared" si="334"/>
        <v>0</v>
      </c>
      <c r="AE716" s="93">
        <f t="shared" si="334"/>
        <v>0</v>
      </c>
      <c r="AF716" s="93">
        <f t="shared" si="334"/>
        <v>0</v>
      </c>
      <c r="AG716" s="93">
        <f t="shared" si="334"/>
        <v>0</v>
      </c>
      <c r="AH716" s="9">
        <v>0</v>
      </c>
      <c r="AI716" s="9">
        <v>0</v>
      </c>
      <c r="AJ716" s="9">
        <v>0</v>
      </c>
      <c r="AK716" s="93">
        <v>0</v>
      </c>
      <c r="AL716" s="93">
        <v>0</v>
      </c>
      <c r="AM716" s="93">
        <v>0</v>
      </c>
      <c r="AN716" s="93">
        <v>0</v>
      </c>
      <c r="AO716" s="93">
        <v>0</v>
      </c>
      <c r="AP716" s="93">
        <v>0</v>
      </c>
      <c r="AQ716" s="93">
        <v>0</v>
      </c>
      <c r="AR716" s="93">
        <v>0</v>
      </c>
      <c r="AS716" s="93">
        <v>0</v>
      </c>
      <c r="AT716" s="93">
        <v>0</v>
      </c>
      <c r="AU716" s="9">
        <v>0</v>
      </c>
      <c r="AV716" s="302"/>
    </row>
    <row r="717" spans="1:48" s="275" customFormat="1" ht="15.75" hidden="1" customHeight="1">
      <c r="A717" s="472"/>
      <c r="B717" s="536"/>
      <c r="C717" s="654"/>
      <c r="D717" s="615"/>
      <c r="E717" s="618"/>
      <c r="F717" s="286"/>
      <c r="G717" s="286"/>
      <c r="H717" s="286"/>
      <c r="I717" s="286"/>
      <c r="J717" s="533"/>
      <c r="K717" s="533"/>
      <c r="L717" s="609"/>
      <c r="M717" s="564"/>
      <c r="N717" s="277"/>
      <c r="O717" s="277"/>
      <c r="P717" s="277"/>
      <c r="Q717" s="277"/>
      <c r="R717" s="277"/>
      <c r="S717" s="277"/>
      <c r="T717" s="277"/>
      <c r="U717" s="277"/>
      <c r="V717" s="287" t="s">
        <v>974</v>
      </c>
      <c r="W717" s="274"/>
      <c r="X717" s="274">
        <v>1153.172</v>
      </c>
      <c r="Y717" s="274"/>
      <c r="Z717" s="274"/>
      <c r="AA717" s="274"/>
      <c r="AB717" s="274"/>
      <c r="AC717" s="274"/>
      <c r="AD717" s="274"/>
      <c r="AE717" s="274"/>
      <c r="AF717" s="274"/>
      <c r="AG717" s="274"/>
      <c r="AH717" s="277"/>
      <c r="AI717" s="277"/>
      <c r="AJ717" s="277"/>
      <c r="AK717" s="274"/>
      <c r="AL717" s="274"/>
      <c r="AM717" s="274"/>
      <c r="AN717" s="274"/>
      <c r="AO717" s="274"/>
      <c r="AP717" s="274"/>
      <c r="AQ717" s="274"/>
      <c r="AR717" s="274"/>
      <c r="AS717" s="274"/>
      <c r="AT717" s="274"/>
      <c r="AU717" s="277"/>
      <c r="AV717" s="330"/>
    </row>
    <row r="718" spans="1:48" ht="20.25" customHeight="1">
      <c r="A718" s="472"/>
      <c r="B718" s="536"/>
      <c r="C718" s="654"/>
      <c r="D718" s="615"/>
      <c r="E718" s="618"/>
      <c r="F718" s="24" t="s">
        <v>19</v>
      </c>
      <c r="G718" s="24" t="s">
        <v>22</v>
      </c>
      <c r="H718" s="24" t="s">
        <v>59</v>
      </c>
      <c r="I718" s="24" t="s">
        <v>744</v>
      </c>
      <c r="J718" s="533"/>
      <c r="K718" s="533"/>
      <c r="L718" s="609"/>
      <c r="M718" s="564"/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f t="shared" ref="U718:U722" si="335">SUM(N718:T718)</f>
        <v>0</v>
      </c>
      <c r="V718" s="172" t="s">
        <v>8</v>
      </c>
      <c r="W718" s="93">
        <v>0</v>
      </c>
      <c r="X718" s="93">
        <v>0</v>
      </c>
      <c r="Y718" s="93">
        <v>0</v>
      </c>
      <c r="Z718" s="93">
        <v>0</v>
      </c>
      <c r="AA718" s="93">
        <v>0</v>
      </c>
      <c r="AB718" s="93">
        <v>0</v>
      </c>
      <c r="AC718" s="93">
        <v>0</v>
      </c>
      <c r="AD718" s="93">
        <v>0</v>
      </c>
      <c r="AE718" s="93">
        <v>0</v>
      </c>
      <c r="AF718" s="93">
        <v>0</v>
      </c>
      <c r="AG718" s="93">
        <v>0</v>
      </c>
      <c r="AH718" s="9">
        <v>0</v>
      </c>
      <c r="AI718" s="9">
        <v>0</v>
      </c>
      <c r="AJ718" s="9">
        <v>0</v>
      </c>
      <c r="AK718" s="93">
        <v>0</v>
      </c>
      <c r="AL718" s="93">
        <v>0</v>
      </c>
      <c r="AM718" s="93">
        <v>0</v>
      </c>
      <c r="AN718" s="93">
        <v>0</v>
      </c>
      <c r="AO718" s="93">
        <v>0</v>
      </c>
      <c r="AP718" s="93">
        <v>0</v>
      </c>
      <c r="AQ718" s="93">
        <v>0</v>
      </c>
      <c r="AR718" s="93">
        <v>0</v>
      </c>
      <c r="AS718" s="93">
        <v>0</v>
      </c>
      <c r="AT718" s="93">
        <v>0</v>
      </c>
      <c r="AU718" s="9">
        <v>0</v>
      </c>
      <c r="AV718" s="302"/>
    </row>
    <row r="719" spans="1:48" ht="22.5" customHeight="1">
      <c r="A719" s="472"/>
      <c r="B719" s="536"/>
      <c r="C719" s="654"/>
      <c r="D719" s="615"/>
      <c r="E719" s="618"/>
      <c r="F719" s="538" t="s">
        <v>39</v>
      </c>
      <c r="G719" s="538" t="s">
        <v>21</v>
      </c>
      <c r="H719" s="538" t="s">
        <v>59</v>
      </c>
      <c r="I719" s="538" t="s">
        <v>366</v>
      </c>
      <c r="J719" s="533"/>
      <c r="K719" s="533"/>
      <c r="L719" s="609"/>
      <c r="M719" s="564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>SUM(N719:T719)</f>
        <v>0</v>
      </c>
      <c r="V719" s="204" t="s">
        <v>50</v>
      </c>
      <c r="W719" s="93">
        <v>0</v>
      </c>
      <c r="X719" s="93">
        <v>0</v>
      </c>
      <c r="Y719" s="93">
        <v>0</v>
      </c>
      <c r="Z719" s="93">
        <v>0</v>
      </c>
      <c r="AA719" s="93">
        <v>0</v>
      </c>
      <c r="AB719" s="93">
        <v>0</v>
      </c>
      <c r="AC719" s="93">
        <v>0</v>
      </c>
      <c r="AD719" s="93">
        <v>0</v>
      </c>
      <c r="AE719" s="93">
        <v>0</v>
      </c>
      <c r="AF719" s="93">
        <v>0</v>
      </c>
      <c r="AG719" s="93">
        <v>0</v>
      </c>
      <c r="AH719" s="9">
        <v>0</v>
      </c>
      <c r="AI719" s="9">
        <v>0</v>
      </c>
      <c r="AJ719" s="9">
        <v>0</v>
      </c>
      <c r="AK719" s="93">
        <v>0</v>
      </c>
      <c r="AL719" s="93">
        <v>0</v>
      </c>
      <c r="AM719" s="93">
        <v>0</v>
      </c>
      <c r="AN719" s="93">
        <v>0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">
        <v>0</v>
      </c>
      <c r="AV719" s="302"/>
    </row>
    <row r="720" spans="1:48">
      <c r="A720" s="472"/>
      <c r="B720" s="536"/>
      <c r="C720" s="654"/>
      <c r="D720" s="615"/>
      <c r="E720" s="618"/>
      <c r="F720" s="539"/>
      <c r="G720" s="539"/>
      <c r="H720" s="539"/>
      <c r="I720" s="539"/>
      <c r="J720" s="533"/>
      <c r="K720" s="533"/>
      <c r="L720" s="609"/>
      <c r="M720" s="564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 t="shared" si="335"/>
        <v>0</v>
      </c>
      <c r="V720" s="204" t="s">
        <v>51</v>
      </c>
      <c r="W720" s="93">
        <v>0</v>
      </c>
      <c r="X720" s="93">
        <v>0</v>
      </c>
      <c r="Y720" s="93">
        <v>0</v>
      </c>
      <c r="Z720" s="93">
        <v>0</v>
      </c>
      <c r="AA720" s="93">
        <v>0</v>
      </c>
      <c r="AB720" s="93">
        <v>0</v>
      </c>
      <c r="AC720" s="93">
        <v>0</v>
      </c>
      <c r="AD720" s="93">
        <v>0</v>
      </c>
      <c r="AE720" s="93">
        <v>0</v>
      </c>
      <c r="AF720" s="93">
        <v>0</v>
      </c>
      <c r="AG720" s="93">
        <v>0</v>
      </c>
      <c r="AH720" s="9">
        <v>0</v>
      </c>
      <c r="AI720" s="9">
        <v>0</v>
      </c>
      <c r="AJ720" s="9">
        <v>0</v>
      </c>
      <c r="AK720" s="93">
        <v>0</v>
      </c>
      <c r="AL720" s="93">
        <v>0</v>
      </c>
      <c r="AM720" s="93">
        <v>0</v>
      </c>
      <c r="AN720" s="93">
        <v>0</v>
      </c>
      <c r="AO720" s="93">
        <v>0</v>
      </c>
      <c r="AP720" s="93">
        <v>0</v>
      </c>
      <c r="AQ720" s="93">
        <v>0</v>
      </c>
      <c r="AR720" s="93">
        <v>0</v>
      </c>
      <c r="AS720" s="93">
        <v>0</v>
      </c>
      <c r="AT720" s="93">
        <v>0</v>
      </c>
      <c r="AU720" s="9">
        <v>0</v>
      </c>
      <c r="AV720" s="302"/>
    </row>
    <row r="721" spans="1:48" ht="15.75" customHeight="1">
      <c r="A721" s="472"/>
      <c r="B721" s="536"/>
      <c r="C721" s="654"/>
      <c r="D721" s="615"/>
      <c r="E721" s="618"/>
      <c r="F721" s="539"/>
      <c r="G721" s="539"/>
      <c r="H721" s="539"/>
      <c r="I721" s="539"/>
      <c r="J721" s="533"/>
      <c r="K721" s="533"/>
      <c r="L721" s="609"/>
      <c r="M721" s="564"/>
      <c r="N721" s="85">
        <v>0</v>
      </c>
      <c r="O721" s="85">
        <v>0</v>
      </c>
      <c r="P721" s="85">
        <v>0</v>
      </c>
      <c r="Q721" s="85">
        <v>0</v>
      </c>
      <c r="R721" s="85">
        <v>0</v>
      </c>
      <c r="S721" s="85">
        <v>0</v>
      </c>
      <c r="T721" s="85">
        <v>0</v>
      </c>
      <c r="U721" s="9">
        <f t="shared" si="335"/>
        <v>0</v>
      </c>
      <c r="V721" s="204" t="s">
        <v>52</v>
      </c>
      <c r="W721" s="191">
        <v>0</v>
      </c>
      <c r="X721" s="191">
        <v>0</v>
      </c>
      <c r="Y721" s="191">
        <v>0</v>
      </c>
      <c r="Z721" s="191">
        <v>0</v>
      </c>
      <c r="AA721" s="191">
        <v>0</v>
      </c>
      <c r="AB721" s="191">
        <v>0</v>
      </c>
      <c r="AC721" s="191">
        <v>0</v>
      </c>
      <c r="AD721" s="191">
        <v>0</v>
      </c>
      <c r="AE721" s="191">
        <v>0</v>
      </c>
      <c r="AF721" s="191">
        <v>0</v>
      </c>
      <c r="AG721" s="191">
        <v>0</v>
      </c>
      <c r="AH721" s="85">
        <v>0</v>
      </c>
      <c r="AI721" s="85">
        <v>0</v>
      </c>
      <c r="AJ721" s="85">
        <v>0</v>
      </c>
      <c r="AK721" s="191">
        <v>0</v>
      </c>
      <c r="AL721" s="191">
        <v>0</v>
      </c>
      <c r="AM721" s="191">
        <v>0</v>
      </c>
      <c r="AN721" s="191">
        <v>0</v>
      </c>
      <c r="AO721" s="191">
        <v>0</v>
      </c>
      <c r="AP721" s="191">
        <v>0</v>
      </c>
      <c r="AQ721" s="191">
        <v>0</v>
      </c>
      <c r="AR721" s="191">
        <v>0</v>
      </c>
      <c r="AS721" s="191">
        <v>0</v>
      </c>
      <c r="AT721" s="191">
        <v>0</v>
      </c>
      <c r="AU721" s="85">
        <v>0</v>
      </c>
      <c r="AV721" s="302"/>
    </row>
    <row r="722" spans="1:48">
      <c r="A722" s="472"/>
      <c r="B722" s="537"/>
      <c r="C722" s="655"/>
      <c r="D722" s="616"/>
      <c r="E722" s="619"/>
      <c r="F722" s="540"/>
      <c r="G722" s="540"/>
      <c r="H722" s="540"/>
      <c r="I722" s="540"/>
      <c r="J722" s="534"/>
      <c r="K722" s="534"/>
      <c r="L722" s="610"/>
      <c r="M722" s="565"/>
      <c r="N722" s="87">
        <f>SUM(N716:N721)</f>
        <v>0</v>
      </c>
      <c r="O722" s="87">
        <f t="shared" ref="O722:T722" si="336">SUM(O716:O721)</f>
        <v>0</v>
      </c>
      <c r="P722" s="87">
        <f t="shared" si="336"/>
        <v>0</v>
      </c>
      <c r="Q722" s="175">
        <f t="shared" si="336"/>
        <v>0</v>
      </c>
      <c r="R722" s="175">
        <f t="shared" si="336"/>
        <v>6.4341859999999995</v>
      </c>
      <c r="S722" s="175">
        <f t="shared" si="336"/>
        <v>0</v>
      </c>
      <c r="T722" s="175">
        <f t="shared" si="336"/>
        <v>0</v>
      </c>
      <c r="U722" s="176">
        <f t="shared" si="335"/>
        <v>6.4341859999999995</v>
      </c>
      <c r="V722" s="177" t="s">
        <v>11</v>
      </c>
      <c r="W722" s="193">
        <f t="shared" ref="W722:AU722" si="337">SUM(W716:W721)</f>
        <v>0</v>
      </c>
      <c r="X722" s="193">
        <f>X716</f>
        <v>1153.172</v>
      </c>
      <c r="Y722" s="193">
        <f t="shared" ref="Y722:AG722" si="338">Y716</f>
        <v>0</v>
      </c>
      <c r="Z722" s="193">
        <f t="shared" si="338"/>
        <v>0</v>
      </c>
      <c r="AA722" s="193">
        <f t="shared" si="338"/>
        <v>0</v>
      </c>
      <c r="AB722" s="193">
        <f t="shared" si="338"/>
        <v>0</v>
      </c>
      <c r="AC722" s="193">
        <f t="shared" si="338"/>
        <v>0</v>
      </c>
      <c r="AD722" s="193">
        <f t="shared" si="338"/>
        <v>0</v>
      </c>
      <c r="AE722" s="193">
        <f t="shared" si="338"/>
        <v>0</v>
      </c>
      <c r="AF722" s="193">
        <f t="shared" si="338"/>
        <v>0</v>
      </c>
      <c r="AG722" s="193">
        <f t="shared" si="338"/>
        <v>0</v>
      </c>
      <c r="AH722" s="175">
        <f t="shared" si="337"/>
        <v>0</v>
      </c>
      <c r="AI722" s="175">
        <f t="shared" si="337"/>
        <v>0</v>
      </c>
      <c r="AJ722" s="175">
        <f t="shared" si="337"/>
        <v>0</v>
      </c>
      <c r="AK722" s="193">
        <f t="shared" si="337"/>
        <v>0</v>
      </c>
      <c r="AL722" s="193">
        <f t="shared" si="337"/>
        <v>0</v>
      </c>
      <c r="AM722" s="193">
        <f t="shared" si="337"/>
        <v>0</v>
      </c>
      <c r="AN722" s="193">
        <f t="shared" si="337"/>
        <v>0</v>
      </c>
      <c r="AO722" s="193">
        <f t="shared" si="337"/>
        <v>0</v>
      </c>
      <c r="AP722" s="193">
        <f t="shared" si="337"/>
        <v>0</v>
      </c>
      <c r="AQ722" s="193">
        <f t="shared" si="337"/>
        <v>0</v>
      </c>
      <c r="AR722" s="193">
        <f t="shared" si="337"/>
        <v>0</v>
      </c>
      <c r="AS722" s="193">
        <f t="shared" si="337"/>
        <v>0</v>
      </c>
      <c r="AT722" s="193">
        <f t="shared" si="337"/>
        <v>0</v>
      </c>
      <c r="AU722" s="175">
        <f t="shared" si="337"/>
        <v>0</v>
      </c>
      <c r="AV722" s="328"/>
    </row>
    <row r="723" spans="1:48" ht="15.75" customHeight="1">
      <c r="A723" s="472"/>
      <c r="B723" s="535" t="s">
        <v>745</v>
      </c>
      <c r="C723" s="653" t="s">
        <v>746</v>
      </c>
      <c r="D723" s="614" t="s">
        <v>662</v>
      </c>
      <c r="E723" s="617" t="s">
        <v>747</v>
      </c>
      <c r="F723" s="6" t="s">
        <v>18</v>
      </c>
      <c r="G723" s="6" t="s">
        <v>20</v>
      </c>
      <c r="H723" s="6" t="s">
        <v>59</v>
      </c>
      <c r="I723" s="6" t="s">
        <v>724</v>
      </c>
      <c r="J723" s="532">
        <v>2023</v>
      </c>
      <c r="K723" s="532">
        <v>2023</v>
      </c>
      <c r="L723" s="541">
        <v>6.375</v>
      </c>
      <c r="M723" s="563">
        <f>Q729+R729+S729+T729</f>
        <v>6.3753209999999996</v>
      </c>
      <c r="N723" s="9">
        <v>0</v>
      </c>
      <c r="O723" s="9">
        <v>0</v>
      </c>
      <c r="P723" s="9">
        <v>0</v>
      </c>
      <c r="Q723" s="9">
        <v>0</v>
      </c>
      <c r="R723" s="9">
        <v>6.3753209999999996</v>
      </c>
      <c r="S723" s="9">
        <v>0</v>
      </c>
      <c r="T723" s="9">
        <v>0</v>
      </c>
      <c r="U723" s="9">
        <f>SUM(N723:T723)</f>
        <v>6.3753209999999996</v>
      </c>
      <c r="V723" s="204" t="s">
        <v>3</v>
      </c>
      <c r="W723" s="93">
        <v>0</v>
      </c>
      <c r="X723" s="93">
        <f>X724</f>
        <v>0</v>
      </c>
      <c r="Y723" s="93">
        <v>0</v>
      </c>
      <c r="Z723" s="93">
        <v>0</v>
      </c>
      <c r="AA723" s="93">
        <v>0</v>
      </c>
      <c r="AB723" s="93">
        <v>0</v>
      </c>
      <c r="AC723" s="93">
        <v>0</v>
      </c>
      <c r="AD723" s="93">
        <v>0</v>
      </c>
      <c r="AE723" s="93">
        <v>0</v>
      </c>
      <c r="AF723" s="93">
        <f>AF724</f>
        <v>31.5</v>
      </c>
      <c r="AG723" s="93">
        <v>0</v>
      </c>
      <c r="AH723" s="9">
        <v>0</v>
      </c>
      <c r="AI723" s="9">
        <v>0</v>
      </c>
      <c r="AJ723" s="9">
        <v>0</v>
      </c>
      <c r="AK723" s="93">
        <v>0</v>
      </c>
      <c r="AL723" s="93">
        <v>0</v>
      </c>
      <c r="AM723" s="93">
        <v>0</v>
      </c>
      <c r="AN723" s="93">
        <v>0</v>
      </c>
      <c r="AO723" s="93">
        <v>0</v>
      </c>
      <c r="AP723" s="93">
        <v>0</v>
      </c>
      <c r="AQ723" s="93">
        <v>0</v>
      </c>
      <c r="AR723" s="93">
        <v>0</v>
      </c>
      <c r="AS723" s="93">
        <v>0</v>
      </c>
      <c r="AT723" s="93">
        <v>0</v>
      </c>
      <c r="AU723" s="9">
        <v>0</v>
      </c>
      <c r="AV723" s="302"/>
    </row>
    <row r="724" spans="1:48" s="275" customFormat="1" ht="30" hidden="1" customHeight="1">
      <c r="A724" s="472"/>
      <c r="B724" s="536"/>
      <c r="C724" s="654"/>
      <c r="D724" s="615"/>
      <c r="E724" s="618"/>
      <c r="F724" s="286"/>
      <c r="G724" s="286"/>
      <c r="H724" s="286"/>
      <c r="I724" s="286"/>
      <c r="J724" s="533"/>
      <c r="K724" s="533"/>
      <c r="L724" s="609"/>
      <c r="M724" s="564"/>
      <c r="N724" s="277"/>
      <c r="O724" s="277"/>
      <c r="P724" s="277"/>
      <c r="Q724" s="277"/>
      <c r="R724" s="277"/>
      <c r="S724" s="277"/>
      <c r="T724" s="277"/>
      <c r="U724" s="277"/>
      <c r="V724" s="287" t="s">
        <v>973</v>
      </c>
      <c r="W724" s="274"/>
      <c r="X724" s="274"/>
      <c r="Y724" s="274"/>
      <c r="Z724" s="274"/>
      <c r="AA724" s="274"/>
      <c r="AB724" s="274"/>
      <c r="AC724" s="274"/>
      <c r="AD724" s="274"/>
      <c r="AE724" s="274"/>
      <c r="AF724" s="274">
        <v>31.5</v>
      </c>
      <c r="AG724" s="274"/>
      <c r="AH724" s="277"/>
      <c r="AI724" s="277"/>
      <c r="AJ724" s="277"/>
      <c r="AK724" s="274"/>
      <c r="AL724" s="274"/>
      <c r="AM724" s="274"/>
      <c r="AN724" s="274"/>
      <c r="AO724" s="274"/>
      <c r="AP724" s="274"/>
      <c r="AQ724" s="274"/>
      <c r="AR724" s="274"/>
      <c r="AS724" s="274"/>
      <c r="AT724" s="274"/>
      <c r="AU724" s="277"/>
      <c r="AV724" s="330"/>
    </row>
    <row r="725" spans="1:48" ht="21" customHeight="1">
      <c r="A725" s="472"/>
      <c r="B725" s="536"/>
      <c r="C725" s="654"/>
      <c r="D725" s="615"/>
      <c r="E725" s="618"/>
      <c r="F725" s="24" t="s">
        <v>19</v>
      </c>
      <c r="G725" s="24" t="s">
        <v>22</v>
      </c>
      <c r="H725" s="24" t="s">
        <v>59</v>
      </c>
      <c r="I725" s="24" t="s">
        <v>748</v>
      </c>
      <c r="J725" s="533"/>
      <c r="K725" s="533"/>
      <c r="L725" s="609"/>
      <c r="M725" s="564"/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f t="shared" ref="U725:U729" si="339">SUM(N725:T725)</f>
        <v>0</v>
      </c>
      <c r="V725" s="172" t="s">
        <v>8</v>
      </c>
      <c r="W725" s="93">
        <v>0</v>
      </c>
      <c r="X725" s="93">
        <v>0</v>
      </c>
      <c r="Y725" s="93">
        <v>0</v>
      </c>
      <c r="Z725" s="93">
        <v>0</v>
      </c>
      <c r="AA725" s="93">
        <v>0</v>
      </c>
      <c r="AB725" s="93">
        <v>0</v>
      </c>
      <c r="AC725" s="93">
        <v>0</v>
      </c>
      <c r="AD725" s="93">
        <v>0</v>
      </c>
      <c r="AE725" s="93">
        <v>0</v>
      </c>
      <c r="AF725" s="93">
        <v>0</v>
      </c>
      <c r="AG725" s="93">
        <v>0</v>
      </c>
      <c r="AH725" s="9">
        <v>0</v>
      </c>
      <c r="AI725" s="9">
        <v>0</v>
      </c>
      <c r="AJ725" s="9">
        <v>0</v>
      </c>
      <c r="AK725" s="93">
        <v>0</v>
      </c>
      <c r="AL725" s="93">
        <v>0</v>
      </c>
      <c r="AM725" s="93">
        <v>0</v>
      </c>
      <c r="AN725" s="93">
        <v>0</v>
      </c>
      <c r="AO725" s="93">
        <v>0</v>
      </c>
      <c r="AP725" s="93">
        <v>0</v>
      </c>
      <c r="AQ725" s="93">
        <v>0</v>
      </c>
      <c r="AR725" s="93">
        <v>0</v>
      </c>
      <c r="AS725" s="93">
        <v>0</v>
      </c>
      <c r="AT725" s="93">
        <v>0</v>
      </c>
      <c r="AU725" s="9">
        <v>0</v>
      </c>
      <c r="AV725" s="302"/>
    </row>
    <row r="726" spans="1:48" ht="23.25" customHeight="1">
      <c r="A726" s="472"/>
      <c r="B726" s="536"/>
      <c r="C726" s="654"/>
      <c r="D726" s="615"/>
      <c r="E726" s="618"/>
      <c r="F726" s="538" t="s">
        <v>39</v>
      </c>
      <c r="G726" s="538" t="s">
        <v>21</v>
      </c>
      <c r="H726" s="538" t="s">
        <v>59</v>
      </c>
      <c r="I726" s="538" t="s">
        <v>684</v>
      </c>
      <c r="J726" s="533"/>
      <c r="K726" s="533"/>
      <c r="L726" s="609"/>
      <c r="M726" s="564"/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f>SUM(N726:T726)</f>
        <v>0</v>
      </c>
      <c r="V726" s="204" t="s">
        <v>50</v>
      </c>
      <c r="W726" s="93">
        <v>0</v>
      </c>
      <c r="X726" s="93">
        <v>0</v>
      </c>
      <c r="Y726" s="93">
        <v>0</v>
      </c>
      <c r="Z726" s="93">
        <v>0</v>
      </c>
      <c r="AA726" s="93">
        <v>0</v>
      </c>
      <c r="AB726" s="93">
        <v>0</v>
      </c>
      <c r="AC726" s="93">
        <v>0</v>
      </c>
      <c r="AD726" s="93">
        <v>0</v>
      </c>
      <c r="AE726" s="93">
        <v>0</v>
      </c>
      <c r="AF726" s="93">
        <v>0</v>
      </c>
      <c r="AG726" s="93">
        <v>0</v>
      </c>
      <c r="AH726" s="9">
        <v>0</v>
      </c>
      <c r="AI726" s="9">
        <v>0</v>
      </c>
      <c r="AJ726" s="9">
        <v>0</v>
      </c>
      <c r="AK726" s="93">
        <v>0</v>
      </c>
      <c r="AL726" s="93">
        <v>0</v>
      </c>
      <c r="AM726" s="93">
        <v>0</v>
      </c>
      <c r="AN726" s="93">
        <v>0</v>
      </c>
      <c r="AO726" s="93">
        <v>0</v>
      </c>
      <c r="AP726" s="93">
        <v>0</v>
      </c>
      <c r="AQ726" s="93">
        <v>0</v>
      </c>
      <c r="AR726" s="93">
        <v>0</v>
      </c>
      <c r="AS726" s="93">
        <v>0</v>
      </c>
      <c r="AT726" s="93">
        <v>0</v>
      </c>
      <c r="AU726" s="9">
        <v>0</v>
      </c>
      <c r="AV726" s="302"/>
    </row>
    <row r="727" spans="1:48">
      <c r="A727" s="472"/>
      <c r="B727" s="536"/>
      <c r="C727" s="654"/>
      <c r="D727" s="615"/>
      <c r="E727" s="618"/>
      <c r="F727" s="539"/>
      <c r="G727" s="539"/>
      <c r="H727" s="539"/>
      <c r="I727" s="539"/>
      <c r="J727" s="533"/>
      <c r="K727" s="533"/>
      <c r="L727" s="609"/>
      <c r="M727" s="564"/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f t="shared" si="339"/>
        <v>0</v>
      </c>
      <c r="V727" s="204" t="s">
        <v>51</v>
      </c>
      <c r="W727" s="93">
        <v>0</v>
      </c>
      <c r="X727" s="93">
        <v>0</v>
      </c>
      <c r="Y727" s="93">
        <v>0</v>
      </c>
      <c r="Z727" s="93">
        <v>0</v>
      </c>
      <c r="AA727" s="93">
        <v>0</v>
      </c>
      <c r="AB727" s="93">
        <v>0</v>
      </c>
      <c r="AC727" s="93">
        <v>0</v>
      </c>
      <c r="AD727" s="93">
        <v>0</v>
      </c>
      <c r="AE727" s="93">
        <v>0</v>
      </c>
      <c r="AF727" s="93">
        <v>0</v>
      </c>
      <c r="AG727" s="93">
        <v>0</v>
      </c>
      <c r="AH727" s="9">
        <v>0</v>
      </c>
      <c r="AI727" s="9">
        <v>0</v>
      </c>
      <c r="AJ727" s="9">
        <v>0</v>
      </c>
      <c r="AK727" s="93">
        <v>0</v>
      </c>
      <c r="AL727" s="93">
        <v>0</v>
      </c>
      <c r="AM727" s="93">
        <v>0</v>
      </c>
      <c r="AN727" s="93">
        <v>0</v>
      </c>
      <c r="AO727" s="93">
        <v>0</v>
      </c>
      <c r="AP727" s="93">
        <v>0</v>
      </c>
      <c r="AQ727" s="93">
        <v>0</v>
      </c>
      <c r="AR727" s="93">
        <v>0</v>
      </c>
      <c r="AS727" s="93">
        <v>0</v>
      </c>
      <c r="AT727" s="93">
        <v>0</v>
      </c>
      <c r="AU727" s="9">
        <v>0</v>
      </c>
      <c r="AV727" s="302"/>
    </row>
    <row r="728" spans="1:48" ht="15.75" customHeight="1">
      <c r="A728" s="472"/>
      <c r="B728" s="536"/>
      <c r="C728" s="654"/>
      <c r="D728" s="615"/>
      <c r="E728" s="618"/>
      <c r="F728" s="539"/>
      <c r="G728" s="539"/>
      <c r="H728" s="539"/>
      <c r="I728" s="539"/>
      <c r="J728" s="533"/>
      <c r="K728" s="533"/>
      <c r="L728" s="609"/>
      <c r="M728" s="564"/>
      <c r="N728" s="85">
        <v>0</v>
      </c>
      <c r="O728" s="85">
        <v>0</v>
      </c>
      <c r="P728" s="85">
        <v>0</v>
      </c>
      <c r="Q728" s="85">
        <v>0</v>
      </c>
      <c r="R728" s="85">
        <v>0</v>
      </c>
      <c r="S728" s="85">
        <v>0</v>
      </c>
      <c r="T728" s="85">
        <v>0</v>
      </c>
      <c r="U728" s="9">
        <f t="shared" si="339"/>
        <v>0</v>
      </c>
      <c r="V728" s="204" t="s">
        <v>52</v>
      </c>
      <c r="W728" s="191">
        <v>0</v>
      </c>
      <c r="X728" s="191">
        <v>0</v>
      </c>
      <c r="Y728" s="191">
        <v>0</v>
      </c>
      <c r="Z728" s="191">
        <v>0</v>
      </c>
      <c r="AA728" s="191">
        <v>0</v>
      </c>
      <c r="AB728" s="191">
        <v>0</v>
      </c>
      <c r="AC728" s="191">
        <v>0</v>
      </c>
      <c r="AD728" s="191">
        <v>0</v>
      </c>
      <c r="AE728" s="191">
        <v>0</v>
      </c>
      <c r="AF728" s="191">
        <v>0</v>
      </c>
      <c r="AG728" s="191">
        <v>0</v>
      </c>
      <c r="AH728" s="85">
        <v>0</v>
      </c>
      <c r="AI728" s="85">
        <v>0</v>
      </c>
      <c r="AJ728" s="85">
        <v>0</v>
      </c>
      <c r="AK728" s="191">
        <v>0</v>
      </c>
      <c r="AL728" s="191">
        <v>0</v>
      </c>
      <c r="AM728" s="191">
        <v>0</v>
      </c>
      <c r="AN728" s="191">
        <v>0</v>
      </c>
      <c r="AO728" s="191">
        <v>0</v>
      </c>
      <c r="AP728" s="191">
        <v>0</v>
      </c>
      <c r="AQ728" s="191">
        <v>0</v>
      </c>
      <c r="AR728" s="191">
        <v>0</v>
      </c>
      <c r="AS728" s="191">
        <v>0</v>
      </c>
      <c r="AT728" s="191">
        <v>0</v>
      </c>
      <c r="AU728" s="85">
        <v>0</v>
      </c>
      <c r="AV728" s="302"/>
    </row>
    <row r="729" spans="1:48">
      <c r="A729" s="473"/>
      <c r="B729" s="537"/>
      <c r="C729" s="655"/>
      <c r="D729" s="616"/>
      <c r="E729" s="619"/>
      <c r="F729" s="540"/>
      <c r="G729" s="540"/>
      <c r="H729" s="540"/>
      <c r="I729" s="540"/>
      <c r="J729" s="534"/>
      <c r="K729" s="534"/>
      <c r="L729" s="610"/>
      <c r="M729" s="565"/>
      <c r="N729" s="87">
        <f>SUM(N723:N728)</f>
        <v>0</v>
      </c>
      <c r="O729" s="87">
        <f t="shared" ref="O729:T729" si="340">SUM(O723:O728)</f>
        <v>0</v>
      </c>
      <c r="P729" s="87">
        <f t="shared" si="340"/>
        <v>0</v>
      </c>
      <c r="Q729" s="175">
        <f t="shared" si="340"/>
        <v>0</v>
      </c>
      <c r="R729" s="175">
        <f t="shared" si="340"/>
        <v>6.3753209999999996</v>
      </c>
      <c r="S729" s="175">
        <f t="shared" si="340"/>
        <v>0</v>
      </c>
      <c r="T729" s="175">
        <f t="shared" si="340"/>
        <v>0</v>
      </c>
      <c r="U729" s="176">
        <f t="shared" si="339"/>
        <v>6.3753209999999996</v>
      </c>
      <c r="V729" s="177" t="s">
        <v>11</v>
      </c>
      <c r="W729" s="193">
        <f t="shared" ref="W729:AU729" si="341">SUM(W723:W728)</f>
        <v>0</v>
      </c>
      <c r="X729" s="193">
        <f>X723</f>
        <v>0</v>
      </c>
      <c r="Y729" s="193">
        <f t="shared" si="341"/>
        <v>0</v>
      </c>
      <c r="Z729" s="193">
        <f t="shared" si="341"/>
        <v>0</v>
      </c>
      <c r="AA729" s="193">
        <f t="shared" si="341"/>
        <v>0</v>
      </c>
      <c r="AB729" s="193">
        <f t="shared" si="341"/>
        <v>0</v>
      </c>
      <c r="AC729" s="193">
        <f t="shared" si="341"/>
        <v>0</v>
      </c>
      <c r="AD729" s="193">
        <f t="shared" si="341"/>
        <v>0</v>
      </c>
      <c r="AE729" s="193">
        <f t="shared" si="341"/>
        <v>0</v>
      </c>
      <c r="AF729" s="193">
        <f>AF723</f>
        <v>31.5</v>
      </c>
      <c r="AG729" s="193">
        <f t="shared" si="341"/>
        <v>0</v>
      </c>
      <c r="AH729" s="175">
        <f t="shared" si="341"/>
        <v>0</v>
      </c>
      <c r="AI729" s="175">
        <f t="shared" si="341"/>
        <v>0</v>
      </c>
      <c r="AJ729" s="175">
        <f t="shared" si="341"/>
        <v>0</v>
      </c>
      <c r="AK729" s="193">
        <f t="shared" si="341"/>
        <v>0</v>
      </c>
      <c r="AL729" s="193">
        <f t="shared" si="341"/>
        <v>0</v>
      </c>
      <c r="AM729" s="193">
        <f t="shared" si="341"/>
        <v>0</v>
      </c>
      <c r="AN729" s="193">
        <f t="shared" si="341"/>
        <v>0</v>
      </c>
      <c r="AO729" s="193">
        <f t="shared" si="341"/>
        <v>0</v>
      </c>
      <c r="AP729" s="193">
        <f t="shared" si="341"/>
        <v>0</v>
      </c>
      <c r="AQ729" s="193">
        <f t="shared" si="341"/>
        <v>0</v>
      </c>
      <c r="AR729" s="193">
        <f t="shared" si="341"/>
        <v>0</v>
      </c>
      <c r="AS729" s="193">
        <f t="shared" si="341"/>
        <v>0</v>
      </c>
      <c r="AT729" s="193">
        <f t="shared" si="341"/>
        <v>0</v>
      </c>
      <c r="AU729" s="175">
        <f t="shared" si="341"/>
        <v>0</v>
      </c>
      <c r="AV729" s="328"/>
    </row>
    <row r="730" spans="1:48" ht="19.5" hidden="1" customHeight="1">
      <c r="A730" s="556" t="s">
        <v>643</v>
      </c>
      <c r="B730" s="557"/>
      <c r="C730" s="557"/>
      <c r="D730" s="557"/>
      <c r="E730" s="557"/>
      <c r="F730" s="557"/>
      <c r="G730" s="557"/>
      <c r="H730" s="557"/>
      <c r="I730" s="557"/>
      <c r="J730" s="557"/>
      <c r="K730" s="557"/>
      <c r="L730" s="557"/>
      <c r="M730" s="557"/>
      <c r="N730" s="557"/>
      <c r="O730" s="557"/>
      <c r="P730" s="557"/>
      <c r="Q730" s="557"/>
      <c r="R730" s="557"/>
      <c r="S730" s="557"/>
      <c r="T730" s="557"/>
      <c r="U730" s="557"/>
      <c r="V730" s="557"/>
      <c r="W730" s="558"/>
      <c r="X730" s="558"/>
      <c r="Y730" s="558"/>
      <c r="Z730" s="558"/>
      <c r="AA730" s="558"/>
      <c r="AB730" s="558"/>
      <c r="AC730" s="558"/>
      <c r="AD730" s="558"/>
      <c r="AE730" s="558"/>
      <c r="AF730" s="558"/>
      <c r="AG730" s="558"/>
      <c r="AH730" s="558"/>
      <c r="AI730" s="558"/>
      <c r="AJ730" s="558"/>
      <c r="AK730" s="558"/>
      <c r="AL730" s="558"/>
      <c r="AM730" s="558"/>
      <c r="AN730" s="558"/>
      <c r="AO730" s="558"/>
      <c r="AP730" s="558"/>
      <c r="AQ730" s="558"/>
      <c r="AR730" s="558"/>
      <c r="AS730" s="558"/>
      <c r="AT730" s="558"/>
      <c r="AU730" s="558"/>
      <c r="AV730" s="559"/>
    </row>
    <row r="731" spans="1:48" hidden="1">
      <c r="A731" s="596" t="s">
        <v>644</v>
      </c>
      <c r="B731" s="597"/>
      <c r="C731" s="597"/>
      <c r="D731" s="597"/>
      <c r="E731" s="597"/>
      <c r="F731" s="597"/>
      <c r="G731" s="597"/>
      <c r="H731" s="597"/>
      <c r="I731" s="597"/>
      <c r="J731" s="597"/>
      <c r="K731" s="597"/>
      <c r="L731" s="597"/>
      <c r="M731" s="597"/>
      <c r="N731" s="597"/>
      <c r="O731" s="597"/>
      <c r="P731" s="597"/>
      <c r="Q731" s="597"/>
      <c r="R731" s="597"/>
      <c r="S731" s="597"/>
      <c r="T731" s="597"/>
      <c r="U731" s="597"/>
      <c r="V731" s="598"/>
      <c r="W731" s="190"/>
      <c r="X731" s="190"/>
      <c r="Y731" s="190"/>
      <c r="Z731" s="190"/>
      <c r="AA731" s="190"/>
      <c r="AB731" s="190"/>
      <c r="AC731" s="190"/>
      <c r="AD731" s="190"/>
      <c r="AE731" s="190"/>
      <c r="AF731" s="190"/>
      <c r="AG731" s="190"/>
      <c r="AH731" s="188"/>
      <c r="AI731" s="188"/>
      <c r="AJ731" s="188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88"/>
      <c r="AV731" s="302"/>
    </row>
    <row r="732" spans="1:48" ht="15.75" hidden="1" customHeight="1">
      <c r="B732" s="544" t="s">
        <v>45</v>
      </c>
      <c r="C732" s="545"/>
      <c r="D732" s="545"/>
      <c r="E732" s="545"/>
      <c r="F732" s="545"/>
      <c r="G732" s="545"/>
      <c r="H732" s="545"/>
      <c r="I732" s="545"/>
      <c r="J732" s="545"/>
      <c r="K732" s="545"/>
      <c r="L732" s="545"/>
      <c r="M732" s="546"/>
      <c r="N732" s="85"/>
      <c r="O732" s="85"/>
      <c r="P732" s="85"/>
      <c r="Q732" s="85"/>
      <c r="R732" s="85"/>
      <c r="S732" s="85"/>
      <c r="T732" s="85"/>
      <c r="U732" s="9"/>
      <c r="V732" s="172"/>
      <c r="W732" s="190"/>
      <c r="X732" s="190"/>
      <c r="Y732" s="190"/>
      <c r="Z732" s="190"/>
      <c r="AA732" s="190"/>
      <c r="AB732" s="190"/>
      <c r="AC732" s="190"/>
      <c r="AD732" s="190"/>
      <c r="AE732" s="190"/>
      <c r="AF732" s="190"/>
      <c r="AG732" s="190"/>
      <c r="AH732" s="188"/>
      <c r="AI732" s="188"/>
      <c r="AJ732" s="188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88"/>
      <c r="AV732" s="302"/>
    </row>
    <row r="733" spans="1:48" hidden="1">
      <c r="A733" s="600"/>
      <c r="B733" s="601"/>
      <c r="C733" s="601"/>
      <c r="D733" s="601"/>
      <c r="E733" s="602"/>
      <c r="F733" s="47"/>
      <c r="G733" s="47"/>
      <c r="H733" s="47"/>
      <c r="I733" s="47"/>
      <c r="J733" s="47"/>
      <c r="K733" s="47"/>
      <c r="L733" s="47"/>
      <c r="M733" s="47"/>
      <c r="N733" s="85">
        <f t="shared" ref="N733:U733" si="342">N723+N716+N710+N704+N698+N690+N682+N674+N668+N662+N656+N650</f>
        <v>4.2690219999999997</v>
      </c>
      <c r="O733" s="85">
        <f t="shared" si="342"/>
        <v>7.4527700000000001</v>
      </c>
      <c r="P733" s="85">
        <f t="shared" si="342"/>
        <v>4.8083999999999989</v>
      </c>
      <c r="Q733" s="85">
        <f t="shared" si="342"/>
        <v>81.437422000000012</v>
      </c>
      <c r="R733" s="85">
        <f t="shared" si="342"/>
        <v>45.308654500000003</v>
      </c>
      <c r="S733" s="85">
        <f t="shared" si="342"/>
        <v>7.3750000000000009E-4</v>
      </c>
      <c r="T733" s="85">
        <f t="shared" si="342"/>
        <v>7.3750000000000009E-4</v>
      </c>
      <c r="U733" s="85">
        <f t="shared" si="342"/>
        <v>143.27774350000001</v>
      </c>
      <c r="V733" s="172" t="s">
        <v>3</v>
      </c>
      <c r="W733" s="191">
        <f t="shared" ref="W733:AU733" si="343">W723+W716+W710+W704+W698+W690+W682+W674+W668+W662+W656+W650</f>
        <v>81437.72</v>
      </c>
      <c r="X733" s="191">
        <f t="shared" si="343"/>
        <v>1153.172</v>
      </c>
      <c r="Y733" s="191">
        <f t="shared" si="343"/>
        <v>0</v>
      </c>
      <c r="Z733" s="191">
        <f t="shared" si="343"/>
        <v>0</v>
      </c>
      <c r="AA733" s="191">
        <f t="shared" si="343"/>
        <v>0</v>
      </c>
      <c r="AB733" s="191">
        <f t="shared" si="343"/>
        <v>0</v>
      </c>
      <c r="AC733" s="191">
        <f t="shared" si="343"/>
        <v>0</v>
      </c>
      <c r="AD733" s="191">
        <f t="shared" si="343"/>
        <v>0</v>
      </c>
      <c r="AE733" s="191">
        <f t="shared" si="343"/>
        <v>0</v>
      </c>
      <c r="AF733" s="191">
        <f t="shared" si="343"/>
        <v>31.5</v>
      </c>
      <c r="AG733" s="191">
        <f t="shared" si="343"/>
        <v>0</v>
      </c>
      <c r="AH733" s="85">
        <f t="shared" si="343"/>
        <v>0</v>
      </c>
      <c r="AI733" s="85">
        <f t="shared" si="343"/>
        <v>0</v>
      </c>
      <c r="AJ733" s="85">
        <f t="shared" si="343"/>
        <v>0</v>
      </c>
      <c r="AK733" s="191">
        <f t="shared" si="343"/>
        <v>0</v>
      </c>
      <c r="AL733" s="191">
        <f t="shared" si="343"/>
        <v>0</v>
      </c>
      <c r="AM733" s="191">
        <f t="shared" si="343"/>
        <v>0</v>
      </c>
      <c r="AN733" s="191">
        <f t="shared" si="343"/>
        <v>0</v>
      </c>
      <c r="AO733" s="191">
        <f t="shared" si="343"/>
        <v>0</v>
      </c>
      <c r="AP733" s="191">
        <f t="shared" si="343"/>
        <v>0</v>
      </c>
      <c r="AQ733" s="191">
        <f t="shared" si="343"/>
        <v>0</v>
      </c>
      <c r="AR733" s="191">
        <f t="shared" si="343"/>
        <v>0</v>
      </c>
      <c r="AS733" s="191">
        <f t="shared" si="343"/>
        <v>0</v>
      </c>
      <c r="AT733" s="191">
        <f t="shared" si="343"/>
        <v>0</v>
      </c>
      <c r="AU733" s="85">
        <f t="shared" si="343"/>
        <v>0</v>
      </c>
      <c r="AV733" s="302"/>
    </row>
    <row r="734" spans="1:48" ht="15.75" hidden="1" customHeight="1">
      <c r="A734" s="603"/>
      <c r="B734" s="604"/>
      <c r="C734" s="604"/>
      <c r="D734" s="604"/>
      <c r="E734" s="605"/>
      <c r="F734" s="47"/>
      <c r="G734" s="47"/>
      <c r="H734" s="47"/>
      <c r="I734" s="47"/>
      <c r="J734" s="47"/>
      <c r="K734" s="47"/>
      <c r="L734" s="47"/>
      <c r="M734" s="47"/>
      <c r="N734" s="85">
        <f t="shared" ref="N734:U738" si="344">N725+N718+N711+N705+N699+N693+N683+N676+N669+N663+N657+N651</f>
        <v>0</v>
      </c>
      <c r="O734" s="85">
        <f t="shared" si="344"/>
        <v>0</v>
      </c>
      <c r="P734" s="85">
        <f t="shared" si="344"/>
        <v>0</v>
      </c>
      <c r="Q734" s="85">
        <f t="shared" si="344"/>
        <v>0</v>
      </c>
      <c r="R734" s="85">
        <f t="shared" si="344"/>
        <v>0</v>
      </c>
      <c r="S734" s="85">
        <f t="shared" si="344"/>
        <v>0</v>
      </c>
      <c r="T734" s="85">
        <f t="shared" si="344"/>
        <v>0</v>
      </c>
      <c r="U734" s="85">
        <f t="shared" si="344"/>
        <v>0</v>
      </c>
      <c r="V734" s="172" t="s">
        <v>8</v>
      </c>
      <c r="W734" s="191">
        <f t="shared" ref="W734:AU734" si="345">W725+W718+W711+W705+W699+W693+W683+W676+W669+W663+W657+W651</f>
        <v>0</v>
      </c>
      <c r="X734" s="191">
        <f t="shared" si="345"/>
        <v>0</v>
      </c>
      <c r="Y734" s="191">
        <f t="shared" si="345"/>
        <v>0</v>
      </c>
      <c r="Z734" s="191">
        <f t="shared" si="345"/>
        <v>0</v>
      </c>
      <c r="AA734" s="191">
        <f t="shared" si="345"/>
        <v>0</v>
      </c>
      <c r="AB734" s="191">
        <f t="shared" si="345"/>
        <v>0</v>
      </c>
      <c r="AC734" s="191">
        <f t="shared" si="345"/>
        <v>0</v>
      </c>
      <c r="AD734" s="191">
        <f t="shared" si="345"/>
        <v>0</v>
      </c>
      <c r="AE734" s="191">
        <f t="shared" si="345"/>
        <v>0</v>
      </c>
      <c r="AF734" s="191">
        <f t="shared" si="345"/>
        <v>0</v>
      </c>
      <c r="AG734" s="191">
        <f t="shared" si="345"/>
        <v>0</v>
      </c>
      <c r="AH734" s="85">
        <f t="shared" si="345"/>
        <v>0</v>
      </c>
      <c r="AI734" s="85">
        <f t="shared" si="345"/>
        <v>0</v>
      </c>
      <c r="AJ734" s="85">
        <f t="shared" si="345"/>
        <v>0</v>
      </c>
      <c r="AK734" s="191">
        <f t="shared" si="345"/>
        <v>0</v>
      </c>
      <c r="AL734" s="191">
        <f t="shared" si="345"/>
        <v>0</v>
      </c>
      <c r="AM734" s="191">
        <f t="shared" si="345"/>
        <v>0</v>
      </c>
      <c r="AN734" s="191">
        <f t="shared" si="345"/>
        <v>0</v>
      </c>
      <c r="AO734" s="191">
        <f t="shared" si="345"/>
        <v>0</v>
      </c>
      <c r="AP734" s="191">
        <f t="shared" si="345"/>
        <v>0</v>
      </c>
      <c r="AQ734" s="191">
        <f t="shared" si="345"/>
        <v>0</v>
      </c>
      <c r="AR734" s="191">
        <f t="shared" si="345"/>
        <v>0</v>
      </c>
      <c r="AS734" s="191">
        <f t="shared" si="345"/>
        <v>0</v>
      </c>
      <c r="AT734" s="191">
        <f t="shared" si="345"/>
        <v>0</v>
      </c>
      <c r="AU734" s="85">
        <f t="shared" si="345"/>
        <v>0</v>
      </c>
      <c r="AV734" s="302"/>
    </row>
    <row r="735" spans="1:48" ht="31.5" hidden="1">
      <c r="A735" s="603"/>
      <c r="B735" s="604"/>
      <c r="C735" s="604"/>
      <c r="D735" s="604"/>
      <c r="E735" s="605"/>
      <c r="F735" s="47"/>
      <c r="G735" s="47"/>
      <c r="H735" s="47"/>
      <c r="I735" s="47"/>
      <c r="J735" s="47"/>
      <c r="K735" s="47"/>
      <c r="L735" s="47"/>
      <c r="M735" s="47"/>
      <c r="N735" s="85">
        <f t="shared" si="344"/>
        <v>0</v>
      </c>
      <c r="O735" s="85">
        <f t="shared" si="344"/>
        <v>0</v>
      </c>
      <c r="P735" s="85">
        <f t="shared" si="344"/>
        <v>0</v>
      </c>
      <c r="Q735" s="85">
        <f t="shared" si="344"/>
        <v>0</v>
      </c>
      <c r="R735" s="85">
        <f t="shared" si="344"/>
        <v>0</v>
      </c>
      <c r="S735" s="85">
        <f t="shared" si="344"/>
        <v>0</v>
      </c>
      <c r="T735" s="85">
        <f t="shared" si="344"/>
        <v>0</v>
      </c>
      <c r="U735" s="85">
        <f t="shared" si="344"/>
        <v>0</v>
      </c>
      <c r="V735" s="172" t="s">
        <v>50</v>
      </c>
      <c r="W735" s="191">
        <f t="shared" ref="W735:AU735" si="346">W726+W719+W712+W706+W700+W694+W684+W677+W670+W664+W658+W652</f>
        <v>0</v>
      </c>
      <c r="X735" s="191">
        <f t="shared" si="346"/>
        <v>0</v>
      </c>
      <c r="Y735" s="191">
        <f t="shared" si="346"/>
        <v>0</v>
      </c>
      <c r="Z735" s="191">
        <f t="shared" si="346"/>
        <v>0</v>
      </c>
      <c r="AA735" s="191">
        <f t="shared" si="346"/>
        <v>0</v>
      </c>
      <c r="AB735" s="191">
        <f t="shared" si="346"/>
        <v>0</v>
      </c>
      <c r="AC735" s="191">
        <f t="shared" si="346"/>
        <v>0</v>
      </c>
      <c r="AD735" s="191">
        <f t="shared" si="346"/>
        <v>0</v>
      </c>
      <c r="AE735" s="191">
        <f t="shared" si="346"/>
        <v>0</v>
      </c>
      <c r="AF735" s="191">
        <f t="shared" si="346"/>
        <v>0</v>
      </c>
      <c r="AG735" s="191">
        <f t="shared" si="346"/>
        <v>0</v>
      </c>
      <c r="AH735" s="85">
        <f t="shared" si="346"/>
        <v>0</v>
      </c>
      <c r="AI735" s="85">
        <f t="shared" si="346"/>
        <v>0</v>
      </c>
      <c r="AJ735" s="85">
        <f t="shared" si="346"/>
        <v>0</v>
      </c>
      <c r="AK735" s="191">
        <f t="shared" si="346"/>
        <v>0</v>
      </c>
      <c r="AL735" s="191">
        <f t="shared" si="346"/>
        <v>0</v>
      </c>
      <c r="AM735" s="191">
        <f t="shared" si="346"/>
        <v>0</v>
      </c>
      <c r="AN735" s="191">
        <f t="shared" si="346"/>
        <v>0</v>
      </c>
      <c r="AO735" s="191">
        <f t="shared" si="346"/>
        <v>0</v>
      </c>
      <c r="AP735" s="191">
        <f t="shared" si="346"/>
        <v>0</v>
      </c>
      <c r="AQ735" s="191">
        <f t="shared" si="346"/>
        <v>0</v>
      </c>
      <c r="AR735" s="191">
        <f t="shared" si="346"/>
        <v>0</v>
      </c>
      <c r="AS735" s="191">
        <f t="shared" si="346"/>
        <v>0</v>
      </c>
      <c r="AT735" s="191">
        <f t="shared" si="346"/>
        <v>0</v>
      </c>
      <c r="AU735" s="85">
        <f t="shared" si="346"/>
        <v>0</v>
      </c>
      <c r="AV735" s="302"/>
    </row>
    <row r="736" spans="1:48" hidden="1">
      <c r="A736" s="603"/>
      <c r="B736" s="604"/>
      <c r="C736" s="604"/>
      <c r="D736" s="604"/>
      <c r="E736" s="605"/>
      <c r="F736" s="47"/>
      <c r="G736" s="47"/>
      <c r="H736" s="47"/>
      <c r="I736" s="47"/>
      <c r="J736" s="47"/>
      <c r="K736" s="47"/>
      <c r="L736" s="47"/>
      <c r="M736" s="47"/>
      <c r="N736" s="85">
        <f t="shared" si="344"/>
        <v>0</v>
      </c>
      <c r="O736" s="85">
        <f t="shared" si="344"/>
        <v>0</v>
      </c>
      <c r="P736" s="85">
        <f t="shared" si="344"/>
        <v>0</v>
      </c>
      <c r="Q736" s="85">
        <f t="shared" si="344"/>
        <v>0</v>
      </c>
      <c r="R736" s="85">
        <f t="shared" si="344"/>
        <v>0</v>
      </c>
      <c r="S736" s="85">
        <f t="shared" si="344"/>
        <v>0</v>
      </c>
      <c r="T736" s="85">
        <f t="shared" si="344"/>
        <v>0</v>
      </c>
      <c r="U736" s="85">
        <f t="shared" si="344"/>
        <v>0</v>
      </c>
      <c r="V736" s="172" t="s">
        <v>51</v>
      </c>
      <c r="W736" s="191">
        <f t="shared" ref="W736:AU736" si="347">W727+W720+W713+W707+W701+W695+W685+W678+W671+W665+W659+W653</f>
        <v>0</v>
      </c>
      <c r="X736" s="191">
        <f t="shared" si="347"/>
        <v>0</v>
      </c>
      <c r="Y736" s="191">
        <f t="shared" si="347"/>
        <v>0</v>
      </c>
      <c r="Z736" s="191">
        <f t="shared" si="347"/>
        <v>0</v>
      </c>
      <c r="AA736" s="191">
        <f t="shared" si="347"/>
        <v>0</v>
      </c>
      <c r="AB736" s="191">
        <f t="shared" si="347"/>
        <v>0</v>
      </c>
      <c r="AC736" s="191">
        <f t="shared" si="347"/>
        <v>0</v>
      </c>
      <c r="AD736" s="191">
        <f t="shared" si="347"/>
        <v>0</v>
      </c>
      <c r="AE736" s="191">
        <f t="shared" si="347"/>
        <v>0</v>
      </c>
      <c r="AF736" s="191">
        <f t="shared" si="347"/>
        <v>0</v>
      </c>
      <c r="AG736" s="191">
        <f t="shared" si="347"/>
        <v>0</v>
      </c>
      <c r="AH736" s="85">
        <f t="shared" si="347"/>
        <v>0</v>
      </c>
      <c r="AI736" s="85">
        <f t="shared" si="347"/>
        <v>0</v>
      </c>
      <c r="AJ736" s="85">
        <f t="shared" si="347"/>
        <v>0</v>
      </c>
      <c r="AK736" s="191">
        <f t="shared" si="347"/>
        <v>0</v>
      </c>
      <c r="AL736" s="191">
        <f t="shared" si="347"/>
        <v>0</v>
      </c>
      <c r="AM736" s="191">
        <f t="shared" si="347"/>
        <v>0</v>
      </c>
      <c r="AN736" s="191">
        <f t="shared" si="347"/>
        <v>0</v>
      </c>
      <c r="AO736" s="191">
        <f t="shared" si="347"/>
        <v>0</v>
      </c>
      <c r="AP736" s="191">
        <f t="shared" si="347"/>
        <v>0</v>
      </c>
      <c r="AQ736" s="191">
        <f t="shared" si="347"/>
        <v>0</v>
      </c>
      <c r="AR736" s="191">
        <f t="shared" si="347"/>
        <v>0</v>
      </c>
      <c r="AS736" s="191">
        <f t="shared" si="347"/>
        <v>0</v>
      </c>
      <c r="AT736" s="191">
        <f t="shared" si="347"/>
        <v>0</v>
      </c>
      <c r="AU736" s="85">
        <f t="shared" si="347"/>
        <v>0</v>
      </c>
      <c r="AV736" s="302"/>
    </row>
    <row r="737" spans="1:48" hidden="1">
      <c r="A737" s="603"/>
      <c r="B737" s="604"/>
      <c r="C737" s="604"/>
      <c r="D737" s="604"/>
      <c r="E737" s="605"/>
      <c r="F737" s="47"/>
      <c r="G737" s="47"/>
      <c r="H737" s="47"/>
      <c r="I737" s="47"/>
      <c r="J737" s="47"/>
      <c r="K737" s="47"/>
      <c r="L737" s="47"/>
      <c r="M737" s="47"/>
      <c r="N737" s="85">
        <f t="shared" si="344"/>
        <v>1.2467699999999999</v>
      </c>
      <c r="O737" s="85">
        <f t="shared" si="344"/>
        <v>0</v>
      </c>
      <c r="P737" s="85">
        <f t="shared" si="344"/>
        <v>0</v>
      </c>
      <c r="Q737" s="85">
        <f t="shared" si="344"/>
        <v>0</v>
      </c>
      <c r="R737" s="85">
        <f t="shared" si="344"/>
        <v>0</v>
      </c>
      <c r="S737" s="85">
        <f t="shared" si="344"/>
        <v>0</v>
      </c>
      <c r="T737" s="85">
        <f t="shared" si="344"/>
        <v>0</v>
      </c>
      <c r="U737" s="85">
        <f t="shared" si="344"/>
        <v>1.2467699999999999</v>
      </c>
      <c r="V737" s="172" t="s">
        <v>52</v>
      </c>
      <c r="W737" s="191">
        <f t="shared" ref="W737:AU737" si="348">W728+W721+W714+W708+W702+W696+W686+W679+W672+W666+W660+W654</f>
        <v>0</v>
      </c>
      <c r="X737" s="191">
        <f t="shared" si="348"/>
        <v>0</v>
      </c>
      <c r="Y737" s="191">
        <f t="shared" si="348"/>
        <v>0</v>
      </c>
      <c r="Z737" s="191">
        <f t="shared" si="348"/>
        <v>0</v>
      </c>
      <c r="AA737" s="191">
        <f t="shared" si="348"/>
        <v>0</v>
      </c>
      <c r="AB737" s="191">
        <f t="shared" si="348"/>
        <v>0</v>
      </c>
      <c r="AC737" s="191">
        <f t="shared" si="348"/>
        <v>0</v>
      </c>
      <c r="AD737" s="191">
        <f t="shared" si="348"/>
        <v>0</v>
      </c>
      <c r="AE737" s="191">
        <f t="shared" si="348"/>
        <v>0</v>
      </c>
      <c r="AF737" s="191">
        <f t="shared" si="348"/>
        <v>0</v>
      </c>
      <c r="AG737" s="191">
        <f t="shared" si="348"/>
        <v>0</v>
      </c>
      <c r="AH737" s="85">
        <f t="shared" si="348"/>
        <v>0</v>
      </c>
      <c r="AI737" s="85">
        <f t="shared" si="348"/>
        <v>0</v>
      </c>
      <c r="AJ737" s="85">
        <f t="shared" si="348"/>
        <v>0</v>
      </c>
      <c r="AK737" s="191">
        <f t="shared" si="348"/>
        <v>0</v>
      </c>
      <c r="AL737" s="191">
        <f t="shared" si="348"/>
        <v>0</v>
      </c>
      <c r="AM737" s="191">
        <f t="shared" si="348"/>
        <v>0</v>
      </c>
      <c r="AN737" s="191">
        <f t="shared" si="348"/>
        <v>0</v>
      </c>
      <c r="AO737" s="191">
        <f t="shared" si="348"/>
        <v>0</v>
      </c>
      <c r="AP737" s="191">
        <f t="shared" si="348"/>
        <v>0</v>
      </c>
      <c r="AQ737" s="191">
        <f t="shared" si="348"/>
        <v>0</v>
      </c>
      <c r="AR737" s="191">
        <f t="shared" si="348"/>
        <v>0</v>
      </c>
      <c r="AS737" s="191">
        <f t="shared" si="348"/>
        <v>0</v>
      </c>
      <c r="AT737" s="191">
        <f t="shared" si="348"/>
        <v>0</v>
      </c>
      <c r="AU737" s="85">
        <f t="shared" si="348"/>
        <v>0</v>
      </c>
      <c r="AV737" s="302"/>
    </row>
    <row r="738" spans="1:48" s="95" customFormat="1" hidden="1">
      <c r="A738" s="606"/>
      <c r="B738" s="607"/>
      <c r="C738" s="607"/>
      <c r="D738" s="607"/>
      <c r="E738" s="608"/>
      <c r="F738" s="182"/>
      <c r="G738" s="182"/>
      <c r="H738" s="182"/>
      <c r="I738" s="182"/>
      <c r="J738" s="182"/>
      <c r="K738" s="182"/>
      <c r="L738" s="87">
        <f>L723+L716+L710+L704+L698+L690+L682+L674+L668+L662+L656+L650</f>
        <v>151.61799999999999</v>
      </c>
      <c r="M738" s="87">
        <f>M723+M716+M710+M704+M698+M690+M682+M674+M668+M662+M656+M650</f>
        <v>126.74755150000001</v>
      </c>
      <c r="N738" s="87">
        <f t="shared" si="344"/>
        <v>5.5157920000000003</v>
      </c>
      <c r="O738" s="87">
        <f t="shared" si="344"/>
        <v>7.4527700000000001</v>
      </c>
      <c r="P738" s="87">
        <f t="shared" si="344"/>
        <v>4.8083999999999989</v>
      </c>
      <c r="Q738" s="185">
        <f t="shared" si="344"/>
        <v>81.437422000000012</v>
      </c>
      <c r="R738" s="185">
        <f t="shared" si="344"/>
        <v>45.308654500000003</v>
      </c>
      <c r="S738" s="185">
        <f t="shared" si="344"/>
        <v>7.3750000000000009E-4</v>
      </c>
      <c r="T738" s="185">
        <f t="shared" si="344"/>
        <v>7.3750000000000009E-4</v>
      </c>
      <c r="U738" s="185">
        <f t="shared" si="344"/>
        <v>144.52451350000001</v>
      </c>
      <c r="V738" s="177" t="s">
        <v>11</v>
      </c>
      <c r="W738" s="200">
        <f t="shared" ref="W738:AU738" si="349">W729+W722+W715+W709+W703+W697+W687+W680+W673+W667+W661+W655</f>
        <v>81437.72</v>
      </c>
      <c r="X738" s="200">
        <f t="shared" si="349"/>
        <v>1153.172</v>
      </c>
      <c r="Y738" s="200">
        <f t="shared" si="349"/>
        <v>0</v>
      </c>
      <c r="Z738" s="200">
        <f t="shared" si="349"/>
        <v>0</v>
      </c>
      <c r="AA738" s="200">
        <f t="shared" si="349"/>
        <v>0</v>
      </c>
      <c r="AB738" s="200">
        <f t="shared" si="349"/>
        <v>0</v>
      </c>
      <c r="AC738" s="200">
        <f t="shared" si="349"/>
        <v>0</v>
      </c>
      <c r="AD738" s="200">
        <f t="shared" si="349"/>
        <v>0</v>
      </c>
      <c r="AE738" s="200">
        <f t="shared" si="349"/>
        <v>0</v>
      </c>
      <c r="AF738" s="200">
        <f t="shared" si="349"/>
        <v>31.5</v>
      </c>
      <c r="AG738" s="200">
        <f t="shared" si="349"/>
        <v>0</v>
      </c>
      <c r="AH738" s="201">
        <f t="shared" si="349"/>
        <v>0</v>
      </c>
      <c r="AI738" s="201">
        <f t="shared" si="349"/>
        <v>0</v>
      </c>
      <c r="AJ738" s="201">
        <f t="shared" si="349"/>
        <v>0</v>
      </c>
      <c r="AK738" s="200">
        <f t="shared" si="349"/>
        <v>0</v>
      </c>
      <c r="AL738" s="200">
        <f t="shared" si="349"/>
        <v>0</v>
      </c>
      <c r="AM738" s="200">
        <f t="shared" si="349"/>
        <v>0</v>
      </c>
      <c r="AN738" s="200">
        <f t="shared" si="349"/>
        <v>0</v>
      </c>
      <c r="AO738" s="200">
        <f t="shared" si="349"/>
        <v>0</v>
      </c>
      <c r="AP738" s="200">
        <f t="shared" si="349"/>
        <v>0</v>
      </c>
      <c r="AQ738" s="200">
        <f t="shared" si="349"/>
        <v>0</v>
      </c>
      <c r="AR738" s="200">
        <f t="shared" si="349"/>
        <v>0</v>
      </c>
      <c r="AS738" s="200">
        <f t="shared" si="349"/>
        <v>0</v>
      </c>
      <c r="AT738" s="200">
        <f t="shared" si="349"/>
        <v>0</v>
      </c>
      <c r="AU738" s="201">
        <f t="shared" si="349"/>
        <v>0</v>
      </c>
      <c r="AV738" s="332"/>
    </row>
    <row r="739" spans="1:48" ht="15.75" hidden="1" customHeight="1">
      <c r="A739" s="178"/>
      <c r="B739" s="625" t="s">
        <v>749</v>
      </c>
      <c r="C739" s="626"/>
      <c r="D739" s="626"/>
      <c r="E739" s="626"/>
      <c r="F739" s="626"/>
      <c r="G739" s="626"/>
      <c r="H739" s="626"/>
      <c r="I739" s="626"/>
      <c r="J739" s="626"/>
      <c r="K739" s="626"/>
      <c r="L739" s="626"/>
      <c r="M739" s="626"/>
      <c r="N739" s="626"/>
      <c r="O739" s="626"/>
      <c r="P739" s="626"/>
      <c r="Q739" s="626"/>
      <c r="R739" s="626"/>
      <c r="S739" s="626"/>
      <c r="T739" s="626"/>
      <c r="U739" s="626"/>
      <c r="V739" s="626"/>
      <c r="W739" s="461"/>
      <c r="X739" s="461"/>
      <c r="Y739" s="461"/>
      <c r="Z739" s="461"/>
      <c r="AA739" s="461"/>
      <c r="AB739" s="461"/>
      <c r="AC739" s="461"/>
      <c r="AD739" s="461"/>
      <c r="AE739" s="461"/>
      <c r="AF739" s="461"/>
      <c r="AG739" s="461"/>
      <c r="AH739" s="461"/>
      <c r="AI739" s="461"/>
      <c r="AJ739" s="461"/>
      <c r="AK739" s="461"/>
      <c r="AL739" s="461"/>
      <c r="AM739" s="461"/>
      <c r="AN739" s="461"/>
      <c r="AO739" s="461"/>
      <c r="AP739" s="461"/>
      <c r="AQ739" s="461"/>
      <c r="AR739" s="461"/>
      <c r="AS739" s="461"/>
      <c r="AT739" s="461"/>
      <c r="AU739" s="461"/>
      <c r="AV739" s="462"/>
    </row>
    <row r="740" spans="1:48" ht="15.75" hidden="1" customHeight="1">
      <c r="A740" s="178"/>
      <c r="B740" s="625" t="s">
        <v>750</v>
      </c>
      <c r="C740" s="626"/>
      <c r="D740" s="626"/>
      <c r="E740" s="626"/>
      <c r="F740" s="626"/>
      <c r="G740" s="626"/>
      <c r="H740" s="626"/>
      <c r="I740" s="626"/>
      <c r="J740" s="626"/>
      <c r="K740" s="626"/>
      <c r="L740" s="626"/>
      <c r="M740" s="626"/>
      <c r="N740" s="626"/>
      <c r="O740" s="626"/>
      <c r="P740" s="626"/>
      <c r="Q740" s="626"/>
      <c r="R740" s="626"/>
      <c r="S740" s="626"/>
      <c r="T740" s="626"/>
      <c r="U740" s="626"/>
      <c r="V740" s="626"/>
      <c r="W740" s="461"/>
      <c r="X740" s="461"/>
      <c r="Y740" s="461"/>
      <c r="Z740" s="461"/>
      <c r="AA740" s="461"/>
      <c r="AB740" s="461"/>
      <c r="AC740" s="461"/>
      <c r="AD740" s="461"/>
      <c r="AE740" s="461"/>
      <c r="AF740" s="461"/>
      <c r="AG740" s="461"/>
      <c r="AH740" s="461"/>
      <c r="AI740" s="461"/>
      <c r="AJ740" s="461"/>
      <c r="AK740" s="461"/>
      <c r="AL740" s="461"/>
      <c r="AM740" s="461"/>
      <c r="AN740" s="461"/>
      <c r="AO740" s="461"/>
      <c r="AP740" s="461"/>
      <c r="AQ740" s="461"/>
      <c r="AR740" s="461"/>
      <c r="AS740" s="461"/>
      <c r="AT740" s="461"/>
      <c r="AU740" s="461"/>
      <c r="AV740" s="462"/>
    </row>
    <row r="741" spans="1:48" ht="19.5" hidden="1" customHeight="1">
      <c r="A741" s="556" t="s">
        <v>628</v>
      </c>
      <c r="B741" s="557"/>
      <c r="C741" s="557"/>
      <c r="D741" s="557"/>
      <c r="E741" s="557"/>
      <c r="F741" s="557"/>
      <c r="G741" s="557"/>
      <c r="H741" s="557"/>
      <c r="I741" s="557"/>
      <c r="J741" s="557"/>
      <c r="K741" s="557"/>
      <c r="L741" s="557"/>
      <c r="M741" s="557"/>
      <c r="N741" s="557"/>
      <c r="O741" s="557"/>
      <c r="P741" s="557"/>
      <c r="Q741" s="557"/>
      <c r="R741" s="557"/>
      <c r="S741" s="557"/>
      <c r="T741" s="557"/>
      <c r="U741" s="557"/>
      <c r="V741" s="557"/>
      <c r="W741" s="558"/>
      <c r="X741" s="558"/>
      <c r="Y741" s="558"/>
      <c r="Z741" s="558"/>
      <c r="AA741" s="558"/>
      <c r="AB741" s="558"/>
      <c r="AC741" s="558"/>
      <c r="AD741" s="558"/>
      <c r="AE741" s="558"/>
      <c r="AF741" s="558"/>
      <c r="AG741" s="558"/>
      <c r="AH741" s="558"/>
      <c r="AI741" s="558"/>
      <c r="AJ741" s="558"/>
      <c r="AK741" s="558"/>
      <c r="AL741" s="558"/>
      <c r="AM741" s="558"/>
      <c r="AN741" s="558"/>
      <c r="AO741" s="558"/>
      <c r="AP741" s="558"/>
      <c r="AQ741" s="558"/>
      <c r="AR741" s="558"/>
      <c r="AS741" s="558"/>
      <c r="AT741" s="558"/>
      <c r="AU741" s="558"/>
      <c r="AV741" s="559"/>
    </row>
    <row r="742" spans="1:48" ht="15.75" customHeight="1">
      <c r="A742" s="581" t="s">
        <v>53</v>
      </c>
      <c r="B742" s="535" t="s">
        <v>751</v>
      </c>
      <c r="C742" s="653" t="s">
        <v>203</v>
      </c>
      <c r="D742" s="614" t="s">
        <v>662</v>
      </c>
      <c r="E742" s="617" t="s">
        <v>752</v>
      </c>
      <c r="F742" s="6" t="s">
        <v>18</v>
      </c>
      <c r="G742" s="6" t="s">
        <v>20</v>
      </c>
      <c r="H742" s="6" t="s">
        <v>378</v>
      </c>
      <c r="I742" s="6" t="s">
        <v>753</v>
      </c>
      <c r="J742" s="532">
        <v>2023</v>
      </c>
      <c r="K742" s="532">
        <v>2023</v>
      </c>
      <c r="L742" s="541">
        <v>4.9589999999999996</v>
      </c>
      <c r="M742" s="563">
        <f>Q747+R747+S747+T747</f>
        <v>4.9589999999999996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f>SUM(N742:T742)</f>
        <v>0</v>
      </c>
      <c r="V742" s="204" t="s">
        <v>3</v>
      </c>
      <c r="W742" s="93">
        <v>0</v>
      </c>
      <c r="X742" s="93">
        <v>0</v>
      </c>
      <c r="Y742" s="93">
        <v>0</v>
      </c>
      <c r="Z742" s="93">
        <v>0</v>
      </c>
      <c r="AA742" s="93">
        <v>0</v>
      </c>
      <c r="AB742" s="93">
        <v>0</v>
      </c>
      <c r="AC742" s="93">
        <v>0</v>
      </c>
      <c r="AD742" s="93">
        <v>0</v>
      </c>
      <c r="AE742" s="93">
        <v>0</v>
      </c>
      <c r="AF742" s="93">
        <v>0</v>
      </c>
      <c r="AG742" s="93">
        <v>0</v>
      </c>
      <c r="AH742" s="9">
        <v>0</v>
      </c>
      <c r="AI742" s="9">
        <v>0</v>
      </c>
      <c r="AJ742" s="9">
        <v>0</v>
      </c>
      <c r="AK742" s="93">
        <v>0</v>
      </c>
      <c r="AL742" s="93">
        <v>0</v>
      </c>
      <c r="AM742" s="93">
        <v>0</v>
      </c>
      <c r="AN742" s="93">
        <v>0</v>
      </c>
      <c r="AO742" s="93">
        <v>0</v>
      </c>
      <c r="AP742" s="93">
        <v>0</v>
      </c>
      <c r="AQ742" s="93">
        <v>0</v>
      </c>
      <c r="AR742" s="93">
        <v>0</v>
      </c>
      <c r="AS742" s="93">
        <v>0</v>
      </c>
      <c r="AT742" s="93">
        <v>0</v>
      </c>
      <c r="AU742" s="9">
        <v>0</v>
      </c>
      <c r="AV742" s="302"/>
    </row>
    <row r="743" spans="1:48" ht="21" customHeight="1">
      <c r="A743" s="582"/>
      <c r="B743" s="536"/>
      <c r="C743" s="654"/>
      <c r="D743" s="615"/>
      <c r="E743" s="618"/>
      <c r="F743" s="24" t="s">
        <v>19</v>
      </c>
      <c r="G743" s="24" t="s">
        <v>22</v>
      </c>
      <c r="H743" s="24" t="s">
        <v>754</v>
      </c>
      <c r="I743" s="24" t="s">
        <v>754</v>
      </c>
      <c r="J743" s="533"/>
      <c r="K743" s="533"/>
      <c r="L743" s="609"/>
      <c r="M743" s="564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350">SUM(N743:T743)</f>
        <v>0</v>
      </c>
      <c r="V743" s="172" t="s">
        <v>8</v>
      </c>
      <c r="W743" s="93">
        <v>0</v>
      </c>
      <c r="X743" s="93">
        <v>0</v>
      </c>
      <c r="Y743" s="93">
        <v>0</v>
      </c>
      <c r="Z743" s="93">
        <v>0</v>
      </c>
      <c r="AA743" s="93">
        <v>0</v>
      </c>
      <c r="AB743" s="93">
        <v>0</v>
      </c>
      <c r="AC743" s="93">
        <v>0</v>
      </c>
      <c r="AD743" s="93">
        <v>0</v>
      </c>
      <c r="AE743" s="93">
        <v>0</v>
      </c>
      <c r="AF743" s="93">
        <v>0</v>
      </c>
      <c r="AG743" s="93">
        <v>0</v>
      </c>
      <c r="AH743" s="9">
        <v>0</v>
      </c>
      <c r="AI743" s="9">
        <v>0</v>
      </c>
      <c r="AJ743" s="9">
        <v>0</v>
      </c>
      <c r="AK743" s="93">
        <v>0</v>
      </c>
      <c r="AL743" s="93">
        <v>0</v>
      </c>
      <c r="AM743" s="93">
        <v>0</v>
      </c>
      <c r="AN743" s="93">
        <v>0</v>
      </c>
      <c r="AO743" s="93">
        <v>0</v>
      </c>
      <c r="AP743" s="93">
        <v>0</v>
      </c>
      <c r="AQ743" s="93">
        <v>0</v>
      </c>
      <c r="AR743" s="93">
        <v>0</v>
      </c>
      <c r="AS743" s="93">
        <v>0</v>
      </c>
      <c r="AT743" s="93">
        <v>0</v>
      </c>
      <c r="AU743" s="9">
        <v>0</v>
      </c>
      <c r="AV743" s="302"/>
    </row>
    <row r="744" spans="1:48" ht="20.25" customHeight="1">
      <c r="A744" s="582"/>
      <c r="B744" s="536"/>
      <c r="C744" s="654"/>
      <c r="D744" s="615"/>
      <c r="E744" s="618"/>
      <c r="F744" s="538" t="s">
        <v>39</v>
      </c>
      <c r="G744" s="538" t="s">
        <v>21</v>
      </c>
      <c r="H744" s="538" t="s">
        <v>755</v>
      </c>
      <c r="I744" s="538" t="s">
        <v>298</v>
      </c>
      <c r="J744" s="533"/>
      <c r="K744" s="533"/>
      <c r="L744" s="609"/>
      <c r="M744" s="564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204" t="s">
        <v>50</v>
      </c>
      <c r="W744" s="93">
        <v>0</v>
      </c>
      <c r="X744" s="93">
        <v>0</v>
      </c>
      <c r="Y744" s="93">
        <v>0</v>
      </c>
      <c r="Z744" s="93">
        <v>0</v>
      </c>
      <c r="AA744" s="93">
        <v>0</v>
      </c>
      <c r="AB744" s="93">
        <v>0</v>
      </c>
      <c r="AC744" s="93">
        <v>0</v>
      </c>
      <c r="AD744" s="93">
        <v>0</v>
      </c>
      <c r="AE744" s="93">
        <v>0</v>
      </c>
      <c r="AF744" s="93">
        <v>0</v>
      </c>
      <c r="AG744" s="93">
        <v>0</v>
      </c>
      <c r="AH744" s="9">
        <v>0</v>
      </c>
      <c r="AI744" s="9">
        <v>0</v>
      </c>
      <c r="AJ744" s="9">
        <v>0</v>
      </c>
      <c r="AK744" s="93">
        <v>0</v>
      </c>
      <c r="AL744" s="93">
        <v>0</v>
      </c>
      <c r="AM744" s="93">
        <v>0</v>
      </c>
      <c r="AN744" s="93">
        <v>0</v>
      </c>
      <c r="AO744" s="93">
        <v>0</v>
      </c>
      <c r="AP744" s="93">
        <v>0</v>
      </c>
      <c r="AQ744" s="93">
        <v>0</v>
      </c>
      <c r="AR744" s="93">
        <v>0</v>
      </c>
      <c r="AS744" s="93">
        <v>0</v>
      </c>
      <c r="AT744" s="93">
        <v>0</v>
      </c>
      <c r="AU744" s="9">
        <v>0</v>
      </c>
      <c r="AV744" s="302"/>
    </row>
    <row r="745" spans="1:48">
      <c r="A745" s="582"/>
      <c r="B745" s="536"/>
      <c r="C745" s="654"/>
      <c r="D745" s="615"/>
      <c r="E745" s="618"/>
      <c r="F745" s="539"/>
      <c r="G745" s="539"/>
      <c r="H745" s="539"/>
      <c r="I745" s="539"/>
      <c r="J745" s="533"/>
      <c r="K745" s="533"/>
      <c r="L745" s="609"/>
      <c r="M745" s="564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350"/>
        <v>0</v>
      </c>
      <c r="V745" s="204" t="s">
        <v>51</v>
      </c>
      <c r="W745" s="93">
        <v>0</v>
      </c>
      <c r="X745" s="93">
        <v>0</v>
      </c>
      <c r="Y745" s="93">
        <v>0</v>
      </c>
      <c r="Z745" s="93">
        <v>0</v>
      </c>
      <c r="AA745" s="93">
        <v>0</v>
      </c>
      <c r="AB745" s="93">
        <v>0</v>
      </c>
      <c r="AC745" s="93">
        <v>0</v>
      </c>
      <c r="AD745" s="93">
        <v>0</v>
      </c>
      <c r="AE745" s="93">
        <v>0</v>
      </c>
      <c r="AF745" s="93">
        <v>0</v>
      </c>
      <c r="AG745" s="93">
        <v>0</v>
      </c>
      <c r="AH745" s="9">
        <v>0</v>
      </c>
      <c r="AI745" s="9">
        <v>0</v>
      </c>
      <c r="AJ745" s="9">
        <v>0</v>
      </c>
      <c r="AK745" s="93">
        <v>0</v>
      </c>
      <c r="AL745" s="93">
        <v>0</v>
      </c>
      <c r="AM745" s="93">
        <v>0</v>
      </c>
      <c r="AN745" s="93">
        <v>0</v>
      </c>
      <c r="AO745" s="93">
        <v>0</v>
      </c>
      <c r="AP745" s="93">
        <v>0</v>
      </c>
      <c r="AQ745" s="93">
        <v>0</v>
      </c>
      <c r="AR745" s="93">
        <v>0</v>
      </c>
      <c r="AS745" s="93">
        <v>0</v>
      </c>
      <c r="AT745" s="93">
        <v>0</v>
      </c>
      <c r="AU745" s="9">
        <v>0</v>
      </c>
      <c r="AV745" s="302"/>
    </row>
    <row r="746" spans="1:48" ht="15.75" customHeight="1">
      <c r="A746" s="582"/>
      <c r="B746" s="536"/>
      <c r="C746" s="654"/>
      <c r="D746" s="615"/>
      <c r="E746" s="618"/>
      <c r="F746" s="539"/>
      <c r="G746" s="539"/>
      <c r="H746" s="539"/>
      <c r="I746" s="539"/>
      <c r="J746" s="533"/>
      <c r="K746" s="533"/>
      <c r="L746" s="609"/>
      <c r="M746" s="564"/>
      <c r="N746" s="9">
        <v>0</v>
      </c>
      <c r="O746" s="9">
        <v>0</v>
      </c>
      <c r="P746" s="9">
        <v>0</v>
      </c>
      <c r="Q746" s="9">
        <v>0</v>
      </c>
      <c r="R746" s="9">
        <v>4.9589999999999996</v>
      </c>
      <c r="S746" s="9">
        <v>0</v>
      </c>
      <c r="T746" s="9">
        <v>0</v>
      </c>
      <c r="U746" s="9">
        <f t="shared" si="350"/>
        <v>4.9589999999999996</v>
      </c>
      <c r="V746" s="204" t="s">
        <v>52</v>
      </c>
      <c r="W746" s="93">
        <v>0</v>
      </c>
      <c r="X746" s="93">
        <v>0</v>
      </c>
      <c r="Y746" s="93">
        <v>0</v>
      </c>
      <c r="Z746" s="93">
        <v>0</v>
      </c>
      <c r="AA746" s="93">
        <v>0</v>
      </c>
      <c r="AB746" s="93">
        <v>0</v>
      </c>
      <c r="AC746" s="93">
        <v>0</v>
      </c>
      <c r="AD746" s="93">
        <v>0</v>
      </c>
      <c r="AE746" s="93">
        <v>0</v>
      </c>
      <c r="AF746" s="93">
        <v>0</v>
      </c>
      <c r="AG746" s="93">
        <v>0</v>
      </c>
      <c r="AH746" s="9">
        <v>0</v>
      </c>
      <c r="AI746" s="9">
        <v>0</v>
      </c>
      <c r="AJ746" s="9">
        <v>0</v>
      </c>
      <c r="AK746" s="93">
        <v>0</v>
      </c>
      <c r="AL746" s="93">
        <v>0</v>
      </c>
      <c r="AM746" s="93">
        <v>0</v>
      </c>
      <c r="AN746" s="93">
        <v>0</v>
      </c>
      <c r="AO746" s="93">
        <v>0</v>
      </c>
      <c r="AP746" s="93">
        <v>0</v>
      </c>
      <c r="AQ746" s="93">
        <v>0</v>
      </c>
      <c r="AR746" s="93">
        <v>0</v>
      </c>
      <c r="AS746" s="93">
        <v>0</v>
      </c>
      <c r="AT746" s="93">
        <v>0</v>
      </c>
      <c r="AU746" s="9">
        <v>0</v>
      </c>
      <c r="AV746" s="302"/>
    </row>
    <row r="747" spans="1:48">
      <c r="A747" s="582"/>
      <c r="B747" s="537"/>
      <c r="C747" s="655"/>
      <c r="D747" s="616"/>
      <c r="E747" s="619"/>
      <c r="F747" s="540"/>
      <c r="G747" s="540"/>
      <c r="H747" s="540"/>
      <c r="I747" s="540"/>
      <c r="J747" s="534"/>
      <c r="K747" s="534"/>
      <c r="L747" s="610"/>
      <c r="M747" s="565"/>
      <c r="N747" s="87">
        <f>SUM(N742:N746)</f>
        <v>0</v>
      </c>
      <c r="O747" s="87">
        <f t="shared" ref="O747:T747" si="351">SUM(O742:O746)</f>
        <v>0</v>
      </c>
      <c r="P747" s="87">
        <f t="shared" si="351"/>
        <v>0</v>
      </c>
      <c r="Q747" s="185">
        <f t="shared" si="351"/>
        <v>0</v>
      </c>
      <c r="R747" s="185">
        <f t="shared" si="351"/>
        <v>4.9589999999999996</v>
      </c>
      <c r="S747" s="185">
        <f t="shared" si="351"/>
        <v>0</v>
      </c>
      <c r="T747" s="185">
        <f t="shared" si="351"/>
        <v>0</v>
      </c>
      <c r="U747" s="185">
        <f t="shared" si="350"/>
        <v>4.9589999999999996</v>
      </c>
      <c r="V747" s="177" t="s">
        <v>11</v>
      </c>
      <c r="W747" s="200">
        <f t="shared" ref="W747:AU747" si="352">SUM(W742:W746)</f>
        <v>0</v>
      </c>
      <c r="X747" s="200">
        <f t="shared" si="352"/>
        <v>0</v>
      </c>
      <c r="Y747" s="200">
        <f t="shared" si="352"/>
        <v>0</v>
      </c>
      <c r="Z747" s="200">
        <f t="shared" si="352"/>
        <v>0</v>
      </c>
      <c r="AA747" s="200">
        <f t="shared" si="352"/>
        <v>0</v>
      </c>
      <c r="AB747" s="200">
        <f t="shared" si="352"/>
        <v>0</v>
      </c>
      <c r="AC747" s="200">
        <f t="shared" si="352"/>
        <v>0</v>
      </c>
      <c r="AD747" s="200">
        <f t="shared" si="352"/>
        <v>0</v>
      </c>
      <c r="AE747" s="200">
        <f t="shared" si="352"/>
        <v>0</v>
      </c>
      <c r="AF747" s="200">
        <f t="shared" si="352"/>
        <v>0</v>
      </c>
      <c r="AG747" s="200">
        <f t="shared" si="352"/>
        <v>0</v>
      </c>
      <c r="AH747" s="201">
        <f t="shared" si="352"/>
        <v>0</v>
      </c>
      <c r="AI747" s="201">
        <f t="shared" si="352"/>
        <v>0</v>
      </c>
      <c r="AJ747" s="201">
        <f t="shared" si="352"/>
        <v>0</v>
      </c>
      <c r="AK747" s="200">
        <f t="shared" si="352"/>
        <v>0</v>
      </c>
      <c r="AL747" s="200">
        <f t="shared" si="352"/>
        <v>0</v>
      </c>
      <c r="AM747" s="200">
        <f t="shared" si="352"/>
        <v>0</v>
      </c>
      <c r="AN747" s="200">
        <f t="shared" si="352"/>
        <v>0</v>
      </c>
      <c r="AO747" s="200">
        <f t="shared" si="352"/>
        <v>0</v>
      </c>
      <c r="AP747" s="200">
        <f t="shared" si="352"/>
        <v>0</v>
      </c>
      <c r="AQ747" s="200">
        <f t="shared" si="352"/>
        <v>0</v>
      </c>
      <c r="AR747" s="200">
        <f t="shared" si="352"/>
        <v>0</v>
      </c>
      <c r="AS747" s="200">
        <f t="shared" si="352"/>
        <v>0</v>
      </c>
      <c r="AT747" s="200">
        <f t="shared" si="352"/>
        <v>0</v>
      </c>
      <c r="AU747" s="201">
        <f t="shared" si="352"/>
        <v>0</v>
      </c>
      <c r="AV747" s="332"/>
    </row>
    <row r="748" spans="1:48" ht="15.75" customHeight="1">
      <c r="A748" s="582"/>
      <c r="B748" s="535" t="s">
        <v>756</v>
      </c>
      <c r="C748" s="653" t="s">
        <v>757</v>
      </c>
      <c r="D748" s="614" t="s">
        <v>662</v>
      </c>
      <c r="E748" s="617" t="s">
        <v>758</v>
      </c>
      <c r="F748" s="6" t="s">
        <v>18</v>
      </c>
      <c r="G748" s="6" t="s">
        <v>20</v>
      </c>
      <c r="H748" s="6" t="s">
        <v>375</v>
      </c>
      <c r="I748" s="6" t="s">
        <v>378</v>
      </c>
      <c r="J748" s="532">
        <v>2022</v>
      </c>
      <c r="K748" s="532">
        <v>2023</v>
      </c>
      <c r="L748" s="541">
        <v>6.8620000000000001</v>
      </c>
      <c r="M748" s="563">
        <f>Q753+R753+S753+T753</f>
        <v>6.8627400000000005</v>
      </c>
      <c r="N748" s="9">
        <v>0</v>
      </c>
      <c r="O748" s="9">
        <v>0</v>
      </c>
      <c r="P748" s="9">
        <v>0</v>
      </c>
      <c r="Q748" s="9">
        <v>2.4004400000000001</v>
      </c>
      <c r="R748" s="9">
        <v>4.4622999999999999</v>
      </c>
      <c r="S748" s="9">
        <v>0</v>
      </c>
      <c r="T748" s="9">
        <v>0</v>
      </c>
      <c r="U748" s="9">
        <f>SUM(N748:T748)</f>
        <v>6.8627400000000005</v>
      </c>
      <c r="V748" s="204" t="s">
        <v>3</v>
      </c>
      <c r="W748" s="93">
        <v>2400.44</v>
      </c>
      <c r="X748" s="93">
        <v>0</v>
      </c>
      <c r="Y748" s="93">
        <v>0</v>
      </c>
      <c r="Z748" s="93">
        <v>0</v>
      </c>
      <c r="AA748" s="93">
        <v>0</v>
      </c>
      <c r="AB748" s="93">
        <v>0</v>
      </c>
      <c r="AC748" s="93">
        <v>0</v>
      </c>
      <c r="AD748" s="93">
        <v>0</v>
      </c>
      <c r="AE748" s="93">
        <v>0</v>
      </c>
      <c r="AF748" s="93">
        <v>0</v>
      </c>
      <c r="AG748" s="93">
        <v>0</v>
      </c>
      <c r="AH748" s="9">
        <v>0</v>
      </c>
      <c r="AI748" s="9">
        <v>0</v>
      </c>
      <c r="AJ748" s="9">
        <v>0</v>
      </c>
      <c r="AK748" s="93">
        <v>0</v>
      </c>
      <c r="AL748" s="93">
        <v>0</v>
      </c>
      <c r="AM748" s="93">
        <v>0</v>
      </c>
      <c r="AN748" s="93">
        <v>0</v>
      </c>
      <c r="AO748" s="93">
        <v>0</v>
      </c>
      <c r="AP748" s="93">
        <v>0</v>
      </c>
      <c r="AQ748" s="93">
        <v>0</v>
      </c>
      <c r="AR748" s="93">
        <v>0</v>
      </c>
      <c r="AS748" s="93">
        <v>0</v>
      </c>
      <c r="AT748" s="93">
        <v>0</v>
      </c>
      <c r="AU748" s="9">
        <v>0</v>
      </c>
      <c r="AV748" s="636" t="s">
        <v>1004</v>
      </c>
    </row>
    <row r="749" spans="1:48" ht="21.75" customHeight="1">
      <c r="A749" s="582"/>
      <c r="B749" s="536"/>
      <c r="C749" s="654"/>
      <c r="D749" s="615"/>
      <c r="E749" s="618"/>
      <c r="F749" s="24" t="s">
        <v>19</v>
      </c>
      <c r="G749" s="24" t="s">
        <v>22</v>
      </c>
      <c r="H749" s="24" t="s">
        <v>754</v>
      </c>
      <c r="I749" s="24" t="s">
        <v>754</v>
      </c>
      <c r="J749" s="533"/>
      <c r="K749" s="533"/>
      <c r="L749" s="609"/>
      <c r="M749" s="564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ref="U749:U753" si="353">SUM(N749:T749)</f>
        <v>0</v>
      </c>
      <c r="V749" s="172" t="s">
        <v>8</v>
      </c>
      <c r="W749" s="93">
        <v>0</v>
      </c>
      <c r="X749" s="93">
        <v>0</v>
      </c>
      <c r="Y749" s="93">
        <v>0</v>
      </c>
      <c r="Z749" s="93">
        <v>0</v>
      </c>
      <c r="AA749" s="93">
        <v>0</v>
      </c>
      <c r="AB749" s="93">
        <v>0</v>
      </c>
      <c r="AC749" s="93">
        <v>0</v>
      </c>
      <c r="AD749" s="93">
        <v>0</v>
      </c>
      <c r="AE749" s="93">
        <v>0</v>
      </c>
      <c r="AF749" s="93">
        <v>0</v>
      </c>
      <c r="AG749" s="93">
        <v>0</v>
      </c>
      <c r="AH749" s="9">
        <v>0</v>
      </c>
      <c r="AI749" s="9">
        <v>0</v>
      </c>
      <c r="AJ749" s="9">
        <v>0</v>
      </c>
      <c r="AK749" s="93">
        <v>0</v>
      </c>
      <c r="AL749" s="93">
        <v>0</v>
      </c>
      <c r="AM749" s="93">
        <v>0</v>
      </c>
      <c r="AN749" s="93">
        <v>0</v>
      </c>
      <c r="AO749" s="93">
        <v>0</v>
      </c>
      <c r="AP749" s="93">
        <v>0</v>
      </c>
      <c r="AQ749" s="93">
        <v>0</v>
      </c>
      <c r="AR749" s="93">
        <v>0</v>
      </c>
      <c r="AS749" s="93">
        <v>0</v>
      </c>
      <c r="AT749" s="93">
        <v>0</v>
      </c>
      <c r="AU749" s="9">
        <v>0</v>
      </c>
      <c r="AV749" s="637"/>
    </row>
    <row r="750" spans="1:48" ht="18" customHeight="1">
      <c r="A750" s="582"/>
      <c r="B750" s="536"/>
      <c r="C750" s="654"/>
      <c r="D750" s="615"/>
      <c r="E750" s="618"/>
      <c r="F750" s="538" t="s">
        <v>39</v>
      </c>
      <c r="G750" s="538" t="s">
        <v>21</v>
      </c>
      <c r="H750" s="538" t="s">
        <v>375</v>
      </c>
      <c r="I750" s="538" t="s">
        <v>366</v>
      </c>
      <c r="J750" s="533"/>
      <c r="K750" s="533"/>
      <c r="L750" s="609"/>
      <c r="M750" s="564"/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f>SUM(N750:T750)</f>
        <v>0</v>
      </c>
      <c r="V750" s="204" t="s">
        <v>50</v>
      </c>
      <c r="W750" s="93">
        <v>0</v>
      </c>
      <c r="X750" s="93">
        <v>0</v>
      </c>
      <c r="Y750" s="93">
        <v>0</v>
      </c>
      <c r="Z750" s="93">
        <v>0</v>
      </c>
      <c r="AA750" s="93">
        <v>0</v>
      </c>
      <c r="AB750" s="93">
        <v>0</v>
      </c>
      <c r="AC750" s="93">
        <v>0</v>
      </c>
      <c r="AD750" s="93">
        <v>0</v>
      </c>
      <c r="AE750" s="93">
        <v>0</v>
      </c>
      <c r="AF750" s="93">
        <v>0</v>
      </c>
      <c r="AG750" s="93">
        <v>0</v>
      </c>
      <c r="AH750" s="9">
        <v>0</v>
      </c>
      <c r="AI750" s="9">
        <v>0</v>
      </c>
      <c r="AJ750" s="9">
        <v>0</v>
      </c>
      <c r="AK750" s="93">
        <v>0</v>
      </c>
      <c r="AL750" s="93">
        <v>0</v>
      </c>
      <c r="AM750" s="93">
        <v>0</v>
      </c>
      <c r="AN750" s="93">
        <v>0</v>
      </c>
      <c r="AO750" s="93">
        <v>0</v>
      </c>
      <c r="AP750" s="93">
        <v>0</v>
      </c>
      <c r="AQ750" s="93">
        <v>0</v>
      </c>
      <c r="AR750" s="93">
        <v>0</v>
      </c>
      <c r="AS750" s="93">
        <v>0</v>
      </c>
      <c r="AT750" s="93">
        <v>0</v>
      </c>
      <c r="AU750" s="9">
        <v>0</v>
      </c>
      <c r="AV750" s="637"/>
    </row>
    <row r="751" spans="1:48">
      <c r="A751" s="582"/>
      <c r="B751" s="536"/>
      <c r="C751" s="654"/>
      <c r="D751" s="615"/>
      <c r="E751" s="618"/>
      <c r="F751" s="539"/>
      <c r="G751" s="539"/>
      <c r="H751" s="539"/>
      <c r="I751" s="539"/>
      <c r="J751" s="533"/>
      <c r="K751" s="533"/>
      <c r="L751" s="609"/>
      <c r="M751" s="564"/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f t="shared" si="353"/>
        <v>0</v>
      </c>
      <c r="V751" s="204" t="s">
        <v>51</v>
      </c>
      <c r="W751" s="93">
        <v>0</v>
      </c>
      <c r="X751" s="93">
        <v>0</v>
      </c>
      <c r="Y751" s="93">
        <v>0</v>
      </c>
      <c r="Z751" s="93">
        <v>0</v>
      </c>
      <c r="AA751" s="93">
        <v>0</v>
      </c>
      <c r="AB751" s="93">
        <v>0</v>
      </c>
      <c r="AC751" s="93">
        <v>0</v>
      </c>
      <c r="AD751" s="93">
        <v>0</v>
      </c>
      <c r="AE751" s="93">
        <v>0</v>
      </c>
      <c r="AF751" s="93">
        <v>0</v>
      </c>
      <c r="AG751" s="93">
        <v>0</v>
      </c>
      <c r="AH751" s="9">
        <v>0</v>
      </c>
      <c r="AI751" s="9">
        <v>0</v>
      </c>
      <c r="AJ751" s="9">
        <v>0</v>
      </c>
      <c r="AK751" s="93">
        <v>0</v>
      </c>
      <c r="AL751" s="93">
        <v>0</v>
      </c>
      <c r="AM751" s="93">
        <v>0</v>
      </c>
      <c r="AN751" s="93">
        <v>0</v>
      </c>
      <c r="AO751" s="93">
        <v>0</v>
      </c>
      <c r="AP751" s="93">
        <v>0</v>
      </c>
      <c r="AQ751" s="93">
        <v>0</v>
      </c>
      <c r="AR751" s="93">
        <v>0</v>
      </c>
      <c r="AS751" s="93">
        <v>0</v>
      </c>
      <c r="AT751" s="93">
        <v>0</v>
      </c>
      <c r="AU751" s="9">
        <v>0</v>
      </c>
      <c r="AV751" s="637"/>
    </row>
    <row r="752" spans="1:48" ht="15.75" customHeight="1">
      <c r="A752" s="582"/>
      <c r="B752" s="536"/>
      <c r="C752" s="654"/>
      <c r="D752" s="615"/>
      <c r="E752" s="618"/>
      <c r="F752" s="539"/>
      <c r="G752" s="539"/>
      <c r="H752" s="539"/>
      <c r="I752" s="539"/>
      <c r="J752" s="533"/>
      <c r="K752" s="533"/>
      <c r="L752" s="609"/>
      <c r="M752" s="564"/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9">
        <f t="shared" si="353"/>
        <v>0</v>
      </c>
      <c r="V752" s="204" t="s">
        <v>52</v>
      </c>
      <c r="W752" s="191">
        <v>0</v>
      </c>
      <c r="X752" s="191">
        <v>0</v>
      </c>
      <c r="Y752" s="191">
        <v>0</v>
      </c>
      <c r="Z752" s="191">
        <v>0</v>
      </c>
      <c r="AA752" s="191">
        <v>0</v>
      </c>
      <c r="AB752" s="191">
        <v>0</v>
      </c>
      <c r="AC752" s="191">
        <v>0</v>
      </c>
      <c r="AD752" s="191">
        <v>0</v>
      </c>
      <c r="AE752" s="191">
        <v>0</v>
      </c>
      <c r="AF752" s="191">
        <v>0</v>
      </c>
      <c r="AG752" s="191">
        <v>0</v>
      </c>
      <c r="AH752" s="85">
        <v>0</v>
      </c>
      <c r="AI752" s="85">
        <v>0</v>
      </c>
      <c r="AJ752" s="85">
        <v>0</v>
      </c>
      <c r="AK752" s="191">
        <v>0</v>
      </c>
      <c r="AL752" s="191">
        <v>0</v>
      </c>
      <c r="AM752" s="191">
        <v>0</v>
      </c>
      <c r="AN752" s="191">
        <v>0</v>
      </c>
      <c r="AO752" s="191">
        <v>0</v>
      </c>
      <c r="AP752" s="191">
        <v>0</v>
      </c>
      <c r="AQ752" s="191">
        <v>0</v>
      </c>
      <c r="AR752" s="191">
        <v>0</v>
      </c>
      <c r="AS752" s="191">
        <v>0</v>
      </c>
      <c r="AT752" s="191">
        <v>0</v>
      </c>
      <c r="AU752" s="85">
        <v>0</v>
      </c>
      <c r="AV752" s="638"/>
    </row>
    <row r="753" spans="1:48">
      <c r="A753" s="582"/>
      <c r="B753" s="537"/>
      <c r="C753" s="655"/>
      <c r="D753" s="616"/>
      <c r="E753" s="619"/>
      <c r="F753" s="540"/>
      <c r="G753" s="540"/>
      <c r="H753" s="540"/>
      <c r="I753" s="540"/>
      <c r="J753" s="534"/>
      <c r="K753" s="534"/>
      <c r="L753" s="610"/>
      <c r="M753" s="565"/>
      <c r="N753" s="87">
        <f>SUM(N748:N752)</f>
        <v>0</v>
      </c>
      <c r="O753" s="87">
        <f t="shared" ref="O753:T753" si="354">SUM(O748:O752)</f>
        <v>0</v>
      </c>
      <c r="P753" s="87">
        <f t="shared" si="354"/>
        <v>0</v>
      </c>
      <c r="Q753" s="185">
        <f t="shared" si="354"/>
        <v>2.4004400000000001</v>
      </c>
      <c r="R753" s="185">
        <f t="shared" si="354"/>
        <v>4.4622999999999999</v>
      </c>
      <c r="S753" s="185">
        <f t="shared" si="354"/>
        <v>0</v>
      </c>
      <c r="T753" s="185">
        <f t="shared" si="354"/>
        <v>0</v>
      </c>
      <c r="U753" s="185">
        <f t="shared" si="353"/>
        <v>6.8627400000000005</v>
      </c>
      <c r="V753" s="177" t="s">
        <v>11</v>
      </c>
      <c r="W753" s="200">
        <f t="shared" ref="W753:AU753" si="355">SUM(W748:W752)</f>
        <v>2400.44</v>
      </c>
      <c r="X753" s="200">
        <f t="shared" si="355"/>
        <v>0</v>
      </c>
      <c r="Y753" s="200">
        <f t="shared" si="355"/>
        <v>0</v>
      </c>
      <c r="Z753" s="200">
        <f t="shared" si="355"/>
        <v>0</v>
      </c>
      <c r="AA753" s="200">
        <f t="shared" si="355"/>
        <v>0</v>
      </c>
      <c r="AB753" s="200">
        <f t="shared" si="355"/>
        <v>0</v>
      </c>
      <c r="AC753" s="200">
        <f t="shared" si="355"/>
        <v>0</v>
      </c>
      <c r="AD753" s="200">
        <f t="shared" si="355"/>
        <v>0</v>
      </c>
      <c r="AE753" s="200">
        <f t="shared" si="355"/>
        <v>0</v>
      </c>
      <c r="AF753" s="200">
        <f t="shared" si="355"/>
        <v>0</v>
      </c>
      <c r="AG753" s="200">
        <f t="shared" si="355"/>
        <v>0</v>
      </c>
      <c r="AH753" s="201">
        <f t="shared" si="355"/>
        <v>0</v>
      </c>
      <c r="AI753" s="201">
        <f t="shared" si="355"/>
        <v>0</v>
      </c>
      <c r="AJ753" s="201">
        <f t="shared" si="355"/>
        <v>0</v>
      </c>
      <c r="AK753" s="200">
        <f t="shared" si="355"/>
        <v>0</v>
      </c>
      <c r="AL753" s="200">
        <f t="shared" si="355"/>
        <v>0</v>
      </c>
      <c r="AM753" s="200">
        <f t="shared" si="355"/>
        <v>0</v>
      </c>
      <c r="AN753" s="200">
        <f t="shared" si="355"/>
        <v>0</v>
      </c>
      <c r="AO753" s="200">
        <f t="shared" si="355"/>
        <v>0</v>
      </c>
      <c r="AP753" s="200">
        <f t="shared" si="355"/>
        <v>0</v>
      </c>
      <c r="AQ753" s="200">
        <f t="shared" si="355"/>
        <v>0</v>
      </c>
      <c r="AR753" s="200">
        <f t="shared" si="355"/>
        <v>0</v>
      </c>
      <c r="AS753" s="200">
        <f t="shared" si="355"/>
        <v>0</v>
      </c>
      <c r="AT753" s="200">
        <f t="shared" si="355"/>
        <v>0</v>
      </c>
      <c r="AU753" s="201">
        <f t="shared" si="355"/>
        <v>0</v>
      </c>
      <c r="AV753" s="332"/>
    </row>
    <row r="754" spans="1:48" ht="15.75" customHeight="1">
      <c r="A754" s="582"/>
      <c r="B754" s="587" t="s">
        <v>759</v>
      </c>
      <c r="C754" s="653" t="s">
        <v>760</v>
      </c>
      <c r="D754" s="576" t="s">
        <v>662</v>
      </c>
      <c r="E754" s="569" t="s">
        <v>761</v>
      </c>
      <c r="F754" s="6"/>
      <c r="G754" s="6" t="s">
        <v>20</v>
      </c>
      <c r="H754" s="6" t="s">
        <v>303</v>
      </c>
      <c r="I754" s="6" t="s">
        <v>58</v>
      </c>
      <c r="J754" s="560">
        <v>2022</v>
      </c>
      <c r="K754" s="560">
        <v>2023</v>
      </c>
      <c r="L754" s="563">
        <v>13.855</v>
      </c>
      <c r="M754" s="563">
        <f>Q759+R759+S759+T759</f>
        <v>13.855640000000001</v>
      </c>
      <c r="N754" s="9">
        <v>0</v>
      </c>
      <c r="O754" s="9">
        <v>0</v>
      </c>
      <c r="P754" s="9">
        <v>0</v>
      </c>
      <c r="Q754" s="9">
        <v>2.8042699999999998</v>
      </c>
      <c r="R754" s="9">
        <v>11.05137</v>
      </c>
      <c r="S754" s="9">
        <v>0</v>
      </c>
      <c r="T754" s="9">
        <v>0</v>
      </c>
      <c r="U754" s="9">
        <f>SUM(N754:T754)</f>
        <v>13.855640000000001</v>
      </c>
      <c r="V754" s="204" t="s">
        <v>3</v>
      </c>
      <c r="W754" s="93">
        <v>2804.27</v>
      </c>
      <c r="X754" s="93">
        <v>0</v>
      </c>
      <c r="Y754" s="93">
        <v>0</v>
      </c>
      <c r="Z754" s="93">
        <v>0</v>
      </c>
      <c r="AA754" s="93">
        <v>0</v>
      </c>
      <c r="AB754" s="93">
        <v>0</v>
      </c>
      <c r="AC754" s="93">
        <v>0</v>
      </c>
      <c r="AD754" s="93">
        <v>0</v>
      </c>
      <c r="AE754" s="93">
        <v>0</v>
      </c>
      <c r="AF754" s="93">
        <v>0</v>
      </c>
      <c r="AG754" s="93">
        <v>0</v>
      </c>
      <c r="AH754" s="9">
        <v>0</v>
      </c>
      <c r="AI754" s="9">
        <v>0</v>
      </c>
      <c r="AJ754" s="9">
        <v>0</v>
      </c>
      <c r="AK754" s="93">
        <v>0</v>
      </c>
      <c r="AL754" s="93">
        <v>0</v>
      </c>
      <c r="AM754" s="93">
        <v>0</v>
      </c>
      <c r="AN754" s="93">
        <v>0</v>
      </c>
      <c r="AO754" s="93">
        <v>0</v>
      </c>
      <c r="AP754" s="93">
        <v>0</v>
      </c>
      <c r="AQ754" s="93">
        <v>0</v>
      </c>
      <c r="AR754" s="93">
        <v>0</v>
      </c>
      <c r="AS754" s="93">
        <v>0</v>
      </c>
      <c r="AT754" s="93">
        <v>0</v>
      </c>
      <c r="AU754" s="9">
        <v>0</v>
      </c>
      <c r="AV754" s="636" t="s">
        <v>1004</v>
      </c>
    </row>
    <row r="755" spans="1:48" ht="20.25" customHeight="1">
      <c r="A755" s="582"/>
      <c r="B755" s="588"/>
      <c r="C755" s="654"/>
      <c r="D755" s="577"/>
      <c r="E755" s="570"/>
      <c r="F755" s="96" t="s">
        <v>19</v>
      </c>
      <c r="G755" s="96" t="s">
        <v>22</v>
      </c>
      <c r="H755" s="96" t="s">
        <v>324</v>
      </c>
      <c r="I755" s="96" t="s">
        <v>324</v>
      </c>
      <c r="J755" s="561"/>
      <c r="K755" s="561"/>
      <c r="L755" s="564"/>
      <c r="M755" s="564"/>
      <c r="N755" s="83">
        <v>0</v>
      </c>
      <c r="O755" s="83">
        <v>0</v>
      </c>
      <c r="P755" s="83">
        <v>0</v>
      </c>
      <c r="Q755" s="83">
        <v>0</v>
      </c>
      <c r="R755" s="83">
        <v>0</v>
      </c>
      <c r="S755" s="83">
        <v>0</v>
      </c>
      <c r="T755" s="83">
        <v>0</v>
      </c>
      <c r="U755" s="83">
        <f t="shared" ref="U755:U759" si="356">SUM(N755:T755)</f>
        <v>0</v>
      </c>
      <c r="V755" s="171" t="s">
        <v>8</v>
      </c>
      <c r="W755" s="192">
        <v>0</v>
      </c>
      <c r="X755" s="192">
        <v>0</v>
      </c>
      <c r="Y755" s="192">
        <v>0</v>
      </c>
      <c r="Z755" s="192">
        <v>0</v>
      </c>
      <c r="AA755" s="192">
        <v>0</v>
      </c>
      <c r="AB755" s="192">
        <v>0</v>
      </c>
      <c r="AC755" s="192">
        <v>0</v>
      </c>
      <c r="AD755" s="192">
        <v>0</v>
      </c>
      <c r="AE755" s="192">
        <v>0</v>
      </c>
      <c r="AF755" s="192">
        <v>0</v>
      </c>
      <c r="AG755" s="192">
        <v>0</v>
      </c>
      <c r="AH755" s="83">
        <v>0</v>
      </c>
      <c r="AI755" s="83">
        <v>0</v>
      </c>
      <c r="AJ755" s="83">
        <v>0</v>
      </c>
      <c r="AK755" s="192">
        <v>0</v>
      </c>
      <c r="AL755" s="192">
        <v>0</v>
      </c>
      <c r="AM755" s="192">
        <v>0</v>
      </c>
      <c r="AN755" s="192">
        <v>0</v>
      </c>
      <c r="AO755" s="192">
        <v>0</v>
      </c>
      <c r="AP755" s="192">
        <v>0</v>
      </c>
      <c r="AQ755" s="192">
        <v>0</v>
      </c>
      <c r="AR755" s="192">
        <v>0</v>
      </c>
      <c r="AS755" s="192">
        <v>0</v>
      </c>
      <c r="AT755" s="192">
        <v>0</v>
      </c>
      <c r="AU755" s="83">
        <v>0</v>
      </c>
      <c r="AV755" s="637"/>
    </row>
    <row r="756" spans="1:48" ht="18.75" customHeight="1">
      <c r="A756" s="582"/>
      <c r="B756" s="588"/>
      <c r="C756" s="654"/>
      <c r="D756" s="577"/>
      <c r="E756" s="570"/>
      <c r="F756" s="566" t="s">
        <v>39</v>
      </c>
      <c r="G756" s="566" t="s">
        <v>21</v>
      </c>
      <c r="H756" s="566" t="s">
        <v>375</v>
      </c>
      <c r="I756" s="566" t="s">
        <v>366</v>
      </c>
      <c r="J756" s="561"/>
      <c r="K756" s="561"/>
      <c r="L756" s="564"/>
      <c r="M756" s="564"/>
      <c r="N756" s="83">
        <v>0</v>
      </c>
      <c r="O756" s="83">
        <v>0</v>
      </c>
      <c r="P756" s="83">
        <v>0</v>
      </c>
      <c r="Q756" s="83">
        <v>0</v>
      </c>
      <c r="R756" s="83">
        <v>0</v>
      </c>
      <c r="S756" s="83">
        <v>0</v>
      </c>
      <c r="T756" s="83">
        <v>0</v>
      </c>
      <c r="U756" s="83">
        <f>SUM(N756:T756)</f>
        <v>0</v>
      </c>
      <c r="V756" s="170" t="s">
        <v>50</v>
      </c>
      <c r="W756" s="192">
        <v>0</v>
      </c>
      <c r="X756" s="192">
        <v>0</v>
      </c>
      <c r="Y756" s="192">
        <v>0</v>
      </c>
      <c r="Z756" s="192">
        <v>0</v>
      </c>
      <c r="AA756" s="192">
        <v>0</v>
      </c>
      <c r="AB756" s="192">
        <v>0</v>
      </c>
      <c r="AC756" s="192">
        <v>0</v>
      </c>
      <c r="AD756" s="192">
        <v>0</v>
      </c>
      <c r="AE756" s="192">
        <v>0</v>
      </c>
      <c r="AF756" s="192">
        <v>0</v>
      </c>
      <c r="AG756" s="192">
        <v>0</v>
      </c>
      <c r="AH756" s="83">
        <v>0</v>
      </c>
      <c r="AI756" s="83">
        <v>0</v>
      </c>
      <c r="AJ756" s="83">
        <v>0</v>
      </c>
      <c r="AK756" s="192">
        <v>0</v>
      </c>
      <c r="AL756" s="192">
        <v>0</v>
      </c>
      <c r="AM756" s="192">
        <v>0</v>
      </c>
      <c r="AN756" s="192">
        <v>0</v>
      </c>
      <c r="AO756" s="192">
        <v>0</v>
      </c>
      <c r="AP756" s="192">
        <v>0</v>
      </c>
      <c r="AQ756" s="192">
        <v>0</v>
      </c>
      <c r="AR756" s="192">
        <v>0</v>
      </c>
      <c r="AS756" s="192">
        <v>0</v>
      </c>
      <c r="AT756" s="192">
        <v>0</v>
      </c>
      <c r="AU756" s="83">
        <v>0</v>
      </c>
      <c r="AV756" s="637"/>
    </row>
    <row r="757" spans="1:48">
      <c r="A757" s="582"/>
      <c r="B757" s="588"/>
      <c r="C757" s="654"/>
      <c r="D757" s="577"/>
      <c r="E757" s="570"/>
      <c r="F757" s="567"/>
      <c r="G757" s="567"/>
      <c r="H757" s="567"/>
      <c r="I757" s="567"/>
      <c r="J757" s="561"/>
      <c r="K757" s="561"/>
      <c r="L757" s="564"/>
      <c r="M757" s="564"/>
      <c r="N757" s="83">
        <v>0</v>
      </c>
      <c r="O757" s="83">
        <v>0</v>
      </c>
      <c r="P757" s="83">
        <v>0</v>
      </c>
      <c r="Q757" s="83">
        <v>0</v>
      </c>
      <c r="R757" s="83">
        <v>0</v>
      </c>
      <c r="S757" s="83">
        <v>0</v>
      </c>
      <c r="T757" s="83">
        <v>0</v>
      </c>
      <c r="U757" s="83">
        <f t="shared" si="356"/>
        <v>0</v>
      </c>
      <c r="V757" s="170" t="s">
        <v>51</v>
      </c>
      <c r="W757" s="192">
        <v>0</v>
      </c>
      <c r="X757" s="192">
        <v>0</v>
      </c>
      <c r="Y757" s="192">
        <v>0</v>
      </c>
      <c r="Z757" s="192">
        <v>0</v>
      </c>
      <c r="AA757" s="192">
        <v>0</v>
      </c>
      <c r="AB757" s="192">
        <v>0</v>
      </c>
      <c r="AC757" s="192">
        <v>0</v>
      </c>
      <c r="AD757" s="192">
        <v>0</v>
      </c>
      <c r="AE757" s="192">
        <v>0</v>
      </c>
      <c r="AF757" s="192">
        <v>0</v>
      </c>
      <c r="AG757" s="192">
        <v>0</v>
      </c>
      <c r="AH757" s="83">
        <v>0</v>
      </c>
      <c r="AI757" s="83">
        <v>0</v>
      </c>
      <c r="AJ757" s="83">
        <v>0</v>
      </c>
      <c r="AK757" s="192">
        <v>0</v>
      </c>
      <c r="AL757" s="192">
        <v>0</v>
      </c>
      <c r="AM757" s="192">
        <v>0</v>
      </c>
      <c r="AN757" s="192">
        <v>0</v>
      </c>
      <c r="AO757" s="192">
        <v>0</v>
      </c>
      <c r="AP757" s="192">
        <v>0</v>
      </c>
      <c r="AQ757" s="192">
        <v>0</v>
      </c>
      <c r="AR757" s="192">
        <v>0</v>
      </c>
      <c r="AS757" s="192">
        <v>0</v>
      </c>
      <c r="AT757" s="192">
        <v>0</v>
      </c>
      <c r="AU757" s="83">
        <v>0</v>
      </c>
      <c r="AV757" s="637"/>
    </row>
    <row r="758" spans="1:48">
      <c r="A758" s="582"/>
      <c r="B758" s="588"/>
      <c r="C758" s="654"/>
      <c r="D758" s="577"/>
      <c r="E758" s="570"/>
      <c r="F758" s="567"/>
      <c r="G758" s="567"/>
      <c r="H758" s="567"/>
      <c r="I758" s="567"/>
      <c r="J758" s="561"/>
      <c r="K758" s="561"/>
      <c r="L758" s="564"/>
      <c r="M758" s="564"/>
      <c r="N758" s="86">
        <v>0</v>
      </c>
      <c r="O758" s="86">
        <v>0</v>
      </c>
      <c r="P758" s="86">
        <v>0</v>
      </c>
      <c r="Q758" s="86">
        <v>0</v>
      </c>
      <c r="R758" s="86">
        <v>0</v>
      </c>
      <c r="S758" s="86">
        <v>0</v>
      </c>
      <c r="T758" s="86">
        <v>0</v>
      </c>
      <c r="U758" s="83">
        <f t="shared" si="356"/>
        <v>0</v>
      </c>
      <c r="V758" s="170" t="s">
        <v>52</v>
      </c>
      <c r="W758" s="207">
        <v>0</v>
      </c>
      <c r="X758" s="207">
        <v>0</v>
      </c>
      <c r="Y758" s="207">
        <v>0</v>
      </c>
      <c r="Z758" s="207">
        <v>0</v>
      </c>
      <c r="AA758" s="207">
        <v>0</v>
      </c>
      <c r="AB758" s="207">
        <v>0</v>
      </c>
      <c r="AC758" s="207">
        <v>0</v>
      </c>
      <c r="AD758" s="207">
        <v>0</v>
      </c>
      <c r="AE758" s="207">
        <v>0</v>
      </c>
      <c r="AF758" s="207">
        <v>0</v>
      </c>
      <c r="AG758" s="207">
        <v>0</v>
      </c>
      <c r="AH758" s="86">
        <v>0</v>
      </c>
      <c r="AI758" s="86">
        <v>0</v>
      </c>
      <c r="AJ758" s="86">
        <v>0</v>
      </c>
      <c r="AK758" s="207">
        <v>0</v>
      </c>
      <c r="AL758" s="207">
        <v>0</v>
      </c>
      <c r="AM758" s="207">
        <v>0</v>
      </c>
      <c r="AN758" s="207">
        <v>0</v>
      </c>
      <c r="AO758" s="207">
        <v>0</v>
      </c>
      <c r="AP758" s="207">
        <v>0</v>
      </c>
      <c r="AQ758" s="207">
        <v>0</v>
      </c>
      <c r="AR758" s="207">
        <v>0</v>
      </c>
      <c r="AS758" s="207">
        <v>0</v>
      </c>
      <c r="AT758" s="207">
        <v>0</v>
      </c>
      <c r="AU758" s="86">
        <v>0</v>
      </c>
      <c r="AV758" s="638"/>
    </row>
    <row r="759" spans="1:48">
      <c r="A759" s="583"/>
      <c r="B759" s="589"/>
      <c r="C759" s="655"/>
      <c r="D759" s="578"/>
      <c r="E759" s="571"/>
      <c r="F759" s="568"/>
      <c r="G759" s="568"/>
      <c r="H759" s="568"/>
      <c r="I759" s="568"/>
      <c r="J759" s="562"/>
      <c r="K759" s="562"/>
      <c r="L759" s="565"/>
      <c r="M759" s="565"/>
      <c r="N759" s="88">
        <f>SUM(N754:N758)</f>
        <v>0</v>
      </c>
      <c r="O759" s="88">
        <f t="shared" ref="O759:T759" si="357">SUM(O754:O758)</f>
        <v>0</v>
      </c>
      <c r="P759" s="88">
        <f t="shared" si="357"/>
        <v>0</v>
      </c>
      <c r="Q759" s="185">
        <f t="shared" si="357"/>
        <v>2.8042699999999998</v>
      </c>
      <c r="R759" s="185">
        <f t="shared" si="357"/>
        <v>11.05137</v>
      </c>
      <c r="S759" s="185">
        <f t="shared" si="357"/>
        <v>0</v>
      </c>
      <c r="T759" s="185">
        <f t="shared" si="357"/>
        <v>0</v>
      </c>
      <c r="U759" s="185">
        <f t="shared" si="356"/>
        <v>13.855640000000001</v>
      </c>
      <c r="V759" s="177" t="s">
        <v>11</v>
      </c>
      <c r="W759" s="200">
        <f t="shared" ref="W759:AU759" si="358">SUM(W754:W758)</f>
        <v>2804.27</v>
      </c>
      <c r="X759" s="200">
        <f t="shared" si="358"/>
        <v>0</v>
      </c>
      <c r="Y759" s="200">
        <f t="shared" si="358"/>
        <v>0</v>
      </c>
      <c r="Z759" s="200">
        <f t="shared" si="358"/>
        <v>0</v>
      </c>
      <c r="AA759" s="200">
        <f t="shared" si="358"/>
        <v>0</v>
      </c>
      <c r="AB759" s="200">
        <f t="shared" si="358"/>
        <v>0</v>
      </c>
      <c r="AC759" s="200">
        <f t="shared" si="358"/>
        <v>0</v>
      </c>
      <c r="AD759" s="200">
        <f t="shared" si="358"/>
        <v>0</v>
      </c>
      <c r="AE759" s="200">
        <f t="shared" si="358"/>
        <v>0</v>
      </c>
      <c r="AF759" s="200">
        <f t="shared" si="358"/>
        <v>0</v>
      </c>
      <c r="AG759" s="200">
        <f t="shared" si="358"/>
        <v>0</v>
      </c>
      <c r="AH759" s="201">
        <f t="shared" si="358"/>
        <v>0</v>
      </c>
      <c r="AI759" s="201">
        <f t="shared" si="358"/>
        <v>0</v>
      </c>
      <c r="AJ759" s="201">
        <f t="shared" si="358"/>
        <v>0</v>
      </c>
      <c r="AK759" s="200">
        <f t="shared" si="358"/>
        <v>0</v>
      </c>
      <c r="AL759" s="200">
        <f t="shared" si="358"/>
        <v>0</v>
      </c>
      <c r="AM759" s="200">
        <f t="shared" si="358"/>
        <v>0</v>
      </c>
      <c r="AN759" s="200">
        <f t="shared" si="358"/>
        <v>0</v>
      </c>
      <c r="AO759" s="200">
        <f t="shared" si="358"/>
        <v>0</v>
      </c>
      <c r="AP759" s="200">
        <f t="shared" si="358"/>
        <v>0</v>
      </c>
      <c r="AQ759" s="200">
        <f t="shared" si="358"/>
        <v>0</v>
      </c>
      <c r="AR759" s="200">
        <f t="shared" si="358"/>
        <v>0</v>
      </c>
      <c r="AS759" s="200">
        <f t="shared" si="358"/>
        <v>0</v>
      </c>
      <c r="AT759" s="200">
        <f t="shared" si="358"/>
        <v>0</v>
      </c>
      <c r="AU759" s="201">
        <f t="shared" si="358"/>
        <v>0</v>
      </c>
      <c r="AV759" s="332"/>
    </row>
    <row r="760" spans="1:48" ht="19.5" hidden="1" customHeight="1">
      <c r="A760" s="556" t="s">
        <v>643</v>
      </c>
      <c r="B760" s="557"/>
      <c r="C760" s="557"/>
      <c r="D760" s="557"/>
      <c r="E760" s="557"/>
      <c r="F760" s="557"/>
      <c r="G760" s="557"/>
      <c r="H760" s="557"/>
      <c r="I760" s="557"/>
      <c r="J760" s="557"/>
      <c r="K760" s="557"/>
      <c r="L760" s="557"/>
      <c r="M760" s="557"/>
      <c r="N760" s="557"/>
      <c r="O760" s="557"/>
      <c r="P760" s="557"/>
      <c r="Q760" s="557"/>
      <c r="R760" s="557"/>
      <c r="S760" s="557"/>
      <c r="T760" s="557"/>
      <c r="U760" s="557"/>
      <c r="V760" s="557"/>
      <c r="W760" s="558"/>
      <c r="X760" s="558"/>
      <c r="Y760" s="558"/>
      <c r="Z760" s="558"/>
      <c r="AA760" s="558"/>
      <c r="AB760" s="558"/>
      <c r="AC760" s="558"/>
      <c r="AD760" s="558"/>
      <c r="AE760" s="558"/>
      <c r="AF760" s="558"/>
      <c r="AG760" s="558"/>
      <c r="AH760" s="558"/>
      <c r="AI760" s="558"/>
      <c r="AJ760" s="558"/>
      <c r="AK760" s="558"/>
      <c r="AL760" s="558"/>
      <c r="AM760" s="558"/>
      <c r="AN760" s="558"/>
      <c r="AO760" s="558"/>
      <c r="AP760" s="558"/>
      <c r="AQ760" s="558"/>
      <c r="AR760" s="558"/>
      <c r="AS760" s="558"/>
      <c r="AT760" s="558"/>
      <c r="AU760" s="558"/>
      <c r="AV760" s="559"/>
    </row>
    <row r="761" spans="1:48" ht="15.75" customHeight="1">
      <c r="A761" s="584" t="s">
        <v>54</v>
      </c>
      <c r="B761" s="587" t="s">
        <v>762</v>
      </c>
      <c r="C761" s="653" t="s">
        <v>763</v>
      </c>
      <c r="D761" s="576" t="s">
        <v>662</v>
      </c>
      <c r="E761" s="569" t="s">
        <v>683</v>
      </c>
      <c r="F761" s="6" t="s">
        <v>18</v>
      </c>
      <c r="G761" s="6" t="s">
        <v>20</v>
      </c>
      <c r="H761" s="6" t="s">
        <v>303</v>
      </c>
      <c r="I761" s="6" t="s">
        <v>724</v>
      </c>
      <c r="J761" s="560">
        <v>2023</v>
      </c>
      <c r="K761" s="560">
        <v>2025</v>
      </c>
      <c r="L761" s="563">
        <v>15.35</v>
      </c>
      <c r="M761" s="563">
        <f>Q766+R766+S766+T766</f>
        <v>2.2125000000000001E-3</v>
      </c>
      <c r="N761" s="9">
        <v>0</v>
      </c>
      <c r="O761" s="9">
        <v>0</v>
      </c>
      <c r="P761" s="9">
        <v>0</v>
      </c>
      <c r="Q761" s="9">
        <v>0</v>
      </c>
      <c r="R761" s="9">
        <v>7.3750000000000009E-4</v>
      </c>
      <c r="S761" s="9">
        <v>7.3750000000000009E-4</v>
      </c>
      <c r="T761" s="9">
        <v>7.3750000000000009E-4</v>
      </c>
      <c r="U761" s="9">
        <f>SUM(N761:T761)</f>
        <v>2.2125000000000001E-3</v>
      </c>
      <c r="V761" s="204" t="s">
        <v>3</v>
      </c>
      <c r="W761" s="93">
        <v>0</v>
      </c>
      <c r="X761" s="93">
        <v>0</v>
      </c>
      <c r="Y761" s="93">
        <v>0</v>
      </c>
      <c r="Z761" s="93">
        <v>0</v>
      </c>
      <c r="AA761" s="93">
        <v>0</v>
      </c>
      <c r="AB761" s="93">
        <v>0</v>
      </c>
      <c r="AC761" s="93">
        <v>0</v>
      </c>
      <c r="AD761" s="93">
        <v>0</v>
      </c>
      <c r="AE761" s="93">
        <v>0</v>
      </c>
      <c r="AF761" s="93">
        <v>0</v>
      </c>
      <c r="AG761" s="93">
        <v>0</v>
      </c>
      <c r="AH761" s="9">
        <v>0</v>
      </c>
      <c r="AI761" s="9">
        <v>0</v>
      </c>
      <c r="AJ761" s="9">
        <v>0</v>
      </c>
      <c r="AK761" s="93">
        <v>0</v>
      </c>
      <c r="AL761" s="93">
        <v>0</v>
      </c>
      <c r="AM761" s="93">
        <v>0</v>
      </c>
      <c r="AN761" s="93">
        <v>0</v>
      </c>
      <c r="AO761" s="93">
        <v>0</v>
      </c>
      <c r="AP761" s="93">
        <v>0</v>
      </c>
      <c r="AQ761" s="93">
        <v>0</v>
      </c>
      <c r="AR761" s="93">
        <v>0</v>
      </c>
      <c r="AS761" s="93">
        <v>0</v>
      </c>
      <c r="AT761" s="93">
        <v>0</v>
      </c>
      <c r="AU761" s="9">
        <v>0</v>
      </c>
      <c r="AV761" s="302"/>
    </row>
    <row r="762" spans="1:48" ht="15.75" customHeight="1">
      <c r="A762" s="585"/>
      <c r="B762" s="588"/>
      <c r="C762" s="654"/>
      <c r="D762" s="577"/>
      <c r="E762" s="570"/>
      <c r="F762" s="96" t="s">
        <v>19</v>
      </c>
      <c r="G762" s="96" t="s">
        <v>22</v>
      </c>
      <c r="H762" s="96" t="s">
        <v>764</v>
      </c>
      <c r="I762" s="96" t="s">
        <v>764</v>
      </c>
      <c r="J762" s="561"/>
      <c r="K762" s="561"/>
      <c r="L762" s="564"/>
      <c r="M762" s="564"/>
      <c r="N762" s="83">
        <v>0</v>
      </c>
      <c r="O762" s="83">
        <v>0</v>
      </c>
      <c r="P762" s="83">
        <v>0</v>
      </c>
      <c r="Q762" s="83">
        <v>0</v>
      </c>
      <c r="R762" s="83">
        <v>0</v>
      </c>
      <c r="S762" s="83">
        <v>0</v>
      </c>
      <c r="T762" s="83">
        <v>0</v>
      </c>
      <c r="U762" s="83">
        <f t="shared" ref="U762:U766" si="359">SUM(N762:T762)</f>
        <v>0</v>
      </c>
      <c r="V762" s="171" t="s">
        <v>8</v>
      </c>
      <c r="W762" s="192">
        <v>0</v>
      </c>
      <c r="X762" s="192">
        <v>0</v>
      </c>
      <c r="Y762" s="192">
        <v>0</v>
      </c>
      <c r="Z762" s="192">
        <v>0</v>
      </c>
      <c r="AA762" s="192">
        <v>0</v>
      </c>
      <c r="AB762" s="192">
        <v>0</v>
      </c>
      <c r="AC762" s="192">
        <v>0</v>
      </c>
      <c r="AD762" s="192">
        <v>0</v>
      </c>
      <c r="AE762" s="192">
        <v>0</v>
      </c>
      <c r="AF762" s="192">
        <v>0</v>
      </c>
      <c r="AG762" s="192">
        <v>0</v>
      </c>
      <c r="AH762" s="83">
        <v>0</v>
      </c>
      <c r="AI762" s="83">
        <v>0</v>
      </c>
      <c r="AJ762" s="83">
        <v>0</v>
      </c>
      <c r="AK762" s="192">
        <v>0</v>
      </c>
      <c r="AL762" s="192">
        <v>0</v>
      </c>
      <c r="AM762" s="192">
        <v>0</v>
      </c>
      <c r="AN762" s="192">
        <v>0</v>
      </c>
      <c r="AO762" s="192">
        <v>0</v>
      </c>
      <c r="AP762" s="192">
        <v>0</v>
      </c>
      <c r="AQ762" s="192">
        <v>0</v>
      </c>
      <c r="AR762" s="192">
        <v>0</v>
      </c>
      <c r="AS762" s="192">
        <v>0</v>
      </c>
      <c r="AT762" s="192">
        <v>0</v>
      </c>
      <c r="AU762" s="83">
        <v>0</v>
      </c>
      <c r="AV762" s="302"/>
    </row>
    <row r="763" spans="1:48" ht="15.75" customHeight="1">
      <c r="A763" s="585"/>
      <c r="B763" s="588"/>
      <c r="C763" s="654"/>
      <c r="D763" s="577"/>
      <c r="E763" s="570"/>
      <c r="F763" s="566" t="s">
        <v>39</v>
      </c>
      <c r="G763" s="566" t="s">
        <v>21</v>
      </c>
      <c r="H763" s="566" t="s">
        <v>375</v>
      </c>
      <c r="I763" s="566" t="s">
        <v>366</v>
      </c>
      <c r="J763" s="561"/>
      <c r="K763" s="561"/>
      <c r="L763" s="564"/>
      <c r="M763" s="564"/>
      <c r="N763" s="83">
        <v>0</v>
      </c>
      <c r="O763" s="83">
        <v>0</v>
      </c>
      <c r="P763" s="83">
        <v>0</v>
      </c>
      <c r="Q763" s="83">
        <v>0</v>
      </c>
      <c r="R763" s="83">
        <v>0</v>
      </c>
      <c r="S763" s="83">
        <v>0</v>
      </c>
      <c r="T763" s="83">
        <v>0</v>
      </c>
      <c r="U763" s="83">
        <f>SUM(N763:T763)</f>
        <v>0</v>
      </c>
      <c r="V763" s="170" t="s">
        <v>50</v>
      </c>
      <c r="W763" s="192">
        <v>0</v>
      </c>
      <c r="X763" s="192">
        <v>0</v>
      </c>
      <c r="Y763" s="192">
        <v>0</v>
      </c>
      <c r="Z763" s="192">
        <v>0</v>
      </c>
      <c r="AA763" s="192">
        <v>0</v>
      </c>
      <c r="AB763" s="192">
        <v>0</v>
      </c>
      <c r="AC763" s="192">
        <v>0</v>
      </c>
      <c r="AD763" s="192">
        <v>0</v>
      </c>
      <c r="AE763" s="192">
        <v>0</v>
      </c>
      <c r="AF763" s="192">
        <v>0</v>
      </c>
      <c r="AG763" s="192">
        <v>0</v>
      </c>
      <c r="AH763" s="83">
        <v>0</v>
      </c>
      <c r="AI763" s="83">
        <v>0</v>
      </c>
      <c r="AJ763" s="83">
        <v>0</v>
      </c>
      <c r="AK763" s="192">
        <v>0</v>
      </c>
      <c r="AL763" s="192">
        <v>0</v>
      </c>
      <c r="AM763" s="192">
        <v>0</v>
      </c>
      <c r="AN763" s="192">
        <v>0</v>
      </c>
      <c r="AO763" s="192">
        <v>0</v>
      </c>
      <c r="AP763" s="192">
        <v>0</v>
      </c>
      <c r="AQ763" s="192">
        <v>0</v>
      </c>
      <c r="AR763" s="192">
        <v>0</v>
      </c>
      <c r="AS763" s="192">
        <v>0</v>
      </c>
      <c r="AT763" s="192">
        <v>0</v>
      </c>
      <c r="AU763" s="83">
        <v>0</v>
      </c>
      <c r="AV763" s="302"/>
    </row>
    <row r="764" spans="1:48" ht="15.75" customHeight="1">
      <c r="A764" s="585"/>
      <c r="B764" s="588"/>
      <c r="C764" s="654"/>
      <c r="D764" s="577"/>
      <c r="E764" s="570"/>
      <c r="F764" s="567"/>
      <c r="G764" s="567"/>
      <c r="H764" s="567"/>
      <c r="I764" s="567"/>
      <c r="J764" s="561"/>
      <c r="K764" s="561"/>
      <c r="L764" s="564"/>
      <c r="M764" s="564"/>
      <c r="N764" s="83">
        <v>0</v>
      </c>
      <c r="O764" s="83">
        <v>0</v>
      </c>
      <c r="P764" s="83">
        <v>0</v>
      </c>
      <c r="Q764" s="83">
        <v>0</v>
      </c>
      <c r="R764" s="83">
        <v>0</v>
      </c>
      <c r="S764" s="83">
        <v>0</v>
      </c>
      <c r="T764" s="83">
        <v>0</v>
      </c>
      <c r="U764" s="83">
        <f t="shared" si="359"/>
        <v>0</v>
      </c>
      <c r="V764" s="170" t="s">
        <v>51</v>
      </c>
      <c r="W764" s="192">
        <v>0</v>
      </c>
      <c r="X764" s="192">
        <v>0</v>
      </c>
      <c r="Y764" s="192">
        <v>0</v>
      </c>
      <c r="Z764" s="192">
        <v>0</v>
      </c>
      <c r="AA764" s="192">
        <v>0</v>
      </c>
      <c r="AB764" s="192">
        <v>0</v>
      </c>
      <c r="AC764" s="192">
        <v>0</v>
      </c>
      <c r="AD764" s="192">
        <v>0</v>
      </c>
      <c r="AE764" s="192">
        <v>0</v>
      </c>
      <c r="AF764" s="192">
        <v>0</v>
      </c>
      <c r="AG764" s="192">
        <v>0</v>
      </c>
      <c r="AH764" s="83">
        <v>0</v>
      </c>
      <c r="AI764" s="83">
        <v>0</v>
      </c>
      <c r="AJ764" s="83">
        <v>0</v>
      </c>
      <c r="AK764" s="192">
        <v>0</v>
      </c>
      <c r="AL764" s="192">
        <v>0</v>
      </c>
      <c r="AM764" s="192">
        <v>0</v>
      </c>
      <c r="AN764" s="192">
        <v>0</v>
      </c>
      <c r="AO764" s="192">
        <v>0</v>
      </c>
      <c r="AP764" s="192">
        <v>0</v>
      </c>
      <c r="AQ764" s="192">
        <v>0</v>
      </c>
      <c r="AR764" s="192">
        <v>0</v>
      </c>
      <c r="AS764" s="192">
        <v>0</v>
      </c>
      <c r="AT764" s="192">
        <v>0</v>
      </c>
      <c r="AU764" s="83">
        <v>0</v>
      </c>
      <c r="AV764" s="302"/>
    </row>
    <row r="765" spans="1:48">
      <c r="A765" s="585"/>
      <c r="B765" s="588"/>
      <c r="C765" s="654"/>
      <c r="D765" s="577"/>
      <c r="E765" s="570"/>
      <c r="F765" s="567"/>
      <c r="G765" s="567"/>
      <c r="H765" s="567"/>
      <c r="I765" s="567"/>
      <c r="J765" s="561"/>
      <c r="K765" s="561"/>
      <c r="L765" s="564"/>
      <c r="M765" s="564"/>
      <c r="N765" s="86">
        <v>0</v>
      </c>
      <c r="O765" s="86">
        <v>0</v>
      </c>
      <c r="P765" s="86">
        <v>0</v>
      </c>
      <c r="Q765" s="86">
        <v>0</v>
      </c>
      <c r="R765" s="86">
        <v>0</v>
      </c>
      <c r="S765" s="86">
        <v>0</v>
      </c>
      <c r="T765" s="86">
        <v>0</v>
      </c>
      <c r="U765" s="83">
        <f t="shared" si="359"/>
        <v>0</v>
      </c>
      <c r="V765" s="170" t="s">
        <v>52</v>
      </c>
      <c r="W765" s="207">
        <v>0</v>
      </c>
      <c r="X765" s="207">
        <v>0</v>
      </c>
      <c r="Y765" s="207">
        <v>0</v>
      </c>
      <c r="Z765" s="207">
        <v>0</v>
      </c>
      <c r="AA765" s="207">
        <v>0</v>
      </c>
      <c r="AB765" s="207">
        <v>0</v>
      </c>
      <c r="AC765" s="207">
        <v>0</v>
      </c>
      <c r="AD765" s="207">
        <v>0</v>
      </c>
      <c r="AE765" s="207">
        <v>0</v>
      </c>
      <c r="AF765" s="207">
        <v>0</v>
      </c>
      <c r="AG765" s="207">
        <v>0</v>
      </c>
      <c r="AH765" s="86">
        <v>0</v>
      </c>
      <c r="AI765" s="86">
        <v>0</v>
      </c>
      <c r="AJ765" s="86">
        <v>0</v>
      </c>
      <c r="AK765" s="207">
        <v>0</v>
      </c>
      <c r="AL765" s="207">
        <v>0</v>
      </c>
      <c r="AM765" s="207">
        <v>0</v>
      </c>
      <c r="AN765" s="207">
        <v>0</v>
      </c>
      <c r="AO765" s="207">
        <v>0</v>
      </c>
      <c r="AP765" s="207">
        <v>0</v>
      </c>
      <c r="AQ765" s="207">
        <v>0</v>
      </c>
      <c r="AR765" s="207">
        <v>0</v>
      </c>
      <c r="AS765" s="207">
        <v>0</v>
      </c>
      <c r="AT765" s="207">
        <v>0</v>
      </c>
      <c r="AU765" s="86">
        <v>0</v>
      </c>
      <c r="AV765" s="302"/>
    </row>
    <row r="766" spans="1:48">
      <c r="A766" s="586"/>
      <c r="B766" s="589"/>
      <c r="C766" s="655"/>
      <c r="D766" s="578"/>
      <c r="E766" s="571"/>
      <c r="F766" s="568"/>
      <c r="G766" s="568"/>
      <c r="H766" s="568"/>
      <c r="I766" s="568"/>
      <c r="J766" s="562"/>
      <c r="K766" s="562"/>
      <c r="L766" s="565"/>
      <c r="M766" s="565"/>
      <c r="N766" s="88">
        <f>SUM(N761:N765)</f>
        <v>0</v>
      </c>
      <c r="O766" s="88">
        <f t="shared" ref="O766:T766" si="360">SUM(O761:O765)</f>
        <v>0</v>
      </c>
      <c r="P766" s="88">
        <f t="shared" si="360"/>
        <v>0</v>
      </c>
      <c r="Q766" s="185">
        <f t="shared" si="360"/>
        <v>0</v>
      </c>
      <c r="R766" s="185">
        <f t="shared" si="360"/>
        <v>7.3750000000000009E-4</v>
      </c>
      <c r="S766" s="185">
        <f t="shared" si="360"/>
        <v>7.3750000000000009E-4</v>
      </c>
      <c r="T766" s="185">
        <f t="shared" si="360"/>
        <v>7.3750000000000009E-4</v>
      </c>
      <c r="U766" s="185">
        <f t="shared" si="359"/>
        <v>2.2125000000000001E-3</v>
      </c>
      <c r="V766" s="177" t="s">
        <v>11</v>
      </c>
      <c r="W766" s="200">
        <f t="shared" ref="W766:AU766" si="361">SUM(W761:W765)</f>
        <v>0</v>
      </c>
      <c r="X766" s="200">
        <f t="shared" si="361"/>
        <v>0</v>
      </c>
      <c r="Y766" s="200">
        <f t="shared" si="361"/>
        <v>0</v>
      </c>
      <c r="Z766" s="200">
        <f t="shared" si="361"/>
        <v>0</v>
      </c>
      <c r="AA766" s="200">
        <f t="shared" si="361"/>
        <v>0</v>
      </c>
      <c r="AB766" s="200">
        <f t="shared" si="361"/>
        <v>0</v>
      </c>
      <c r="AC766" s="200">
        <f t="shared" si="361"/>
        <v>0</v>
      </c>
      <c r="AD766" s="200">
        <f t="shared" si="361"/>
        <v>0</v>
      </c>
      <c r="AE766" s="200">
        <f t="shared" si="361"/>
        <v>0</v>
      </c>
      <c r="AF766" s="200">
        <f t="shared" si="361"/>
        <v>0</v>
      </c>
      <c r="AG766" s="200">
        <f t="shared" si="361"/>
        <v>0</v>
      </c>
      <c r="AH766" s="201">
        <f t="shared" si="361"/>
        <v>0</v>
      </c>
      <c r="AI766" s="201">
        <f t="shared" si="361"/>
        <v>0</v>
      </c>
      <c r="AJ766" s="201">
        <f t="shared" si="361"/>
        <v>0</v>
      </c>
      <c r="AK766" s="200">
        <f t="shared" si="361"/>
        <v>0</v>
      </c>
      <c r="AL766" s="200">
        <f t="shared" si="361"/>
        <v>0</v>
      </c>
      <c r="AM766" s="200">
        <f t="shared" si="361"/>
        <v>0</v>
      </c>
      <c r="AN766" s="200">
        <f t="shared" si="361"/>
        <v>0</v>
      </c>
      <c r="AO766" s="200">
        <f t="shared" si="361"/>
        <v>0</v>
      </c>
      <c r="AP766" s="200">
        <f t="shared" si="361"/>
        <v>0</v>
      </c>
      <c r="AQ766" s="200">
        <f t="shared" si="361"/>
        <v>0</v>
      </c>
      <c r="AR766" s="200">
        <f t="shared" si="361"/>
        <v>0</v>
      </c>
      <c r="AS766" s="200">
        <f t="shared" si="361"/>
        <v>0</v>
      </c>
      <c r="AT766" s="200">
        <f t="shared" si="361"/>
        <v>0</v>
      </c>
      <c r="AU766" s="201">
        <f t="shared" si="361"/>
        <v>0</v>
      </c>
      <c r="AV766" s="332"/>
    </row>
    <row r="767" spans="1:48" ht="15.75" hidden="1" customHeight="1">
      <c r="A767" s="178"/>
      <c r="B767" s="625" t="s">
        <v>765</v>
      </c>
      <c r="C767" s="626"/>
      <c r="D767" s="626"/>
      <c r="E767" s="626"/>
      <c r="F767" s="626"/>
      <c r="G767" s="626"/>
      <c r="H767" s="626"/>
      <c r="I767" s="626"/>
      <c r="J767" s="626"/>
      <c r="K767" s="626"/>
      <c r="L767" s="626"/>
      <c r="M767" s="626"/>
      <c r="N767" s="626"/>
      <c r="O767" s="626"/>
      <c r="P767" s="626"/>
      <c r="Q767" s="626"/>
      <c r="R767" s="626"/>
      <c r="S767" s="626"/>
      <c r="T767" s="626"/>
      <c r="U767" s="626"/>
      <c r="V767" s="626"/>
      <c r="W767" s="461"/>
      <c r="X767" s="461"/>
      <c r="Y767" s="461"/>
      <c r="Z767" s="461"/>
      <c r="AA767" s="461"/>
      <c r="AB767" s="461"/>
      <c r="AC767" s="461"/>
      <c r="AD767" s="461"/>
      <c r="AE767" s="461"/>
      <c r="AF767" s="461"/>
      <c r="AG767" s="461"/>
      <c r="AH767" s="461"/>
      <c r="AI767" s="461"/>
      <c r="AJ767" s="461"/>
      <c r="AK767" s="461"/>
      <c r="AL767" s="461"/>
      <c r="AM767" s="461"/>
      <c r="AN767" s="461"/>
      <c r="AO767" s="461"/>
      <c r="AP767" s="461"/>
      <c r="AQ767" s="461"/>
      <c r="AR767" s="461"/>
      <c r="AS767" s="461"/>
      <c r="AT767" s="461"/>
      <c r="AU767" s="461"/>
      <c r="AV767" s="462"/>
    </row>
    <row r="768" spans="1:48" ht="15.75" customHeight="1">
      <c r="A768" s="471" t="s">
        <v>53</v>
      </c>
      <c r="B768" s="535" t="s">
        <v>428</v>
      </c>
      <c r="C768" s="653" t="s">
        <v>766</v>
      </c>
      <c r="D768" s="614" t="s">
        <v>630</v>
      </c>
      <c r="E768" s="617" t="s">
        <v>691</v>
      </c>
      <c r="F768" s="6" t="s">
        <v>18</v>
      </c>
      <c r="G768" s="6" t="s">
        <v>20</v>
      </c>
      <c r="H768" s="6" t="s">
        <v>297</v>
      </c>
      <c r="I768" s="6" t="s">
        <v>297</v>
      </c>
      <c r="J768" s="532">
        <v>2019</v>
      </c>
      <c r="K768" s="532">
        <v>2019</v>
      </c>
      <c r="L768" s="541">
        <v>5.6109999999999998</v>
      </c>
      <c r="M768" s="563">
        <f>Q773+R773+S773+T773</f>
        <v>0.41602999999999996</v>
      </c>
      <c r="N768" s="9">
        <v>0</v>
      </c>
      <c r="O768" s="9">
        <v>5.0374399999999993</v>
      </c>
      <c r="P768" s="9">
        <v>0.15759489000000029</v>
      </c>
      <c r="Q768" s="9">
        <v>0.41602999999999996</v>
      </c>
      <c r="R768" s="9">
        <v>0</v>
      </c>
      <c r="S768" s="9">
        <v>0</v>
      </c>
      <c r="T768" s="9">
        <v>0</v>
      </c>
      <c r="U768" s="9">
        <f>SUM(N768:T768)</f>
        <v>5.6110648899999997</v>
      </c>
      <c r="V768" s="204" t="s">
        <v>3</v>
      </c>
      <c r="W768" s="93">
        <v>416.03</v>
      </c>
      <c r="X768" s="93">
        <v>0</v>
      </c>
      <c r="Y768" s="93">
        <v>0</v>
      </c>
      <c r="Z768" s="93">
        <v>0</v>
      </c>
      <c r="AA768" s="93">
        <v>0</v>
      </c>
      <c r="AB768" s="93">
        <v>0</v>
      </c>
      <c r="AC768" s="93">
        <v>0</v>
      </c>
      <c r="AD768" s="93">
        <v>0</v>
      </c>
      <c r="AE768" s="93">
        <v>0</v>
      </c>
      <c r="AF768" s="93">
        <v>0</v>
      </c>
      <c r="AG768" s="93">
        <v>0</v>
      </c>
      <c r="AH768" s="9">
        <v>0</v>
      </c>
      <c r="AI768" s="9">
        <v>0</v>
      </c>
      <c r="AJ768" s="9">
        <v>0</v>
      </c>
      <c r="AK768" s="93">
        <v>0</v>
      </c>
      <c r="AL768" s="93">
        <v>0</v>
      </c>
      <c r="AM768" s="93">
        <v>0</v>
      </c>
      <c r="AN768" s="93">
        <v>0</v>
      </c>
      <c r="AO768" s="93">
        <v>0</v>
      </c>
      <c r="AP768" s="93">
        <v>0</v>
      </c>
      <c r="AQ768" s="93">
        <v>0</v>
      </c>
      <c r="AR768" s="93">
        <v>0</v>
      </c>
      <c r="AS768" s="93">
        <v>0</v>
      </c>
      <c r="AT768" s="93">
        <v>0</v>
      </c>
      <c r="AU768" s="9">
        <v>0</v>
      </c>
      <c r="AV768" s="636" t="s">
        <v>997</v>
      </c>
    </row>
    <row r="769" spans="1:48" ht="20.25" customHeight="1">
      <c r="A769" s="472"/>
      <c r="B769" s="536"/>
      <c r="C769" s="654"/>
      <c r="D769" s="615"/>
      <c r="E769" s="618"/>
      <c r="F769" s="6" t="s">
        <v>19</v>
      </c>
      <c r="G769" s="6" t="s">
        <v>22</v>
      </c>
      <c r="H769" s="6" t="s">
        <v>297</v>
      </c>
      <c r="I769" s="6" t="s">
        <v>297</v>
      </c>
      <c r="J769" s="533"/>
      <c r="K769" s="533"/>
      <c r="L769" s="609"/>
      <c r="M769" s="564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362">SUM(N769:T769)</f>
        <v>0</v>
      </c>
      <c r="V769" s="172" t="s">
        <v>8</v>
      </c>
      <c r="W769" s="93">
        <v>0</v>
      </c>
      <c r="X769" s="93">
        <v>0</v>
      </c>
      <c r="Y769" s="93">
        <v>0</v>
      </c>
      <c r="Z769" s="93">
        <v>0</v>
      </c>
      <c r="AA769" s="93">
        <v>0</v>
      </c>
      <c r="AB769" s="93">
        <v>0</v>
      </c>
      <c r="AC769" s="93">
        <v>0</v>
      </c>
      <c r="AD769" s="93">
        <v>0</v>
      </c>
      <c r="AE769" s="93">
        <v>0</v>
      </c>
      <c r="AF769" s="93">
        <v>0</v>
      </c>
      <c r="AG769" s="93">
        <v>0</v>
      </c>
      <c r="AH769" s="9">
        <v>0</v>
      </c>
      <c r="AI769" s="9">
        <v>0</v>
      </c>
      <c r="AJ769" s="9">
        <v>0</v>
      </c>
      <c r="AK769" s="93">
        <v>0</v>
      </c>
      <c r="AL769" s="93">
        <v>0</v>
      </c>
      <c r="AM769" s="93">
        <v>0</v>
      </c>
      <c r="AN769" s="93">
        <v>0</v>
      </c>
      <c r="AO769" s="93">
        <v>0</v>
      </c>
      <c r="AP769" s="93">
        <v>0</v>
      </c>
      <c r="AQ769" s="93">
        <v>0</v>
      </c>
      <c r="AR769" s="93">
        <v>0</v>
      </c>
      <c r="AS769" s="93">
        <v>0</v>
      </c>
      <c r="AT769" s="93">
        <v>0</v>
      </c>
      <c r="AU769" s="9">
        <v>0</v>
      </c>
      <c r="AV769" s="637"/>
    </row>
    <row r="770" spans="1:48" ht="15.75" customHeight="1">
      <c r="A770" s="472"/>
      <c r="B770" s="536"/>
      <c r="C770" s="654"/>
      <c r="D770" s="615"/>
      <c r="E770" s="618"/>
      <c r="F770" s="538" t="s">
        <v>39</v>
      </c>
      <c r="G770" s="538" t="s">
        <v>21</v>
      </c>
      <c r="H770" s="538" t="s">
        <v>319</v>
      </c>
      <c r="I770" s="538" t="s">
        <v>767</v>
      </c>
      <c r="J770" s="533"/>
      <c r="K770" s="533"/>
      <c r="L770" s="609"/>
      <c r="M770" s="564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204" t="s">
        <v>50</v>
      </c>
      <c r="W770" s="93">
        <v>0</v>
      </c>
      <c r="X770" s="93">
        <v>0</v>
      </c>
      <c r="Y770" s="93">
        <v>0</v>
      </c>
      <c r="Z770" s="93">
        <v>0</v>
      </c>
      <c r="AA770" s="93">
        <v>0</v>
      </c>
      <c r="AB770" s="93">
        <v>0</v>
      </c>
      <c r="AC770" s="93">
        <v>0</v>
      </c>
      <c r="AD770" s="93">
        <v>0</v>
      </c>
      <c r="AE770" s="93">
        <v>0</v>
      </c>
      <c r="AF770" s="93">
        <v>0</v>
      </c>
      <c r="AG770" s="93">
        <v>0</v>
      </c>
      <c r="AH770" s="9">
        <v>0</v>
      </c>
      <c r="AI770" s="9">
        <v>0</v>
      </c>
      <c r="AJ770" s="9">
        <v>0</v>
      </c>
      <c r="AK770" s="93">
        <v>0</v>
      </c>
      <c r="AL770" s="93">
        <v>0</v>
      </c>
      <c r="AM770" s="93">
        <v>0</v>
      </c>
      <c r="AN770" s="93">
        <v>0</v>
      </c>
      <c r="AO770" s="93">
        <v>0</v>
      </c>
      <c r="AP770" s="93">
        <v>0</v>
      </c>
      <c r="AQ770" s="93">
        <v>0</v>
      </c>
      <c r="AR770" s="93">
        <v>0</v>
      </c>
      <c r="AS770" s="93">
        <v>0</v>
      </c>
      <c r="AT770" s="93">
        <v>0</v>
      </c>
      <c r="AU770" s="9">
        <v>0</v>
      </c>
      <c r="AV770" s="637"/>
    </row>
    <row r="771" spans="1:48">
      <c r="A771" s="472"/>
      <c r="B771" s="536"/>
      <c r="C771" s="654"/>
      <c r="D771" s="615"/>
      <c r="E771" s="618"/>
      <c r="F771" s="539"/>
      <c r="G771" s="539"/>
      <c r="H771" s="539"/>
      <c r="I771" s="539"/>
      <c r="J771" s="533"/>
      <c r="K771" s="533"/>
      <c r="L771" s="609"/>
      <c r="M771" s="564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362"/>
        <v>0</v>
      </c>
      <c r="V771" s="204" t="s">
        <v>51</v>
      </c>
      <c r="W771" s="93">
        <v>0</v>
      </c>
      <c r="X771" s="93">
        <v>0</v>
      </c>
      <c r="Y771" s="93">
        <v>0</v>
      </c>
      <c r="Z771" s="93">
        <v>0</v>
      </c>
      <c r="AA771" s="93">
        <v>0</v>
      </c>
      <c r="AB771" s="93">
        <v>0</v>
      </c>
      <c r="AC771" s="93">
        <v>0</v>
      </c>
      <c r="AD771" s="93">
        <v>0</v>
      </c>
      <c r="AE771" s="93">
        <v>0</v>
      </c>
      <c r="AF771" s="93">
        <v>0</v>
      </c>
      <c r="AG771" s="93">
        <v>0</v>
      </c>
      <c r="AH771" s="9">
        <v>0</v>
      </c>
      <c r="AI771" s="9">
        <v>0</v>
      </c>
      <c r="AJ771" s="9">
        <v>0</v>
      </c>
      <c r="AK771" s="93">
        <v>0</v>
      </c>
      <c r="AL771" s="93">
        <v>0</v>
      </c>
      <c r="AM771" s="93">
        <v>0</v>
      </c>
      <c r="AN771" s="93">
        <v>0</v>
      </c>
      <c r="AO771" s="93">
        <v>0</v>
      </c>
      <c r="AP771" s="93">
        <v>0</v>
      </c>
      <c r="AQ771" s="93">
        <v>0</v>
      </c>
      <c r="AR771" s="93">
        <v>0</v>
      </c>
      <c r="AS771" s="93">
        <v>0</v>
      </c>
      <c r="AT771" s="93">
        <v>0</v>
      </c>
      <c r="AU771" s="9">
        <v>0</v>
      </c>
      <c r="AV771" s="637"/>
    </row>
    <row r="772" spans="1:48">
      <c r="A772" s="472"/>
      <c r="B772" s="536"/>
      <c r="C772" s="654"/>
      <c r="D772" s="615"/>
      <c r="E772" s="618"/>
      <c r="F772" s="539"/>
      <c r="G772" s="539"/>
      <c r="H772" s="539"/>
      <c r="I772" s="539"/>
      <c r="J772" s="533"/>
      <c r="K772" s="533"/>
      <c r="L772" s="609"/>
      <c r="M772" s="564"/>
      <c r="N772" s="85">
        <v>0</v>
      </c>
      <c r="O772" s="85">
        <v>0</v>
      </c>
      <c r="P772" s="85">
        <v>0</v>
      </c>
      <c r="Q772" s="85">
        <v>0</v>
      </c>
      <c r="R772" s="85">
        <v>0</v>
      </c>
      <c r="S772" s="85">
        <v>0</v>
      </c>
      <c r="T772" s="85">
        <v>0</v>
      </c>
      <c r="U772" s="9">
        <f t="shared" si="362"/>
        <v>0</v>
      </c>
      <c r="V772" s="204" t="s">
        <v>52</v>
      </c>
      <c r="W772" s="191">
        <v>0</v>
      </c>
      <c r="X772" s="191">
        <v>0</v>
      </c>
      <c r="Y772" s="191">
        <v>0</v>
      </c>
      <c r="Z772" s="191">
        <v>0</v>
      </c>
      <c r="AA772" s="191">
        <v>0</v>
      </c>
      <c r="AB772" s="191">
        <v>0</v>
      </c>
      <c r="AC772" s="191">
        <v>0</v>
      </c>
      <c r="AD772" s="191">
        <v>0</v>
      </c>
      <c r="AE772" s="191">
        <v>0</v>
      </c>
      <c r="AF772" s="191">
        <v>0</v>
      </c>
      <c r="AG772" s="191">
        <v>0</v>
      </c>
      <c r="AH772" s="85">
        <v>0</v>
      </c>
      <c r="AI772" s="85">
        <v>0</v>
      </c>
      <c r="AJ772" s="85">
        <v>0</v>
      </c>
      <c r="AK772" s="191">
        <v>0</v>
      </c>
      <c r="AL772" s="191">
        <v>0</v>
      </c>
      <c r="AM772" s="191">
        <v>0</v>
      </c>
      <c r="AN772" s="191">
        <v>0</v>
      </c>
      <c r="AO772" s="191">
        <v>0</v>
      </c>
      <c r="AP772" s="191">
        <v>0</v>
      </c>
      <c r="AQ772" s="191">
        <v>0</v>
      </c>
      <c r="AR772" s="191">
        <v>0</v>
      </c>
      <c r="AS772" s="191">
        <v>0</v>
      </c>
      <c r="AT772" s="191">
        <v>0</v>
      </c>
      <c r="AU772" s="85">
        <v>0</v>
      </c>
      <c r="AV772" s="638"/>
    </row>
    <row r="773" spans="1:48">
      <c r="A773" s="472"/>
      <c r="B773" s="537"/>
      <c r="C773" s="655"/>
      <c r="D773" s="616"/>
      <c r="E773" s="619"/>
      <c r="F773" s="540"/>
      <c r="G773" s="540"/>
      <c r="H773" s="540"/>
      <c r="I773" s="540"/>
      <c r="J773" s="534"/>
      <c r="K773" s="534"/>
      <c r="L773" s="610"/>
      <c r="M773" s="565"/>
      <c r="N773" s="87">
        <f>SUM(N768:N772)</f>
        <v>0</v>
      </c>
      <c r="O773" s="87">
        <f t="shared" ref="O773:T773" si="363">SUM(O768:O772)</f>
        <v>5.0374399999999993</v>
      </c>
      <c r="P773" s="87">
        <f t="shared" si="363"/>
        <v>0.15759489000000029</v>
      </c>
      <c r="Q773" s="185">
        <f t="shared" si="363"/>
        <v>0.41602999999999996</v>
      </c>
      <c r="R773" s="185">
        <f t="shared" si="363"/>
        <v>0</v>
      </c>
      <c r="S773" s="185">
        <f t="shared" si="363"/>
        <v>0</v>
      </c>
      <c r="T773" s="185">
        <f t="shared" si="363"/>
        <v>0</v>
      </c>
      <c r="U773" s="185">
        <f t="shared" si="362"/>
        <v>5.6110648899999997</v>
      </c>
      <c r="V773" s="177" t="s">
        <v>11</v>
      </c>
      <c r="W773" s="200">
        <f t="shared" ref="W773:AU773" si="364">SUM(W768:W772)</f>
        <v>416.03</v>
      </c>
      <c r="X773" s="200">
        <f t="shared" si="364"/>
        <v>0</v>
      </c>
      <c r="Y773" s="200">
        <f t="shared" si="364"/>
        <v>0</v>
      </c>
      <c r="Z773" s="200">
        <f t="shared" si="364"/>
        <v>0</v>
      </c>
      <c r="AA773" s="200">
        <f t="shared" si="364"/>
        <v>0</v>
      </c>
      <c r="AB773" s="200">
        <f t="shared" si="364"/>
        <v>0</v>
      </c>
      <c r="AC773" s="200">
        <f t="shared" si="364"/>
        <v>0</v>
      </c>
      <c r="AD773" s="200">
        <f t="shared" si="364"/>
        <v>0</v>
      </c>
      <c r="AE773" s="200">
        <f t="shared" si="364"/>
        <v>0</v>
      </c>
      <c r="AF773" s="200">
        <f t="shared" si="364"/>
        <v>0</v>
      </c>
      <c r="AG773" s="200">
        <f t="shared" si="364"/>
        <v>0</v>
      </c>
      <c r="AH773" s="201">
        <f t="shared" si="364"/>
        <v>0</v>
      </c>
      <c r="AI773" s="201">
        <f t="shared" si="364"/>
        <v>0</v>
      </c>
      <c r="AJ773" s="201">
        <f t="shared" si="364"/>
        <v>0</v>
      </c>
      <c r="AK773" s="200">
        <f t="shared" si="364"/>
        <v>0</v>
      </c>
      <c r="AL773" s="200">
        <f t="shared" si="364"/>
        <v>0</v>
      </c>
      <c r="AM773" s="200">
        <f t="shared" si="364"/>
        <v>0</v>
      </c>
      <c r="AN773" s="200">
        <f t="shared" si="364"/>
        <v>0</v>
      </c>
      <c r="AO773" s="200">
        <f t="shared" si="364"/>
        <v>0</v>
      </c>
      <c r="AP773" s="200">
        <f t="shared" si="364"/>
        <v>0</v>
      </c>
      <c r="AQ773" s="200">
        <f t="shared" si="364"/>
        <v>0</v>
      </c>
      <c r="AR773" s="200">
        <f t="shared" si="364"/>
        <v>0</v>
      </c>
      <c r="AS773" s="200">
        <f t="shared" si="364"/>
        <v>0</v>
      </c>
      <c r="AT773" s="200">
        <f t="shared" si="364"/>
        <v>0</v>
      </c>
      <c r="AU773" s="201">
        <f t="shared" si="364"/>
        <v>0</v>
      </c>
      <c r="AV773" s="332"/>
    </row>
    <row r="774" spans="1:48" ht="15.75" customHeight="1">
      <c r="A774" s="472"/>
      <c r="B774" s="535" t="s">
        <v>768</v>
      </c>
      <c r="C774" s="653" t="s">
        <v>769</v>
      </c>
      <c r="D774" s="614" t="s">
        <v>630</v>
      </c>
      <c r="E774" s="617" t="s">
        <v>691</v>
      </c>
      <c r="F774" s="6" t="s">
        <v>18</v>
      </c>
      <c r="G774" s="6" t="s">
        <v>20</v>
      </c>
      <c r="H774" s="6" t="s">
        <v>297</v>
      </c>
      <c r="I774" s="6" t="s">
        <v>297</v>
      </c>
      <c r="J774" s="532">
        <v>2020</v>
      </c>
      <c r="K774" s="532">
        <v>2023</v>
      </c>
      <c r="L774" s="541">
        <v>140.749</v>
      </c>
      <c r="M774" s="563">
        <f>Q779+R779+S779+T779</f>
        <v>33.206200000000003</v>
      </c>
      <c r="N774" s="9">
        <v>1.82511</v>
      </c>
      <c r="O774" s="9">
        <v>57.476200000000006</v>
      </c>
      <c r="P774" s="9">
        <v>30.284520000000001</v>
      </c>
      <c r="Q774" s="9">
        <v>13.866520000000001</v>
      </c>
      <c r="R774" s="9">
        <v>3.33968</v>
      </c>
      <c r="S774" s="9">
        <v>8</v>
      </c>
      <c r="T774" s="9">
        <v>8</v>
      </c>
      <c r="U774" s="9">
        <f>SUM(N774:T774)</f>
        <v>122.79203000000003</v>
      </c>
      <c r="V774" s="204" t="s">
        <v>3</v>
      </c>
      <c r="W774" s="93">
        <v>13866.52</v>
      </c>
      <c r="X774" s="93">
        <v>0</v>
      </c>
      <c r="Y774" s="93">
        <v>0</v>
      </c>
      <c r="Z774" s="93">
        <v>0</v>
      </c>
      <c r="AA774" s="93">
        <v>0</v>
      </c>
      <c r="AB774" s="93">
        <v>0</v>
      </c>
      <c r="AC774" s="93">
        <v>0</v>
      </c>
      <c r="AD774" s="93">
        <v>0</v>
      </c>
      <c r="AE774" s="93">
        <v>0</v>
      </c>
      <c r="AF774" s="93">
        <v>0</v>
      </c>
      <c r="AG774" s="93">
        <v>0</v>
      </c>
      <c r="AH774" s="9">
        <v>0</v>
      </c>
      <c r="AI774" s="9">
        <v>0</v>
      </c>
      <c r="AJ774" s="9">
        <v>0</v>
      </c>
      <c r="AK774" s="93">
        <v>0</v>
      </c>
      <c r="AL774" s="93">
        <v>0</v>
      </c>
      <c r="AM774" s="93">
        <v>0</v>
      </c>
      <c r="AN774" s="93">
        <v>0</v>
      </c>
      <c r="AO774" s="93">
        <v>0</v>
      </c>
      <c r="AP774" s="93">
        <v>0</v>
      </c>
      <c r="AQ774" s="93">
        <v>0</v>
      </c>
      <c r="AR774" s="93">
        <v>0</v>
      </c>
      <c r="AS774" s="93">
        <v>0</v>
      </c>
      <c r="AT774" s="93">
        <v>0</v>
      </c>
      <c r="AU774" s="9">
        <v>0</v>
      </c>
      <c r="AV774" s="636" t="s">
        <v>1006</v>
      </c>
    </row>
    <row r="775" spans="1:48" ht="19.5" customHeight="1">
      <c r="A775" s="472"/>
      <c r="B775" s="536"/>
      <c r="C775" s="654"/>
      <c r="D775" s="615"/>
      <c r="E775" s="618"/>
      <c r="F775" s="6" t="s">
        <v>19</v>
      </c>
      <c r="G775" s="6" t="s">
        <v>22</v>
      </c>
      <c r="H775" s="6" t="s">
        <v>297</v>
      </c>
      <c r="I775" s="6" t="s">
        <v>297</v>
      </c>
      <c r="J775" s="533"/>
      <c r="K775" s="533"/>
      <c r="L775" s="609"/>
      <c r="M775" s="564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ref="U775:U779" si="365">SUM(N775:T775)</f>
        <v>0</v>
      </c>
      <c r="V775" s="172" t="s">
        <v>8</v>
      </c>
      <c r="W775" s="93">
        <v>0</v>
      </c>
      <c r="X775" s="93">
        <v>0</v>
      </c>
      <c r="Y775" s="93">
        <v>0</v>
      </c>
      <c r="Z775" s="93">
        <v>0</v>
      </c>
      <c r="AA775" s="93">
        <v>0</v>
      </c>
      <c r="AB775" s="93">
        <v>0</v>
      </c>
      <c r="AC775" s="93">
        <v>0</v>
      </c>
      <c r="AD775" s="93">
        <v>0</v>
      </c>
      <c r="AE775" s="93">
        <v>0</v>
      </c>
      <c r="AF775" s="93">
        <v>0</v>
      </c>
      <c r="AG775" s="93">
        <v>0</v>
      </c>
      <c r="AH775" s="9">
        <v>0</v>
      </c>
      <c r="AI775" s="9">
        <v>0</v>
      </c>
      <c r="AJ775" s="9">
        <v>0</v>
      </c>
      <c r="AK775" s="93">
        <v>0</v>
      </c>
      <c r="AL775" s="93">
        <v>0</v>
      </c>
      <c r="AM775" s="93">
        <v>0</v>
      </c>
      <c r="AN775" s="93">
        <v>0</v>
      </c>
      <c r="AO775" s="93">
        <v>0</v>
      </c>
      <c r="AP775" s="93">
        <v>0</v>
      </c>
      <c r="AQ775" s="93">
        <v>0</v>
      </c>
      <c r="AR775" s="93">
        <v>0</v>
      </c>
      <c r="AS775" s="93">
        <v>0</v>
      </c>
      <c r="AT775" s="93">
        <v>0</v>
      </c>
      <c r="AU775" s="9">
        <v>0</v>
      </c>
      <c r="AV775" s="637"/>
    </row>
    <row r="776" spans="1:48" ht="15.75" customHeight="1">
      <c r="A776" s="472"/>
      <c r="B776" s="536"/>
      <c r="C776" s="654"/>
      <c r="D776" s="615"/>
      <c r="E776" s="618"/>
      <c r="F776" s="538" t="s">
        <v>39</v>
      </c>
      <c r="G776" s="538" t="s">
        <v>21</v>
      </c>
      <c r="H776" s="538" t="s">
        <v>319</v>
      </c>
      <c r="I776" s="538" t="s">
        <v>767</v>
      </c>
      <c r="J776" s="533"/>
      <c r="K776" s="533"/>
      <c r="L776" s="609"/>
      <c r="M776" s="564"/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204" t="s">
        <v>50</v>
      </c>
      <c r="W776" s="93">
        <v>0</v>
      </c>
      <c r="X776" s="93">
        <v>0</v>
      </c>
      <c r="Y776" s="93">
        <v>0</v>
      </c>
      <c r="Z776" s="93">
        <v>0</v>
      </c>
      <c r="AA776" s="93">
        <v>0</v>
      </c>
      <c r="AB776" s="93">
        <v>0</v>
      </c>
      <c r="AC776" s="93">
        <v>0</v>
      </c>
      <c r="AD776" s="93">
        <v>0</v>
      </c>
      <c r="AE776" s="93">
        <v>0</v>
      </c>
      <c r="AF776" s="93">
        <v>0</v>
      </c>
      <c r="AG776" s="93">
        <v>0</v>
      </c>
      <c r="AH776" s="9">
        <v>0</v>
      </c>
      <c r="AI776" s="9">
        <v>0</v>
      </c>
      <c r="AJ776" s="9">
        <v>0</v>
      </c>
      <c r="AK776" s="93">
        <v>0</v>
      </c>
      <c r="AL776" s="93">
        <v>0</v>
      </c>
      <c r="AM776" s="93">
        <v>0</v>
      </c>
      <c r="AN776" s="93">
        <v>0</v>
      </c>
      <c r="AO776" s="93">
        <v>0</v>
      </c>
      <c r="AP776" s="93">
        <v>0</v>
      </c>
      <c r="AQ776" s="93">
        <v>0</v>
      </c>
      <c r="AR776" s="93">
        <v>0</v>
      </c>
      <c r="AS776" s="93">
        <v>0</v>
      </c>
      <c r="AT776" s="93">
        <v>0</v>
      </c>
      <c r="AU776" s="9">
        <v>0</v>
      </c>
      <c r="AV776" s="637"/>
    </row>
    <row r="777" spans="1:48">
      <c r="A777" s="472"/>
      <c r="B777" s="536"/>
      <c r="C777" s="654"/>
      <c r="D777" s="615"/>
      <c r="E777" s="618"/>
      <c r="F777" s="539"/>
      <c r="G777" s="539"/>
      <c r="H777" s="539"/>
      <c r="I777" s="539"/>
      <c r="J777" s="533"/>
      <c r="K777" s="533"/>
      <c r="L777" s="609"/>
      <c r="M777" s="564"/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f t="shared" si="365"/>
        <v>0</v>
      </c>
      <c r="V777" s="204" t="s">
        <v>51</v>
      </c>
      <c r="W777" s="93">
        <v>0</v>
      </c>
      <c r="X777" s="93">
        <v>0</v>
      </c>
      <c r="Y777" s="93">
        <v>0</v>
      </c>
      <c r="Z777" s="93">
        <v>0</v>
      </c>
      <c r="AA777" s="93">
        <v>0</v>
      </c>
      <c r="AB777" s="93">
        <v>0</v>
      </c>
      <c r="AC777" s="93">
        <v>0</v>
      </c>
      <c r="AD777" s="93">
        <v>0</v>
      </c>
      <c r="AE777" s="93">
        <v>0</v>
      </c>
      <c r="AF777" s="93">
        <v>0</v>
      </c>
      <c r="AG777" s="93">
        <v>0</v>
      </c>
      <c r="AH777" s="9">
        <v>0</v>
      </c>
      <c r="AI777" s="9">
        <v>0</v>
      </c>
      <c r="AJ777" s="9">
        <v>0</v>
      </c>
      <c r="AK777" s="93">
        <v>0</v>
      </c>
      <c r="AL777" s="93">
        <v>0</v>
      </c>
      <c r="AM777" s="93">
        <v>0</v>
      </c>
      <c r="AN777" s="93">
        <v>0</v>
      </c>
      <c r="AO777" s="93">
        <v>0</v>
      </c>
      <c r="AP777" s="93">
        <v>0</v>
      </c>
      <c r="AQ777" s="93">
        <v>0</v>
      </c>
      <c r="AR777" s="93">
        <v>0</v>
      </c>
      <c r="AS777" s="93">
        <v>0</v>
      </c>
      <c r="AT777" s="93">
        <v>0</v>
      </c>
      <c r="AU777" s="9">
        <v>0</v>
      </c>
      <c r="AV777" s="637"/>
    </row>
    <row r="778" spans="1:48">
      <c r="A778" s="472"/>
      <c r="B778" s="536"/>
      <c r="C778" s="654"/>
      <c r="D778" s="615"/>
      <c r="E778" s="618"/>
      <c r="F778" s="539"/>
      <c r="G778" s="539"/>
      <c r="H778" s="539"/>
      <c r="I778" s="539"/>
      <c r="J778" s="533"/>
      <c r="K778" s="533"/>
      <c r="L778" s="609"/>
      <c r="M778" s="564"/>
      <c r="N778" s="85">
        <v>0</v>
      </c>
      <c r="O778" s="85">
        <v>0</v>
      </c>
      <c r="P778" s="85">
        <v>0</v>
      </c>
      <c r="Q778" s="85">
        <v>0</v>
      </c>
      <c r="R778" s="85">
        <v>0</v>
      </c>
      <c r="S778" s="85">
        <v>0</v>
      </c>
      <c r="T778" s="85">
        <v>0</v>
      </c>
      <c r="U778" s="9">
        <f t="shared" si="365"/>
        <v>0</v>
      </c>
      <c r="V778" s="204" t="s">
        <v>52</v>
      </c>
      <c r="W778" s="191">
        <v>0</v>
      </c>
      <c r="X778" s="191">
        <v>0</v>
      </c>
      <c r="Y778" s="191">
        <v>0</v>
      </c>
      <c r="Z778" s="191">
        <v>0</v>
      </c>
      <c r="AA778" s="191">
        <v>0</v>
      </c>
      <c r="AB778" s="191">
        <v>0</v>
      </c>
      <c r="AC778" s="191">
        <v>0</v>
      </c>
      <c r="AD778" s="191">
        <v>0</v>
      </c>
      <c r="AE778" s="191">
        <v>0</v>
      </c>
      <c r="AF778" s="191">
        <v>0</v>
      </c>
      <c r="AG778" s="191">
        <v>0</v>
      </c>
      <c r="AH778" s="85">
        <v>0</v>
      </c>
      <c r="AI778" s="85">
        <v>0</v>
      </c>
      <c r="AJ778" s="85">
        <v>0</v>
      </c>
      <c r="AK778" s="191">
        <v>0</v>
      </c>
      <c r="AL778" s="191">
        <v>0</v>
      </c>
      <c r="AM778" s="191">
        <v>0</v>
      </c>
      <c r="AN778" s="191">
        <v>0</v>
      </c>
      <c r="AO778" s="191">
        <v>0</v>
      </c>
      <c r="AP778" s="191">
        <v>0</v>
      </c>
      <c r="AQ778" s="191">
        <v>0</v>
      </c>
      <c r="AR778" s="191">
        <v>0</v>
      </c>
      <c r="AS778" s="191">
        <v>0</v>
      </c>
      <c r="AT778" s="191">
        <v>0</v>
      </c>
      <c r="AU778" s="85">
        <v>0</v>
      </c>
      <c r="AV778" s="638"/>
    </row>
    <row r="779" spans="1:48">
      <c r="A779" s="472"/>
      <c r="B779" s="537"/>
      <c r="C779" s="655"/>
      <c r="D779" s="616"/>
      <c r="E779" s="619"/>
      <c r="F779" s="540"/>
      <c r="G779" s="540"/>
      <c r="H779" s="540"/>
      <c r="I779" s="540"/>
      <c r="J779" s="534"/>
      <c r="K779" s="534"/>
      <c r="L779" s="610"/>
      <c r="M779" s="565"/>
      <c r="N779" s="87">
        <f>SUM(N774:N778)</f>
        <v>1.82511</v>
      </c>
      <c r="O779" s="87">
        <f t="shared" ref="O779:T779" si="366">SUM(O774:O778)</f>
        <v>57.476200000000006</v>
      </c>
      <c r="P779" s="87">
        <f t="shared" si="366"/>
        <v>30.284520000000001</v>
      </c>
      <c r="Q779" s="185">
        <f t="shared" si="366"/>
        <v>13.866520000000001</v>
      </c>
      <c r="R779" s="185">
        <f t="shared" si="366"/>
        <v>3.33968</v>
      </c>
      <c r="S779" s="185">
        <f t="shared" si="366"/>
        <v>8</v>
      </c>
      <c r="T779" s="185">
        <f t="shared" si="366"/>
        <v>8</v>
      </c>
      <c r="U779" s="185">
        <f t="shared" si="365"/>
        <v>122.79203000000003</v>
      </c>
      <c r="V779" s="177" t="s">
        <v>11</v>
      </c>
      <c r="W779" s="200">
        <f t="shared" ref="W779:AU779" si="367">SUM(W774:W778)</f>
        <v>13866.52</v>
      </c>
      <c r="X779" s="200">
        <f t="shared" si="367"/>
        <v>0</v>
      </c>
      <c r="Y779" s="200">
        <f t="shared" si="367"/>
        <v>0</v>
      </c>
      <c r="Z779" s="200">
        <f t="shared" si="367"/>
        <v>0</v>
      </c>
      <c r="AA779" s="200">
        <f t="shared" si="367"/>
        <v>0</v>
      </c>
      <c r="AB779" s="200">
        <f t="shared" si="367"/>
        <v>0</v>
      </c>
      <c r="AC779" s="200">
        <f t="shared" si="367"/>
        <v>0</v>
      </c>
      <c r="AD779" s="200">
        <f t="shared" si="367"/>
        <v>0</v>
      </c>
      <c r="AE779" s="200">
        <f t="shared" si="367"/>
        <v>0</v>
      </c>
      <c r="AF779" s="200">
        <f t="shared" si="367"/>
        <v>0</v>
      </c>
      <c r="AG779" s="200">
        <f t="shared" si="367"/>
        <v>0</v>
      </c>
      <c r="AH779" s="201">
        <f t="shared" si="367"/>
        <v>0</v>
      </c>
      <c r="AI779" s="201">
        <f t="shared" si="367"/>
        <v>0</v>
      </c>
      <c r="AJ779" s="201">
        <f t="shared" si="367"/>
        <v>0</v>
      </c>
      <c r="AK779" s="200">
        <f t="shared" si="367"/>
        <v>0</v>
      </c>
      <c r="AL779" s="200">
        <f t="shared" si="367"/>
        <v>0</v>
      </c>
      <c r="AM779" s="200">
        <f t="shared" si="367"/>
        <v>0</v>
      </c>
      <c r="AN779" s="200">
        <f t="shared" si="367"/>
        <v>0</v>
      </c>
      <c r="AO779" s="200">
        <f t="shared" si="367"/>
        <v>0</v>
      </c>
      <c r="AP779" s="200">
        <f t="shared" si="367"/>
        <v>0</v>
      </c>
      <c r="AQ779" s="200">
        <f t="shared" si="367"/>
        <v>0</v>
      </c>
      <c r="AR779" s="200">
        <f t="shared" si="367"/>
        <v>0</v>
      </c>
      <c r="AS779" s="200">
        <f t="shared" si="367"/>
        <v>0</v>
      </c>
      <c r="AT779" s="200">
        <f t="shared" si="367"/>
        <v>0</v>
      </c>
      <c r="AU779" s="201">
        <f t="shared" si="367"/>
        <v>0</v>
      </c>
      <c r="AV779" s="332"/>
    </row>
    <row r="780" spans="1:48" ht="15.75" customHeight="1">
      <c r="A780" s="472"/>
      <c r="B780" s="535" t="s">
        <v>770</v>
      </c>
      <c r="C780" s="653" t="s">
        <v>771</v>
      </c>
      <c r="D780" s="614" t="s">
        <v>662</v>
      </c>
      <c r="E780" s="617" t="s">
        <v>772</v>
      </c>
      <c r="F780" s="6" t="s">
        <v>18</v>
      </c>
      <c r="G780" s="6" t="s">
        <v>20</v>
      </c>
      <c r="H780" s="6" t="s">
        <v>297</v>
      </c>
      <c r="I780" s="6" t="s">
        <v>297</v>
      </c>
      <c r="J780" s="532">
        <v>2019</v>
      </c>
      <c r="K780" s="532">
        <v>2020</v>
      </c>
      <c r="L780" s="541">
        <v>27.018999999999998</v>
      </c>
      <c r="M780" s="563">
        <f>W785+R785+S785+T785</f>
        <v>0</v>
      </c>
      <c r="N780" s="9">
        <v>27.019380000000002</v>
      </c>
      <c r="O780" s="9">
        <v>0</v>
      </c>
      <c r="P780" s="9">
        <v>0</v>
      </c>
      <c r="R780" s="9">
        <v>0</v>
      </c>
      <c r="S780" s="9">
        <v>0</v>
      </c>
      <c r="T780" s="9">
        <v>0</v>
      </c>
      <c r="U780" s="9">
        <f>SUM(N780:T780)</f>
        <v>27.019380000000002</v>
      </c>
      <c r="V780" s="204" t="s">
        <v>3</v>
      </c>
      <c r="W780" s="93">
        <v>0</v>
      </c>
      <c r="X780" s="93">
        <v>0</v>
      </c>
      <c r="Y780" s="93">
        <v>0</v>
      </c>
      <c r="Z780" s="93">
        <v>0</v>
      </c>
      <c r="AA780" s="93">
        <v>0</v>
      </c>
      <c r="AB780" s="93">
        <v>0</v>
      </c>
      <c r="AC780" s="93">
        <v>0</v>
      </c>
      <c r="AD780" s="93">
        <v>0</v>
      </c>
      <c r="AE780" s="93">
        <v>0</v>
      </c>
      <c r="AF780" s="93">
        <v>0</v>
      </c>
      <c r="AG780" s="93">
        <v>0</v>
      </c>
      <c r="AH780" s="9">
        <v>0</v>
      </c>
      <c r="AI780" s="9">
        <v>0</v>
      </c>
      <c r="AJ780" s="9">
        <v>0</v>
      </c>
      <c r="AK780" s="93">
        <v>0</v>
      </c>
      <c r="AL780" s="93">
        <v>0</v>
      </c>
      <c r="AM780" s="93">
        <v>0</v>
      </c>
      <c r="AN780" s="93">
        <v>0</v>
      </c>
      <c r="AO780" s="93">
        <v>0</v>
      </c>
      <c r="AP780" s="93">
        <v>0</v>
      </c>
      <c r="AQ780" s="93">
        <v>0</v>
      </c>
      <c r="AR780" s="93">
        <v>0</v>
      </c>
      <c r="AS780" s="93">
        <v>0</v>
      </c>
      <c r="AT780" s="93">
        <v>0</v>
      </c>
      <c r="AU780" s="9">
        <v>0</v>
      </c>
      <c r="AV780" s="302"/>
    </row>
    <row r="781" spans="1:48" ht="19.5" customHeight="1">
      <c r="A781" s="472"/>
      <c r="B781" s="536"/>
      <c r="C781" s="654"/>
      <c r="D781" s="615"/>
      <c r="E781" s="618"/>
      <c r="F781" s="6" t="s">
        <v>19</v>
      </c>
      <c r="G781" s="6" t="s">
        <v>22</v>
      </c>
      <c r="H781" s="6" t="s">
        <v>297</v>
      </c>
      <c r="I781" s="6" t="s">
        <v>297</v>
      </c>
      <c r="J781" s="533"/>
      <c r="K781" s="533"/>
      <c r="L781" s="609"/>
      <c r="M781" s="564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368">SUM(N781:T781)</f>
        <v>0</v>
      </c>
      <c r="V781" s="172" t="s">
        <v>8</v>
      </c>
      <c r="W781" s="93">
        <v>0</v>
      </c>
      <c r="X781" s="93">
        <v>0</v>
      </c>
      <c r="Y781" s="93">
        <v>0</v>
      </c>
      <c r="Z781" s="93">
        <v>0</v>
      </c>
      <c r="AA781" s="93">
        <v>0</v>
      </c>
      <c r="AB781" s="93">
        <v>0</v>
      </c>
      <c r="AC781" s="93">
        <v>0</v>
      </c>
      <c r="AD781" s="93">
        <v>0</v>
      </c>
      <c r="AE781" s="93">
        <v>0</v>
      </c>
      <c r="AF781" s="93">
        <v>0</v>
      </c>
      <c r="AG781" s="93">
        <v>0</v>
      </c>
      <c r="AH781" s="9">
        <v>0</v>
      </c>
      <c r="AI781" s="9">
        <v>0</v>
      </c>
      <c r="AJ781" s="9">
        <v>0</v>
      </c>
      <c r="AK781" s="93">
        <v>0</v>
      </c>
      <c r="AL781" s="93">
        <v>0</v>
      </c>
      <c r="AM781" s="93">
        <v>0</v>
      </c>
      <c r="AN781" s="93">
        <v>0</v>
      </c>
      <c r="AO781" s="93">
        <v>0</v>
      </c>
      <c r="AP781" s="93">
        <v>0</v>
      </c>
      <c r="AQ781" s="93">
        <v>0</v>
      </c>
      <c r="AR781" s="93">
        <v>0</v>
      </c>
      <c r="AS781" s="93">
        <v>0</v>
      </c>
      <c r="AT781" s="93">
        <v>0</v>
      </c>
      <c r="AU781" s="9">
        <v>0</v>
      </c>
      <c r="AV781" s="302"/>
    </row>
    <row r="782" spans="1:48" ht="15.75" customHeight="1">
      <c r="A782" s="472"/>
      <c r="B782" s="536"/>
      <c r="C782" s="654"/>
      <c r="D782" s="615"/>
      <c r="E782" s="618"/>
      <c r="F782" s="538" t="s">
        <v>39</v>
      </c>
      <c r="G782" s="538" t="s">
        <v>21</v>
      </c>
      <c r="H782" s="538" t="s">
        <v>773</v>
      </c>
      <c r="I782" s="538" t="s">
        <v>774</v>
      </c>
      <c r="J782" s="533"/>
      <c r="K782" s="533"/>
      <c r="L782" s="609"/>
      <c r="M782" s="564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204" t="s">
        <v>50</v>
      </c>
      <c r="W782" s="93">
        <v>0</v>
      </c>
      <c r="X782" s="93">
        <v>0</v>
      </c>
      <c r="Y782" s="93">
        <v>0</v>
      </c>
      <c r="Z782" s="93">
        <v>0</v>
      </c>
      <c r="AA782" s="93">
        <v>0</v>
      </c>
      <c r="AB782" s="93">
        <v>0</v>
      </c>
      <c r="AC782" s="93">
        <v>0</v>
      </c>
      <c r="AD782" s="93">
        <v>0</v>
      </c>
      <c r="AE782" s="93">
        <v>0</v>
      </c>
      <c r="AF782" s="93">
        <v>0</v>
      </c>
      <c r="AG782" s="93">
        <v>0</v>
      </c>
      <c r="AH782" s="9">
        <v>0</v>
      </c>
      <c r="AI782" s="9">
        <v>0</v>
      </c>
      <c r="AJ782" s="9">
        <v>0</v>
      </c>
      <c r="AK782" s="93">
        <v>0</v>
      </c>
      <c r="AL782" s="93">
        <v>0</v>
      </c>
      <c r="AM782" s="93">
        <v>0</v>
      </c>
      <c r="AN782" s="93">
        <v>0</v>
      </c>
      <c r="AO782" s="93">
        <v>0</v>
      </c>
      <c r="AP782" s="93">
        <v>0</v>
      </c>
      <c r="AQ782" s="93">
        <v>0</v>
      </c>
      <c r="AR782" s="93">
        <v>0</v>
      </c>
      <c r="AS782" s="93">
        <v>0</v>
      </c>
      <c r="AT782" s="93">
        <v>0</v>
      </c>
      <c r="AU782" s="9">
        <v>0</v>
      </c>
      <c r="AV782" s="302"/>
    </row>
    <row r="783" spans="1:48" ht="15.75" customHeight="1">
      <c r="A783" s="472"/>
      <c r="B783" s="536"/>
      <c r="C783" s="654"/>
      <c r="D783" s="615"/>
      <c r="E783" s="618"/>
      <c r="F783" s="539"/>
      <c r="G783" s="539"/>
      <c r="H783" s="539"/>
      <c r="I783" s="539"/>
      <c r="J783" s="533"/>
      <c r="K783" s="533"/>
      <c r="L783" s="609"/>
      <c r="M783" s="564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368"/>
        <v>0</v>
      </c>
      <c r="V783" s="204" t="s">
        <v>51</v>
      </c>
      <c r="W783" s="93">
        <v>0</v>
      </c>
      <c r="X783" s="93">
        <v>0</v>
      </c>
      <c r="Y783" s="93">
        <v>0</v>
      </c>
      <c r="Z783" s="93">
        <v>0</v>
      </c>
      <c r="AA783" s="93">
        <v>0</v>
      </c>
      <c r="AB783" s="93">
        <v>0</v>
      </c>
      <c r="AC783" s="93">
        <v>0</v>
      </c>
      <c r="AD783" s="93">
        <v>0</v>
      </c>
      <c r="AE783" s="93">
        <v>0</v>
      </c>
      <c r="AF783" s="93">
        <v>0</v>
      </c>
      <c r="AG783" s="93">
        <v>0</v>
      </c>
      <c r="AH783" s="9">
        <v>0</v>
      </c>
      <c r="AI783" s="9">
        <v>0</v>
      </c>
      <c r="AJ783" s="9">
        <v>0</v>
      </c>
      <c r="AK783" s="93">
        <v>0</v>
      </c>
      <c r="AL783" s="93">
        <v>0</v>
      </c>
      <c r="AM783" s="93">
        <v>0</v>
      </c>
      <c r="AN783" s="93">
        <v>0</v>
      </c>
      <c r="AO783" s="93">
        <v>0</v>
      </c>
      <c r="AP783" s="93">
        <v>0</v>
      </c>
      <c r="AQ783" s="93">
        <v>0</v>
      </c>
      <c r="AR783" s="93">
        <v>0</v>
      </c>
      <c r="AS783" s="93">
        <v>0</v>
      </c>
      <c r="AT783" s="93">
        <v>0</v>
      </c>
      <c r="AU783" s="9">
        <v>0</v>
      </c>
      <c r="AV783" s="302"/>
    </row>
    <row r="784" spans="1:48">
      <c r="A784" s="472"/>
      <c r="B784" s="536"/>
      <c r="C784" s="654"/>
      <c r="D784" s="615"/>
      <c r="E784" s="618"/>
      <c r="F784" s="539"/>
      <c r="G784" s="539"/>
      <c r="H784" s="539"/>
      <c r="I784" s="539"/>
      <c r="J784" s="533"/>
      <c r="K784" s="533"/>
      <c r="L784" s="609"/>
      <c r="M784" s="564"/>
      <c r="N784" s="85">
        <v>0</v>
      </c>
      <c r="O784" s="85">
        <v>0</v>
      </c>
      <c r="P784" s="85">
        <v>0</v>
      </c>
      <c r="R784" s="85">
        <v>0</v>
      </c>
      <c r="S784" s="85">
        <v>0</v>
      </c>
      <c r="T784" s="85">
        <v>0</v>
      </c>
      <c r="U784" s="9">
        <f t="shared" si="368"/>
        <v>0</v>
      </c>
      <c r="V784" s="204" t="s">
        <v>52</v>
      </c>
      <c r="W784" s="191">
        <v>0</v>
      </c>
      <c r="X784" s="191">
        <v>0</v>
      </c>
      <c r="Y784" s="191">
        <v>0</v>
      </c>
      <c r="Z784" s="191">
        <v>0</v>
      </c>
      <c r="AA784" s="191">
        <v>0</v>
      </c>
      <c r="AB784" s="191">
        <v>0</v>
      </c>
      <c r="AC784" s="191">
        <v>0</v>
      </c>
      <c r="AD784" s="191">
        <v>0</v>
      </c>
      <c r="AE784" s="191">
        <v>0</v>
      </c>
      <c r="AF784" s="191">
        <v>0</v>
      </c>
      <c r="AG784" s="191">
        <v>0</v>
      </c>
      <c r="AH784" s="85">
        <v>0</v>
      </c>
      <c r="AI784" s="85">
        <v>0</v>
      </c>
      <c r="AJ784" s="85">
        <v>0</v>
      </c>
      <c r="AK784" s="191">
        <v>0</v>
      </c>
      <c r="AL784" s="191">
        <v>0</v>
      </c>
      <c r="AM784" s="191">
        <v>0</v>
      </c>
      <c r="AN784" s="191">
        <v>0</v>
      </c>
      <c r="AO784" s="191">
        <v>0</v>
      </c>
      <c r="AP784" s="191">
        <v>0</v>
      </c>
      <c r="AQ784" s="191">
        <v>0</v>
      </c>
      <c r="AR784" s="191">
        <v>0</v>
      </c>
      <c r="AS784" s="191">
        <v>0</v>
      </c>
      <c r="AT784" s="191">
        <v>0</v>
      </c>
      <c r="AU784" s="85">
        <v>0</v>
      </c>
      <c r="AV784" s="302"/>
    </row>
    <row r="785" spans="1:48">
      <c r="A785" s="472"/>
      <c r="B785" s="537"/>
      <c r="C785" s="655"/>
      <c r="D785" s="616"/>
      <c r="E785" s="619"/>
      <c r="F785" s="540"/>
      <c r="G785" s="540"/>
      <c r="H785" s="540"/>
      <c r="I785" s="540"/>
      <c r="J785" s="534"/>
      <c r="K785" s="534"/>
      <c r="L785" s="610"/>
      <c r="M785" s="565"/>
      <c r="N785" s="87">
        <f>SUM(N780:N784)</f>
        <v>27.019380000000002</v>
      </c>
      <c r="O785" s="87">
        <f t="shared" ref="O785:T785" si="369">SUM(O780:O784)</f>
        <v>0</v>
      </c>
      <c r="P785" s="87">
        <f t="shared" si="369"/>
        <v>0</v>
      </c>
      <c r="Q785" s="194"/>
      <c r="R785" s="175">
        <f t="shared" si="369"/>
        <v>0</v>
      </c>
      <c r="S785" s="175">
        <f t="shared" si="369"/>
        <v>0</v>
      </c>
      <c r="T785" s="175">
        <f t="shared" si="369"/>
        <v>0</v>
      </c>
      <c r="U785" s="176">
        <f t="shared" si="368"/>
        <v>27.019380000000002</v>
      </c>
      <c r="V785" s="177" t="s">
        <v>11</v>
      </c>
      <c r="W785" s="193">
        <f>SUM(W780:W784)</f>
        <v>0</v>
      </c>
      <c r="X785" s="193">
        <f t="shared" ref="X785:AU785" si="370">SUM(X780:X784)</f>
        <v>0</v>
      </c>
      <c r="Y785" s="193">
        <f t="shared" si="370"/>
        <v>0</v>
      </c>
      <c r="Z785" s="193">
        <f t="shared" si="370"/>
        <v>0</v>
      </c>
      <c r="AA785" s="193">
        <f t="shared" si="370"/>
        <v>0</v>
      </c>
      <c r="AB785" s="193">
        <f t="shared" si="370"/>
        <v>0</v>
      </c>
      <c r="AC785" s="193">
        <f t="shared" si="370"/>
        <v>0</v>
      </c>
      <c r="AD785" s="193">
        <f t="shared" si="370"/>
        <v>0</v>
      </c>
      <c r="AE785" s="193">
        <f t="shared" si="370"/>
        <v>0</v>
      </c>
      <c r="AF785" s="193">
        <f t="shared" si="370"/>
        <v>0</v>
      </c>
      <c r="AG785" s="193">
        <f t="shared" si="370"/>
        <v>0</v>
      </c>
      <c r="AH785" s="175">
        <f t="shared" si="370"/>
        <v>0</v>
      </c>
      <c r="AI785" s="175">
        <f t="shared" si="370"/>
        <v>0</v>
      </c>
      <c r="AJ785" s="175">
        <f t="shared" si="370"/>
        <v>0</v>
      </c>
      <c r="AK785" s="193">
        <f t="shared" si="370"/>
        <v>0</v>
      </c>
      <c r="AL785" s="193">
        <f t="shared" si="370"/>
        <v>0</v>
      </c>
      <c r="AM785" s="193">
        <f t="shared" si="370"/>
        <v>0</v>
      </c>
      <c r="AN785" s="193">
        <f t="shared" si="370"/>
        <v>0</v>
      </c>
      <c r="AO785" s="193">
        <f t="shared" si="370"/>
        <v>0</v>
      </c>
      <c r="AP785" s="193">
        <f t="shared" si="370"/>
        <v>0</v>
      </c>
      <c r="AQ785" s="193">
        <f t="shared" si="370"/>
        <v>0</v>
      </c>
      <c r="AR785" s="193">
        <f t="shared" si="370"/>
        <v>0</v>
      </c>
      <c r="AS785" s="193">
        <f t="shared" si="370"/>
        <v>0</v>
      </c>
      <c r="AT785" s="193">
        <f t="shared" si="370"/>
        <v>0</v>
      </c>
      <c r="AU785" s="175">
        <f t="shared" si="370"/>
        <v>0</v>
      </c>
      <c r="AV785" s="328"/>
    </row>
    <row r="786" spans="1:48" ht="15.75" customHeight="1">
      <c r="A786" s="472"/>
      <c r="B786" s="535" t="s">
        <v>775</v>
      </c>
      <c r="C786" s="653" t="s">
        <v>776</v>
      </c>
      <c r="D786" s="614" t="s">
        <v>662</v>
      </c>
      <c r="E786" s="617" t="s">
        <v>777</v>
      </c>
      <c r="F786" s="6" t="s">
        <v>18</v>
      </c>
      <c r="G786" s="6" t="s">
        <v>20</v>
      </c>
      <c r="H786" s="6" t="s">
        <v>59</v>
      </c>
      <c r="I786" s="6" t="s">
        <v>724</v>
      </c>
      <c r="J786" s="532">
        <v>2020</v>
      </c>
      <c r="K786" s="532">
        <v>2023</v>
      </c>
      <c r="L786" s="541">
        <v>36.412999999999997</v>
      </c>
      <c r="M786" s="563">
        <f>W791+R791+S791+T791</f>
        <v>0</v>
      </c>
      <c r="N786" s="9">
        <v>0</v>
      </c>
      <c r="O786" s="9">
        <v>0</v>
      </c>
      <c r="P786" s="9">
        <v>2.5207100000000002</v>
      </c>
      <c r="R786" s="9">
        <v>0</v>
      </c>
      <c r="S786" s="9">
        <v>0</v>
      </c>
      <c r="T786" s="9">
        <v>0</v>
      </c>
      <c r="U786" s="9">
        <f>SUM(N786:T786)</f>
        <v>2.5207100000000002</v>
      </c>
      <c r="V786" s="204" t="s">
        <v>3</v>
      </c>
      <c r="W786" s="93">
        <v>0</v>
      </c>
      <c r="X786" s="93">
        <v>0</v>
      </c>
      <c r="Y786" s="93">
        <v>0</v>
      </c>
      <c r="Z786" s="93">
        <v>0</v>
      </c>
      <c r="AA786" s="93">
        <v>0</v>
      </c>
      <c r="AB786" s="93">
        <v>0</v>
      </c>
      <c r="AC786" s="93">
        <v>0</v>
      </c>
      <c r="AD786" s="93">
        <v>0</v>
      </c>
      <c r="AE786" s="93">
        <v>0</v>
      </c>
      <c r="AF786" s="93">
        <v>0</v>
      </c>
      <c r="AG786" s="93">
        <v>0</v>
      </c>
      <c r="AH786" s="9">
        <v>0</v>
      </c>
      <c r="AI786" s="9">
        <v>0</v>
      </c>
      <c r="AJ786" s="9">
        <v>0</v>
      </c>
      <c r="AK786" s="93">
        <v>0</v>
      </c>
      <c r="AL786" s="93">
        <v>0</v>
      </c>
      <c r="AM786" s="93">
        <v>0</v>
      </c>
      <c r="AN786" s="93">
        <v>0</v>
      </c>
      <c r="AO786" s="93">
        <v>0</v>
      </c>
      <c r="AP786" s="93">
        <v>0</v>
      </c>
      <c r="AQ786" s="93">
        <v>0</v>
      </c>
      <c r="AR786" s="93">
        <v>0</v>
      </c>
      <c r="AS786" s="93">
        <v>0</v>
      </c>
      <c r="AT786" s="93">
        <v>0</v>
      </c>
      <c r="AU786" s="9">
        <v>0</v>
      </c>
      <c r="AV786" s="302"/>
    </row>
    <row r="787" spans="1:48" ht="18.75" customHeight="1">
      <c r="A787" s="472"/>
      <c r="B787" s="536"/>
      <c r="C787" s="654"/>
      <c r="D787" s="615"/>
      <c r="E787" s="618"/>
      <c r="F787" s="6" t="s">
        <v>19</v>
      </c>
      <c r="G787" s="6" t="s">
        <v>22</v>
      </c>
      <c r="H787" s="6" t="s">
        <v>59</v>
      </c>
      <c r="I787" s="6" t="s">
        <v>778</v>
      </c>
      <c r="J787" s="533"/>
      <c r="K787" s="533"/>
      <c r="L787" s="609"/>
      <c r="M787" s="564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ref="U787:U791" si="371">SUM(N787:T787)</f>
        <v>0</v>
      </c>
      <c r="V787" s="172" t="s">
        <v>8</v>
      </c>
      <c r="W787" s="93">
        <v>0</v>
      </c>
      <c r="X787" s="93">
        <v>0</v>
      </c>
      <c r="Y787" s="93">
        <v>0</v>
      </c>
      <c r="Z787" s="93">
        <v>0</v>
      </c>
      <c r="AA787" s="93">
        <v>0</v>
      </c>
      <c r="AB787" s="93">
        <v>0</v>
      </c>
      <c r="AC787" s="93">
        <v>0</v>
      </c>
      <c r="AD787" s="93">
        <v>0</v>
      </c>
      <c r="AE787" s="93">
        <v>0</v>
      </c>
      <c r="AF787" s="93">
        <v>0</v>
      </c>
      <c r="AG787" s="93">
        <v>0</v>
      </c>
      <c r="AH787" s="9">
        <v>0</v>
      </c>
      <c r="AI787" s="9">
        <v>0</v>
      </c>
      <c r="AJ787" s="9">
        <v>0</v>
      </c>
      <c r="AK787" s="93">
        <v>0</v>
      </c>
      <c r="AL787" s="93">
        <v>0</v>
      </c>
      <c r="AM787" s="93">
        <v>0</v>
      </c>
      <c r="AN787" s="93">
        <v>0</v>
      </c>
      <c r="AO787" s="93">
        <v>0</v>
      </c>
      <c r="AP787" s="93">
        <v>0</v>
      </c>
      <c r="AQ787" s="93">
        <v>0</v>
      </c>
      <c r="AR787" s="93">
        <v>0</v>
      </c>
      <c r="AS787" s="93">
        <v>0</v>
      </c>
      <c r="AT787" s="93">
        <v>0</v>
      </c>
      <c r="AU787" s="9">
        <v>0</v>
      </c>
      <c r="AV787" s="302"/>
    </row>
    <row r="788" spans="1:48" ht="18.75" customHeight="1">
      <c r="A788" s="472"/>
      <c r="B788" s="536"/>
      <c r="C788" s="654"/>
      <c r="D788" s="615"/>
      <c r="E788" s="618"/>
      <c r="F788" s="538" t="s">
        <v>39</v>
      </c>
      <c r="G788" s="538" t="s">
        <v>21</v>
      </c>
      <c r="H788" s="538" t="s">
        <v>59</v>
      </c>
      <c r="I788" s="538" t="s">
        <v>378</v>
      </c>
      <c r="J788" s="533"/>
      <c r="K788" s="533"/>
      <c r="L788" s="609"/>
      <c r="M788" s="564"/>
      <c r="N788" s="9">
        <v>0</v>
      </c>
      <c r="O788" s="9">
        <v>0</v>
      </c>
      <c r="P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204" t="s">
        <v>50</v>
      </c>
      <c r="W788" s="93">
        <v>0</v>
      </c>
      <c r="X788" s="93">
        <v>0</v>
      </c>
      <c r="Y788" s="93">
        <v>0</v>
      </c>
      <c r="Z788" s="93">
        <v>0</v>
      </c>
      <c r="AA788" s="93">
        <v>0</v>
      </c>
      <c r="AB788" s="93">
        <v>0</v>
      </c>
      <c r="AC788" s="93">
        <v>0</v>
      </c>
      <c r="AD788" s="93">
        <v>0</v>
      </c>
      <c r="AE788" s="93">
        <v>0</v>
      </c>
      <c r="AF788" s="93">
        <v>0</v>
      </c>
      <c r="AG788" s="93">
        <v>0</v>
      </c>
      <c r="AH788" s="9">
        <v>0</v>
      </c>
      <c r="AI788" s="9">
        <v>0</v>
      </c>
      <c r="AJ788" s="9">
        <v>0</v>
      </c>
      <c r="AK788" s="93">
        <v>0</v>
      </c>
      <c r="AL788" s="93">
        <v>0</v>
      </c>
      <c r="AM788" s="93">
        <v>0</v>
      </c>
      <c r="AN788" s="93">
        <v>0</v>
      </c>
      <c r="AO788" s="93">
        <v>0</v>
      </c>
      <c r="AP788" s="93">
        <v>0</v>
      </c>
      <c r="AQ788" s="93">
        <v>0</v>
      </c>
      <c r="AR788" s="93">
        <v>0</v>
      </c>
      <c r="AS788" s="93">
        <v>0</v>
      </c>
      <c r="AT788" s="93">
        <v>0</v>
      </c>
      <c r="AU788" s="9">
        <v>0</v>
      </c>
      <c r="AV788" s="302"/>
    </row>
    <row r="789" spans="1:48" ht="15.75" customHeight="1">
      <c r="A789" s="472"/>
      <c r="B789" s="536"/>
      <c r="C789" s="654"/>
      <c r="D789" s="615"/>
      <c r="E789" s="618"/>
      <c r="F789" s="539"/>
      <c r="G789" s="539"/>
      <c r="H789" s="539"/>
      <c r="I789" s="539"/>
      <c r="J789" s="533"/>
      <c r="K789" s="533"/>
      <c r="L789" s="609"/>
      <c r="M789" s="564"/>
      <c r="N789" s="9">
        <v>0</v>
      </c>
      <c r="O789" s="9">
        <v>0</v>
      </c>
      <c r="P789" s="9">
        <v>0</v>
      </c>
      <c r="R789" s="9">
        <v>0</v>
      </c>
      <c r="S789" s="9">
        <v>0</v>
      </c>
      <c r="T789" s="9">
        <v>0</v>
      </c>
      <c r="U789" s="9">
        <f t="shared" si="371"/>
        <v>0</v>
      </c>
      <c r="V789" s="204" t="s">
        <v>51</v>
      </c>
      <c r="W789" s="93">
        <v>0</v>
      </c>
      <c r="X789" s="93">
        <v>0</v>
      </c>
      <c r="Y789" s="93">
        <v>0</v>
      </c>
      <c r="Z789" s="93">
        <v>0</v>
      </c>
      <c r="AA789" s="93">
        <v>0</v>
      </c>
      <c r="AB789" s="93">
        <v>0</v>
      </c>
      <c r="AC789" s="93">
        <v>0</v>
      </c>
      <c r="AD789" s="93">
        <v>0</v>
      </c>
      <c r="AE789" s="93">
        <v>0</v>
      </c>
      <c r="AF789" s="93">
        <v>0</v>
      </c>
      <c r="AG789" s="93">
        <v>0</v>
      </c>
      <c r="AH789" s="9">
        <v>0</v>
      </c>
      <c r="AI789" s="9">
        <v>0</v>
      </c>
      <c r="AJ789" s="9">
        <v>0</v>
      </c>
      <c r="AK789" s="93">
        <v>0</v>
      </c>
      <c r="AL789" s="93">
        <v>0</v>
      </c>
      <c r="AM789" s="93">
        <v>0</v>
      </c>
      <c r="AN789" s="93">
        <v>0</v>
      </c>
      <c r="AO789" s="93">
        <v>0</v>
      </c>
      <c r="AP789" s="93">
        <v>0</v>
      </c>
      <c r="AQ789" s="93">
        <v>0</v>
      </c>
      <c r="AR789" s="93">
        <v>0</v>
      </c>
      <c r="AS789" s="93">
        <v>0</v>
      </c>
      <c r="AT789" s="93">
        <v>0</v>
      </c>
      <c r="AU789" s="9">
        <v>0</v>
      </c>
      <c r="AV789" s="302"/>
    </row>
    <row r="790" spans="1:48" ht="15.75" customHeight="1">
      <c r="A790" s="472"/>
      <c r="B790" s="536"/>
      <c r="C790" s="654"/>
      <c r="D790" s="615"/>
      <c r="E790" s="618"/>
      <c r="F790" s="539"/>
      <c r="G790" s="539"/>
      <c r="H790" s="539"/>
      <c r="I790" s="539"/>
      <c r="J790" s="533"/>
      <c r="K790" s="533"/>
      <c r="L790" s="609"/>
      <c r="M790" s="564"/>
      <c r="N790" s="85">
        <v>0</v>
      </c>
      <c r="O790" s="85">
        <v>33.892000000000003</v>
      </c>
      <c r="P790" s="85">
        <v>0</v>
      </c>
      <c r="R790" s="85">
        <v>0</v>
      </c>
      <c r="S790" s="85">
        <v>0</v>
      </c>
      <c r="T790" s="85">
        <v>0</v>
      </c>
      <c r="U790" s="9">
        <f t="shared" si="371"/>
        <v>33.892000000000003</v>
      </c>
      <c r="V790" s="204" t="s">
        <v>52</v>
      </c>
      <c r="W790" s="191">
        <v>0</v>
      </c>
      <c r="X790" s="191">
        <v>0</v>
      </c>
      <c r="Y790" s="191">
        <v>0</v>
      </c>
      <c r="Z790" s="191">
        <v>0</v>
      </c>
      <c r="AA790" s="191">
        <v>0</v>
      </c>
      <c r="AB790" s="191">
        <v>0</v>
      </c>
      <c r="AC790" s="191">
        <v>0</v>
      </c>
      <c r="AD790" s="191">
        <v>0</v>
      </c>
      <c r="AE790" s="191">
        <v>0</v>
      </c>
      <c r="AF790" s="191">
        <v>0</v>
      </c>
      <c r="AG790" s="191">
        <v>0</v>
      </c>
      <c r="AH790" s="85">
        <v>0</v>
      </c>
      <c r="AI790" s="85">
        <v>0</v>
      </c>
      <c r="AJ790" s="85">
        <v>0</v>
      </c>
      <c r="AK790" s="191">
        <v>0</v>
      </c>
      <c r="AL790" s="191">
        <v>0</v>
      </c>
      <c r="AM790" s="191">
        <v>0</v>
      </c>
      <c r="AN790" s="191">
        <v>0</v>
      </c>
      <c r="AO790" s="191">
        <v>0</v>
      </c>
      <c r="AP790" s="191">
        <v>0</v>
      </c>
      <c r="AQ790" s="191">
        <v>0</v>
      </c>
      <c r="AR790" s="191">
        <v>0</v>
      </c>
      <c r="AS790" s="191">
        <v>0</v>
      </c>
      <c r="AT790" s="191">
        <v>0</v>
      </c>
      <c r="AU790" s="85">
        <v>0</v>
      </c>
      <c r="AV790" s="302"/>
    </row>
    <row r="791" spans="1:48">
      <c r="A791" s="472"/>
      <c r="B791" s="537"/>
      <c r="C791" s="655"/>
      <c r="D791" s="616"/>
      <c r="E791" s="619"/>
      <c r="F791" s="540"/>
      <c r="G791" s="540"/>
      <c r="H791" s="540"/>
      <c r="I791" s="540"/>
      <c r="J791" s="534"/>
      <c r="K791" s="534"/>
      <c r="L791" s="610"/>
      <c r="M791" s="565"/>
      <c r="N791" s="87">
        <f>SUM(N786:N790)</f>
        <v>0</v>
      </c>
      <c r="O791" s="87">
        <f t="shared" ref="O791:T791" si="372">SUM(O786:O790)</f>
        <v>33.892000000000003</v>
      </c>
      <c r="P791" s="87">
        <f t="shared" si="372"/>
        <v>2.5207100000000002</v>
      </c>
      <c r="Q791" s="185"/>
      <c r="R791" s="185">
        <f t="shared" si="372"/>
        <v>0</v>
      </c>
      <c r="S791" s="185">
        <f t="shared" si="372"/>
        <v>0</v>
      </c>
      <c r="T791" s="185">
        <f t="shared" si="372"/>
        <v>0</v>
      </c>
      <c r="U791" s="185">
        <f t="shared" si="371"/>
        <v>36.412710000000004</v>
      </c>
      <c r="V791" s="177" t="s">
        <v>11</v>
      </c>
      <c r="W791" s="200">
        <f>SUM(W786:W790)</f>
        <v>0</v>
      </c>
      <c r="X791" s="200">
        <f t="shared" ref="X791:AU791" si="373">SUM(X786:X790)</f>
        <v>0</v>
      </c>
      <c r="Y791" s="200">
        <f t="shared" si="373"/>
        <v>0</v>
      </c>
      <c r="Z791" s="200">
        <f t="shared" si="373"/>
        <v>0</v>
      </c>
      <c r="AA791" s="200">
        <f t="shared" si="373"/>
        <v>0</v>
      </c>
      <c r="AB791" s="200">
        <f t="shared" si="373"/>
        <v>0</v>
      </c>
      <c r="AC791" s="200">
        <f t="shared" si="373"/>
        <v>0</v>
      </c>
      <c r="AD791" s="200">
        <f t="shared" si="373"/>
        <v>0</v>
      </c>
      <c r="AE791" s="200">
        <f t="shared" si="373"/>
        <v>0</v>
      </c>
      <c r="AF791" s="200">
        <f t="shared" si="373"/>
        <v>0</v>
      </c>
      <c r="AG791" s="200">
        <f t="shared" si="373"/>
        <v>0</v>
      </c>
      <c r="AH791" s="201">
        <f t="shared" si="373"/>
        <v>0</v>
      </c>
      <c r="AI791" s="201">
        <f t="shared" si="373"/>
        <v>0</v>
      </c>
      <c r="AJ791" s="201">
        <f t="shared" si="373"/>
        <v>0</v>
      </c>
      <c r="AK791" s="200">
        <f t="shared" si="373"/>
        <v>0</v>
      </c>
      <c r="AL791" s="200">
        <f t="shared" si="373"/>
        <v>0</v>
      </c>
      <c r="AM791" s="200">
        <f t="shared" si="373"/>
        <v>0</v>
      </c>
      <c r="AN791" s="200">
        <f t="shared" si="373"/>
        <v>0</v>
      </c>
      <c r="AO791" s="200">
        <f t="shared" si="373"/>
        <v>0</v>
      </c>
      <c r="AP791" s="200">
        <f t="shared" si="373"/>
        <v>0</v>
      </c>
      <c r="AQ791" s="200">
        <f t="shared" si="373"/>
        <v>0</v>
      </c>
      <c r="AR791" s="200">
        <f t="shared" si="373"/>
        <v>0</v>
      </c>
      <c r="AS791" s="200">
        <f t="shared" si="373"/>
        <v>0</v>
      </c>
      <c r="AT791" s="200">
        <f t="shared" si="373"/>
        <v>0</v>
      </c>
      <c r="AU791" s="201">
        <f t="shared" si="373"/>
        <v>0</v>
      </c>
      <c r="AV791" s="332"/>
    </row>
    <row r="792" spans="1:48" ht="15.75" customHeight="1">
      <c r="A792" s="472"/>
      <c r="B792" s="535" t="s">
        <v>779</v>
      </c>
      <c r="C792" s="653" t="s">
        <v>780</v>
      </c>
      <c r="D792" s="614" t="s">
        <v>630</v>
      </c>
      <c r="E792" s="617" t="s">
        <v>781</v>
      </c>
      <c r="F792" s="6" t="s">
        <v>18</v>
      </c>
      <c r="G792" s="6" t="s">
        <v>20</v>
      </c>
      <c r="H792" s="6" t="s">
        <v>297</v>
      </c>
      <c r="I792" s="6" t="s">
        <v>297</v>
      </c>
      <c r="J792" s="532">
        <v>2021</v>
      </c>
      <c r="K792" s="532">
        <v>2021</v>
      </c>
      <c r="L792" s="541">
        <v>6.4619999999999997</v>
      </c>
      <c r="M792" s="563">
        <f>Q797+R797+S797+T797</f>
        <v>0</v>
      </c>
      <c r="N792" s="9">
        <v>0</v>
      </c>
      <c r="O792" s="9">
        <v>0</v>
      </c>
      <c r="P792" s="9">
        <v>6.4629700000000003</v>
      </c>
      <c r="Q792" s="9">
        <v>0</v>
      </c>
      <c r="R792" s="9">
        <v>0</v>
      </c>
      <c r="S792" s="9">
        <v>0</v>
      </c>
      <c r="T792" s="9">
        <v>0</v>
      </c>
      <c r="U792" s="9">
        <f>SUM(N792:T792)</f>
        <v>6.4629700000000003</v>
      </c>
      <c r="V792" s="204" t="s">
        <v>3</v>
      </c>
      <c r="W792" s="93">
        <v>0</v>
      </c>
      <c r="X792" s="93">
        <v>0</v>
      </c>
      <c r="Y792" s="93">
        <v>0</v>
      </c>
      <c r="Z792" s="93">
        <v>0</v>
      </c>
      <c r="AA792" s="93">
        <v>0</v>
      </c>
      <c r="AB792" s="93">
        <v>0</v>
      </c>
      <c r="AC792" s="93">
        <v>0</v>
      </c>
      <c r="AD792" s="93">
        <v>0</v>
      </c>
      <c r="AE792" s="93">
        <v>0</v>
      </c>
      <c r="AF792" s="93">
        <v>0</v>
      </c>
      <c r="AG792" s="93">
        <v>0</v>
      </c>
      <c r="AH792" s="9">
        <v>0</v>
      </c>
      <c r="AI792" s="9">
        <v>0</v>
      </c>
      <c r="AJ792" s="9">
        <v>0</v>
      </c>
      <c r="AK792" s="93">
        <v>0</v>
      </c>
      <c r="AL792" s="93">
        <v>0</v>
      </c>
      <c r="AM792" s="93">
        <v>0</v>
      </c>
      <c r="AN792" s="93">
        <v>0</v>
      </c>
      <c r="AO792" s="93">
        <v>0</v>
      </c>
      <c r="AP792" s="93">
        <v>0</v>
      </c>
      <c r="AQ792" s="93">
        <v>0</v>
      </c>
      <c r="AR792" s="93">
        <v>0</v>
      </c>
      <c r="AS792" s="93">
        <v>0</v>
      </c>
      <c r="AT792" s="93">
        <v>0</v>
      </c>
      <c r="AU792" s="9">
        <v>0</v>
      </c>
      <c r="AV792" s="302"/>
    </row>
    <row r="793" spans="1:48" ht="21" customHeight="1">
      <c r="A793" s="472"/>
      <c r="B793" s="536"/>
      <c r="C793" s="654"/>
      <c r="D793" s="615"/>
      <c r="E793" s="618"/>
      <c r="F793" s="6" t="s">
        <v>19</v>
      </c>
      <c r="G793" s="6" t="s">
        <v>22</v>
      </c>
      <c r="H793" s="6" t="s">
        <v>297</v>
      </c>
      <c r="I793" s="6" t="s">
        <v>297</v>
      </c>
      <c r="J793" s="533"/>
      <c r="K793" s="533"/>
      <c r="L793" s="609"/>
      <c r="M793" s="564"/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f t="shared" ref="U793:U797" si="374">SUM(N793:T793)</f>
        <v>0</v>
      </c>
      <c r="V793" s="172" t="s">
        <v>8</v>
      </c>
      <c r="W793" s="93">
        <v>0</v>
      </c>
      <c r="X793" s="93">
        <v>0</v>
      </c>
      <c r="Y793" s="93">
        <v>0</v>
      </c>
      <c r="Z793" s="93">
        <v>0</v>
      </c>
      <c r="AA793" s="93">
        <v>0</v>
      </c>
      <c r="AB793" s="93">
        <v>0</v>
      </c>
      <c r="AC793" s="93">
        <v>0</v>
      </c>
      <c r="AD793" s="93">
        <v>0</v>
      </c>
      <c r="AE793" s="93">
        <v>0</v>
      </c>
      <c r="AF793" s="93">
        <v>0</v>
      </c>
      <c r="AG793" s="93">
        <v>0</v>
      </c>
      <c r="AH793" s="9">
        <v>0</v>
      </c>
      <c r="AI793" s="9">
        <v>0</v>
      </c>
      <c r="AJ793" s="9">
        <v>0</v>
      </c>
      <c r="AK793" s="93">
        <v>0</v>
      </c>
      <c r="AL793" s="93">
        <v>0</v>
      </c>
      <c r="AM793" s="93">
        <v>0</v>
      </c>
      <c r="AN793" s="93">
        <v>0</v>
      </c>
      <c r="AO793" s="93">
        <v>0</v>
      </c>
      <c r="AP793" s="93">
        <v>0</v>
      </c>
      <c r="AQ793" s="93">
        <v>0</v>
      </c>
      <c r="AR793" s="93">
        <v>0</v>
      </c>
      <c r="AS793" s="93">
        <v>0</v>
      </c>
      <c r="AT793" s="93">
        <v>0</v>
      </c>
      <c r="AU793" s="9">
        <v>0</v>
      </c>
      <c r="AV793" s="302"/>
    </row>
    <row r="794" spans="1:48" ht="20.25" customHeight="1">
      <c r="A794" s="472"/>
      <c r="B794" s="536"/>
      <c r="C794" s="654"/>
      <c r="D794" s="615"/>
      <c r="E794" s="618"/>
      <c r="F794" s="538" t="s">
        <v>39</v>
      </c>
      <c r="G794" s="538" t="s">
        <v>21</v>
      </c>
      <c r="H794" s="538" t="s">
        <v>298</v>
      </c>
      <c r="I794" s="538" t="s">
        <v>782</v>
      </c>
      <c r="J794" s="533"/>
      <c r="K794" s="533"/>
      <c r="L794" s="609"/>
      <c r="M794" s="564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>SUM(N794:T794)</f>
        <v>0</v>
      </c>
      <c r="V794" s="204" t="s">
        <v>50</v>
      </c>
      <c r="W794" s="93">
        <v>0</v>
      </c>
      <c r="X794" s="93">
        <v>0</v>
      </c>
      <c r="Y794" s="93">
        <v>0</v>
      </c>
      <c r="Z794" s="93">
        <v>0</v>
      </c>
      <c r="AA794" s="93">
        <v>0</v>
      </c>
      <c r="AB794" s="93">
        <v>0</v>
      </c>
      <c r="AC794" s="93">
        <v>0</v>
      </c>
      <c r="AD794" s="93">
        <v>0</v>
      </c>
      <c r="AE794" s="93">
        <v>0</v>
      </c>
      <c r="AF794" s="93">
        <v>0</v>
      </c>
      <c r="AG794" s="93">
        <v>0</v>
      </c>
      <c r="AH794" s="9">
        <v>0</v>
      </c>
      <c r="AI794" s="9">
        <v>0</v>
      </c>
      <c r="AJ794" s="9">
        <v>0</v>
      </c>
      <c r="AK794" s="93">
        <v>0</v>
      </c>
      <c r="AL794" s="93">
        <v>0</v>
      </c>
      <c r="AM794" s="93">
        <v>0</v>
      </c>
      <c r="AN794" s="93">
        <v>0</v>
      </c>
      <c r="AO794" s="93">
        <v>0</v>
      </c>
      <c r="AP794" s="93">
        <v>0</v>
      </c>
      <c r="AQ794" s="93">
        <v>0</v>
      </c>
      <c r="AR794" s="93">
        <v>0</v>
      </c>
      <c r="AS794" s="93">
        <v>0</v>
      </c>
      <c r="AT794" s="93">
        <v>0</v>
      </c>
      <c r="AU794" s="9">
        <v>0</v>
      </c>
      <c r="AV794" s="302"/>
    </row>
    <row r="795" spans="1:48">
      <c r="A795" s="472"/>
      <c r="B795" s="536"/>
      <c r="C795" s="654"/>
      <c r="D795" s="615"/>
      <c r="E795" s="618"/>
      <c r="F795" s="539"/>
      <c r="G795" s="539"/>
      <c r="H795" s="539"/>
      <c r="I795" s="539"/>
      <c r="J795" s="533"/>
      <c r="K795" s="533"/>
      <c r="L795" s="609"/>
      <c r="M795" s="564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 t="shared" si="374"/>
        <v>0</v>
      </c>
      <c r="V795" s="204" t="s">
        <v>51</v>
      </c>
      <c r="W795" s="93">
        <v>0</v>
      </c>
      <c r="X795" s="93">
        <v>0</v>
      </c>
      <c r="Y795" s="93">
        <v>0</v>
      </c>
      <c r="Z795" s="93">
        <v>0</v>
      </c>
      <c r="AA795" s="93">
        <v>0</v>
      </c>
      <c r="AB795" s="93">
        <v>0</v>
      </c>
      <c r="AC795" s="93">
        <v>0</v>
      </c>
      <c r="AD795" s="93">
        <v>0</v>
      </c>
      <c r="AE795" s="93">
        <v>0</v>
      </c>
      <c r="AF795" s="93">
        <v>0</v>
      </c>
      <c r="AG795" s="93">
        <v>0</v>
      </c>
      <c r="AH795" s="9">
        <v>0</v>
      </c>
      <c r="AI795" s="9">
        <v>0</v>
      </c>
      <c r="AJ795" s="9">
        <v>0</v>
      </c>
      <c r="AK795" s="93">
        <v>0</v>
      </c>
      <c r="AL795" s="93">
        <v>0</v>
      </c>
      <c r="AM795" s="93">
        <v>0</v>
      </c>
      <c r="AN795" s="93">
        <v>0</v>
      </c>
      <c r="AO795" s="93">
        <v>0</v>
      </c>
      <c r="AP795" s="93">
        <v>0</v>
      </c>
      <c r="AQ795" s="93">
        <v>0</v>
      </c>
      <c r="AR795" s="93">
        <v>0</v>
      </c>
      <c r="AS795" s="93">
        <v>0</v>
      </c>
      <c r="AT795" s="93">
        <v>0</v>
      </c>
      <c r="AU795" s="9">
        <v>0</v>
      </c>
      <c r="AV795" s="302"/>
    </row>
    <row r="796" spans="1:48" ht="15.75" customHeight="1">
      <c r="A796" s="472"/>
      <c r="B796" s="536"/>
      <c r="C796" s="654"/>
      <c r="D796" s="615"/>
      <c r="E796" s="618"/>
      <c r="F796" s="539"/>
      <c r="G796" s="539"/>
      <c r="H796" s="539"/>
      <c r="I796" s="539"/>
      <c r="J796" s="533"/>
      <c r="K796" s="533"/>
      <c r="L796" s="609"/>
      <c r="M796" s="564"/>
      <c r="N796" s="85">
        <v>0</v>
      </c>
      <c r="O796" s="85">
        <v>0</v>
      </c>
      <c r="P796" s="85">
        <v>0</v>
      </c>
      <c r="Q796" s="85">
        <v>0</v>
      </c>
      <c r="R796" s="85">
        <v>0</v>
      </c>
      <c r="S796" s="85">
        <v>0</v>
      </c>
      <c r="T796" s="85">
        <v>0</v>
      </c>
      <c r="U796" s="9">
        <f t="shared" si="374"/>
        <v>0</v>
      </c>
      <c r="V796" s="204" t="s">
        <v>52</v>
      </c>
      <c r="W796" s="191">
        <v>0</v>
      </c>
      <c r="X796" s="191">
        <v>0</v>
      </c>
      <c r="Y796" s="191">
        <v>0</v>
      </c>
      <c r="Z796" s="191">
        <v>0</v>
      </c>
      <c r="AA796" s="191">
        <v>0</v>
      </c>
      <c r="AB796" s="191">
        <v>0</v>
      </c>
      <c r="AC796" s="191">
        <v>0</v>
      </c>
      <c r="AD796" s="191">
        <v>0</v>
      </c>
      <c r="AE796" s="191">
        <v>0</v>
      </c>
      <c r="AF796" s="191">
        <v>0</v>
      </c>
      <c r="AG796" s="191">
        <v>0</v>
      </c>
      <c r="AH796" s="85">
        <v>0</v>
      </c>
      <c r="AI796" s="85">
        <v>0</v>
      </c>
      <c r="AJ796" s="85">
        <v>0</v>
      </c>
      <c r="AK796" s="191">
        <v>0</v>
      </c>
      <c r="AL796" s="191">
        <v>0</v>
      </c>
      <c r="AM796" s="191">
        <v>0</v>
      </c>
      <c r="AN796" s="191">
        <v>0</v>
      </c>
      <c r="AO796" s="191">
        <v>0</v>
      </c>
      <c r="AP796" s="191">
        <v>0</v>
      </c>
      <c r="AQ796" s="191">
        <v>0</v>
      </c>
      <c r="AR796" s="191">
        <v>0</v>
      </c>
      <c r="AS796" s="191">
        <v>0</v>
      </c>
      <c r="AT796" s="191">
        <v>0</v>
      </c>
      <c r="AU796" s="85">
        <v>0</v>
      </c>
      <c r="AV796" s="302"/>
    </row>
    <row r="797" spans="1:48">
      <c r="A797" s="472"/>
      <c r="B797" s="537"/>
      <c r="C797" s="655"/>
      <c r="D797" s="616"/>
      <c r="E797" s="619"/>
      <c r="F797" s="540"/>
      <c r="G797" s="540"/>
      <c r="H797" s="540"/>
      <c r="I797" s="540"/>
      <c r="J797" s="534"/>
      <c r="K797" s="534"/>
      <c r="L797" s="610"/>
      <c r="M797" s="565"/>
      <c r="N797" s="87">
        <f>SUM(N792:N796)</f>
        <v>0</v>
      </c>
      <c r="O797" s="87">
        <f t="shared" ref="O797:T797" si="375">SUM(O792:O796)</f>
        <v>0</v>
      </c>
      <c r="P797" s="87">
        <f t="shared" si="375"/>
        <v>6.4629700000000003</v>
      </c>
      <c r="Q797" s="185">
        <f t="shared" si="375"/>
        <v>0</v>
      </c>
      <c r="R797" s="185">
        <f t="shared" si="375"/>
        <v>0</v>
      </c>
      <c r="S797" s="185">
        <f t="shared" si="375"/>
        <v>0</v>
      </c>
      <c r="T797" s="185">
        <f t="shared" si="375"/>
        <v>0</v>
      </c>
      <c r="U797" s="185">
        <f t="shared" si="374"/>
        <v>6.4629700000000003</v>
      </c>
      <c r="V797" s="177" t="s">
        <v>11</v>
      </c>
      <c r="W797" s="200">
        <f t="shared" ref="W797:AU797" si="376">SUM(W792:W796)</f>
        <v>0</v>
      </c>
      <c r="X797" s="200">
        <f t="shared" si="376"/>
        <v>0</v>
      </c>
      <c r="Y797" s="200">
        <f t="shared" si="376"/>
        <v>0</v>
      </c>
      <c r="Z797" s="200">
        <f t="shared" si="376"/>
        <v>0</v>
      </c>
      <c r="AA797" s="200">
        <f t="shared" si="376"/>
        <v>0</v>
      </c>
      <c r="AB797" s="200">
        <f t="shared" si="376"/>
        <v>0</v>
      </c>
      <c r="AC797" s="200">
        <f t="shared" si="376"/>
        <v>0</v>
      </c>
      <c r="AD797" s="200">
        <f t="shared" si="376"/>
        <v>0</v>
      </c>
      <c r="AE797" s="200">
        <f t="shared" si="376"/>
        <v>0</v>
      </c>
      <c r="AF797" s="200">
        <f t="shared" si="376"/>
        <v>0</v>
      </c>
      <c r="AG797" s="200">
        <f t="shared" si="376"/>
        <v>0</v>
      </c>
      <c r="AH797" s="201">
        <f t="shared" si="376"/>
        <v>0</v>
      </c>
      <c r="AI797" s="201">
        <f t="shared" si="376"/>
        <v>0</v>
      </c>
      <c r="AJ797" s="201">
        <f t="shared" si="376"/>
        <v>0</v>
      </c>
      <c r="AK797" s="200">
        <f t="shared" si="376"/>
        <v>0</v>
      </c>
      <c r="AL797" s="200">
        <f t="shared" si="376"/>
        <v>0</v>
      </c>
      <c r="AM797" s="200">
        <f t="shared" si="376"/>
        <v>0</v>
      </c>
      <c r="AN797" s="200">
        <f t="shared" si="376"/>
        <v>0</v>
      </c>
      <c r="AO797" s="200">
        <f t="shared" si="376"/>
        <v>0</v>
      </c>
      <c r="AP797" s="200">
        <f t="shared" si="376"/>
        <v>0</v>
      </c>
      <c r="AQ797" s="200">
        <f t="shared" si="376"/>
        <v>0</v>
      </c>
      <c r="AR797" s="200">
        <f t="shared" si="376"/>
        <v>0</v>
      </c>
      <c r="AS797" s="200">
        <f t="shared" si="376"/>
        <v>0</v>
      </c>
      <c r="AT797" s="200">
        <f t="shared" si="376"/>
        <v>0</v>
      </c>
      <c r="AU797" s="201">
        <f t="shared" si="376"/>
        <v>0</v>
      </c>
      <c r="AV797" s="332"/>
    </row>
    <row r="798" spans="1:48" ht="15.75" customHeight="1">
      <c r="A798" s="472"/>
      <c r="B798" s="535" t="s">
        <v>783</v>
      </c>
      <c r="C798" s="653" t="s">
        <v>784</v>
      </c>
      <c r="D798" s="614" t="s">
        <v>662</v>
      </c>
      <c r="E798" s="617" t="s">
        <v>785</v>
      </c>
      <c r="F798" s="6" t="s">
        <v>18</v>
      </c>
      <c r="G798" s="6" t="s">
        <v>20</v>
      </c>
      <c r="H798" s="6" t="s">
        <v>59</v>
      </c>
      <c r="I798" s="6" t="s">
        <v>55</v>
      </c>
      <c r="J798" s="532">
        <v>2019</v>
      </c>
      <c r="K798" s="532">
        <v>2023</v>
      </c>
      <c r="L798" s="541">
        <v>47.296999999999997</v>
      </c>
      <c r="M798" s="563">
        <f>Q804+R804+S804+T804</f>
        <v>40.219919999999995</v>
      </c>
      <c r="N798" s="9">
        <v>3.3479000000000002E-2</v>
      </c>
      <c r="O798" s="9">
        <v>7.0444399999999998</v>
      </c>
      <c r="P798" s="9">
        <v>0</v>
      </c>
      <c r="Q798" s="9">
        <v>40.219919999999995</v>
      </c>
      <c r="R798" s="9">
        <v>0</v>
      </c>
      <c r="S798" s="9">
        <v>0</v>
      </c>
      <c r="T798" s="9">
        <v>0</v>
      </c>
      <c r="U798" s="9">
        <f>SUM(N798:T798)</f>
        <v>47.297838999999996</v>
      </c>
      <c r="V798" s="204" t="s">
        <v>3</v>
      </c>
      <c r="W798" s="93">
        <v>40219.919999999998</v>
      </c>
      <c r="X798" s="93">
        <f>X799</f>
        <v>0</v>
      </c>
      <c r="Y798" s="93">
        <f t="shared" ref="Y798:AS798" si="377">Y799</f>
        <v>0</v>
      </c>
      <c r="Z798" s="93">
        <f t="shared" si="377"/>
        <v>0</v>
      </c>
      <c r="AA798" s="93">
        <f t="shared" si="377"/>
        <v>0</v>
      </c>
      <c r="AB798" s="93">
        <f t="shared" si="377"/>
        <v>0</v>
      </c>
      <c r="AC798" s="93">
        <f t="shared" si="377"/>
        <v>0</v>
      </c>
      <c r="AD798" s="93">
        <f t="shared" si="377"/>
        <v>0</v>
      </c>
      <c r="AE798" s="93">
        <f t="shared" si="377"/>
        <v>0</v>
      </c>
      <c r="AF798" s="93">
        <f t="shared" si="377"/>
        <v>0</v>
      </c>
      <c r="AG798" s="93">
        <f t="shared" si="377"/>
        <v>0</v>
      </c>
      <c r="AH798" s="93">
        <f t="shared" si="377"/>
        <v>0</v>
      </c>
      <c r="AI798" s="93">
        <f t="shared" si="377"/>
        <v>0</v>
      </c>
      <c r="AJ798" s="93">
        <f t="shared" si="377"/>
        <v>0</v>
      </c>
      <c r="AK798" s="93">
        <f t="shared" si="377"/>
        <v>169.93</v>
      </c>
      <c r="AL798" s="93">
        <f t="shared" si="377"/>
        <v>0</v>
      </c>
      <c r="AM798" s="93">
        <f t="shared" si="377"/>
        <v>0</v>
      </c>
      <c r="AN798" s="93">
        <f t="shared" si="377"/>
        <v>0</v>
      </c>
      <c r="AO798" s="93">
        <f t="shared" si="377"/>
        <v>0</v>
      </c>
      <c r="AP798" s="93">
        <f t="shared" si="377"/>
        <v>0</v>
      </c>
      <c r="AQ798" s="93">
        <f t="shared" si="377"/>
        <v>0</v>
      </c>
      <c r="AR798" s="93">
        <f t="shared" si="377"/>
        <v>0</v>
      </c>
      <c r="AS798" s="93">
        <f t="shared" si="377"/>
        <v>0</v>
      </c>
      <c r="AT798" s="93">
        <v>0</v>
      </c>
      <c r="AU798" s="9">
        <v>0</v>
      </c>
      <c r="AV798" s="636" t="s">
        <v>999</v>
      </c>
    </row>
    <row r="799" spans="1:48" s="275" customFormat="1" ht="31.5" hidden="1" customHeight="1">
      <c r="A799" s="472"/>
      <c r="B799" s="536"/>
      <c r="C799" s="654"/>
      <c r="D799" s="615"/>
      <c r="E799" s="618"/>
      <c r="F799" s="272"/>
      <c r="G799" s="272"/>
      <c r="H799" s="272"/>
      <c r="I799" s="272"/>
      <c r="J799" s="533"/>
      <c r="K799" s="533"/>
      <c r="L799" s="609"/>
      <c r="M799" s="564"/>
      <c r="N799" s="277"/>
      <c r="O799" s="277"/>
      <c r="P799" s="277"/>
      <c r="Q799" s="277"/>
      <c r="R799" s="277"/>
      <c r="S799" s="277"/>
      <c r="T799" s="277"/>
      <c r="U799" s="277"/>
      <c r="V799" s="287" t="s">
        <v>974</v>
      </c>
      <c r="W799" s="274"/>
      <c r="X799" s="274"/>
      <c r="Y799" s="274"/>
      <c r="Z799" s="274"/>
      <c r="AA799" s="274"/>
      <c r="AB799" s="274"/>
      <c r="AC799" s="274"/>
      <c r="AD799" s="274"/>
      <c r="AE799" s="274"/>
      <c r="AF799" s="274"/>
      <c r="AG799" s="274"/>
      <c r="AH799" s="277"/>
      <c r="AI799" s="277"/>
      <c r="AJ799" s="277"/>
      <c r="AK799" s="274">
        <v>169.93</v>
      </c>
      <c r="AL799" s="274"/>
      <c r="AM799" s="274"/>
      <c r="AN799" s="274"/>
      <c r="AO799" s="274"/>
      <c r="AP799" s="274"/>
      <c r="AQ799" s="274"/>
      <c r="AR799" s="274"/>
      <c r="AS799" s="274"/>
      <c r="AT799" s="274"/>
      <c r="AU799" s="277"/>
      <c r="AV799" s="640"/>
    </row>
    <row r="800" spans="1:48" ht="20.25" customHeight="1">
      <c r="A800" s="472"/>
      <c r="B800" s="536"/>
      <c r="C800" s="654"/>
      <c r="D800" s="615"/>
      <c r="E800" s="618"/>
      <c r="F800" s="6" t="s">
        <v>19</v>
      </c>
      <c r="G800" s="6" t="s">
        <v>22</v>
      </c>
      <c r="H800" s="6" t="s">
        <v>59</v>
      </c>
      <c r="I800" s="6" t="s">
        <v>786</v>
      </c>
      <c r="J800" s="533"/>
      <c r="K800" s="533"/>
      <c r="L800" s="609"/>
      <c r="M800" s="564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378">SUM(N800:T800)</f>
        <v>0</v>
      </c>
      <c r="V800" s="172" t="s">
        <v>8</v>
      </c>
      <c r="W800" s="93">
        <v>0</v>
      </c>
      <c r="X800" s="93">
        <v>0</v>
      </c>
      <c r="Y800" s="93">
        <v>0</v>
      </c>
      <c r="Z800" s="93">
        <v>0</v>
      </c>
      <c r="AA800" s="93">
        <v>0</v>
      </c>
      <c r="AB800" s="93">
        <v>0</v>
      </c>
      <c r="AC800" s="93">
        <v>0</v>
      </c>
      <c r="AD800" s="93">
        <v>0</v>
      </c>
      <c r="AE800" s="93">
        <v>0</v>
      </c>
      <c r="AF800" s="93">
        <v>0</v>
      </c>
      <c r="AG800" s="93">
        <v>0</v>
      </c>
      <c r="AH800" s="9">
        <v>0</v>
      </c>
      <c r="AI800" s="9">
        <v>0</v>
      </c>
      <c r="AJ800" s="9">
        <v>0</v>
      </c>
      <c r="AK800" s="93">
        <v>0</v>
      </c>
      <c r="AL800" s="93">
        <v>0</v>
      </c>
      <c r="AM800" s="93">
        <v>0</v>
      </c>
      <c r="AN800" s="93">
        <v>0</v>
      </c>
      <c r="AO800" s="93">
        <v>0</v>
      </c>
      <c r="AP800" s="93">
        <v>0</v>
      </c>
      <c r="AQ800" s="93">
        <v>0</v>
      </c>
      <c r="AR800" s="93">
        <v>0</v>
      </c>
      <c r="AS800" s="93">
        <v>0</v>
      </c>
      <c r="AT800" s="93">
        <v>0</v>
      </c>
      <c r="AU800" s="9">
        <v>0</v>
      </c>
      <c r="AV800" s="640"/>
    </row>
    <row r="801" spans="1:48" ht="20.25" customHeight="1">
      <c r="A801" s="472"/>
      <c r="B801" s="536"/>
      <c r="C801" s="654"/>
      <c r="D801" s="615"/>
      <c r="E801" s="618"/>
      <c r="F801" s="538" t="s">
        <v>39</v>
      </c>
      <c r="G801" s="538" t="s">
        <v>21</v>
      </c>
      <c r="H801" s="538" t="s">
        <v>59</v>
      </c>
      <c r="I801" s="538" t="s">
        <v>367</v>
      </c>
      <c r="J801" s="533"/>
      <c r="K801" s="533"/>
      <c r="L801" s="609"/>
      <c r="M801" s="564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204" t="s">
        <v>50</v>
      </c>
      <c r="W801" s="93">
        <v>0</v>
      </c>
      <c r="X801" s="93">
        <v>0</v>
      </c>
      <c r="Y801" s="93">
        <v>0</v>
      </c>
      <c r="Z801" s="93">
        <v>0</v>
      </c>
      <c r="AA801" s="93">
        <v>0</v>
      </c>
      <c r="AB801" s="93">
        <v>0</v>
      </c>
      <c r="AC801" s="93">
        <v>0</v>
      </c>
      <c r="AD801" s="93">
        <v>0</v>
      </c>
      <c r="AE801" s="93">
        <v>0</v>
      </c>
      <c r="AF801" s="93">
        <v>0</v>
      </c>
      <c r="AG801" s="93">
        <v>0</v>
      </c>
      <c r="AH801" s="9">
        <v>0</v>
      </c>
      <c r="AI801" s="9">
        <v>0</v>
      </c>
      <c r="AJ801" s="9">
        <v>0</v>
      </c>
      <c r="AK801" s="93">
        <v>0</v>
      </c>
      <c r="AL801" s="93">
        <v>0</v>
      </c>
      <c r="AM801" s="93">
        <v>0</v>
      </c>
      <c r="AN801" s="93">
        <v>0</v>
      </c>
      <c r="AO801" s="93">
        <v>0</v>
      </c>
      <c r="AP801" s="93">
        <v>0</v>
      </c>
      <c r="AQ801" s="93">
        <v>0</v>
      </c>
      <c r="AR801" s="93">
        <v>0</v>
      </c>
      <c r="AS801" s="93">
        <v>0</v>
      </c>
      <c r="AT801" s="93">
        <v>0</v>
      </c>
      <c r="AU801" s="9">
        <v>0</v>
      </c>
      <c r="AV801" s="640"/>
    </row>
    <row r="802" spans="1:48">
      <c r="A802" s="472"/>
      <c r="B802" s="536"/>
      <c r="C802" s="654"/>
      <c r="D802" s="615"/>
      <c r="E802" s="618"/>
      <c r="F802" s="539"/>
      <c r="G802" s="539"/>
      <c r="H802" s="539"/>
      <c r="I802" s="539"/>
      <c r="J802" s="533"/>
      <c r="K802" s="533"/>
      <c r="L802" s="609"/>
      <c r="M802" s="564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378"/>
        <v>0</v>
      </c>
      <c r="V802" s="204" t="s">
        <v>51</v>
      </c>
      <c r="W802" s="93">
        <v>0</v>
      </c>
      <c r="X802" s="93">
        <v>0</v>
      </c>
      <c r="Y802" s="93">
        <v>0</v>
      </c>
      <c r="Z802" s="93">
        <v>0</v>
      </c>
      <c r="AA802" s="93">
        <v>0</v>
      </c>
      <c r="AB802" s="93">
        <v>0</v>
      </c>
      <c r="AC802" s="93">
        <v>0</v>
      </c>
      <c r="AD802" s="93">
        <v>0</v>
      </c>
      <c r="AE802" s="93">
        <v>0</v>
      </c>
      <c r="AF802" s="93">
        <v>0</v>
      </c>
      <c r="AG802" s="93">
        <v>0</v>
      </c>
      <c r="AH802" s="9">
        <v>0</v>
      </c>
      <c r="AI802" s="9">
        <v>0</v>
      </c>
      <c r="AJ802" s="9">
        <v>0</v>
      </c>
      <c r="AK802" s="93">
        <v>0</v>
      </c>
      <c r="AL802" s="93">
        <v>0</v>
      </c>
      <c r="AM802" s="93">
        <v>0</v>
      </c>
      <c r="AN802" s="93">
        <v>0</v>
      </c>
      <c r="AO802" s="93">
        <v>0</v>
      </c>
      <c r="AP802" s="93">
        <v>0</v>
      </c>
      <c r="AQ802" s="93">
        <v>0</v>
      </c>
      <c r="AR802" s="93">
        <v>0</v>
      </c>
      <c r="AS802" s="93">
        <v>0</v>
      </c>
      <c r="AT802" s="93">
        <v>0</v>
      </c>
      <c r="AU802" s="9">
        <v>0</v>
      </c>
      <c r="AV802" s="640"/>
    </row>
    <row r="803" spans="1:48" ht="15.75" customHeight="1">
      <c r="A803" s="472"/>
      <c r="B803" s="536"/>
      <c r="C803" s="654"/>
      <c r="D803" s="615"/>
      <c r="E803" s="618"/>
      <c r="F803" s="539"/>
      <c r="G803" s="539"/>
      <c r="H803" s="539"/>
      <c r="I803" s="539"/>
      <c r="J803" s="533"/>
      <c r="K803" s="533"/>
      <c r="L803" s="609"/>
      <c r="M803" s="564"/>
      <c r="N803" s="85">
        <v>0</v>
      </c>
      <c r="O803" s="85">
        <v>0</v>
      </c>
      <c r="P803" s="85">
        <v>0</v>
      </c>
      <c r="Q803" s="85">
        <v>0</v>
      </c>
      <c r="R803" s="85">
        <v>0</v>
      </c>
      <c r="S803" s="85">
        <v>0</v>
      </c>
      <c r="T803" s="85">
        <v>0</v>
      </c>
      <c r="U803" s="9">
        <f t="shared" si="378"/>
        <v>0</v>
      </c>
      <c r="V803" s="204" t="s">
        <v>52</v>
      </c>
      <c r="W803" s="191">
        <v>0</v>
      </c>
      <c r="X803" s="191">
        <v>0</v>
      </c>
      <c r="Y803" s="191">
        <v>0</v>
      </c>
      <c r="Z803" s="191">
        <v>0</v>
      </c>
      <c r="AA803" s="191">
        <v>0</v>
      </c>
      <c r="AB803" s="191">
        <v>0</v>
      </c>
      <c r="AC803" s="191">
        <v>0</v>
      </c>
      <c r="AD803" s="191">
        <v>0</v>
      </c>
      <c r="AE803" s="191">
        <v>0</v>
      </c>
      <c r="AF803" s="191">
        <v>0</v>
      </c>
      <c r="AG803" s="191">
        <v>0</v>
      </c>
      <c r="AH803" s="85">
        <v>0</v>
      </c>
      <c r="AI803" s="85">
        <v>0</v>
      </c>
      <c r="AJ803" s="85">
        <v>0</v>
      </c>
      <c r="AK803" s="191">
        <v>0</v>
      </c>
      <c r="AL803" s="191">
        <v>0</v>
      </c>
      <c r="AM803" s="191">
        <v>0</v>
      </c>
      <c r="AN803" s="191">
        <v>0</v>
      </c>
      <c r="AO803" s="191">
        <v>0</v>
      </c>
      <c r="AP803" s="191">
        <v>0</v>
      </c>
      <c r="AQ803" s="191">
        <v>0</v>
      </c>
      <c r="AR803" s="191">
        <v>0</v>
      </c>
      <c r="AS803" s="191">
        <v>0</v>
      </c>
      <c r="AT803" s="191">
        <v>0</v>
      </c>
      <c r="AU803" s="85">
        <v>0</v>
      </c>
      <c r="AV803" s="639"/>
    </row>
    <row r="804" spans="1:48">
      <c r="A804" s="472"/>
      <c r="B804" s="537"/>
      <c r="C804" s="655"/>
      <c r="D804" s="616"/>
      <c r="E804" s="619"/>
      <c r="F804" s="540"/>
      <c r="G804" s="540"/>
      <c r="H804" s="540"/>
      <c r="I804" s="540"/>
      <c r="J804" s="534"/>
      <c r="K804" s="534"/>
      <c r="L804" s="610"/>
      <c r="M804" s="565"/>
      <c r="N804" s="87">
        <f>SUM(N798:N803)</f>
        <v>3.3479000000000002E-2</v>
      </c>
      <c r="O804" s="87">
        <f t="shared" ref="O804:T804" si="379">SUM(O798:O803)</f>
        <v>7.0444399999999998</v>
      </c>
      <c r="P804" s="87">
        <f t="shared" si="379"/>
        <v>0</v>
      </c>
      <c r="Q804" s="185">
        <f t="shared" si="379"/>
        <v>40.219919999999995</v>
      </c>
      <c r="R804" s="185">
        <f t="shared" si="379"/>
        <v>0</v>
      </c>
      <c r="S804" s="185">
        <f t="shared" si="379"/>
        <v>0</v>
      </c>
      <c r="T804" s="185">
        <f t="shared" si="379"/>
        <v>0</v>
      </c>
      <c r="U804" s="185">
        <f t="shared" si="378"/>
        <v>47.297838999999996</v>
      </c>
      <c r="V804" s="177" t="s">
        <v>11</v>
      </c>
      <c r="W804" s="200">
        <f t="shared" ref="W804" si="380">SUM(W798:W803)</f>
        <v>40219.919999999998</v>
      </c>
      <c r="X804" s="200">
        <f>X798</f>
        <v>0</v>
      </c>
      <c r="Y804" s="200">
        <f t="shared" ref="Y804:AS804" si="381">Y798</f>
        <v>0</v>
      </c>
      <c r="Z804" s="200">
        <f t="shared" si="381"/>
        <v>0</v>
      </c>
      <c r="AA804" s="200">
        <f t="shared" si="381"/>
        <v>0</v>
      </c>
      <c r="AB804" s="200">
        <f t="shared" si="381"/>
        <v>0</v>
      </c>
      <c r="AC804" s="200">
        <f t="shared" si="381"/>
        <v>0</v>
      </c>
      <c r="AD804" s="200">
        <f t="shared" si="381"/>
        <v>0</v>
      </c>
      <c r="AE804" s="200">
        <f t="shared" si="381"/>
        <v>0</v>
      </c>
      <c r="AF804" s="200">
        <f t="shared" si="381"/>
        <v>0</v>
      </c>
      <c r="AG804" s="200">
        <f t="shared" si="381"/>
        <v>0</v>
      </c>
      <c r="AH804" s="200">
        <f t="shared" si="381"/>
        <v>0</v>
      </c>
      <c r="AI804" s="200">
        <f t="shared" si="381"/>
        <v>0</v>
      </c>
      <c r="AJ804" s="200">
        <f t="shared" si="381"/>
        <v>0</v>
      </c>
      <c r="AK804" s="200">
        <f t="shared" si="381"/>
        <v>169.93</v>
      </c>
      <c r="AL804" s="200">
        <f t="shared" si="381"/>
        <v>0</v>
      </c>
      <c r="AM804" s="200">
        <f t="shared" si="381"/>
        <v>0</v>
      </c>
      <c r="AN804" s="200">
        <f t="shared" si="381"/>
        <v>0</v>
      </c>
      <c r="AO804" s="200">
        <f t="shared" si="381"/>
        <v>0</v>
      </c>
      <c r="AP804" s="200">
        <f t="shared" si="381"/>
        <v>0</v>
      </c>
      <c r="AQ804" s="200">
        <f t="shared" si="381"/>
        <v>0</v>
      </c>
      <c r="AR804" s="200">
        <f t="shared" si="381"/>
        <v>0</v>
      </c>
      <c r="AS804" s="200">
        <f t="shared" si="381"/>
        <v>0</v>
      </c>
      <c r="AT804" s="200">
        <f t="shared" ref="AT804:AU804" si="382">SUM(AT798:AT803)</f>
        <v>0</v>
      </c>
      <c r="AU804" s="201">
        <f t="shared" si="382"/>
        <v>0</v>
      </c>
      <c r="AV804" s="332"/>
    </row>
    <row r="805" spans="1:48" ht="15.75" customHeight="1">
      <c r="A805" s="472"/>
      <c r="B805" s="535" t="s">
        <v>787</v>
      </c>
      <c r="C805" s="653" t="s">
        <v>788</v>
      </c>
      <c r="D805" s="614" t="s">
        <v>789</v>
      </c>
      <c r="E805" s="617" t="s">
        <v>790</v>
      </c>
      <c r="F805" s="6" t="s">
        <v>18</v>
      </c>
      <c r="G805" s="6" t="s">
        <v>20</v>
      </c>
      <c r="H805" s="6" t="s">
        <v>297</v>
      </c>
      <c r="I805" s="6" t="s">
        <v>297</v>
      </c>
      <c r="J805" s="532">
        <v>2019</v>
      </c>
      <c r="K805" s="532">
        <v>2023</v>
      </c>
      <c r="L805" s="541">
        <v>47.436999999999998</v>
      </c>
      <c r="M805" s="563">
        <f>Q810+R810+S810+T810</f>
        <v>32.440660000000001</v>
      </c>
      <c r="N805" s="9">
        <v>2.7614399999999999</v>
      </c>
      <c r="O805" s="9">
        <v>9.6296700000000008</v>
      </c>
      <c r="P805" s="9">
        <v>2.6059899999999998</v>
      </c>
      <c r="Q805" s="9">
        <v>3.9070200000000002</v>
      </c>
      <c r="R805" s="9">
        <v>28.533639999999998</v>
      </c>
      <c r="S805" s="9">
        <v>0</v>
      </c>
      <c r="T805" s="9">
        <v>0</v>
      </c>
      <c r="U805" s="9">
        <f>SUM(N805:T805)</f>
        <v>47.437759999999997</v>
      </c>
      <c r="V805" s="204" t="s">
        <v>3</v>
      </c>
      <c r="W805" s="93">
        <v>3907.02</v>
      </c>
      <c r="X805" s="93">
        <v>0</v>
      </c>
      <c r="Y805" s="93">
        <v>0</v>
      </c>
      <c r="Z805" s="93">
        <v>0</v>
      </c>
      <c r="AA805" s="93">
        <v>0</v>
      </c>
      <c r="AB805" s="93">
        <v>0</v>
      </c>
      <c r="AC805" s="93">
        <v>0</v>
      </c>
      <c r="AD805" s="93">
        <v>0</v>
      </c>
      <c r="AE805" s="93">
        <v>0</v>
      </c>
      <c r="AF805" s="93">
        <v>0</v>
      </c>
      <c r="AG805" s="93">
        <v>0</v>
      </c>
      <c r="AH805" s="9">
        <v>0</v>
      </c>
      <c r="AI805" s="9">
        <v>0</v>
      </c>
      <c r="AJ805" s="9">
        <v>0</v>
      </c>
      <c r="AK805" s="93">
        <v>0</v>
      </c>
      <c r="AL805" s="93">
        <v>0</v>
      </c>
      <c r="AM805" s="93">
        <v>0</v>
      </c>
      <c r="AN805" s="93">
        <v>0</v>
      </c>
      <c r="AO805" s="93">
        <v>0</v>
      </c>
      <c r="AP805" s="93">
        <v>0</v>
      </c>
      <c r="AQ805" s="93">
        <v>0</v>
      </c>
      <c r="AR805" s="93">
        <v>0</v>
      </c>
      <c r="AS805" s="93">
        <v>0</v>
      </c>
      <c r="AT805" s="93">
        <v>0</v>
      </c>
      <c r="AU805" s="9">
        <v>0</v>
      </c>
      <c r="AV805" s="302"/>
    </row>
    <row r="806" spans="1:48" ht="18.75" customHeight="1">
      <c r="A806" s="472"/>
      <c r="B806" s="536"/>
      <c r="C806" s="654"/>
      <c r="D806" s="615"/>
      <c r="E806" s="618"/>
      <c r="F806" s="6" t="s">
        <v>19</v>
      </c>
      <c r="G806" s="6" t="s">
        <v>22</v>
      </c>
      <c r="H806" s="6" t="s">
        <v>297</v>
      </c>
      <c r="I806" s="6" t="s">
        <v>297</v>
      </c>
      <c r="J806" s="533"/>
      <c r="K806" s="533"/>
      <c r="L806" s="609"/>
      <c r="M806" s="564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383">SUM(N806:T806)</f>
        <v>0</v>
      </c>
      <c r="V806" s="172" t="s">
        <v>8</v>
      </c>
      <c r="W806" s="93">
        <v>0</v>
      </c>
      <c r="X806" s="93">
        <v>0</v>
      </c>
      <c r="Y806" s="93">
        <v>0</v>
      </c>
      <c r="Z806" s="93">
        <v>0</v>
      </c>
      <c r="AA806" s="93">
        <v>0</v>
      </c>
      <c r="AB806" s="93">
        <v>0</v>
      </c>
      <c r="AC806" s="93">
        <v>0</v>
      </c>
      <c r="AD806" s="93">
        <v>0</v>
      </c>
      <c r="AE806" s="93">
        <v>0</v>
      </c>
      <c r="AF806" s="93">
        <v>0</v>
      </c>
      <c r="AG806" s="93">
        <v>0</v>
      </c>
      <c r="AH806" s="9">
        <v>0</v>
      </c>
      <c r="AI806" s="9">
        <v>0</v>
      </c>
      <c r="AJ806" s="9">
        <v>0</v>
      </c>
      <c r="AK806" s="93">
        <v>0</v>
      </c>
      <c r="AL806" s="93">
        <v>0</v>
      </c>
      <c r="AM806" s="93">
        <v>0</v>
      </c>
      <c r="AN806" s="93">
        <v>0</v>
      </c>
      <c r="AO806" s="93">
        <v>0</v>
      </c>
      <c r="AP806" s="93">
        <v>0</v>
      </c>
      <c r="AQ806" s="93">
        <v>0</v>
      </c>
      <c r="AR806" s="93">
        <v>0</v>
      </c>
      <c r="AS806" s="93">
        <v>0</v>
      </c>
      <c r="AT806" s="93">
        <v>0</v>
      </c>
      <c r="AU806" s="9">
        <v>0</v>
      </c>
      <c r="AV806" s="302"/>
    </row>
    <row r="807" spans="1:48" ht="22.5" customHeight="1">
      <c r="A807" s="472"/>
      <c r="B807" s="536"/>
      <c r="C807" s="654"/>
      <c r="D807" s="615"/>
      <c r="E807" s="618"/>
      <c r="F807" s="538" t="s">
        <v>39</v>
      </c>
      <c r="G807" s="538" t="s">
        <v>21</v>
      </c>
      <c r="H807" s="538" t="s">
        <v>297</v>
      </c>
      <c r="I807" s="538" t="s">
        <v>297</v>
      </c>
      <c r="J807" s="533"/>
      <c r="K807" s="533"/>
      <c r="L807" s="609"/>
      <c r="M807" s="564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204" t="s">
        <v>50</v>
      </c>
      <c r="W807" s="93">
        <v>0</v>
      </c>
      <c r="X807" s="93">
        <v>0</v>
      </c>
      <c r="Y807" s="93">
        <v>0</v>
      </c>
      <c r="Z807" s="93">
        <v>0</v>
      </c>
      <c r="AA807" s="93">
        <v>0</v>
      </c>
      <c r="AB807" s="93">
        <v>0</v>
      </c>
      <c r="AC807" s="93">
        <v>0</v>
      </c>
      <c r="AD807" s="93">
        <v>0</v>
      </c>
      <c r="AE807" s="93">
        <v>0</v>
      </c>
      <c r="AF807" s="93">
        <v>0</v>
      </c>
      <c r="AG807" s="93">
        <v>0</v>
      </c>
      <c r="AH807" s="9">
        <v>0</v>
      </c>
      <c r="AI807" s="9">
        <v>0</v>
      </c>
      <c r="AJ807" s="9">
        <v>0</v>
      </c>
      <c r="AK807" s="93">
        <v>0</v>
      </c>
      <c r="AL807" s="93">
        <v>0</v>
      </c>
      <c r="AM807" s="93">
        <v>0</v>
      </c>
      <c r="AN807" s="93">
        <v>0</v>
      </c>
      <c r="AO807" s="93">
        <v>0</v>
      </c>
      <c r="AP807" s="93">
        <v>0</v>
      </c>
      <c r="AQ807" s="93">
        <v>0</v>
      </c>
      <c r="AR807" s="93">
        <v>0</v>
      </c>
      <c r="AS807" s="93">
        <v>0</v>
      </c>
      <c r="AT807" s="93">
        <v>0</v>
      </c>
      <c r="AU807" s="9">
        <v>0</v>
      </c>
      <c r="AV807" s="302"/>
    </row>
    <row r="808" spans="1:48">
      <c r="A808" s="472"/>
      <c r="B808" s="536"/>
      <c r="C808" s="654"/>
      <c r="D808" s="615"/>
      <c r="E808" s="618"/>
      <c r="F808" s="539"/>
      <c r="G808" s="539"/>
      <c r="H808" s="539"/>
      <c r="I808" s="539"/>
      <c r="J808" s="533"/>
      <c r="K808" s="533"/>
      <c r="L808" s="609"/>
      <c r="M808" s="564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383"/>
        <v>0</v>
      </c>
      <c r="V808" s="204" t="s">
        <v>51</v>
      </c>
      <c r="W808" s="93">
        <v>0</v>
      </c>
      <c r="X808" s="93">
        <v>0</v>
      </c>
      <c r="Y808" s="93">
        <v>0</v>
      </c>
      <c r="Z808" s="93">
        <v>0</v>
      </c>
      <c r="AA808" s="93">
        <v>0</v>
      </c>
      <c r="AB808" s="93">
        <v>0</v>
      </c>
      <c r="AC808" s="93">
        <v>0</v>
      </c>
      <c r="AD808" s="93">
        <v>0</v>
      </c>
      <c r="AE808" s="93">
        <v>0</v>
      </c>
      <c r="AF808" s="93">
        <v>0</v>
      </c>
      <c r="AG808" s="93">
        <v>0</v>
      </c>
      <c r="AH808" s="9">
        <v>0</v>
      </c>
      <c r="AI808" s="9">
        <v>0</v>
      </c>
      <c r="AJ808" s="9">
        <v>0</v>
      </c>
      <c r="AK808" s="93">
        <v>0</v>
      </c>
      <c r="AL808" s="93">
        <v>0</v>
      </c>
      <c r="AM808" s="93">
        <v>0</v>
      </c>
      <c r="AN808" s="93">
        <v>0</v>
      </c>
      <c r="AO808" s="93">
        <v>0</v>
      </c>
      <c r="AP808" s="93">
        <v>0</v>
      </c>
      <c r="AQ808" s="93">
        <v>0</v>
      </c>
      <c r="AR808" s="93">
        <v>0</v>
      </c>
      <c r="AS808" s="93">
        <v>0</v>
      </c>
      <c r="AT808" s="93">
        <v>0</v>
      </c>
      <c r="AU808" s="9">
        <v>0</v>
      </c>
      <c r="AV808" s="302"/>
    </row>
    <row r="809" spans="1:48" ht="15.75" customHeight="1">
      <c r="A809" s="472"/>
      <c r="B809" s="536"/>
      <c r="C809" s="654"/>
      <c r="D809" s="615"/>
      <c r="E809" s="618"/>
      <c r="F809" s="539"/>
      <c r="G809" s="539"/>
      <c r="H809" s="539"/>
      <c r="I809" s="539"/>
      <c r="J809" s="533"/>
      <c r="K809" s="533"/>
      <c r="L809" s="609"/>
      <c r="M809" s="564"/>
      <c r="N809" s="85">
        <v>0</v>
      </c>
      <c r="O809" s="85">
        <v>0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9">
        <f t="shared" si="383"/>
        <v>0</v>
      </c>
      <c r="V809" s="204" t="s">
        <v>52</v>
      </c>
      <c r="W809" s="191">
        <v>0</v>
      </c>
      <c r="X809" s="191">
        <v>0</v>
      </c>
      <c r="Y809" s="191">
        <v>0</v>
      </c>
      <c r="Z809" s="191">
        <v>0</v>
      </c>
      <c r="AA809" s="191">
        <v>0</v>
      </c>
      <c r="AB809" s="191">
        <v>0</v>
      </c>
      <c r="AC809" s="191">
        <v>0</v>
      </c>
      <c r="AD809" s="191">
        <v>0</v>
      </c>
      <c r="AE809" s="191">
        <v>0</v>
      </c>
      <c r="AF809" s="191">
        <v>0</v>
      </c>
      <c r="AG809" s="191">
        <v>0</v>
      </c>
      <c r="AH809" s="85">
        <v>0</v>
      </c>
      <c r="AI809" s="85">
        <v>0</v>
      </c>
      <c r="AJ809" s="85">
        <v>0</v>
      </c>
      <c r="AK809" s="191">
        <v>0</v>
      </c>
      <c r="AL809" s="191">
        <v>0</v>
      </c>
      <c r="AM809" s="191">
        <v>0</v>
      </c>
      <c r="AN809" s="191">
        <v>0</v>
      </c>
      <c r="AO809" s="191">
        <v>0</v>
      </c>
      <c r="AP809" s="191">
        <v>0</v>
      </c>
      <c r="AQ809" s="191">
        <v>0</v>
      </c>
      <c r="AR809" s="191">
        <v>0</v>
      </c>
      <c r="AS809" s="191">
        <v>0</v>
      </c>
      <c r="AT809" s="191">
        <v>0</v>
      </c>
      <c r="AU809" s="85">
        <v>0</v>
      </c>
      <c r="AV809" s="302"/>
    </row>
    <row r="810" spans="1:48">
      <c r="A810" s="472"/>
      <c r="B810" s="537"/>
      <c r="C810" s="655"/>
      <c r="D810" s="616"/>
      <c r="E810" s="619"/>
      <c r="F810" s="540"/>
      <c r="G810" s="540"/>
      <c r="H810" s="540"/>
      <c r="I810" s="540"/>
      <c r="J810" s="534"/>
      <c r="K810" s="534"/>
      <c r="L810" s="610"/>
      <c r="M810" s="565"/>
      <c r="N810" s="87">
        <f>SUM(N805:N809)</f>
        <v>2.7614399999999999</v>
      </c>
      <c r="O810" s="87">
        <f t="shared" ref="O810:T810" si="384">SUM(O805:O809)</f>
        <v>9.6296700000000008</v>
      </c>
      <c r="P810" s="87">
        <f t="shared" si="384"/>
        <v>2.6059899999999998</v>
      </c>
      <c r="Q810" s="185">
        <f t="shared" si="384"/>
        <v>3.9070200000000002</v>
      </c>
      <c r="R810" s="185">
        <f t="shared" si="384"/>
        <v>28.533639999999998</v>
      </c>
      <c r="S810" s="185">
        <f t="shared" si="384"/>
        <v>0</v>
      </c>
      <c r="T810" s="185">
        <f t="shared" si="384"/>
        <v>0</v>
      </c>
      <c r="U810" s="185">
        <f t="shared" si="383"/>
        <v>47.437759999999997</v>
      </c>
      <c r="V810" s="177" t="s">
        <v>11</v>
      </c>
      <c r="W810" s="200">
        <f t="shared" ref="W810:AU810" si="385">SUM(W805:W809)</f>
        <v>3907.02</v>
      </c>
      <c r="X810" s="200">
        <f t="shared" si="385"/>
        <v>0</v>
      </c>
      <c r="Y810" s="200">
        <f t="shared" si="385"/>
        <v>0</v>
      </c>
      <c r="Z810" s="200">
        <f t="shared" si="385"/>
        <v>0</v>
      </c>
      <c r="AA810" s="200">
        <f t="shared" si="385"/>
        <v>0</v>
      </c>
      <c r="AB810" s="200">
        <f t="shared" si="385"/>
        <v>0</v>
      </c>
      <c r="AC810" s="200">
        <f t="shared" si="385"/>
        <v>0</v>
      </c>
      <c r="AD810" s="200">
        <f t="shared" si="385"/>
        <v>0</v>
      </c>
      <c r="AE810" s="200">
        <f t="shared" si="385"/>
        <v>0</v>
      </c>
      <c r="AF810" s="200">
        <f t="shared" si="385"/>
        <v>0</v>
      </c>
      <c r="AG810" s="200">
        <f t="shared" si="385"/>
        <v>0</v>
      </c>
      <c r="AH810" s="201">
        <f t="shared" si="385"/>
        <v>0</v>
      </c>
      <c r="AI810" s="201">
        <f t="shared" si="385"/>
        <v>0</v>
      </c>
      <c r="AJ810" s="201">
        <f t="shared" si="385"/>
        <v>0</v>
      </c>
      <c r="AK810" s="200">
        <f t="shared" si="385"/>
        <v>0</v>
      </c>
      <c r="AL810" s="200">
        <f t="shared" si="385"/>
        <v>0</v>
      </c>
      <c r="AM810" s="200">
        <f t="shared" si="385"/>
        <v>0</v>
      </c>
      <c r="AN810" s="200">
        <f t="shared" si="385"/>
        <v>0</v>
      </c>
      <c r="AO810" s="200">
        <f t="shared" si="385"/>
        <v>0</v>
      </c>
      <c r="AP810" s="200">
        <f t="shared" si="385"/>
        <v>0</v>
      </c>
      <c r="AQ810" s="200">
        <f t="shared" si="385"/>
        <v>0</v>
      </c>
      <c r="AR810" s="200">
        <f t="shared" si="385"/>
        <v>0</v>
      </c>
      <c r="AS810" s="200">
        <f t="shared" si="385"/>
        <v>0</v>
      </c>
      <c r="AT810" s="200">
        <f t="shared" si="385"/>
        <v>0</v>
      </c>
      <c r="AU810" s="201">
        <f t="shared" si="385"/>
        <v>0</v>
      </c>
      <c r="AV810" s="332"/>
    </row>
    <row r="811" spans="1:48" ht="15.75" customHeight="1">
      <c r="A811" s="472"/>
      <c r="B811" s="535" t="s">
        <v>791</v>
      </c>
      <c r="C811" s="653" t="s">
        <v>792</v>
      </c>
      <c r="D811" s="614" t="s">
        <v>789</v>
      </c>
      <c r="E811" s="617" t="s">
        <v>631</v>
      </c>
      <c r="F811" s="6" t="s">
        <v>18</v>
      </c>
      <c r="G811" s="6" t="s">
        <v>20</v>
      </c>
      <c r="H811" s="6" t="s">
        <v>297</v>
      </c>
      <c r="I811" s="6" t="s">
        <v>297</v>
      </c>
      <c r="J811" s="532">
        <v>2019</v>
      </c>
      <c r="K811" s="532">
        <v>2020</v>
      </c>
      <c r="L811" s="541">
        <v>2.7559999999999998</v>
      </c>
      <c r="M811" s="563">
        <f>Q816+R816+S816+T816</f>
        <v>0</v>
      </c>
      <c r="N811" s="9">
        <v>0.29718</v>
      </c>
      <c r="O811" s="9">
        <v>1.6398499999999998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1.9370299999999998</v>
      </c>
      <c r="V811" s="204" t="s">
        <v>3</v>
      </c>
      <c r="W811" s="93">
        <v>0</v>
      </c>
      <c r="X811" s="93">
        <v>0</v>
      </c>
      <c r="Y811" s="93">
        <v>0</v>
      </c>
      <c r="Z811" s="93">
        <v>0</v>
      </c>
      <c r="AA811" s="93">
        <v>0</v>
      </c>
      <c r="AB811" s="93">
        <v>0</v>
      </c>
      <c r="AC811" s="93">
        <v>0</v>
      </c>
      <c r="AD811" s="93">
        <v>0</v>
      </c>
      <c r="AE811" s="93">
        <v>0</v>
      </c>
      <c r="AF811" s="93">
        <v>0</v>
      </c>
      <c r="AG811" s="93">
        <v>0</v>
      </c>
      <c r="AH811" s="9">
        <v>0</v>
      </c>
      <c r="AI811" s="9">
        <v>0</v>
      </c>
      <c r="AJ811" s="9">
        <v>0</v>
      </c>
      <c r="AK811" s="93">
        <v>0</v>
      </c>
      <c r="AL811" s="93">
        <v>0</v>
      </c>
      <c r="AM811" s="93">
        <v>0</v>
      </c>
      <c r="AN811" s="93">
        <v>0</v>
      </c>
      <c r="AO811" s="93">
        <v>0</v>
      </c>
      <c r="AP811" s="93">
        <v>0</v>
      </c>
      <c r="AQ811" s="93">
        <v>0</v>
      </c>
      <c r="AR811" s="93">
        <v>0</v>
      </c>
      <c r="AS811" s="93">
        <v>0</v>
      </c>
      <c r="AT811" s="93">
        <v>0</v>
      </c>
      <c r="AU811" s="9">
        <v>0</v>
      </c>
      <c r="AV811" s="302"/>
    </row>
    <row r="812" spans="1:48" ht="20.25" customHeight="1">
      <c r="A812" s="472"/>
      <c r="B812" s="536"/>
      <c r="C812" s="654"/>
      <c r="D812" s="615"/>
      <c r="E812" s="618"/>
      <c r="F812" s="6" t="s">
        <v>19</v>
      </c>
      <c r="G812" s="6" t="s">
        <v>22</v>
      </c>
      <c r="H812" s="6" t="s">
        <v>297</v>
      </c>
      <c r="I812" s="6" t="s">
        <v>297</v>
      </c>
      <c r="J812" s="533"/>
      <c r="K812" s="533"/>
      <c r="L812" s="609"/>
      <c r="M812" s="564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6" si="386">SUM(N812:T812)</f>
        <v>0</v>
      </c>
      <c r="V812" s="172" t="s">
        <v>8</v>
      </c>
      <c r="W812" s="93">
        <v>0</v>
      </c>
      <c r="X812" s="93">
        <v>0</v>
      </c>
      <c r="Y812" s="93">
        <v>0</v>
      </c>
      <c r="Z812" s="93">
        <v>0</v>
      </c>
      <c r="AA812" s="93">
        <v>0</v>
      </c>
      <c r="AB812" s="93">
        <v>0</v>
      </c>
      <c r="AC812" s="93">
        <v>0</v>
      </c>
      <c r="AD812" s="93">
        <v>0</v>
      </c>
      <c r="AE812" s="93">
        <v>0</v>
      </c>
      <c r="AF812" s="93">
        <v>0</v>
      </c>
      <c r="AG812" s="93">
        <v>0</v>
      </c>
      <c r="AH812" s="9">
        <v>0</v>
      </c>
      <c r="AI812" s="9">
        <v>0</v>
      </c>
      <c r="AJ812" s="9">
        <v>0</v>
      </c>
      <c r="AK812" s="93">
        <v>0</v>
      </c>
      <c r="AL812" s="93">
        <v>0</v>
      </c>
      <c r="AM812" s="93">
        <v>0</v>
      </c>
      <c r="AN812" s="93">
        <v>0</v>
      </c>
      <c r="AO812" s="93">
        <v>0</v>
      </c>
      <c r="AP812" s="93">
        <v>0</v>
      </c>
      <c r="AQ812" s="93">
        <v>0</v>
      </c>
      <c r="AR812" s="93">
        <v>0</v>
      </c>
      <c r="AS812" s="93">
        <v>0</v>
      </c>
      <c r="AT812" s="93">
        <v>0</v>
      </c>
      <c r="AU812" s="9">
        <v>0</v>
      </c>
      <c r="AV812" s="302"/>
    </row>
    <row r="813" spans="1:48" ht="20.25" customHeight="1">
      <c r="A813" s="472"/>
      <c r="B813" s="536"/>
      <c r="C813" s="654"/>
      <c r="D813" s="615"/>
      <c r="E813" s="618"/>
      <c r="F813" s="538" t="s">
        <v>39</v>
      </c>
      <c r="G813" s="538" t="s">
        <v>21</v>
      </c>
      <c r="H813" s="538" t="s">
        <v>297</v>
      </c>
      <c r="I813" s="538" t="s">
        <v>297</v>
      </c>
      <c r="J813" s="533"/>
      <c r="K813" s="533"/>
      <c r="L813" s="609"/>
      <c r="M813" s="564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204" t="s">
        <v>50</v>
      </c>
      <c r="W813" s="93">
        <v>0</v>
      </c>
      <c r="X813" s="93">
        <v>0</v>
      </c>
      <c r="Y813" s="93">
        <v>0</v>
      </c>
      <c r="Z813" s="93">
        <v>0</v>
      </c>
      <c r="AA813" s="93">
        <v>0</v>
      </c>
      <c r="AB813" s="93">
        <v>0</v>
      </c>
      <c r="AC813" s="93">
        <v>0</v>
      </c>
      <c r="AD813" s="93">
        <v>0</v>
      </c>
      <c r="AE813" s="93">
        <v>0</v>
      </c>
      <c r="AF813" s="93">
        <v>0</v>
      </c>
      <c r="AG813" s="93">
        <v>0</v>
      </c>
      <c r="AH813" s="9">
        <v>0</v>
      </c>
      <c r="AI813" s="9">
        <v>0</v>
      </c>
      <c r="AJ813" s="9">
        <v>0</v>
      </c>
      <c r="AK813" s="93">
        <v>0</v>
      </c>
      <c r="AL813" s="93">
        <v>0</v>
      </c>
      <c r="AM813" s="93">
        <v>0</v>
      </c>
      <c r="AN813" s="93">
        <v>0</v>
      </c>
      <c r="AO813" s="93">
        <v>0</v>
      </c>
      <c r="AP813" s="93">
        <v>0</v>
      </c>
      <c r="AQ813" s="93">
        <v>0</v>
      </c>
      <c r="AR813" s="93">
        <v>0</v>
      </c>
      <c r="AS813" s="93">
        <v>0</v>
      </c>
      <c r="AT813" s="93">
        <v>0</v>
      </c>
      <c r="AU813" s="9">
        <v>0</v>
      </c>
      <c r="AV813" s="302"/>
    </row>
    <row r="814" spans="1:48">
      <c r="A814" s="472"/>
      <c r="B814" s="536"/>
      <c r="C814" s="654"/>
      <c r="D814" s="615"/>
      <c r="E814" s="618"/>
      <c r="F814" s="539"/>
      <c r="G814" s="539"/>
      <c r="H814" s="539"/>
      <c r="I814" s="539"/>
      <c r="J814" s="533"/>
      <c r="K814" s="533"/>
      <c r="L814" s="609"/>
      <c r="M814" s="564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386"/>
        <v>0</v>
      </c>
      <c r="V814" s="204" t="s">
        <v>51</v>
      </c>
      <c r="W814" s="93">
        <v>0</v>
      </c>
      <c r="X814" s="93">
        <v>0</v>
      </c>
      <c r="Y814" s="93">
        <v>0</v>
      </c>
      <c r="Z814" s="93">
        <v>0</v>
      </c>
      <c r="AA814" s="93">
        <v>0</v>
      </c>
      <c r="AB814" s="93">
        <v>0</v>
      </c>
      <c r="AC814" s="93">
        <v>0</v>
      </c>
      <c r="AD814" s="93">
        <v>0</v>
      </c>
      <c r="AE814" s="93">
        <v>0</v>
      </c>
      <c r="AF814" s="93">
        <v>0</v>
      </c>
      <c r="AG814" s="93">
        <v>0</v>
      </c>
      <c r="AH814" s="9">
        <v>0</v>
      </c>
      <c r="AI814" s="9">
        <v>0</v>
      </c>
      <c r="AJ814" s="9">
        <v>0</v>
      </c>
      <c r="AK814" s="93">
        <v>0</v>
      </c>
      <c r="AL814" s="93">
        <v>0</v>
      </c>
      <c r="AM814" s="93">
        <v>0</v>
      </c>
      <c r="AN814" s="93">
        <v>0</v>
      </c>
      <c r="AO814" s="93">
        <v>0</v>
      </c>
      <c r="AP814" s="93">
        <v>0</v>
      </c>
      <c r="AQ814" s="93">
        <v>0</v>
      </c>
      <c r="AR814" s="93">
        <v>0</v>
      </c>
      <c r="AS814" s="93">
        <v>0</v>
      </c>
      <c r="AT814" s="93">
        <v>0</v>
      </c>
      <c r="AU814" s="9">
        <v>0</v>
      </c>
      <c r="AV814" s="302"/>
    </row>
    <row r="815" spans="1:48" ht="15.75" customHeight="1">
      <c r="A815" s="472"/>
      <c r="B815" s="536"/>
      <c r="C815" s="654"/>
      <c r="D815" s="615"/>
      <c r="E815" s="618"/>
      <c r="F815" s="539"/>
      <c r="G815" s="539"/>
      <c r="H815" s="539"/>
      <c r="I815" s="539"/>
      <c r="J815" s="533"/>
      <c r="K815" s="533"/>
      <c r="L815" s="609"/>
      <c r="M815" s="564"/>
      <c r="N815" s="85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9">
        <f t="shared" si="386"/>
        <v>0</v>
      </c>
      <c r="V815" s="204" t="s">
        <v>52</v>
      </c>
      <c r="W815" s="191">
        <v>0</v>
      </c>
      <c r="X815" s="191">
        <v>0</v>
      </c>
      <c r="Y815" s="191">
        <v>0</v>
      </c>
      <c r="Z815" s="191">
        <v>0</v>
      </c>
      <c r="AA815" s="191">
        <v>0</v>
      </c>
      <c r="AB815" s="191">
        <v>0</v>
      </c>
      <c r="AC815" s="191">
        <v>0</v>
      </c>
      <c r="AD815" s="191">
        <v>0</v>
      </c>
      <c r="AE815" s="191">
        <v>0</v>
      </c>
      <c r="AF815" s="191">
        <v>0</v>
      </c>
      <c r="AG815" s="191">
        <v>0</v>
      </c>
      <c r="AH815" s="85">
        <v>0</v>
      </c>
      <c r="AI815" s="85">
        <v>0</v>
      </c>
      <c r="AJ815" s="85">
        <v>0</v>
      </c>
      <c r="AK815" s="191">
        <v>0</v>
      </c>
      <c r="AL815" s="191">
        <v>0</v>
      </c>
      <c r="AM815" s="191">
        <v>0</v>
      </c>
      <c r="AN815" s="191">
        <v>0</v>
      </c>
      <c r="AO815" s="191">
        <v>0</v>
      </c>
      <c r="AP815" s="191">
        <v>0</v>
      </c>
      <c r="AQ815" s="191">
        <v>0</v>
      </c>
      <c r="AR815" s="191">
        <v>0</v>
      </c>
      <c r="AS815" s="191">
        <v>0</v>
      </c>
      <c r="AT815" s="191">
        <v>0</v>
      </c>
      <c r="AU815" s="85">
        <v>0</v>
      </c>
      <c r="AV815" s="302"/>
    </row>
    <row r="816" spans="1:48">
      <c r="A816" s="472"/>
      <c r="B816" s="537"/>
      <c r="C816" s="655"/>
      <c r="D816" s="616"/>
      <c r="E816" s="619"/>
      <c r="F816" s="540"/>
      <c r="G816" s="540"/>
      <c r="H816" s="540"/>
      <c r="I816" s="540"/>
      <c r="J816" s="534"/>
      <c r="K816" s="534"/>
      <c r="L816" s="610"/>
      <c r="M816" s="565"/>
      <c r="N816" s="87">
        <f>SUM(N811:N815)</f>
        <v>0.29718</v>
      </c>
      <c r="O816" s="87">
        <f t="shared" ref="O816:T816" si="387">SUM(O811:O815)</f>
        <v>1.6398499999999998</v>
      </c>
      <c r="P816" s="87">
        <f t="shared" si="387"/>
        <v>0</v>
      </c>
      <c r="Q816" s="185">
        <f t="shared" si="387"/>
        <v>0</v>
      </c>
      <c r="R816" s="185">
        <f t="shared" si="387"/>
        <v>0</v>
      </c>
      <c r="S816" s="185">
        <f t="shared" si="387"/>
        <v>0</v>
      </c>
      <c r="T816" s="185">
        <f t="shared" si="387"/>
        <v>0</v>
      </c>
      <c r="U816" s="185">
        <f t="shared" si="386"/>
        <v>1.9370299999999998</v>
      </c>
      <c r="V816" s="177" t="s">
        <v>11</v>
      </c>
      <c r="W816" s="200">
        <f t="shared" ref="W816:AU816" si="388">SUM(W811:W815)</f>
        <v>0</v>
      </c>
      <c r="X816" s="200">
        <f t="shared" si="388"/>
        <v>0</v>
      </c>
      <c r="Y816" s="200">
        <f t="shared" si="388"/>
        <v>0</v>
      </c>
      <c r="Z816" s="200">
        <f t="shared" si="388"/>
        <v>0</v>
      </c>
      <c r="AA816" s="200">
        <f t="shared" si="388"/>
        <v>0</v>
      </c>
      <c r="AB816" s="200">
        <f t="shared" si="388"/>
        <v>0</v>
      </c>
      <c r="AC816" s="200">
        <f t="shared" si="388"/>
        <v>0</v>
      </c>
      <c r="AD816" s="200">
        <f t="shared" si="388"/>
        <v>0</v>
      </c>
      <c r="AE816" s="200">
        <f t="shared" si="388"/>
        <v>0</v>
      </c>
      <c r="AF816" s="200">
        <f t="shared" si="388"/>
        <v>0</v>
      </c>
      <c r="AG816" s="200">
        <f t="shared" si="388"/>
        <v>0</v>
      </c>
      <c r="AH816" s="201">
        <f t="shared" si="388"/>
        <v>0</v>
      </c>
      <c r="AI816" s="201">
        <f t="shared" si="388"/>
        <v>0</v>
      </c>
      <c r="AJ816" s="201">
        <f t="shared" si="388"/>
        <v>0</v>
      </c>
      <c r="AK816" s="200">
        <f t="shared" si="388"/>
        <v>0</v>
      </c>
      <c r="AL816" s="200">
        <f t="shared" si="388"/>
        <v>0</v>
      </c>
      <c r="AM816" s="200">
        <f t="shared" si="388"/>
        <v>0</v>
      </c>
      <c r="AN816" s="200">
        <f t="shared" si="388"/>
        <v>0</v>
      </c>
      <c r="AO816" s="200">
        <f t="shared" si="388"/>
        <v>0</v>
      </c>
      <c r="AP816" s="200">
        <f t="shared" si="388"/>
        <v>0</v>
      </c>
      <c r="AQ816" s="200">
        <f t="shared" si="388"/>
        <v>0</v>
      </c>
      <c r="AR816" s="200">
        <f t="shared" si="388"/>
        <v>0</v>
      </c>
      <c r="AS816" s="200">
        <f t="shared" si="388"/>
        <v>0</v>
      </c>
      <c r="AT816" s="200">
        <f t="shared" si="388"/>
        <v>0</v>
      </c>
      <c r="AU816" s="201">
        <f t="shared" si="388"/>
        <v>0</v>
      </c>
      <c r="AV816" s="332"/>
    </row>
    <row r="817" spans="1:48" ht="15.75" customHeight="1">
      <c r="A817" s="472"/>
      <c r="B817" s="535" t="s">
        <v>793</v>
      </c>
      <c r="C817" s="653" t="s">
        <v>794</v>
      </c>
      <c r="D817" s="614" t="s">
        <v>630</v>
      </c>
      <c r="E817" s="617" t="s">
        <v>657</v>
      </c>
      <c r="F817" s="6" t="s">
        <v>18</v>
      </c>
      <c r="G817" s="6" t="s">
        <v>20</v>
      </c>
      <c r="H817" s="6" t="s">
        <v>297</v>
      </c>
      <c r="I817" s="6" t="s">
        <v>297</v>
      </c>
      <c r="J817" s="532">
        <v>2021</v>
      </c>
      <c r="K817" s="532">
        <v>2021</v>
      </c>
      <c r="L817" s="541">
        <v>12.298999999999999</v>
      </c>
      <c r="M817" s="563">
        <f>Q822+R822+S822+T822</f>
        <v>0</v>
      </c>
      <c r="N817" s="9">
        <v>0</v>
      </c>
      <c r="O817" s="9">
        <v>0</v>
      </c>
      <c r="P817" s="9">
        <v>2.7846599999999997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2.7846599999999997</v>
      </c>
      <c r="V817" s="204" t="s">
        <v>3</v>
      </c>
      <c r="W817" s="93">
        <v>0</v>
      </c>
      <c r="X817" s="93">
        <v>0</v>
      </c>
      <c r="Y817" s="93">
        <v>0</v>
      </c>
      <c r="Z817" s="93">
        <v>0</v>
      </c>
      <c r="AA817" s="93">
        <v>0</v>
      </c>
      <c r="AB817" s="93">
        <v>0</v>
      </c>
      <c r="AC817" s="93">
        <v>0</v>
      </c>
      <c r="AD817" s="93">
        <v>0</v>
      </c>
      <c r="AE817" s="93">
        <v>0</v>
      </c>
      <c r="AF817" s="93">
        <v>0</v>
      </c>
      <c r="AG817" s="93">
        <v>0</v>
      </c>
      <c r="AH817" s="9">
        <v>0</v>
      </c>
      <c r="AI817" s="9">
        <v>0</v>
      </c>
      <c r="AJ817" s="9">
        <v>0</v>
      </c>
      <c r="AK817" s="93">
        <v>0</v>
      </c>
      <c r="AL817" s="93">
        <v>0</v>
      </c>
      <c r="AM817" s="93">
        <v>0</v>
      </c>
      <c r="AN817" s="93">
        <v>0</v>
      </c>
      <c r="AO817" s="93">
        <v>0</v>
      </c>
      <c r="AP817" s="93">
        <v>0</v>
      </c>
      <c r="AQ817" s="93">
        <v>0</v>
      </c>
      <c r="AR817" s="93">
        <v>0</v>
      </c>
      <c r="AS817" s="93">
        <v>0</v>
      </c>
      <c r="AT817" s="93">
        <v>0</v>
      </c>
      <c r="AU817" s="9">
        <v>0</v>
      </c>
      <c r="AV817" s="302"/>
    </row>
    <row r="818" spans="1:48" ht="18.75" customHeight="1">
      <c r="A818" s="472"/>
      <c r="B818" s="536"/>
      <c r="C818" s="654"/>
      <c r="D818" s="615"/>
      <c r="E818" s="618"/>
      <c r="F818" s="24" t="s">
        <v>19</v>
      </c>
      <c r="G818" s="24" t="s">
        <v>22</v>
      </c>
      <c r="H818" s="6" t="s">
        <v>297</v>
      </c>
      <c r="I818" s="6" t="s">
        <v>297</v>
      </c>
      <c r="J818" s="533"/>
      <c r="K818" s="533"/>
      <c r="L818" s="609"/>
      <c r="M818" s="564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1" si="389">SUM(N818:T818)</f>
        <v>0</v>
      </c>
      <c r="V818" s="172" t="s">
        <v>8</v>
      </c>
      <c r="W818" s="93">
        <v>0</v>
      </c>
      <c r="X818" s="93">
        <v>0</v>
      </c>
      <c r="Y818" s="93">
        <v>0</v>
      </c>
      <c r="Z818" s="93">
        <v>0</v>
      </c>
      <c r="AA818" s="93">
        <v>0</v>
      </c>
      <c r="AB818" s="93">
        <v>0</v>
      </c>
      <c r="AC818" s="93">
        <v>0</v>
      </c>
      <c r="AD818" s="93">
        <v>0</v>
      </c>
      <c r="AE818" s="93">
        <v>0</v>
      </c>
      <c r="AF818" s="93">
        <v>0</v>
      </c>
      <c r="AG818" s="93">
        <v>0</v>
      </c>
      <c r="AH818" s="9">
        <v>0</v>
      </c>
      <c r="AI818" s="9">
        <v>0</v>
      </c>
      <c r="AJ818" s="9">
        <v>0</v>
      </c>
      <c r="AK818" s="93">
        <v>0</v>
      </c>
      <c r="AL818" s="93">
        <v>0</v>
      </c>
      <c r="AM818" s="93">
        <v>0</v>
      </c>
      <c r="AN818" s="93">
        <v>0</v>
      </c>
      <c r="AO818" s="93">
        <v>0</v>
      </c>
      <c r="AP818" s="93">
        <v>0</v>
      </c>
      <c r="AQ818" s="93">
        <v>0</v>
      </c>
      <c r="AR818" s="93">
        <v>0</v>
      </c>
      <c r="AS818" s="93">
        <v>0</v>
      </c>
      <c r="AT818" s="93">
        <v>0</v>
      </c>
      <c r="AU818" s="9">
        <v>0</v>
      </c>
      <c r="AV818" s="302"/>
    </row>
    <row r="819" spans="1:48" ht="16.5" customHeight="1">
      <c r="A819" s="472"/>
      <c r="B819" s="536"/>
      <c r="C819" s="654"/>
      <c r="D819" s="615"/>
      <c r="E819" s="618"/>
      <c r="F819" s="538" t="s">
        <v>39</v>
      </c>
      <c r="G819" s="538" t="s">
        <v>21</v>
      </c>
      <c r="H819" s="538" t="s">
        <v>658</v>
      </c>
      <c r="I819" s="538" t="s">
        <v>795</v>
      </c>
      <c r="J819" s="533"/>
      <c r="K819" s="533"/>
      <c r="L819" s="609"/>
      <c r="M819" s="564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204" t="s">
        <v>50</v>
      </c>
      <c r="W819" s="93">
        <v>0</v>
      </c>
      <c r="X819" s="93">
        <v>0</v>
      </c>
      <c r="Y819" s="93">
        <v>0</v>
      </c>
      <c r="Z819" s="93">
        <v>0</v>
      </c>
      <c r="AA819" s="93">
        <v>0</v>
      </c>
      <c r="AB819" s="93">
        <v>0</v>
      </c>
      <c r="AC819" s="93">
        <v>0</v>
      </c>
      <c r="AD819" s="93">
        <v>0</v>
      </c>
      <c r="AE819" s="93">
        <v>0</v>
      </c>
      <c r="AF819" s="93">
        <v>0</v>
      </c>
      <c r="AG819" s="93">
        <v>0</v>
      </c>
      <c r="AH819" s="9">
        <v>0</v>
      </c>
      <c r="AI819" s="9">
        <v>0</v>
      </c>
      <c r="AJ819" s="9">
        <v>0</v>
      </c>
      <c r="AK819" s="93">
        <v>0</v>
      </c>
      <c r="AL819" s="93">
        <v>0</v>
      </c>
      <c r="AM819" s="93">
        <v>0</v>
      </c>
      <c r="AN819" s="93">
        <v>0</v>
      </c>
      <c r="AO819" s="93">
        <v>0</v>
      </c>
      <c r="AP819" s="93">
        <v>0</v>
      </c>
      <c r="AQ819" s="93">
        <v>0</v>
      </c>
      <c r="AR819" s="93">
        <v>0</v>
      </c>
      <c r="AS819" s="93">
        <v>0</v>
      </c>
      <c r="AT819" s="93">
        <v>0</v>
      </c>
      <c r="AU819" s="9">
        <v>0</v>
      </c>
      <c r="AV819" s="302"/>
    </row>
    <row r="820" spans="1:48">
      <c r="A820" s="472"/>
      <c r="B820" s="536"/>
      <c r="C820" s="654"/>
      <c r="D820" s="615"/>
      <c r="E820" s="618"/>
      <c r="F820" s="539"/>
      <c r="G820" s="539"/>
      <c r="H820" s="539"/>
      <c r="I820" s="539"/>
      <c r="J820" s="533"/>
      <c r="K820" s="533"/>
      <c r="L820" s="609"/>
      <c r="M820" s="564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389"/>
        <v>0</v>
      </c>
      <c r="V820" s="204" t="s">
        <v>51</v>
      </c>
      <c r="W820" s="93">
        <v>0</v>
      </c>
      <c r="X820" s="93">
        <v>0</v>
      </c>
      <c r="Y820" s="93">
        <v>0</v>
      </c>
      <c r="Z820" s="93">
        <v>0</v>
      </c>
      <c r="AA820" s="93">
        <v>0</v>
      </c>
      <c r="AB820" s="93">
        <v>0</v>
      </c>
      <c r="AC820" s="93">
        <v>0</v>
      </c>
      <c r="AD820" s="93">
        <v>0</v>
      </c>
      <c r="AE820" s="93">
        <v>0</v>
      </c>
      <c r="AF820" s="93">
        <v>0</v>
      </c>
      <c r="AG820" s="93">
        <v>0</v>
      </c>
      <c r="AH820" s="9">
        <v>0</v>
      </c>
      <c r="AI820" s="9">
        <v>0</v>
      </c>
      <c r="AJ820" s="9">
        <v>0</v>
      </c>
      <c r="AK820" s="93">
        <v>0</v>
      </c>
      <c r="AL820" s="93">
        <v>0</v>
      </c>
      <c r="AM820" s="93">
        <v>0</v>
      </c>
      <c r="AN820" s="93">
        <v>0</v>
      </c>
      <c r="AO820" s="93">
        <v>0</v>
      </c>
      <c r="AP820" s="93">
        <v>0</v>
      </c>
      <c r="AQ820" s="93">
        <v>0</v>
      </c>
      <c r="AR820" s="93">
        <v>0</v>
      </c>
      <c r="AS820" s="93">
        <v>0</v>
      </c>
      <c r="AT820" s="93">
        <v>0</v>
      </c>
      <c r="AU820" s="9">
        <v>0</v>
      </c>
      <c r="AV820" s="302"/>
    </row>
    <row r="821" spans="1:48" ht="15.75" customHeight="1">
      <c r="A821" s="472"/>
      <c r="B821" s="536"/>
      <c r="C821" s="654"/>
      <c r="D821" s="615"/>
      <c r="E821" s="618"/>
      <c r="F821" s="539"/>
      <c r="G821" s="539"/>
      <c r="H821" s="539"/>
      <c r="I821" s="539"/>
      <c r="J821" s="533"/>
      <c r="K821" s="533"/>
      <c r="L821" s="609"/>
      <c r="M821" s="564"/>
      <c r="N821" s="85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9">
        <f t="shared" si="389"/>
        <v>0</v>
      </c>
      <c r="V821" s="204" t="s">
        <v>52</v>
      </c>
      <c r="W821" s="191">
        <v>0</v>
      </c>
      <c r="X821" s="191">
        <v>0</v>
      </c>
      <c r="Y821" s="191">
        <v>0</v>
      </c>
      <c r="Z821" s="191">
        <v>0</v>
      </c>
      <c r="AA821" s="191">
        <v>0</v>
      </c>
      <c r="AB821" s="191">
        <v>0</v>
      </c>
      <c r="AC821" s="191">
        <v>0</v>
      </c>
      <c r="AD821" s="191">
        <v>0</v>
      </c>
      <c r="AE821" s="191">
        <v>0</v>
      </c>
      <c r="AF821" s="191">
        <v>0</v>
      </c>
      <c r="AG821" s="191">
        <v>0</v>
      </c>
      <c r="AH821" s="85">
        <v>0</v>
      </c>
      <c r="AI821" s="85">
        <v>0</v>
      </c>
      <c r="AJ821" s="85">
        <v>0</v>
      </c>
      <c r="AK821" s="191">
        <v>0</v>
      </c>
      <c r="AL821" s="191">
        <v>0</v>
      </c>
      <c r="AM821" s="191">
        <v>0</v>
      </c>
      <c r="AN821" s="191">
        <v>0</v>
      </c>
      <c r="AO821" s="191">
        <v>0</v>
      </c>
      <c r="AP821" s="191">
        <v>0</v>
      </c>
      <c r="AQ821" s="191">
        <v>0</v>
      </c>
      <c r="AR821" s="191">
        <v>0</v>
      </c>
      <c r="AS821" s="191">
        <v>0</v>
      </c>
      <c r="AT821" s="191">
        <v>0</v>
      </c>
      <c r="AU821" s="85">
        <v>0</v>
      </c>
      <c r="AV821" s="302"/>
    </row>
    <row r="822" spans="1:48">
      <c r="A822" s="472"/>
      <c r="B822" s="537"/>
      <c r="C822" s="655"/>
      <c r="D822" s="616"/>
      <c r="E822" s="619"/>
      <c r="F822" s="540"/>
      <c r="G822" s="540"/>
      <c r="H822" s="540"/>
      <c r="I822" s="540"/>
      <c r="J822" s="534"/>
      <c r="K822" s="534"/>
      <c r="L822" s="610"/>
      <c r="M822" s="565"/>
      <c r="N822" s="87">
        <f>SUM(N817:N821)</f>
        <v>0</v>
      </c>
      <c r="O822" s="87">
        <f t="shared" ref="O822:T822" si="390">SUM(O817:O821)</f>
        <v>0</v>
      </c>
      <c r="P822" s="87">
        <f t="shared" si="390"/>
        <v>2.7846599999999997</v>
      </c>
      <c r="Q822" s="185">
        <f t="shared" si="390"/>
        <v>0</v>
      </c>
      <c r="R822" s="185">
        <f t="shared" si="390"/>
        <v>0</v>
      </c>
      <c r="S822" s="185">
        <f t="shared" si="390"/>
        <v>0</v>
      </c>
      <c r="T822" s="185">
        <f t="shared" si="390"/>
        <v>0</v>
      </c>
      <c r="U822" s="185">
        <f>SUM(N822:T822)</f>
        <v>2.7846599999999997</v>
      </c>
      <c r="V822" s="177" t="s">
        <v>11</v>
      </c>
      <c r="W822" s="200">
        <f t="shared" ref="W822:AU822" si="391">SUM(W817:W821)</f>
        <v>0</v>
      </c>
      <c r="X822" s="200">
        <f t="shared" si="391"/>
        <v>0</v>
      </c>
      <c r="Y822" s="200">
        <f t="shared" si="391"/>
        <v>0</v>
      </c>
      <c r="Z822" s="200">
        <f t="shared" si="391"/>
        <v>0</v>
      </c>
      <c r="AA822" s="200">
        <f t="shared" si="391"/>
        <v>0</v>
      </c>
      <c r="AB822" s="200">
        <f t="shared" si="391"/>
        <v>0</v>
      </c>
      <c r="AC822" s="200">
        <f t="shared" si="391"/>
        <v>0</v>
      </c>
      <c r="AD822" s="200">
        <f t="shared" si="391"/>
        <v>0</v>
      </c>
      <c r="AE822" s="200">
        <f t="shared" si="391"/>
        <v>0</v>
      </c>
      <c r="AF822" s="200">
        <f t="shared" si="391"/>
        <v>0</v>
      </c>
      <c r="AG822" s="200">
        <f t="shared" si="391"/>
        <v>0</v>
      </c>
      <c r="AH822" s="201">
        <f t="shared" si="391"/>
        <v>0</v>
      </c>
      <c r="AI822" s="201">
        <f t="shared" si="391"/>
        <v>0</v>
      </c>
      <c r="AJ822" s="201">
        <f t="shared" si="391"/>
        <v>0</v>
      </c>
      <c r="AK822" s="200">
        <f t="shared" si="391"/>
        <v>0</v>
      </c>
      <c r="AL822" s="200">
        <f t="shared" si="391"/>
        <v>0</v>
      </c>
      <c r="AM822" s="200">
        <f t="shared" si="391"/>
        <v>0</v>
      </c>
      <c r="AN822" s="200">
        <f t="shared" si="391"/>
        <v>0</v>
      </c>
      <c r="AO822" s="200">
        <f t="shared" si="391"/>
        <v>0</v>
      </c>
      <c r="AP822" s="200">
        <f t="shared" si="391"/>
        <v>0</v>
      </c>
      <c r="AQ822" s="200">
        <f t="shared" si="391"/>
        <v>0</v>
      </c>
      <c r="AR822" s="200">
        <f t="shared" si="391"/>
        <v>0</v>
      </c>
      <c r="AS822" s="200">
        <f t="shared" si="391"/>
        <v>0</v>
      </c>
      <c r="AT822" s="200">
        <f t="shared" si="391"/>
        <v>0</v>
      </c>
      <c r="AU822" s="201">
        <f t="shared" si="391"/>
        <v>0</v>
      </c>
      <c r="AV822" s="332"/>
    </row>
    <row r="823" spans="1:48" ht="15.75" customHeight="1">
      <c r="A823" s="472"/>
      <c r="B823" s="535" t="s">
        <v>796</v>
      </c>
      <c r="C823" s="653" t="s">
        <v>797</v>
      </c>
      <c r="D823" s="614" t="s">
        <v>630</v>
      </c>
      <c r="E823" s="617" t="s">
        <v>798</v>
      </c>
      <c r="F823" s="6" t="s">
        <v>18</v>
      </c>
      <c r="G823" s="6" t="s">
        <v>20</v>
      </c>
      <c r="H823" s="6" t="s">
        <v>59</v>
      </c>
      <c r="I823" s="6" t="s">
        <v>317</v>
      </c>
      <c r="J823" s="532">
        <v>2023</v>
      </c>
      <c r="K823" s="532">
        <v>2023</v>
      </c>
      <c r="L823" s="541">
        <v>6.7750000000000004</v>
      </c>
      <c r="M823" s="563">
        <f>Q828+R828+S828+T828</f>
        <v>6.7750672499999993</v>
      </c>
      <c r="N823" s="9">
        <v>0</v>
      </c>
      <c r="O823" s="9">
        <v>0</v>
      </c>
      <c r="P823" s="9">
        <v>0</v>
      </c>
      <c r="Q823" s="9">
        <v>0</v>
      </c>
      <c r="R823" s="9">
        <v>6.7750672499999993</v>
      </c>
      <c r="S823" s="9">
        <v>0</v>
      </c>
      <c r="T823" s="9">
        <v>0</v>
      </c>
      <c r="U823" s="9">
        <f>SUM(N823:T823)</f>
        <v>6.7750672499999993</v>
      </c>
      <c r="V823" s="204" t="s">
        <v>3</v>
      </c>
      <c r="W823" s="93">
        <v>0</v>
      </c>
      <c r="X823" s="93">
        <v>0</v>
      </c>
      <c r="Y823" s="93">
        <v>0</v>
      </c>
      <c r="Z823" s="93">
        <v>0</v>
      </c>
      <c r="AA823" s="93">
        <v>0</v>
      </c>
      <c r="AB823" s="93">
        <v>0</v>
      </c>
      <c r="AC823" s="93">
        <v>0</v>
      </c>
      <c r="AD823" s="93">
        <v>0</v>
      </c>
      <c r="AE823" s="93">
        <v>0</v>
      </c>
      <c r="AF823" s="93">
        <v>0</v>
      </c>
      <c r="AG823" s="93">
        <v>0</v>
      </c>
      <c r="AH823" s="9">
        <v>0</v>
      </c>
      <c r="AI823" s="9">
        <v>0</v>
      </c>
      <c r="AJ823" s="9">
        <v>0</v>
      </c>
      <c r="AK823" s="93">
        <v>0</v>
      </c>
      <c r="AL823" s="93">
        <v>0</v>
      </c>
      <c r="AM823" s="93">
        <v>0</v>
      </c>
      <c r="AN823" s="93">
        <v>0</v>
      </c>
      <c r="AO823" s="93">
        <v>0</v>
      </c>
      <c r="AP823" s="93">
        <v>0</v>
      </c>
      <c r="AQ823" s="93">
        <v>0</v>
      </c>
      <c r="AR823" s="93">
        <v>0</v>
      </c>
      <c r="AS823" s="93">
        <v>0</v>
      </c>
      <c r="AT823" s="93">
        <v>0</v>
      </c>
      <c r="AU823" s="9">
        <v>0</v>
      </c>
      <c r="AV823" s="302"/>
    </row>
    <row r="824" spans="1:48" ht="16.5" customHeight="1">
      <c r="A824" s="472"/>
      <c r="B824" s="536"/>
      <c r="C824" s="654"/>
      <c r="D824" s="615"/>
      <c r="E824" s="618"/>
      <c r="F824" s="24" t="s">
        <v>19</v>
      </c>
      <c r="G824" s="24" t="s">
        <v>22</v>
      </c>
      <c r="H824" s="24" t="s">
        <v>59</v>
      </c>
      <c r="I824" s="24" t="s">
        <v>799</v>
      </c>
      <c r="J824" s="533"/>
      <c r="K824" s="533"/>
      <c r="L824" s="609"/>
      <c r="M824" s="564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 t="shared" ref="U824:U828" si="392">SUM(N824:T824)</f>
        <v>0</v>
      </c>
      <c r="V824" s="172" t="s">
        <v>8</v>
      </c>
      <c r="W824" s="93">
        <v>0</v>
      </c>
      <c r="X824" s="93">
        <v>0</v>
      </c>
      <c r="Y824" s="93">
        <v>0</v>
      </c>
      <c r="Z824" s="93">
        <v>0</v>
      </c>
      <c r="AA824" s="93">
        <v>0</v>
      </c>
      <c r="AB824" s="93">
        <v>0</v>
      </c>
      <c r="AC824" s="93">
        <v>0</v>
      </c>
      <c r="AD824" s="93">
        <v>0</v>
      </c>
      <c r="AE824" s="93">
        <v>0</v>
      </c>
      <c r="AF824" s="93">
        <v>0</v>
      </c>
      <c r="AG824" s="93">
        <v>0</v>
      </c>
      <c r="AH824" s="9">
        <v>0</v>
      </c>
      <c r="AI824" s="9">
        <v>0</v>
      </c>
      <c r="AJ824" s="9">
        <v>0</v>
      </c>
      <c r="AK824" s="93">
        <v>0</v>
      </c>
      <c r="AL824" s="93">
        <v>0</v>
      </c>
      <c r="AM824" s="93">
        <v>0</v>
      </c>
      <c r="AN824" s="93">
        <v>0</v>
      </c>
      <c r="AO824" s="93">
        <v>0</v>
      </c>
      <c r="AP824" s="93">
        <v>0</v>
      </c>
      <c r="AQ824" s="93">
        <v>0</v>
      </c>
      <c r="AR824" s="93">
        <v>0</v>
      </c>
      <c r="AS824" s="93">
        <v>0</v>
      </c>
      <c r="AT824" s="93">
        <v>0</v>
      </c>
      <c r="AU824" s="9">
        <v>0</v>
      </c>
      <c r="AV824" s="302"/>
    </row>
    <row r="825" spans="1:48" ht="18" customHeight="1">
      <c r="A825" s="472"/>
      <c r="B825" s="536"/>
      <c r="C825" s="654"/>
      <c r="D825" s="615"/>
      <c r="E825" s="618"/>
      <c r="F825" s="538" t="s">
        <v>39</v>
      </c>
      <c r="G825" s="538" t="s">
        <v>21</v>
      </c>
      <c r="H825" s="538" t="s">
        <v>59</v>
      </c>
      <c r="I825" s="538" t="s">
        <v>367</v>
      </c>
      <c r="J825" s="533"/>
      <c r="K825" s="533"/>
      <c r="L825" s="609"/>
      <c r="M825" s="564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>SUM(N825:T825)</f>
        <v>0</v>
      </c>
      <c r="V825" s="204" t="s">
        <v>50</v>
      </c>
      <c r="W825" s="93">
        <v>0</v>
      </c>
      <c r="X825" s="93">
        <v>0</v>
      </c>
      <c r="Y825" s="93">
        <v>0</v>
      </c>
      <c r="Z825" s="93">
        <v>0</v>
      </c>
      <c r="AA825" s="93">
        <v>0</v>
      </c>
      <c r="AB825" s="93">
        <v>0</v>
      </c>
      <c r="AC825" s="93">
        <v>0</v>
      </c>
      <c r="AD825" s="93">
        <v>0</v>
      </c>
      <c r="AE825" s="93">
        <v>0</v>
      </c>
      <c r="AF825" s="93">
        <v>0</v>
      </c>
      <c r="AG825" s="93">
        <v>0</v>
      </c>
      <c r="AH825" s="9">
        <v>0</v>
      </c>
      <c r="AI825" s="9">
        <v>0</v>
      </c>
      <c r="AJ825" s="9">
        <v>0</v>
      </c>
      <c r="AK825" s="93">
        <v>0</v>
      </c>
      <c r="AL825" s="93">
        <v>0</v>
      </c>
      <c r="AM825" s="93">
        <v>0</v>
      </c>
      <c r="AN825" s="93">
        <v>0</v>
      </c>
      <c r="AO825" s="93">
        <v>0</v>
      </c>
      <c r="AP825" s="93">
        <v>0</v>
      </c>
      <c r="AQ825" s="93">
        <v>0</v>
      </c>
      <c r="AR825" s="93">
        <v>0</v>
      </c>
      <c r="AS825" s="93">
        <v>0</v>
      </c>
      <c r="AT825" s="93">
        <v>0</v>
      </c>
      <c r="AU825" s="9">
        <v>0</v>
      </c>
      <c r="AV825" s="302"/>
    </row>
    <row r="826" spans="1:48">
      <c r="A826" s="472"/>
      <c r="B826" s="536"/>
      <c r="C826" s="654"/>
      <c r="D826" s="615"/>
      <c r="E826" s="618"/>
      <c r="F826" s="539"/>
      <c r="G826" s="539"/>
      <c r="H826" s="539"/>
      <c r="I826" s="539"/>
      <c r="J826" s="533"/>
      <c r="K826" s="533"/>
      <c r="L826" s="609"/>
      <c r="M826" s="564"/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f t="shared" si="392"/>
        <v>0</v>
      </c>
      <c r="V826" s="204" t="s">
        <v>51</v>
      </c>
      <c r="W826" s="93">
        <v>0</v>
      </c>
      <c r="X826" s="93">
        <v>0</v>
      </c>
      <c r="Y826" s="93">
        <v>0</v>
      </c>
      <c r="Z826" s="93">
        <v>0</v>
      </c>
      <c r="AA826" s="93">
        <v>0</v>
      </c>
      <c r="AB826" s="93">
        <v>0</v>
      </c>
      <c r="AC826" s="93">
        <v>0</v>
      </c>
      <c r="AD826" s="93">
        <v>0</v>
      </c>
      <c r="AE826" s="93">
        <v>0</v>
      </c>
      <c r="AF826" s="93">
        <v>0</v>
      </c>
      <c r="AG826" s="93">
        <v>0</v>
      </c>
      <c r="AH826" s="9">
        <v>0</v>
      </c>
      <c r="AI826" s="9">
        <v>0</v>
      </c>
      <c r="AJ826" s="9">
        <v>0</v>
      </c>
      <c r="AK826" s="93">
        <v>0</v>
      </c>
      <c r="AL826" s="93">
        <v>0</v>
      </c>
      <c r="AM826" s="93">
        <v>0</v>
      </c>
      <c r="AN826" s="93">
        <v>0</v>
      </c>
      <c r="AO826" s="93">
        <v>0</v>
      </c>
      <c r="AP826" s="93">
        <v>0</v>
      </c>
      <c r="AQ826" s="93">
        <v>0</v>
      </c>
      <c r="AR826" s="93">
        <v>0</v>
      </c>
      <c r="AS826" s="93">
        <v>0</v>
      </c>
      <c r="AT826" s="93">
        <v>0</v>
      </c>
      <c r="AU826" s="9">
        <v>0</v>
      </c>
      <c r="AV826" s="302"/>
    </row>
    <row r="827" spans="1:48" ht="15.75" customHeight="1">
      <c r="A827" s="472"/>
      <c r="B827" s="536"/>
      <c r="C827" s="654"/>
      <c r="D827" s="615"/>
      <c r="E827" s="618"/>
      <c r="F827" s="539"/>
      <c r="G827" s="539"/>
      <c r="H827" s="539"/>
      <c r="I827" s="539"/>
      <c r="J827" s="533"/>
      <c r="K827" s="533"/>
      <c r="L827" s="609"/>
      <c r="M827" s="564"/>
      <c r="N827" s="85">
        <v>0</v>
      </c>
      <c r="O827" s="85">
        <v>0</v>
      </c>
      <c r="P827" s="85">
        <v>0</v>
      </c>
      <c r="Q827" s="85">
        <v>0</v>
      </c>
      <c r="R827" s="85">
        <v>0</v>
      </c>
      <c r="S827" s="85">
        <v>0</v>
      </c>
      <c r="T827" s="85">
        <v>0</v>
      </c>
      <c r="U827" s="9">
        <f t="shared" si="392"/>
        <v>0</v>
      </c>
      <c r="V827" s="204" t="s">
        <v>52</v>
      </c>
      <c r="W827" s="191">
        <v>0</v>
      </c>
      <c r="X827" s="191">
        <v>0</v>
      </c>
      <c r="Y827" s="191">
        <v>0</v>
      </c>
      <c r="Z827" s="191">
        <v>0</v>
      </c>
      <c r="AA827" s="191">
        <v>0</v>
      </c>
      <c r="AB827" s="191">
        <v>0</v>
      </c>
      <c r="AC827" s="191">
        <v>0</v>
      </c>
      <c r="AD827" s="191">
        <v>0</v>
      </c>
      <c r="AE827" s="191">
        <v>0</v>
      </c>
      <c r="AF827" s="191">
        <v>0</v>
      </c>
      <c r="AG827" s="191">
        <v>0</v>
      </c>
      <c r="AH827" s="85">
        <v>0</v>
      </c>
      <c r="AI827" s="85">
        <v>0</v>
      </c>
      <c r="AJ827" s="85">
        <v>0</v>
      </c>
      <c r="AK827" s="191">
        <v>0</v>
      </c>
      <c r="AL827" s="191">
        <v>0</v>
      </c>
      <c r="AM827" s="191">
        <v>0</v>
      </c>
      <c r="AN827" s="191">
        <v>0</v>
      </c>
      <c r="AO827" s="191">
        <v>0</v>
      </c>
      <c r="AP827" s="191">
        <v>0</v>
      </c>
      <c r="AQ827" s="191">
        <v>0</v>
      </c>
      <c r="AR827" s="191">
        <v>0</v>
      </c>
      <c r="AS827" s="191">
        <v>0</v>
      </c>
      <c r="AT827" s="191">
        <v>0</v>
      </c>
      <c r="AU827" s="85">
        <v>0</v>
      </c>
      <c r="AV827" s="302"/>
    </row>
    <row r="828" spans="1:48">
      <c r="A828" s="472"/>
      <c r="B828" s="537"/>
      <c r="C828" s="655"/>
      <c r="D828" s="616"/>
      <c r="E828" s="619"/>
      <c r="F828" s="540"/>
      <c r="G828" s="540"/>
      <c r="H828" s="540"/>
      <c r="I828" s="540"/>
      <c r="J828" s="534"/>
      <c r="K828" s="534"/>
      <c r="L828" s="610"/>
      <c r="M828" s="565"/>
      <c r="N828" s="87">
        <f>SUM(N823:N827)</f>
        <v>0</v>
      </c>
      <c r="O828" s="87">
        <f t="shared" ref="O828:T828" si="393">SUM(O823:O827)</f>
        <v>0</v>
      </c>
      <c r="P828" s="87">
        <f t="shared" si="393"/>
        <v>0</v>
      </c>
      <c r="Q828" s="185">
        <f t="shared" si="393"/>
        <v>0</v>
      </c>
      <c r="R828" s="185">
        <f t="shared" si="393"/>
        <v>6.7750672499999993</v>
      </c>
      <c r="S828" s="185">
        <f t="shared" si="393"/>
        <v>0</v>
      </c>
      <c r="T828" s="185">
        <f t="shared" si="393"/>
        <v>0</v>
      </c>
      <c r="U828" s="185">
        <f t="shared" si="392"/>
        <v>6.7750672499999993</v>
      </c>
      <c r="V828" s="177" t="s">
        <v>11</v>
      </c>
      <c r="W828" s="200">
        <f t="shared" ref="W828:AU828" si="394">SUM(W823:W827)</f>
        <v>0</v>
      </c>
      <c r="X828" s="200">
        <f t="shared" si="394"/>
        <v>0</v>
      </c>
      <c r="Y828" s="200">
        <f t="shared" si="394"/>
        <v>0</v>
      </c>
      <c r="Z828" s="200">
        <f t="shared" si="394"/>
        <v>0</v>
      </c>
      <c r="AA828" s="200">
        <f t="shared" si="394"/>
        <v>0</v>
      </c>
      <c r="AB828" s="200">
        <f t="shared" si="394"/>
        <v>0</v>
      </c>
      <c r="AC828" s="200">
        <f t="shared" si="394"/>
        <v>0</v>
      </c>
      <c r="AD828" s="200">
        <f t="shared" si="394"/>
        <v>0</v>
      </c>
      <c r="AE828" s="200">
        <f t="shared" si="394"/>
        <v>0</v>
      </c>
      <c r="AF828" s="200">
        <f t="shared" si="394"/>
        <v>0</v>
      </c>
      <c r="AG828" s="200">
        <f t="shared" si="394"/>
        <v>0</v>
      </c>
      <c r="AH828" s="201">
        <f t="shared" si="394"/>
        <v>0</v>
      </c>
      <c r="AI828" s="201">
        <f t="shared" si="394"/>
        <v>0</v>
      </c>
      <c r="AJ828" s="201">
        <f t="shared" si="394"/>
        <v>0</v>
      </c>
      <c r="AK828" s="200">
        <f t="shared" si="394"/>
        <v>0</v>
      </c>
      <c r="AL828" s="200">
        <f t="shared" si="394"/>
        <v>0</v>
      </c>
      <c r="AM828" s="200">
        <f t="shared" si="394"/>
        <v>0</v>
      </c>
      <c r="AN828" s="200">
        <f t="shared" si="394"/>
        <v>0</v>
      </c>
      <c r="AO828" s="200">
        <f t="shared" si="394"/>
        <v>0</v>
      </c>
      <c r="AP828" s="200">
        <f t="shared" si="394"/>
        <v>0</v>
      </c>
      <c r="AQ828" s="200">
        <f t="shared" si="394"/>
        <v>0</v>
      </c>
      <c r="AR828" s="200">
        <f t="shared" si="394"/>
        <v>0</v>
      </c>
      <c r="AS828" s="200">
        <f t="shared" si="394"/>
        <v>0</v>
      </c>
      <c r="AT828" s="200">
        <f t="shared" si="394"/>
        <v>0</v>
      </c>
      <c r="AU828" s="201">
        <f t="shared" si="394"/>
        <v>0</v>
      </c>
      <c r="AV828" s="332"/>
    </row>
    <row r="829" spans="1:48" ht="15.75" customHeight="1">
      <c r="A829" s="472"/>
      <c r="B829" s="535" t="s">
        <v>800</v>
      </c>
      <c r="C829" s="653" t="s">
        <v>801</v>
      </c>
      <c r="D829" s="614" t="s">
        <v>630</v>
      </c>
      <c r="E829" s="617" t="s">
        <v>802</v>
      </c>
      <c r="F829" s="6" t="s">
        <v>18</v>
      </c>
      <c r="G829" s="6" t="s">
        <v>20</v>
      </c>
      <c r="H829" s="6" t="s">
        <v>297</v>
      </c>
      <c r="I829" s="6" t="s">
        <v>297</v>
      </c>
      <c r="J829" s="532">
        <v>2020</v>
      </c>
      <c r="K829" s="532">
        <v>2022</v>
      </c>
      <c r="L829" s="541">
        <v>263.85000000000002</v>
      </c>
      <c r="M829" s="563">
        <f>Q840+R840+S840+T840</f>
        <v>3.3999999999999998E-3</v>
      </c>
      <c r="N829" s="9">
        <v>0</v>
      </c>
      <c r="O829" s="9">
        <v>0</v>
      </c>
      <c r="P829" s="9">
        <v>0.30079</v>
      </c>
      <c r="Q829" s="9">
        <v>3.3999999999999998E-3</v>
      </c>
      <c r="R829" s="9">
        <v>0</v>
      </c>
      <c r="S829" s="9">
        <v>0</v>
      </c>
      <c r="T829" s="9">
        <v>0</v>
      </c>
      <c r="U829" s="9">
        <f>SUM(N829:T829)</f>
        <v>0.30419000000000002</v>
      </c>
      <c r="V829" s="204" t="s">
        <v>3</v>
      </c>
      <c r="W829" s="93">
        <v>3.4</v>
      </c>
      <c r="X829" s="93">
        <f t="shared" ref="X829:AS829" si="395">SUM(X830:X832)</f>
        <v>0</v>
      </c>
      <c r="Y829" s="93">
        <f t="shared" si="395"/>
        <v>0</v>
      </c>
      <c r="Z829" s="93">
        <f t="shared" si="395"/>
        <v>0</v>
      </c>
      <c r="AA829" s="93">
        <f t="shared" si="395"/>
        <v>0</v>
      </c>
      <c r="AB829" s="93">
        <f t="shared" si="395"/>
        <v>0</v>
      </c>
      <c r="AC829" s="93">
        <f t="shared" si="395"/>
        <v>0</v>
      </c>
      <c r="AD829" s="93">
        <f t="shared" si="395"/>
        <v>0</v>
      </c>
      <c r="AE829" s="93">
        <f t="shared" si="395"/>
        <v>0</v>
      </c>
      <c r="AF829" s="93">
        <f t="shared" si="395"/>
        <v>0</v>
      </c>
      <c r="AG829" s="93">
        <f t="shared" si="395"/>
        <v>0</v>
      </c>
      <c r="AH829" s="93">
        <f t="shared" si="395"/>
        <v>0</v>
      </c>
      <c r="AI829" s="93">
        <f t="shared" si="395"/>
        <v>0</v>
      </c>
      <c r="AJ829" s="93">
        <f t="shared" si="395"/>
        <v>0</v>
      </c>
      <c r="AK829" s="93">
        <f t="shared" si="395"/>
        <v>0</v>
      </c>
      <c r="AL829" s="93">
        <f t="shared" si="395"/>
        <v>0</v>
      </c>
      <c r="AM829" s="93">
        <f t="shared" si="395"/>
        <v>0</v>
      </c>
      <c r="AN829" s="93">
        <f t="shared" si="395"/>
        <v>0</v>
      </c>
      <c r="AO829" s="93">
        <f t="shared" si="395"/>
        <v>0</v>
      </c>
      <c r="AP829" s="93">
        <f t="shared" si="395"/>
        <v>0</v>
      </c>
      <c r="AQ829" s="93">
        <f t="shared" si="395"/>
        <v>0</v>
      </c>
      <c r="AR829" s="93">
        <f t="shared" si="395"/>
        <v>0</v>
      </c>
      <c r="AS829" s="93">
        <f t="shared" si="395"/>
        <v>0</v>
      </c>
      <c r="AT829" s="93">
        <v>0</v>
      </c>
      <c r="AU829" s="9">
        <v>0</v>
      </c>
      <c r="AV829" s="302"/>
    </row>
    <row r="830" spans="1:48" s="275" customFormat="1" ht="15.75" hidden="1" customHeight="1">
      <c r="A830" s="472"/>
      <c r="B830" s="536"/>
      <c r="C830" s="654"/>
      <c r="D830" s="615"/>
      <c r="E830" s="618"/>
      <c r="F830" s="286"/>
      <c r="G830" s="286"/>
      <c r="H830" s="272"/>
      <c r="I830" s="272"/>
      <c r="J830" s="533"/>
      <c r="K830" s="533"/>
      <c r="L830" s="609"/>
      <c r="M830" s="564"/>
      <c r="N830" s="277"/>
      <c r="O830" s="277"/>
      <c r="P830" s="277"/>
      <c r="Q830" s="277"/>
      <c r="R830" s="277"/>
      <c r="S830" s="277"/>
      <c r="T830" s="277"/>
      <c r="U830" s="277"/>
      <c r="V830" s="287" t="s">
        <v>975</v>
      </c>
      <c r="W830" s="274"/>
      <c r="X830" s="274"/>
      <c r="Y830" s="274"/>
      <c r="Z830" s="274"/>
      <c r="AA830" s="274"/>
      <c r="AB830" s="274"/>
      <c r="AC830" s="274"/>
      <c r="AD830" s="274"/>
      <c r="AE830" s="274"/>
      <c r="AF830" s="274"/>
      <c r="AG830" s="274"/>
      <c r="AH830" s="277"/>
      <c r="AI830" s="277"/>
      <c r="AJ830" s="277"/>
      <c r="AK830" s="274"/>
      <c r="AL830" s="274"/>
      <c r="AM830" s="274"/>
      <c r="AN830" s="274"/>
      <c r="AO830" s="274"/>
      <c r="AP830" s="274"/>
      <c r="AQ830" s="274"/>
      <c r="AR830" s="274"/>
      <c r="AS830" s="274"/>
      <c r="AT830" s="274"/>
      <c r="AU830" s="277"/>
      <c r="AV830" s="330"/>
    </row>
    <row r="831" spans="1:48" s="275" customFormat="1" ht="39" hidden="1" customHeight="1">
      <c r="A831" s="472"/>
      <c r="B831" s="536"/>
      <c r="C831" s="654"/>
      <c r="D831" s="615"/>
      <c r="E831" s="618"/>
      <c r="F831" s="286"/>
      <c r="G831" s="286"/>
      <c r="H831" s="272"/>
      <c r="I831" s="272"/>
      <c r="J831" s="533"/>
      <c r="K831" s="533"/>
      <c r="L831" s="609"/>
      <c r="M831" s="564"/>
      <c r="N831" s="277"/>
      <c r="O831" s="277"/>
      <c r="P831" s="277"/>
      <c r="Q831" s="277"/>
      <c r="R831" s="277"/>
      <c r="S831" s="277"/>
      <c r="T831" s="277"/>
      <c r="U831" s="277"/>
      <c r="V831" s="287" t="s">
        <v>976</v>
      </c>
      <c r="W831" s="274"/>
      <c r="X831" s="274"/>
      <c r="Y831" s="274"/>
      <c r="Z831" s="274"/>
      <c r="AA831" s="274"/>
      <c r="AB831" s="274"/>
      <c r="AC831" s="274"/>
      <c r="AD831" s="274"/>
      <c r="AE831" s="274"/>
      <c r="AF831" s="274"/>
      <c r="AG831" s="274"/>
      <c r="AH831" s="277"/>
      <c r="AI831" s="277"/>
      <c r="AJ831" s="277"/>
      <c r="AK831" s="274"/>
      <c r="AL831" s="274"/>
      <c r="AM831" s="274"/>
      <c r="AN831" s="274"/>
      <c r="AO831" s="274"/>
      <c r="AP831" s="274"/>
      <c r="AQ831" s="274"/>
      <c r="AR831" s="274"/>
      <c r="AS831" s="274"/>
      <c r="AT831" s="274"/>
      <c r="AU831" s="277"/>
      <c r="AV831" s="330"/>
    </row>
    <row r="832" spans="1:48" s="275" customFormat="1" ht="39" hidden="1" customHeight="1">
      <c r="A832" s="472"/>
      <c r="B832" s="536"/>
      <c r="C832" s="654"/>
      <c r="D832" s="615"/>
      <c r="E832" s="618"/>
      <c r="F832" s="286"/>
      <c r="G832" s="286"/>
      <c r="H832" s="272"/>
      <c r="I832" s="272"/>
      <c r="J832" s="533"/>
      <c r="K832" s="533"/>
      <c r="L832" s="609"/>
      <c r="M832" s="564"/>
      <c r="N832" s="277"/>
      <c r="O832" s="277"/>
      <c r="P832" s="277"/>
      <c r="Q832" s="277"/>
      <c r="R832" s="277"/>
      <c r="S832" s="277"/>
      <c r="T832" s="277"/>
      <c r="U832" s="277"/>
      <c r="V832" s="287" t="s">
        <v>977</v>
      </c>
      <c r="W832" s="274"/>
      <c r="X832" s="274"/>
      <c r="Y832" s="274"/>
      <c r="Z832" s="274"/>
      <c r="AA832" s="274"/>
      <c r="AB832" s="274"/>
      <c r="AC832" s="274"/>
      <c r="AD832" s="274"/>
      <c r="AE832" s="274"/>
      <c r="AF832" s="274"/>
      <c r="AG832" s="274"/>
      <c r="AH832" s="277"/>
      <c r="AI832" s="277"/>
      <c r="AJ832" s="277"/>
      <c r="AK832" s="274"/>
      <c r="AL832" s="274"/>
      <c r="AM832" s="274"/>
      <c r="AN832" s="274"/>
      <c r="AO832" s="274"/>
      <c r="AP832" s="274"/>
      <c r="AQ832" s="274"/>
      <c r="AR832" s="274"/>
      <c r="AS832" s="274"/>
      <c r="AT832" s="274"/>
      <c r="AU832" s="277"/>
      <c r="AV832" s="330"/>
    </row>
    <row r="833" spans="1:48" ht="18" customHeight="1">
      <c r="A833" s="472"/>
      <c r="B833" s="536"/>
      <c r="C833" s="654"/>
      <c r="D833" s="615"/>
      <c r="E833" s="618"/>
      <c r="F833" s="24" t="s">
        <v>19</v>
      </c>
      <c r="G833" s="24" t="s">
        <v>22</v>
      </c>
      <c r="H833" s="6" t="s">
        <v>297</v>
      </c>
      <c r="I833" s="6" t="s">
        <v>297</v>
      </c>
      <c r="J833" s="533"/>
      <c r="K833" s="533"/>
      <c r="L833" s="609"/>
      <c r="M833" s="564"/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f>SUM(N833:T833)</f>
        <v>0</v>
      </c>
      <c r="V833" s="172" t="s">
        <v>8</v>
      </c>
      <c r="W833" s="93">
        <v>0</v>
      </c>
      <c r="X833" s="93">
        <v>0</v>
      </c>
      <c r="Y833" s="93">
        <v>0</v>
      </c>
      <c r="Z833" s="93">
        <v>0</v>
      </c>
      <c r="AA833" s="93">
        <v>0</v>
      </c>
      <c r="AB833" s="93">
        <v>0</v>
      </c>
      <c r="AC833" s="93">
        <v>0</v>
      </c>
      <c r="AD833" s="93">
        <v>0</v>
      </c>
      <c r="AE833" s="93">
        <v>0</v>
      </c>
      <c r="AF833" s="93">
        <v>0</v>
      </c>
      <c r="AG833" s="93">
        <v>0</v>
      </c>
      <c r="AH833" s="9">
        <v>0</v>
      </c>
      <c r="AI833" s="9">
        <v>0</v>
      </c>
      <c r="AJ833" s="9">
        <v>0</v>
      </c>
      <c r="AK833" s="93">
        <v>0</v>
      </c>
      <c r="AL833" s="93">
        <v>0</v>
      </c>
      <c r="AM833" s="93">
        <v>0</v>
      </c>
      <c r="AN833" s="93">
        <v>0</v>
      </c>
      <c r="AO833" s="93">
        <v>0</v>
      </c>
      <c r="AP833" s="93">
        <v>0</v>
      </c>
      <c r="AQ833" s="93">
        <v>0</v>
      </c>
      <c r="AR833" s="93">
        <v>0</v>
      </c>
      <c r="AS833" s="93">
        <v>0</v>
      </c>
      <c r="AT833" s="93">
        <v>0</v>
      </c>
      <c r="AU833" s="9">
        <v>0</v>
      </c>
      <c r="AV833" s="302"/>
    </row>
    <row r="834" spans="1:48" ht="22.5" customHeight="1">
      <c r="A834" s="472"/>
      <c r="B834" s="536"/>
      <c r="C834" s="654"/>
      <c r="D834" s="615"/>
      <c r="E834" s="618"/>
      <c r="F834" s="538" t="s">
        <v>39</v>
      </c>
      <c r="G834" s="538" t="s">
        <v>21</v>
      </c>
      <c r="H834" s="538" t="s">
        <v>680</v>
      </c>
      <c r="I834" s="538" t="s">
        <v>803</v>
      </c>
      <c r="J834" s="533"/>
      <c r="K834" s="533"/>
      <c r="L834" s="609"/>
      <c r="M834" s="564"/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f>SUM(N834:T834)</f>
        <v>0</v>
      </c>
      <c r="V834" s="204" t="s">
        <v>50</v>
      </c>
      <c r="W834" s="93">
        <v>0</v>
      </c>
      <c r="X834" s="93">
        <v>0</v>
      </c>
      <c r="Y834" s="93">
        <v>0</v>
      </c>
      <c r="Z834" s="93">
        <v>0</v>
      </c>
      <c r="AA834" s="93">
        <v>0</v>
      </c>
      <c r="AB834" s="93">
        <v>0</v>
      </c>
      <c r="AC834" s="93">
        <v>0</v>
      </c>
      <c r="AD834" s="93">
        <v>0</v>
      </c>
      <c r="AE834" s="93">
        <v>0</v>
      </c>
      <c r="AF834" s="93">
        <v>0</v>
      </c>
      <c r="AG834" s="93">
        <v>0</v>
      </c>
      <c r="AH834" s="9">
        <v>0</v>
      </c>
      <c r="AI834" s="9">
        <v>0</v>
      </c>
      <c r="AJ834" s="9">
        <v>0</v>
      </c>
      <c r="AK834" s="93">
        <v>0</v>
      </c>
      <c r="AL834" s="93">
        <v>0</v>
      </c>
      <c r="AM834" s="93">
        <v>0</v>
      </c>
      <c r="AN834" s="93">
        <v>0</v>
      </c>
      <c r="AO834" s="93">
        <v>0</v>
      </c>
      <c r="AP834" s="93">
        <v>0</v>
      </c>
      <c r="AQ834" s="93">
        <v>0</v>
      </c>
      <c r="AR834" s="93">
        <v>0</v>
      </c>
      <c r="AS834" s="93">
        <v>0</v>
      </c>
      <c r="AT834" s="93">
        <v>0</v>
      </c>
      <c r="AU834" s="9">
        <v>0</v>
      </c>
      <c r="AV834" s="302"/>
    </row>
    <row r="835" spans="1:48">
      <c r="A835" s="472"/>
      <c r="B835" s="536"/>
      <c r="C835" s="654"/>
      <c r="D835" s="615"/>
      <c r="E835" s="618"/>
      <c r="F835" s="539"/>
      <c r="G835" s="539"/>
      <c r="H835" s="539"/>
      <c r="I835" s="539"/>
      <c r="J835" s="533"/>
      <c r="K835" s="533"/>
      <c r="L835" s="609"/>
      <c r="M835" s="564"/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f>SUM(N835:T835)</f>
        <v>0</v>
      </c>
      <c r="V835" s="204" t="s">
        <v>51</v>
      </c>
      <c r="W835" s="93">
        <v>0</v>
      </c>
      <c r="X835" s="93">
        <v>0</v>
      </c>
      <c r="Y835" s="93">
        <v>0</v>
      </c>
      <c r="Z835" s="93">
        <v>0</v>
      </c>
      <c r="AA835" s="93">
        <v>0</v>
      </c>
      <c r="AB835" s="93">
        <v>0</v>
      </c>
      <c r="AC835" s="93">
        <v>0</v>
      </c>
      <c r="AD835" s="93">
        <v>0</v>
      </c>
      <c r="AE835" s="93">
        <v>0</v>
      </c>
      <c r="AF835" s="93">
        <v>0</v>
      </c>
      <c r="AG835" s="93">
        <v>0</v>
      </c>
      <c r="AH835" s="9">
        <v>0</v>
      </c>
      <c r="AI835" s="9">
        <v>0</v>
      </c>
      <c r="AJ835" s="9">
        <v>0</v>
      </c>
      <c r="AK835" s="93">
        <v>0</v>
      </c>
      <c r="AL835" s="93">
        <v>0</v>
      </c>
      <c r="AM835" s="93">
        <v>0</v>
      </c>
      <c r="AN835" s="93">
        <v>0</v>
      </c>
      <c r="AO835" s="93">
        <v>0</v>
      </c>
      <c r="AP835" s="93">
        <v>0</v>
      </c>
      <c r="AQ835" s="93">
        <v>0</v>
      </c>
      <c r="AR835" s="93">
        <v>0</v>
      </c>
      <c r="AS835" s="93">
        <v>0</v>
      </c>
      <c r="AT835" s="93">
        <v>0</v>
      </c>
      <c r="AU835" s="9">
        <v>0</v>
      </c>
      <c r="AV835" s="302"/>
    </row>
    <row r="836" spans="1:48" ht="15.75" customHeight="1">
      <c r="A836" s="472"/>
      <c r="B836" s="536"/>
      <c r="C836" s="654"/>
      <c r="D836" s="615"/>
      <c r="E836" s="618"/>
      <c r="F836" s="539"/>
      <c r="G836" s="539"/>
      <c r="H836" s="539"/>
      <c r="I836" s="539"/>
      <c r="J836" s="533"/>
      <c r="K836" s="533"/>
      <c r="L836" s="609"/>
      <c r="M836" s="564"/>
      <c r="N836" s="85">
        <v>0</v>
      </c>
      <c r="O836" s="85">
        <v>263.85007000000002</v>
      </c>
      <c r="P836" s="85">
        <v>0</v>
      </c>
      <c r="Q836" s="85">
        <v>0</v>
      </c>
      <c r="R836" s="85">
        <v>0</v>
      </c>
      <c r="S836" s="85">
        <v>0</v>
      </c>
      <c r="T836" s="85">
        <v>0</v>
      </c>
      <c r="U836" s="9">
        <f>SUM(N836:T836)</f>
        <v>263.85007000000002</v>
      </c>
      <c r="V836" s="204" t="s">
        <v>52</v>
      </c>
      <c r="W836" s="191">
        <v>0</v>
      </c>
      <c r="X836" s="191">
        <f>SUM(X837:X839)</f>
        <v>0</v>
      </c>
      <c r="Y836" s="191">
        <f t="shared" ref="Y836:AU836" si="396">SUM(Y837:Y839)</f>
        <v>0</v>
      </c>
      <c r="Z836" s="191">
        <f t="shared" si="396"/>
        <v>0</v>
      </c>
      <c r="AA836" s="191">
        <f t="shared" si="396"/>
        <v>0</v>
      </c>
      <c r="AB836" s="191">
        <f t="shared" si="396"/>
        <v>0</v>
      </c>
      <c r="AC836" s="191">
        <f t="shared" si="396"/>
        <v>0</v>
      </c>
      <c r="AD836" s="191">
        <f t="shared" si="396"/>
        <v>0</v>
      </c>
      <c r="AE836" s="191">
        <f t="shared" si="396"/>
        <v>0</v>
      </c>
      <c r="AF836" s="191">
        <f t="shared" si="396"/>
        <v>0</v>
      </c>
      <c r="AG836" s="191">
        <f t="shared" si="396"/>
        <v>0</v>
      </c>
      <c r="AH836" s="191">
        <f t="shared" si="396"/>
        <v>0</v>
      </c>
      <c r="AI836" s="191">
        <f t="shared" si="396"/>
        <v>0</v>
      </c>
      <c r="AJ836" s="191">
        <f t="shared" si="396"/>
        <v>0</v>
      </c>
      <c r="AK836" s="191">
        <f t="shared" si="396"/>
        <v>0</v>
      </c>
      <c r="AL836" s="191">
        <f t="shared" si="396"/>
        <v>0</v>
      </c>
      <c r="AM836" s="191">
        <f t="shared" si="396"/>
        <v>0</v>
      </c>
      <c r="AN836" s="191">
        <f t="shared" si="396"/>
        <v>0</v>
      </c>
      <c r="AO836" s="191">
        <f t="shared" si="396"/>
        <v>0</v>
      </c>
      <c r="AP836" s="191">
        <f t="shared" si="396"/>
        <v>0</v>
      </c>
      <c r="AQ836" s="191">
        <f t="shared" si="396"/>
        <v>0</v>
      </c>
      <c r="AR836" s="191">
        <f t="shared" si="396"/>
        <v>0</v>
      </c>
      <c r="AS836" s="191">
        <f t="shared" si="396"/>
        <v>0</v>
      </c>
      <c r="AT836" s="191">
        <f t="shared" si="396"/>
        <v>0</v>
      </c>
      <c r="AU836" s="191">
        <f t="shared" si="396"/>
        <v>0</v>
      </c>
      <c r="AV836" s="302"/>
    </row>
    <row r="837" spans="1:48" s="275" customFormat="1" ht="15.75" hidden="1" customHeight="1">
      <c r="A837" s="472"/>
      <c r="B837" s="536"/>
      <c r="C837" s="654"/>
      <c r="D837" s="615"/>
      <c r="E837" s="618"/>
      <c r="F837" s="539"/>
      <c r="G837" s="539"/>
      <c r="H837" s="539"/>
      <c r="I837" s="539"/>
      <c r="J837" s="533"/>
      <c r="K837" s="533"/>
      <c r="L837" s="609"/>
      <c r="M837" s="564"/>
      <c r="N837" s="288"/>
      <c r="O837" s="288"/>
      <c r="P837" s="288"/>
      <c r="Q837" s="288"/>
      <c r="R837" s="288"/>
      <c r="S837" s="288"/>
      <c r="T837" s="288"/>
      <c r="U837" s="277"/>
      <c r="V837" s="287" t="s">
        <v>978</v>
      </c>
      <c r="W837" s="289"/>
      <c r="X837" s="289"/>
      <c r="Y837" s="289"/>
      <c r="Z837" s="289"/>
      <c r="AA837" s="289"/>
      <c r="AB837" s="289"/>
      <c r="AC837" s="289"/>
      <c r="AD837" s="289"/>
      <c r="AE837" s="289"/>
      <c r="AF837" s="289"/>
      <c r="AG837" s="289"/>
      <c r="AH837" s="288"/>
      <c r="AI837" s="288"/>
      <c r="AJ837" s="288"/>
      <c r="AK837" s="289"/>
      <c r="AL837" s="289"/>
      <c r="AM837" s="289"/>
      <c r="AN837" s="289"/>
      <c r="AO837" s="289"/>
      <c r="AP837" s="289"/>
      <c r="AQ837" s="289"/>
      <c r="AR837" s="289"/>
      <c r="AS837" s="289"/>
      <c r="AT837" s="289"/>
      <c r="AU837" s="288"/>
      <c r="AV837" s="330"/>
    </row>
    <row r="838" spans="1:48" s="275" customFormat="1" ht="27.75" hidden="1" customHeight="1">
      <c r="A838" s="472"/>
      <c r="B838" s="536"/>
      <c r="C838" s="654"/>
      <c r="D838" s="615"/>
      <c r="E838" s="618"/>
      <c r="F838" s="539"/>
      <c r="G838" s="539"/>
      <c r="H838" s="539"/>
      <c r="I838" s="539"/>
      <c r="J838" s="533"/>
      <c r="K838" s="533"/>
      <c r="L838" s="609"/>
      <c r="M838" s="564"/>
      <c r="N838" s="288"/>
      <c r="O838" s="288"/>
      <c r="P838" s="288"/>
      <c r="Q838" s="288"/>
      <c r="R838" s="288"/>
      <c r="S838" s="288"/>
      <c r="T838" s="288"/>
      <c r="U838" s="277"/>
      <c r="V838" s="287" t="s">
        <v>979</v>
      </c>
      <c r="W838" s="289"/>
      <c r="X838" s="289"/>
      <c r="Y838" s="289"/>
      <c r="Z838" s="289"/>
      <c r="AA838" s="289"/>
      <c r="AB838" s="289"/>
      <c r="AC838" s="289"/>
      <c r="AD838" s="289"/>
      <c r="AE838" s="289"/>
      <c r="AF838" s="289"/>
      <c r="AG838" s="289"/>
      <c r="AH838" s="288"/>
      <c r="AI838" s="288"/>
      <c r="AJ838" s="288"/>
      <c r="AK838" s="289"/>
      <c r="AL838" s="289"/>
      <c r="AM838" s="289"/>
      <c r="AN838" s="289"/>
      <c r="AO838" s="289"/>
      <c r="AP838" s="289"/>
      <c r="AQ838" s="289"/>
      <c r="AR838" s="289"/>
      <c r="AS838" s="289"/>
      <c r="AT838" s="289"/>
      <c r="AU838" s="288"/>
      <c r="AV838" s="330"/>
    </row>
    <row r="839" spans="1:48" s="275" customFormat="1" ht="28.5" hidden="1" customHeight="1">
      <c r="A839" s="472"/>
      <c r="B839" s="536"/>
      <c r="C839" s="654"/>
      <c r="D839" s="615"/>
      <c r="E839" s="618"/>
      <c r="F839" s="539"/>
      <c r="G839" s="539"/>
      <c r="H839" s="539"/>
      <c r="I839" s="539"/>
      <c r="J839" s="533"/>
      <c r="K839" s="533"/>
      <c r="L839" s="609"/>
      <c r="M839" s="564"/>
      <c r="N839" s="288"/>
      <c r="O839" s="288"/>
      <c r="P839" s="288"/>
      <c r="Q839" s="288"/>
      <c r="R839" s="288"/>
      <c r="S839" s="288"/>
      <c r="T839" s="288"/>
      <c r="U839" s="277"/>
      <c r="V839" s="287" t="s">
        <v>980</v>
      </c>
      <c r="W839" s="289"/>
      <c r="X839" s="289"/>
      <c r="Y839" s="289"/>
      <c r="Z839" s="289"/>
      <c r="AA839" s="289"/>
      <c r="AB839" s="289"/>
      <c r="AC839" s="289"/>
      <c r="AD839" s="289"/>
      <c r="AE839" s="289"/>
      <c r="AF839" s="289"/>
      <c r="AG839" s="289"/>
      <c r="AH839" s="288"/>
      <c r="AI839" s="288"/>
      <c r="AJ839" s="288"/>
      <c r="AK839" s="289"/>
      <c r="AL839" s="289"/>
      <c r="AM839" s="289"/>
      <c r="AN839" s="289"/>
      <c r="AO839" s="289"/>
      <c r="AP839" s="289"/>
      <c r="AQ839" s="289"/>
      <c r="AR839" s="289"/>
      <c r="AS839" s="289"/>
      <c r="AT839" s="289"/>
      <c r="AU839" s="288"/>
      <c r="AV839" s="330"/>
    </row>
    <row r="840" spans="1:48">
      <c r="A840" s="473"/>
      <c r="B840" s="537"/>
      <c r="C840" s="655"/>
      <c r="D840" s="616"/>
      <c r="E840" s="619"/>
      <c r="F840" s="540"/>
      <c r="G840" s="540"/>
      <c r="H840" s="540"/>
      <c r="I840" s="540"/>
      <c r="J840" s="534"/>
      <c r="K840" s="534"/>
      <c r="L840" s="610"/>
      <c r="M840" s="565"/>
      <c r="N840" s="87">
        <f t="shared" ref="N840:T840" si="397">SUM(N829:N836)</f>
        <v>0</v>
      </c>
      <c r="O840" s="87">
        <f t="shared" si="397"/>
        <v>263.85007000000002</v>
      </c>
      <c r="P840" s="87">
        <f t="shared" si="397"/>
        <v>0.30079</v>
      </c>
      <c r="Q840" s="185">
        <f t="shared" si="397"/>
        <v>3.3999999999999998E-3</v>
      </c>
      <c r="R840" s="185">
        <f t="shared" si="397"/>
        <v>0</v>
      </c>
      <c r="S840" s="185">
        <f t="shared" si="397"/>
        <v>0</v>
      </c>
      <c r="T840" s="185">
        <f t="shared" si="397"/>
        <v>0</v>
      </c>
      <c r="U840" s="185">
        <f t="shared" ref="U840" si="398">SUM(N840:T840)</f>
        <v>264.15426000000002</v>
      </c>
      <c r="V840" s="177" t="s">
        <v>11</v>
      </c>
      <c r="W840" s="200">
        <f>SUM(W829:W836)</f>
        <v>3.4</v>
      </c>
      <c r="X840" s="200">
        <f t="shared" ref="X840:AS840" si="399">X829+X833+X834+X835+X836</f>
        <v>0</v>
      </c>
      <c r="Y840" s="200">
        <f t="shared" si="399"/>
        <v>0</v>
      </c>
      <c r="Z840" s="200">
        <f t="shared" si="399"/>
        <v>0</v>
      </c>
      <c r="AA840" s="200">
        <f t="shared" si="399"/>
        <v>0</v>
      </c>
      <c r="AB840" s="200">
        <f t="shared" si="399"/>
        <v>0</v>
      </c>
      <c r="AC840" s="200">
        <f t="shared" si="399"/>
        <v>0</v>
      </c>
      <c r="AD840" s="200">
        <f t="shared" si="399"/>
        <v>0</v>
      </c>
      <c r="AE840" s="200">
        <f t="shared" si="399"/>
        <v>0</v>
      </c>
      <c r="AF840" s="200">
        <f t="shared" si="399"/>
        <v>0</v>
      </c>
      <c r="AG840" s="200">
        <f t="shared" si="399"/>
        <v>0</v>
      </c>
      <c r="AH840" s="200">
        <f t="shared" si="399"/>
        <v>0</v>
      </c>
      <c r="AI840" s="200">
        <f t="shared" si="399"/>
        <v>0</v>
      </c>
      <c r="AJ840" s="200">
        <f t="shared" si="399"/>
        <v>0</v>
      </c>
      <c r="AK840" s="200">
        <f t="shared" si="399"/>
        <v>0</v>
      </c>
      <c r="AL840" s="200">
        <v>251949.81492</v>
      </c>
      <c r="AM840" s="200">
        <f t="shared" si="399"/>
        <v>0</v>
      </c>
      <c r="AN840" s="200">
        <f t="shared" si="399"/>
        <v>0</v>
      </c>
      <c r="AO840" s="200">
        <f t="shared" si="399"/>
        <v>0</v>
      </c>
      <c r="AP840" s="200">
        <f t="shared" si="399"/>
        <v>0</v>
      </c>
      <c r="AQ840" s="200">
        <f t="shared" si="399"/>
        <v>0</v>
      </c>
      <c r="AR840" s="200">
        <f t="shared" si="399"/>
        <v>0</v>
      </c>
      <c r="AS840" s="200">
        <f t="shared" si="399"/>
        <v>0</v>
      </c>
      <c r="AT840" s="200">
        <f>SUM(AT829:AT836)</f>
        <v>0</v>
      </c>
      <c r="AU840" s="201">
        <f>SUM(AU829:AU836)</f>
        <v>0</v>
      </c>
      <c r="AV840" s="332"/>
    </row>
    <row r="841" spans="1:48" ht="19.5" hidden="1" customHeight="1">
      <c r="A841" s="556" t="s">
        <v>643</v>
      </c>
      <c r="B841" s="557"/>
      <c r="C841" s="557"/>
      <c r="D841" s="557"/>
      <c r="E841" s="557"/>
      <c r="F841" s="557"/>
      <c r="G841" s="557"/>
      <c r="H841" s="557"/>
      <c r="I841" s="557"/>
      <c r="J841" s="557"/>
      <c r="K841" s="557"/>
      <c r="L841" s="557"/>
      <c r="M841" s="557"/>
      <c r="N841" s="557"/>
      <c r="O841" s="557"/>
      <c r="P841" s="557"/>
      <c r="Q841" s="557"/>
      <c r="R841" s="557"/>
      <c r="S841" s="557"/>
      <c r="T841" s="557"/>
      <c r="U841" s="557"/>
      <c r="V841" s="557"/>
      <c r="W841" s="558"/>
      <c r="X841" s="558"/>
      <c r="Y841" s="558"/>
      <c r="Z841" s="558"/>
      <c r="AA841" s="558"/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9"/>
    </row>
    <row r="842" spans="1:48" hidden="1">
      <c r="A842" s="580" t="s">
        <v>644</v>
      </c>
      <c r="B842" s="620"/>
      <c r="C842" s="620"/>
      <c r="D842" s="620"/>
      <c r="E842" s="620"/>
      <c r="F842" s="620"/>
      <c r="G842" s="620"/>
      <c r="H842" s="620"/>
      <c r="I842" s="620"/>
      <c r="J842" s="620"/>
      <c r="K842" s="620"/>
      <c r="L842" s="620"/>
      <c r="M842" s="620"/>
      <c r="N842" s="620"/>
      <c r="O842" s="620"/>
      <c r="P842" s="620"/>
      <c r="Q842" s="620"/>
      <c r="R842" s="620"/>
      <c r="S842" s="620"/>
      <c r="T842" s="620"/>
      <c r="U842" s="620"/>
      <c r="V842" s="621"/>
      <c r="W842" s="190"/>
      <c r="X842" s="190"/>
      <c r="Y842" s="190"/>
      <c r="Z842" s="190"/>
      <c r="AA842" s="190"/>
      <c r="AB842" s="190"/>
      <c r="AC842" s="190"/>
      <c r="AD842" s="190"/>
      <c r="AE842" s="190"/>
      <c r="AF842" s="190"/>
      <c r="AG842" s="190"/>
      <c r="AH842" s="188"/>
      <c r="AI842" s="188"/>
      <c r="AJ842" s="188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88"/>
      <c r="AV842" s="302"/>
    </row>
    <row r="843" spans="1:48" ht="15.75" hidden="1" customHeight="1">
      <c r="A843" s="8"/>
      <c r="B843" s="544" t="s">
        <v>46</v>
      </c>
      <c r="C843" s="545"/>
      <c r="D843" s="545"/>
      <c r="E843" s="545"/>
      <c r="F843" s="545"/>
      <c r="G843" s="545"/>
      <c r="H843" s="545"/>
      <c r="I843" s="545"/>
      <c r="J843" s="545"/>
      <c r="K843" s="545"/>
      <c r="L843" s="545"/>
      <c r="M843" s="546"/>
      <c r="N843" s="85"/>
      <c r="O843" s="85"/>
      <c r="P843" s="85"/>
      <c r="Q843" s="85"/>
      <c r="R843" s="85"/>
      <c r="S843" s="85"/>
      <c r="T843" s="85"/>
      <c r="U843" s="9"/>
      <c r="V843" s="172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88"/>
      <c r="AI843" s="188"/>
      <c r="AJ843" s="188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88"/>
      <c r="AV843" s="302"/>
    </row>
    <row r="844" spans="1:48" hidden="1">
      <c r="A844" s="600"/>
      <c r="B844" s="601"/>
      <c r="C844" s="601"/>
      <c r="D844" s="601"/>
      <c r="E844" s="602"/>
      <c r="F844" s="47"/>
      <c r="G844" s="47"/>
      <c r="H844" s="47"/>
      <c r="I844" s="47"/>
      <c r="J844" s="47"/>
      <c r="K844" s="47"/>
      <c r="L844" s="47"/>
      <c r="M844" s="47"/>
      <c r="N844" s="85">
        <f>N829+N823+N817+N811+N805+N798+N792+N786+N780+N774+N768+N761+N754+N748+N742</f>
        <v>31.936589000000001</v>
      </c>
      <c r="O844" s="85">
        <f t="shared" ref="O844:U844" si="400">O829+O823+O817+O811+O805+O798+O792+O786+O780+O774+O768+O761+O754+O748+O742</f>
        <v>80.827600000000018</v>
      </c>
      <c r="P844" s="85">
        <f t="shared" si="400"/>
        <v>45.117234889999999</v>
      </c>
      <c r="Q844" s="85">
        <f>Q829+Q823+Q817+Q811+Q805+Q798+Q792+W786+W780+Q774+Q768+Q761+Q754+Q748+Q742</f>
        <v>63.617600000000003</v>
      </c>
      <c r="R844" s="85">
        <f t="shared" si="400"/>
        <v>54.162794749999996</v>
      </c>
      <c r="S844" s="85">
        <f t="shared" si="400"/>
        <v>8.0007374999999996</v>
      </c>
      <c r="T844" s="85">
        <f t="shared" si="400"/>
        <v>8.0007374999999996</v>
      </c>
      <c r="U844" s="85">
        <f t="shared" si="400"/>
        <v>291.66329364000001</v>
      </c>
      <c r="V844" s="172" t="s">
        <v>3</v>
      </c>
      <c r="W844" s="191">
        <f>W829+W823+W817+W811+W805+W798+W792+AC786+AC780+W774+W768+W761+W754+W748+W742</f>
        <v>63617.599999999999</v>
      </c>
      <c r="X844" s="191">
        <f t="shared" ref="X844:AU844" si="401">X829+X823+X817+X811+X805+X798+X792+AD786+AD780+X774+X768+X761+X754+X748+X742</f>
        <v>0</v>
      </c>
      <c r="Y844" s="191">
        <f t="shared" si="401"/>
        <v>0</v>
      </c>
      <c r="Z844" s="191">
        <f t="shared" si="401"/>
        <v>0</v>
      </c>
      <c r="AA844" s="191">
        <f t="shared" si="401"/>
        <v>0</v>
      </c>
      <c r="AB844" s="191">
        <f t="shared" si="401"/>
        <v>0</v>
      </c>
      <c r="AC844" s="191">
        <f t="shared" si="401"/>
        <v>0</v>
      </c>
      <c r="AD844" s="191">
        <f t="shared" si="401"/>
        <v>0</v>
      </c>
      <c r="AE844" s="191">
        <f t="shared" si="401"/>
        <v>0</v>
      </c>
      <c r="AF844" s="191">
        <f t="shared" si="401"/>
        <v>0</v>
      </c>
      <c r="AG844" s="191">
        <f t="shared" si="401"/>
        <v>0</v>
      </c>
      <c r="AH844" s="85">
        <f t="shared" si="401"/>
        <v>0</v>
      </c>
      <c r="AI844" s="85">
        <f t="shared" si="401"/>
        <v>0</v>
      </c>
      <c r="AJ844" s="85">
        <f t="shared" si="401"/>
        <v>0</v>
      </c>
      <c r="AK844" s="191">
        <f t="shared" si="401"/>
        <v>169.93</v>
      </c>
      <c r="AL844" s="191">
        <f t="shared" si="401"/>
        <v>0</v>
      </c>
      <c r="AM844" s="191">
        <f t="shared" si="401"/>
        <v>0</v>
      </c>
      <c r="AN844" s="191">
        <f t="shared" si="401"/>
        <v>0</v>
      </c>
      <c r="AO844" s="191">
        <f t="shared" si="401"/>
        <v>0</v>
      </c>
      <c r="AP844" s="191">
        <f t="shared" si="401"/>
        <v>0</v>
      </c>
      <c r="AQ844" s="191">
        <f t="shared" si="401"/>
        <v>0</v>
      </c>
      <c r="AR844" s="191">
        <f t="shared" si="401"/>
        <v>0</v>
      </c>
      <c r="AS844" s="191">
        <f t="shared" si="401"/>
        <v>0</v>
      </c>
      <c r="AT844" s="191">
        <f t="shared" si="401"/>
        <v>0</v>
      </c>
      <c r="AU844" s="85">
        <f t="shared" si="401"/>
        <v>0</v>
      </c>
      <c r="AV844" s="302"/>
    </row>
    <row r="845" spans="1:48" ht="15.75" hidden="1" customHeight="1">
      <c r="A845" s="603"/>
      <c r="B845" s="604"/>
      <c r="C845" s="604"/>
      <c r="D845" s="604"/>
      <c r="E845" s="605"/>
      <c r="F845" s="47"/>
      <c r="G845" s="47"/>
      <c r="H845" s="47"/>
      <c r="I845" s="47"/>
      <c r="J845" s="47"/>
      <c r="K845" s="47"/>
      <c r="L845" s="47"/>
      <c r="M845" s="47"/>
      <c r="N845" s="85">
        <f t="shared" ref="N845:P848" si="402">N833+N824+N818+N812+N806+N800+N793+N787+N781+N775+N769+N762+N755+N749+N743</f>
        <v>0</v>
      </c>
      <c r="O845" s="85">
        <f t="shared" si="402"/>
        <v>0</v>
      </c>
      <c r="P845" s="85">
        <f t="shared" si="402"/>
        <v>0</v>
      </c>
      <c r="Q845" s="85">
        <f>Q833+Q824+Q818+Q812+Q806+Q800+Q793+W787+W781+Q775+Q769+Q762+Q755+Q749+Q743</f>
        <v>0</v>
      </c>
      <c r="R845" s="85">
        <f t="shared" ref="R845:U848" si="403">R833+R824+R818+R812+R806+R800+R793+R787+R781+R775+R769+R762+R755+R749+R743</f>
        <v>0</v>
      </c>
      <c r="S845" s="85">
        <f t="shared" si="403"/>
        <v>0</v>
      </c>
      <c r="T845" s="85">
        <f t="shared" si="403"/>
        <v>0</v>
      </c>
      <c r="U845" s="85">
        <f t="shared" si="403"/>
        <v>0</v>
      </c>
      <c r="V845" s="172" t="s">
        <v>8</v>
      </c>
      <c r="W845" s="191">
        <f t="shared" ref="W845:AU848" si="404">W833+W824+W818+W812+W806+W800+W793+AC787+AC781+W775+W769+W762+W755+W749+W743</f>
        <v>0</v>
      </c>
      <c r="X845" s="191">
        <f t="shared" si="404"/>
        <v>0</v>
      </c>
      <c r="Y845" s="191">
        <f t="shared" si="404"/>
        <v>0</v>
      </c>
      <c r="Z845" s="191">
        <f t="shared" si="404"/>
        <v>0</v>
      </c>
      <c r="AA845" s="191">
        <f t="shared" si="404"/>
        <v>0</v>
      </c>
      <c r="AB845" s="191">
        <f t="shared" si="404"/>
        <v>0</v>
      </c>
      <c r="AC845" s="191">
        <f t="shared" si="404"/>
        <v>0</v>
      </c>
      <c r="AD845" s="191">
        <f t="shared" si="404"/>
        <v>0</v>
      </c>
      <c r="AE845" s="191">
        <f t="shared" si="404"/>
        <v>0</v>
      </c>
      <c r="AF845" s="191">
        <f t="shared" si="404"/>
        <v>0</v>
      </c>
      <c r="AG845" s="191">
        <f t="shared" si="404"/>
        <v>0</v>
      </c>
      <c r="AH845" s="85">
        <f t="shared" si="404"/>
        <v>0</v>
      </c>
      <c r="AI845" s="85">
        <f t="shared" si="404"/>
        <v>0</v>
      </c>
      <c r="AJ845" s="85">
        <f t="shared" si="404"/>
        <v>0</v>
      </c>
      <c r="AK845" s="191">
        <f t="shared" si="404"/>
        <v>0</v>
      </c>
      <c r="AL845" s="191">
        <f t="shared" si="404"/>
        <v>0</v>
      </c>
      <c r="AM845" s="191">
        <f t="shared" si="404"/>
        <v>0</v>
      </c>
      <c r="AN845" s="191">
        <f t="shared" si="404"/>
        <v>0</v>
      </c>
      <c r="AO845" s="191">
        <f t="shared" si="404"/>
        <v>0</v>
      </c>
      <c r="AP845" s="191">
        <f t="shared" si="404"/>
        <v>0</v>
      </c>
      <c r="AQ845" s="191">
        <f t="shared" si="404"/>
        <v>0</v>
      </c>
      <c r="AR845" s="191">
        <f t="shared" si="404"/>
        <v>0</v>
      </c>
      <c r="AS845" s="191">
        <f t="shared" si="404"/>
        <v>0</v>
      </c>
      <c r="AT845" s="191">
        <f t="shared" si="404"/>
        <v>0</v>
      </c>
      <c r="AU845" s="85">
        <f t="shared" si="404"/>
        <v>0</v>
      </c>
      <c r="AV845" s="302"/>
    </row>
    <row r="846" spans="1:48" ht="31.5" hidden="1">
      <c r="A846" s="603"/>
      <c r="B846" s="604"/>
      <c r="C846" s="604"/>
      <c r="D846" s="604"/>
      <c r="E846" s="605"/>
      <c r="F846" s="47"/>
      <c r="G846" s="47"/>
      <c r="H846" s="47"/>
      <c r="I846" s="47"/>
      <c r="J846" s="47"/>
      <c r="K846" s="47"/>
      <c r="L846" s="47"/>
      <c r="M846" s="47"/>
      <c r="N846" s="85">
        <f t="shared" si="402"/>
        <v>0</v>
      </c>
      <c r="O846" s="85">
        <f t="shared" si="402"/>
        <v>0</v>
      </c>
      <c r="P846" s="85">
        <f t="shared" si="402"/>
        <v>0</v>
      </c>
      <c r="Q846" s="85">
        <f>Q834+Q825+Q819+Q813+Q807+Q801+Q794+W788+W782+Q776+Q770+Q763+Q756+Q750+Q744</f>
        <v>0</v>
      </c>
      <c r="R846" s="85">
        <f t="shared" si="403"/>
        <v>0</v>
      </c>
      <c r="S846" s="85">
        <f t="shared" si="403"/>
        <v>0</v>
      </c>
      <c r="T846" s="85">
        <f t="shared" si="403"/>
        <v>0</v>
      </c>
      <c r="U846" s="85">
        <f t="shared" si="403"/>
        <v>0</v>
      </c>
      <c r="V846" s="172" t="s">
        <v>50</v>
      </c>
      <c r="W846" s="191">
        <f t="shared" si="404"/>
        <v>0</v>
      </c>
      <c r="X846" s="191">
        <f t="shared" si="404"/>
        <v>0</v>
      </c>
      <c r="Y846" s="191">
        <f t="shared" si="404"/>
        <v>0</v>
      </c>
      <c r="Z846" s="191">
        <f t="shared" si="404"/>
        <v>0</v>
      </c>
      <c r="AA846" s="191">
        <f t="shared" si="404"/>
        <v>0</v>
      </c>
      <c r="AB846" s="191">
        <f t="shared" si="404"/>
        <v>0</v>
      </c>
      <c r="AC846" s="191">
        <f t="shared" si="404"/>
        <v>0</v>
      </c>
      <c r="AD846" s="191">
        <f t="shared" si="404"/>
        <v>0</v>
      </c>
      <c r="AE846" s="191">
        <f t="shared" si="404"/>
        <v>0</v>
      </c>
      <c r="AF846" s="191">
        <f t="shared" si="404"/>
        <v>0</v>
      </c>
      <c r="AG846" s="191">
        <f t="shared" si="404"/>
        <v>0</v>
      </c>
      <c r="AH846" s="85">
        <f t="shared" si="404"/>
        <v>0</v>
      </c>
      <c r="AI846" s="85">
        <f t="shared" si="404"/>
        <v>0</v>
      </c>
      <c r="AJ846" s="85">
        <f t="shared" si="404"/>
        <v>0</v>
      </c>
      <c r="AK846" s="191">
        <f t="shared" si="404"/>
        <v>0</v>
      </c>
      <c r="AL846" s="191">
        <f t="shared" si="404"/>
        <v>0</v>
      </c>
      <c r="AM846" s="191">
        <f t="shared" si="404"/>
        <v>0</v>
      </c>
      <c r="AN846" s="191">
        <f t="shared" si="404"/>
        <v>0</v>
      </c>
      <c r="AO846" s="191">
        <f t="shared" si="404"/>
        <v>0</v>
      </c>
      <c r="AP846" s="191">
        <f t="shared" si="404"/>
        <v>0</v>
      </c>
      <c r="AQ846" s="191">
        <f t="shared" si="404"/>
        <v>0</v>
      </c>
      <c r="AR846" s="191">
        <f t="shared" si="404"/>
        <v>0</v>
      </c>
      <c r="AS846" s="191">
        <f t="shared" si="404"/>
        <v>0</v>
      </c>
      <c r="AT846" s="191">
        <f t="shared" si="404"/>
        <v>0</v>
      </c>
      <c r="AU846" s="85">
        <f t="shared" si="404"/>
        <v>0</v>
      </c>
      <c r="AV846" s="302"/>
    </row>
    <row r="847" spans="1:48" hidden="1">
      <c r="A847" s="603"/>
      <c r="B847" s="604"/>
      <c r="C847" s="604"/>
      <c r="D847" s="604"/>
      <c r="E847" s="605"/>
      <c r="F847" s="47"/>
      <c r="G847" s="47"/>
      <c r="H847" s="47"/>
      <c r="I847" s="47"/>
      <c r="J847" s="47"/>
      <c r="K847" s="47"/>
      <c r="L847" s="47"/>
      <c r="M847" s="47"/>
      <c r="N847" s="85">
        <f t="shared" si="402"/>
        <v>0</v>
      </c>
      <c r="O847" s="85">
        <f t="shared" si="402"/>
        <v>0</v>
      </c>
      <c r="P847" s="85">
        <f t="shared" si="402"/>
        <v>0</v>
      </c>
      <c r="Q847" s="85">
        <f>Q835+Q826+Q820+Q814+Q808+Q802+Q795+W789+W783+Q777+Q771+Q764+Q757+Q751+Q745</f>
        <v>0</v>
      </c>
      <c r="R847" s="85">
        <f t="shared" si="403"/>
        <v>0</v>
      </c>
      <c r="S847" s="85">
        <f t="shared" si="403"/>
        <v>0</v>
      </c>
      <c r="T847" s="85">
        <f t="shared" si="403"/>
        <v>0</v>
      </c>
      <c r="U847" s="85">
        <f t="shared" si="403"/>
        <v>0</v>
      </c>
      <c r="V847" s="172" t="s">
        <v>51</v>
      </c>
      <c r="W847" s="191">
        <f t="shared" si="404"/>
        <v>0</v>
      </c>
      <c r="X847" s="191">
        <f t="shared" si="404"/>
        <v>0</v>
      </c>
      <c r="Y847" s="191">
        <f t="shared" si="404"/>
        <v>0</v>
      </c>
      <c r="Z847" s="191">
        <f t="shared" si="404"/>
        <v>0</v>
      </c>
      <c r="AA847" s="191">
        <f t="shared" si="404"/>
        <v>0</v>
      </c>
      <c r="AB847" s="191">
        <f t="shared" si="404"/>
        <v>0</v>
      </c>
      <c r="AC847" s="191">
        <f t="shared" si="404"/>
        <v>0</v>
      </c>
      <c r="AD847" s="191">
        <f t="shared" si="404"/>
        <v>0</v>
      </c>
      <c r="AE847" s="191">
        <f t="shared" si="404"/>
        <v>0</v>
      </c>
      <c r="AF847" s="191">
        <f t="shared" si="404"/>
        <v>0</v>
      </c>
      <c r="AG847" s="191">
        <f t="shared" si="404"/>
        <v>0</v>
      </c>
      <c r="AH847" s="85">
        <f t="shared" si="404"/>
        <v>0</v>
      </c>
      <c r="AI847" s="85">
        <f t="shared" si="404"/>
        <v>0</v>
      </c>
      <c r="AJ847" s="85">
        <f t="shared" si="404"/>
        <v>0</v>
      </c>
      <c r="AK847" s="191">
        <f t="shared" si="404"/>
        <v>0</v>
      </c>
      <c r="AL847" s="191">
        <f t="shared" si="404"/>
        <v>0</v>
      </c>
      <c r="AM847" s="191">
        <f t="shared" si="404"/>
        <v>0</v>
      </c>
      <c r="AN847" s="191">
        <f t="shared" si="404"/>
        <v>0</v>
      </c>
      <c r="AO847" s="191">
        <f t="shared" si="404"/>
        <v>0</v>
      </c>
      <c r="AP847" s="191">
        <f t="shared" si="404"/>
        <v>0</v>
      </c>
      <c r="AQ847" s="191">
        <f t="shared" si="404"/>
        <v>0</v>
      </c>
      <c r="AR847" s="191">
        <f t="shared" si="404"/>
        <v>0</v>
      </c>
      <c r="AS847" s="191">
        <f t="shared" si="404"/>
        <v>0</v>
      </c>
      <c r="AT847" s="191">
        <f t="shared" si="404"/>
        <v>0</v>
      </c>
      <c r="AU847" s="85">
        <f t="shared" si="404"/>
        <v>0</v>
      </c>
      <c r="AV847" s="302"/>
    </row>
    <row r="848" spans="1:48" hidden="1">
      <c r="A848" s="603"/>
      <c r="B848" s="604"/>
      <c r="C848" s="604"/>
      <c r="D848" s="604"/>
      <c r="E848" s="605"/>
      <c r="F848" s="47"/>
      <c r="G848" s="47"/>
      <c r="H848" s="47"/>
      <c r="I848" s="47"/>
      <c r="J848" s="47"/>
      <c r="K848" s="47"/>
      <c r="L848" s="47"/>
      <c r="M848" s="47"/>
      <c r="N848" s="85">
        <f t="shared" si="402"/>
        <v>0</v>
      </c>
      <c r="O848" s="85">
        <f t="shared" si="402"/>
        <v>297.74207000000001</v>
      </c>
      <c r="P848" s="85">
        <f t="shared" si="402"/>
        <v>0</v>
      </c>
      <c r="Q848" s="85">
        <f>Q836+Q827+Q821+Q815+Q809+Q803+Q796+W790+W784+Q778+Q772+Q765+Q758+Q752+Q746</f>
        <v>0</v>
      </c>
      <c r="R848" s="85">
        <f t="shared" si="403"/>
        <v>4.9589999999999996</v>
      </c>
      <c r="S848" s="85">
        <f t="shared" si="403"/>
        <v>0</v>
      </c>
      <c r="T848" s="85">
        <f t="shared" si="403"/>
        <v>0</v>
      </c>
      <c r="U848" s="85">
        <f t="shared" si="403"/>
        <v>302.70107000000002</v>
      </c>
      <c r="V848" s="172" t="s">
        <v>52</v>
      </c>
      <c r="W848" s="191">
        <f t="shared" si="404"/>
        <v>0</v>
      </c>
      <c r="X848" s="191">
        <f t="shared" si="404"/>
        <v>0</v>
      </c>
      <c r="Y848" s="191">
        <f t="shared" si="404"/>
        <v>0</v>
      </c>
      <c r="Z848" s="191">
        <f t="shared" si="404"/>
        <v>0</v>
      </c>
      <c r="AA848" s="191">
        <f t="shared" si="404"/>
        <v>0</v>
      </c>
      <c r="AB848" s="191">
        <f t="shared" si="404"/>
        <v>0</v>
      </c>
      <c r="AC848" s="191">
        <f t="shared" si="404"/>
        <v>0</v>
      </c>
      <c r="AD848" s="191">
        <f t="shared" si="404"/>
        <v>0</v>
      </c>
      <c r="AE848" s="191">
        <f t="shared" si="404"/>
        <v>0</v>
      </c>
      <c r="AF848" s="191">
        <f t="shared" si="404"/>
        <v>0</v>
      </c>
      <c r="AG848" s="191">
        <f t="shared" si="404"/>
        <v>0</v>
      </c>
      <c r="AH848" s="85">
        <f t="shared" si="404"/>
        <v>0</v>
      </c>
      <c r="AI848" s="85">
        <f t="shared" si="404"/>
        <v>0</v>
      </c>
      <c r="AJ848" s="85">
        <f t="shared" si="404"/>
        <v>0</v>
      </c>
      <c r="AK848" s="191">
        <f t="shared" si="404"/>
        <v>0</v>
      </c>
      <c r="AL848" s="191">
        <f t="shared" si="404"/>
        <v>0</v>
      </c>
      <c r="AM848" s="191">
        <f t="shared" si="404"/>
        <v>0</v>
      </c>
      <c r="AN848" s="191">
        <f t="shared" si="404"/>
        <v>0</v>
      </c>
      <c r="AO848" s="191">
        <f t="shared" si="404"/>
        <v>0</v>
      </c>
      <c r="AP848" s="191">
        <f t="shared" si="404"/>
        <v>0</v>
      </c>
      <c r="AQ848" s="191">
        <f t="shared" si="404"/>
        <v>0</v>
      </c>
      <c r="AR848" s="191">
        <f t="shared" si="404"/>
        <v>0</v>
      </c>
      <c r="AS848" s="191">
        <f t="shared" si="404"/>
        <v>0</v>
      </c>
      <c r="AT848" s="191">
        <f t="shared" si="404"/>
        <v>0</v>
      </c>
      <c r="AU848" s="85">
        <f t="shared" si="404"/>
        <v>0</v>
      </c>
      <c r="AV848" s="302"/>
    </row>
    <row r="849" spans="1:48" hidden="1">
      <c r="A849" s="606"/>
      <c r="B849" s="607"/>
      <c r="C849" s="607"/>
      <c r="D849" s="607"/>
      <c r="E849" s="608"/>
      <c r="F849" s="47"/>
      <c r="G849" s="47"/>
      <c r="H849" s="47"/>
      <c r="I849" s="47"/>
      <c r="J849" s="47"/>
      <c r="K849" s="47"/>
      <c r="L849" s="85">
        <f>L829+L823+L817+L811+L805+L798+L792+L786+L780+L774+L768+L761+L754+L748+L742</f>
        <v>637.69399999999996</v>
      </c>
      <c r="M849" s="85">
        <f>M829+M823+M817+M811+M805+M798+M792+M786+M780+M774+M768+M761+M754+M748+M742</f>
        <v>138.74086975</v>
      </c>
      <c r="N849" s="85">
        <f>N840+N828+N822+N816+N810+N804+N797+N791+N785+N779+N773+N766+N759+N753+N747</f>
        <v>31.936589000000001</v>
      </c>
      <c r="O849" s="85">
        <f>O840+O828+O822+O816+O810+O804+O797+O791+O785+O779+O773+O766+O759+O753+O747</f>
        <v>378.56967000000003</v>
      </c>
      <c r="P849" s="85">
        <f>P840+P828+P822+P816+P810+P804+P797+P791+P785+P779+P773+P766+P759+P753+P747</f>
        <v>45.117234889999999</v>
      </c>
      <c r="Q849" s="185">
        <f>Q840+Q828+Q822+Q816+Q810+Q804+Q797+W791+W785+Q779+Q773+Q766+Q759+Q753+Q747</f>
        <v>63.617600000000003</v>
      </c>
      <c r="R849" s="185">
        <f>R840+R828+R822+R816+R810+R804+R797+R791+R785+R779+R773+R766+R759+R753+R747</f>
        <v>59.121794749999992</v>
      </c>
      <c r="S849" s="185">
        <f>S840+S828+S822+S816+S810+S804+S797+S791+S785+S779+S773+S766+S759+S753+S747</f>
        <v>8.0007374999999996</v>
      </c>
      <c r="T849" s="185">
        <f>T840+T828+T822+T816+T810+T804+T797+T791+T785+T779+T773+T766+T759+T753+T747</f>
        <v>8.0007374999999996</v>
      </c>
      <c r="U849" s="185">
        <f>U840+U828+U822+U816+U810+U804+U797+U791+U785+U779+U773+U766+U759+U753+U747</f>
        <v>594.36436364000008</v>
      </c>
      <c r="V849" s="177" t="s">
        <v>11</v>
      </c>
      <c r="W849" s="200">
        <f t="shared" ref="W849:AU849" si="405">W840+W828+W822+W816+W810+W804+W797+AC791+AC785+W779+W773+W766+W759+W753+W747</f>
        <v>63617.599999999999</v>
      </c>
      <c r="X849" s="200">
        <f t="shared" si="405"/>
        <v>0</v>
      </c>
      <c r="Y849" s="200">
        <f t="shared" si="405"/>
        <v>0</v>
      </c>
      <c r="Z849" s="200">
        <f t="shared" si="405"/>
        <v>0</v>
      </c>
      <c r="AA849" s="200">
        <f t="shared" si="405"/>
        <v>0</v>
      </c>
      <c r="AB849" s="200">
        <f t="shared" si="405"/>
        <v>0</v>
      </c>
      <c r="AC849" s="200">
        <f t="shared" si="405"/>
        <v>0</v>
      </c>
      <c r="AD849" s="200">
        <f t="shared" si="405"/>
        <v>0</v>
      </c>
      <c r="AE849" s="200">
        <f t="shared" si="405"/>
        <v>0</v>
      </c>
      <c r="AF849" s="200">
        <f t="shared" si="405"/>
        <v>0</v>
      </c>
      <c r="AG849" s="200">
        <f t="shared" si="405"/>
        <v>0</v>
      </c>
      <c r="AH849" s="201">
        <f t="shared" si="405"/>
        <v>0</v>
      </c>
      <c r="AI849" s="201">
        <f t="shared" si="405"/>
        <v>0</v>
      </c>
      <c r="AJ849" s="201">
        <f t="shared" si="405"/>
        <v>0</v>
      </c>
      <c r="AK849" s="200">
        <f t="shared" si="405"/>
        <v>169.93</v>
      </c>
      <c r="AL849" s="200">
        <f t="shared" si="405"/>
        <v>251949.81492</v>
      </c>
      <c r="AM849" s="200">
        <f t="shared" si="405"/>
        <v>0</v>
      </c>
      <c r="AN849" s="200">
        <f t="shared" si="405"/>
        <v>0</v>
      </c>
      <c r="AO849" s="200">
        <f t="shared" si="405"/>
        <v>0</v>
      </c>
      <c r="AP849" s="200">
        <f t="shared" si="405"/>
        <v>0</v>
      </c>
      <c r="AQ849" s="200">
        <f t="shared" si="405"/>
        <v>0</v>
      </c>
      <c r="AR849" s="200">
        <f t="shared" si="405"/>
        <v>0</v>
      </c>
      <c r="AS849" s="200">
        <f t="shared" si="405"/>
        <v>0</v>
      </c>
      <c r="AT849" s="200">
        <f t="shared" si="405"/>
        <v>0</v>
      </c>
      <c r="AU849" s="201">
        <f t="shared" si="405"/>
        <v>0</v>
      </c>
      <c r="AV849" s="332"/>
    </row>
    <row r="850" spans="1:48" ht="15.75" hidden="1" customHeight="1">
      <c r="A850" s="647" t="s">
        <v>926</v>
      </c>
      <c r="B850" s="500"/>
      <c r="C850" s="500"/>
      <c r="D850" s="500"/>
      <c r="E850" s="500"/>
      <c r="F850" s="500"/>
      <c r="G850" s="500"/>
      <c r="H850" s="500"/>
      <c r="I850" s="500"/>
      <c r="J850" s="500"/>
      <c r="K850" s="500"/>
      <c r="L850" s="500"/>
      <c r="M850" s="500"/>
      <c r="N850" s="500"/>
      <c r="O850" s="500"/>
      <c r="P850" s="500"/>
      <c r="Q850" s="500"/>
      <c r="R850" s="500"/>
      <c r="S850" s="500"/>
      <c r="T850" s="500"/>
      <c r="U850" s="500"/>
      <c r="V850" s="500"/>
      <c r="W850" s="500"/>
      <c r="X850" s="500"/>
      <c r="Y850" s="500"/>
      <c r="Z850" s="500"/>
      <c r="AA850" s="500"/>
      <c r="AB850" s="500"/>
      <c r="AC850" s="500"/>
      <c r="AD850" s="500"/>
      <c r="AE850" s="500"/>
      <c r="AF850" s="500"/>
      <c r="AG850" s="500"/>
      <c r="AH850" s="500"/>
      <c r="AI850" s="500"/>
      <c r="AJ850" s="500"/>
      <c r="AK850" s="500"/>
      <c r="AL850" s="500"/>
      <c r="AM850" s="500"/>
      <c r="AN850" s="500"/>
      <c r="AO850" s="500"/>
      <c r="AP850" s="500"/>
      <c r="AQ850" s="500"/>
      <c r="AR850" s="500"/>
      <c r="AS850" s="500"/>
      <c r="AT850" s="500"/>
      <c r="AU850" s="500"/>
      <c r="AV850" s="501"/>
    </row>
    <row r="851" spans="1:48" ht="15.75" hidden="1" customHeight="1">
      <c r="A851" s="646" t="s">
        <v>927</v>
      </c>
      <c r="B851" s="503"/>
      <c r="C851" s="503"/>
      <c r="D851" s="503"/>
      <c r="E851" s="503"/>
      <c r="F851" s="503"/>
      <c r="G851" s="503"/>
      <c r="H851" s="503"/>
      <c r="I851" s="503"/>
      <c r="J851" s="503"/>
      <c r="K851" s="503"/>
      <c r="L851" s="503"/>
      <c r="M851" s="503"/>
      <c r="N851" s="503"/>
      <c r="O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  <c r="AA851" s="503"/>
      <c r="AB851" s="503"/>
      <c r="AC851" s="503"/>
      <c r="AD851" s="503"/>
      <c r="AE851" s="503"/>
      <c r="AF851" s="503"/>
      <c r="AG851" s="503"/>
      <c r="AH851" s="503"/>
      <c r="AI851" s="503"/>
      <c r="AJ851" s="503"/>
      <c r="AK851" s="503"/>
      <c r="AL851" s="503"/>
      <c r="AM851" s="503"/>
      <c r="AN851" s="503"/>
      <c r="AO851" s="503"/>
      <c r="AP851" s="503"/>
      <c r="AQ851" s="503"/>
      <c r="AR851" s="503"/>
      <c r="AS851" s="503"/>
      <c r="AT851" s="503"/>
      <c r="AU851" s="503"/>
      <c r="AV851" s="504"/>
    </row>
    <row r="852" spans="1:48" ht="19.5" hidden="1" customHeight="1">
      <c r="A852" s="556" t="s">
        <v>628</v>
      </c>
      <c r="B852" s="557"/>
      <c r="C852" s="557"/>
      <c r="D852" s="557"/>
      <c r="E852" s="557"/>
      <c r="F852" s="557"/>
      <c r="G852" s="557"/>
      <c r="H852" s="557"/>
      <c r="I852" s="557"/>
      <c r="J852" s="557"/>
      <c r="K852" s="557"/>
      <c r="L852" s="557"/>
      <c r="M852" s="557"/>
      <c r="N852" s="557"/>
      <c r="O852" s="557"/>
      <c r="P852" s="557"/>
      <c r="Q852" s="557"/>
      <c r="R852" s="557"/>
      <c r="S852" s="557"/>
      <c r="T852" s="557"/>
      <c r="U852" s="557"/>
      <c r="V852" s="557"/>
      <c r="W852" s="558"/>
      <c r="X852" s="558"/>
      <c r="Y852" s="558"/>
      <c r="Z852" s="558"/>
      <c r="AA852" s="558"/>
      <c r="AB852" s="558"/>
      <c r="AC852" s="558"/>
      <c r="AD852" s="558"/>
      <c r="AE852" s="558"/>
      <c r="AF852" s="558"/>
      <c r="AG852" s="558"/>
      <c r="AH852" s="558"/>
      <c r="AI852" s="558"/>
      <c r="AJ852" s="558"/>
      <c r="AK852" s="558"/>
      <c r="AL852" s="558"/>
      <c r="AM852" s="558"/>
      <c r="AN852" s="558"/>
      <c r="AO852" s="558"/>
      <c r="AP852" s="558"/>
      <c r="AQ852" s="558"/>
      <c r="AR852" s="558"/>
      <c r="AS852" s="558"/>
      <c r="AT852" s="558"/>
      <c r="AU852" s="558"/>
      <c r="AV852" s="559"/>
    </row>
    <row r="853" spans="1:48" hidden="1">
      <c r="A853" s="580" t="s">
        <v>644</v>
      </c>
      <c r="B853" s="620"/>
      <c r="C853" s="620"/>
      <c r="D853" s="620"/>
      <c r="E853" s="620"/>
      <c r="F853" s="620"/>
      <c r="G853" s="620"/>
      <c r="H853" s="620"/>
      <c r="I853" s="620"/>
      <c r="J853" s="620"/>
      <c r="K853" s="620"/>
      <c r="L853" s="620"/>
      <c r="M853" s="620"/>
      <c r="N853" s="620"/>
      <c r="O853" s="620"/>
      <c r="P853" s="620"/>
      <c r="Q853" s="620"/>
      <c r="R853" s="620"/>
      <c r="S853" s="620"/>
      <c r="T853" s="620"/>
      <c r="U853" s="620"/>
      <c r="V853" s="621"/>
      <c r="W853" s="190"/>
      <c r="X853" s="190"/>
      <c r="Y853" s="190"/>
      <c r="Z853" s="190"/>
      <c r="AA853" s="190"/>
      <c r="AB853" s="190"/>
      <c r="AC853" s="190"/>
      <c r="AD853" s="190"/>
      <c r="AE853" s="190"/>
      <c r="AF853" s="190"/>
      <c r="AG853" s="190"/>
      <c r="AH853" s="188"/>
      <c r="AI853" s="188"/>
      <c r="AJ853" s="188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88"/>
      <c r="AV853" s="302"/>
    </row>
    <row r="854" spans="1:48" ht="19.5" hidden="1" customHeight="1">
      <c r="A854" s="556" t="s">
        <v>643</v>
      </c>
      <c r="B854" s="557"/>
      <c r="C854" s="557"/>
      <c r="D854" s="557"/>
      <c r="E854" s="557"/>
      <c r="F854" s="557"/>
      <c r="G854" s="557"/>
      <c r="H854" s="557"/>
      <c r="I854" s="557"/>
      <c r="J854" s="557"/>
      <c r="K854" s="557"/>
      <c r="L854" s="557"/>
      <c r="M854" s="557"/>
      <c r="N854" s="557"/>
      <c r="O854" s="557"/>
      <c r="P854" s="557"/>
      <c r="Q854" s="557"/>
      <c r="R854" s="557"/>
      <c r="S854" s="557"/>
      <c r="T854" s="557"/>
      <c r="U854" s="557"/>
      <c r="V854" s="557"/>
      <c r="W854" s="558"/>
      <c r="X854" s="558"/>
      <c r="Y854" s="558"/>
      <c r="Z854" s="558"/>
      <c r="AA854" s="558"/>
      <c r="AB854" s="558"/>
      <c r="AC854" s="558"/>
      <c r="AD854" s="558"/>
      <c r="AE854" s="558"/>
      <c r="AF854" s="558"/>
      <c r="AG854" s="558"/>
      <c r="AH854" s="558"/>
      <c r="AI854" s="558"/>
      <c r="AJ854" s="558"/>
      <c r="AK854" s="558"/>
      <c r="AL854" s="558"/>
      <c r="AM854" s="558"/>
      <c r="AN854" s="558"/>
      <c r="AO854" s="558"/>
      <c r="AP854" s="558"/>
      <c r="AQ854" s="558"/>
      <c r="AR854" s="558"/>
      <c r="AS854" s="558"/>
      <c r="AT854" s="558"/>
      <c r="AU854" s="558"/>
      <c r="AV854" s="559"/>
    </row>
    <row r="855" spans="1:48" hidden="1">
      <c r="A855" s="580" t="s">
        <v>644</v>
      </c>
      <c r="B855" s="620"/>
      <c r="C855" s="620"/>
      <c r="D855" s="620"/>
      <c r="E855" s="620"/>
      <c r="F855" s="620"/>
      <c r="G855" s="620"/>
      <c r="H855" s="620"/>
      <c r="I855" s="620"/>
      <c r="J855" s="620"/>
      <c r="K855" s="620"/>
      <c r="L855" s="620"/>
      <c r="M855" s="620"/>
      <c r="N855" s="620"/>
      <c r="O855" s="620"/>
      <c r="P855" s="620"/>
      <c r="Q855" s="620"/>
      <c r="R855" s="620"/>
      <c r="S855" s="620"/>
      <c r="T855" s="620"/>
      <c r="U855" s="620"/>
      <c r="V855" s="621"/>
      <c r="W855" s="190"/>
      <c r="X855" s="190"/>
      <c r="Y855" s="190"/>
      <c r="Z855" s="190"/>
      <c r="AA855" s="190"/>
      <c r="AB855" s="190"/>
      <c r="AC855" s="190"/>
      <c r="AD855" s="190"/>
      <c r="AE855" s="190"/>
      <c r="AF855" s="190"/>
      <c r="AG855" s="190"/>
      <c r="AH855" s="188"/>
      <c r="AI855" s="188"/>
      <c r="AJ855" s="188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88"/>
      <c r="AV855" s="302"/>
    </row>
    <row r="856" spans="1:48" ht="15.75" hidden="1" customHeight="1">
      <c r="A856" s="8"/>
      <c r="B856" s="544" t="s">
        <v>47</v>
      </c>
      <c r="C856" s="545"/>
      <c r="D856" s="545"/>
      <c r="E856" s="545"/>
      <c r="F856" s="545"/>
      <c r="G856" s="545"/>
      <c r="H856" s="545"/>
      <c r="I856" s="545"/>
      <c r="J856" s="545"/>
      <c r="K856" s="545"/>
      <c r="L856" s="545"/>
      <c r="M856" s="546"/>
      <c r="N856" s="85"/>
      <c r="O856" s="85"/>
      <c r="P856" s="85"/>
      <c r="Q856" s="85"/>
      <c r="R856" s="85"/>
      <c r="S856" s="85"/>
      <c r="T856" s="85"/>
      <c r="U856" s="9"/>
      <c r="V856" s="172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0"/>
      <c r="AG856" s="190"/>
      <c r="AH856" s="188"/>
      <c r="AI856" s="188"/>
      <c r="AJ856" s="188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88"/>
      <c r="AV856" s="302"/>
    </row>
    <row r="857" spans="1:48" hidden="1">
      <c r="A857" s="600"/>
      <c r="B857" s="601"/>
      <c r="C857" s="601"/>
      <c r="D857" s="601"/>
      <c r="E857" s="602"/>
      <c r="F857" s="47"/>
      <c r="G857" s="47"/>
      <c r="H857" s="47"/>
      <c r="I857" s="47"/>
      <c r="J857" s="47"/>
      <c r="K857" s="47"/>
      <c r="L857" s="47"/>
      <c r="M857" s="47"/>
      <c r="N857" s="85">
        <v>0</v>
      </c>
      <c r="O857" s="85">
        <v>0</v>
      </c>
      <c r="P857" s="85">
        <v>0</v>
      </c>
      <c r="Q857" s="85">
        <v>0</v>
      </c>
      <c r="R857" s="85">
        <v>0</v>
      </c>
      <c r="S857" s="85">
        <v>0</v>
      </c>
      <c r="T857" s="85">
        <v>0</v>
      </c>
      <c r="U857" s="85">
        <v>0</v>
      </c>
      <c r="V857" s="172" t="s">
        <v>3</v>
      </c>
      <c r="W857" s="191">
        <v>0</v>
      </c>
      <c r="X857" s="191">
        <v>0</v>
      </c>
      <c r="Y857" s="191">
        <v>0</v>
      </c>
      <c r="Z857" s="191">
        <v>0</v>
      </c>
      <c r="AA857" s="191">
        <v>0</v>
      </c>
      <c r="AB857" s="191">
        <v>0</v>
      </c>
      <c r="AC857" s="191">
        <v>0</v>
      </c>
      <c r="AD857" s="191">
        <v>0</v>
      </c>
      <c r="AE857" s="191">
        <v>0</v>
      </c>
      <c r="AF857" s="191">
        <v>0</v>
      </c>
      <c r="AG857" s="191">
        <v>0</v>
      </c>
      <c r="AH857" s="85">
        <v>0</v>
      </c>
      <c r="AI857" s="85">
        <v>0</v>
      </c>
      <c r="AJ857" s="85">
        <v>0</v>
      </c>
      <c r="AK857" s="191">
        <v>0</v>
      </c>
      <c r="AL857" s="191">
        <v>0</v>
      </c>
      <c r="AM857" s="191">
        <v>0</v>
      </c>
      <c r="AN857" s="191">
        <v>0</v>
      </c>
      <c r="AO857" s="191">
        <v>0</v>
      </c>
      <c r="AP857" s="191">
        <v>0</v>
      </c>
      <c r="AQ857" s="191">
        <v>0</v>
      </c>
      <c r="AR857" s="191">
        <v>0</v>
      </c>
      <c r="AS857" s="191">
        <v>0</v>
      </c>
      <c r="AT857" s="191">
        <v>0</v>
      </c>
      <c r="AU857" s="85">
        <v>0</v>
      </c>
      <c r="AV857" s="302"/>
    </row>
    <row r="858" spans="1:48" ht="15.75" hidden="1" customHeight="1">
      <c r="A858" s="603"/>
      <c r="B858" s="604"/>
      <c r="C858" s="604"/>
      <c r="D858" s="604"/>
      <c r="E858" s="605"/>
      <c r="F858" s="47"/>
      <c r="G858" s="47"/>
      <c r="H858" s="47"/>
      <c r="I858" s="47"/>
      <c r="J858" s="47"/>
      <c r="K858" s="47"/>
      <c r="L858" s="47"/>
      <c r="M858" s="47"/>
      <c r="N858" s="85">
        <v>0</v>
      </c>
      <c r="O858" s="85">
        <v>0</v>
      </c>
      <c r="P858" s="85">
        <v>0</v>
      </c>
      <c r="Q858" s="85">
        <v>0</v>
      </c>
      <c r="R858" s="85">
        <v>0</v>
      </c>
      <c r="S858" s="85">
        <v>0</v>
      </c>
      <c r="T858" s="85">
        <v>0</v>
      </c>
      <c r="U858" s="85">
        <v>0</v>
      </c>
      <c r="V858" s="172" t="s">
        <v>8</v>
      </c>
      <c r="W858" s="191">
        <v>0</v>
      </c>
      <c r="X858" s="191">
        <v>0</v>
      </c>
      <c r="Y858" s="191">
        <v>0</v>
      </c>
      <c r="Z858" s="191">
        <v>0</v>
      </c>
      <c r="AA858" s="191">
        <v>0</v>
      </c>
      <c r="AB858" s="191">
        <v>0</v>
      </c>
      <c r="AC858" s="191">
        <v>0</v>
      </c>
      <c r="AD858" s="191">
        <v>0</v>
      </c>
      <c r="AE858" s="191">
        <v>0</v>
      </c>
      <c r="AF858" s="191">
        <v>0</v>
      </c>
      <c r="AG858" s="191">
        <v>0</v>
      </c>
      <c r="AH858" s="85">
        <v>0</v>
      </c>
      <c r="AI858" s="85">
        <v>0</v>
      </c>
      <c r="AJ858" s="85">
        <v>0</v>
      </c>
      <c r="AK858" s="191">
        <v>0</v>
      </c>
      <c r="AL858" s="191">
        <v>0</v>
      </c>
      <c r="AM858" s="191">
        <v>0</v>
      </c>
      <c r="AN858" s="191">
        <v>0</v>
      </c>
      <c r="AO858" s="191">
        <v>0</v>
      </c>
      <c r="AP858" s="191">
        <v>0</v>
      </c>
      <c r="AQ858" s="191">
        <v>0</v>
      </c>
      <c r="AR858" s="191">
        <v>0</v>
      </c>
      <c r="AS858" s="191">
        <v>0</v>
      </c>
      <c r="AT858" s="191">
        <v>0</v>
      </c>
      <c r="AU858" s="85">
        <v>0</v>
      </c>
      <c r="AV858" s="302"/>
    </row>
    <row r="859" spans="1:48" ht="31.5" hidden="1">
      <c r="A859" s="603"/>
      <c r="B859" s="604"/>
      <c r="C859" s="604"/>
      <c r="D859" s="604"/>
      <c r="E859" s="605"/>
      <c r="F859" s="47"/>
      <c r="G859" s="47"/>
      <c r="H859" s="47"/>
      <c r="I859" s="47"/>
      <c r="J859" s="47"/>
      <c r="K859" s="47"/>
      <c r="L859" s="47"/>
      <c r="M859" s="47"/>
      <c r="N859" s="85">
        <v>0</v>
      </c>
      <c r="O859" s="85">
        <v>0</v>
      </c>
      <c r="P859" s="85">
        <v>0</v>
      </c>
      <c r="Q859" s="85">
        <v>0</v>
      </c>
      <c r="R859" s="85">
        <v>0</v>
      </c>
      <c r="S859" s="85">
        <v>0</v>
      </c>
      <c r="T859" s="85">
        <v>0</v>
      </c>
      <c r="U859" s="85">
        <v>0</v>
      </c>
      <c r="V859" s="172" t="s">
        <v>50</v>
      </c>
      <c r="W859" s="191">
        <v>0</v>
      </c>
      <c r="X859" s="191">
        <v>0</v>
      </c>
      <c r="Y859" s="191">
        <v>0</v>
      </c>
      <c r="Z859" s="191">
        <v>0</v>
      </c>
      <c r="AA859" s="191">
        <v>0</v>
      </c>
      <c r="AB859" s="191">
        <v>0</v>
      </c>
      <c r="AC859" s="191">
        <v>0</v>
      </c>
      <c r="AD859" s="191">
        <v>0</v>
      </c>
      <c r="AE859" s="191">
        <v>0</v>
      </c>
      <c r="AF859" s="191">
        <v>0</v>
      </c>
      <c r="AG859" s="191">
        <v>0</v>
      </c>
      <c r="AH859" s="85">
        <v>0</v>
      </c>
      <c r="AI859" s="85">
        <v>0</v>
      </c>
      <c r="AJ859" s="85">
        <v>0</v>
      </c>
      <c r="AK859" s="191">
        <v>0</v>
      </c>
      <c r="AL859" s="191">
        <v>0</v>
      </c>
      <c r="AM859" s="191">
        <v>0</v>
      </c>
      <c r="AN859" s="191">
        <v>0</v>
      </c>
      <c r="AO859" s="191">
        <v>0</v>
      </c>
      <c r="AP859" s="191">
        <v>0</v>
      </c>
      <c r="AQ859" s="191">
        <v>0</v>
      </c>
      <c r="AR859" s="191">
        <v>0</v>
      </c>
      <c r="AS859" s="191">
        <v>0</v>
      </c>
      <c r="AT859" s="191">
        <v>0</v>
      </c>
      <c r="AU859" s="85">
        <v>0</v>
      </c>
      <c r="AV859" s="302"/>
    </row>
    <row r="860" spans="1:48" hidden="1">
      <c r="A860" s="603"/>
      <c r="B860" s="604"/>
      <c r="C860" s="604"/>
      <c r="D860" s="604"/>
      <c r="E860" s="605"/>
      <c r="F860" s="47"/>
      <c r="G860" s="47"/>
      <c r="H860" s="47"/>
      <c r="I860" s="47"/>
      <c r="J860" s="47"/>
      <c r="K860" s="47"/>
      <c r="L860" s="47"/>
      <c r="M860" s="47"/>
      <c r="N860" s="85">
        <v>0</v>
      </c>
      <c r="O860" s="85">
        <v>0</v>
      </c>
      <c r="P860" s="85">
        <v>0</v>
      </c>
      <c r="Q860" s="85">
        <v>0</v>
      </c>
      <c r="R860" s="85">
        <v>0</v>
      </c>
      <c r="S860" s="85">
        <v>0</v>
      </c>
      <c r="T860" s="85">
        <v>0</v>
      </c>
      <c r="U860" s="85">
        <v>0</v>
      </c>
      <c r="V860" s="172" t="s">
        <v>51</v>
      </c>
      <c r="W860" s="191">
        <v>0</v>
      </c>
      <c r="X860" s="191">
        <v>0</v>
      </c>
      <c r="Y860" s="191">
        <v>0</v>
      </c>
      <c r="Z860" s="191">
        <v>0</v>
      </c>
      <c r="AA860" s="191">
        <v>0</v>
      </c>
      <c r="AB860" s="191">
        <v>0</v>
      </c>
      <c r="AC860" s="191">
        <v>0</v>
      </c>
      <c r="AD860" s="191">
        <v>0</v>
      </c>
      <c r="AE860" s="191">
        <v>0</v>
      </c>
      <c r="AF860" s="191">
        <v>0</v>
      </c>
      <c r="AG860" s="191">
        <v>0</v>
      </c>
      <c r="AH860" s="85">
        <v>0</v>
      </c>
      <c r="AI860" s="85">
        <v>0</v>
      </c>
      <c r="AJ860" s="85">
        <v>0</v>
      </c>
      <c r="AK860" s="191">
        <v>0</v>
      </c>
      <c r="AL860" s="191">
        <v>0</v>
      </c>
      <c r="AM860" s="191">
        <v>0</v>
      </c>
      <c r="AN860" s="191">
        <v>0</v>
      </c>
      <c r="AO860" s="191">
        <v>0</v>
      </c>
      <c r="AP860" s="191">
        <v>0</v>
      </c>
      <c r="AQ860" s="191">
        <v>0</v>
      </c>
      <c r="AR860" s="191">
        <v>0</v>
      </c>
      <c r="AS860" s="191">
        <v>0</v>
      </c>
      <c r="AT860" s="191">
        <v>0</v>
      </c>
      <c r="AU860" s="85">
        <v>0</v>
      </c>
      <c r="AV860" s="302"/>
    </row>
    <row r="861" spans="1:48" hidden="1">
      <c r="A861" s="603"/>
      <c r="B861" s="604"/>
      <c r="C861" s="604"/>
      <c r="D861" s="604"/>
      <c r="E861" s="605"/>
      <c r="F861" s="47"/>
      <c r="G861" s="47"/>
      <c r="H861" s="47"/>
      <c r="I861" s="47"/>
      <c r="J861" s="47"/>
      <c r="K861" s="47"/>
      <c r="L861" s="47"/>
      <c r="M861" s="47"/>
      <c r="N861" s="85">
        <v>0</v>
      </c>
      <c r="O861" s="85">
        <v>0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85">
        <v>0</v>
      </c>
      <c r="V861" s="172" t="s">
        <v>52</v>
      </c>
      <c r="W861" s="191">
        <v>0</v>
      </c>
      <c r="X861" s="191">
        <v>0</v>
      </c>
      <c r="Y861" s="191">
        <v>0</v>
      </c>
      <c r="Z861" s="191">
        <v>0</v>
      </c>
      <c r="AA861" s="191">
        <v>0</v>
      </c>
      <c r="AB861" s="191">
        <v>0</v>
      </c>
      <c r="AC861" s="191">
        <v>0</v>
      </c>
      <c r="AD861" s="191">
        <v>0</v>
      </c>
      <c r="AE861" s="191">
        <v>0</v>
      </c>
      <c r="AF861" s="191">
        <v>0</v>
      </c>
      <c r="AG861" s="191">
        <v>0</v>
      </c>
      <c r="AH861" s="85">
        <v>0</v>
      </c>
      <c r="AI861" s="85">
        <v>0</v>
      </c>
      <c r="AJ861" s="85">
        <v>0</v>
      </c>
      <c r="AK861" s="191">
        <v>0</v>
      </c>
      <c r="AL861" s="191">
        <v>0</v>
      </c>
      <c r="AM861" s="191">
        <v>0</v>
      </c>
      <c r="AN861" s="191">
        <v>0</v>
      </c>
      <c r="AO861" s="191">
        <v>0</v>
      </c>
      <c r="AP861" s="191">
        <v>0</v>
      </c>
      <c r="AQ861" s="191">
        <v>0</v>
      </c>
      <c r="AR861" s="191">
        <v>0</v>
      </c>
      <c r="AS861" s="191">
        <v>0</v>
      </c>
      <c r="AT861" s="191">
        <v>0</v>
      </c>
      <c r="AU861" s="85">
        <v>0</v>
      </c>
      <c r="AV861" s="302"/>
    </row>
    <row r="862" spans="1:48" hidden="1">
      <c r="A862" s="606"/>
      <c r="B862" s="607"/>
      <c r="C862" s="607"/>
      <c r="D862" s="607"/>
      <c r="E862" s="608"/>
      <c r="F862" s="47"/>
      <c r="G862" s="47"/>
      <c r="H862" s="47"/>
      <c r="I862" s="47"/>
      <c r="J862" s="47"/>
      <c r="K862" s="47"/>
      <c r="L862" s="85">
        <v>0</v>
      </c>
      <c r="M862" s="85" t="s">
        <v>805</v>
      </c>
      <c r="N862" s="85">
        <v>0</v>
      </c>
      <c r="O862" s="85">
        <v>0</v>
      </c>
      <c r="P862" s="85">
        <v>0</v>
      </c>
      <c r="Q862" s="185">
        <v>0</v>
      </c>
      <c r="R862" s="185">
        <v>0</v>
      </c>
      <c r="S862" s="185">
        <v>0</v>
      </c>
      <c r="T862" s="185">
        <v>0</v>
      </c>
      <c r="U862" s="185">
        <v>0</v>
      </c>
      <c r="V862" s="177" t="s">
        <v>11</v>
      </c>
      <c r="W862" s="200">
        <v>0</v>
      </c>
      <c r="X862" s="200">
        <v>0</v>
      </c>
      <c r="Y862" s="200">
        <v>0</v>
      </c>
      <c r="Z862" s="200">
        <v>0</v>
      </c>
      <c r="AA862" s="200">
        <v>0</v>
      </c>
      <c r="AB862" s="200">
        <v>0</v>
      </c>
      <c r="AC862" s="200">
        <v>0</v>
      </c>
      <c r="AD862" s="200">
        <v>0</v>
      </c>
      <c r="AE862" s="200">
        <v>0</v>
      </c>
      <c r="AF862" s="200">
        <v>0</v>
      </c>
      <c r="AG862" s="200">
        <v>0</v>
      </c>
      <c r="AH862" s="201">
        <v>0</v>
      </c>
      <c r="AI862" s="201">
        <v>0</v>
      </c>
      <c r="AJ862" s="201">
        <v>0</v>
      </c>
      <c r="AK862" s="200">
        <v>0</v>
      </c>
      <c r="AL862" s="200">
        <v>0</v>
      </c>
      <c r="AM862" s="200">
        <v>0</v>
      </c>
      <c r="AN862" s="200">
        <v>0</v>
      </c>
      <c r="AO862" s="200">
        <v>0</v>
      </c>
      <c r="AP862" s="200">
        <v>0</v>
      </c>
      <c r="AQ862" s="200">
        <v>0</v>
      </c>
      <c r="AR862" s="200">
        <v>0</v>
      </c>
      <c r="AS862" s="200">
        <v>0</v>
      </c>
      <c r="AT862" s="200">
        <v>0</v>
      </c>
      <c r="AU862" s="201">
        <v>0</v>
      </c>
      <c r="AV862" s="332"/>
    </row>
    <row r="863" spans="1:48" ht="15.75" hidden="1" customHeight="1">
      <c r="A863" s="178"/>
      <c r="B863" s="625" t="s">
        <v>806</v>
      </c>
      <c r="C863" s="626"/>
      <c r="D863" s="626"/>
      <c r="E863" s="626"/>
      <c r="F863" s="626"/>
      <c r="G863" s="626"/>
      <c r="H863" s="626"/>
      <c r="I863" s="626"/>
      <c r="J863" s="626"/>
      <c r="K863" s="626"/>
      <c r="L863" s="626"/>
      <c r="M863" s="626"/>
      <c r="N863" s="626"/>
      <c r="O863" s="626"/>
      <c r="P863" s="626"/>
      <c r="Q863" s="626"/>
      <c r="R863" s="626"/>
      <c r="S863" s="626"/>
      <c r="T863" s="626"/>
      <c r="U863" s="626"/>
      <c r="V863" s="626"/>
      <c r="W863" s="461"/>
      <c r="X863" s="461"/>
      <c r="Y863" s="461"/>
      <c r="Z863" s="461"/>
      <c r="AA863" s="461"/>
      <c r="AB863" s="461"/>
      <c r="AC863" s="461"/>
      <c r="AD863" s="461"/>
      <c r="AE863" s="461"/>
      <c r="AF863" s="461"/>
      <c r="AG863" s="461"/>
      <c r="AH863" s="461"/>
      <c r="AI863" s="461"/>
      <c r="AJ863" s="461"/>
      <c r="AK863" s="461"/>
      <c r="AL863" s="461"/>
      <c r="AM863" s="461"/>
      <c r="AN863" s="461"/>
      <c r="AO863" s="461"/>
      <c r="AP863" s="461"/>
      <c r="AQ863" s="461"/>
      <c r="AR863" s="461"/>
      <c r="AS863" s="461"/>
      <c r="AT863" s="461"/>
      <c r="AU863" s="461"/>
      <c r="AV863" s="462"/>
    </row>
    <row r="864" spans="1:48" ht="19.5" hidden="1" customHeight="1">
      <c r="A864" s="556" t="s">
        <v>628</v>
      </c>
      <c r="B864" s="557"/>
      <c r="C864" s="557"/>
      <c r="D864" s="557"/>
      <c r="E864" s="557"/>
      <c r="F864" s="557"/>
      <c r="G864" s="557"/>
      <c r="H864" s="557"/>
      <c r="I864" s="557"/>
      <c r="J864" s="557"/>
      <c r="K864" s="557"/>
      <c r="L864" s="557"/>
      <c r="M864" s="557"/>
      <c r="N864" s="557"/>
      <c r="O864" s="557"/>
      <c r="P864" s="557"/>
      <c r="Q864" s="557"/>
      <c r="R864" s="557"/>
      <c r="S864" s="557"/>
      <c r="T864" s="557"/>
      <c r="U864" s="557"/>
      <c r="V864" s="557"/>
      <c r="W864" s="558"/>
      <c r="X864" s="558"/>
      <c r="Y864" s="558"/>
      <c r="Z864" s="558"/>
      <c r="AA864" s="558"/>
      <c r="AB864" s="558"/>
      <c r="AC864" s="558"/>
      <c r="AD864" s="558"/>
      <c r="AE864" s="558"/>
      <c r="AF864" s="558"/>
      <c r="AG864" s="558"/>
      <c r="AH864" s="558"/>
      <c r="AI864" s="558"/>
      <c r="AJ864" s="558"/>
      <c r="AK864" s="558"/>
      <c r="AL864" s="558"/>
      <c r="AM864" s="558"/>
      <c r="AN864" s="558"/>
      <c r="AO864" s="558"/>
      <c r="AP864" s="558"/>
      <c r="AQ864" s="558"/>
      <c r="AR864" s="558"/>
      <c r="AS864" s="558"/>
      <c r="AT864" s="558"/>
      <c r="AU864" s="558"/>
      <c r="AV864" s="559"/>
    </row>
    <row r="865" spans="1:48" hidden="1">
      <c r="A865" s="580" t="s">
        <v>644</v>
      </c>
      <c r="B865" s="620"/>
      <c r="C865" s="620"/>
      <c r="D865" s="620"/>
      <c r="E865" s="620"/>
      <c r="F865" s="620"/>
      <c r="G865" s="620"/>
      <c r="H865" s="620"/>
      <c r="I865" s="620"/>
      <c r="J865" s="620"/>
      <c r="K865" s="620"/>
      <c r="L865" s="620"/>
      <c r="M865" s="620"/>
      <c r="N865" s="620"/>
      <c r="O865" s="620"/>
      <c r="P865" s="620"/>
      <c r="Q865" s="620"/>
      <c r="R865" s="620"/>
      <c r="S865" s="620"/>
      <c r="T865" s="620"/>
      <c r="U865" s="620"/>
      <c r="V865" s="621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88"/>
      <c r="AI865" s="188"/>
      <c r="AJ865" s="188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88"/>
      <c r="AV865" s="302"/>
    </row>
    <row r="866" spans="1:48" ht="19.5" hidden="1" customHeight="1">
      <c r="A866" s="556" t="s">
        <v>643</v>
      </c>
      <c r="B866" s="557"/>
      <c r="C866" s="557"/>
      <c r="D866" s="557"/>
      <c r="E866" s="557"/>
      <c r="F866" s="557"/>
      <c r="G866" s="557"/>
      <c r="H866" s="557"/>
      <c r="I866" s="557"/>
      <c r="J866" s="557"/>
      <c r="K866" s="557"/>
      <c r="L866" s="557"/>
      <c r="M866" s="557"/>
      <c r="N866" s="557"/>
      <c r="O866" s="557"/>
      <c r="P866" s="557"/>
      <c r="Q866" s="557"/>
      <c r="R866" s="557"/>
      <c r="S866" s="557"/>
      <c r="T866" s="557"/>
      <c r="U866" s="557"/>
      <c r="V866" s="557"/>
      <c r="W866" s="558"/>
      <c r="X866" s="558"/>
      <c r="Y866" s="558"/>
      <c r="Z866" s="558"/>
      <c r="AA866" s="558"/>
      <c r="AB866" s="558"/>
      <c r="AC866" s="558"/>
      <c r="AD866" s="558"/>
      <c r="AE866" s="558"/>
      <c r="AF866" s="558"/>
      <c r="AG866" s="558"/>
      <c r="AH866" s="558"/>
      <c r="AI866" s="558"/>
      <c r="AJ866" s="558"/>
      <c r="AK866" s="558"/>
      <c r="AL866" s="558"/>
      <c r="AM866" s="558"/>
      <c r="AN866" s="558"/>
      <c r="AO866" s="558"/>
      <c r="AP866" s="558"/>
      <c r="AQ866" s="558"/>
      <c r="AR866" s="558"/>
      <c r="AS866" s="558"/>
      <c r="AT866" s="558"/>
      <c r="AU866" s="558"/>
      <c r="AV866" s="559"/>
    </row>
    <row r="867" spans="1:48" hidden="1">
      <c r="A867" s="580" t="s">
        <v>644</v>
      </c>
      <c r="B867" s="620"/>
      <c r="C867" s="620"/>
      <c r="D867" s="620"/>
      <c r="E867" s="620"/>
      <c r="F867" s="620"/>
      <c r="G867" s="620"/>
      <c r="H867" s="620"/>
      <c r="I867" s="620"/>
      <c r="J867" s="620"/>
      <c r="K867" s="620"/>
      <c r="L867" s="620"/>
      <c r="M867" s="620"/>
      <c r="N867" s="620"/>
      <c r="O867" s="620"/>
      <c r="P867" s="620"/>
      <c r="Q867" s="620"/>
      <c r="R867" s="620"/>
      <c r="S867" s="620"/>
      <c r="T867" s="620"/>
      <c r="U867" s="620"/>
      <c r="V867" s="621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88"/>
      <c r="AI867" s="188"/>
      <c r="AJ867" s="188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88"/>
      <c r="AV867" s="302"/>
    </row>
    <row r="868" spans="1:48" ht="15.75" hidden="1" customHeight="1">
      <c r="A868" s="178"/>
      <c r="B868" s="625" t="s">
        <v>807</v>
      </c>
      <c r="C868" s="626"/>
      <c r="D868" s="626"/>
      <c r="E868" s="626"/>
      <c r="F868" s="626"/>
      <c r="G868" s="626"/>
      <c r="H868" s="626"/>
      <c r="I868" s="626"/>
      <c r="J868" s="626"/>
      <c r="K868" s="626"/>
      <c r="L868" s="626"/>
      <c r="M868" s="626"/>
      <c r="N868" s="626"/>
      <c r="O868" s="626"/>
      <c r="P868" s="626"/>
      <c r="Q868" s="626"/>
      <c r="R868" s="626"/>
      <c r="S868" s="626"/>
      <c r="T868" s="626"/>
      <c r="U868" s="626"/>
      <c r="V868" s="626"/>
      <c r="W868" s="461"/>
      <c r="X868" s="461"/>
      <c r="Y868" s="461"/>
      <c r="Z868" s="461"/>
      <c r="AA868" s="461"/>
      <c r="AB868" s="461"/>
      <c r="AC868" s="461"/>
      <c r="AD868" s="461"/>
      <c r="AE868" s="461"/>
      <c r="AF868" s="461"/>
      <c r="AG868" s="461"/>
      <c r="AH868" s="461"/>
      <c r="AI868" s="461"/>
      <c r="AJ868" s="461"/>
      <c r="AK868" s="461"/>
      <c r="AL868" s="461"/>
      <c r="AM868" s="461"/>
      <c r="AN868" s="461"/>
      <c r="AO868" s="461"/>
      <c r="AP868" s="461"/>
      <c r="AQ868" s="461"/>
      <c r="AR868" s="461"/>
      <c r="AS868" s="461"/>
      <c r="AT868" s="461"/>
      <c r="AU868" s="461"/>
      <c r="AV868" s="462"/>
    </row>
    <row r="869" spans="1:48" ht="15.75" customHeight="1">
      <c r="A869" s="584" t="s">
        <v>53</v>
      </c>
      <c r="B869" s="535" t="s">
        <v>808</v>
      </c>
      <c r="C869" s="653" t="s">
        <v>809</v>
      </c>
      <c r="D869" s="576" t="s">
        <v>810</v>
      </c>
      <c r="E869" s="569" t="s">
        <v>811</v>
      </c>
      <c r="F869" s="6" t="s">
        <v>18</v>
      </c>
      <c r="G869" s="6" t="s">
        <v>20</v>
      </c>
      <c r="H869" s="6" t="s">
        <v>297</v>
      </c>
      <c r="I869" s="6" t="s">
        <v>297</v>
      </c>
      <c r="J869" s="532">
        <v>2022</v>
      </c>
      <c r="K869" s="532">
        <v>2023</v>
      </c>
      <c r="L869" s="541">
        <v>1.2809999999999999</v>
      </c>
      <c r="M869" s="563">
        <f>Q874+R874+S874+T874</f>
        <v>1.281253</v>
      </c>
      <c r="N869" s="9">
        <v>0</v>
      </c>
      <c r="O869" s="9">
        <v>0</v>
      </c>
      <c r="P869" s="9">
        <v>0</v>
      </c>
      <c r="Q869" s="9">
        <v>0.37791699999999995</v>
      </c>
      <c r="R869" s="9">
        <v>0.90333600000000003</v>
      </c>
      <c r="S869" s="9">
        <v>0</v>
      </c>
      <c r="T869" s="9">
        <v>0</v>
      </c>
      <c r="U869" s="9">
        <f>SUM(N869:T869)</f>
        <v>1.281253</v>
      </c>
      <c r="V869" s="204" t="s">
        <v>3</v>
      </c>
      <c r="W869" s="93">
        <v>377.91699999999997</v>
      </c>
      <c r="X869" s="93">
        <v>0</v>
      </c>
      <c r="Y869" s="93">
        <v>0</v>
      </c>
      <c r="Z869" s="93">
        <v>0</v>
      </c>
      <c r="AA869" s="93">
        <v>0</v>
      </c>
      <c r="AB869" s="93">
        <v>0</v>
      </c>
      <c r="AC869" s="93">
        <v>0</v>
      </c>
      <c r="AD869" s="93">
        <v>0</v>
      </c>
      <c r="AE869" s="93">
        <v>0</v>
      </c>
      <c r="AF869" s="93">
        <v>0</v>
      </c>
      <c r="AG869" s="93">
        <v>0</v>
      </c>
      <c r="AH869" s="9">
        <v>0</v>
      </c>
      <c r="AI869" s="9">
        <v>0</v>
      </c>
      <c r="AJ869" s="9">
        <v>0</v>
      </c>
      <c r="AK869" s="93">
        <v>0</v>
      </c>
      <c r="AL869" s="93">
        <v>0</v>
      </c>
      <c r="AM869" s="93">
        <v>0</v>
      </c>
      <c r="AN869" s="93">
        <v>0</v>
      </c>
      <c r="AO869" s="93">
        <v>0</v>
      </c>
      <c r="AP869" s="93">
        <v>0</v>
      </c>
      <c r="AQ869" s="93">
        <v>0</v>
      </c>
      <c r="AR869" s="93">
        <v>0</v>
      </c>
      <c r="AS869" s="93">
        <v>0</v>
      </c>
      <c r="AT869" s="93">
        <v>0</v>
      </c>
      <c r="AU869" s="9">
        <v>0</v>
      </c>
      <c r="AV869" s="636" t="s">
        <v>1004</v>
      </c>
    </row>
    <row r="870" spans="1:48" ht="18" customHeight="1">
      <c r="A870" s="585"/>
      <c r="B870" s="536"/>
      <c r="C870" s="654"/>
      <c r="D870" s="577"/>
      <c r="E870" s="570"/>
      <c r="F870" s="24" t="s">
        <v>19</v>
      </c>
      <c r="G870" s="24" t="s">
        <v>22</v>
      </c>
      <c r="H870" s="6" t="s">
        <v>297</v>
      </c>
      <c r="I870" s="6" t="s">
        <v>297</v>
      </c>
      <c r="J870" s="533"/>
      <c r="K870" s="533"/>
      <c r="L870" s="609"/>
      <c r="M870" s="564"/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83">
        <f>SUM(N870:T870)</f>
        <v>0</v>
      </c>
      <c r="V870" s="172" t="s">
        <v>8</v>
      </c>
      <c r="W870" s="93">
        <v>0</v>
      </c>
      <c r="X870" s="93">
        <v>0</v>
      </c>
      <c r="Y870" s="93">
        <v>0</v>
      </c>
      <c r="Z870" s="93">
        <v>0</v>
      </c>
      <c r="AA870" s="93">
        <v>0</v>
      </c>
      <c r="AB870" s="93">
        <v>0</v>
      </c>
      <c r="AC870" s="93">
        <v>0</v>
      </c>
      <c r="AD870" s="93">
        <v>0</v>
      </c>
      <c r="AE870" s="93">
        <v>0</v>
      </c>
      <c r="AF870" s="93">
        <v>0</v>
      </c>
      <c r="AG870" s="93">
        <v>0</v>
      </c>
      <c r="AH870" s="9">
        <v>0</v>
      </c>
      <c r="AI870" s="9">
        <v>0</v>
      </c>
      <c r="AJ870" s="9">
        <v>0</v>
      </c>
      <c r="AK870" s="93">
        <v>0</v>
      </c>
      <c r="AL870" s="93">
        <v>0</v>
      </c>
      <c r="AM870" s="93">
        <v>0</v>
      </c>
      <c r="AN870" s="93">
        <v>0</v>
      </c>
      <c r="AO870" s="93">
        <v>0</v>
      </c>
      <c r="AP870" s="93">
        <v>0</v>
      </c>
      <c r="AQ870" s="93">
        <v>0</v>
      </c>
      <c r="AR870" s="93">
        <v>0</v>
      </c>
      <c r="AS870" s="93">
        <v>0</v>
      </c>
      <c r="AT870" s="93">
        <v>0</v>
      </c>
      <c r="AU870" s="9">
        <v>0</v>
      </c>
      <c r="AV870" s="637"/>
    </row>
    <row r="871" spans="1:48" ht="22.5" customHeight="1">
      <c r="A871" s="585"/>
      <c r="B871" s="536"/>
      <c r="C871" s="654"/>
      <c r="D871" s="577"/>
      <c r="E871" s="570"/>
      <c r="F871" s="538" t="s">
        <v>39</v>
      </c>
      <c r="G871" s="538" t="s">
        <v>21</v>
      </c>
      <c r="H871" s="538" t="s">
        <v>297</v>
      </c>
      <c r="I871" s="566" t="s">
        <v>297</v>
      </c>
      <c r="J871" s="533"/>
      <c r="K871" s="533"/>
      <c r="L871" s="609"/>
      <c r="M871" s="564"/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83">
        <f>SUM(N871:T871)</f>
        <v>0</v>
      </c>
      <c r="V871" s="204" t="s">
        <v>50</v>
      </c>
      <c r="W871" s="93">
        <v>0</v>
      </c>
      <c r="X871" s="93">
        <v>0</v>
      </c>
      <c r="Y871" s="93">
        <v>0</v>
      </c>
      <c r="Z871" s="93">
        <v>0</v>
      </c>
      <c r="AA871" s="93">
        <v>0</v>
      </c>
      <c r="AB871" s="93">
        <v>0</v>
      </c>
      <c r="AC871" s="93">
        <v>0</v>
      </c>
      <c r="AD871" s="93">
        <v>0</v>
      </c>
      <c r="AE871" s="93">
        <v>0</v>
      </c>
      <c r="AF871" s="93">
        <v>0</v>
      </c>
      <c r="AG871" s="93">
        <v>0</v>
      </c>
      <c r="AH871" s="9">
        <v>0</v>
      </c>
      <c r="AI871" s="9">
        <v>0</v>
      </c>
      <c r="AJ871" s="9">
        <v>0</v>
      </c>
      <c r="AK871" s="93">
        <v>0</v>
      </c>
      <c r="AL871" s="93">
        <v>0</v>
      </c>
      <c r="AM871" s="93">
        <v>0</v>
      </c>
      <c r="AN871" s="93">
        <v>0</v>
      </c>
      <c r="AO871" s="93">
        <v>0</v>
      </c>
      <c r="AP871" s="93">
        <v>0</v>
      </c>
      <c r="AQ871" s="93">
        <v>0</v>
      </c>
      <c r="AR871" s="93">
        <v>0</v>
      </c>
      <c r="AS871" s="93">
        <v>0</v>
      </c>
      <c r="AT871" s="93">
        <v>0</v>
      </c>
      <c r="AU871" s="9">
        <v>0</v>
      </c>
      <c r="AV871" s="637"/>
    </row>
    <row r="872" spans="1:48">
      <c r="A872" s="585"/>
      <c r="B872" s="536"/>
      <c r="C872" s="654"/>
      <c r="D872" s="577"/>
      <c r="E872" s="570"/>
      <c r="F872" s="539"/>
      <c r="G872" s="539"/>
      <c r="H872" s="539"/>
      <c r="I872" s="567"/>
      <c r="J872" s="533"/>
      <c r="K872" s="533"/>
      <c r="L872" s="609"/>
      <c r="M872" s="564"/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83">
        <f>SUM(N872:T872)</f>
        <v>0</v>
      </c>
      <c r="V872" s="204" t="s">
        <v>51</v>
      </c>
      <c r="W872" s="93">
        <v>0</v>
      </c>
      <c r="X872" s="93">
        <v>0</v>
      </c>
      <c r="Y872" s="93">
        <v>0</v>
      </c>
      <c r="Z872" s="93">
        <v>0</v>
      </c>
      <c r="AA872" s="93">
        <v>0</v>
      </c>
      <c r="AB872" s="93">
        <v>0</v>
      </c>
      <c r="AC872" s="93">
        <v>0</v>
      </c>
      <c r="AD872" s="93">
        <v>0</v>
      </c>
      <c r="AE872" s="93">
        <v>0</v>
      </c>
      <c r="AF872" s="93">
        <v>0</v>
      </c>
      <c r="AG872" s="93">
        <v>0</v>
      </c>
      <c r="AH872" s="9">
        <v>0</v>
      </c>
      <c r="AI872" s="9">
        <v>0</v>
      </c>
      <c r="AJ872" s="9">
        <v>0</v>
      </c>
      <c r="AK872" s="93">
        <v>0</v>
      </c>
      <c r="AL872" s="93">
        <v>0</v>
      </c>
      <c r="AM872" s="93">
        <v>0</v>
      </c>
      <c r="AN872" s="93">
        <v>0</v>
      </c>
      <c r="AO872" s="93">
        <v>0</v>
      </c>
      <c r="AP872" s="93">
        <v>0</v>
      </c>
      <c r="AQ872" s="93">
        <v>0</v>
      </c>
      <c r="AR872" s="93">
        <v>0</v>
      </c>
      <c r="AS872" s="93">
        <v>0</v>
      </c>
      <c r="AT872" s="93">
        <v>0</v>
      </c>
      <c r="AU872" s="9">
        <v>0</v>
      </c>
      <c r="AV872" s="637"/>
    </row>
    <row r="873" spans="1:48">
      <c r="A873" s="585"/>
      <c r="B873" s="536"/>
      <c r="C873" s="654"/>
      <c r="D873" s="577"/>
      <c r="E873" s="570"/>
      <c r="F873" s="539"/>
      <c r="G873" s="539"/>
      <c r="H873" s="539"/>
      <c r="I873" s="567"/>
      <c r="J873" s="533"/>
      <c r="K873" s="533"/>
      <c r="L873" s="609"/>
      <c r="M873" s="564"/>
      <c r="N873" s="85">
        <v>0</v>
      </c>
      <c r="O873" s="85">
        <v>0</v>
      </c>
      <c r="P873" s="85">
        <v>0</v>
      </c>
      <c r="Q873" s="85">
        <v>0</v>
      </c>
      <c r="R873" s="85">
        <v>0</v>
      </c>
      <c r="S873" s="85">
        <v>0</v>
      </c>
      <c r="T873" s="85">
        <v>0</v>
      </c>
      <c r="U873" s="83">
        <f>SUM(N873:T873)</f>
        <v>0</v>
      </c>
      <c r="V873" s="204" t="s">
        <v>52</v>
      </c>
      <c r="W873" s="191">
        <v>0</v>
      </c>
      <c r="X873" s="191">
        <v>0</v>
      </c>
      <c r="Y873" s="191">
        <v>0</v>
      </c>
      <c r="Z873" s="191">
        <v>0</v>
      </c>
      <c r="AA873" s="191">
        <v>0</v>
      </c>
      <c r="AB873" s="191">
        <v>0</v>
      </c>
      <c r="AC873" s="191">
        <v>0</v>
      </c>
      <c r="AD873" s="191">
        <v>0</v>
      </c>
      <c r="AE873" s="191">
        <v>0</v>
      </c>
      <c r="AF873" s="191">
        <v>0</v>
      </c>
      <c r="AG873" s="191">
        <v>0</v>
      </c>
      <c r="AH873" s="85">
        <v>0</v>
      </c>
      <c r="AI873" s="85">
        <v>0</v>
      </c>
      <c r="AJ873" s="85">
        <v>0</v>
      </c>
      <c r="AK873" s="191">
        <v>0</v>
      </c>
      <c r="AL873" s="191">
        <v>0</v>
      </c>
      <c r="AM873" s="191">
        <v>0</v>
      </c>
      <c r="AN873" s="191">
        <v>0</v>
      </c>
      <c r="AO873" s="191">
        <v>0</v>
      </c>
      <c r="AP873" s="191">
        <v>0</v>
      </c>
      <c r="AQ873" s="191">
        <v>0</v>
      </c>
      <c r="AR873" s="191">
        <v>0</v>
      </c>
      <c r="AS873" s="191">
        <v>0</v>
      </c>
      <c r="AT873" s="191">
        <v>0</v>
      </c>
      <c r="AU873" s="85">
        <v>0</v>
      </c>
      <c r="AV873" s="638"/>
    </row>
    <row r="874" spans="1:48" ht="15.75" customHeight="1">
      <c r="A874" s="586"/>
      <c r="B874" s="537"/>
      <c r="C874" s="655"/>
      <c r="D874" s="578"/>
      <c r="E874" s="571"/>
      <c r="F874" s="540"/>
      <c r="G874" s="540"/>
      <c r="H874" s="540"/>
      <c r="I874" s="568"/>
      <c r="J874" s="534"/>
      <c r="K874" s="534"/>
      <c r="L874" s="610"/>
      <c r="M874" s="565"/>
      <c r="N874" s="88">
        <f t="shared" ref="N874:T874" si="406">SUM(N869:N873)</f>
        <v>0</v>
      </c>
      <c r="O874" s="88">
        <f t="shared" si="406"/>
        <v>0</v>
      </c>
      <c r="P874" s="88">
        <f t="shared" si="406"/>
        <v>0</v>
      </c>
      <c r="Q874" s="186">
        <f>SUM(Q869:Q873)</f>
        <v>0.37791699999999995</v>
      </c>
      <c r="R874" s="185">
        <f t="shared" si="406"/>
        <v>0.90333600000000003</v>
      </c>
      <c r="S874" s="185">
        <f t="shared" si="406"/>
        <v>0</v>
      </c>
      <c r="T874" s="185">
        <f t="shared" si="406"/>
        <v>0</v>
      </c>
      <c r="U874" s="185">
        <f t="shared" ref="U874" si="407">SUM(N874:T874)</f>
        <v>1.281253</v>
      </c>
      <c r="V874" s="177" t="s">
        <v>11</v>
      </c>
      <c r="W874" s="200">
        <f>SUM(W869:W873)</f>
        <v>377.91699999999997</v>
      </c>
      <c r="X874" s="200">
        <f t="shared" ref="X874:AU874" si="408">SUM(X869:X873)</f>
        <v>0</v>
      </c>
      <c r="Y874" s="200">
        <f t="shared" si="408"/>
        <v>0</v>
      </c>
      <c r="Z874" s="200">
        <f t="shared" si="408"/>
        <v>0</v>
      </c>
      <c r="AA874" s="200">
        <f t="shared" si="408"/>
        <v>0</v>
      </c>
      <c r="AB874" s="200">
        <f t="shared" si="408"/>
        <v>0</v>
      </c>
      <c r="AC874" s="200">
        <f t="shared" si="408"/>
        <v>0</v>
      </c>
      <c r="AD874" s="200">
        <f t="shared" si="408"/>
        <v>0</v>
      </c>
      <c r="AE874" s="200">
        <f t="shared" si="408"/>
        <v>0</v>
      </c>
      <c r="AF874" s="200">
        <f t="shared" si="408"/>
        <v>0</v>
      </c>
      <c r="AG874" s="200">
        <f t="shared" si="408"/>
        <v>0</v>
      </c>
      <c r="AH874" s="201">
        <f t="shared" si="408"/>
        <v>0</v>
      </c>
      <c r="AI874" s="201">
        <f t="shared" si="408"/>
        <v>0</v>
      </c>
      <c r="AJ874" s="201">
        <f t="shared" si="408"/>
        <v>0</v>
      </c>
      <c r="AK874" s="200">
        <f t="shared" si="408"/>
        <v>0</v>
      </c>
      <c r="AL874" s="200">
        <f t="shared" si="408"/>
        <v>0</v>
      </c>
      <c r="AM874" s="200">
        <f t="shared" si="408"/>
        <v>0</v>
      </c>
      <c r="AN874" s="200">
        <f t="shared" si="408"/>
        <v>0</v>
      </c>
      <c r="AO874" s="200">
        <f t="shared" si="408"/>
        <v>0</v>
      </c>
      <c r="AP874" s="200">
        <f t="shared" si="408"/>
        <v>0</v>
      </c>
      <c r="AQ874" s="200">
        <f t="shared" si="408"/>
        <v>0</v>
      </c>
      <c r="AR874" s="200">
        <f t="shared" si="408"/>
        <v>0</v>
      </c>
      <c r="AS874" s="200">
        <f t="shared" si="408"/>
        <v>0</v>
      </c>
      <c r="AT874" s="200">
        <f t="shared" si="408"/>
        <v>0</v>
      </c>
      <c r="AU874" s="201">
        <f t="shared" si="408"/>
        <v>0</v>
      </c>
      <c r="AV874" s="332"/>
    </row>
    <row r="875" spans="1:48" ht="19.5" hidden="1" customHeight="1">
      <c r="A875" s="556" t="s">
        <v>643</v>
      </c>
      <c r="B875" s="557"/>
      <c r="C875" s="557"/>
      <c r="D875" s="557"/>
      <c r="E875" s="557"/>
      <c r="F875" s="557"/>
      <c r="G875" s="557"/>
      <c r="H875" s="557"/>
      <c r="I875" s="557"/>
      <c r="J875" s="557"/>
      <c r="K875" s="557"/>
      <c r="L875" s="557"/>
      <c r="M875" s="557"/>
      <c r="N875" s="557"/>
      <c r="O875" s="557"/>
      <c r="P875" s="557"/>
      <c r="Q875" s="557"/>
      <c r="R875" s="557"/>
      <c r="S875" s="557"/>
      <c r="T875" s="557"/>
      <c r="U875" s="557"/>
      <c r="V875" s="557"/>
      <c r="W875" s="558"/>
      <c r="X875" s="558"/>
      <c r="Y875" s="558"/>
      <c r="Z875" s="558"/>
      <c r="AA875" s="558"/>
      <c r="AB875" s="558"/>
      <c r="AC875" s="558"/>
      <c r="AD875" s="558"/>
      <c r="AE875" s="558"/>
      <c r="AF875" s="558"/>
      <c r="AG875" s="558"/>
      <c r="AH875" s="558"/>
      <c r="AI875" s="558"/>
      <c r="AJ875" s="558"/>
      <c r="AK875" s="558"/>
      <c r="AL875" s="558"/>
      <c r="AM875" s="558"/>
      <c r="AN875" s="558"/>
      <c r="AO875" s="558"/>
      <c r="AP875" s="558"/>
      <c r="AQ875" s="558"/>
      <c r="AR875" s="558"/>
      <c r="AS875" s="558"/>
      <c r="AT875" s="558"/>
      <c r="AU875" s="558"/>
      <c r="AV875" s="559"/>
    </row>
    <row r="876" spans="1:48" ht="15.75" hidden="1" customHeight="1">
      <c r="A876" s="580" t="s">
        <v>644</v>
      </c>
      <c r="B876" s="620"/>
      <c r="C876" s="620"/>
      <c r="D876" s="620"/>
      <c r="E876" s="620"/>
      <c r="F876" s="620"/>
      <c r="G876" s="620"/>
      <c r="H876" s="620"/>
      <c r="I876" s="620"/>
      <c r="J876" s="620"/>
      <c r="K876" s="620"/>
      <c r="L876" s="620"/>
      <c r="M876" s="620"/>
      <c r="N876" s="620"/>
      <c r="O876" s="620"/>
      <c r="P876" s="620"/>
      <c r="Q876" s="620"/>
      <c r="R876" s="620"/>
      <c r="S876" s="620"/>
      <c r="T876" s="620"/>
      <c r="U876" s="620"/>
      <c r="V876" s="621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0"/>
      <c r="AG876" s="190"/>
      <c r="AH876" s="188"/>
      <c r="AI876" s="188"/>
      <c r="AJ876" s="188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88"/>
      <c r="AV876" s="302"/>
    </row>
    <row r="877" spans="1:48" ht="15.75" hidden="1" customHeight="1">
      <c r="A877" s="8"/>
      <c r="B877" s="544" t="s">
        <v>48</v>
      </c>
      <c r="C877" s="545"/>
      <c r="D877" s="545"/>
      <c r="E877" s="545"/>
      <c r="F877" s="545"/>
      <c r="G877" s="545"/>
      <c r="H877" s="545"/>
      <c r="I877" s="545"/>
      <c r="J877" s="545"/>
      <c r="K877" s="545"/>
      <c r="L877" s="545"/>
      <c r="M877" s="546"/>
      <c r="N877" s="85"/>
      <c r="O877" s="85"/>
      <c r="P877" s="85"/>
      <c r="Q877" s="85"/>
      <c r="R877" s="85"/>
      <c r="S877" s="85"/>
      <c r="T877" s="85"/>
      <c r="U877" s="85"/>
      <c r="V877" s="172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88"/>
      <c r="AI877" s="188"/>
      <c r="AJ877" s="188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88"/>
      <c r="AV877" s="302"/>
    </row>
    <row r="878" spans="1:48" ht="15.75" hidden="1" customHeight="1">
      <c r="A878" s="600"/>
      <c r="B878" s="601"/>
      <c r="C878" s="601"/>
      <c r="D878" s="601"/>
      <c r="E878" s="602"/>
      <c r="F878" s="47"/>
      <c r="G878" s="47"/>
      <c r="H878" s="47"/>
      <c r="I878" s="47"/>
      <c r="J878" s="47"/>
      <c r="K878" s="47"/>
      <c r="L878" s="47"/>
      <c r="M878" s="47"/>
      <c r="N878" s="85">
        <f>N869</f>
        <v>0</v>
      </c>
      <c r="O878" s="85">
        <f t="shared" ref="O878:U878" si="409">O869</f>
        <v>0</v>
      </c>
      <c r="P878" s="85">
        <f t="shared" si="409"/>
        <v>0</v>
      </c>
      <c r="Q878" s="85">
        <f t="shared" si="409"/>
        <v>0.37791699999999995</v>
      </c>
      <c r="R878" s="85">
        <f t="shared" si="409"/>
        <v>0.90333600000000003</v>
      </c>
      <c r="S878" s="85">
        <f t="shared" si="409"/>
        <v>0</v>
      </c>
      <c r="T878" s="85">
        <f t="shared" si="409"/>
        <v>0</v>
      </c>
      <c r="U878" s="85">
        <f t="shared" si="409"/>
        <v>1.281253</v>
      </c>
      <c r="V878" s="172" t="s">
        <v>3</v>
      </c>
      <c r="W878" s="191">
        <f t="shared" ref="W878:AU882" si="410">W869</f>
        <v>377.91699999999997</v>
      </c>
      <c r="X878" s="191">
        <f t="shared" si="410"/>
        <v>0</v>
      </c>
      <c r="Y878" s="191">
        <f t="shared" si="410"/>
        <v>0</v>
      </c>
      <c r="Z878" s="191">
        <f t="shared" si="410"/>
        <v>0</v>
      </c>
      <c r="AA878" s="191">
        <f t="shared" si="410"/>
        <v>0</v>
      </c>
      <c r="AB878" s="191">
        <f t="shared" si="410"/>
        <v>0</v>
      </c>
      <c r="AC878" s="191">
        <f t="shared" si="410"/>
        <v>0</v>
      </c>
      <c r="AD878" s="191">
        <f t="shared" si="410"/>
        <v>0</v>
      </c>
      <c r="AE878" s="191">
        <f t="shared" si="410"/>
        <v>0</v>
      </c>
      <c r="AF878" s="191">
        <f t="shared" si="410"/>
        <v>0</v>
      </c>
      <c r="AG878" s="191">
        <f t="shared" si="410"/>
        <v>0</v>
      </c>
      <c r="AH878" s="85">
        <f t="shared" si="410"/>
        <v>0</v>
      </c>
      <c r="AI878" s="85">
        <f t="shared" si="410"/>
        <v>0</v>
      </c>
      <c r="AJ878" s="85">
        <f t="shared" si="410"/>
        <v>0</v>
      </c>
      <c r="AK878" s="191">
        <f t="shared" si="410"/>
        <v>0</v>
      </c>
      <c r="AL878" s="191">
        <f t="shared" si="410"/>
        <v>0</v>
      </c>
      <c r="AM878" s="191">
        <f t="shared" si="410"/>
        <v>0</v>
      </c>
      <c r="AN878" s="191">
        <f t="shared" si="410"/>
        <v>0</v>
      </c>
      <c r="AO878" s="191">
        <f t="shared" si="410"/>
        <v>0</v>
      </c>
      <c r="AP878" s="191">
        <f t="shared" si="410"/>
        <v>0</v>
      </c>
      <c r="AQ878" s="191">
        <f t="shared" si="410"/>
        <v>0</v>
      </c>
      <c r="AR878" s="191">
        <f t="shared" si="410"/>
        <v>0</v>
      </c>
      <c r="AS878" s="191">
        <f t="shared" si="410"/>
        <v>0</v>
      </c>
      <c r="AT878" s="191">
        <f t="shared" si="410"/>
        <v>0</v>
      </c>
      <c r="AU878" s="85">
        <f t="shared" si="410"/>
        <v>0</v>
      </c>
      <c r="AV878" s="302"/>
    </row>
    <row r="879" spans="1:48" hidden="1">
      <c r="A879" s="603"/>
      <c r="B879" s="604"/>
      <c r="C879" s="604"/>
      <c r="D879" s="604"/>
      <c r="E879" s="605"/>
      <c r="F879" s="47"/>
      <c r="G879" s="47"/>
      <c r="H879" s="47"/>
      <c r="I879" s="47"/>
      <c r="J879" s="47"/>
      <c r="K879" s="47"/>
      <c r="L879" s="47"/>
      <c r="M879" s="47"/>
      <c r="N879" s="85">
        <f t="shared" ref="N879:U883" si="411">N870</f>
        <v>0</v>
      </c>
      <c r="O879" s="85">
        <f t="shared" si="411"/>
        <v>0</v>
      </c>
      <c r="P879" s="85">
        <f t="shared" si="411"/>
        <v>0</v>
      </c>
      <c r="Q879" s="85">
        <f t="shared" si="411"/>
        <v>0</v>
      </c>
      <c r="R879" s="85">
        <f t="shared" si="411"/>
        <v>0</v>
      </c>
      <c r="S879" s="85">
        <f t="shared" si="411"/>
        <v>0</v>
      </c>
      <c r="T879" s="85">
        <f t="shared" si="411"/>
        <v>0</v>
      </c>
      <c r="U879" s="85">
        <f t="shared" si="411"/>
        <v>0</v>
      </c>
      <c r="V879" s="172" t="s">
        <v>8</v>
      </c>
      <c r="W879" s="191">
        <f t="shared" si="410"/>
        <v>0</v>
      </c>
      <c r="X879" s="191">
        <f t="shared" si="410"/>
        <v>0</v>
      </c>
      <c r="Y879" s="191">
        <f t="shared" si="410"/>
        <v>0</v>
      </c>
      <c r="Z879" s="191">
        <f t="shared" si="410"/>
        <v>0</v>
      </c>
      <c r="AA879" s="191">
        <f t="shared" si="410"/>
        <v>0</v>
      </c>
      <c r="AB879" s="191">
        <f t="shared" si="410"/>
        <v>0</v>
      </c>
      <c r="AC879" s="191">
        <f t="shared" si="410"/>
        <v>0</v>
      </c>
      <c r="AD879" s="191">
        <f t="shared" si="410"/>
        <v>0</v>
      </c>
      <c r="AE879" s="191">
        <f t="shared" si="410"/>
        <v>0</v>
      </c>
      <c r="AF879" s="191">
        <f t="shared" si="410"/>
        <v>0</v>
      </c>
      <c r="AG879" s="191">
        <f t="shared" si="410"/>
        <v>0</v>
      </c>
      <c r="AH879" s="85">
        <f t="shared" si="410"/>
        <v>0</v>
      </c>
      <c r="AI879" s="85">
        <f t="shared" si="410"/>
        <v>0</v>
      </c>
      <c r="AJ879" s="85">
        <f t="shared" si="410"/>
        <v>0</v>
      </c>
      <c r="AK879" s="191">
        <f t="shared" si="410"/>
        <v>0</v>
      </c>
      <c r="AL879" s="191">
        <f t="shared" si="410"/>
        <v>0</v>
      </c>
      <c r="AM879" s="191">
        <f t="shared" si="410"/>
        <v>0</v>
      </c>
      <c r="AN879" s="191">
        <f t="shared" si="410"/>
        <v>0</v>
      </c>
      <c r="AO879" s="191">
        <f t="shared" si="410"/>
        <v>0</v>
      </c>
      <c r="AP879" s="191">
        <f t="shared" si="410"/>
        <v>0</v>
      </c>
      <c r="AQ879" s="191">
        <f t="shared" si="410"/>
        <v>0</v>
      </c>
      <c r="AR879" s="191">
        <f t="shared" si="410"/>
        <v>0</v>
      </c>
      <c r="AS879" s="191">
        <f t="shared" si="410"/>
        <v>0</v>
      </c>
      <c r="AT879" s="191">
        <f t="shared" si="410"/>
        <v>0</v>
      </c>
      <c r="AU879" s="85">
        <f t="shared" si="410"/>
        <v>0</v>
      </c>
      <c r="AV879" s="302"/>
    </row>
    <row r="880" spans="1:48" ht="31.5" hidden="1">
      <c r="A880" s="603"/>
      <c r="B880" s="604"/>
      <c r="C880" s="604"/>
      <c r="D880" s="604"/>
      <c r="E880" s="605"/>
      <c r="F880" s="47"/>
      <c r="G880" s="47"/>
      <c r="H880" s="47"/>
      <c r="I880" s="47"/>
      <c r="J880" s="47"/>
      <c r="K880" s="47"/>
      <c r="L880" s="47"/>
      <c r="M880" s="47"/>
      <c r="N880" s="85">
        <f t="shared" si="411"/>
        <v>0</v>
      </c>
      <c r="O880" s="85">
        <f t="shared" si="411"/>
        <v>0</v>
      </c>
      <c r="P880" s="85">
        <f t="shared" si="411"/>
        <v>0</v>
      </c>
      <c r="Q880" s="85">
        <f t="shared" si="411"/>
        <v>0</v>
      </c>
      <c r="R880" s="85">
        <f t="shared" si="411"/>
        <v>0</v>
      </c>
      <c r="S880" s="85">
        <f t="shared" si="411"/>
        <v>0</v>
      </c>
      <c r="T880" s="85">
        <f t="shared" si="411"/>
        <v>0</v>
      </c>
      <c r="U880" s="85">
        <f t="shared" si="411"/>
        <v>0</v>
      </c>
      <c r="V880" s="172" t="s">
        <v>50</v>
      </c>
      <c r="W880" s="191">
        <f t="shared" si="410"/>
        <v>0</v>
      </c>
      <c r="X880" s="191">
        <f t="shared" si="410"/>
        <v>0</v>
      </c>
      <c r="Y880" s="191">
        <f t="shared" si="410"/>
        <v>0</v>
      </c>
      <c r="Z880" s="191">
        <f t="shared" si="410"/>
        <v>0</v>
      </c>
      <c r="AA880" s="191">
        <f t="shared" si="410"/>
        <v>0</v>
      </c>
      <c r="AB880" s="191">
        <f t="shared" si="410"/>
        <v>0</v>
      </c>
      <c r="AC880" s="191">
        <f t="shared" si="410"/>
        <v>0</v>
      </c>
      <c r="AD880" s="191">
        <f t="shared" si="410"/>
        <v>0</v>
      </c>
      <c r="AE880" s="191">
        <f t="shared" si="410"/>
        <v>0</v>
      </c>
      <c r="AF880" s="191">
        <f t="shared" si="410"/>
        <v>0</v>
      </c>
      <c r="AG880" s="191">
        <f t="shared" si="410"/>
        <v>0</v>
      </c>
      <c r="AH880" s="85">
        <f t="shared" si="410"/>
        <v>0</v>
      </c>
      <c r="AI880" s="85">
        <f t="shared" si="410"/>
        <v>0</v>
      </c>
      <c r="AJ880" s="85">
        <f t="shared" si="410"/>
        <v>0</v>
      </c>
      <c r="AK880" s="191">
        <f t="shared" si="410"/>
        <v>0</v>
      </c>
      <c r="AL880" s="191">
        <f t="shared" si="410"/>
        <v>0</v>
      </c>
      <c r="AM880" s="191">
        <f t="shared" si="410"/>
        <v>0</v>
      </c>
      <c r="AN880" s="191">
        <f t="shared" si="410"/>
        <v>0</v>
      </c>
      <c r="AO880" s="191">
        <f t="shared" si="410"/>
        <v>0</v>
      </c>
      <c r="AP880" s="191">
        <f t="shared" si="410"/>
        <v>0</v>
      </c>
      <c r="AQ880" s="191">
        <f t="shared" si="410"/>
        <v>0</v>
      </c>
      <c r="AR880" s="191">
        <f t="shared" si="410"/>
        <v>0</v>
      </c>
      <c r="AS880" s="191">
        <f t="shared" si="410"/>
        <v>0</v>
      </c>
      <c r="AT880" s="191">
        <f t="shared" si="410"/>
        <v>0</v>
      </c>
      <c r="AU880" s="85">
        <f t="shared" si="410"/>
        <v>0</v>
      </c>
      <c r="AV880" s="302"/>
    </row>
    <row r="881" spans="1:48" hidden="1">
      <c r="A881" s="603"/>
      <c r="B881" s="604"/>
      <c r="C881" s="604"/>
      <c r="D881" s="604"/>
      <c r="E881" s="605"/>
      <c r="F881" s="47"/>
      <c r="G881" s="47"/>
      <c r="H881" s="47"/>
      <c r="I881" s="47"/>
      <c r="J881" s="47"/>
      <c r="K881" s="47"/>
      <c r="L881" s="47"/>
      <c r="M881" s="47"/>
      <c r="N881" s="85">
        <f t="shared" si="411"/>
        <v>0</v>
      </c>
      <c r="O881" s="85">
        <f t="shared" si="411"/>
        <v>0</v>
      </c>
      <c r="P881" s="85">
        <f t="shared" si="411"/>
        <v>0</v>
      </c>
      <c r="Q881" s="85">
        <f t="shared" si="411"/>
        <v>0</v>
      </c>
      <c r="R881" s="85">
        <f t="shared" si="411"/>
        <v>0</v>
      </c>
      <c r="S881" s="85">
        <f t="shared" si="411"/>
        <v>0</v>
      </c>
      <c r="T881" s="85">
        <f t="shared" si="411"/>
        <v>0</v>
      </c>
      <c r="U881" s="85">
        <f t="shared" si="411"/>
        <v>0</v>
      </c>
      <c r="V881" s="172" t="s">
        <v>51</v>
      </c>
      <c r="W881" s="191">
        <f t="shared" si="410"/>
        <v>0</v>
      </c>
      <c r="X881" s="191">
        <f t="shared" si="410"/>
        <v>0</v>
      </c>
      <c r="Y881" s="191">
        <f t="shared" si="410"/>
        <v>0</v>
      </c>
      <c r="Z881" s="191">
        <f t="shared" si="410"/>
        <v>0</v>
      </c>
      <c r="AA881" s="191">
        <f t="shared" si="410"/>
        <v>0</v>
      </c>
      <c r="AB881" s="191">
        <f t="shared" si="410"/>
        <v>0</v>
      </c>
      <c r="AC881" s="191">
        <f t="shared" si="410"/>
        <v>0</v>
      </c>
      <c r="AD881" s="191">
        <f t="shared" si="410"/>
        <v>0</v>
      </c>
      <c r="AE881" s="191">
        <f t="shared" si="410"/>
        <v>0</v>
      </c>
      <c r="AF881" s="191">
        <f t="shared" si="410"/>
        <v>0</v>
      </c>
      <c r="AG881" s="191">
        <f t="shared" si="410"/>
        <v>0</v>
      </c>
      <c r="AH881" s="85">
        <f t="shared" si="410"/>
        <v>0</v>
      </c>
      <c r="AI881" s="85">
        <f t="shared" si="410"/>
        <v>0</v>
      </c>
      <c r="AJ881" s="85">
        <f t="shared" si="410"/>
        <v>0</v>
      </c>
      <c r="AK881" s="191">
        <f t="shared" si="410"/>
        <v>0</v>
      </c>
      <c r="AL881" s="191">
        <f t="shared" si="410"/>
        <v>0</v>
      </c>
      <c r="AM881" s="191">
        <f t="shared" si="410"/>
        <v>0</v>
      </c>
      <c r="AN881" s="191">
        <f t="shared" si="410"/>
        <v>0</v>
      </c>
      <c r="AO881" s="191">
        <f t="shared" si="410"/>
        <v>0</v>
      </c>
      <c r="AP881" s="191">
        <f t="shared" si="410"/>
        <v>0</v>
      </c>
      <c r="AQ881" s="191">
        <f t="shared" si="410"/>
        <v>0</v>
      </c>
      <c r="AR881" s="191">
        <f t="shared" si="410"/>
        <v>0</v>
      </c>
      <c r="AS881" s="191">
        <f t="shared" si="410"/>
        <v>0</v>
      </c>
      <c r="AT881" s="191">
        <f t="shared" si="410"/>
        <v>0</v>
      </c>
      <c r="AU881" s="85">
        <f t="shared" si="410"/>
        <v>0</v>
      </c>
      <c r="AV881" s="302"/>
    </row>
    <row r="882" spans="1:48" hidden="1">
      <c r="A882" s="603"/>
      <c r="B882" s="604"/>
      <c r="C882" s="604"/>
      <c r="D882" s="604"/>
      <c r="E882" s="605"/>
      <c r="F882" s="47"/>
      <c r="G882" s="47"/>
      <c r="H882" s="47"/>
      <c r="I882" s="47"/>
      <c r="J882" s="47"/>
      <c r="K882" s="47"/>
      <c r="L882" s="47"/>
      <c r="M882" s="47"/>
      <c r="N882" s="85">
        <f t="shared" si="411"/>
        <v>0</v>
      </c>
      <c r="O882" s="85">
        <f t="shared" si="411"/>
        <v>0</v>
      </c>
      <c r="P882" s="85">
        <f t="shared" si="411"/>
        <v>0</v>
      </c>
      <c r="Q882" s="85">
        <f t="shared" si="411"/>
        <v>0</v>
      </c>
      <c r="R882" s="85">
        <f t="shared" si="411"/>
        <v>0</v>
      </c>
      <c r="S882" s="85">
        <f t="shared" si="411"/>
        <v>0</v>
      </c>
      <c r="T882" s="85">
        <f t="shared" si="411"/>
        <v>0</v>
      </c>
      <c r="U882" s="85">
        <f t="shared" si="411"/>
        <v>0</v>
      </c>
      <c r="V882" s="172" t="s">
        <v>52</v>
      </c>
      <c r="W882" s="191">
        <f t="shared" si="410"/>
        <v>0</v>
      </c>
      <c r="X882" s="191">
        <f t="shared" si="410"/>
        <v>0</v>
      </c>
      <c r="Y882" s="191">
        <f t="shared" si="410"/>
        <v>0</v>
      </c>
      <c r="Z882" s="191">
        <f t="shared" si="410"/>
        <v>0</v>
      </c>
      <c r="AA882" s="191">
        <f t="shared" si="410"/>
        <v>0</v>
      </c>
      <c r="AB882" s="191">
        <f t="shared" si="410"/>
        <v>0</v>
      </c>
      <c r="AC882" s="191">
        <f t="shared" si="410"/>
        <v>0</v>
      </c>
      <c r="AD882" s="191">
        <f t="shared" si="410"/>
        <v>0</v>
      </c>
      <c r="AE882" s="191">
        <f t="shared" si="410"/>
        <v>0</v>
      </c>
      <c r="AF882" s="191">
        <f t="shared" si="410"/>
        <v>0</v>
      </c>
      <c r="AG882" s="191">
        <f t="shared" si="410"/>
        <v>0</v>
      </c>
      <c r="AH882" s="85">
        <f t="shared" si="410"/>
        <v>0</v>
      </c>
      <c r="AI882" s="85">
        <f t="shared" si="410"/>
        <v>0</v>
      </c>
      <c r="AJ882" s="85">
        <f t="shared" si="410"/>
        <v>0</v>
      </c>
      <c r="AK882" s="191">
        <f t="shared" si="410"/>
        <v>0</v>
      </c>
      <c r="AL882" s="191">
        <f t="shared" si="410"/>
        <v>0</v>
      </c>
      <c r="AM882" s="191">
        <f t="shared" si="410"/>
        <v>0</v>
      </c>
      <c r="AN882" s="191">
        <f t="shared" si="410"/>
        <v>0</v>
      </c>
      <c r="AO882" s="191">
        <f t="shared" si="410"/>
        <v>0</v>
      </c>
      <c r="AP882" s="191">
        <f t="shared" si="410"/>
        <v>0</v>
      </c>
      <c r="AQ882" s="191">
        <f t="shared" si="410"/>
        <v>0</v>
      </c>
      <c r="AR882" s="191">
        <f t="shared" si="410"/>
        <v>0</v>
      </c>
      <c r="AS882" s="191">
        <f t="shared" si="410"/>
        <v>0</v>
      </c>
      <c r="AT882" s="191">
        <f t="shared" si="410"/>
        <v>0</v>
      </c>
      <c r="AU882" s="85">
        <f t="shared" si="410"/>
        <v>0</v>
      </c>
      <c r="AV882" s="302"/>
    </row>
    <row r="883" spans="1:48" hidden="1">
      <c r="A883" s="606"/>
      <c r="B883" s="607"/>
      <c r="C883" s="607"/>
      <c r="D883" s="607"/>
      <c r="E883" s="608"/>
      <c r="F883" s="47"/>
      <c r="G883" s="47"/>
      <c r="H883" s="47"/>
      <c r="I883" s="47"/>
      <c r="J883" s="47"/>
      <c r="K883" s="47"/>
      <c r="L883" s="97">
        <f>L869</f>
        <v>1.2809999999999999</v>
      </c>
      <c r="M883" s="97">
        <f>M869</f>
        <v>1.281253</v>
      </c>
      <c r="N883" s="85">
        <f t="shared" si="411"/>
        <v>0</v>
      </c>
      <c r="O883" s="85">
        <f t="shared" si="411"/>
        <v>0</v>
      </c>
      <c r="P883" s="85">
        <f t="shared" si="411"/>
        <v>0</v>
      </c>
      <c r="Q883" s="186">
        <f>SUM(Q878:Q882)</f>
        <v>0.37791699999999995</v>
      </c>
      <c r="R883" s="185">
        <f t="shared" si="411"/>
        <v>0.90333600000000003</v>
      </c>
      <c r="S883" s="185">
        <f t="shared" si="411"/>
        <v>0</v>
      </c>
      <c r="T883" s="185">
        <f t="shared" si="411"/>
        <v>0</v>
      </c>
      <c r="U883" s="185">
        <f t="shared" si="411"/>
        <v>1.281253</v>
      </c>
      <c r="V883" s="177" t="s">
        <v>11</v>
      </c>
      <c r="W883" s="200">
        <f>SUM(W878:W882)</f>
        <v>377.91699999999997</v>
      </c>
      <c r="X883" s="200">
        <f t="shared" ref="X883:AU883" si="412">SUM(X878:X882)</f>
        <v>0</v>
      </c>
      <c r="Y883" s="200">
        <f t="shared" si="412"/>
        <v>0</v>
      </c>
      <c r="Z883" s="200">
        <f t="shared" si="412"/>
        <v>0</v>
      </c>
      <c r="AA883" s="200">
        <f t="shared" si="412"/>
        <v>0</v>
      </c>
      <c r="AB883" s="200">
        <f t="shared" si="412"/>
        <v>0</v>
      </c>
      <c r="AC883" s="200">
        <f t="shared" si="412"/>
        <v>0</v>
      </c>
      <c r="AD883" s="200">
        <f t="shared" si="412"/>
        <v>0</v>
      </c>
      <c r="AE883" s="200">
        <f t="shared" si="412"/>
        <v>0</v>
      </c>
      <c r="AF883" s="200">
        <f t="shared" si="412"/>
        <v>0</v>
      </c>
      <c r="AG883" s="200">
        <f t="shared" si="412"/>
        <v>0</v>
      </c>
      <c r="AH883" s="201">
        <f t="shared" si="412"/>
        <v>0</v>
      </c>
      <c r="AI883" s="201">
        <f t="shared" si="412"/>
        <v>0</v>
      </c>
      <c r="AJ883" s="201">
        <f t="shared" si="412"/>
        <v>0</v>
      </c>
      <c r="AK883" s="200">
        <f t="shared" si="412"/>
        <v>0</v>
      </c>
      <c r="AL883" s="200">
        <f t="shared" si="412"/>
        <v>0</v>
      </c>
      <c r="AM883" s="200">
        <f t="shared" si="412"/>
        <v>0</v>
      </c>
      <c r="AN883" s="200">
        <f t="shared" si="412"/>
        <v>0</v>
      </c>
      <c r="AO883" s="200">
        <f t="shared" si="412"/>
        <v>0</v>
      </c>
      <c r="AP883" s="200">
        <f t="shared" si="412"/>
        <v>0</v>
      </c>
      <c r="AQ883" s="200">
        <f t="shared" si="412"/>
        <v>0</v>
      </c>
      <c r="AR883" s="200">
        <f t="shared" si="412"/>
        <v>0</v>
      </c>
      <c r="AS883" s="200">
        <f t="shared" si="412"/>
        <v>0</v>
      </c>
      <c r="AT883" s="200">
        <f t="shared" si="412"/>
        <v>0</v>
      </c>
      <c r="AU883" s="201">
        <f t="shared" si="412"/>
        <v>0</v>
      </c>
      <c r="AV883" s="332"/>
    </row>
    <row r="884" spans="1:48" hidden="1">
      <c r="A884" s="647" t="s">
        <v>923</v>
      </c>
      <c r="B884" s="500"/>
      <c r="C884" s="500"/>
      <c r="D884" s="500"/>
      <c r="E884" s="500"/>
      <c r="F884" s="500"/>
      <c r="G884" s="500"/>
      <c r="H884" s="500"/>
      <c r="I884" s="500"/>
      <c r="J884" s="500"/>
      <c r="K884" s="500"/>
      <c r="L884" s="500"/>
      <c r="M884" s="500"/>
      <c r="N884" s="500"/>
      <c r="O884" s="500"/>
      <c r="P884" s="500"/>
      <c r="Q884" s="500"/>
      <c r="R884" s="500"/>
      <c r="S884" s="500"/>
      <c r="T884" s="500"/>
      <c r="U884" s="500"/>
      <c r="V884" s="500"/>
      <c r="W884" s="500"/>
      <c r="X884" s="500"/>
      <c r="Y884" s="500"/>
      <c r="Z884" s="500"/>
      <c r="AA884" s="500"/>
      <c r="AB884" s="500"/>
      <c r="AC884" s="500"/>
      <c r="AD884" s="500"/>
      <c r="AE884" s="500"/>
      <c r="AF884" s="500"/>
      <c r="AG884" s="500"/>
      <c r="AH884" s="500"/>
      <c r="AI884" s="500"/>
      <c r="AJ884" s="500"/>
      <c r="AK884" s="500"/>
      <c r="AL884" s="500"/>
      <c r="AM884" s="500"/>
      <c r="AN884" s="500"/>
      <c r="AO884" s="500"/>
      <c r="AP884" s="500"/>
      <c r="AQ884" s="500"/>
      <c r="AR884" s="500"/>
      <c r="AS884" s="500"/>
      <c r="AT884" s="500"/>
      <c r="AU884" s="500"/>
      <c r="AV884" s="501"/>
    </row>
    <row r="885" spans="1:48" hidden="1">
      <c r="A885" s="644" t="s">
        <v>924</v>
      </c>
      <c r="B885" s="452"/>
      <c r="C885" s="452"/>
      <c r="D885" s="452"/>
      <c r="E885" s="452"/>
      <c r="F885" s="452"/>
      <c r="G885" s="452"/>
      <c r="H885" s="452"/>
      <c r="I885" s="452"/>
      <c r="J885" s="452"/>
      <c r="K885" s="452"/>
      <c r="L885" s="452"/>
      <c r="M885" s="452"/>
      <c r="N885" s="452"/>
      <c r="O885" s="452"/>
      <c r="P885" s="452"/>
      <c r="Q885" s="452"/>
      <c r="R885" s="452"/>
      <c r="S885" s="452"/>
      <c r="T885" s="452"/>
      <c r="U885" s="452"/>
      <c r="V885" s="452"/>
      <c r="W885" s="452"/>
      <c r="X885" s="452"/>
      <c r="Y885" s="452"/>
      <c r="Z885" s="452"/>
      <c r="AA885" s="452"/>
      <c r="AB885" s="452"/>
      <c r="AC885" s="452"/>
      <c r="AD885" s="452"/>
      <c r="AE885" s="452"/>
      <c r="AF885" s="452"/>
      <c r="AG885" s="452"/>
      <c r="AH885" s="452"/>
      <c r="AI885" s="452"/>
      <c r="AJ885" s="452"/>
      <c r="AK885" s="452"/>
      <c r="AL885" s="452"/>
      <c r="AM885" s="452"/>
      <c r="AN885" s="452"/>
      <c r="AO885" s="452"/>
      <c r="AP885" s="452"/>
      <c r="AQ885" s="452"/>
      <c r="AR885" s="452"/>
      <c r="AS885" s="452"/>
      <c r="AT885" s="452"/>
      <c r="AU885" s="452"/>
      <c r="AV885" s="645"/>
    </row>
    <row r="886" spans="1:48" hidden="1">
      <c r="A886" s="646" t="s">
        <v>925</v>
      </c>
      <c r="B886" s="503"/>
      <c r="C886" s="503"/>
      <c r="D886" s="503"/>
      <c r="E886" s="503"/>
      <c r="F886" s="503"/>
      <c r="G886" s="503"/>
      <c r="H886" s="503"/>
      <c r="I886" s="503"/>
      <c r="J886" s="503"/>
      <c r="K886" s="503"/>
      <c r="L886" s="503"/>
      <c r="M886" s="503"/>
      <c r="N886" s="503"/>
      <c r="O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  <c r="AA886" s="503"/>
      <c r="AB886" s="503"/>
      <c r="AC886" s="503"/>
      <c r="AD886" s="503"/>
      <c r="AE886" s="503"/>
      <c r="AF886" s="503"/>
      <c r="AG886" s="503"/>
      <c r="AH886" s="503"/>
      <c r="AI886" s="503"/>
      <c r="AJ886" s="503"/>
      <c r="AK886" s="503"/>
      <c r="AL886" s="503"/>
      <c r="AM886" s="503"/>
      <c r="AN886" s="503"/>
      <c r="AO886" s="503"/>
      <c r="AP886" s="503"/>
      <c r="AQ886" s="503"/>
      <c r="AR886" s="503"/>
      <c r="AS886" s="503"/>
      <c r="AT886" s="503"/>
      <c r="AU886" s="503"/>
      <c r="AV886" s="504"/>
    </row>
    <row r="887" spans="1:48" ht="19.5" hidden="1" customHeight="1">
      <c r="A887" s="556" t="s">
        <v>628</v>
      </c>
      <c r="B887" s="557"/>
      <c r="C887" s="557"/>
      <c r="D887" s="557"/>
      <c r="E887" s="557"/>
      <c r="F887" s="557"/>
      <c r="G887" s="557"/>
      <c r="H887" s="557"/>
      <c r="I887" s="557"/>
      <c r="J887" s="557"/>
      <c r="K887" s="557"/>
      <c r="L887" s="557"/>
      <c r="M887" s="557"/>
      <c r="N887" s="557"/>
      <c r="O887" s="557"/>
      <c r="P887" s="557"/>
      <c r="Q887" s="557"/>
      <c r="R887" s="557"/>
      <c r="S887" s="557"/>
      <c r="T887" s="557"/>
      <c r="U887" s="557"/>
      <c r="V887" s="557"/>
      <c r="W887" s="558"/>
      <c r="X887" s="558"/>
      <c r="Y887" s="558"/>
      <c r="Z887" s="558"/>
      <c r="AA887" s="558"/>
      <c r="AB887" s="558"/>
      <c r="AC887" s="558"/>
      <c r="AD887" s="558"/>
      <c r="AE887" s="558"/>
      <c r="AF887" s="558"/>
      <c r="AG887" s="558"/>
      <c r="AH887" s="558"/>
      <c r="AI887" s="558"/>
      <c r="AJ887" s="558"/>
      <c r="AK887" s="558"/>
      <c r="AL887" s="558"/>
      <c r="AM887" s="558"/>
      <c r="AN887" s="558"/>
      <c r="AO887" s="558"/>
      <c r="AP887" s="558"/>
      <c r="AQ887" s="558"/>
      <c r="AR887" s="558"/>
      <c r="AS887" s="558"/>
      <c r="AT887" s="558"/>
      <c r="AU887" s="558"/>
      <c r="AV887" s="559"/>
    </row>
    <row r="888" spans="1:48" ht="15.75" hidden="1" customHeight="1">
      <c r="A888" s="580" t="s">
        <v>644</v>
      </c>
      <c r="B888" s="620"/>
      <c r="C888" s="620"/>
      <c r="D888" s="620"/>
      <c r="E888" s="620"/>
      <c r="F888" s="620"/>
      <c r="G888" s="620"/>
      <c r="H888" s="620"/>
      <c r="I888" s="620"/>
      <c r="J888" s="620"/>
      <c r="K888" s="620"/>
      <c r="L888" s="620"/>
      <c r="M888" s="620"/>
      <c r="N888" s="620"/>
      <c r="O888" s="620"/>
      <c r="P888" s="620"/>
      <c r="Q888" s="620"/>
      <c r="R888" s="620"/>
      <c r="S888" s="620"/>
      <c r="T888" s="620"/>
      <c r="U888" s="620"/>
      <c r="V888" s="621"/>
      <c r="W888" s="190"/>
      <c r="X888" s="190"/>
      <c r="Y888" s="190"/>
      <c r="Z888" s="190"/>
      <c r="AA888" s="190"/>
      <c r="AB888" s="190"/>
      <c r="AC888" s="190"/>
      <c r="AD888" s="190"/>
      <c r="AE888" s="190"/>
      <c r="AF888" s="190"/>
      <c r="AG888" s="190"/>
      <c r="AH888" s="188"/>
      <c r="AI888" s="188"/>
      <c r="AJ888" s="188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88"/>
      <c r="AV888" s="302"/>
    </row>
    <row r="889" spans="1:48" ht="19.5" hidden="1" customHeight="1">
      <c r="A889" s="556" t="s">
        <v>643</v>
      </c>
      <c r="B889" s="557"/>
      <c r="C889" s="557"/>
      <c r="D889" s="557"/>
      <c r="E889" s="557"/>
      <c r="F889" s="557"/>
      <c r="G889" s="557"/>
      <c r="H889" s="557"/>
      <c r="I889" s="557"/>
      <c r="J889" s="557"/>
      <c r="K889" s="557"/>
      <c r="L889" s="557"/>
      <c r="M889" s="557"/>
      <c r="N889" s="557"/>
      <c r="O889" s="557"/>
      <c r="P889" s="557"/>
      <c r="Q889" s="557"/>
      <c r="R889" s="557"/>
      <c r="S889" s="557"/>
      <c r="T889" s="557"/>
      <c r="U889" s="557"/>
      <c r="V889" s="557"/>
      <c r="W889" s="558"/>
      <c r="X889" s="558"/>
      <c r="Y889" s="558"/>
      <c r="Z889" s="558"/>
      <c r="AA889" s="558"/>
      <c r="AB889" s="558"/>
      <c r="AC889" s="558"/>
      <c r="AD889" s="558"/>
      <c r="AE889" s="558"/>
      <c r="AF889" s="558"/>
      <c r="AG889" s="558"/>
      <c r="AH889" s="558"/>
      <c r="AI889" s="558"/>
      <c r="AJ889" s="558"/>
      <c r="AK889" s="558"/>
      <c r="AL889" s="558"/>
      <c r="AM889" s="558"/>
      <c r="AN889" s="558"/>
      <c r="AO889" s="558"/>
      <c r="AP889" s="558"/>
      <c r="AQ889" s="558"/>
      <c r="AR889" s="558"/>
      <c r="AS889" s="558"/>
      <c r="AT889" s="558"/>
      <c r="AU889" s="558"/>
      <c r="AV889" s="559"/>
    </row>
    <row r="890" spans="1:48" ht="15.75" hidden="1" customHeight="1">
      <c r="A890" s="580" t="s">
        <v>644</v>
      </c>
      <c r="B890" s="620"/>
      <c r="C890" s="620"/>
      <c r="D890" s="620"/>
      <c r="E890" s="620"/>
      <c r="F890" s="620"/>
      <c r="G890" s="620"/>
      <c r="H890" s="620"/>
      <c r="I890" s="620"/>
      <c r="J890" s="620"/>
      <c r="K890" s="620"/>
      <c r="L890" s="620"/>
      <c r="M890" s="620"/>
      <c r="N890" s="620"/>
      <c r="O890" s="620"/>
      <c r="P890" s="620"/>
      <c r="Q890" s="620"/>
      <c r="R890" s="620"/>
      <c r="S890" s="620"/>
      <c r="T890" s="620"/>
      <c r="U890" s="620"/>
      <c r="V890" s="621"/>
      <c r="W890" s="190"/>
      <c r="X890" s="190"/>
      <c r="Y890" s="190"/>
      <c r="Z890" s="190"/>
      <c r="AA890" s="190"/>
      <c r="AB890" s="190"/>
      <c r="AC890" s="190"/>
      <c r="AD890" s="190"/>
      <c r="AE890" s="190"/>
      <c r="AF890" s="190"/>
      <c r="AG890" s="190"/>
      <c r="AH890" s="188"/>
      <c r="AI890" s="188"/>
      <c r="AJ890" s="188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88"/>
      <c r="AV890" s="302"/>
    </row>
    <row r="891" spans="1:48" ht="15.75" hidden="1" customHeight="1">
      <c r="A891" s="8"/>
      <c r="B891" s="544" t="s">
        <v>49</v>
      </c>
      <c r="C891" s="545"/>
      <c r="D891" s="545"/>
      <c r="E891" s="545"/>
      <c r="F891" s="545"/>
      <c r="G891" s="545"/>
      <c r="H891" s="545"/>
      <c r="I891" s="545"/>
      <c r="J891" s="545"/>
      <c r="K891" s="545"/>
      <c r="L891" s="545"/>
      <c r="M891" s="546"/>
      <c r="N891" s="85">
        <v>0</v>
      </c>
      <c r="O891" s="85">
        <v>0</v>
      </c>
      <c r="P891" s="85">
        <v>0</v>
      </c>
      <c r="Q891" s="85"/>
      <c r="R891" s="85">
        <v>0</v>
      </c>
      <c r="S891" s="85">
        <v>0</v>
      </c>
      <c r="T891" s="85">
        <v>0</v>
      </c>
      <c r="U891" s="85">
        <v>0</v>
      </c>
      <c r="V891" s="172"/>
      <c r="W891" s="190"/>
      <c r="X891" s="190"/>
      <c r="Y891" s="190"/>
      <c r="Z891" s="190"/>
      <c r="AA891" s="190"/>
      <c r="AB891" s="190"/>
      <c r="AC891" s="190"/>
      <c r="AD891" s="190"/>
      <c r="AE891" s="190"/>
      <c r="AF891" s="190"/>
      <c r="AG891" s="190"/>
      <c r="AH891" s="188"/>
      <c r="AI891" s="188"/>
      <c r="AJ891" s="188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88"/>
      <c r="AV891" s="302"/>
    </row>
    <row r="892" spans="1:48" ht="15.75" hidden="1" customHeight="1">
      <c r="A892" s="600"/>
      <c r="B892" s="601"/>
      <c r="C892" s="601"/>
      <c r="D892" s="601"/>
      <c r="E892" s="602"/>
      <c r="F892" s="47"/>
      <c r="G892" s="47"/>
      <c r="H892" s="47"/>
      <c r="I892" s="47"/>
      <c r="J892" s="47"/>
      <c r="K892" s="47"/>
      <c r="L892" s="47"/>
      <c r="M892" s="47"/>
      <c r="N892" s="85">
        <v>0</v>
      </c>
      <c r="O892" s="85">
        <v>0</v>
      </c>
      <c r="P892" s="85">
        <v>0</v>
      </c>
      <c r="Q892" s="85">
        <v>0</v>
      </c>
      <c r="R892" s="85">
        <v>0</v>
      </c>
      <c r="S892" s="85">
        <v>0</v>
      </c>
      <c r="T892" s="85">
        <v>0</v>
      </c>
      <c r="U892" s="85">
        <v>0</v>
      </c>
      <c r="V892" s="172" t="s">
        <v>3</v>
      </c>
      <c r="W892" s="191">
        <v>0</v>
      </c>
      <c r="X892" s="191">
        <v>0</v>
      </c>
      <c r="Y892" s="191">
        <v>0</v>
      </c>
      <c r="Z892" s="191">
        <v>0</v>
      </c>
      <c r="AA892" s="191">
        <v>0</v>
      </c>
      <c r="AB892" s="191">
        <v>0</v>
      </c>
      <c r="AC892" s="191">
        <v>0</v>
      </c>
      <c r="AD892" s="191">
        <v>0</v>
      </c>
      <c r="AE892" s="191">
        <v>0</v>
      </c>
      <c r="AF892" s="191">
        <v>0</v>
      </c>
      <c r="AG892" s="191">
        <v>0</v>
      </c>
      <c r="AH892" s="85">
        <v>0</v>
      </c>
      <c r="AI892" s="85">
        <v>0</v>
      </c>
      <c r="AJ892" s="85">
        <v>0</v>
      </c>
      <c r="AK892" s="191">
        <v>0</v>
      </c>
      <c r="AL892" s="191">
        <v>0</v>
      </c>
      <c r="AM892" s="191">
        <v>0</v>
      </c>
      <c r="AN892" s="191">
        <v>0</v>
      </c>
      <c r="AO892" s="191">
        <v>0</v>
      </c>
      <c r="AP892" s="191">
        <v>0</v>
      </c>
      <c r="AQ892" s="191">
        <v>0</v>
      </c>
      <c r="AR892" s="191">
        <v>0</v>
      </c>
      <c r="AS892" s="191">
        <v>0</v>
      </c>
      <c r="AT892" s="191">
        <v>0</v>
      </c>
      <c r="AU892" s="85">
        <v>0</v>
      </c>
      <c r="AV892" s="302"/>
    </row>
    <row r="893" spans="1:48" ht="15.75" hidden="1" customHeight="1">
      <c r="A893" s="603"/>
      <c r="B893" s="604"/>
      <c r="C893" s="604"/>
      <c r="D893" s="604"/>
      <c r="E893" s="605"/>
      <c r="F893" s="47"/>
      <c r="G893" s="47"/>
      <c r="H893" s="47"/>
      <c r="I893" s="47"/>
      <c r="J893" s="47"/>
      <c r="K893" s="47"/>
      <c r="L893" s="47"/>
      <c r="M893" s="47"/>
      <c r="N893" s="85">
        <v>0</v>
      </c>
      <c r="O893" s="85">
        <v>0</v>
      </c>
      <c r="P893" s="85">
        <v>0</v>
      </c>
      <c r="Q893" s="85">
        <v>0</v>
      </c>
      <c r="R893" s="85">
        <v>0</v>
      </c>
      <c r="S893" s="85">
        <v>0</v>
      </c>
      <c r="T893" s="85">
        <v>0</v>
      </c>
      <c r="U893" s="85">
        <v>0</v>
      </c>
      <c r="V893" s="172" t="s">
        <v>8</v>
      </c>
      <c r="W893" s="191">
        <v>0</v>
      </c>
      <c r="X893" s="191">
        <v>0</v>
      </c>
      <c r="Y893" s="191">
        <v>0</v>
      </c>
      <c r="Z893" s="191">
        <v>0</v>
      </c>
      <c r="AA893" s="191">
        <v>0</v>
      </c>
      <c r="AB893" s="191">
        <v>0</v>
      </c>
      <c r="AC893" s="191">
        <v>0</v>
      </c>
      <c r="AD893" s="191">
        <v>0</v>
      </c>
      <c r="AE893" s="191">
        <v>0</v>
      </c>
      <c r="AF893" s="191">
        <v>0</v>
      </c>
      <c r="AG893" s="191">
        <v>0</v>
      </c>
      <c r="AH893" s="85">
        <v>0</v>
      </c>
      <c r="AI893" s="85">
        <v>0</v>
      </c>
      <c r="AJ893" s="85">
        <v>0</v>
      </c>
      <c r="AK893" s="191">
        <v>0</v>
      </c>
      <c r="AL893" s="191">
        <v>0</v>
      </c>
      <c r="AM893" s="191">
        <v>0</v>
      </c>
      <c r="AN893" s="191">
        <v>0</v>
      </c>
      <c r="AO893" s="191">
        <v>0</v>
      </c>
      <c r="AP893" s="191">
        <v>0</v>
      </c>
      <c r="AQ893" s="191">
        <v>0</v>
      </c>
      <c r="AR893" s="191">
        <v>0</v>
      </c>
      <c r="AS893" s="191">
        <v>0</v>
      </c>
      <c r="AT893" s="191">
        <v>0</v>
      </c>
      <c r="AU893" s="85">
        <v>0</v>
      </c>
      <c r="AV893" s="302"/>
    </row>
    <row r="894" spans="1:48" ht="31.5" hidden="1">
      <c r="A894" s="603"/>
      <c r="B894" s="604"/>
      <c r="C894" s="604"/>
      <c r="D894" s="604"/>
      <c r="E894" s="605"/>
      <c r="F894" s="47"/>
      <c r="G894" s="47"/>
      <c r="H894" s="47"/>
      <c r="I894" s="47"/>
      <c r="J894" s="47"/>
      <c r="K894" s="47"/>
      <c r="L894" s="47"/>
      <c r="M894" s="47"/>
      <c r="N894" s="85">
        <v>0</v>
      </c>
      <c r="O894" s="85">
        <v>0</v>
      </c>
      <c r="P894" s="85">
        <v>0</v>
      </c>
      <c r="Q894" s="85">
        <v>0</v>
      </c>
      <c r="R894" s="85">
        <v>0</v>
      </c>
      <c r="S894" s="85">
        <v>0</v>
      </c>
      <c r="T894" s="85">
        <v>0</v>
      </c>
      <c r="U894" s="85">
        <v>0</v>
      </c>
      <c r="V894" s="172" t="s">
        <v>50</v>
      </c>
      <c r="W894" s="191">
        <v>0</v>
      </c>
      <c r="X894" s="191">
        <v>0</v>
      </c>
      <c r="Y894" s="191">
        <v>0</v>
      </c>
      <c r="Z894" s="191">
        <v>0</v>
      </c>
      <c r="AA894" s="191">
        <v>0</v>
      </c>
      <c r="AB894" s="191">
        <v>0</v>
      </c>
      <c r="AC894" s="191">
        <v>0</v>
      </c>
      <c r="AD894" s="191">
        <v>0</v>
      </c>
      <c r="AE894" s="191">
        <v>0</v>
      </c>
      <c r="AF894" s="191">
        <v>0</v>
      </c>
      <c r="AG894" s="191">
        <v>0</v>
      </c>
      <c r="AH894" s="85">
        <v>0</v>
      </c>
      <c r="AI894" s="85">
        <v>0</v>
      </c>
      <c r="AJ894" s="85">
        <v>0</v>
      </c>
      <c r="AK894" s="191">
        <v>0</v>
      </c>
      <c r="AL894" s="191">
        <v>0</v>
      </c>
      <c r="AM894" s="191">
        <v>0</v>
      </c>
      <c r="AN894" s="191">
        <v>0</v>
      </c>
      <c r="AO894" s="191">
        <v>0</v>
      </c>
      <c r="AP894" s="191">
        <v>0</v>
      </c>
      <c r="AQ894" s="191">
        <v>0</v>
      </c>
      <c r="AR894" s="191">
        <v>0</v>
      </c>
      <c r="AS894" s="191">
        <v>0</v>
      </c>
      <c r="AT894" s="191">
        <v>0</v>
      </c>
      <c r="AU894" s="85">
        <v>0</v>
      </c>
      <c r="AV894" s="302"/>
    </row>
    <row r="895" spans="1:48" hidden="1">
      <c r="A895" s="603"/>
      <c r="B895" s="604"/>
      <c r="C895" s="604"/>
      <c r="D895" s="604"/>
      <c r="E895" s="605"/>
      <c r="F895" s="47"/>
      <c r="G895" s="47"/>
      <c r="H895" s="47"/>
      <c r="I895" s="47"/>
      <c r="J895" s="47"/>
      <c r="K895" s="47"/>
      <c r="L895" s="47"/>
      <c r="M895" s="47"/>
      <c r="N895" s="85">
        <v>0</v>
      </c>
      <c r="O895" s="85">
        <v>0</v>
      </c>
      <c r="P895" s="85">
        <v>0</v>
      </c>
      <c r="Q895" s="85">
        <v>0</v>
      </c>
      <c r="R895" s="85">
        <v>0</v>
      </c>
      <c r="S895" s="85">
        <v>0</v>
      </c>
      <c r="T895" s="85">
        <v>0</v>
      </c>
      <c r="U895" s="85">
        <v>0</v>
      </c>
      <c r="V895" s="172" t="s">
        <v>51</v>
      </c>
      <c r="W895" s="191">
        <v>0</v>
      </c>
      <c r="X895" s="191">
        <v>0</v>
      </c>
      <c r="Y895" s="191">
        <v>0</v>
      </c>
      <c r="Z895" s="191">
        <v>0</v>
      </c>
      <c r="AA895" s="191">
        <v>0</v>
      </c>
      <c r="AB895" s="191">
        <v>0</v>
      </c>
      <c r="AC895" s="191">
        <v>0</v>
      </c>
      <c r="AD895" s="191">
        <v>0</v>
      </c>
      <c r="AE895" s="191">
        <v>0</v>
      </c>
      <c r="AF895" s="191">
        <v>0</v>
      </c>
      <c r="AG895" s="191">
        <v>0</v>
      </c>
      <c r="AH895" s="85">
        <v>0</v>
      </c>
      <c r="AI895" s="85">
        <v>0</v>
      </c>
      <c r="AJ895" s="85">
        <v>0</v>
      </c>
      <c r="AK895" s="191">
        <v>0</v>
      </c>
      <c r="AL895" s="191">
        <v>0</v>
      </c>
      <c r="AM895" s="191">
        <v>0</v>
      </c>
      <c r="AN895" s="191">
        <v>0</v>
      </c>
      <c r="AO895" s="191">
        <v>0</v>
      </c>
      <c r="AP895" s="191">
        <v>0</v>
      </c>
      <c r="AQ895" s="191">
        <v>0</v>
      </c>
      <c r="AR895" s="191">
        <v>0</v>
      </c>
      <c r="AS895" s="191">
        <v>0</v>
      </c>
      <c r="AT895" s="191">
        <v>0</v>
      </c>
      <c r="AU895" s="85">
        <v>0</v>
      </c>
      <c r="AV895" s="302"/>
    </row>
    <row r="896" spans="1:48" hidden="1">
      <c r="A896" s="603"/>
      <c r="B896" s="604"/>
      <c r="C896" s="604"/>
      <c r="D896" s="604"/>
      <c r="E896" s="605"/>
      <c r="F896" s="47"/>
      <c r="G896" s="47"/>
      <c r="H896" s="47"/>
      <c r="I896" s="47"/>
      <c r="J896" s="47"/>
      <c r="K896" s="47"/>
      <c r="L896" s="47"/>
      <c r="M896" s="47"/>
      <c r="N896" s="85">
        <v>0</v>
      </c>
      <c r="O896" s="85">
        <v>0</v>
      </c>
      <c r="P896" s="85">
        <v>0</v>
      </c>
      <c r="Q896" s="85">
        <v>0</v>
      </c>
      <c r="R896" s="85">
        <v>0</v>
      </c>
      <c r="S896" s="85">
        <v>0</v>
      </c>
      <c r="T896" s="85">
        <v>0</v>
      </c>
      <c r="U896" s="85">
        <v>0</v>
      </c>
      <c r="V896" s="172" t="s">
        <v>52</v>
      </c>
      <c r="W896" s="191">
        <v>0</v>
      </c>
      <c r="X896" s="191">
        <v>0</v>
      </c>
      <c r="Y896" s="191">
        <v>0</v>
      </c>
      <c r="Z896" s="191">
        <v>0</v>
      </c>
      <c r="AA896" s="191">
        <v>0</v>
      </c>
      <c r="AB896" s="191">
        <v>0</v>
      </c>
      <c r="AC896" s="191">
        <v>0</v>
      </c>
      <c r="AD896" s="191">
        <v>0</v>
      </c>
      <c r="AE896" s="191">
        <v>0</v>
      </c>
      <c r="AF896" s="191">
        <v>0</v>
      </c>
      <c r="AG896" s="191">
        <v>0</v>
      </c>
      <c r="AH896" s="85">
        <v>0</v>
      </c>
      <c r="AI896" s="85">
        <v>0</v>
      </c>
      <c r="AJ896" s="85">
        <v>0</v>
      </c>
      <c r="AK896" s="191">
        <v>0</v>
      </c>
      <c r="AL896" s="191">
        <v>0</v>
      </c>
      <c r="AM896" s="191">
        <v>0</v>
      </c>
      <c r="AN896" s="191">
        <v>0</v>
      </c>
      <c r="AO896" s="191">
        <v>0</v>
      </c>
      <c r="AP896" s="191">
        <v>0</v>
      </c>
      <c r="AQ896" s="191">
        <v>0</v>
      </c>
      <c r="AR896" s="191">
        <v>0</v>
      </c>
      <c r="AS896" s="191">
        <v>0</v>
      </c>
      <c r="AT896" s="191">
        <v>0</v>
      </c>
      <c r="AU896" s="85">
        <v>0</v>
      </c>
      <c r="AV896" s="302"/>
    </row>
    <row r="897" spans="1:48" hidden="1">
      <c r="A897" s="606"/>
      <c r="B897" s="607"/>
      <c r="C897" s="607"/>
      <c r="D897" s="607"/>
      <c r="E897" s="608"/>
      <c r="F897" s="47"/>
      <c r="G897" s="47"/>
      <c r="H897" s="47"/>
      <c r="I897" s="47"/>
      <c r="J897" s="47"/>
      <c r="K897" s="47"/>
      <c r="L897" s="85">
        <v>0</v>
      </c>
      <c r="M897" s="85" t="s">
        <v>59</v>
      </c>
      <c r="N897" s="85">
        <v>0</v>
      </c>
      <c r="O897" s="85">
        <v>0</v>
      </c>
      <c r="P897" s="85">
        <v>0</v>
      </c>
      <c r="Q897" s="186">
        <f>SUM(Q892:Q896)</f>
        <v>0</v>
      </c>
      <c r="R897" s="185">
        <v>0</v>
      </c>
      <c r="S897" s="185">
        <v>0</v>
      </c>
      <c r="T897" s="185">
        <v>0</v>
      </c>
      <c r="U897" s="185">
        <v>0</v>
      </c>
      <c r="V897" s="177" t="s">
        <v>11</v>
      </c>
      <c r="W897" s="200">
        <v>0</v>
      </c>
      <c r="X897" s="200">
        <v>0</v>
      </c>
      <c r="Y897" s="200">
        <v>0</v>
      </c>
      <c r="Z897" s="200">
        <v>0</v>
      </c>
      <c r="AA897" s="200">
        <v>0</v>
      </c>
      <c r="AB897" s="200">
        <v>0</v>
      </c>
      <c r="AC897" s="200">
        <v>0</v>
      </c>
      <c r="AD897" s="200">
        <v>0</v>
      </c>
      <c r="AE897" s="200">
        <v>0</v>
      </c>
      <c r="AF897" s="200">
        <v>0</v>
      </c>
      <c r="AG897" s="200">
        <v>0</v>
      </c>
      <c r="AH897" s="201">
        <v>0</v>
      </c>
      <c r="AI897" s="201">
        <v>0</v>
      </c>
      <c r="AJ897" s="201">
        <v>0</v>
      </c>
      <c r="AK897" s="200">
        <v>0</v>
      </c>
      <c r="AL897" s="200">
        <v>0</v>
      </c>
      <c r="AM897" s="200">
        <v>0</v>
      </c>
      <c r="AN897" s="200">
        <v>0</v>
      </c>
      <c r="AO897" s="200">
        <v>0</v>
      </c>
      <c r="AP897" s="200">
        <v>0</v>
      </c>
      <c r="AQ897" s="200">
        <v>0</v>
      </c>
      <c r="AR897" s="200">
        <v>0</v>
      </c>
      <c r="AS897" s="200">
        <v>0</v>
      </c>
      <c r="AT897" s="200">
        <v>0</v>
      </c>
      <c r="AU897" s="201">
        <v>0</v>
      </c>
      <c r="AV897" s="332"/>
    </row>
    <row r="898" spans="1:48" ht="15.75" customHeight="1">
      <c r="B898" s="650" t="s">
        <v>920</v>
      </c>
      <c r="C898" s="651"/>
      <c r="D898" s="651"/>
      <c r="E898" s="651"/>
      <c r="F898" s="651"/>
      <c r="G898" s="651"/>
      <c r="H898" s="651"/>
      <c r="I898" s="651"/>
      <c r="J898" s="651"/>
      <c r="K898" s="651"/>
      <c r="L898" s="651"/>
      <c r="M898" s="652"/>
      <c r="N898" s="98"/>
      <c r="O898" s="98"/>
      <c r="P898" s="98"/>
      <c r="Q898" s="98"/>
      <c r="R898" s="98"/>
      <c r="S898" s="98"/>
      <c r="T898" s="98"/>
      <c r="U898" s="99"/>
      <c r="V898" s="173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88"/>
      <c r="AI898" s="188"/>
      <c r="AJ898" s="188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88"/>
      <c r="AV898" s="302"/>
    </row>
    <row r="899" spans="1:48" ht="15.75" customHeight="1">
      <c r="A899" s="627"/>
      <c r="B899" s="628"/>
      <c r="C899" s="628"/>
      <c r="D899" s="628"/>
      <c r="E899" s="629"/>
      <c r="F899" s="8"/>
      <c r="G899" s="8"/>
      <c r="H899" s="8"/>
      <c r="I899" s="8"/>
      <c r="J899" s="8"/>
      <c r="K899" s="8"/>
      <c r="L899" s="8"/>
      <c r="M899" s="8"/>
      <c r="N899" s="101">
        <f t="shared" ref="N899:U903" si="413">N878+N857+N844+N733+N641</f>
        <v>36.205611000000005</v>
      </c>
      <c r="O899" s="101">
        <f t="shared" si="413"/>
        <v>88.280370000000019</v>
      </c>
      <c r="P899" s="101">
        <f t="shared" si="413"/>
        <v>49.925634889999998</v>
      </c>
      <c r="Q899" s="101">
        <f t="shared" si="413"/>
        <v>145.432939</v>
      </c>
      <c r="R899" s="101">
        <f t="shared" si="413"/>
        <v>100.37478525</v>
      </c>
      <c r="S899" s="101">
        <f t="shared" si="413"/>
        <v>8.0014749999999992</v>
      </c>
      <c r="T899" s="101">
        <f t="shared" si="413"/>
        <v>8.0014749999999992</v>
      </c>
      <c r="U899" s="101">
        <f t="shared" si="413"/>
        <v>436.22229014000004</v>
      </c>
      <c r="V899" s="172" t="s">
        <v>3</v>
      </c>
      <c r="W899" s="190">
        <f t="shared" ref="W899:AU899" si="414">W878+W857+W844+W733+W641</f>
        <v>145433.23699999999</v>
      </c>
      <c r="X899" s="190">
        <f t="shared" si="414"/>
        <v>1153.172</v>
      </c>
      <c r="Y899" s="190">
        <f t="shared" si="414"/>
        <v>0</v>
      </c>
      <c r="Z899" s="190">
        <f t="shared" si="414"/>
        <v>0</v>
      </c>
      <c r="AA899" s="190">
        <f t="shared" si="414"/>
        <v>0</v>
      </c>
      <c r="AB899" s="190">
        <f t="shared" si="414"/>
        <v>0</v>
      </c>
      <c r="AC899" s="190">
        <f t="shared" si="414"/>
        <v>0</v>
      </c>
      <c r="AD899" s="190">
        <f t="shared" si="414"/>
        <v>0</v>
      </c>
      <c r="AE899" s="190">
        <f t="shared" si="414"/>
        <v>0</v>
      </c>
      <c r="AF899" s="190">
        <f t="shared" si="414"/>
        <v>31.5</v>
      </c>
      <c r="AG899" s="190">
        <f t="shared" si="414"/>
        <v>0</v>
      </c>
      <c r="AH899" s="202">
        <f t="shared" si="414"/>
        <v>0</v>
      </c>
      <c r="AI899" s="202">
        <f t="shared" si="414"/>
        <v>0</v>
      </c>
      <c r="AJ899" s="202">
        <f t="shared" si="414"/>
        <v>0</v>
      </c>
      <c r="AK899" s="190">
        <f t="shared" si="414"/>
        <v>169.93</v>
      </c>
      <c r="AL899" s="190">
        <f t="shared" si="414"/>
        <v>0</v>
      </c>
      <c r="AM899" s="190">
        <f t="shared" si="414"/>
        <v>0</v>
      </c>
      <c r="AN899" s="190">
        <f t="shared" si="414"/>
        <v>0</v>
      </c>
      <c r="AO899" s="190">
        <f t="shared" si="414"/>
        <v>0</v>
      </c>
      <c r="AP899" s="190">
        <f t="shared" si="414"/>
        <v>0</v>
      </c>
      <c r="AQ899" s="190">
        <f t="shared" si="414"/>
        <v>0</v>
      </c>
      <c r="AR899" s="190">
        <f t="shared" si="414"/>
        <v>0</v>
      </c>
      <c r="AS899" s="190">
        <f t="shared" si="414"/>
        <v>0</v>
      </c>
      <c r="AT899" s="190">
        <f t="shared" si="414"/>
        <v>0</v>
      </c>
      <c r="AU899" s="202">
        <f t="shared" si="414"/>
        <v>0</v>
      </c>
      <c r="AV899" s="302"/>
    </row>
    <row r="900" spans="1:48" ht="18" customHeight="1">
      <c r="A900" s="630"/>
      <c r="B900" s="631"/>
      <c r="C900" s="631"/>
      <c r="D900" s="631"/>
      <c r="E900" s="632"/>
      <c r="F900" s="8"/>
      <c r="G900" s="8"/>
      <c r="H900" s="8"/>
      <c r="I900" s="8"/>
      <c r="J900" s="8"/>
      <c r="K900" s="8"/>
      <c r="L900" s="8"/>
      <c r="M900" s="8"/>
      <c r="N900" s="101">
        <f t="shared" si="413"/>
        <v>24.18074</v>
      </c>
      <c r="O900" s="101">
        <f t="shared" si="413"/>
        <v>32.372579999999999</v>
      </c>
      <c r="P900" s="101">
        <f t="shared" si="413"/>
        <v>30.313510000000001</v>
      </c>
      <c r="Q900" s="101">
        <f t="shared" si="413"/>
        <v>147.40925999999999</v>
      </c>
      <c r="R900" s="101">
        <f t="shared" si="413"/>
        <v>180.87530999999998</v>
      </c>
      <c r="S900" s="101">
        <f t="shared" si="413"/>
        <v>110.313715</v>
      </c>
      <c r="T900" s="101">
        <f t="shared" si="413"/>
        <v>85.125534999999999</v>
      </c>
      <c r="U900" s="101">
        <f t="shared" si="413"/>
        <v>610.59064999999987</v>
      </c>
      <c r="V900" s="172" t="s">
        <v>8</v>
      </c>
      <c r="W900" s="190">
        <f t="shared" ref="W900:AU900" si="415">W879+W858+W845+W734+W642</f>
        <v>147409.25999999998</v>
      </c>
      <c r="X900" s="190">
        <f t="shared" si="415"/>
        <v>0</v>
      </c>
      <c r="Y900" s="190">
        <f t="shared" si="415"/>
        <v>0</v>
      </c>
      <c r="Z900" s="190">
        <f t="shared" si="415"/>
        <v>0</v>
      </c>
      <c r="AA900" s="190">
        <f t="shared" si="415"/>
        <v>0</v>
      </c>
      <c r="AB900" s="190">
        <f t="shared" si="415"/>
        <v>0</v>
      </c>
      <c r="AC900" s="190">
        <f t="shared" si="415"/>
        <v>0</v>
      </c>
      <c r="AD900" s="190">
        <f t="shared" si="415"/>
        <v>0</v>
      </c>
      <c r="AE900" s="190">
        <f t="shared" si="415"/>
        <v>0</v>
      </c>
      <c r="AF900" s="190">
        <f t="shared" si="415"/>
        <v>0</v>
      </c>
      <c r="AG900" s="190">
        <f t="shared" si="415"/>
        <v>0</v>
      </c>
      <c r="AH900" s="202">
        <f t="shared" si="415"/>
        <v>0</v>
      </c>
      <c r="AI900" s="202">
        <f t="shared" si="415"/>
        <v>0</v>
      </c>
      <c r="AJ900" s="202">
        <f t="shared" si="415"/>
        <v>0</v>
      </c>
      <c r="AK900" s="190">
        <f t="shared" si="415"/>
        <v>1138.73</v>
      </c>
      <c r="AL900" s="190">
        <f t="shared" si="415"/>
        <v>0</v>
      </c>
      <c r="AM900" s="190">
        <f t="shared" si="415"/>
        <v>0</v>
      </c>
      <c r="AN900" s="190">
        <f t="shared" si="415"/>
        <v>0</v>
      </c>
      <c r="AO900" s="190">
        <f t="shared" si="415"/>
        <v>0</v>
      </c>
      <c r="AP900" s="190">
        <f t="shared" si="415"/>
        <v>0</v>
      </c>
      <c r="AQ900" s="190">
        <f t="shared" si="415"/>
        <v>0</v>
      </c>
      <c r="AR900" s="190">
        <f t="shared" si="415"/>
        <v>0</v>
      </c>
      <c r="AS900" s="190">
        <f t="shared" si="415"/>
        <v>0</v>
      </c>
      <c r="AT900" s="190">
        <f t="shared" si="415"/>
        <v>0</v>
      </c>
      <c r="AU900" s="202">
        <f t="shared" si="415"/>
        <v>0</v>
      </c>
      <c r="AV900" s="302"/>
    </row>
    <row r="901" spans="1:48" ht="15.75" customHeight="1">
      <c r="A901" s="630"/>
      <c r="B901" s="631"/>
      <c r="C901" s="631"/>
      <c r="D901" s="631"/>
      <c r="E901" s="632"/>
      <c r="F901" s="8"/>
      <c r="G901" s="8"/>
      <c r="H901" s="8"/>
      <c r="I901" s="8"/>
      <c r="J901" s="8"/>
      <c r="K901" s="8"/>
      <c r="L901" s="8"/>
      <c r="M901" s="8"/>
      <c r="N901" s="101">
        <f t="shared" si="413"/>
        <v>0</v>
      </c>
      <c r="O901" s="101">
        <f t="shared" si="413"/>
        <v>0</v>
      </c>
      <c r="P901" s="101">
        <f t="shared" si="413"/>
        <v>0</v>
      </c>
      <c r="Q901" s="101">
        <f t="shared" si="413"/>
        <v>0</v>
      </c>
      <c r="R901" s="101">
        <f t="shared" si="413"/>
        <v>19.252040000000001</v>
      </c>
      <c r="S901" s="101">
        <f t="shared" si="413"/>
        <v>33.78904</v>
      </c>
      <c r="T901" s="101">
        <f t="shared" si="413"/>
        <v>69.198890000000006</v>
      </c>
      <c r="U901" s="101">
        <f t="shared" si="413"/>
        <v>122.23997</v>
      </c>
      <c r="V901" s="172" t="s">
        <v>50</v>
      </c>
      <c r="W901" s="190">
        <f t="shared" ref="W901:AU901" si="416">W880+W859+W846+W735+W643</f>
        <v>0</v>
      </c>
      <c r="X901" s="190">
        <f t="shared" si="416"/>
        <v>46</v>
      </c>
      <c r="Y901" s="190">
        <f t="shared" si="416"/>
        <v>0</v>
      </c>
      <c r="Z901" s="190">
        <f t="shared" si="416"/>
        <v>0</v>
      </c>
      <c r="AA901" s="190">
        <f t="shared" si="416"/>
        <v>0</v>
      </c>
      <c r="AB901" s="190">
        <f t="shared" si="416"/>
        <v>0</v>
      </c>
      <c r="AC901" s="190">
        <f t="shared" si="416"/>
        <v>0</v>
      </c>
      <c r="AD901" s="190">
        <f t="shared" si="416"/>
        <v>0</v>
      </c>
      <c r="AE901" s="190">
        <f t="shared" si="416"/>
        <v>0</v>
      </c>
      <c r="AF901" s="190">
        <f t="shared" si="416"/>
        <v>0</v>
      </c>
      <c r="AG901" s="190">
        <f t="shared" si="416"/>
        <v>0</v>
      </c>
      <c r="AH901" s="202">
        <f t="shared" si="416"/>
        <v>0</v>
      </c>
      <c r="AI901" s="202">
        <f t="shared" si="416"/>
        <v>0</v>
      </c>
      <c r="AJ901" s="202">
        <f t="shared" si="416"/>
        <v>0</v>
      </c>
      <c r="AK901" s="190">
        <f t="shared" si="416"/>
        <v>0</v>
      </c>
      <c r="AL901" s="190">
        <f t="shared" si="416"/>
        <v>0</v>
      </c>
      <c r="AM901" s="190">
        <f t="shared" si="416"/>
        <v>0</v>
      </c>
      <c r="AN901" s="190">
        <f t="shared" si="416"/>
        <v>0</v>
      </c>
      <c r="AO901" s="190">
        <f t="shared" si="416"/>
        <v>0</v>
      </c>
      <c r="AP901" s="190">
        <f t="shared" si="416"/>
        <v>0</v>
      </c>
      <c r="AQ901" s="190">
        <f t="shared" si="416"/>
        <v>0</v>
      </c>
      <c r="AR901" s="190">
        <f t="shared" si="416"/>
        <v>0</v>
      </c>
      <c r="AS901" s="190">
        <f t="shared" si="416"/>
        <v>0</v>
      </c>
      <c r="AT901" s="190">
        <f t="shared" si="416"/>
        <v>0</v>
      </c>
      <c r="AU901" s="202">
        <f t="shared" si="416"/>
        <v>0</v>
      </c>
      <c r="AV901" s="302"/>
    </row>
    <row r="902" spans="1:48">
      <c r="A902" s="630"/>
      <c r="B902" s="631"/>
      <c r="C902" s="631"/>
      <c r="D902" s="631"/>
      <c r="E902" s="632"/>
      <c r="F902" s="8"/>
      <c r="G902" s="8"/>
      <c r="H902" s="8"/>
      <c r="I902" s="8"/>
      <c r="J902" s="8"/>
      <c r="K902" s="8"/>
      <c r="L902" s="8"/>
      <c r="M902" s="8"/>
      <c r="N902" s="101">
        <f t="shared" si="413"/>
        <v>0</v>
      </c>
      <c r="O902" s="101">
        <f t="shared" si="413"/>
        <v>0</v>
      </c>
      <c r="P902" s="101">
        <f t="shared" si="413"/>
        <v>0</v>
      </c>
      <c r="Q902" s="101">
        <f t="shared" si="413"/>
        <v>0</v>
      </c>
      <c r="R902" s="101">
        <f t="shared" si="413"/>
        <v>0</v>
      </c>
      <c r="S902" s="101">
        <f t="shared" si="413"/>
        <v>0</v>
      </c>
      <c r="T902" s="101">
        <f t="shared" si="413"/>
        <v>0</v>
      </c>
      <c r="U902" s="101">
        <f t="shared" si="413"/>
        <v>0</v>
      </c>
      <c r="V902" s="172" t="s">
        <v>51</v>
      </c>
      <c r="W902" s="190">
        <f t="shared" ref="W902:AU902" si="417">W881+W860+W847+W736+W644</f>
        <v>0</v>
      </c>
      <c r="X902" s="190">
        <f t="shared" si="417"/>
        <v>0</v>
      </c>
      <c r="Y902" s="190">
        <f t="shared" si="417"/>
        <v>0</v>
      </c>
      <c r="Z902" s="190">
        <f t="shared" si="417"/>
        <v>0</v>
      </c>
      <c r="AA902" s="190">
        <f t="shared" si="417"/>
        <v>0</v>
      </c>
      <c r="AB902" s="190">
        <f t="shared" si="417"/>
        <v>0</v>
      </c>
      <c r="AC902" s="190">
        <f t="shared" si="417"/>
        <v>0</v>
      </c>
      <c r="AD902" s="190">
        <f t="shared" si="417"/>
        <v>0</v>
      </c>
      <c r="AE902" s="190">
        <f t="shared" si="417"/>
        <v>0</v>
      </c>
      <c r="AF902" s="190">
        <f t="shared" si="417"/>
        <v>0</v>
      </c>
      <c r="AG902" s="190">
        <f t="shared" si="417"/>
        <v>0</v>
      </c>
      <c r="AH902" s="202">
        <f t="shared" si="417"/>
        <v>0</v>
      </c>
      <c r="AI902" s="202">
        <f t="shared" si="417"/>
        <v>0</v>
      </c>
      <c r="AJ902" s="202">
        <f t="shared" si="417"/>
        <v>0</v>
      </c>
      <c r="AK902" s="190">
        <f t="shared" si="417"/>
        <v>0</v>
      </c>
      <c r="AL902" s="190">
        <f t="shared" si="417"/>
        <v>0</v>
      </c>
      <c r="AM902" s="190">
        <f t="shared" si="417"/>
        <v>0</v>
      </c>
      <c r="AN902" s="190">
        <f t="shared" si="417"/>
        <v>0</v>
      </c>
      <c r="AO902" s="190">
        <f t="shared" si="417"/>
        <v>0</v>
      </c>
      <c r="AP902" s="190">
        <f t="shared" si="417"/>
        <v>0</v>
      </c>
      <c r="AQ902" s="190">
        <f t="shared" si="417"/>
        <v>0</v>
      </c>
      <c r="AR902" s="190">
        <f t="shared" si="417"/>
        <v>0</v>
      </c>
      <c r="AS902" s="190">
        <f t="shared" si="417"/>
        <v>0</v>
      </c>
      <c r="AT902" s="190">
        <f t="shared" si="417"/>
        <v>0</v>
      </c>
      <c r="AU902" s="202">
        <f t="shared" si="417"/>
        <v>0</v>
      </c>
      <c r="AV902" s="302"/>
    </row>
    <row r="903" spans="1:48">
      <c r="A903" s="630"/>
      <c r="B903" s="631"/>
      <c r="C903" s="631"/>
      <c r="D903" s="631"/>
      <c r="E903" s="632"/>
      <c r="F903" s="8"/>
      <c r="G903" s="8"/>
      <c r="H903" s="8"/>
      <c r="I903" s="8"/>
      <c r="J903" s="8"/>
      <c r="K903" s="8"/>
      <c r="L903" s="8"/>
      <c r="M903" s="8"/>
      <c r="N903" s="101">
        <f t="shared" si="413"/>
        <v>1.6500999999999999</v>
      </c>
      <c r="O903" s="101">
        <f t="shared" si="413"/>
        <v>493.22707000000003</v>
      </c>
      <c r="P903" s="101">
        <f t="shared" si="413"/>
        <v>0</v>
      </c>
      <c r="Q903" s="101">
        <f t="shared" si="413"/>
        <v>0</v>
      </c>
      <c r="R903" s="101">
        <f t="shared" si="413"/>
        <v>4.9589999999999996</v>
      </c>
      <c r="S903" s="101">
        <f t="shared" si="413"/>
        <v>0</v>
      </c>
      <c r="T903" s="101">
        <f t="shared" si="413"/>
        <v>0</v>
      </c>
      <c r="U903" s="101">
        <f t="shared" si="413"/>
        <v>499.83617000000004</v>
      </c>
      <c r="V903" s="172" t="s">
        <v>52</v>
      </c>
      <c r="W903" s="190">
        <f t="shared" ref="W903:AU903" si="418">W882+W861+W848+W737+W645</f>
        <v>0</v>
      </c>
      <c r="X903" s="190">
        <f t="shared" si="418"/>
        <v>0</v>
      </c>
      <c r="Y903" s="190">
        <f t="shared" si="418"/>
        <v>0</v>
      </c>
      <c r="Z903" s="190">
        <f t="shared" si="418"/>
        <v>0</v>
      </c>
      <c r="AA903" s="190">
        <f t="shared" si="418"/>
        <v>0</v>
      </c>
      <c r="AB903" s="190">
        <f t="shared" si="418"/>
        <v>0</v>
      </c>
      <c r="AC903" s="190">
        <f t="shared" si="418"/>
        <v>0</v>
      </c>
      <c r="AD903" s="190">
        <f t="shared" si="418"/>
        <v>0</v>
      </c>
      <c r="AE903" s="190">
        <f t="shared" si="418"/>
        <v>0</v>
      </c>
      <c r="AF903" s="190">
        <f t="shared" si="418"/>
        <v>0</v>
      </c>
      <c r="AG903" s="190">
        <f t="shared" si="418"/>
        <v>0</v>
      </c>
      <c r="AH903" s="202">
        <f t="shared" si="418"/>
        <v>0</v>
      </c>
      <c r="AI903" s="202">
        <f t="shared" si="418"/>
        <v>0</v>
      </c>
      <c r="AJ903" s="202">
        <f t="shared" si="418"/>
        <v>0</v>
      </c>
      <c r="AK903" s="190">
        <f t="shared" si="418"/>
        <v>0</v>
      </c>
      <c r="AL903" s="190">
        <f t="shared" si="418"/>
        <v>0</v>
      </c>
      <c r="AM903" s="190">
        <f t="shared" si="418"/>
        <v>0</v>
      </c>
      <c r="AN903" s="190">
        <f t="shared" si="418"/>
        <v>0</v>
      </c>
      <c r="AO903" s="190">
        <f t="shared" si="418"/>
        <v>0</v>
      </c>
      <c r="AP903" s="190">
        <f t="shared" si="418"/>
        <v>0</v>
      </c>
      <c r="AQ903" s="190">
        <f t="shared" si="418"/>
        <v>0</v>
      </c>
      <c r="AR903" s="190">
        <f t="shared" si="418"/>
        <v>0</v>
      </c>
      <c r="AS903" s="190">
        <f t="shared" si="418"/>
        <v>0</v>
      </c>
      <c r="AT903" s="190">
        <f t="shared" si="418"/>
        <v>0</v>
      </c>
      <c r="AU903" s="202">
        <f t="shared" si="418"/>
        <v>0</v>
      </c>
      <c r="AV903" s="302"/>
    </row>
    <row r="904" spans="1:48" s="95" customFormat="1">
      <c r="A904" s="633"/>
      <c r="B904" s="634"/>
      <c r="C904" s="634"/>
      <c r="D904" s="634"/>
      <c r="E904" s="635"/>
      <c r="F904" s="183"/>
      <c r="G904" s="183"/>
      <c r="H904" s="183"/>
      <c r="I904" s="183"/>
      <c r="J904" s="183"/>
      <c r="K904" s="183"/>
      <c r="L904" s="184">
        <f>L897+L883+L862+L849+L738+L646</f>
        <v>1810.1509999999998</v>
      </c>
      <c r="M904" s="184">
        <f>M897+M883+M862+M849+M738+M646</f>
        <v>266.76967424999998</v>
      </c>
      <c r="N904" s="184">
        <f>N883+N862+N849+N738+N646</f>
        <v>62.036451</v>
      </c>
      <c r="O904" s="184">
        <f>O883+O862+O849+O738+O646</f>
        <v>613.88002000000006</v>
      </c>
      <c r="P904" s="184">
        <f>P883+P862+P849+P738+P646</f>
        <v>80.239144890000006</v>
      </c>
      <c r="Q904" s="186">
        <f>SUM(Q899:Q903)</f>
        <v>292.84219899999999</v>
      </c>
      <c r="R904" s="185">
        <f>R883+R862+R849+R738+R646</f>
        <v>305.46113524999998</v>
      </c>
      <c r="S904" s="185">
        <f>S883+S862+S849+S738+S646</f>
        <v>152.10423</v>
      </c>
      <c r="T904" s="185">
        <f>T883+T862+T849+T738+T646</f>
        <v>162.32590000000002</v>
      </c>
      <c r="U904" s="185">
        <f>U883+U862+U849+U738+U646</f>
        <v>1668.8890801400003</v>
      </c>
      <c r="V904" s="340" t="s">
        <v>11</v>
      </c>
      <c r="W904" s="341">
        <f>SUM(W899:W903)</f>
        <v>292842.49699999997</v>
      </c>
      <c r="X904" s="341">
        <f>SUM(X899:X903)</f>
        <v>1199.172</v>
      </c>
      <c r="Y904" s="341">
        <f t="shared" ref="Y904:AU904" si="419">SUM(Y899:Y903)</f>
        <v>0</v>
      </c>
      <c r="Z904" s="341">
        <f t="shared" si="419"/>
        <v>0</v>
      </c>
      <c r="AA904" s="341">
        <f t="shared" si="419"/>
        <v>0</v>
      </c>
      <c r="AB904" s="341">
        <f t="shared" si="419"/>
        <v>0</v>
      </c>
      <c r="AC904" s="341">
        <f t="shared" si="419"/>
        <v>0</v>
      </c>
      <c r="AD904" s="341">
        <f t="shared" si="419"/>
        <v>0</v>
      </c>
      <c r="AE904" s="341">
        <f t="shared" si="419"/>
        <v>0</v>
      </c>
      <c r="AF904" s="341">
        <f t="shared" si="419"/>
        <v>31.5</v>
      </c>
      <c r="AG904" s="341">
        <f t="shared" si="419"/>
        <v>0</v>
      </c>
      <c r="AH904" s="201">
        <f t="shared" si="419"/>
        <v>0</v>
      </c>
      <c r="AI904" s="201">
        <f t="shared" si="419"/>
        <v>0</v>
      </c>
      <c r="AJ904" s="201">
        <f t="shared" si="419"/>
        <v>0</v>
      </c>
      <c r="AK904" s="200">
        <f t="shared" si="419"/>
        <v>1308.6600000000001</v>
      </c>
      <c r="AL904" s="200">
        <f>AL840</f>
        <v>251949.81492</v>
      </c>
      <c r="AM904" s="200">
        <f t="shared" si="419"/>
        <v>0</v>
      </c>
      <c r="AN904" s="200">
        <f t="shared" si="419"/>
        <v>0</v>
      </c>
      <c r="AO904" s="200">
        <f t="shared" si="419"/>
        <v>0</v>
      </c>
      <c r="AP904" s="200">
        <f t="shared" si="419"/>
        <v>0</v>
      </c>
      <c r="AQ904" s="200">
        <f t="shared" si="419"/>
        <v>0</v>
      </c>
      <c r="AR904" s="200">
        <f t="shared" si="419"/>
        <v>0</v>
      </c>
      <c r="AS904" s="200">
        <f t="shared" si="419"/>
        <v>0</v>
      </c>
      <c r="AT904" s="200">
        <f t="shared" si="419"/>
        <v>0</v>
      </c>
      <c r="AU904" s="201">
        <f t="shared" si="419"/>
        <v>0</v>
      </c>
      <c r="AV904" s="332"/>
    </row>
    <row r="905" spans="1:48" ht="15.75" customHeight="1">
      <c r="B905" s="641" t="s">
        <v>922</v>
      </c>
      <c r="C905" s="642"/>
      <c r="D905" s="642"/>
      <c r="E905" s="642"/>
      <c r="F905" s="642"/>
      <c r="G905" s="642"/>
      <c r="H905" s="642"/>
      <c r="I905" s="642"/>
      <c r="J905" s="642"/>
      <c r="K905" s="642"/>
      <c r="L905" s="642"/>
      <c r="M905" s="643"/>
      <c r="N905" s="98"/>
      <c r="O905" s="98"/>
      <c r="P905" s="98"/>
      <c r="Q905" s="98"/>
      <c r="R905" s="98"/>
      <c r="S905" s="98"/>
      <c r="T905" s="98"/>
      <c r="U905" s="99"/>
      <c r="V905" s="173"/>
      <c r="W905" s="190"/>
      <c r="X905" s="190"/>
      <c r="Y905" s="190"/>
      <c r="Z905" s="190"/>
      <c r="AA905" s="190"/>
      <c r="AB905" s="190"/>
      <c r="AC905" s="190"/>
      <c r="AD905" s="190"/>
      <c r="AE905" s="190"/>
      <c r="AF905" s="190"/>
      <c r="AG905" s="190"/>
      <c r="AH905" s="188"/>
      <c r="AI905" s="188"/>
      <c r="AJ905" s="188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88"/>
      <c r="AV905" s="302"/>
    </row>
    <row r="906" spans="1:48" ht="15.75" customHeight="1">
      <c r="A906" s="627"/>
      <c r="B906" s="628"/>
      <c r="C906" s="628"/>
      <c r="D906" s="628"/>
      <c r="E906" s="629"/>
      <c r="F906" s="8"/>
      <c r="G906" s="8"/>
      <c r="H906" s="8"/>
      <c r="I906" s="8"/>
      <c r="J906" s="8"/>
      <c r="K906" s="8"/>
      <c r="L906" s="8"/>
      <c r="M906" s="8"/>
      <c r="N906" s="101">
        <f t="shared" ref="N906:P911" si="420">N887+N864+N852+N740+N648</f>
        <v>0</v>
      </c>
      <c r="O906" s="101">
        <f t="shared" si="420"/>
        <v>0</v>
      </c>
      <c r="P906" s="101">
        <f t="shared" si="420"/>
        <v>0</v>
      </c>
      <c r="Q906" s="101">
        <f>Q899+Q520</f>
        <v>197.727419</v>
      </c>
      <c r="R906" s="101">
        <f t="shared" ref="R906:U911" si="421">R887+R864+R852+R740+R648</f>
        <v>0</v>
      </c>
      <c r="S906" s="101">
        <f t="shared" si="421"/>
        <v>0</v>
      </c>
      <c r="T906" s="101">
        <f t="shared" si="421"/>
        <v>0</v>
      </c>
      <c r="U906" s="101">
        <f t="shared" si="421"/>
        <v>0</v>
      </c>
      <c r="V906" s="172" t="s">
        <v>3</v>
      </c>
      <c r="W906" s="190">
        <f t="shared" ref="W906:AU906" si="422">W899+W520</f>
        <v>197727.717</v>
      </c>
      <c r="X906" s="190">
        <f t="shared" si="422"/>
        <v>4128.1880000000001</v>
      </c>
      <c r="Y906" s="190">
        <f t="shared" si="422"/>
        <v>0</v>
      </c>
      <c r="Z906" s="190">
        <f t="shared" si="422"/>
        <v>0</v>
      </c>
      <c r="AA906" s="190">
        <f t="shared" si="422"/>
        <v>0</v>
      </c>
      <c r="AB906" s="190">
        <f t="shared" si="422"/>
        <v>0</v>
      </c>
      <c r="AC906" s="190">
        <f t="shared" si="422"/>
        <v>0</v>
      </c>
      <c r="AD906" s="190">
        <f t="shared" si="422"/>
        <v>0</v>
      </c>
      <c r="AE906" s="190">
        <f t="shared" si="422"/>
        <v>24.7</v>
      </c>
      <c r="AF906" s="190">
        <f t="shared" si="422"/>
        <v>355.82500999999996</v>
      </c>
      <c r="AG906" s="190">
        <f t="shared" si="422"/>
        <v>0</v>
      </c>
      <c r="AH906" s="202">
        <f t="shared" si="422"/>
        <v>870.53</v>
      </c>
      <c r="AI906" s="202">
        <f t="shared" si="422"/>
        <v>870.53</v>
      </c>
      <c r="AJ906" s="202">
        <f t="shared" si="422"/>
        <v>870.53</v>
      </c>
      <c r="AK906" s="190">
        <f t="shared" si="422"/>
        <v>7842.6215599999996</v>
      </c>
      <c r="AL906" s="190">
        <f t="shared" si="422"/>
        <v>0</v>
      </c>
      <c r="AM906" s="190">
        <f t="shared" si="422"/>
        <v>0</v>
      </c>
      <c r="AN906" s="190">
        <f t="shared" si="422"/>
        <v>0</v>
      </c>
      <c r="AO906" s="190">
        <f t="shared" si="422"/>
        <v>0</v>
      </c>
      <c r="AP906" s="190">
        <f t="shared" si="422"/>
        <v>0</v>
      </c>
      <c r="AQ906" s="190">
        <f t="shared" si="422"/>
        <v>0</v>
      </c>
      <c r="AR906" s="190">
        <f t="shared" si="422"/>
        <v>0</v>
      </c>
      <c r="AS906" s="190">
        <f t="shared" si="422"/>
        <v>0</v>
      </c>
      <c r="AT906" s="190">
        <f t="shared" si="422"/>
        <v>0</v>
      </c>
      <c r="AU906" s="202">
        <f t="shared" si="422"/>
        <v>0</v>
      </c>
      <c r="AV906" s="302"/>
    </row>
    <row r="907" spans="1:48" ht="15.75" customHeight="1">
      <c r="A907" s="630"/>
      <c r="B907" s="631"/>
      <c r="C907" s="631"/>
      <c r="D907" s="631"/>
      <c r="E907" s="632"/>
      <c r="F907" s="8"/>
      <c r="G907" s="8"/>
      <c r="H907" s="8"/>
      <c r="I907" s="8"/>
      <c r="J907" s="8"/>
      <c r="K907" s="8"/>
      <c r="L907" s="8"/>
      <c r="M907" s="8"/>
      <c r="N907" s="101">
        <f t="shared" si="420"/>
        <v>0</v>
      </c>
      <c r="O907" s="101">
        <f t="shared" si="420"/>
        <v>0</v>
      </c>
      <c r="P907" s="101">
        <f t="shared" si="420"/>
        <v>0</v>
      </c>
      <c r="Q907" s="101">
        <f>Q900+Q521</f>
        <v>319.62515999999999</v>
      </c>
      <c r="R907" s="101">
        <f t="shared" si="421"/>
        <v>0</v>
      </c>
      <c r="S907" s="101">
        <f t="shared" si="421"/>
        <v>0</v>
      </c>
      <c r="T907" s="101">
        <f t="shared" si="421"/>
        <v>0</v>
      </c>
      <c r="U907" s="101">
        <f t="shared" si="421"/>
        <v>0</v>
      </c>
      <c r="V907" s="172" t="s">
        <v>8</v>
      </c>
      <c r="W907" s="190">
        <f t="shared" ref="W907:AU907" si="423">W900+W521</f>
        <v>319725.15999999997</v>
      </c>
      <c r="X907" s="190">
        <f t="shared" si="423"/>
        <v>52759.93</v>
      </c>
      <c r="Y907" s="190">
        <f t="shared" si="423"/>
        <v>1070</v>
      </c>
      <c r="Z907" s="190">
        <f t="shared" si="423"/>
        <v>1070</v>
      </c>
      <c r="AA907" s="190">
        <f t="shared" si="423"/>
        <v>1070</v>
      </c>
      <c r="AB907" s="190">
        <f t="shared" si="423"/>
        <v>1070</v>
      </c>
      <c r="AC907" s="190">
        <f t="shared" si="423"/>
        <v>1070</v>
      </c>
      <c r="AD907" s="190">
        <f t="shared" si="423"/>
        <v>1070</v>
      </c>
      <c r="AE907" s="190">
        <f t="shared" si="423"/>
        <v>1070</v>
      </c>
      <c r="AF907" s="190">
        <f t="shared" si="423"/>
        <v>1476.5677700000001</v>
      </c>
      <c r="AG907" s="190">
        <f t="shared" si="423"/>
        <v>1720.587</v>
      </c>
      <c r="AH907" s="202">
        <f t="shared" si="423"/>
        <v>0</v>
      </c>
      <c r="AI907" s="202">
        <f t="shared" si="423"/>
        <v>0</v>
      </c>
      <c r="AJ907" s="202">
        <f t="shared" si="423"/>
        <v>0</v>
      </c>
      <c r="AK907" s="190">
        <f t="shared" si="423"/>
        <v>3855.2577699999997</v>
      </c>
      <c r="AL907" s="190">
        <f t="shared" si="423"/>
        <v>0</v>
      </c>
      <c r="AM907" s="190">
        <f t="shared" si="423"/>
        <v>0</v>
      </c>
      <c r="AN907" s="190">
        <f t="shared" si="423"/>
        <v>0</v>
      </c>
      <c r="AO907" s="190">
        <f t="shared" si="423"/>
        <v>0</v>
      </c>
      <c r="AP907" s="190">
        <f t="shared" si="423"/>
        <v>0</v>
      </c>
      <c r="AQ907" s="190">
        <f t="shared" si="423"/>
        <v>0</v>
      </c>
      <c r="AR907" s="190">
        <f t="shared" si="423"/>
        <v>0</v>
      </c>
      <c r="AS907" s="190">
        <f t="shared" si="423"/>
        <v>0</v>
      </c>
      <c r="AT907" s="190">
        <f t="shared" si="423"/>
        <v>0</v>
      </c>
      <c r="AU907" s="202">
        <f t="shared" si="423"/>
        <v>0</v>
      </c>
      <c r="AV907" s="302"/>
    </row>
    <row r="908" spans="1:48" ht="15.75" customHeight="1">
      <c r="A908" s="630"/>
      <c r="B908" s="631"/>
      <c r="C908" s="631"/>
      <c r="D908" s="631"/>
      <c r="E908" s="632"/>
      <c r="F908" s="8"/>
      <c r="G908" s="8"/>
      <c r="H908" s="8"/>
      <c r="I908" s="8"/>
      <c r="J908" s="8"/>
      <c r="K908" s="8"/>
      <c r="L908" s="8"/>
      <c r="M908" s="8"/>
      <c r="N908" s="101">
        <f t="shared" si="420"/>
        <v>0</v>
      </c>
      <c r="O908" s="101">
        <f t="shared" si="420"/>
        <v>5.3708400000000003</v>
      </c>
      <c r="P908" s="101">
        <f t="shared" si="420"/>
        <v>0.19353999999999999</v>
      </c>
      <c r="Q908" s="101">
        <f>Q901+Q522</f>
        <v>0</v>
      </c>
      <c r="R908" s="101">
        <f t="shared" si="421"/>
        <v>0</v>
      </c>
      <c r="S908" s="101">
        <f t="shared" si="421"/>
        <v>0</v>
      </c>
      <c r="T908" s="101">
        <f t="shared" si="421"/>
        <v>0</v>
      </c>
      <c r="U908" s="101">
        <f t="shared" si="421"/>
        <v>84.120950000000008</v>
      </c>
      <c r="V908" s="172" t="s">
        <v>50</v>
      </c>
      <c r="W908" s="190">
        <f t="shared" ref="W908:AU908" si="424">W901+W522</f>
        <v>0</v>
      </c>
      <c r="X908" s="190">
        <f t="shared" si="424"/>
        <v>46</v>
      </c>
      <c r="Y908" s="190">
        <f t="shared" si="424"/>
        <v>0</v>
      </c>
      <c r="Z908" s="190">
        <f t="shared" si="424"/>
        <v>0</v>
      </c>
      <c r="AA908" s="190">
        <f t="shared" si="424"/>
        <v>0</v>
      </c>
      <c r="AB908" s="190">
        <f t="shared" si="424"/>
        <v>0</v>
      </c>
      <c r="AC908" s="190">
        <f t="shared" si="424"/>
        <v>0</v>
      </c>
      <c r="AD908" s="190">
        <f t="shared" si="424"/>
        <v>0</v>
      </c>
      <c r="AE908" s="190">
        <f t="shared" si="424"/>
        <v>0</v>
      </c>
      <c r="AF908" s="190">
        <f t="shared" si="424"/>
        <v>0</v>
      </c>
      <c r="AG908" s="190">
        <f t="shared" si="424"/>
        <v>0</v>
      </c>
      <c r="AH908" s="202">
        <f t="shared" si="424"/>
        <v>0</v>
      </c>
      <c r="AI908" s="202">
        <f t="shared" si="424"/>
        <v>0</v>
      </c>
      <c r="AJ908" s="202">
        <f t="shared" si="424"/>
        <v>0</v>
      </c>
      <c r="AK908" s="190">
        <f t="shared" si="424"/>
        <v>0</v>
      </c>
      <c r="AL908" s="190">
        <f t="shared" si="424"/>
        <v>0</v>
      </c>
      <c r="AM908" s="190">
        <f t="shared" si="424"/>
        <v>0</v>
      </c>
      <c r="AN908" s="190">
        <f t="shared" si="424"/>
        <v>0</v>
      </c>
      <c r="AO908" s="190">
        <f t="shared" si="424"/>
        <v>0</v>
      </c>
      <c r="AP908" s="190">
        <f t="shared" si="424"/>
        <v>0</v>
      </c>
      <c r="AQ908" s="190">
        <f t="shared" si="424"/>
        <v>0</v>
      </c>
      <c r="AR908" s="190">
        <f t="shared" si="424"/>
        <v>0</v>
      </c>
      <c r="AS908" s="190">
        <f t="shared" si="424"/>
        <v>0</v>
      </c>
      <c r="AT908" s="190">
        <f t="shared" si="424"/>
        <v>0</v>
      </c>
      <c r="AU908" s="202">
        <f t="shared" si="424"/>
        <v>0</v>
      </c>
      <c r="AV908" s="302"/>
    </row>
    <row r="909" spans="1:48">
      <c r="A909" s="630"/>
      <c r="B909" s="631"/>
      <c r="C909" s="631"/>
      <c r="D909" s="631"/>
      <c r="E909" s="632"/>
      <c r="F909" s="8"/>
      <c r="G909" s="8"/>
      <c r="H909" s="8"/>
      <c r="I909" s="8"/>
      <c r="J909" s="8"/>
      <c r="K909" s="8"/>
      <c r="L909" s="8"/>
      <c r="M909" s="8"/>
      <c r="N909" s="101">
        <f t="shared" si="420"/>
        <v>0</v>
      </c>
      <c r="O909" s="101">
        <f t="shared" si="420"/>
        <v>0</v>
      </c>
      <c r="P909" s="101">
        <f t="shared" si="420"/>
        <v>0</v>
      </c>
      <c r="Q909" s="101">
        <f>Q902+Q523</f>
        <v>0</v>
      </c>
      <c r="R909" s="101">
        <f t="shared" si="421"/>
        <v>0</v>
      </c>
      <c r="S909" s="101">
        <f t="shared" si="421"/>
        <v>0</v>
      </c>
      <c r="T909" s="101">
        <f t="shared" si="421"/>
        <v>0</v>
      </c>
      <c r="U909" s="101">
        <f t="shared" si="421"/>
        <v>0</v>
      </c>
      <c r="V909" s="172" t="s">
        <v>51</v>
      </c>
      <c r="W909" s="190">
        <f t="shared" ref="W909:AU909" si="425">W902+W523</f>
        <v>0</v>
      </c>
      <c r="X909" s="190">
        <f t="shared" si="425"/>
        <v>0</v>
      </c>
      <c r="Y909" s="190">
        <f t="shared" si="425"/>
        <v>0</v>
      </c>
      <c r="Z909" s="190">
        <f t="shared" si="425"/>
        <v>0</v>
      </c>
      <c r="AA909" s="190">
        <f t="shared" si="425"/>
        <v>0</v>
      </c>
      <c r="AB909" s="190">
        <f t="shared" si="425"/>
        <v>0</v>
      </c>
      <c r="AC909" s="190">
        <f t="shared" si="425"/>
        <v>0</v>
      </c>
      <c r="AD909" s="190">
        <f t="shared" si="425"/>
        <v>0</v>
      </c>
      <c r="AE909" s="190">
        <f t="shared" si="425"/>
        <v>0</v>
      </c>
      <c r="AF909" s="190">
        <f t="shared" si="425"/>
        <v>0</v>
      </c>
      <c r="AG909" s="190">
        <f t="shared" si="425"/>
        <v>0</v>
      </c>
      <c r="AH909" s="202">
        <f t="shared" si="425"/>
        <v>0</v>
      </c>
      <c r="AI909" s="202">
        <f t="shared" si="425"/>
        <v>0</v>
      </c>
      <c r="AJ909" s="202">
        <f t="shared" si="425"/>
        <v>0</v>
      </c>
      <c r="AK909" s="190">
        <f t="shared" si="425"/>
        <v>0</v>
      </c>
      <c r="AL909" s="190">
        <f t="shared" si="425"/>
        <v>0</v>
      </c>
      <c r="AM909" s="190">
        <f t="shared" si="425"/>
        <v>0</v>
      </c>
      <c r="AN909" s="190">
        <f t="shared" si="425"/>
        <v>0</v>
      </c>
      <c r="AO909" s="190">
        <f t="shared" si="425"/>
        <v>0</v>
      </c>
      <c r="AP909" s="190">
        <f t="shared" si="425"/>
        <v>0</v>
      </c>
      <c r="AQ909" s="190">
        <f t="shared" si="425"/>
        <v>0</v>
      </c>
      <c r="AR909" s="190">
        <f t="shared" si="425"/>
        <v>0</v>
      </c>
      <c r="AS909" s="190">
        <f t="shared" si="425"/>
        <v>0</v>
      </c>
      <c r="AT909" s="190">
        <f t="shared" si="425"/>
        <v>0</v>
      </c>
      <c r="AU909" s="202">
        <f t="shared" si="425"/>
        <v>0</v>
      </c>
      <c r="AV909" s="302"/>
    </row>
    <row r="910" spans="1:48">
      <c r="A910" s="630"/>
      <c r="B910" s="631"/>
      <c r="C910" s="631"/>
      <c r="D910" s="631"/>
      <c r="E910" s="632"/>
      <c r="F910" s="8"/>
      <c r="G910" s="8"/>
      <c r="H910" s="8"/>
      <c r="I910" s="8"/>
      <c r="J910" s="8"/>
      <c r="K910" s="8"/>
      <c r="L910" s="8"/>
      <c r="M910" s="8"/>
      <c r="N910" s="101">
        <f t="shared" si="420"/>
        <v>0</v>
      </c>
      <c r="O910" s="101">
        <f t="shared" si="420"/>
        <v>0</v>
      </c>
      <c r="P910" s="101">
        <f t="shared" si="420"/>
        <v>0</v>
      </c>
      <c r="Q910" s="101">
        <f>Q903+Q524</f>
        <v>2.23428</v>
      </c>
      <c r="R910" s="101">
        <f t="shared" si="421"/>
        <v>0</v>
      </c>
      <c r="S910" s="101">
        <f t="shared" si="421"/>
        <v>0</v>
      </c>
      <c r="T910" s="101">
        <f t="shared" si="421"/>
        <v>0</v>
      </c>
      <c r="U910" s="101">
        <f t="shared" si="421"/>
        <v>0</v>
      </c>
      <c r="V910" s="172" t="s">
        <v>52</v>
      </c>
      <c r="W910" s="190">
        <f t="shared" ref="W910:AU910" si="426">W903+W524</f>
        <v>2234.2800000000002</v>
      </c>
      <c r="X910" s="190">
        <f t="shared" si="426"/>
        <v>0</v>
      </c>
      <c r="Y910" s="190">
        <f t="shared" si="426"/>
        <v>0</v>
      </c>
      <c r="Z910" s="190">
        <f t="shared" si="426"/>
        <v>0</v>
      </c>
      <c r="AA910" s="190">
        <f t="shared" si="426"/>
        <v>0</v>
      </c>
      <c r="AB910" s="190">
        <f t="shared" si="426"/>
        <v>0</v>
      </c>
      <c r="AC910" s="190">
        <f t="shared" si="426"/>
        <v>0</v>
      </c>
      <c r="AD910" s="190">
        <f t="shared" si="426"/>
        <v>0</v>
      </c>
      <c r="AE910" s="190">
        <f t="shared" si="426"/>
        <v>0</v>
      </c>
      <c r="AF910" s="190">
        <f t="shared" si="426"/>
        <v>0</v>
      </c>
      <c r="AG910" s="190">
        <f t="shared" si="426"/>
        <v>0</v>
      </c>
      <c r="AH910" s="202">
        <f t="shared" si="426"/>
        <v>0</v>
      </c>
      <c r="AI910" s="202">
        <f t="shared" si="426"/>
        <v>0</v>
      </c>
      <c r="AJ910" s="202">
        <f t="shared" si="426"/>
        <v>0</v>
      </c>
      <c r="AK910" s="190">
        <f t="shared" si="426"/>
        <v>11.5</v>
      </c>
      <c r="AL910" s="190">
        <f t="shared" si="426"/>
        <v>0</v>
      </c>
      <c r="AM910" s="190">
        <f t="shared" si="426"/>
        <v>0</v>
      </c>
      <c r="AN910" s="190">
        <f t="shared" si="426"/>
        <v>0</v>
      </c>
      <c r="AO910" s="190">
        <f t="shared" si="426"/>
        <v>0</v>
      </c>
      <c r="AP910" s="190">
        <f t="shared" si="426"/>
        <v>0</v>
      </c>
      <c r="AQ910" s="190">
        <f t="shared" si="426"/>
        <v>0</v>
      </c>
      <c r="AR910" s="190">
        <f t="shared" si="426"/>
        <v>0</v>
      </c>
      <c r="AS910" s="190">
        <f t="shared" si="426"/>
        <v>0</v>
      </c>
      <c r="AT910" s="190">
        <f t="shared" si="426"/>
        <v>0</v>
      </c>
      <c r="AU910" s="202">
        <f t="shared" si="426"/>
        <v>0</v>
      </c>
      <c r="AV910" s="302"/>
    </row>
    <row r="911" spans="1:48" s="95" customFormat="1">
      <c r="A911" s="633"/>
      <c r="B911" s="634"/>
      <c r="C911" s="634"/>
      <c r="D911" s="634"/>
      <c r="E911" s="635"/>
      <c r="F911" s="183"/>
      <c r="G911" s="183"/>
      <c r="H911" s="183"/>
      <c r="I911" s="183"/>
      <c r="J911" s="183"/>
      <c r="K911" s="183"/>
      <c r="L911" s="184">
        <f>L904+L892+L869+L857+L745+L653</f>
        <v>1811.4319999999998</v>
      </c>
      <c r="M911" s="184">
        <f>M904+M892+M869+M857+M745+M653</f>
        <v>268.05092724999997</v>
      </c>
      <c r="N911" s="184">
        <f t="shared" si="420"/>
        <v>0</v>
      </c>
      <c r="O911" s="184">
        <f t="shared" si="420"/>
        <v>0</v>
      </c>
      <c r="P911" s="184">
        <f t="shared" si="420"/>
        <v>0</v>
      </c>
      <c r="Q911" s="186">
        <f>SUM(Q906:Q910)</f>
        <v>519.586859</v>
      </c>
      <c r="R911" s="185">
        <f t="shared" si="421"/>
        <v>0.90333600000000003</v>
      </c>
      <c r="S911" s="185">
        <f t="shared" si="421"/>
        <v>0</v>
      </c>
      <c r="T911" s="185">
        <f t="shared" si="421"/>
        <v>0</v>
      </c>
      <c r="U911" s="185">
        <f t="shared" si="421"/>
        <v>1.281253</v>
      </c>
      <c r="V911" s="342" t="s">
        <v>11</v>
      </c>
      <c r="W911" s="343">
        <f>SUM(W906:W910)</f>
        <v>519687.15700000001</v>
      </c>
      <c r="X911" s="343">
        <f t="shared" ref="X911:AU911" si="427">SUM(X906:X910)</f>
        <v>56934.118000000002</v>
      </c>
      <c r="Y911" s="343">
        <f t="shared" si="427"/>
        <v>1070</v>
      </c>
      <c r="Z911" s="343">
        <f t="shared" si="427"/>
        <v>1070</v>
      </c>
      <c r="AA911" s="343">
        <f t="shared" si="427"/>
        <v>1070</v>
      </c>
      <c r="AB911" s="343">
        <f t="shared" si="427"/>
        <v>1070</v>
      </c>
      <c r="AC911" s="343">
        <f t="shared" si="427"/>
        <v>1070</v>
      </c>
      <c r="AD911" s="343">
        <f t="shared" si="427"/>
        <v>1070</v>
      </c>
      <c r="AE911" s="343">
        <f t="shared" si="427"/>
        <v>1094.7</v>
      </c>
      <c r="AF911" s="343">
        <f t="shared" si="427"/>
        <v>1832.3927800000001</v>
      </c>
      <c r="AG911" s="343">
        <f t="shared" si="427"/>
        <v>1720.587</v>
      </c>
      <c r="AH911" s="201">
        <f t="shared" si="427"/>
        <v>870.53</v>
      </c>
      <c r="AI911" s="201">
        <f t="shared" si="427"/>
        <v>870.53</v>
      </c>
      <c r="AJ911" s="201">
        <f t="shared" si="427"/>
        <v>870.53</v>
      </c>
      <c r="AK911" s="200">
        <f t="shared" si="427"/>
        <v>11709.37933</v>
      </c>
      <c r="AL911" s="200">
        <f>AL904+AL526</f>
        <v>262100.17092</v>
      </c>
      <c r="AM911" s="200">
        <f t="shared" si="427"/>
        <v>0</v>
      </c>
      <c r="AN911" s="200">
        <f t="shared" si="427"/>
        <v>0</v>
      </c>
      <c r="AO911" s="200">
        <f t="shared" si="427"/>
        <v>0</v>
      </c>
      <c r="AP911" s="200">
        <f t="shared" si="427"/>
        <v>0</v>
      </c>
      <c r="AQ911" s="200">
        <f t="shared" si="427"/>
        <v>0</v>
      </c>
      <c r="AR911" s="200">
        <f t="shared" si="427"/>
        <v>0</v>
      </c>
      <c r="AS911" s="200">
        <f t="shared" si="427"/>
        <v>0</v>
      </c>
      <c r="AT911" s="200">
        <f t="shared" si="427"/>
        <v>0</v>
      </c>
      <c r="AU911" s="201">
        <f t="shared" si="427"/>
        <v>0</v>
      </c>
      <c r="AV911" s="332"/>
    </row>
    <row r="915" spans="1:49" s="195" customFormat="1">
      <c r="A915" s="1"/>
      <c r="B915" s="1"/>
      <c r="C915" s="90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X915" s="209"/>
      <c r="AH915" s="196"/>
      <c r="AI915" s="196"/>
      <c r="AJ915" s="196"/>
      <c r="AU915" s="196"/>
      <c r="AV915" s="326"/>
      <c r="AW915" s="1"/>
    </row>
    <row r="916" spans="1:49" s="195" customFormat="1">
      <c r="A916" s="1"/>
      <c r="B916" s="1"/>
      <c r="C916" s="90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X916" s="210"/>
      <c r="AH916" s="196"/>
      <c r="AI916" s="196"/>
      <c r="AJ916" s="196"/>
      <c r="AU916" s="196"/>
      <c r="AV916" s="326"/>
      <c r="AW916" s="1"/>
    </row>
    <row r="917" spans="1:49" s="195" customFormat="1">
      <c r="A917" s="1"/>
      <c r="B917" s="1"/>
      <c r="C917" s="90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X917" s="209"/>
      <c r="AH917" s="196"/>
      <c r="AI917" s="196"/>
      <c r="AJ917" s="196"/>
      <c r="AU917" s="196"/>
      <c r="AV917" s="326"/>
      <c r="AW917" s="1"/>
    </row>
    <row r="918" spans="1:49" s="195" customFormat="1">
      <c r="A918" s="1"/>
      <c r="B918" s="1"/>
      <c r="C918" s="90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X918" s="209"/>
      <c r="AH918" s="196"/>
      <c r="AI918" s="196"/>
      <c r="AJ918" s="196"/>
      <c r="AU918" s="196"/>
      <c r="AV918" s="326"/>
      <c r="AW918" s="1"/>
    </row>
    <row r="919" spans="1:49" s="195" customFormat="1">
      <c r="A919" s="1"/>
      <c r="B919" s="1"/>
      <c r="C919" s="90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X919" s="210"/>
      <c r="AH919" s="196"/>
      <c r="AI919" s="196"/>
      <c r="AJ919" s="196"/>
      <c r="AU919" s="196"/>
      <c r="AV919" s="326"/>
      <c r="AW919" s="1"/>
    </row>
    <row r="920" spans="1:49" s="195" customFormat="1">
      <c r="A920" s="1"/>
      <c r="B920" s="1"/>
      <c r="C920" s="358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41"/>
      <c r="AH920" s="196"/>
      <c r="AI920" s="196"/>
      <c r="AJ920" s="196"/>
      <c r="AU920" s="196"/>
      <c r="AV920" s="326"/>
      <c r="AW920" s="1"/>
    </row>
    <row r="921" spans="1:49" s="195" customFormat="1">
      <c r="A921" s="1"/>
      <c r="B921" s="1"/>
      <c r="C921" s="90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209"/>
      <c r="AH921" s="196"/>
      <c r="AI921" s="196"/>
      <c r="AJ921" s="196"/>
      <c r="AU921" s="196"/>
      <c r="AV921" s="326"/>
      <c r="AW921" s="1"/>
    </row>
    <row r="922" spans="1:49" s="195" customFormat="1">
      <c r="A922" s="1"/>
      <c r="B922" s="1"/>
      <c r="C922" s="90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210"/>
      <c r="AH922" s="196"/>
      <c r="AI922" s="196"/>
      <c r="AJ922" s="196"/>
      <c r="AU922" s="196"/>
      <c r="AV922" s="326"/>
      <c r="AW922" s="1"/>
    </row>
    <row r="923" spans="1:49" s="195" customFormat="1">
      <c r="A923" s="1"/>
      <c r="B923" s="1"/>
      <c r="C923" s="90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209"/>
      <c r="AH923" s="196"/>
      <c r="AI923" s="196"/>
      <c r="AJ923" s="196"/>
      <c r="AU923" s="196"/>
      <c r="AV923" s="326"/>
      <c r="AW923" s="1"/>
    </row>
    <row r="924" spans="1:49" s="195" customFormat="1">
      <c r="A924" s="1"/>
      <c r="B924" s="1"/>
      <c r="C924" s="90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209"/>
      <c r="AH924" s="196"/>
      <c r="AI924" s="196"/>
      <c r="AJ924" s="196"/>
      <c r="AU924" s="196"/>
      <c r="AV924" s="326"/>
      <c r="AW924" s="1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AT8:AU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AG7:AK8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L7:V8"/>
    <mergeCell ref="Y7:Z8"/>
    <mergeCell ref="AA7:AB8"/>
    <mergeCell ref="AC7:AD8"/>
    <mergeCell ref="AE7:AF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J15:J20"/>
    <mergeCell ref="K15:K20"/>
    <mergeCell ref="L15:L20"/>
    <mergeCell ref="M15:M20"/>
    <mergeCell ref="F17:F20"/>
    <mergeCell ref="G17:G20"/>
    <mergeCell ref="H17:H20"/>
    <mergeCell ref="I17:I20"/>
    <mergeCell ref="X7:X8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W924"/>
  <sheetViews>
    <sheetView topLeftCell="B5" zoomScale="120" zoomScaleNormal="120" zoomScaleSheetLayoutView="90" workbookViewId="0">
      <pane xSplit="20" ySplit="6" topLeftCell="V757" activePane="bottomRight" state="frozen"/>
      <selection activeCell="B5" sqref="B5"/>
      <selection pane="topRight" activeCell="V5" sqref="V5"/>
      <selection pane="bottomLeft" activeCell="B12" sqref="B12"/>
      <selection pane="bottomRight" activeCell="AG725" sqref="AG725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95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95" hidden="1" customWidth="1"/>
    <col min="24" max="24" width="17.140625" style="195" customWidth="1"/>
    <col min="25" max="31" width="9.140625" style="195" hidden="1" customWidth="1"/>
    <col min="32" max="32" width="22.5703125" style="195" hidden="1" customWidth="1"/>
    <col min="33" max="33" width="21" style="195" customWidth="1"/>
    <col min="34" max="36" width="0" style="196" hidden="1" customWidth="1"/>
    <col min="37" max="37" width="12.42578125" style="195" hidden="1" customWidth="1"/>
    <col min="38" max="38" width="12.5703125" style="195" hidden="1" customWidth="1"/>
    <col min="39" max="46" width="0" style="195" hidden="1" customWidth="1"/>
    <col min="47" max="47" width="0" style="196" hidden="1" customWidth="1"/>
    <col min="48" max="48" width="0" style="326" hidden="1" customWidth="1"/>
    <col min="49" max="16384" width="9.140625" style="1"/>
  </cols>
  <sheetData>
    <row r="1" spans="1:49">
      <c r="AV1" s="223" t="s">
        <v>905</v>
      </c>
    </row>
    <row r="2" spans="1:49">
      <c r="AV2" s="223" t="s">
        <v>906</v>
      </c>
    </row>
    <row r="3" spans="1:49">
      <c r="AV3" s="224" t="s">
        <v>996</v>
      </c>
    </row>
    <row r="4" spans="1:49">
      <c r="AV4" s="225" t="s">
        <v>907</v>
      </c>
    </row>
    <row r="5" spans="1:49" ht="41.25" customHeight="1">
      <c r="B5" s="664" t="s">
        <v>959</v>
      </c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5"/>
      <c r="X5" s="665"/>
      <c r="Y5" s="665"/>
      <c r="Z5" s="665"/>
      <c r="AA5" s="665"/>
      <c r="AB5" s="665"/>
      <c r="AC5" s="665"/>
      <c r="AD5" s="665"/>
      <c r="AE5" s="665"/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5"/>
      <c r="AR5" s="665"/>
      <c r="AS5" s="665"/>
      <c r="AT5" s="665"/>
      <c r="AU5" s="665"/>
      <c r="AV5" s="665"/>
    </row>
    <row r="6" spans="1:49" ht="19.899999999999999" customHeight="1">
      <c r="B6" s="451" t="s">
        <v>1030</v>
      </c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452"/>
      <c r="AI6" s="452"/>
      <c r="AJ6" s="452"/>
      <c r="AK6" s="452"/>
      <c r="AL6" s="452"/>
      <c r="AM6" s="452"/>
      <c r="AN6" s="452"/>
      <c r="AO6" s="452"/>
      <c r="AP6" s="452"/>
      <c r="AQ6" s="452"/>
      <c r="AR6" s="452"/>
      <c r="AS6" s="452"/>
      <c r="AT6" s="452"/>
      <c r="AU6" s="452"/>
      <c r="AV6" s="452"/>
    </row>
    <row r="7" spans="1:49" ht="57" customHeight="1">
      <c r="A7" s="454" t="s">
        <v>7</v>
      </c>
      <c r="B7" s="454"/>
      <c r="C7" s="455" t="s">
        <v>40</v>
      </c>
      <c r="D7" s="455" t="s">
        <v>41</v>
      </c>
      <c r="E7" s="455" t="s">
        <v>42</v>
      </c>
      <c r="F7" s="455" t="s">
        <v>12</v>
      </c>
      <c r="G7" s="455"/>
      <c r="H7" s="455"/>
      <c r="I7" s="455"/>
      <c r="J7" s="455" t="s">
        <v>1</v>
      </c>
      <c r="K7" s="455" t="s">
        <v>2</v>
      </c>
      <c r="L7" s="499" t="s">
        <v>1022</v>
      </c>
      <c r="M7" s="500"/>
      <c r="N7" s="500"/>
      <c r="O7" s="500"/>
      <c r="P7" s="500"/>
      <c r="Q7" s="500"/>
      <c r="R7" s="500"/>
      <c r="S7" s="500"/>
      <c r="T7" s="500"/>
      <c r="U7" s="500"/>
      <c r="V7" s="501"/>
      <c r="W7" s="344" t="s">
        <v>1010</v>
      </c>
      <c r="X7" s="495" t="s">
        <v>1023</v>
      </c>
      <c r="Y7" s="489" t="s">
        <v>880</v>
      </c>
      <c r="Z7" s="661"/>
      <c r="AA7" s="658" t="s">
        <v>881</v>
      </c>
      <c r="AB7" s="659"/>
      <c r="AC7" s="658" t="s">
        <v>882</v>
      </c>
      <c r="AD7" s="659"/>
      <c r="AE7" s="489"/>
      <c r="AF7" s="661"/>
      <c r="AG7" s="495" t="s">
        <v>1024</v>
      </c>
      <c r="AH7" s="495"/>
      <c r="AI7" s="495"/>
      <c r="AJ7" s="495"/>
      <c r="AK7" s="495"/>
      <c r="AL7" s="483" t="s">
        <v>885</v>
      </c>
      <c r="AM7" s="484"/>
      <c r="AN7" s="484"/>
      <c r="AO7" s="484"/>
      <c r="AP7" s="485"/>
      <c r="AQ7" s="489" t="s">
        <v>886</v>
      </c>
      <c r="AR7" s="492" t="s">
        <v>887</v>
      </c>
      <c r="AS7" s="493"/>
      <c r="AT7" s="493"/>
      <c r="AU7" s="494"/>
      <c r="AV7" s="495" t="s">
        <v>888</v>
      </c>
      <c r="AW7" s="335"/>
    </row>
    <row r="8" spans="1:49" ht="26.25" customHeight="1">
      <c r="A8" s="454"/>
      <c r="B8" s="454"/>
      <c r="C8" s="455"/>
      <c r="D8" s="455"/>
      <c r="E8" s="455"/>
      <c r="F8" s="455" t="s">
        <v>13</v>
      </c>
      <c r="G8" s="455" t="s">
        <v>14</v>
      </c>
      <c r="H8" s="455" t="s">
        <v>15</v>
      </c>
      <c r="I8" s="455"/>
      <c r="J8" s="455"/>
      <c r="K8" s="455"/>
      <c r="L8" s="502"/>
      <c r="M8" s="503"/>
      <c r="N8" s="503"/>
      <c r="O8" s="503"/>
      <c r="P8" s="503"/>
      <c r="Q8" s="503"/>
      <c r="R8" s="503"/>
      <c r="S8" s="503"/>
      <c r="T8" s="503"/>
      <c r="U8" s="503"/>
      <c r="V8" s="504"/>
      <c r="W8" s="336"/>
      <c r="X8" s="663"/>
      <c r="Y8" s="662"/>
      <c r="Z8" s="662"/>
      <c r="AA8" s="660"/>
      <c r="AB8" s="660"/>
      <c r="AC8" s="660"/>
      <c r="AD8" s="660"/>
      <c r="AE8" s="662"/>
      <c r="AF8" s="662"/>
      <c r="AG8" s="497"/>
      <c r="AH8" s="497"/>
      <c r="AI8" s="497"/>
      <c r="AJ8" s="497"/>
      <c r="AK8" s="497"/>
      <c r="AL8" s="486"/>
      <c r="AM8" s="487"/>
      <c r="AN8" s="487"/>
      <c r="AO8" s="487"/>
      <c r="AP8" s="488"/>
      <c r="AQ8" s="490"/>
      <c r="AR8" s="498" t="s">
        <v>889</v>
      </c>
      <c r="AS8" s="498" t="s">
        <v>480</v>
      </c>
      <c r="AT8" s="456" t="s">
        <v>890</v>
      </c>
      <c r="AU8" s="456"/>
      <c r="AV8" s="496"/>
      <c r="AW8" s="335"/>
    </row>
    <row r="9" spans="1:49" ht="33" customHeight="1">
      <c r="A9" s="454"/>
      <c r="B9" s="454"/>
      <c r="C9" s="455"/>
      <c r="D9" s="455"/>
      <c r="E9" s="455"/>
      <c r="F9" s="455"/>
      <c r="G9" s="455"/>
      <c r="H9" s="7" t="s">
        <v>16</v>
      </c>
      <c r="I9" s="7" t="s">
        <v>17</v>
      </c>
      <c r="J9" s="455"/>
      <c r="K9" s="455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26" t="s">
        <v>351</v>
      </c>
      <c r="X9" s="226" t="s">
        <v>891</v>
      </c>
      <c r="Y9" s="192" t="s">
        <v>892</v>
      </c>
      <c r="Z9" s="192" t="s">
        <v>893</v>
      </c>
      <c r="AA9" s="227" t="s">
        <v>892</v>
      </c>
      <c r="AB9" s="226" t="s">
        <v>893</v>
      </c>
      <c r="AC9" s="226" t="s">
        <v>894</v>
      </c>
      <c r="AD9" s="226" t="s">
        <v>893</v>
      </c>
      <c r="AE9" s="192" t="s">
        <v>894</v>
      </c>
      <c r="AF9" s="192" t="s">
        <v>893</v>
      </c>
      <c r="AG9" s="227" t="s">
        <v>1013</v>
      </c>
      <c r="AH9" s="324" t="s">
        <v>896</v>
      </c>
      <c r="AI9" s="228" t="s">
        <v>897</v>
      </c>
      <c r="AJ9" s="324" t="s">
        <v>898</v>
      </c>
      <c r="AK9" s="226" t="s">
        <v>899</v>
      </c>
      <c r="AL9" s="226" t="s">
        <v>900</v>
      </c>
      <c r="AM9" s="226" t="s">
        <v>901</v>
      </c>
      <c r="AN9" s="226" t="s">
        <v>902</v>
      </c>
      <c r="AO9" s="226" t="s">
        <v>898</v>
      </c>
      <c r="AP9" s="226" t="s">
        <v>899</v>
      </c>
      <c r="AQ9" s="491"/>
      <c r="AR9" s="498"/>
      <c r="AS9" s="498"/>
      <c r="AT9" s="192" t="s">
        <v>903</v>
      </c>
      <c r="AU9" s="229" t="s">
        <v>904</v>
      </c>
      <c r="AV9" s="497"/>
    </row>
    <row r="10" spans="1:49" s="189" customFormat="1" ht="14.25" customHeight="1">
      <c r="A10" s="457">
        <v>1</v>
      </c>
      <c r="B10" s="458"/>
      <c r="C10" s="187">
        <v>2</v>
      </c>
      <c r="D10" s="187">
        <v>3</v>
      </c>
      <c r="E10" s="187">
        <v>4</v>
      </c>
      <c r="F10" s="187">
        <v>5</v>
      </c>
      <c r="G10" s="187">
        <v>6</v>
      </c>
      <c r="H10" s="187">
        <v>7</v>
      </c>
      <c r="I10" s="187">
        <v>8</v>
      </c>
      <c r="J10" s="187">
        <v>9</v>
      </c>
      <c r="K10" s="187">
        <v>10</v>
      </c>
      <c r="L10" s="187">
        <v>11</v>
      </c>
      <c r="M10" s="187">
        <v>12</v>
      </c>
      <c r="N10" s="187">
        <v>16</v>
      </c>
      <c r="O10" s="187">
        <v>17</v>
      </c>
      <c r="P10" s="187">
        <v>18</v>
      </c>
      <c r="Q10" s="187">
        <v>3</v>
      </c>
      <c r="R10" s="187">
        <v>3</v>
      </c>
      <c r="S10" s="187">
        <v>21</v>
      </c>
      <c r="T10" s="187">
        <v>22</v>
      </c>
      <c r="U10" s="187">
        <v>23</v>
      </c>
      <c r="V10" s="187">
        <v>4</v>
      </c>
      <c r="W10" s="187">
        <v>5</v>
      </c>
      <c r="X10" s="187">
        <v>6</v>
      </c>
      <c r="Y10" s="187">
        <v>7</v>
      </c>
      <c r="Z10" s="187">
        <v>8</v>
      </c>
      <c r="AA10" s="187">
        <v>9</v>
      </c>
      <c r="AB10" s="187">
        <v>10</v>
      </c>
      <c r="AC10" s="187">
        <v>11</v>
      </c>
      <c r="AD10" s="187">
        <v>12</v>
      </c>
      <c r="AE10" s="187">
        <v>7</v>
      </c>
      <c r="AF10" s="187">
        <v>8</v>
      </c>
      <c r="AG10" s="187">
        <v>9</v>
      </c>
      <c r="AH10" s="187">
        <v>10</v>
      </c>
      <c r="AI10" s="188">
        <v>11</v>
      </c>
      <c r="AJ10" s="187">
        <v>12</v>
      </c>
      <c r="AK10" s="188">
        <v>10</v>
      </c>
      <c r="AL10" s="187">
        <v>11</v>
      </c>
      <c r="AM10" s="188">
        <v>15</v>
      </c>
      <c r="AN10" s="187">
        <v>16</v>
      </c>
      <c r="AO10" s="188">
        <v>17</v>
      </c>
      <c r="AP10" s="187">
        <v>12</v>
      </c>
      <c r="AQ10" s="188">
        <v>13</v>
      </c>
      <c r="AR10" s="187">
        <v>14</v>
      </c>
      <c r="AS10" s="188">
        <v>15</v>
      </c>
      <c r="AT10" s="187">
        <v>16</v>
      </c>
      <c r="AU10" s="188">
        <v>17</v>
      </c>
      <c r="AV10" s="302">
        <v>18</v>
      </c>
    </row>
    <row r="11" spans="1:49" ht="23.25" customHeight="1">
      <c r="A11" s="204"/>
      <c r="B11" s="164"/>
      <c r="C11" s="174" t="s">
        <v>917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8"/>
      <c r="AI11" s="198"/>
      <c r="AJ11" s="198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8"/>
      <c r="AV11" s="327"/>
    </row>
    <row r="12" spans="1:49" ht="15.75" hidden="1" customHeight="1">
      <c r="A12" s="459" t="s">
        <v>23</v>
      </c>
      <c r="B12" s="460"/>
      <c r="C12" s="460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0"/>
      <c r="R12" s="460"/>
      <c r="S12" s="460"/>
      <c r="T12" s="460"/>
      <c r="U12" s="460"/>
      <c r="V12" s="460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  <c r="AT12" s="461"/>
      <c r="AU12" s="461"/>
      <c r="AV12" s="462"/>
    </row>
    <row r="13" spans="1:49" ht="15.75" hidden="1" customHeight="1">
      <c r="A13" s="463" t="s">
        <v>24</v>
      </c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6"/>
    </row>
    <row r="14" spans="1:49" ht="15.75" hidden="1" customHeight="1">
      <c r="A14" s="467" t="s">
        <v>150</v>
      </c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9"/>
      <c r="X14" s="469"/>
      <c r="Y14" s="469"/>
      <c r="Z14" s="469"/>
      <c r="AA14" s="469"/>
      <c r="AB14" s="469"/>
      <c r="AC14" s="469"/>
      <c r="AD14" s="469"/>
      <c r="AE14" s="469"/>
      <c r="AF14" s="469"/>
      <c r="AG14" s="469"/>
      <c r="AH14" s="469"/>
      <c r="AI14" s="469"/>
      <c r="AJ14" s="469"/>
      <c r="AK14" s="469"/>
      <c r="AL14" s="469"/>
      <c r="AM14" s="469"/>
      <c r="AN14" s="469"/>
      <c r="AO14" s="469"/>
      <c r="AP14" s="469"/>
      <c r="AQ14" s="469"/>
      <c r="AR14" s="469"/>
      <c r="AS14" s="469"/>
      <c r="AT14" s="469"/>
      <c r="AU14" s="469"/>
      <c r="AV14" s="470"/>
    </row>
    <row r="15" spans="1:49" ht="19.5" customHeight="1">
      <c r="A15" s="471"/>
      <c r="B15" s="474" t="s">
        <v>151</v>
      </c>
      <c r="C15" s="656" t="s">
        <v>63</v>
      </c>
      <c r="D15" s="474" t="s">
        <v>257</v>
      </c>
      <c r="E15" s="476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517">
        <v>2021</v>
      </c>
      <c r="K15" s="517">
        <v>2023</v>
      </c>
      <c r="L15" s="515">
        <v>6.8157399999999999</v>
      </c>
      <c r="M15" s="515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93">
        <v>0</v>
      </c>
      <c r="X15" s="93">
        <v>0</v>
      </c>
      <c r="Y15" s="93">
        <v>0</v>
      </c>
      <c r="Z15" s="93">
        <v>0</v>
      </c>
      <c r="AA15" s="93">
        <v>0</v>
      </c>
      <c r="AB15" s="93">
        <v>0</v>
      </c>
      <c r="AC15" s="93">
        <v>0</v>
      </c>
      <c r="AD15" s="93">
        <v>0</v>
      </c>
      <c r="AE15" s="93">
        <v>0</v>
      </c>
      <c r="AF15" s="93">
        <v>0</v>
      </c>
      <c r="AG15" s="93">
        <v>0</v>
      </c>
      <c r="AH15" s="5">
        <v>0</v>
      </c>
      <c r="AI15" s="5">
        <v>0</v>
      </c>
      <c r="AJ15" s="5">
        <v>0</v>
      </c>
      <c r="AK15" s="93">
        <v>0</v>
      </c>
      <c r="AL15" s="93">
        <v>0</v>
      </c>
      <c r="AM15" s="93">
        <v>0</v>
      </c>
      <c r="AN15" s="93">
        <v>0</v>
      </c>
      <c r="AO15" s="93">
        <v>0</v>
      </c>
      <c r="AP15" s="93">
        <v>0</v>
      </c>
      <c r="AQ15" s="93">
        <v>0</v>
      </c>
      <c r="AR15" s="93">
        <v>0</v>
      </c>
      <c r="AS15" s="93">
        <v>0</v>
      </c>
      <c r="AT15" s="93">
        <v>0</v>
      </c>
      <c r="AU15" s="5">
        <v>0</v>
      </c>
      <c r="AV15" s="302"/>
    </row>
    <row r="16" spans="1:49" ht="35.25" customHeight="1">
      <c r="A16" s="472"/>
      <c r="B16" s="474"/>
      <c r="C16" s="656"/>
      <c r="D16" s="474"/>
      <c r="E16" s="476"/>
      <c r="F16" s="6" t="s">
        <v>19</v>
      </c>
      <c r="G16" s="6" t="s">
        <v>22</v>
      </c>
      <c r="H16" s="10" t="s">
        <v>59</v>
      </c>
      <c r="I16" s="6" t="s">
        <v>56</v>
      </c>
      <c r="J16" s="517"/>
      <c r="K16" s="517"/>
      <c r="L16" s="515"/>
      <c r="M16" s="515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3">
        <v>0</v>
      </c>
      <c r="X16" s="93">
        <v>0</v>
      </c>
      <c r="Y16" s="93">
        <v>0</v>
      </c>
      <c r="Z16" s="93">
        <v>0</v>
      </c>
      <c r="AA16" s="93">
        <v>0</v>
      </c>
      <c r="AB16" s="93">
        <v>0</v>
      </c>
      <c r="AC16" s="93">
        <v>0</v>
      </c>
      <c r="AD16" s="93">
        <v>0</v>
      </c>
      <c r="AE16" s="93">
        <v>0</v>
      </c>
      <c r="AF16" s="93">
        <v>0</v>
      </c>
      <c r="AG16" s="93">
        <v>0</v>
      </c>
      <c r="AH16" s="5">
        <v>0</v>
      </c>
      <c r="AI16" s="5">
        <v>0</v>
      </c>
      <c r="AJ16" s="5">
        <v>0</v>
      </c>
      <c r="AK16" s="93">
        <v>0</v>
      </c>
      <c r="AL16" s="93">
        <v>0</v>
      </c>
      <c r="AM16" s="93">
        <v>0</v>
      </c>
      <c r="AN16" s="93">
        <v>0</v>
      </c>
      <c r="AO16" s="93">
        <v>0</v>
      </c>
      <c r="AP16" s="93">
        <v>0</v>
      </c>
      <c r="AQ16" s="93">
        <v>0</v>
      </c>
      <c r="AR16" s="93">
        <v>0</v>
      </c>
      <c r="AS16" s="93">
        <v>0</v>
      </c>
      <c r="AT16" s="93">
        <v>0</v>
      </c>
      <c r="AU16" s="5">
        <v>0</v>
      </c>
      <c r="AV16" s="302"/>
    </row>
    <row r="17" spans="1:48" ht="19.5" customHeight="1">
      <c r="A17" s="472"/>
      <c r="B17" s="474"/>
      <c r="C17" s="656"/>
      <c r="D17" s="474"/>
      <c r="E17" s="476"/>
      <c r="F17" s="476" t="s">
        <v>39</v>
      </c>
      <c r="G17" s="476" t="s">
        <v>21</v>
      </c>
      <c r="H17" s="476" t="s">
        <v>59</v>
      </c>
      <c r="I17" s="476" t="s">
        <v>366</v>
      </c>
      <c r="J17" s="517"/>
      <c r="K17" s="517"/>
      <c r="L17" s="515"/>
      <c r="M17" s="515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93">
        <v>0</v>
      </c>
      <c r="X17" s="93">
        <v>0</v>
      </c>
      <c r="Y17" s="93">
        <v>0</v>
      </c>
      <c r="Z17" s="93">
        <v>0</v>
      </c>
      <c r="AA17" s="93">
        <v>0</v>
      </c>
      <c r="AB17" s="93">
        <v>0</v>
      </c>
      <c r="AC17" s="93">
        <v>0</v>
      </c>
      <c r="AD17" s="93">
        <v>0</v>
      </c>
      <c r="AE17" s="93">
        <v>0</v>
      </c>
      <c r="AF17" s="93">
        <v>0</v>
      </c>
      <c r="AG17" s="93">
        <v>0</v>
      </c>
      <c r="AH17" s="5">
        <v>0</v>
      </c>
      <c r="AI17" s="5">
        <v>0</v>
      </c>
      <c r="AJ17" s="5">
        <v>0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0</v>
      </c>
      <c r="AS17" s="93">
        <v>0</v>
      </c>
      <c r="AT17" s="93">
        <v>0</v>
      </c>
      <c r="AU17" s="5">
        <v>0</v>
      </c>
      <c r="AV17" s="302"/>
    </row>
    <row r="18" spans="1:48" ht="19.5" customHeight="1">
      <c r="A18" s="472"/>
      <c r="B18" s="474"/>
      <c r="C18" s="656"/>
      <c r="D18" s="474"/>
      <c r="E18" s="476"/>
      <c r="F18" s="476"/>
      <c r="G18" s="476"/>
      <c r="H18" s="476"/>
      <c r="I18" s="476"/>
      <c r="J18" s="517"/>
      <c r="K18" s="517"/>
      <c r="L18" s="515"/>
      <c r="M18" s="515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3">
        <v>0</v>
      </c>
      <c r="X18" s="93">
        <v>0</v>
      </c>
      <c r="Y18" s="93">
        <v>0</v>
      </c>
      <c r="Z18" s="93">
        <v>0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0</v>
      </c>
      <c r="AH18" s="5">
        <v>0</v>
      </c>
      <c r="AI18" s="5">
        <v>0</v>
      </c>
      <c r="AJ18" s="5">
        <v>0</v>
      </c>
      <c r="AK18" s="93">
        <v>0</v>
      </c>
      <c r="AL18" s="93">
        <v>0</v>
      </c>
      <c r="AM18" s="93">
        <v>0</v>
      </c>
      <c r="AN18" s="93">
        <v>0</v>
      </c>
      <c r="AO18" s="93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5">
        <v>0</v>
      </c>
      <c r="AV18" s="302"/>
    </row>
    <row r="19" spans="1:48" ht="18" customHeight="1">
      <c r="A19" s="472"/>
      <c r="B19" s="474"/>
      <c r="C19" s="656"/>
      <c r="D19" s="474"/>
      <c r="E19" s="476"/>
      <c r="F19" s="476"/>
      <c r="G19" s="476"/>
      <c r="H19" s="476"/>
      <c r="I19" s="476"/>
      <c r="J19" s="517"/>
      <c r="K19" s="517"/>
      <c r="L19" s="515"/>
      <c r="M19" s="515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3">
        <v>0</v>
      </c>
      <c r="X19" s="93">
        <v>0</v>
      </c>
      <c r="Y19" s="93">
        <v>0</v>
      </c>
      <c r="Z19" s="93">
        <v>0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93">
        <v>0</v>
      </c>
      <c r="AG19" s="93">
        <v>0</v>
      </c>
      <c r="AH19" s="5">
        <v>0</v>
      </c>
      <c r="AI19" s="5">
        <v>0</v>
      </c>
      <c r="AJ19" s="5">
        <v>0</v>
      </c>
      <c r="AK19" s="93">
        <v>0</v>
      </c>
      <c r="AL19" s="93">
        <v>0</v>
      </c>
      <c r="AM19" s="93">
        <v>0</v>
      </c>
      <c r="AN19" s="93">
        <v>0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0</v>
      </c>
      <c r="AU19" s="5">
        <v>0</v>
      </c>
      <c r="AV19" s="302"/>
    </row>
    <row r="20" spans="1:48" ht="17.25" customHeight="1">
      <c r="A20" s="472"/>
      <c r="B20" s="474"/>
      <c r="C20" s="656"/>
      <c r="D20" s="474"/>
      <c r="E20" s="476"/>
      <c r="F20" s="476"/>
      <c r="G20" s="476"/>
      <c r="H20" s="476"/>
      <c r="I20" s="476"/>
      <c r="J20" s="517"/>
      <c r="K20" s="517"/>
      <c r="L20" s="515"/>
      <c r="M20" s="515"/>
      <c r="N20" s="230">
        <f t="shared" ref="N20:T20" si="1">SUM(N15:N19)</f>
        <v>0</v>
      </c>
      <c r="O20" s="230">
        <f t="shared" si="1"/>
        <v>0</v>
      </c>
      <c r="P20" s="230">
        <f t="shared" si="1"/>
        <v>7.1999999999999998E-3</v>
      </c>
      <c r="Q20" s="230">
        <f>SUM(Q15:Q19)</f>
        <v>0</v>
      </c>
      <c r="R20" s="230">
        <f t="shared" si="1"/>
        <v>6.8085399999999998</v>
      </c>
      <c r="S20" s="230">
        <f t="shared" si="1"/>
        <v>0</v>
      </c>
      <c r="T20" s="230">
        <f t="shared" si="1"/>
        <v>0</v>
      </c>
      <c r="U20" s="231">
        <f t="shared" si="0"/>
        <v>6.8157399999999999</v>
      </c>
      <c r="V20" s="231" t="s">
        <v>11</v>
      </c>
      <c r="W20" s="193">
        <f>SUM(W15:W19)</f>
        <v>0</v>
      </c>
      <c r="X20" s="193">
        <f t="shared" ref="X20:AU20" si="2">SUM(X15:X19)</f>
        <v>0</v>
      </c>
      <c r="Y20" s="193">
        <f t="shared" si="2"/>
        <v>0</v>
      </c>
      <c r="Z20" s="193">
        <f t="shared" si="2"/>
        <v>0</v>
      </c>
      <c r="AA20" s="193">
        <f t="shared" si="2"/>
        <v>0</v>
      </c>
      <c r="AB20" s="193">
        <f t="shared" si="2"/>
        <v>0</v>
      </c>
      <c r="AC20" s="193">
        <f t="shared" si="2"/>
        <v>0</v>
      </c>
      <c r="AD20" s="193">
        <f t="shared" si="2"/>
        <v>0</v>
      </c>
      <c r="AE20" s="193">
        <f t="shared" si="2"/>
        <v>0</v>
      </c>
      <c r="AF20" s="193">
        <f t="shared" si="2"/>
        <v>0</v>
      </c>
      <c r="AG20" s="193">
        <f t="shared" si="2"/>
        <v>0</v>
      </c>
      <c r="AH20" s="230">
        <f t="shared" si="2"/>
        <v>0</v>
      </c>
      <c r="AI20" s="230">
        <f t="shared" si="2"/>
        <v>0</v>
      </c>
      <c r="AJ20" s="230">
        <f t="shared" si="2"/>
        <v>0</v>
      </c>
      <c r="AK20" s="193">
        <f t="shared" si="2"/>
        <v>0</v>
      </c>
      <c r="AL20" s="193">
        <f t="shared" si="2"/>
        <v>0</v>
      </c>
      <c r="AM20" s="193">
        <f t="shared" si="2"/>
        <v>0</v>
      </c>
      <c r="AN20" s="193">
        <f t="shared" si="2"/>
        <v>0</v>
      </c>
      <c r="AO20" s="193">
        <f t="shared" si="2"/>
        <v>0</v>
      </c>
      <c r="AP20" s="193">
        <f t="shared" si="2"/>
        <v>0</v>
      </c>
      <c r="AQ20" s="193">
        <f t="shared" si="2"/>
        <v>0</v>
      </c>
      <c r="AR20" s="193">
        <f t="shared" si="2"/>
        <v>0</v>
      </c>
      <c r="AS20" s="193">
        <f t="shared" si="2"/>
        <v>0</v>
      </c>
      <c r="AT20" s="193">
        <f t="shared" si="2"/>
        <v>0</v>
      </c>
      <c r="AU20" s="230">
        <f t="shared" si="2"/>
        <v>0</v>
      </c>
      <c r="AV20" s="328"/>
    </row>
    <row r="21" spans="1:48" ht="15.75" customHeight="1">
      <c r="A21" s="472"/>
      <c r="B21" s="516" t="s">
        <v>152</v>
      </c>
      <c r="C21" s="656" t="s">
        <v>64</v>
      </c>
      <c r="D21" s="474" t="s">
        <v>257</v>
      </c>
      <c r="E21" s="476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517">
        <v>2023</v>
      </c>
      <c r="K21" s="517">
        <v>2023</v>
      </c>
      <c r="L21" s="515">
        <v>2.5399099999999999</v>
      </c>
      <c r="M21" s="515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91">
        <v>1023.14</v>
      </c>
      <c r="X21" s="191">
        <v>0</v>
      </c>
      <c r="Y21" s="191">
        <v>0</v>
      </c>
      <c r="Z21" s="191">
        <v>0</v>
      </c>
      <c r="AA21" s="191">
        <v>0</v>
      </c>
      <c r="AB21" s="191">
        <v>0</v>
      </c>
      <c r="AC21" s="191">
        <v>0</v>
      </c>
      <c r="AD21" s="191">
        <v>0</v>
      </c>
      <c r="AE21" s="191">
        <v>0</v>
      </c>
      <c r="AF21" s="191">
        <v>0</v>
      </c>
      <c r="AG21" s="191">
        <v>0</v>
      </c>
      <c r="AH21" s="4">
        <v>0</v>
      </c>
      <c r="AI21" s="4">
        <v>0</v>
      </c>
      <c r="AJ21" s="4">
        <v>0</v>
      </c>
      <c r="AK21" s="191">
        <v>0</v>
      </c>
      <c r="AL21" s="191">
        <v>0</v>
      </c>
      <c r="AM21" s="191">
        <v>0</v>
      </c>
      <c r="AN21" s="191">
        <v>0</v>
      </c>
      <c r="AO21" s="191">
        <v>0</v>
      </c>
      <c r="AP21" s="191">
        <v>0</v>
      </c>
      <c r="AQ21" s="191">
        <v>0</v>
      </c>
      <c r="AR21" s="191">
        <v>0</v>
      </c>
      <c r="AS21" s="191">
        <v>0</v>
      </c>
      <c r="AT21" s="191">
        <v>0</v>
      </c>
      <c r="AU21" s="4">
        <v>0</v>
      </c>
      <c r="AV21" s="636" t="s">
        <v>997</v>
      </c>
    </row>
    <row r="22" spans="1:48" ht="34.5" customHeight="1">
      <c r="A22" s="472"/>
      <c r="B22" s="516"/>
      <c r="C22" s="656"/>
      <c r="D22" s="474"/>
      <c r="E22" s="476"/>
      <c r="F22" s="6" t="s">
        <v>19</v>
      </c>
      <c r="G22" s="6" t="s">
        <v>22</v>
      </c>
      <c r="H22" s="10" t="s">
        <v>59</v>
      </c>
      <c r="I22" s="6" t="s">
        <v>58</v>
      </c>
      <c r="J22" s="517"/>
      <c r="K22" s="517"/>
      <c r="L22" s="515"/>
      <c r="M22" s="515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1">
        <v>0</v>
      </c>
      <c r="X22" s="191">
        <v>0</v>
      </c>
      <c r="Y22" s="191">
        <v>0</v>
      </c>
      <c r="Z22" s="191">
        <v>0</v>
      </c>
      <c r="AA22" s="191">
        <v>0</v>
      </c>
      <c r="AB22" s="191">
        <v>0</v>
      </c>
      <c r="AC22" s="191">
        <v>0</v>
      </c>
      <c r="AD22" s="191">
        <v>0</v>
      </c>
      <c r="AE22" s="191">
        <v>0</v>
      </c>
      <c r="AF22" s="191">
        <v>0</v>
      </c>
      <c r="AG22" s="191">
        <v>0</v>
      </c>
      <c r="AH22" s="4">
        <v>0</v>
      </c>
      <c r="AI22" s="4">
        <v>0</v>
      </c>
      <c r="AJ22" s="4">
        <v>0</v>
      </c>
      <c r="AK22" s="191">
        <v>0</v>
      </c>
      <c r="AL22" s="191">
        <v>0</v>
      </c>
      <c r="AM22" s="191">
        <v>0</v>
      </c>
      <c r="AN22" s="191">
        <v>0</v>
      </c>
      <c r="AO22" s="191">
        <v>0</v>
      </c>
      <c r="AP22" s="191">
        <v>0</v>
      </c>
      <c r="AQ22" s="191">
        <v>0</v>
      </c>
      <c r="AR22" s="191">
        <v>0</v>
      </c>
      <c r="AS22" s="191">
        <v>0</v>
      </c>
      <c r="AT22" s="191">
        <v>0</v>
      </c>
      <c r="AU22" s="4">
        <v>0</v>
      </c>
      <c r="AV22" s="637"/>
    </row>
    <row r="23" spans="1:48" ht="15.75" customHeight="1">
      <c r="A23" s="472"/>
      <c r="B23" s="516"/>
      <c r="C23" s="656"/>
      <c r="D23" s="474"/>
      <c r="E23" s="476"/>
      <c r="F23" s="476" t="s">
        <v>39</v>
      </c>
      <c r="G23" s="476" t="s">
        <v>21</v>
      </c>
      <c r="H23" s="476" t="s">
        <v>59</v>
      </c>
      <c r="I23" s="476" t="s">
        <v>303</v>
      </c>
      <c r="J23" s="517"/>
      <c r="K23" s="517"/>
      <c r="L23" s="515"/>
      <c r="M23" s="515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1">
        <v>0</v>
      </c>
      <c r="X23" s="191">
        <v>0</v>
      </c>
      <c r="Y23" s="191">
        <v>0</v>
      </c>
      <c r="Z23" s="191">
        <v>0</v>
      </c>
      <c r="AA23" s="191">
        <v>0</v>
      </c>
      <c r="AB23" s="191">
        <v>0</v>
      </c>
      <c r="AC23" s="191">
        <v>0</v>
      </c>
      <c r="AD23" s="191">
        <v>0</v>
      </c>
      <c r="AE23" s="191">
        <v>0</v>
      </c>
      <c r="AF23" s="191">
        <v>0</v>
      </c>
      <c r="AG23" s="191">
        <v>0</v>
      </c>
      <c r="AH23" s="4">
        <v>0</v>
      </c>
      <c r="AI23" s="4">
        <v>0</v>
      </c>
      <c r="AJ23" s="4">
        <v>0</v>
      </c>
      <c r="AK23" s="191">
        <v>0</v>
      </c>
      <c r="AL23" s="191">
        <v>0</v>
      </c>
      <c r="AM23" s="191">
        <v>0</v>
      </c>
      <c r="AN23" s="191">
        <v>0</v>
      </c>
      <c r="AO23" s="191">
        <v>0</v>
      </c>
      <c r="AP23" s="191">
        <v>0</v>
      </c>
      <c r="AQ23" s="191">
        <v>0</v>
      </c>
      <c r="AR23" s="191">
        <v>0</v>
      </c>
      <c r="AS23" s="191">
        <v>0</v>
      </c>
      <c r="AT23" s="191">
        <v>0</v>
      </c>
      <c r="AU23" s="4">
        <v>0</v>
      </c>
      <c r="AV23" s="637"/>
    </row>
    <row r="24" spans="1:48" ht="15.75" customHeight="1">
      <c r="A24" s="472"/>
      <c r="B24" s="516"/>
      <c r="C24" s="656"/>
      <c r="D24" s="474"/>
      <c r="E24" s="476"/>
      <c r="F24" s="476"/>
      <c r="G24" s="476"/>
      <c r="H24" s="476"/>
      <c r="I24" s="476"/>
      <c r="J24" s="517"/>
      <c r="K24" s="517"/>
      <c r="L24" s="515"/>
      <c r="M24" s="515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1">
        <v>0</v>
      </c>
      <c r="X24" s="191">
        <v>0</v>
      </c>
      <c r="Y24" s="191">
        <v>0</v>
      </c>
      <c r="Z24" s="191">
        <v>0</v>
      </c>
      <c r="AA24" s="191">
        <v>0</v>
      </c>
      <c r="AB24" s="191">
        <v>0</v>
      </c>
      <c r="AC24" s="191">
        <v>0</v>
      </c>
      <c r="AD24" s="191">
        <v>0</v>
      </c>
      <c r="AE24" s="191">
        <v>0</v>
      </c>
      <c r="AF24" s="191">
        <v>0</v>
      </c>
      <c r="AG24" s="191">
        <v>0</v>
      </c>
      <c r="AH24" s="4">
        <v>0</v>
      </c>
      <c r="AI24" s="4">
        <v>0</v>
      </c>
      <c r="AJ24" s="4">
        <v>0</v>
      </c>
      <c r="AK24" s="191">
        <v>0</v>
      </c>
      <c r="AL24" s="191">
        <v>0</v>
      </c>
      <c r="AM24" s="191">
        <v>0</v>
      </c>
      <c r="AN24" s="191">
        <v>0</v>
      </c>
      <c r="AO24" s="191">
        <v>0</v>
      </c>
      <c r="AP24" s="191">
        <v>0</v>
      </c>
      <c r="AQ24" s="191">
        <v>0</v>
      </c>
      <c r="AR24" s="191">
        <v>0</v>
      </c>
      <c r="AS24" s="191">
        <v>0</v>
      </c>
      <c r="AT24" s="191">
        <v>0</v>
      </c>
      <c r="AU24" s="4">
        <v>0</v>
      </c>
      <c r="AV24" s="637"/>
    </row>
    <row r="25" spans="1:48" ht="20.25" customHeight="1">
      <c r="A25" s="472"/>
      <c r="B25" s="516"/>
      <c r="C25" s="656"/>
      <c r="D25" s="474"/>
      <c r="E25" s="476"/>
      <c r="F25" s="476"/>
      <c r="G25" s="476"/>
      <c r="H25" s="476"/>
      <c r="I25" s="476"/>
      <c r="J25" s="517"/>
      <c r="K25" s="517"/>
      <c r="L25" s="515"/>
      <c r="M25" s="515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1">
        <v>0</v>
      </c>
      <c r="X25" s="191">
        <v>0</v>
      </c>
      <c r="Y25" s="191">
        <v>0</v>
      </c>
      <c r="Z25" s="191">
        <v>0</v>
      </c>
      <c r="AA25" s="191">
        <v>0</v>
      </c>
      <c r="AB25" s="191">
        <v>0</v>
      </c>
      <c r="AC25" s="191">
        <v>0</v>
      </c>
      <c r="AD25" s="191">
        <v>0</v>
      </c>
      <c r="AE25" s="191">
        <v>0</v>
      </c>
      <c r="AF25" s="191">
        <v>0</v>
      </c>
      <c r="AG25" s="191">
        <v>0</v>
      </c>
      <c r="AH25" s="4">
        <v>0</v>
      </c>
      <c r="AI25" s="4">
        <v>0</v>
      </c>
      <c r="AJ25" s="4">
        <v>0</v>
      </c>
      <c r="AK25" s="191">
        <v>0</v>
      </c>
      <c r="AL25" s="191">
        <v>0</v>
      </c>
      <c r="AM25" s="191">
        <v>0</v>
      </c>
      <c r="AN25" s="191">
        <v>0</v>
      </c>
      <c r="AO25" s="191">
        <v>0</v>
      </c>
      <c r="AP25" s="191">
        <v>0</v>
      </c>
      <c r="AQ25" s="191">
        <v>0</v>
      </c>
      <c r="AR25" s="191">
        <v>0</v>
      </c>
      <c r="AS25" s="191">
        <v>0</v>
      </c>
      <c r="AT25" s="191">
        <v>0</v>
      </c>
      <c r="AU25" s="4">
        <v>0</v>
      </c>
      <c r="AV25" s="638"/>
    </row>
    <row r="26" spans="1:48" ht="19.5" customHeight="1">
      <c r="A26" s="473"/>
      <c r="B26" s="516"/>
      <c r="C26" s="656"/>
      <c r="D26" s="474"/>
      <c r="E26" s="476"/>
      <c r="F26" s="476"/>
      <c r="G26" s="476"/>
      <c r="H26" s="476"/>
      <c r="I26" s="476"/>
      <c r="J26" s="517"/>
      <c r="K26" s="517"/>
      <c r="L26" s="515"/>
      <c r="M26" s="515"/>
      <c r="N26" s="230">
        <f t="shared" ref="N26:T26" si="3">SUM(N21:N25)</f>
        <v>0</v>
      </c>
      <c r="O26" s="230">
        <f t="shared" si="3"/>
        <v>0</v>
      </c>
      <c r="P26" s="230">
        <f t="shared" si="3"/>
        <v>0</v>
      </c>
      <c r="Q26" s="230">
        <f t="shared" si="3"/>
        <v>1.0231399999999999</v>
      </c>
      <c r="R26" s="230">
        <f t="shared" si="3"/>
        <v>1.51677</v>
      </c>
      <c r="S26" s="230">
        <f t="shared" si="3"/>
        <v>0</v>
      </c>
      <c r="T26" s="230">
        <f t="shared" si="3"/>
        <v>0</v>
      </c>
      <c r="U26" s="231">
        <f t="shared" si="0"/>
        <v>2.5399099999999999</v>
      </c>
      <c r="V26" s="231" t="s">
        <v>11</v>
      </c>
      <c r="W26" s="193">
        <f t="shared" ref="W26:AU26" si="4">SUM(W21:W25)</f>
        <v>1023.14</v>
      </c>
      <c r="X26" s="193">
        <f t="shared" si="4"/>
        <v>0</v>
      </c>
      <c r="Y26" s="193">
        <f t="shared" si="4"/>
        <v>0</v>
      </c>
      <c r="Z26" s="193">
        <f t="shared" si="4"/>
        <v>0</v>
      </c>
      <c r="AA26" s="193">
        <f t="shared" si="4"/>
        <v>0</v>
      </c>
      <c r="AB26" s="193">
        <f t="shared" si="4"/>
        <v>0</v>
      </c>
      <c r="AC26" s="193">
        <f t="shared" si="4"/>
        <v>0</v>
      </c>
      <c r="AD26" s="193">
        <f t="shared" si="4"/>
        <v>0</v>
      </c>
      <c r="AE26" s="193">
        <f t="shared" si="4"/>
        <v>0</v>
      </c>
      <c r="AF26" s="193">
        <f t="shared" si="4"/>
        <v>0</v>
      </c>
      <c r="AG26" s="193">
        <f t="shared" si="4"/>
        <v>0</v>
      </c>
      <c r="AH26" s="230">
        <f t="shared" si="4"/>
        <v>0</v>
      </c>
      <c r="AI26" s="230">
        <f t="shared" si="4"/>
        <v>0</v>
      </c>
      <c r="AJ26" s="230">
        <f t="shared" si="4"/>
        <v>0</v>
      </c>
      <c r="AK26" s="193">
        <f t="shared" si="4"/>
        <v>0</v>
      </c>
      <c r="AL26" s="193">
        <f t="shared" si="4"/>
        <v>0</v>
      </c>
      <c r="AM26" s="193">
        <f t="shared" si="4"/>
        <v>0</v>
      </c>
      <c r="AN26" s="193">
        <f t="shared" si="4"/>
        <v>0</v>
      </c>
      <c r="AO26" s="193">
        <f t="shared" si="4"/>
        <v>0</v>
      </c>
      <c r="AP26" s="193">
        <f t="shared" si="4"/>
        <v>0</v>
      </c>
      <c r="AQ26" s="193">
        <f t="shared" si="4"/>
        <v>0</v>
      </c>
      <c r="AR26" s="193">
        <f t="shared" si="4"/>
        <v>0</v>
      </c>
      <c r="AS26" s="193">
        <f t="shared" si="4"/>
        <v>0</v>
      </c>
      <c r="AT26" s="193">
        <f t="shared" si="4"/>
        <v>0</v>
      </c>
      <c r="AU26" s="230">
        <f t="shared" si="4"/>
        <v>0</v>
      </c>
      <c r="AV26" s="328"/>
    </row>
    <row r="27" spans="1:48" ht="15.75" hidden="1" customHeight="1">
      <c r="A27" s="467" t="s">
        <v>153</v>
      </c>
      <c r="B27" s="468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518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88"/>
      <c r="AI27" s="188"/>
      <c r="AJ27" s="188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88"/>
      <c r="AV27" s="302"/>
    </row>
    <row r="28" spans="1:48" ht="19.5" customHeight="1">
      <c r="A28" s="471"/>
      <c r="B28" s="474" t="s">
        <v>200</v>
      </c>
      <c r="C28" s="656" t="s">
        <v>62</v>
      </c>
      <c r="D28" s="474" t="s">
        <v>260</v>
      </c>
      <c r="E28" s="476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517">
        <v>2023</v>
      </c>
      <c r="K28" s="517">
        <v>2025</v>
      </c>
      <c r="L28" s="515">
        <v>17.071010000000001</v>
      </c>
      <c r="M28" s="515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93">
        <v>0</v>
      </c>
      <c r="X28" s="93">
        <v>0</v>
      </c>
      <c r="Y28" s="93">
        <v>0</v>
      </c>
      <c r="Z28" s="93">
        <v>0</v>
      </c>
      <c r="AA28" s="93">
        <v>0</v>
      </c>
      <c r="AB28" s="93">
        <v>0</v>
      </c>
      <c r="AC28" s="93">
        <v>0</v>
      </c>
      <c r="AD28" s="93">
        <v>0</v>
      </c>
      <c r="AE28" s="93">
        <v>0</v>
      </c>
      <c r="AF28" s="93">
        <v>0</v>
      </c>
      <c r="AG28" s="93">
        <v>0</v>
      </c>
      <c r="AH28" s="5">
        <v>0</v>
      </c>
      <c r="AI28" s="5">
        <v>0</v>
      </c>
      <c r="AJ28" s="5">
        <v>0</v>
      </c>
      <c r="AK28" s="93">
        <v>0</v>
      </c>
      <c r="AL28" s="93">
        <v>0</v>
      </c>
      <c r="AM28" s="93">
        <v>0</v>
      </c>
      <c r="AN28" s="93">
        <v>0</v>
      </c>
      <c r="AO28" s="93">
        <v>0</v>
      </c>
      <c r="AP28" s="93">
        <v>0</v>
      </c>
      <c r="AQ28" s="93">
        <v>0</v>
      </c>
      <c r="AR28" s="93">
        <v>0</v>
      </c>
      <c r="AS28" s="93">
        <v>0</v>
      </c>
      <c r="AT28" s="93">
        <v>0</v>
      </c>
      <c r="AU28" s="5">
        <v>0</v>
      </c>
      <c r="AV28" s="5"/>
    </row>
    <row r="29" spans="1:48" ht="19.5" customHeight="1">
      <c r="A29" s="472"/>
      <c r="B29" s="474"/>
      <c r="C29" s="656"/>
      <c r="D29" s="474"/>
      <c r="E29" s="476"/>
      <c r="F29" s="6" t="s">
        <v>19</v>
      </c>
      <c r="G29" s="6" t="s">
        <v>22</v>
      </c>
      <c r="H29" s="10" t="s">
        <v>59</v>
      </c>
      <c r="I29" s="6" t="s">
        <v>292</v>
      </c>
      <c r="J29" s="517"/>
      <c r="K29" s="517"/>
      <c r="L29" s="515"/>
      <c r="M29" s="515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3">
        <v>0</v>
      </c>
      <c r="X29" s="93">
        <v>0</v>
      </c>
      <c r="Y29" s="93">
        <v>0</v>
      </c>
      <c r="Z29" s="93">
        <v>0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93">
        <v>0</v>
      </c>
      <c r="AG29" s="93">
        <v>0</v>
      </c>
      <c r="AH29" s="5">
        <v>0</v>
      </c>
      <c r="AI29" s="5">
        <v>0</v>
      </c>
      <c r="AJ29" s="5">
        <v>0</v>
      </c>
      <c r="AK29" s="93">
        <v>0</v>
      </c>
      <c r="AL29" s="93">
        <v>0</v>
      </c>
      <c r="AM29" s="93">
        <v>0</v>
      </c>
      <c r="AN29" s="93">
        <v>0</v>
      </c>
      <c r="AO29" s="93">
        <v>0</v>
      </c>
      <c r="AP29" s="93">
        <v>0</v>
      </c>
      <c r="AQ29" s="93">
        <v>0</v>
      </c>
      <c r="AR29" s="93">
        <v>0</v>
      </c>
      <c r="AS29" s="93">
        <v>0</v>
      </c>
      <c r="AT29" s="93">
        <v>0</v>
      </c>
      <c r="AU29" s="5">
        <v>0</v>
      </c>
      <c r="AV29" s="5"/>
    </row>
    <row r="30" spans="1:48" ht="19.5" customHeight="1">
      <c r="A30" s="472"/>
      <c r="B30" s="474"/>
      <c r="C30" s="656"/>
      <c r="D30" s="474"/>
      <c r="E30" s="476"/>
      <c r="F30" s="476" t="s">
        <v>39</v>
      </c>
      <c r="G30" s="476" t="s">
        <v>21</v>
      </c>
      <c r="H30" s="476" t="s">
        <v>59</v>
      </c>
      <c r="I30" s="476" t="s">
        <v>367</v>
      </c>
      <c r="J30" s="517"/>
      <c r="K30" s="517"/>
      <c r="L30" s="515"/>
      <c r="M30" s="515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93">
        <v>0</v>
      </c>
      <c r="X30" s="93">
        <v>0</v>
      </c>
      <c r="Y30" s="93">
        <v>0</v>
      </c>
      <c r="Z30" s="93">
        <v>0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93">
        <v>0</v>
      </c>
      <c r="AG30" s="93">
        <v>0</v>
      </c>
      <c r="AH30" s="5">
        <v>0</v>
      </c>
      <c r="AI30" s="5">
        <v>0</v>
      </c>
      <c r="AJ30" s="5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5">
        <v>0</v>
      </c>
      <c r="AV30" s="5"/>
    </row>
    <row r="31" spans="1:48" ht="19.5" customHeight="1">
      <c r="A31" s="472"/>
      <c r="B31" s="474"/>
      <c r="C31" s="656"/>
      <c r="D31" s="474"/>
      <c r="E31" s="476"/>
      <c r="F31" s="476"/>
      <c r="G31" s="476"/>
      <c r="H31" s="476"/>
      <c r="I31" s="476"/>
      <c r="J31" s="517"/>
      <c r="K31" s="517"/>
      <c r="L31" s="515"/>
      <c r="M31" s="515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3">
        <v>0</v>
      </c>
      <c r="X31" s="93">
        <v>0</v>
      </c>
      <c r="Y31" s="93">
        <v>0</v>
      </c>
      <c r="Z31" s="93">
        <v>0</v>
      </c>
      <c r="AA31" s="93">
        <v>0</v>
      </c>
      <c r="AB31" s="93">
        <v>0</v>
      </c>
      <c r="AC31" s="93">
        <v>0</v>
      </c>
      <c r="AD31" s="93">
        <v>0</v>
      </c>
      <c r="AE31" s="93">
        <v>0</v>
      </c>
      <c r="AF31" s="93">
        <v>0</v>
      </c>
      <c r="AG31" s="93">
        <v>0</v>
      </c>
      <c r="AH31" s="5">
        <v>0</v>
      </c>
      <c r="AI31" s="5">
        <v>0</v>
      </c>
      <c r="AJ31" s="5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0</v>
      </c>
      <c r="AR31" s="93">
        <v>0</v>
      </c>
      <c r="AS31" s="93">
        <v>0</v>
      </c>
      <c r="AT31" s="93">
        <v>0</v>
      </c>
      <c r="AU31" s="5">
        <v>0</v>
      </c>
      <c r="AV31" s="5"/>
    </row>
    <row r="32" spans="1:48" ht="18" customHeight="1">
      <c r="A32" s="472"/>
      <c r="B32" s="474"/>
      <c r="C32" s="656"/>
      <c r="D32" s="474"/>
      <c r="E32" s="476"/>
      <c r="F32" s="476"/>
      <c r="G32" s="476"/>
      <c r="H32" s="476"/>
      <c r="I32" s="476"/>
      <c r="J32" s="517"/>
      <c r="K32" s="517"/>
      <c r="L32" s="515"/>
      <c r="M32" s="515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3">
        <v>0</v>
      </c>
      <c r="X32" s="93">
        <v>0</v>
      </c>
      <c r="Y32" s="93">
        <v>0</v>
      </c>
      <c r="Z32" s="93">
        <v>0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93">
        <v>0</v>
      </c>
      <c r="AG32" s="93">
        <v>0</v>
      </c>
      <c r="AH32" s="5">
        <v>0</v>
      </c>
      <c r="AI32" s="5">
        <v>0</v>
      </c>
      <c r="AJ32" s="5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5">
        <v>0</v>
      </c>
      <c r="AV32" s="5"/>
    </row>
    <row r="33" spans="1:48" ht="19.5" customHeight="1">
      <c r="A33" s="472"/>
      <c r="B33" s="474"/>
      <c r="C33" s="656"/>
      <c r="D33" s="474"/>
      <c r="E33" s="476"/>
      <c r="F33" s="476"/>
      <c r="G33" s="476"/>
      <c r="H33" s="476"/>
      <c r="I33" s="476"/>
      <c r="J33" s="517"/>
      <c r="K33" s="517"/>
      <c r="L33" s="515"/>
      <c r="M33" s="515"/>
      <c r="N33" s="230">
        <f t="shared" ref="N33:U33" si="5">SUM(N28:N32)</f>
        <v>0</v>
      </c>
      <c r="O33" s="230">
        <f t="shared" si="5"/>
        <v>0</v>
      </c>
      <c r="P33" s="230">
        <f t="shared" si="5"/>
        <v>0</v>
      </c>
      <c r="Q33" s="230">
        <f t="shared" si="5"/>
        <v>0</v>
      </c>
      <c r="R33" s="230">
        <f t="shared" si="5"/>
        <v>1.29</v>
      </c>
      <c r="S33" s="230">
        <f t="shared" si="5"/>
        <v>1.29</v>
      </c>
      <c r="T33" s="230">
        <f t="shared" si="5"/>
        <v>1.29</v>
      </c>
      <c r="U33" s="231">
        <f t="shared" si="5"/>
        <v>3.87</v>
      </c>
      <c r="V33" s="231" t="s">
        <v>11</v>
      </c>
      <c r="W33" s="193">
        <f t="shared" ref="W33:AU33" si="6">SUM(W28:W32)</f>
        <v>0</v>
      </c>
      <c r="X33" s="193">
        <f t="shared" si="6"/>
        <v>0</v>
      </c>
      <c r="Y33" s="193">
        <f t="shared" si="6"/>
        <v>0</v>
      </c>
      <c r="Z33" s="193">
        <f t="shared" si="6"/>
        <v>0</v>
      </c>
      <c r="AA33" s="193">
        <f t="shared" si="6"/>
        <v>0</v>
      </c>
      <c r="AB33" s="193">
        <f t="shared" si="6"/>
        <v>0</v>
      </c>
      <c r="AC33" s="193">
        <f t="shared" si="6"/>
        <v>0</v>
      </c>
      <c r="AD33" s="193">
        <f t="shared" si="6"/>
        <v>0</v>
      </c>
      <c r="AE33" s="193">
        <f t="shared" si="6"/>
        <v>0</v>
      </c>
      <c r="AF33" s="193">
        <f t="shared" si="6"/>
        <v>0</v>
      </c>
      <c r="AG33" s="193">
        <f t="shared" si="6"/>
        <v>0</v>
      </c>
      <c r="AH33" s="230">
        <f t="shared" si="6"/>
        <v>0</v>
      </c>
      <c r="AI33" s="230">
        <f t="shared" si="6"/>
        <v>0</v>
      </c>
      <c r="AJ33" s="230">
        <f t="shared" si="6"/>
        <v>0</v>
      </c>
      <c r="AK33" s="193">
        <f t="shared" si="6"/>
        <v>0</v>
      </c>
      <c r="AL33" s="193">
        <f t="shared" si="6"/>
        <v>0</v>
      </c>
      <c r="AM33" s="193">
        <f t="shared" si="6"/>
        <v>0</v>
      </c>
      <c r="AN33" s="193">
        <f t="shared" si="6"/>
        <v>0</v>
      </c>
      <c r="AO33" s="193">
        <f t="shared" si="6"/>
        <v>0</v>
      </c>
      <c r="AP33" s="193">
        <f t="shared" si="6"/>
        <v>0</v>
      </c>
      <c r="AQ33" s="193">
        <f t="shared" si="6"/>
        <v>0</v>
      </c>
      <c r="AR33" s="193">
        <f t="shared" si="6"/>
        <v>0</v>
      </c>
      <c r="AS33" s="193">
        <f t="shared" si="6"/>
        <v>0</v>
      </c>
      <c r="AT33" s="193">
        <f t="shared" si="6"/>
        <v>0</v>
      </c>
      <c r="AU33" s="230">
        <f t="shared" si="6"/>
        <v>0</v>
      </c>
      <c r="AV33" s="230"/>
    </row>
    <row r="34" spans="1:48" ht="15.75" customHeight="1">
      <c r="A34" s="472"/>
      <c r="B34" s="516" t="s">
        <v>201</v>
      </c>
      <c r="C34" s="656" t="s">
        <v>875</v>
      </c>
      <c r="D34" s="474" t="s">
        <v>257</v>
      </c>
      <c r="E34" s="476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517">
        <v>2023</v>
      </c>
      <c r="K34" s="517">
        <v>2025</v>
      </c>
      <c r="L34" s="515">
        <v>22.295649999999998</v>
      </c>
      <c r="M34" s="515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91">
        <v>0</v>
      </c>
      <c r="X34" s="191">
        <v>0</v>
      </c>
      <c r="Y34" s="191">
        <v>0</v>
      </c>
      <c r="Z34" s="191">
        <v>0</v>
      </c>
      <c r="AA34" s="191">
        <v>0</v>
      </c>
      <c r="AB34" s="191">
        <v>0</v>
      </c>
      <c r="AC34" s="191">
        <v>0</v>
      </c>
      <c r="AD34" s="191">
        <v>0</v>
      </c>
      <c r="AE34" s="191">
        <v>0</v>
      </c>
      <c r="AF34" s="191">
        <v>0</v>
      </c>
      <c r="AG34" s="191">
        <v>0</v>
      </c>
      <c r="AH34" s="4">
        <v>0</v>
      </c>
      <c r="AI34" s="4">
        <v>0</v>
      </c>
      <c r="AJ34" s="4">
        <v>0</v>
      </c>
      <c r="AK34" s="191">
        <v>0</v>
      </c>
      <c r="AL34" s="191">
        <v>0</v>
      </c>
      <c r="AM34" s="191">
        <v>0</v>
      </c>
      <c r="AN34" s="191">
        <v>0</v>
      </c>
      <c r="AO34" s="191">
        <v>0</v>
      </c>
      <c r="AP34" s="191">
        <v>0</v>
      </c>
      <c r="AQ34" s="191">
        <v>0</v>
      </c>
      <c r="AR34" s="191">
        <v>0</v>
      </c>
      <c r="AS34" s="191">
        <v>0</v>
      </c>
      <c r="AT34" s="191">
        <v>0</v>
      </c>
      <c r="AU34" s="4">
        <v>0</v>
      </c>
      <c r="AV34" s="4"/>
    </row>
    <row r="35" spans="1:48" ht="15.75" customHeight="1">
      <c r="A35" s="472"/>
      <c r="B35" s="516"/>
      <c r="C35" s="656"/>
      <c r="D35" s="474"/>
      <c r="E35" s="476"/>
      <c r="F35" s="6" t="s">
        <v>19</v>
      </c>
      <c r="G35" s="6" t="s">
        <v>22</v>
      </c>
      <c r="H35" s="10" t="s">
        <v>59</v>
      </c>
      <c r="I35" s="6" t="s">
        <v>293</v>
      </c>
      <c r="J35" s="517"/>
      <c r="K35" s="517"/>
      <c r="L35" s="515"/>
      <c r="M35" s="515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91">
        <v>0</v>
      </c>
      <c r="X35" s="191">
        <v>0</v>
      </c>
      <c r="Y35" s="191">
        <v>0</v>
      </c>
      <c r="Z35" s="191">
        <v>0</v>
      </c>
      <c r="AA35" s="191">
        <v>0</v>
      </c>
      <c r="AB35" s="191">
        <v>0</v>
      </c>
      <c r="AC35" s="191">
        <v>0</v>
      </c>
      <c r="AD35" s="191">
        <v>0</v>
      </c>
      <c r="AE35" s="191">
        <v>0</v>
      </c>
      <c r="AF35" s="191">
        <v>0</v>
      </c>
      <c r="AG35" s="191">
        <v>0</v>
      </c>
      <c r="AH35" s="4">
        <v>0</v>
      </c>
      <c r="AI35" s="4">
        <v>0</v>
      </c>
      <c r="AJ35" s="4">
        <v>0</v>
      </c>
      <c r="AK35" s="191">
        <v>0</v>
      </c>
      <c r="AL35" s="191">
        <v>0</v>
      </c>
      <c r="AM35" s="191">
        <v>0</v>
      </c>
      <c r="AN35" s="191">
        <v>0</v>
      </c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4">
        <v>0</v>
      </c>
      <c r="AV35" s="4"/>
    </row>
    <row r="36" spans="1:48" ht="15.75" customHeight="1">
      <c r="A36" s="472"/>
      <c r="B36" s="516"/>
      <c r="C36" s="656"/>
      <c r="D36" s="474"/>
      <c r="E36" s="476"/>
      <c r="F36" s="476" t="s">
        <v>39</v>
      </c>
      <c r="G36" s="476" t="s">
        <v>21</v>
      </c>
      <c r="H36" s="476" t="s">
        <v>59</v>
      </c>
      <c r="I36" s="476" t="s">
        <v>366</v>
      </c>
      <c r="J36" s="517"/>
      <c r="K36" s="517"/>
      <c r="L36" s="515"/>
      <c r="M36" s="515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91">
        <v>0</v>
      </c>
      <c r="X36" s="191">
        <v>0</v>
      </c>
      <c r="Y36" s="191">
        <v>0</v>
      </c>
      <c r="Z36" s="191">
        <v>0</v>
      </c>
      <c r="AA36" s="191">
        <v>0</v>
      </c>
      <c r="AB36" s="191">
        <v>0</v>
      </c>
      <c r="AC36" s="191">
        <v>0</v>
      </c>
      <c r="AD36" s="191">
        <v>0</v>
      </c>
      <c r="AE36" s="191">
        <v>0</v>
      </c>
      <c r="AF36" s="191">
        <v>0</v>
      </c>
      <c r="AG36" s="191">
        <v>0</v>
      </c>
      <c r="AH36" s="4">
        <v>0</v>
      </c>
      <c r="AI36" s="4">
        <v>0</v>
      </c>
      <c r="AJ36" s="4">
        <v>0</v>
      </c>
      <c r="AK36" s="191">
        <v>0</v>
      </c>
      <c r="AL36" s="191">
        <v>0</v>
      </c>
      <c r="AM36" s="191">
        <v>0</v>
      </c>
      <c r="AN36" s="191">
        <v>0</v>
      </c>
      <c r="AO36" s="191">
        <v>0</v>
      </c>
      <c r="AP36" s="191">
        <v>0</v>
      </c>
      <c r="AQ36" s="191">
        <v>0</v>
      </c>
      <c r="AR36" s="191">
        <v>0</v>
      </c>
      <c r="AS36" s="191">
        <v>0</v>
      </c>
      <c r="AT36" s="191">
        <v>0</v>
      </c>
      <c r="AU36" s="4">
        <v>0</v>
      </c>
      <c r="AV36" s="4"/>
    </row>
    <row r="37" spans="1:48" ht="15.75" customHeight="1">
      <c r="A37" s="472"/>
      <c r="B37" s="516"/>
      <c r="C37" s="656"/>
      <c r="D37" s="474"/>
      <c r="E37" s="476"/>
      <c r="F37" s="476"/>
      <c r="G37" s="476"/>
      <c r="H37" s="476"/>
      <c r="I37" s="476"/>
      <c r="J37" s="517"/>
      <c r="K37" s="517"/>
      <c r="L37" s="515"/>
      <c r="M37" s="515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91">
        <v>0</v>
      </c>
      <c r="X37" s="191">
        <v>0</v>
      </c>
      <c r="Y37" s="191">
        <v>0</v>
      </c>
      <c r="Z37" s="191">
        <v>0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191">
        <v>0</v>
      </c>
      <c r="AG37" s="191">
        <v>0</v>
      </c>
      <c r="AH37" s="4">
        <v>0</v>
      </c>
      <c r="AI37" s="4">
        <v>0</v>
      </c>
      <c r="AJ37" s="4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1">
        <v>0</v>
      </c>
      <c r="AT37" s="191">
        <v>0</v>
      </c>
      <c r="AU37" s="4">
        <v>0</v>
      </c>
      <c r="AV37" s="4"/>
    </row>
    <row r="38" spans="1:48" ht="20.25" customHeight="1">
      <c r="A38" s="472"/>
      <c r="B38" s="516"/>
      <c r="C38" s="656"/>
      <c r="D38" s="474"/>
      <c r="E38" s="476"/>
      <c r="F38" s="476"/>
      <c r="G38" s="476"/>
      <c r="H38" s="476"/>
      <c r="I38" s="476"/>
      <c r="J38" s="517"/>
      <c r="K38" s="517"/>
      <c r="L38" s="515"/>
      <c r="M38" s="515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91">
        <v>0</v>
      </c>
      <c r="X38" s="191">
        <v>0</v>
      </c>
      <c r="Y38" s="191">
        <v>0</v>
      </c>
      <c r="Z38" s="191">
        <v>0</v>
      </c>
      <c r="AA38" s="191">
        <v>0</v>
      </c>
      <c r="AB38" s="191">
        <v>0</v>
      </c>
      <c r="AC38" s="191">
        <v>0</v>
      </c>
      <c r="AD38" s="191">
        <v>0</v>
      </c>
      <c r="AE38" s="191">
        <v>0</v>
      </c>
      <c r="AF38" s="191">
        <v>0</v>
      </c>
      <c r="AG38" s="191">
        <v>0</v>
      </c>
      <c r="AH38" s="4">
        <v>0</v>
      </c>
      <c r="AI38" s="4">
        <v>0</v>
      </c>
      <c r="AJ38" s="4">
        <v>0</v>
      </c>
      <c r="AK38" s="191">
        <v>0</v>
      </c>
      <c r="AL38" s="191">
        <v>0</v>
      </c>
      <c r="AM38" s="191">
        <v>0</v>
      </c>
      <c r="AN38" s="191">
        <v>0</v>
      </c>
      <c r="AO38" s="191">
        <v>0</v>
      </c>
      <c r="AP38" s="191">
        <v>0</v>
      </c>
      <c r="AQ38" s="191">
        <v>0</v>
      </c>
      <c r="AR38" s="191">
        <v>0</v>
      </c>
      <c r="AS38" s="191">
        <v>0</v>
      </c>
      <c r="AT38" s="191">
        <v>0</v>
      </c>
      <c r="AU38" s="4">
        <v>0</v>
      </c>
      <c r="AV38" s="4"/>
    </row>
    <row r="39" spans="1:48" ht="18" customHeight="1">
      <c r="A39" s="473"/>
      <c r="B39" s="516"/>
      <c r="C39" s="656"/>
      <c r="D39" s="474"/>
      <c r="E39" s="476"/>
      <c r="F39" s="476"/>
      <c r="G39" s="476"/>
      <c r="H39" s="476"/>
      <c r="I39" s="476"/>
      <c r="J39" s="517"/>
      <c r="K39" s="517"/>
      <c r="L39" s="515"/>
      <c r="M39" s="515"/>
      <c r="N39" s="230">
        <f t="shared" ref="N39:T39" si="8">SUM(N34:N38)</f>
        <v>0</v>
      </c>
      <c r="O39" s="230">
        <f t="shared" si="8"/>
        <v>0</v>
      </c>
      <c r="P39" s="230">
        <f t="shared" si="8"/>
        <v>0</v>
      </c>
      <c r="Q39" s="230">
        <f t="shared" si="8"/>
        <v>0</v>
      </c>
      <c r="R39" s="230">
        <f>SUM(R34:R38)</f>
        <v>1.29</v>
      </c>
      <c r="S39" s="230">
        <f t="shared" si="8"/>
        <v>1.29</v>
      </c>
      <c r="T39" s="230">
        <f t="shared" si="8"/>
        <v>1.29</v>
      </c>
      <c r="U39" s="231">
        <f t="shared" si="7"/>
        <v>3.87</v>
      </c>
      <c r="V39" s="231" t="s">
        <v>11</v>
      </c>
      <c r="W39" s="193">
        <f t="shared" ref="W39:AU39" si="9">SUM(W34:W38)</f>
        <v>0</v>
      </c>
      <c r="X39" s="193">
        <f t="shared" si="9"/>
        <v>0</v>
      </c>
      <c r="Y39" s="193">
        <f t="shared" si="9"/>
        <v>0</v>
      </c>
      <c r="Z39" s="193">
        <f t="shared" si="9"/>
        <v>0</v>
      </c>
      <c r="AA39" s="193">
        <f t="shared" si="9"/>
        <v>0</v>
      </c>
      <c r="AB39" s="193">
        <f t="shared" si="9"/>
        <v>0</v>
      </c>
      <c r="AC39" s="193">
        <f t="shared" si="9"/>
        <v>0</v>
      </c>
      <c r="AD39" s="193">
        <f t="shared" si="9"/>
        <v>0</v>
      </c>
      <c r="AE39" s="193">
        <f t="shared" si="9"/>
        <v>0</v>
      </c>
      <c r="AF39" s="193">
        <f t="shared" si="9"/>
        <v>0</v>
      </c>
      <c r="AG39" s="193">
        <f t="shared" si="9"/>
        <v>0</v>
      </c>
      <c r="AH39" s="230">
        <f t="shared" si="9"/>
        <v>0</v>
      </c>
      <c r="AI39" s="230">
        <f t="shared" si="9"/>
        <v>0</v>
      </c>
      <c r="AJ39" s="230">
        <f t="shared" si="9"/>
        <v>0</v>
      </c>
      <c r="AK39" s="193">
        <f t="shared" si="9"/>
        <v>0</v>
      </c>
      <c r="AL39" s="193">
        <f t="shared" si="9"/>
        <v>0</v>
      </c>
      <c r="AM39" s="193">
        <f t="shared" si="9"/>
        <v>0</v>
      </c>
      <c r="AN39" s="193">
        <f t="shared" si="9"/>
        <v>0</v>
      </c>
      <c r="AO39" s="193">
        <f t="shared" si="9"/>
        <v>0</v>
      </c>
      <c r="AP39" s="193">
        <f t="shared" si="9"/>
        <v>0</v>
      </c>
      <c r="AQ39" s="193">
        <f t="shared" si="9"/>
        <v>0</v>
      </c>
      <c r="AR39" s="193">
        <f t="shared" si="9"/>
        <v>0</v>
      </c>
      <c r="AS39" s="193">
        <f t="shared" si="9"/>
        <v>0</v>
      </c>
      <c r="AT39" s="193">
        <f t="shared" si="9"/>
        <v>0</v>
      </c>
      <c r="AU39" s="230">
        <f t="shared" si="9"/>
        <v>0</v>
      </c>
      <c r="AV39" s="230"/>
    </row>
    <row r="40" spans="1:48" ht="15.75" hidden="1" customHeight="1">
      <c r="A40" s="467" t="s">
        <v>154</v>
      </c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518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88"/>
      <c r="AI40" s="188"/>
      <c r="AJ40" s="188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88"/>
      <c r="AV40" s="302"/>
    </row>
    <row r="41" spans="1:48" ht="15.75" customHeight="1">
      <c r="A41" s="519"/>
      <c r="B41" s="516" t="s">
        <v>207</v>
      </c>
      <c r="C41" s="656" t="s">
        <v>60</v>
      </c>
      <c r="D41" s="474" t="s">
        <v>257</v>
      </c>
      <c r="E41" s="476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517">
        <v>2023</v>
      </c>
      <c r="K41" s="517">
        <v>2025</v>
      </c>
      <c r="L41" s="515">
        <v>3.4368099999999999</v>
      </c>
      <c r="M41" s="515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91">
        <v>0</v>
      </c>
      <c r="X41" s="191">
        <v>0</v>
      </c>
      <c r="Y41" s="191">
        <v>0</v>
      </c>
      <c r="Z41" s="191">
        <v>0</v>
      </c>
      <c r="AA41" s="191">
        <v>0</v>
      </c>
      <c r="AB41" s="191">
        <v>0</v>
      </c>
      <c r="AC41" s="191">
        <v>0</v>
      </c>
      <c r="AD41" s="191">
        <v>0</v>
      </c>
      <c r="AE41" s="191">
        <v>0</v>
      </c>
      <c r="AF41" s="191">
        <v>0</v>
      </c>
      <c r="AG41" s="191">
        <v>0</v>
      </c>
      <c r="AH41" s="4">
        <v>0</v>
      </c>
      <c r="AI41" s="4">
        <v>0</v>
      </c>
      <c r="AJ41" s="4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v>0</v>
      </c>
      <c r="AT41" s="191">
        <v>0</v>
      </c>
      <c r="AU41" s="4">
        <v>0</v>
      </c>
      <c r="AV41" s="302"/>
    </row>
    <row r="42" spans="1:48" ht="15.75" customHeight="1">
      <c r="A42" s="520"/>
      <c r="B42" s="516"/>
      <c r="C42" s="656"/>
      <c r="D42" s="474"/>
      <c r="E42" s="476"/>
      <c r="F42" s="6" t="s">
        <v>19</v>
      </c>
      <c r="G42" s="6" t="s">
        <v>22</v>
      </c>
      <c r="H42" s="10" t="s">
        <v>59</v>
      </c>
      <c r="I42" s="6" t="s">
        <v>294</v>
      </c>
      <c r="J42" s="517"/>
      <c r="K42" s="517"/>
      <c r="L42" s="515"/>
      <c r="M42" s="515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91">
        <v>0</v>
      </c>
      <c r="X42" s="191">
        <v>0</v>
      </c>
      <c r="Y42" s="191">
        <v>0</v>
      </c>
      <c r="Z42" s="191">
        <v>0</v>
      </c>
      <c r="AA42" s="191">
        <v>0</v>
      </c>
      <c r="AB42" s="191">
        <v>0</v>
      </c>
      <c r="AC42" s="191">
        <v>0</v>
      </c>
      <c r="AD42" s="191">
        <v>0</v>
      </c>
      <c r="AE42" s="191">
        <v>0</v>
      </c>
      <c r="AF42" s="191">
        <v>0</v>
      </c>
      <c r="AG42" s="191">
        <v>0</v>
      </c>
      <c r="AH42" s="4">
        <v>0</v>
      </c>
      <c r="AI42" s="4">
        <v>0</v>
      </c>
      <c r="AJ42" s="4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0</v>
      </c>
      <c r="AQ42" s="191">
        <v>0</v>
      </c>
      <c r="AR42" s="191">
        <v>0</v>
      </c>
      <c r="AS42" s="191">
        <v>0</v>
      </c>
      <c r="AT42" s="191">
        <v>0</v>
      </c>
      <c r="AU42" s="4">
        <v>0</v>
      </c>
      <c r="AV42" s="302"/>
    </row>
    <row r="43" spans="1:48" ht="15.75" customHeight="1">
      <c r="A43" s="520"/>
      <c r="B43" s="516"/>
      <c r="C43" s="656"/>
      <c r="D43" s="474"/>
      <c r="E43" s="476"/>
      <c r="F43" s="476" t="s">
        <v>39</v>
      </c>
      <c r="G43" s="476" t="s">
        <v>21</v>
      </c>
      <c r="H43" s="476" t="s">
        <v>59</v>
      </c>
      <c r="I43" s="476" t="s">
        <v>368</v>
      </c>
      <c r="J43" s="517"/>
      <c r="K43" s="517"/>
      <c r="L43" s="515"/>
      <c r="M43" s="515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91">
        <v>0</v>
      </c>
      <c r="X43" s="191">
        <v>0</v>
      </c>
      <c r="Y43" s="191">
        <v>0</v>
      </c>
      <c r="Z43" s="191">
        <v>0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  <c r="AG43" s="191">
        <v>0</v>
      </c>
      <c r="AH43" s="4">
        <v>0</v>
      </c>
      <c r="AI43" s="4">
        <v>0</v>
      </c>
      <c r="AJ43" s="4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1">
        <v>0</v>
      </c>
      <c r="AT43" s="191">
        <v>0</v>
      </c>
      <c r="AU43" s="4">
        <v>0</v>
      </c>
      <c r="AV43" s="302"/>
    </row>
    <row r="44" spans="1:48" ht="15.75" customHeight="1">
      <c r="A44" s="520"/>
      <c r="B44" s="516"/>
      <c r="C44" s="656"/>
      <c r="D44" s="474"/>
      <c r="E44" s="476"/>
      <c r="F44" s="476"/>
      <c r="G44" s="476"/>
      <c r="H44" s="476"/>
      <c r="I44" s="476"/>
      <c r="J44" s="517"/>
      <c r="K44" s="517"/>
      <c r="L44" s="515"/>
      <c r="M44" s="515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91">
        <v>0</v>
      </c>
      <c r="X44" s="191">
        <v>0</v>
      </c>
      <c r="Y44" s="191">
        <v>0</v>
      </c>
      <c r="Z44" s="191">
        <v>0</v>
      </c>
      <c r="AA44" s="191">
        <v>0</v>
      </c>
      <c r="AB44" s="191">
        <v>0</v>
      </c>
      <c r="AC44" s="191">
        <v>0</v>
      </c>
      <c r="AD44" s="191">
        <v>0</v>
      </c>
      <c r="AE44" s="191">
        <v>0</v>
      </c>
      <c r="AF44" s="191">
        <v>0</v>
      </c>
      <c r="AG44" s="191">
        <v>0</v>
      </c>
      <c r="AH44" s="4">
        <v>0</v>
      </c>
      <c r="AI44" s="4">
        <v>0</v>
      </c>
      <c r="AJ44" s="4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4">
        <v>0</v>
      </c>
      <c r="AV44" s="302"/>
    </row>
    <row r="45" spans="1:48" ht="20.25" customHeight="1">
      <c r="A45" s="520"/>
      <c r="B45" s="516"/>
      <c r="C45" s="656"/>
      <c r="D45" s="474"/>
      <c r="E45" s="476"/>
      <c r="F45" s="476"/>
      <c r="G45" s="476"/>
      <c r="H45" s="476"/>
      <c r="I45" s="476"/>
      <c r="J45" s="517"/>
      <c r="K45" s="517"/>
      <c r="L45" s="515"/>
      <c r="M45" s="515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91">
        <v>0</v>
      </c>
      <c r="X45" s="191">
        <v>0</v>
      </c>
      <c r="Y45" s="191">
        <v>0</v>
      </c>
      <c r="Z45" s="191">
        <v>0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191">
        <v>0</v>
      </c>
      <c r="AG45" s="191">
        <v>0</v>
      </c>
      <c r="AH45" s="4">
        <v>0</v>
      </c>
      <c r="AI45" s="4">
        <v>0</v>
      </c>
      <c r="AJ45" s="4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4">
        <v>0</v>
      </c>
      <c r="AV45" s="302"/>
    </row>
    <row r="46" spans="1:48" ht="19.5" customHeight="1">
      <c r="A46" s="521"/>
      <c r="B46" s="516"/>
      <c r="C46" s="656"/>
      <c r="D46" s="474"/>
      <c r="E46" s="476"/>
      <c r="F46" s="476"/>
      <c r="G46" s="476"/>
      <c r="H46" s="476"/>
      <c r="I46" s="476"/>
      <c r="J46" s="517"/>
      <c r="K46" s="517"/>
      <c r="L46" s="515"/>
      <c r="M46" s="515"/>
      <c r="N46" s="230">
        <f t="shared" ref="N46:T46" si="11">SUM(N41:N45)</f>
        <v>0</v>
      </c>
      <c r="O46" s="230">
        <f t="shared" si="11"/>
        <v>0</v>
      </c>
      <c r="P46" s="230">
        <f t="shared" si="11"/>
        <v>0</v>
      </c>
      <c r="Q46" s="230">
        <f t="shared" si="11"/>
        <v>0</v>
      </c>
      <c r="R46" s="230">
        <f t="shared" si="11"/>
        <v>1.1456</v>
      </c>
      <c r="S46" s="230">
        <f t="shared" si="11"/>
        <v>1.1456</v>
      </c>
      <c r="T46" s="230">
        <f t="shared" si="11"/>
        <v>1.145</v>
      </c>
      <c r="U46" s="231">
        <f t="shared" si="10"/>
        <v>3.4361999999999999</v>
      </c>
      <c r="V46" s="231" t="s">
        <v>11</v>
      </c>
      <c r="W46" s="193">
        <f t="shared" ref="W46:AU46" si="12">SUM(W41:W45)</f>
        <v>0</v>
      </c>
      <c r="X46" s="193">
        <f t="shared" si="12"/>
        <v>0</v>
      </c>
      <c r="Y46" s="193">
        <f t="shared" si="12"/>
        <v>0</v>
      </c>
      <c r="Z46" s="193">
        <f t="shared" si="12"/>
        <v>0</v>
      </c>
      <c r="AA46" s="193">
        <f t="shared" si="12"/>
        <v>0</v>
      </c>
      <c r="AB46" s="193">
        <f t="shared" si="12"/>
        <v>0</v>
      </c>
      <c r="AC46" s="193">
        <f t="shared" si="12"/>
        <v>0</v>
      </c>
      <c r="AD46" s="193">
        <f t="shared" si="12"/>
        <v>0</v>
      </c>
      <c r="AE46" s="193">
        <f t="shared" si="12"/>
        <v>0</v>
      </c>
      <c r="AF46" s="193">
        <f t="shared" si="12"/>
        <v>0</v>
      </c>
      <c r="AG46" s="193">
        <f t="shared" si="12"/>
        <v>0</v>
      </c>
      <c r="AH46" s="230">
        <f t="shared" si="12"/>
        <v>0</v>
      </c>
      <c r="AI46" s="230">
        <f t="shared" si="12"/>
        <v>0</v>
      </c>
      <c r="AJ46" s="230">
        <f t="shared" si="12"/>
        <v>0</v>
      </c>
      <c r="AK46" s="193">
        <f t="shared" si="12"/>
        <v>0</v>
      </c>
      <c r="AL46" s="193">
        <f t="shared" si="12"/>
        <v>0</v>
      </c>
      <c r="AM46" s="193">
        <f t="shared" si="12"/>
        <v>0</v>
      </c>
      <c r="AN46" s="193">
        <f t="shared" si="12"/>
        <v>0</v>
      </c>
      <c r="AO46" s="193">
        <f t="shared" si="12"/>
        <v>0</v>
      </c>
      <c r="AP46" s="193">
        <f t="shared" si="12"/>
        <v>0</v>
      </c>
      <c r="AQ46" s="193">
        <f t="shared" si="12"/>
        <v>0</v>
      </c>
      <c r="AR46" s="193">
        <f t="shared" si="12"/>
        <v>0</v>
      </c>
      <c r="AS46" s="193">
        <f t="shared" si="12"/>
        <v>0</v>
      </c>
      <c r="AT46" s="193">
        <f t="shared" si="12"/>
        <v>0</v>
      </c>
      <c r="AU46" s="230">
        <f t="shared" si="12"/>
        <v>0</v>
      </c>
      <c r="AV46" s="328"/>
    </row>
    <row r="47" spans="1:48" ht="15.75" hidden="1" customHeight="1">
      <c r="A47" s="467" t="s">
        <v>155</v>
      </c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518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88"/>
      <c r="AI47" s="188"/>
      <c r="AJ47" s="188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88"/>
      <c r="AV47" s="302"/>
    </row>
    <row r="48" spans="1:48" ht="15.75" customHeight="1">
      <c r="A48" s="519"/>
      <c r="B48" s="516" t="s">
        <v>208</v>
      </c>
      <c r="C48" s="656" t="s">
        <v>61</v>
      </c>
      <c r="D48" s="474" t="s">
        <v>260</v>
      </c>
      <c r="E48" s="476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517">
        <v>2022</v>
      </c>
      <c r="K48" s="517">
        <v>2023</v>
      </c>
      <c r="L48" s="515">
        <v>1.18391</v>
      </c>
      <c r="M48" s="515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91">
        <v>0</v>
      </c>
      <c r="X48" s="191">
        <v>0</v>
      </c>
      <c r="Y48" s="191">
        <v>0</v>
      </c>
      <c r="Z48" s="191">
        <v>0</v>
      </c>
      <c r="AA48" s="191">
        <v>0</v>
      </c>
      <c r="AB48" s="191">
        <v>0</v>
      </c>
      <c r="AC48" s="191">
        <v>0</v>
      </c>
      <c r="AD48" s="191">
        <v>0</v>
      </c>
      <c r="AE48" s="191">
        <v>0</v>
      </c>
      <c r="AF48" s="191">
        <v>0</v>
      </c>
      <c r="AG48" s="191">
        <v>0</v>
      </c>
      <c r="AH48" s="4">
        <v>0</v>
      </c>
      <c r="AI48" s="4">
        <v>0</v>
      </c>
      <c r="AJ48" s="4">
        <v>0</v>
      </c>
      <c r="AK48" s="191">
        <v>0</v>
      </c>
      <c r="AL48" s="191">
        <v>0</v>
      </c>
      <c r="AM48" s="191">
        <v>0</v>
      </c>
      <c r="AN48" s="191">
        <v>0</v>
      </c>
      <c r="AO48" s="191">
        <v>0</v>
      </c>
      <c r="AP48" s="191">
        <v>0</v>
      </c>
      <c r="AQ48" s="191">
        <v>0</v>
      </c>
      <c r="AR48" s="191">
        <v>0</v>
      </c>
      <c r="AS48" s="191">
        <v>0</v>
      </c>
      <c r="AT48" s="191">
        <v>0</v>
      </c>
      <c r="AU48" s="4">
        <v>0</v>
      </c>
      <c r="AV48" s="302"/>
    </row>
    <row r="49" spans="1:48" ht="15.75" customHeight="1">
      <c r="A49" s="520"/>
      <c r="B49" s="516"/>
      <c r="C49" s="656"/>
      <c r="D49" s="474"/>
      <c r="E49" s="476"/>
      <c r="F49" s="6" t="s">
        <v>19</v>
      </c>
      <c r="G49" s="6" t="s">
        <v>22</v>
      </c>
      <c r="H49" s="6" t="s">
        <v>295</v>
      </c>
      <c r="I49" s="6" t="s">
        <v>295</v>
      </c>
      <c r="J49" s="517"/>
      <c r="K49" s="517"/>
      <c r="L49" s="515"/>
      <c r="M49" s="515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91">
        <v>0</v>
      </c>
      <c r="X49" s="191">
        <v>0</v>
      </c>
      <c r="Y49" s="191">
        <v>0</v>
      </c>
      <c r="Z49" s="191">
        <v>0</v>
      </c>
      <c r="AA49" s="191">
        <v>0</v>
      </c>
      <c r="AB49" s="191">
        <v>0</v>
      </c>
      <c r="AC49" s="191">
        <v>0</v>
      </c>
      <c r="AD49" s="191">
        <v>0</v>
      </c>
      <c r="AE49" s="191">
        <v>0</v>
      </c>
      <c r="AF49" s="191">
        <v>0</v>
      </c>
      <c r="AG49" s="191">
        <v>0</v>
      </c>
      <c r="AH49" s="4">
        <v>0</v>
      </c>
      <c r="AI49" s="4">
        <v>0</v>
      </c>
      <c r="AJ49" s="4">
        <v>0</v>
      </c>
      <c r="AK49" s="191">
        <v>0</v>
      </c>
      <c r="AL49" s="191">
        <v>0</v>
      </c>
      <c r="AM49" s="191">
        <v>0</v>
      </c>
      <c r="AN49" s="191">
        <v>0</v>
      </c>
      <c r="AO49" s="191">
        <v>0</v>
      </c>
      <c r="AP49" s="191">
        <v>0</v>
      </c>
      <c r="AQ49" s="191">
        <v>0</v>
      </c>
      <c r="AR49" s="191">
        <v>0</v>
      </c>
      <c r="AS49" s="191">
        <v>0</v>
      </c>
      <c r="AT49" s="191">
        <v>0</v>
      </c>
      <c r="AU49" s="4">
        <v>0</v>
      </c>
      <c r="AV49" s="302"/>
    </row>
    <row r="50" spans="1:48" ht="15.75" customHeight="1">
      <c r="A50" s="520"/>
      <c r="B50" s="516"/>
      <c r="C50" s="656"/>
      <c r="D50" s="474"/>
      <c r="E50" s="476"/>
      <c r="F50" s="476" t="s">
        <v>39</v>
      </c>
      <c r="G50" s="476" t="s">
        <v>21</v>
      </c>
      <c r="H50" s="476" t="s">
        <v>317</v>
      </c>
      <c r="I50" s="476" t="s">
        <v>58</v>
      </c>
      <c r="J50" s="517"/>
      <c r="K50" s="517"/>
      <c r="L50" s="515"/>
      <c r="M50" s="515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91">
        <v>0</v>
      </c>
      <c r="X50" s="191">
        <v>0</v>
      </c>
      <c r="Y50" s="191">
        <v>0</v>
      </c>
      <c r="Z50" s="191">
        <v>0</v>
      </c>
      <c r="AA50" s="191">
        <v>0</v>
      </c>
      <c r="AB50" s="191">
        <v>0</v>
      </c>
      <c r="AC50" s="191">
        <v>0</v>
      </c>
      <c r="AD50" s="191">
        <v>0</v>
      </c>
      <c r="AE50" s="191">
        <v>0</v>
      </c>
      <c r="AF50" s="191">
        <v>0</v>
      </c>
      <c r="AG50" s="191">
        <v>0</v>
      </c>
      <c r="AH50" s="4">
        <v>0</v>
      </c>
      <c r="AI50" s="4">
        <v>0</v>
      </c>
      <c r="AJ50" s="4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0</v>
      </c>
      <c r="AP50" s="191">
        <v>0</v>
      </c>
      <c r="AQ50" s="191">
        <v>0</v>
      </c>
      <c r="AR50" s="191">
        <v>0</v>
      </c>
      <c r="AS50" s="191">
        <v>0</v>
      </c>
      <c r="AT50" s="191">
        <v>0</v>
      </c>
      <c r="AU50" s="4">
        <v>0</v>
      </c>
      <c r="AV50" s="302"/>
    </row>
    <row r="51" spans="1:48" ht="15.75" customHeight="1">
      <c r="A51" s="520"/>
      <c r="B51" s="516"/>
      <c r="C51" s="656"/>
      <c r="D51" s="474"/>
      <c r="E51" s="476"/>
      <c r="F51" s="476"/>
      <c r="G51" s="476"/>
      <c r="H51" s="476"/>
      <c r="I51" s="476"/>
      <c r="J51" s="517"/>
      <c r="K51" s="517"/>
      <c r="L51" s="515"/>
      <c r="M51" s="515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9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>
        <v>0</v>
      </c>
      <c r="AE51" s="191">
        <v>0</v>
      </c>
      <c r="AF51" s="191">
        <v>0</v>
      </c>
      <c r="AG51" s="191">
        <v>0</v>
      </c>
      <c r="AH51" s="4">
        <v>0</v>
      </c>
      <c r="AI51" s="4">
        <v>0</v>
      </c>
      <c r="AJ51" s="4">
        <v>0</v>
      </c>
      <c r="AK51" s="191">
        <v>0</v>
      </c>
      <c r="AL51" s="191">
        <v>0</v>
      </c>
      <c r="AM51" s="191">
        <v>0</v>
      </c>
      <c r="AN51" s="191">
        <v>0</v>
      </c>
      <c r="AO51" s="191">
        <v>0</v>
      </c>
      <c r="AP51" s="191">
        <v>0</v>
      </c>
      <c r="AQ51" s="191">
        <v>0</v>
      </c>
      <c r="AR51" s="191">
        <v>0</v>
      </c>
      <c r="AS51" s="191">
        <v>0</v>
      </c>
      <c r="AT51" s="191">
        <v>0</v>
      </c>
      <c r="AU51" s="4">
        <v>0</v>
      </c>
      <c r="AV51" s="302"/>
    </row>
    <row r="52" spans="1:48" ht="20.25" customHeight="1">
      <c r="A52" s="520"/>
      <c r="B52" s="516"/>
      <c r="C52" s="656"/>
      <c r="D52" s="474"/>
      <c r="E52" s="476"/>
      <c r="F52" s="476"/>
      <c r="G52" s="476"/>
      <c r="H52" s="476"/>
      <c r="I52" s="476"/>
      <c r="J52" s="517"/>
      <c r="K52" s="517"/>
      <c r="L52" s="515"/>
      <c r="M52" s="515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91">
        <v>0</v>
      </c>
      <c r="X52" s="191">
        <v>0</v>
      </c>
      <c r="Y52" s="191">
        <v>0</v>
      </c>
      <c r="Z52" s="191">
        <v>0</v>
      </c>
      <c r="AA52" s="191">
        <v>0</v>
      </c>
      <c r="AB52" s="191">
        <v>0</v>
      </c>
      <c r="AC52" s="191">
        <v>0</v>
      </c>
      <c r="AD52" s="191">
        <v>0</v>
      </c>
      <c r="AE52" s="191">
        <v>0</v>
      </c>
      <c r="AF52" s="191">
        <v>0</v>
      </c>
      <c r="AG52" s="191">
        <v>0</v>
      </c>
      <c r="AH52" s="4">
        <v>0</v>
      </c>
      <c r="AI52" s="4">
        <v>0</v>
      </c>
      <c r="AJ52" s="4">
        <v>0</v>
      </c>
      <c r="AK52" s="191">
        <v>0</v>
      </c>
      <c r="AL52" s="191">
        <v>0</v>
      </c>
      <c r="AM52" s="191">
        <v>0</v>
      </c>
      <c r="AN52" s="191">
        <v>0</v>
      </c>
      <c r="AO52" s="191">
        <v>0</v>
      </c>
      <c r="AP52" s="191">
        <v>0</v>
      </c>
      <c r="AQ52" s="191">
        <v>0</v>
      </c>
      <c r="AR52" s="191">
        <v>0</v>
      </c>
      <c r="AS52" s="191">
        <v>0</v>
      </c>
      <c r="AT52" s="191">
        <v>0</v>
      </c>
      <c r="AU52" s="4">
        <v>0</v>
      </c>
      <c r="AV52" s="302"/>
    </row>
    <row r="53" spans="1:48" ht="19.5" customHeight="1">
      <c r="A53" s="521"/>
      <c r="B53" s="516"/>
      <c r="C53" s="656"/>
      <c r="D53" s="474"/>
      <c r="E53" s="476"/>
      <c r="F53" s="476"/>
      <c r="G53" s="476"/>
      <c r="H53" s="476"/>
      <c r="I53" s="476"/>
      <c r="J53" s="517"/>
      <c r="K53" s="517"/>
      <c r="L53" s="515"/>
      <c r="M53" s="515"/>
      <c r="N53" s="230">
        <f t="shared" ref="N53:T53" si="14">SUM(N48:N52)</f>
        <v>0</v>
      </c>
      <c r="O53" s="230">
        <f t="shared" si="14"/>
        <v>0</v>
      </c>
      <c r="P53" s="230">
        <f t="shared" si="14"/>
        <v>0</v>
      </c>
      <c r="Q53" s="230">
        <f t="shared" si="14"/>
        <v>0</v>
      </c>
      <c r="R53" s="230">
        <f t="shared" si="14"/>
        <v>1.48E-3</v>
      </c>
      <c r="S53" s="230">
        <f t="shared" si="14"/>
        <v>1.48E-3</v>
      </c>
      <c r="T53" s="230">
        <f t="shared" si="14"/>
        <v>1.48E-3</v>
      </c>
      <c r="U53" s="231">
        <f t="shared" si="13"/>
        <v>4.4399999999999995E-3</v>
      </c>
      <c r="V53" s="231" t="s">
        <v>11</v>
      </c>
      <c r="W53" s="193">
        <f t="shared" ref="W53:AU53" si="15">SUM(W48:W52)</f>
        <v>0</v>
      </c>
      <c r="X53" s="193">
        <f t="shared" si="15"/>
        <v>0</v>
      </c>
      <c r="Y53" s="193">
        <f t="shared" si="15"/>
        <v>0</v>
      </c>
      <c r="Z53" s="193">
        <f t="shared" si="15"/>
        <v>0</v>
      </c>
      <c r="AA53" s="193">
        <f t="shared" si="15"/>
        <v>0</v>
      </c>
      <c r="AB53" s="193">
        <f t="shared" si="15"/>
        <v>0</v>
      </c>
      <c r="AC53" s="193">
        <f t="shared" si="15"/>
        <v>0</v>
      </c>
      <c r="AD53" s="193">
        <f t="shared" si="15"/>
        <v>0</v>
      </c>
      <c r="AE53" s="193">
        <f t="shared" si="15"/>
        <v>0</v>
      </c>
      <c r="AF53" s="193">
        <f t="shared" si="15"/>
        <v>0</v>
      </c>
      <c r="AG53" s="193">
        <f t="shared" si="15"/>
        <v>0</v>
      </c>
      <c r="AH53" s="230">
        <f t="shared" si="15"/>
        <v>0</v>
      </c>
      <c r="AI53" s="230">
        <f t="shared" si="15"/>
        <v>0</v>
      </c>
      <c r="AJ53" s="230">
        <f t="shared" si="15"/>
        <v>0</v>
      </c>
      <c r="AK53" s="193">
        <f t="shared" si="15"/>
        <v>0</v>
      </c>
      <c r="AL53" s="193">
        <f t="shared" si="15"/>
        <v>0</v>
      </c>
      <c r="AM53" s="193">
        <f t="shared" si="15"/>
        <v>0</v>
      </c>
      <c r="AN53" s="193">
        <f t="shared" si="15"/>
        <v>0</v>
      </c>
      <c r="AO53" s="193">
        <f t="shared" si="15"/>
        <v>0</v>
      </c>
      <c r="AP53" s="193">
        <f t="shared" si="15"/>
        <v>0</v>
      </c>
      <c r="AQ53" s="193">
        <f t="shared" si="15"/>
        <v>0</v>
      </c>
      <c r="AR53" s="193">
        <f t="shared" si="15"/>
        <v>0</v>
      </c>
      <c r="AS53" s="193">
        <f t="shared" si="15"/>
        <v>0</v>
      </c>
      <c r="AT53" s="193">
        <f t="shared" si="15"/>
        <v>0</v>
      </c>
      <c r="AU53" s="230">
        <f t="shared" si="15"/>
        <v>0</v>
      </c>
      <c r="AV53" s="328"/>
    </row>
    <row r="54" spans="1:48" ht="15.75" hidden="1" customHeight="1">
      <c r="A54" s="463" t="s">
        <v>27</v>
      </c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5"/>
      <c r="X54" s="465"/>
      <c r="Y54" s="465"/>
      <c r="Z54" s="465"/>
      <c r="AA54" s="465"/>
      <c r="AB54" s="465"/>
      <c r="AC54" s="465"/>
      <c r="AD54" s="465"/>
      <c r="AE54" s="465"/>
      <c r="AF54" s="465"/>
      <c r="AG54" s="465"/>
      <c r="AH54" s="465"/>
      <c r="AI54" s="465"/>
      <c r="AJ54" s="465"/>
      <c r="AK54" s="465"/>
      <c r="AL54" s="465"/>
      <c r="AM54" s="465"/>
      <c r="AN54" s="465"/>
      <c r="AO54" s="465"/>
      <c r="AP54" s="465"/>
      <c r="AQ54" s="465"/>
      <c r="AR54" s="465"/>
      <c r="AS54" s="465"/>
      <c r="AT54" s="465"/>
      <c r="AU54" s="465"/>
      <c r="AV54" s="466"/>
    </row>
    <row r="55" spans="1:48" ht="15.75" hidden="1" customHeight="1">
      <c r="A55" s="467" t="s">
        <v>156</v>
      </c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9"/>
      <c r="X55" s="469"/>
      <c r="Y55" s="469"/>
      <c r="Z55" s="469"/>
      <c r="AA55" s="469"/>
      <c r="AB55" s="469"/>
      <c r="AC55" s="469"/>
      <c r="AD55" s="469"/>
      <c r="AE55" s="469"/>
      <c r="AF55" s="469"/>
      <c r="AG55" s="469"/>
      <c r="AH55" s="469"/>
      <c r="AI55" s="469"/>
      <c r="AJ55" s="469"/>
      <c r="AK55" s="469"/>
      <c r="AL55" s="469"/>
      <c r="AM55" s="469"/>
      <c r="AN55" s="469"/>
      <c r="AO55" s="469"/>
      <c r="AP55" s="469"/>
      <c r="AQ55" s="469"/>
      <c r="AR55" s="469"/>
      <c r="AS55" s="469"/>
      <c r="AT55" s="469"/>
      <c r="AU55" s="469"/>
      <c r="AV55" s="470"/>
    </row>
    <row r="56" spans="1:48" ht="23.25" hidden="1" customHeight="1">
      <c r="A56" s="522" t="s">
        <v>65</v>
      </c>
      <c r="B56" s="523"/>
      <c r="C56" s="523"/>
      <c r="D56" s="523"/>
      <c r="E56" s="523"/>
      <c r="F56" s="523"/>
      <c r="G56" s="523"/>
      <c r="H56" s="523"/>
      <c r="I56" s="523"/>
      <c r="J56" s="523"/>
      <c r="K56" s="523"/>
      <c r="L56" s="523"/>
      <c r="M56" s="523"/>
      <c r="N56" s="523"/>
      <c r="O56" s="523"/>
      <c r="P56" s="523"/>
      <c r="Q56" s="523"/>
      <c r="R56" s="523"/>
      <c r="S56" s="523"/>
      <c r="T56" s="523"/>
      <c r="U56" s="523"/>
      <c r="V56" s="524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88"/>
      <c r="AI56" s="188"/>
      <c r="AJ56" s="188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88"/>
      <c r="AV56" s="302"/>
    </row>
    <row r="57" spans="1:48" ht="15.75" hidden="1" customHeight="1">
      <c r="A57" s="467" t="s">
        <v>157</v>
      </c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518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88"/>
      <c r="AI57" s="188"/>
      <c r="AJ57" s="188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88"/>
      <c r="AV57" s="302"/>
    </row>
    <row r="58" spans="1:48" ht="23.25" hidden="1" customHeight="1">
      <c r="A58" s="522" t="s">
        <v>65</v>
      </c>
      <c r="B58" s="523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  <c r="R58" s="523"/>
      <c r="S58" s="523"/>
      <c r="T58" s="523"/>
      <c r="U58" s="523"/>
      <c r="V58" s="524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88"/>
      <c r="AI58" s="188"/>
      <c r="AJ58" s="188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88"/>
      <c r="AV58" s="302"/>
    </row>
    <row r="59" spans="1:48" ht="15.75" hidden="1" customHeight="1">
      <c r="A59" s="467" t="s">
        <v>158</v>
      </c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518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88"/>
      <c r="AI59" s="188"/>
      <c r="AJ59" s="188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88"/>
      <c r="AV59" s="302"/>
    </row>
    <row r="60" spans="1:48" ht="19.5" customHeight="1">
      <c r="A60" s="525"/>
      <c r="B60" s="474" t="s">
        <v>209</v>
      </c>
      <c r="C60" s="657" t="s">
        <v>67</v>
      </c>
      <c r="D60" s="474" t="s">
        <v>258</v>
      </c>
      <c r="E60" s="476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517">
        <v>2023</v>
      </c>
      <c r="K60" s="517">
        <v>2023</v>
      </c>
      <c r="L60" s="515">
        <v>981.74878000000001</v>
      </c>
      <c r="M60" s="515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93">
        <v>0</v>
      </c>
      <c r="X60" s="93">
        <v>0</v>
      </c>
      <c r="Y60" s="93">
        <v>0</v>
      </c>
      <c r="Z60" s="93">
        <v>0</v>
      </c>
      <c r="AA60" s="93">
        <v>0</v>
      </c>
      <c r="AB60" s="93">
        <v>0</v>
      </c>
      <c r="AC60" s="93">
        <v>0</v>
      </c>
      <c r="AD60" s="93">
        <v>0</v>
      </c>
      <c r="AE60" s="93">
        <v>0</v>
      </c>
      <c r="AF60" s="93">
        <v>0</v>
      </c>
      <c r="AG60" s="93">
        <v>0</v>
      </c>
      <c r="AH60" s="5">
        <v>0</v>
      </c>
      <c r="AI60" s="5">
        <v>0</v>
      </c>
      <c r="AJ60" s="5">
        <v>0</v>
      </c>
      <c r="AK60" s="93">
        <v>0</v>
      </c>
      <c r="AL60" s="93">
        <v>0</v>
      </c>
      <c r="AM60" s="93">
        <v>0</v>
      </c>
      <c r="AN60" s="93">
        <v>0</v>
      </c>
      <c r="AO60" s="93">
        <v>0</v>
      </c>
      <c r="AP60" s="93">
        <v>0</v>
      </c>
      <c r="AQ60" s="93">
        <v>0</v>
      </c>
      <c r="AR60" s="93">
        <v>0</v>
      </c>
      <c r="AS60" s="93">
        <v>0</v>
      </c>
      <c r="AT60" s="93">
        <v>0</v>
      </c>
      <c r="AU60" s="5">
        <v>0</v>
      </c>
      <c r="AV60" s="302"/>
    </row>
    <row r="61" spans="1:48" ht="19.5" customHeight="1">
      <c r="A61" s="526"/>
      <c r="B61" s="474"/>
      <c r="C61" s="657"/>
      <c r="D61" s="474"/>
      <c r="E61" s="476"/>
      <c r="F61" s="6" t="s">
        <v>19</v>
      </c>
      <c r="G61" s="6" t="s">
        <v>22</v>
      </c>
      <c r="H61" s="6" t="s">
        <v>297</v>
      </c>
      <c r="I61" s="6" t="s">
        <v>297</v>
      </c>
      <c r="J61" s="517"/>
      <c r="K61" s="517"/>
      <c r="L61" s="515"/>
      <c r="M61" s="515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93">
        <v>0</v>
      </c>
      <c r="X61" s="93">
        <v>0</v>
      </c>
      <c r="Y61" s="93">
        <v>0</v>
      </c>
      <c r="Z61" s="93">
        <v>0</v>
      </c>
      <c r="AA61" s="93">
        <v>0</v>
      </c>
      <c r="AB61" s="93">
        <v>0</v>
      </c>
      <c r="AC61" s="93">
        <v>0</v>
      </c>
      <c r="AD61" s="93">
        <v>0</v>
      </c>
      <c r="AE61" s="93">
        <v>0</v>
      </c>
      <c r="AF61" s="93">
        <v>0</v>
      </c>
      <c r="AG61" s="93">
        <v>0</v>
      </c>
      <c r="AH61" s="5">
        <v>0</v>
      </c>
      <c r="AI61" s="5">
        <v>0</v>
      </c>
      <c r="AJ61" s="5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5">
        <v>0</v>
      </c>
      <c r="AV61" s="302"/>
    </row>
    <row r="62" spans="1:48" ht="19.5" customHeight="1">
      <c r="A62" s="526"/>
      <c r="B62" s="474"/>
      <c r="C62" s="657"/>
      <c r="D62" s="474"/>
      <c r="E62" s="476"/>
      <c r="F62" s="476" t="s">
        <v>39</v>
      </c>
      <c r="G62" s="476" t="s">
        <v>21</v>
      </c>
      <c r="H62" s="476" t="s">
        <v>59</v>
      </c>
      <c r="I62" s="476" t="s">
        <v>296</v>
      </c>
      <c r="J62" s="517"/>
      <c r="K62" s="517"/>
      <c r="L62" s="515"/>
      <c r="M62" s="515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93">
        <v>0</v>
      </c>
      <c r="X62" s="93">
        <v>0</v>
      </c>
      <c r="Y62" s="93">
        <v>0</v>
      </c>
      <c r="Z62" s="93">
        <v>0</v>
      </c>
      <c r="AA62" s="93">
        <v>0</v>
      </c>
      <c r="AB62" s="93">
        <v>0</v>
      </c>
      <c r="AC62" s="93">
        <v>0</v>
      </c>
      <c r="AD62" s="93">
        <v>0</v>
      </c>
      <c r="AE62" s="93">
        <v>0</v>
      </c>
      <c r="AF62" s="93">
        <v>0</v>
      </c>
      <c r="AG62" s="93">
        <v>0</v>
      </c>
      <c r="AH62" s="5">
        <v>0</v>
      </c>
      <c r="AI62" s="5">
        <v>0</v>
      </c>
      <c r="AJ62" s="5">
        <v>0</v>
      </c>
      <c r="AK62" s="93">
        <v>0</v>
      </c>
      <c r="AL62" s="93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5">
        <v>0</v>
      </c>
      <c r="AV62" s="302"/>
    </row>
    <row r="63" spans="1:48" ht="19.5" customHeight="1">
      <c r="A63" s="526"/>
      <c r="B63" s="474"/>
      <c r="C63" s="657"/>
      <c r="D63" s="474"/>
      <c r="E63" s="476"/>
      <c r="F63" s="476"/>
      <c r="G63" s="476"/>
      <c r="H63" s="476"/>
      <c r="I63" s="476"/>
      <c r="J63" s="517"/>
      <c r="K63" s="517"/>
      <c r="L63" s="515"/>
      <c r="M63" s="515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93">
        <v>0</v>
      </c>
      <c r="X63" s="93">
        <v>0</v>
      </c>
      <c r="Y63" s="93">
        <v>0</v>
      </c>
      <c r="Z63" s="93">
        <v>0</v>
      </c>
      <c r="AA63" s="93">
        <v>0</v>
      </c>
      <c r="AB63" s="93">
        <v>0</v>
      </c>
      <c r="AC63" s="93">
        <v>0</v>
      </c>
      <c r="AD63" s="93">
        <v>0</v>
      </c>
      <c r="AE63" s="93">
        <v>0</v>
      </c>
      <c r="AF63" s="93">
        <v>0</v>
      </c>
      <c r="AG63" s="93">
        <v>0</v>
      </c>
      <c r="AH63" s="5">
        <v>0</v>
      </c>
      <c r="AI63" s="5">
        <v>0</v>
      </c>
      <c r="AJ63" s="5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5">
        <v>0</v>
      </c>
      <c r="AV63" s="302"/>
    </row>
    <row r="64" spans="1:48" ht="18" customHeight="1">
      <c r="A64" s="526"/>
      <c r="B64" s="474"/>
      <c r="C64" s="657"/>
      <c r="D64" s="474"/>
      <c r="E64" s="476"/>
      <c r="F64" s="476"/>
      <c r="G64" s="476"/>
      <c r="H64" s="476"/>
      <c r="I64" s="476"/>
      <c r="J64" s="517"/>
      <c r="K64" s="517"/>
      <c r="L64" s="515"/>
      <c r="M64" s="515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93">
        <f t="shared" ref="W64:AJ64" si="17">W65</f>
        <v>0</v>
      </c>
      <c r="X64" s="93">
        <f t="shared" si="17"/>
        <v>0</v>
      </c>
      <c r="Y64" s="93">
        <f t="shared" si="17"/>
        <v>0</v>
      </c>
      <c r="Z64" s="93">
        <f t="shared" si="17"/>
        <v>0</v>
      </c>
      <c r="AA64" s="93">
        <f t="shared" si="17"/>
        <v>0</v>
      </c>
      <c r="AB64" s="93">
        <f t="shared" si="17"/>
        <v>0</v>
      </c>
      <c r="AC64" s="93">
        <f t="shared" si="17"/>
        <v>0</v>
      </c>
      <c r="AD64" s="93">
        <f t="shared" si="17"/>
        <v>0</v>
      </c>
      <c r="AE64" s="93">
        <f t="shared" si="17"/>
        <v>0</v>
      </c>
      <c r="AF64" s="93">
        <f t="shared" si="17"/>
        <v>0</v>
      </c>
      <c r="AG64" s="93">
        <f t="shared" si="17"/>
        <v>0</v>
      </c>
      <c r="AH64" s="93">
        <f t="shared" si="17"/>
        <v>0</v>
      </c>
      <c r="AI64" s="93">
        <f t="shared" si="17"/>
        <v>0</v>
      </c>
      <c r="AJ64" s="93">
        <f t="shared" si="17"/>
        <v>0</v>
      </c>
      <c r="AK64" s="93">
        <f>AK65</f>
        <v>11.5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5">
        <v>0</v>
      </c>
      <c r="AV64" s="302"/>
    </row>
    <row r="65" spans="1:48" s="234" customFormat="1" ht="18" hidden="1" customHeight="1">
      <c r="A65" s="526"/>
      <c r="B65" s="474"/>
      <c r="C65" s="657"/>
      <c r="D65" s="474"/>
      <c r="E65" s="476"/>
      <c r="F65" s="476"/>
      <c r="G65" s="476"/>
      <c r="H65" s="476"/>
      <c r="I65" s="476"/>
      <c r="J65" s="517"/>
      <c r="K65" s="517"/>
      <c r="L65" s="515"/>
      <c r="M65" s="515"/>
      <c r="N65" s="233"/>
      <c r="O65" s="233"/>
      <c r="P65" s="233"/>
      <c r="Q65" s="233"/>
      <c r="R65" s="233"/>
      <c r="S65" s="233"/>
      <c r="T65" s="233"/>
      <c r="U65" s="233"/>
      <c r="V65" s="236" t="s">
        <v>960</v>
      </c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>
        <v>0</v>
      </c>
      <c r="AH65" s="233"/>
      <c r="AI65" s="233"/>
      <c r="AJ65" s="233"/>
      <c r="AK65" s="208">
        <f>11.5</f>
        <v>11.5</v>
      </c>
      <c r="AL65" s="208"/>
      <c r="AM65" s="208"/>
      <c r="AN65" s="208"/>
      <c r="AO65" s="208"/>
      <c r="AP65" s="208"/>
      <c r="AQ65" s="208"/>
      <c r="AR65" s="208"/>
      <c r="AS65" s="208"/>
      <c r="AT65" s="208"/>
      <c r="AU65" s="233"/>
      <c r="AV65" s="329"/>
    </row>
    <row r="66" spans="1:48" ht="17.25" customHeight="1">
      <c r="A66" s="526"/>
      <c r="B66" s="474"/>
      <c r="C66" s="657"/>
      <c r="D66" s="474"/>
      <c r="E66" s="476"/>
      <c r="F66" s="476"/>
      <c r="G66" s="476"/>
      <c r="H66" s="476"/>
      <c r="I66" s="476"/>
      <c r="J66" s="517"/>
      <c r="K66" s="517"/>
      <c r="L66" s="515"/>
      <c r="M66" s="515"/>
      <c r="N66" s="230">
        <f t="shared" ref="N66:T66" si="18">SUM(N60:N64)</f>
        <v>0</v>
      </c>
      <c r="O66" s="230">
        <f t="shared" si="18"/>
        <v>0</v>
      </c>
      <c r="P66" s="230">
        <f t="shared" si="18"/>
        <v>0</v>
      </c>
      <c r="Q66" s="230">
        <f t="shared" si="18"/>
        <v>0</v>
      </c>
      <c r="R66" s="230">
        <f t="shared" si="18"/>
        <v>396.73378000000002</v>
      </c>
      <c r="S66" s="230">
        <f t="shared" si="18"/>
        <v>585.01499999999999</v>
      </c>
      <c r="T66" s="230">
        <f t="shared" si="18"/>
        <v>0</v>
      </c>
      <c r="U66" s="231">
        <f t="shared" si="16"/>
        <v>981.74878000000001</v>
      </c>
      <c r="V66" s="231" t="s">
        <v>11</v>
      </c>
      <c r="W66" s="193">
        <f t="shared" ref="W66:AU66" si="19">SUM(W60:W64)</f>
        <v>0</v>
      </c>
      <c r="X66" s="193">
        <f t="shared" si="19"/>
        <v>0</v>
      </c>
      <c r="Y66" s="193">
        <f t="shared" si="19"/>
        <v>0</v>
      </c>
      <c r="Z66" s="193">
        <f t="shared" si="19"/>
        <v>0</v>
      </c>
      <c r="AA66" s="193">
        <f t="shared" si="19"/>
        <v>0</v>
      </c>
      <c r="AB66" s="193">
        <f t="shared" si="19"/>
        <v>0</v>
      </c>
      <c r="AC66" s="193">
        <f t="shared" si="19"/>
        <v>0</v>
      </c>
      <c r="AD66" s="193">
        <f t="shared" si="19"/>
        <v>0</v>
      </c>
      <c r="AE66" s="193">
        <f t="shared" si="19"/>
        <v>0</v>
      </c>
      <c r="AF66" s="193">
        <f t="shared" si="19"/>
        <v>0</v>
      </c>
      <c r="AG66" s="193">
        <f t="shared" si="19"/>
        <v>0</v>
      </c>
      <c r="AH66" s="230">
        <f t="shared" si="19"/>
        <v>0</v>
      </c>
      <c r="AI66" s="230">
        <f t="shared" si="19"/>
        <v>0</v>
      </c>
      <c r="AJ66" s="230">
        <f t="shared" si="19"/>
        <v>0</v>
      </c>
      <c r="AK66" s="193">
        <f t="shared" si="19"/>
        <v>11.5</v>
      </c>
      <c r="AL66" s="193">
        <f t="shared" si="19"/>
        <v>0</v>
      </c>
      <c r="AM66" s="193">
        <f t="shared" si="19"/>
        <v>0</v>
      </c>
      <c r="AN66" s="193">
        <f t="shared" si="19"/>
        <v>0</v>
      </c>
      <c r="AO66" s="193">
        <f t="shared" si="19"/>
        <v>0</v>
      </c>
      <c r="AP66" s="193">
        <f t="shared" si="19"/>
        <v>0</v>
      </c>
      <c r="AQ66" s="193">
        <f t="shared" si="19"/>
        <v>0</v>
      </c>
      <c r="AR66" s="193">
        <f t="shared" si="19"/>
        <v>0</v>
      </c>
      <c r="AS66" s="193">
        <f t="shared" si="19"/>
        <v>0</v>
      </c>
      <c r="AT66" s="193">
        <f t="shared" si="19"/>
        <v>0</v>
      </c>
      <c r="AU66" s="230">
        <f t="shared" si="19"/>
        <v>0</v>
      </c>
      <c r="AV66" s="328"/>
    </row>
    <row r="67" spans="1:48" ht="19.5" customHeight="1">
      <c r="A67" s="526"/>
      <c r="B67" s="474" t="s">
        <v>210</v>
      </c>
      <c r="C67" s="657" t="s">
        <v>68</v>
      </c>
      <c r="D67" s="474" t="s">
        <v>259</v>
      </c>
      <c r="E67" s="476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517">
        <v>2023</v>
      </c>
      <c r="K67" s="517">
        <v>2023</v>
      </c>
      <c r="L67" s="515">
        <v>97.070650000000001</v>
      </c>
      <c r="M67" s="515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93">
        <v>0</v>
      </c>
      <c r="X67" s="93">
        <v>0</v>
      </c>
      <c r="Y67" s="93">
        <v>0</v>
      </c>
      <c r="Z67" s="93">
        <v>0</v>
      </c>
      <c r="AA67" s="93">
        <v>0</v>
      </c>
      <c r="AB67" s="93">
        <v>0</v>
      </c>
      <c r="AC67" s="93">
        <v>0</v>
      </c>
      <c r="AD67" s="93">
        <v>0</v>
      </c>
      <c r="AE67" s="93">
        <v>0</v>
      </c>
      <c r="AF67" s="93">
        <v>0</v>
      </c>
      <c r="AG67" s="93">
        <v>0</v>
      </c>
      <c r="AH67" s="5">
        <v>0</v>
      </c>
      <c r="AI67" s="5">
        <v>0</v>
      </c>
      <c r="AJ67" s="5">
        <v>0</v>
      </c>
      <c r="AK67" s="93">
        <v>0</v>
      </c>
      <c r="AL67" s="93">
        <v>0</v>
      </c>
      <c r="AM67" s="93">
        <v>0</v>
      </c>
      <c r="AN67" s="93">
        <v>0</v>
      </c>
      <c r="AO67" s="93">
        <v>0</v>
      </c>
      <c r="AP67" s="93">
        <v>0</v>
      </c>
      <c r="AQ67" s="93">
        <v>0</v>
      </c>
      <c r="AR67" s="93">
        <v>0</v>
      </c>
      <c r="AS67" s="93">
        <v>0</v>
      </c>
      <c r="AT67" s="93">
        <v>0</v>
      </c>
      <c r="AU67" s="5">
        <v>0</v>
      </c>
      <c r="AV67" s="302"/>
    </row>
    <row r="68" spans="1:48" ht="19.5" customHeight="1">
      <c r="A68" s="526"/>
      <c r="B68" s="474"/>
      <c r="C68" s="657"/>
      <c r="D68" s="474"/>
      <c r="E68" s="476"/>
      <c r="F68" s="6" t="s">
        <v>19</v>
      </c>
      <c r="G68" s="6" t="s">
        <v>22</v>
      </c>
      <c r="H68" s="6" t="s">
        <v>297</v>
      </c>
      <c r="I68" s="6" t="s">
        <v>297</v>
      </c>
      <c r="J68" s="517"/>
      <c r="K68" s="517"/>
      <c r="L68" s="515"/>
      <c r="M68" s="515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93">
        <v>0</v>
      </c>
      <c r="X68" s="93">
        <v>0</v>
      </c>
      <c r="Y68" s="93">
        <v>0</v>
      </c>
      <c r="Z68" s="93">
        <v>0</v>
      </c>
      <c r="AA68" s="93">
        <v>0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0</v>
      </c>
      <c r="AH68" s="5">
        <v>0</v>
      </c>
      <c r="AI68" s="5">
        <v>0</v>
      </c>
      <c r="AJ68" s="5">
        <v>0</v>
      </c>
      <c r="AK68" s="93">
        <v>0</v>
      </c>
      <c r="AL68" s="93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5">
        <v>0</v>
      </c>
      <c r="AV68" s="302"/>
    </row>
    <row r="69" spans="1:48" ht="19.5" customHeight="1">
      <c r="A69" s="526"/>
      <c r="B69" s="474"/>
      <c r="C69" s="657"/>
      <c r="D69" s="474"/>
      <c r="E69" s="476"/>
      <c r="F69" s="476" t="s">
        <v>39</v>
      </c>
      <c r="G69" s="476" t="s">
        <v>21</v>
      </c>
      <c r="H69" s="476" t="s">
        <v>59</v>
      </c>
      <c r="I69" s="476" t="s">
        <v>298</v>
      </c>
      <c r="J69" s="517"/>
      <c r="K69" s="517"/>
      <c r="L69" s="515"/>
      <c r="M69" s="515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93">
        <v>0</v>
      </c>
      <c r="X69" s="93">
        <v>0</v>
      </c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5">
        <v>0</v>
      </c>
      <c r="AI69" s="5">
        <v>0</v>
      </c>
      <c r="AJ69" s="5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5">
        <v>0</v>
      </c>
      <c r="AV69" s="302"/>
    </row>
    <row r="70" spans="1:48" ht="19.5" customHeight="1">
      <c r="A70" s="526"/>
      <c r="B70" s="474"/>
      <c r="C70" s="657"/>
      <c r="D70" s="474"/>
      <c r="E70" s="476"/>
      <c r="F70" s="476"/>
      <c r="G70" s="476"/>
      <c r="H70" s="476"/>
      <c r="I70" s="476"/>
      <c r="J70" s="517"/>
      <c r="K70" s="517"/>
      <c r="L70" s="515"/>
      <c r="M70" s="515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93">
        <v>0</v>
      </c>
      <c r="X70" s="93">
        <v>0</v>
      </c>
      <c r="Y70" s="93">
        <v>0</v>
      </c>
      <c r="Z70" s="93">
        <v>0</v>
      </c>
      <c r="AA70" s="93">
        <v>0</v>
      </c>
      <c r="AB70" s="93">
        <v>0</v>
      </c>
      <c r="AC70" s="93">
        <v>0</v>
      </c>
      <c r="AD70" s="93">
        <v>0</v>
      </c>
      <c r="AE70" s="93">
        <v>0</v>
      </c>
      <c r="AF70" s="93">
        <v>0</v>
      </c>
      <c r="AG70" s="93">
        <v>0</v>
      </c>
      <c r="AH70" s="5">
        <v>0</v>
      </c>
      <c r="AI70" s="5">
        <v>0</v>
      </c>
      <c r="AJ70" s="5">
        <v>0</v>
      </c>
      <c r="AK70" s="93">
        <v>0</v>
      </c>
      <c r="AL70" s="93">
        <v>0</v>
      </c>
      <c r="AM70" s="93">
        <v>0</v>
      </c>
      <c r="AN70" s="93">
        <v>0</v>
      </c>
      <c r="AO70" s="93">
        <v>0</v>
      </c>
      <c r="AP70" s="93">
        <v>0</v>
      </c>
      <c r="AQ70" s="93">
        <v>0</v>
      </c>
      <c r="AR70" s="93">
        <v>0</v>
      </c>
      <c r="AS70" s="93">
        <v>0</v>
      </c>
      <c r="AT70" s="93">
        <v>0</v>
      </c>
      <c r="AU70" s="5">
        <v>0</v>
      </c>
      <c r="AV70" s="302"/>
    </row>
    <row r="71" spans="1:48" ht="18" customHeight="1">
      <c r="A71" s="526"/>
      <c r="B71" s="474"/>
      <c r="C71" s="657"/>
      <c r="D71" s="474"/>
      <c r="E71" s="476"/>
      <c r="F71" s="476"/>
      <c r="G71" s="476"/>
      <c r="H71" s="476"/>
      <c r="I71" s="476"/>
      <c r="J71" s="517"/>
      <c r="K71" s="517"/>
      <c r="L71" s="515"/>
      <c r="M71" s="515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93">
        <v>0</v>
      </c>
      <c r="X71" s="93">
        <v>0</v>
      </c>
      <c r="Y71" s="93">
        <v>0</v>
      </c>
      <c r="Z71" s="93">
        <v>0</v>
      </c>
      <c r="AA71" s="93">
        <v>0</v>
      </c>
      <c r="AB71" s="93">
        <v>0</v>
      </c>
      <c r="AC71" s="93">
        <v>0</v>
      </c>
      <c r="AD71" s="93">
        <v>0</v>
      </c>
      <c r="AE71" s="93">
        <v>0</v>
      </c>
      <c r="AF71" s="93">
        <v>0</v>
      </c>
      <c r="AG71" s="93">
        <v>0</v>
      </c>
      <c r="AH71" s="5">
        <v>0</v>
      </c>
      <c r="AI71" s="5">
        <v>0</v>
      </c>
      <c r="AJ71" s="5">
        <v>0</v>
      </c>
      <c r="AK71" s="93">
        <v>0</v>
      </c>
      <c r="AL71" s="93">
        <v>0</v>
      </c>
      <c r="AM71" s="93">
        <v>0</v>
      </c>
      <c r="AN71" s="93">
        <v>0</v>
      </c>
      <c r="AO71" s="93">
        <v>0</v>
      </c>
      <c r="AP71" s="93">
        <v>0</v>
      </c>
      <c r="AQ71" s="93">
        <v>0</v>
      </c>
      <c r="AR71" s="93">
        <v>0</v>
      </c>
      <c r="AS71" s="93">
        <v>0</v>
      </c>
      <c r="AT71" s="93">
        <v>0</v>
      </c>
      <c r="AU71" s="5">
        <v>0</v>
      </c>
      <c r="AV71" s="302"/>
    </row>
    <row r="72" spans="1:48" ht="17.25" customHeight="1">
      <c r="A72" s="527"/>
      <c r="B72" s="474"/>
      <c r="C72" s="657"/>
      <c r="D72" s="474"/>
      <c r="E72" s="476"/>
      <c r="F72" s="476"/>
      <c r="G72" s="476"/>
      <c r="H72" s="476"/>
      <c r="I72" s="476"/>
      <c r="J72" s="517"/>
      <c r="K72" s="517"/>
      <c r="L72" s="515"/>
      <c r="M72" s="515"/>
      <c r="N72" s="230">
        <f t="shared" ref="N72:T72" si="20">SUM(N67:N71)</f>
        <v>0</v>
      </c>
      <c r="O72" s="230">
        <f t="shared" si="20"/>
        <v>0</v>
      </c>
      <c r="P72" s="230">
        <f t="shared" si="20"/>
        <v>0</v>
      </c>
      <c r="Q72" s="230">
        <f t="shared" si="20"/>
        <v>0</v>
      </c>
      <c r="R72" s="230">
        <f t="shared" si="20"/>
        <v>23.657599999999999</v>
      </c>
      <c r="S72" s="230">
        <f t="shared" si="20"/>
        <v>73.413049999999998</v>
      </c>
      <c r="T72" s="230">
        <f t="shared" si="20"/>
        <v>0</v>
      </c>
      <c r="U72" s="231">
        <f t="shared" si="16"/>
        <v>97.070650000000001</v>
      </c>
      <c r="V72" s="231" t="s">
        <v>11</v>
      </c>
      <c r="W72" s="193">
        <f t="shared" ref="W72:AU72" si="21">SUM(W67:W71)</f>
        <v>0</v>
      </c>
      <c r="X72" s="193">
        <f t="shared" si="21"/>
        <v>0</v>
      </c>
      <c r="Y72" s="193">
        <f t="shared" si="21"/>
        <v>0</v>
      </c>
      <c r="Z72" s="193">
        <f t="shared" si="21"/>
        <v>0</v>
      </c>
      <c r="AA72" s="193">
        <f t="shared" si="21"/>
        <v>0</v>
      </c>
      <c r="AB72" s="193">
        <f t="shared" si="21"/>
        <v>0</v>
      </c>
      <c r="AC72" s="193">
        <f t="shared" si="21"/>
        <v>0</v>
      </c>
      <c r="AD72" s="193">
        <f t="shared" si="21"/>
        <v>0</v>
      </c>
      <c r="AE72" s="193">
        <f t="shared" si="21"/>
        <v>0</v>
      </c>
      <c r="AF72" s="193">
        <f t="shared" si="21"/>
        <v>0</v>
      </c>
      <c r="AG72" s="193">
        <f t="shared" si="21"/>
        <v>0</v>
      </c>
      <c r="AH72" s="230">
        <f t="shared" si="21"/>
        <v>0</v>
      </c>
      <c r="AI72" s="230">
        <f t="shared" si="21"/>
        <v>0</v>
      </c>
      <c r="AJ72" s="230">
        <f t="shared" si="21"/>
        <v>0</v>
      </c>
      <c r="AK72" s="193">
        <f t="shared" si="21"/>
        <v>0</v>
      </c>
      <c r="AL72" s="193">
        <f t="shared" si="21"/>
        <v>0</v>
      </c>
      <c r="AM72" s="193">
        <f t="shared" si="21"/>
        <v>0</v>
      </c>
      <c r="AN72" s="193">
        <f t="shared" si="21"/>
        <v>0</v>
      </c>
      <c r="AO72" s="193">
        <f t="shared" si="21"/>
        <v>0</v>
      </c>
      <c r="AP72" s="193">
        <f t="shared" si="21"/>
        <v>0</v>
      </c>
      <c r="AQ72" s="193">
        <f t="shared" si="21"/>
        <v>0</v>
      </c>
      <c r="AR72" s="193">
        <f t="shared" si="21"/>
        <v>0</v>
      </c>
      <c r="AS72" s="193">
        <f t="shared" si="21"/>
        <v>0</v>
      </c>
      <c r="AT72" s="193">
        <f t="shared" si="21"/>
        <v>0</v>
      </c>
      <c r="AU72" s="230">
        <f t="shared" si="21"/>
        <v>0</v>
      </c>
      <c r="AV72" s="328"/>
    </row>
    <row r="73" spans="1:48" ht="15.75" hidden="1" customHeight="1">
      <c r="A73" s="467" t="s">
        <v>159</v>
      </c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518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88"/>
      <c r="AI73" s="188"/>
      <c r="AJ73" s="188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88"/>
      <c r="AV73" s="302"/>
    </row>
    <row r="74" spans="1:48" ht="29.25" hidden="1" customHeight="1">
      <c r="A74" s="522" t="s">
        <v>65</v>
      </c>
      <c r="B74" s="523"/>
      <c r="C74" s="523"/>
      <c r="D74" s="523"/>
      <c r="E74" s="523"/>
      <c r="F74" s="523"/>
      <c r="G74" s="523"/>
      <c r="H74" s="523"/>
      <c r="I74" s="523"/>
      <c r="J74" s="523"/>
      <c r="K74" s="523"/>
      <c r="L74" s="523"/>
      <c r="M74" s="523"/>
      <c r="N74" s="523"/>
      <c r="O74" s="523"/>
      <c r="P74" s="523"/>
      <c r="Q74" s="523"/>
      <c r="R74" s="523"/>
      <c r="S74" s="523"/>
      <c r="T74" s="523"/>
      <c r="U74" s="523"/>
      <c r="V74" s="524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88"/>
      <c r="AI74" s="188"/>
      <c r="AJ74" s="188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88"/>
      <c r="AV74" s="302"/>
    </row>
    <row r="75" spans="1:48" ht="15.75" hidden="1" customHeight="1">
      <c r="A75" s="463" t="s">
        <v>25</v>
      </c>
      <c r="B75" s="464"/>
      <c r="C75" s="464"/>
      <c r="D75" s="464"/>
      <c r="E75" s="464"/>
      <c r="F75" s="464"/>
      <c r="G75" s="464"/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65"/>
      <c r="AQ75" s="465"/>
      <c r="AR75" s="465"/>
      <c r="AS75" s="465"/>
      <c r="AT75" s="465"/>
      <c r="AU75" s="465"/>
      <c r="AV75" s="466"/>
    </row>
    <row r="76" spans="1:48" ht="15.75" hidden="1" customHeight="1">
      <c r="A76" s="467" t="s">
        <v>160</v>
      </c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9"/>
      <c r="X76" s="469"/>
      <c r="Y76" s="469"/>
      <c r="Z76" s="469"/>
      <c r="AA76" s="469"/>
      <c r="AB76" s="469"/>
      <c r="AC76" s="469"/>
      <c r="AD76" s="469"/>
      <c r="AE76" s="469"/>
      <c r="AF76" s="469"/>
      <c r="AG76" s="469"/>
      <c r="AH76" s="469"/>
      <c r="AI76" s="469"/>
      <c r="AJ76" s="469"/>
      <c r="AK76" s="469"/>
      <c r="AL76" s="469"/>
      <c r="AM76" s="469"/>
      <c r="AN76" s="469"/>
      <c r="AO76" s="469"/>
      <c r="AP76" s="469"/>
      <c r="AQ76" s="469"/>
      <c r="AR76" s="469"/>
      <c r="AS76" s="469"/>
      <c r="AT76" s="469"/>
      <c r="AU76" s="469"/>
      <c r="AV76" s="470"/>
    </row>
    <row r="77" spans="1:48" ht="40.5" customHeight="1">
      <c r="A77" s="525"/>
      <c r="B77" s="474" t="s">
        <v>211</v>
      </c>
      <c r="C77" s="656" t="s">
        <v>203</v>
      </c>
      <c r="D77" s="474" t="s">
        <v>257</v>
      </c>
      <c r="E77" s="476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517">
        <v>2023</v>
      </c>
      <c r="K77" s="517">
        <v>2023</v>
      </c>
      <c r="L77" s="515">
        <v>4.9589999999999996</v>
      </c>
      <c r="M77" s="515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93">
        <v>0</v>
      </c>
      <c r="X77" s="93">
        <v>0</v>
      </c>
      <c r="Y77" s="93">
        <v>0</v>
      </c>
      <c r="Z77" s="93">
        <v>0</v>
      </c>
      <c r="AA77" s="93">
        <v>0</v>
      </c>
      <c r="AB77" s="93">
        <v>0</v>
      </c>
      <c r="AC77" s="93">
        <v>0</v>
      </c>
      <c r="AD77" s="93">
        <v>0</v>
      </c>
      <c r="AE77" s="93">
        <v>0</v>
      </c>
      <c r="AF77" s="93">
        <v>0</v>
      </c>
      <c r="AG77" s="93">
        <v>0</v>
      </c>
      <c r="AH77" s="5">
        <v>0</v>
      </c>
      <c r="AI77" s="5">
        <v>0</v>
      </c>
      <c r="AJ77" s="5">
        <v>0</v>
      </c>
      <c r="AK77" s="93">
        <v>0</v>
      </c>
      <c r="AL77" s="93">
        <v>0</v>
      </c>
      <c r="AM77" s="93">
        <v>0</v>
      </c>
      <c r="AN77" s="93">
        <v>0</v>
      </c>
      <c r="AO77" s="93">
        <v>0</v>
      </c>
      <c r="AP77" s="93">
        <v>0</v>
      </c>
      <c r="AQ77" s="93">
        <v>0</v>
      </c>
      <c r="AR77" s="93">
        <v>0</v>
      </c>
      <c r="AS77" s="93">
        <v>0</v>
      </c>
      <c r="AT77" s="93">
        <v>0</v>
      </c>
      <c r="AU77" s="5">
        <v>0</v>
      </c>
      <c r="AV77" s="541" t="s">
        <v>998</v>
      </c>
    </row>
    <row r="78" spans="1:48" ht="33" customHeight="1">
      <c r="A78" s="526"/>
      <c r="B78" s="474"/>
      <c r="C78" s="656"/>
      <c r="D78" s="474"/>
      <c r="E78" s="476"/>
      <c r="F78" s="6" t="s">
        <v>19</v>
      </c>
      <c r="G78" s="6" t="s">
        <v>22</v>
      </c>
      <c r="H78" s="6" t="s">
        <v>58</v>
      </c>
      <c r="I78" s="6" t="s">
        <v>300</v>
      </c>
      <c r="J78" s="517"/>
      <c r="K78" s="517"/>
      <c r="L78" s="515"/>
      <c r="M78" s="515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93">
        <v>0</v>
      </c>
      <c r="X78" s="93">
        <v>0</v>
      </c>
      <c r="Y78" s="93">
        <v>0</v>
      </c>
      <c r="Z78" s="93">
        <v>0</v>
      </c>
      <c r="AA78" s="93">
        <v>0</v>
      </c>
      <c r="AB78" s="93">
        <v>0</v>
      </c>
      <c r="AC78" s="93">
        <v>0</v>
      </c>
      <c r="AD78" s="93">
        <v>0</v>
      </c>
      <c r="AE78" s="93">
        <v>0</v>
      </c>
      <c r="AF78" s="93">
        <v>0</v>
      </c>
      <c r="AG78" s="93">
        <v>0</v>
      </c>
      <c r="AH78" s="5">
        <v>0</v>
      </c>
      <c r="AI78" s="5">
        <v>0</v>
      </c>
      <c r="AJ78" s="5">
        <v>0</v>
      </c>
      <c r="AK78" s="93">
        <v>0</v>
      </c>
      <c r="AL78" s="93">
        <v>0</v>
      </c>
      <c r="AM78" s="93">
        <v>0</v>
      </c>
      <c r="AN78" s="93">
        <v>0</v>
      </c>
      <c r="AO78" s="93">
        <v>0</v>
      </c>
      <c r="AP78" s="93">
        <v>0</v>
      </c>
      <c r="AQ78" s="93">
        <v>0</v>
      </c>
      <c r="AR78" s="93">
        <v>0</v>
      </c>
      <c r="AS78" s="93">
        <v>0</v>
      </c>
      <c r="AT78" s="93">
        <v>0</v>
      </c>
      <c r="AU78" s="5">
        <v>0</v>
      </c>
      <c r="AV78" s="609"/>
    </row>
    <row r="79" spans="1:48" ht="19.5" customHeight="1">
      <c r="A79" s="526"/>
      <c r="B79" s="474"/>
      <c r="C79" s="656"/>
      <c r="D79" s="474"/>
      <c r="E79" s="476"/>
      <c r="F79" s="476" t="s">
        <v>39</v>
      </c>
      <c r="G79" s="476" t="s">
        <v>21</v>
      </c>
      <c r="H79" s="476" t="s">
        <v>59</v>
      </c>
      <c r="I79" s="476" t="s">
        <v>370</v>
      </c>
      <c r="J79" s="517"/>
      <c r="K79" s="517"/>
      <c r="L79" s="515"/>
      <c r="M79" s="515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93">
        <v>0</v>
      </c>
      <c r="X79" s="93">
        <v>0</v>
      </c>
      <c r="Y79" s="93">
        <v>0</v>
      </c>
      <c r="Z79" s="93">
        <v>0</v>
      </c>
      <c r="AA79" s="93">
        <v>0</v>
      </c>
      <c r="AB79" s="93">
        <v>0</v>
      </c>
      <c r="AC79" s="93">
        <v>0</v>
      </c>
      <c r="AD79" s="93">
        <v>0</v>
      </c>
      <c r="AE79" s="93">
        <v>0</v>
      </c>
      <c r="AF79" s="93">
        <v>0</v>
      </c>
      <c r="AG79" s="93">
        <v>0</v>
      </c>
      <c r="AH79" s="5">
        <v>0</v>
      </c>
      <c r="AI79" s="5">
        <v>0</v>
      </c>
      <c r="AJ79" s="5">
        <v>0</v>
      </c>
      <c r="AK79" s="93">
        <v>0</v>
      </c>
      <c r="AL79" s="93">
        <v>0</v>
      </c>
      <c r="AM79" s="93">
        <v>0</v>
      </c>
      <c r="AN79" s="93">
        <v>0</v>
      </c>
      <c r="AO79" s="93">
        <v>0</v>
      </c>
      <c r="AP79" s="93">
        <v>0</v>
      </c>
      <c r="AQ79" s="93">
        <v>0</v>
      </c>
      <c r="AR79" s="93">
        <v>0</v>
      </c>
      <c r="AS79" s="93">
        <v>0</v>
      </c>
      <c r="AT79" s="93">
        <v>0</v>
      </c>
      <c r="AU79" s="5">
        <v>0</v>
      </c>
      <c r="AV79" s="609"/>
    </row>
    <row r="80" spans="1:48" ht="19.5" customHeight="1">
      <c r="A80" s="526"/>
      <c r="B80" s="474"/>
      <c r="C80" s="656"/>
      <c r="D80" s="474"/>
      <c r="E80" s="476"/>
      <c r="F80" s="476"/>
      <c r="G80" s="476"/>
      <c r="H80" s="476"/>
      <c r="I80" s="476"/>
      <c r="J80" s="517"/>
      <c r="K80" s="517"/>
      <c r="L80" s="515"/>
      <c r="M80" s="515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93">
        <v>0</v>
      </c>
      <c r="X80" s="93">
        <v>0</v>
      </c>
      <c r="Y80" s="93">
        <v>0</v>
      </c>
      <c r="Z80" s="93">
        <v>0</v>
      </c>
      <c r="AA80" s="93">
        <v>0</v>
      </c>
      <c r="AB80" s="93">
        <v>0</v>
      </c>
      <c r="AC80" s="93">
        <v>0</v>
      </c>
      <c r="AD80" s="93">
        <v>0</v>
      </c>
      <c r="AE80" s="93">
        <v>0</v>
      </c>
      <c r="AF80" s="93">
        <v>0</v>
      </c>
      <c r="AG80" s="93">
        <v>0</v>
      </c>
      <c r="AH80" s="5">
        <v>0</v>
      </c>
      <c r="AI80" s="5">
        <v>0</v>
      </c>
      <c r="AJ80" s="5">
        <v>0</v>
      </c>
      <c r="AK80" s="93">
        <v>0</v>
      </c>
      <c r="AL80" s="93">
        <v>0</v>
      </c>
      <c r="AM80" s="93">
        <v>0</v>
      </c>
      <c r="AN80" s="93">
        <v>0</v>
      </c>
      <c r="AO80" s="93">
        <v>0</v>
      </c>
      <c r="AP80" s="93">
        <v>0</v>
      </c>
      <c r="AQ80" s="93">
        <v>0</v>
      </c>
      <c r="AR80" s="93">
        <v>0</v>
      </c>
      <c r="AS80" s="93">
        <v>0</v>
      </c>
      <c r="AT80" s="93">
        <v>0</v>
      </c>
      <c r="AU80" s="5">
        <v>0</v>
      </c>
      <c r="AV80" s="609"/>
    </row>
    <row r="81" spans="1:48" ht="18" customHeight="1">
      <c r="A81" s="526"/>
      <c r="B81" s="474"/>
      <c r="C81" s="656"/>
      <c r="D81" s="474"/>
      <c r="E81" s="476"/>
      <c r="F81" s="476"/>
      <c r="G81" s="476"/>
      <c r="H81" s="476"/>
      <c r="I81" s="476"/>
      <c r="J81" s="517"/>
      <c r="K81" s="517"/>
      <c r="L81" s="515"/>
      <c r="M81" s="515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93">
        <v>2234.2800000000002</v>
      </c>
      <c r="X81" s="93">
        <v>0</v>
      </c>
      <c r="Y81" s="93">
        <v>0</v>
      </c>
      <c r="Z81" s="93">
        <v>0</v>
      </c>
      <c r="AA81" s="93">
        <v>0</v>
      </c>
      <c r="AB81" s="93">
        <v>0</v>
      </c>
      <c r="AC81" s="93">
        <v>0</v>
      </c>
      <c r="AD81" s="93">
        <v>0</v>
      </c>
      <c r="AE81" s="93">
        <v>0</v>
      </c>
      <c r="AF81" s="93">
        <v>0</v>
      </c>
      <c r="AG81" s="93">
        <v>0</v>
      </c>
      <c r="AH81" s="5">
        <v>0</v>
      </c>
      <c r="AI81" s="5">
        <v>0</v>
      </c>
      <c r="AJ81" s="5">
        <v>0</v>
      </c>
      <c r="AK81" s="93">
        <v>0</v>
      </c>
      <c r="AL81" s="93">
        <v>0</v>
      </c>
      <c r="AM81" s="93">
        <v>0</v>
      </c>
      <c r="AN81" s="93">
        <v>0</v>
      </c>
      <c r="AO81" s="93">
        <v>0</v>
      </c>
      <c r="AP81" s="93">
        <v>0</v>
      </c>
      <c r="AQ81" s="93">
        <v>0</v>
      </c>
      <c r="AR81" s="93">
        <v>0</v>
      </c>
      <c r="AS81" s="93">
        <v>0</v>
      </c>
      <c r="AT81" s="93">
        <v>0</v>
      </c>
      <c r="AU81" s="5">
        <v>0</v>
      </c>
      <c r="AV81" s="610"/>
    </row>
    <row r="82" spans="1:48" ht="17.25" customHeight="1">
      <c r="A82" s="526"/>
      <c r="B82" s="474"/>
      <c r="C82" s="656"/>
      <c r="D82" s="474"/>
      <c r="E82" s="476"/>
      <c r="F82" s="476"/>
      <c r="G82" s="476"/>
      <c r="H82" s="476"/>
      <c r="I82" s="476"/>
      <c r="J82" s="517"/>
      <c r="K82" s="517"/>
      <c r="L82" s="515"/>
      <c r="M82" s="515"/>
      <c r="N82" s="230">
        <f t="shared" ref="N82:T82" si="23">SUM(N77:N81)</f>
        <v>0</v>
      </c>
      <c r="O82" s="230">
        <f t="shared" si="23"/>
        <v>0</v>
      </c>
      <c r="P82" s="230">
        <f t="shared" si="23"/>
        <v>0</v>
      </c>
      <c r="Q82" s="230">
        <f t="shared" si="23"/>
        <v>2.23428</v>
      </c>
      <c r="R82" s="230">
        <f t="shared" si="23"/>
        <v>2.72472</v>
      </c>
      <c r="S82" s="230">
        <f t="shared" si="23"/>
        <v>0</v>
      </c>
      <c r="T82" s="230">
        <f t="shared" si="23"/>
        <v>0</v>
      </c>
      <c r="U82" s="231">
        <f t="shared" si="22"/>
        <v>4.9589999999999996</v>
      </c>
      <c r="V82" s="231" t="s">
        <v>11</v>
      </c>
      <c r="W82" s="193">
        <f t="shared" ref="W82:AU82" si="24">SUM(W77:W81)</f>
        <v>2234.2800000000002</v>
      </c>
      <c r="X82" s="193">
        <f t="shared" si="24"/>
        <v>0</v>
      </c>
      <c r="Y82" s="193">
        <f t="shared" si="24"/>
        <v>0</v>
      </c>
      <c r="Z82" s="193">
        <f t="shared" si="24"/>
        <v>0</v>
      </c>
      <c r="AA82" s="193">
        <f t="shared" si="24"/>
        <v>0</v>
      </c>
      <c r="AB82" s="193">
        <f t="shared" si="24"/>
        <v>0</v>
      </c>
      <c r="AC82" s="193">
        <f t="shared" si="24"/>
        <v>0</v>
      </c>
      <c r="AD82" s="193">
        <f t="shared" si="24"/>
        <v>0</v>
      </c>
      <c r="AE82" s="193">
        <f t="shared" si="24"/>
        <v>0</v>
      </c>
      <c r="AF82" s="193">
        <f t="shared" si="24"/>
        <v>0</v>
      </c>
      <c r="AG82" s="193">
        <f t="shared" si="24"/>
        <v>0</v>
      </c>
      <c r="AH82" s="230">
        <f t="shared" si="24"/>
        <v>0</v>
      </c>
      <c r="AI82" s="230">
        <f t="shared" si="24"/>
        <v>0</v>
      </c>
      <c r="AJ82" s="230">
        <f t="shared" si="24"/>
        <v>0</v>
      </c>
      <c r="AK82" s="193">
        <f t="shared" si="24"/>
        <v>0</v>
      </c>
      <c r="AL82" s="193">
        <f t="shared" si="24"/>
        <v>0</v>
      </c>
      <c r="AM82" s="193">
        <f t="shared" si="24"/>
        <v>0</v>
      </c>
      <c r="AN82" s="193">
        <f t="shared" si="24"/>
        <v>0</v>
      </c>
      <c r="AO82" s="193">
        <f t="shared" si="24"/>
        <v>0</v>
      </c>
      <c r="AP82" s="193">
        <f t="shared" si="24"/>
        <v>0</v>
      </c>
      <c r="AQ82" s="193">
        <f t="shared" si="24"/>
        <v>0</v>
      </c>
      <c r="AR82" s="193">
        <f t="shared" si="24"/>
        <v>0</v>
      </c>
      <c r="AS82" s="193">
        <f t="shared" si="24"/>
        <v>0</v>
      </c>
      <c r="AT82" s="193">
        <f t="shared" si="24"/>
        <v>0</v>
      </c>
      <c r="AU82" s="230">
        <f t="shared" si="24"/>
        <v>0</v>
      </c>
      <c r="AV82" s="230"/>
    </row>
    <row r="83" spans="1:48" ht="19.5" customHeight="1">
      <c r="A83" s="526"/>
      <c r="B83" s="474" t="s">
        <v>212</v>
      </c>
      <c r="C83" s="656" t="s">
        <v>66</v>
      </c>
      <c r="D83" s="474" t="s">
        <v>257</v>
      </c>
      <c r="E83" s="476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517">
        <v>2023</v>
      </c>
      <c r="K83" s="517">
        <v>2023</v>
      </c>
      <c r="L83" s="515">
        <v>6.0289200000000003</v>
      </c>
      <c r="M83" s="515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93">
        <v>0</v>
      </c>
      <c r="X83" s="93">
        <v>0</v>
      </c>
      <c r="Y83" s="93">
        <v>0</v>
      </c>
      <c r="Z83" s="93">
        <v>0</v>
      </c>
      <c r="AA83" s="93">
        <v>0</v>
      </c>
      <c r="AB83" s="93">
        <v>0</v>
      </c>
      <c r="AC83" s="93">
        <v>0</v>
      </c>
      <c r="AD83" s="93">
        <v>0</v>
      </c>
      <c r="AE83" s="93">
        <v>0</v>
      </c>
      <c r="AF83" s="93">
        <v>0</v>
      </c>
      <c r="AG83" s="93">
        <v>0</v>
      </c>
      <c r="AH83" s="5">
        <v>0</v>
      </c>
      <c r="AI83" s="5">
        <v>0</v>
      </c>
      <c r="AJ83" s="5">
        <v>0</v>
      </c>
      <c r="AK83" s="93">
        <v>0</v>
      </c>
      <c r="AL83" s="93">
        <v>0</v>
      </c>
      <c r="AM83" s="93">
        <v>0</v>
      </c>
      <c r="AN83" s="93">
        <v>0</v>
      </c>
      <c r="AO83" s="93">
        <v>0</v>
      </c>
      <c r="AP83" s="93">
        <v>0</v>
      </c>
      <c r="AQ83" s="93">
        <v>0</v>
      </c>
      <c r="AR83" s="93">
        <v>0</v>
      </c>
      <c r="AS83" s="93">
        <v>0</v>
      </c>
      <c r="AT83" s="93">
        <v>0</v>
      </c>
      <c r="AU83" s="5">
        <v>0</v>
      </c>
      <c r="AV83" s="5"/>
    </row>
    <row r="84" spans="1:48" ht="36" customHeight="1">
      <c r="A84" s="526"/>
      <c r="B84" s="474"/>
      <c r="C84" s="656"/>
      <c r="D84" s="474"/>
      <c r="E84" s="476"/>
      <c r="F84" s="6" t="s">
        <v>19</v>
      </c>
      <c r="G84" s="6" t="s">
        <v>22</v>
      </c>
      <c r="H84" s="6" t="s">
        <v>308</v>
      </c>
      <c r="I84" s="6" t="s">
        <v>308</v>
      </c>
      <c r="J84" s="517"/>
      <c r="K84" s="517"/>
      <c r="L84" s="515"/>
      <c r="M84" s="515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93">
        <f t="shared" ref="W84:AJ84" si="25">W85</f>
        <v>0</v>
      </c>
      <c r="X84" s="93">
        <f t="shared" si="25"/>
        <v>0</v>
      </c>
      <c r="Y84" s="93">
        <f t="shared" si="25"/>
        <v>0</v>
      </c>
      <c r="Z84" s="93">
        <f t="shared" si="25"/>
        <v>0</v>
      </c>
      <c r="AA84" s="93">
        <f t="shared" si="25"/>
        <v>0</v>
      </c>
      <c r="AB84" s="93">
        <f t="shared" si="25"/>
        <v>0</v>
      </c>
      <c r="AC84" s="93">
        <f t="shared" si="25"/>
        <v>0</v>
      </c>
      <c r="AD84" s="93">
        <f t="shared" si="25"/>
        <v>0</v>
      </c>
      <c r="AE84" s="93">
        <f t="shared" si="25"/>
        <v>0</v>
      </c>
      <c r="AF84" s="93">
        <f t="shared" si="25"/>
        <v>0</v>
      </c>
      <c r="AG84" s="93">
        <f t="shared" si="25"/>
        <v>0</v>
      </c>
      <c r="AH84" s="93">
        <f t="shared" si="25"/>
        <v>0</v>
      </c>
      <c r="AI84" s="93">
        <f t="shared" si="25"/>
        <v>0</v>
      </c>
      <c r="AJ84" s="93">
        <f t="shared" si="25"/>
        <v>0</v>
      </c>
      <c r="AK84" s="93">
        <f>AK85</f>
        <v>27.45</v>
      </c>
      <c r="AL84" s="93">
        <v>0</v>
      </c>
      <c r="AM84" s="93">
        <v>0</v>
      </c>
      <c r="AN84" s="93">
        <v>0</v>
      </c>
      <c r="AO84" s="93">
        <v>0</v>
      </c>
      <c r="AP84" s="93">
        <v>0</v>
      </c>
      <c r="AQ84" s="93">
        <v>0</v>
      </c>
      <c r="AR84" s="93">
        <v>0</v>
      </c>
      <c r="AS84" s="93">
        <v>0</v>
      </c>
      <c r="AT84" s="93">
        <v>0</v>
      </c>
      <c r="AU84" s="5">
        <v>0</v>
      </c>
      <c r="AV84" s="5"/>
    </row>
    <row r="85" spans="1:48" s="275" customFormat="1" ht="25.5" hidden="1" customHeight="1">
      <c r="A85" s="526"/>
      <c r="B85" s="474"/>
      <c r="C85" s="656"/>
      <c r="D85" s="474"/>
      <c r="E85" s="476"/>
      <c r="F85" s="272"/>
      <c r="G85" s="272"/>
      <c r="H85" s="272"/>
      <c r="I85" s="272"/>
      <c r="J85" s="517"/>
      <c r="K85" s="517"/>
      <c r="L85" s="515"/>
      <c r="M85" s="515"/>
      <c r="N85" s="273"/>
      <c r="O85" s="273"/>
      <c r="P85" s="273"/>
      <c r="Q85" s="273"/>
      <c r="R85" s="273"/>
      <c r="S85" s="273"/>
      <c r="T85" s="273"/>
      <c r="U85" s="273"/>
      <c r="V85" s="273" t="s">
        <v>961</v>
      </c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3"/>
      <c r="AI85" s="273"/>
      <c r="AJ85" s="273"/>
      <c r="AK85" s="274">
        <v>27.45</v>
      </c>
      <c r="AL85" s="274"/>
      <c r="AM85" s="274"/>
      <c r="AN85" s="274"/>
      <c r="AO85" s="274"/>
      <c r="AP85" s="274"/>
      <c r="AQ85" s="274"/>
      <c r="AR85" s="274"/>
      <c r="AS85" s="274"/>
      <c r="AT85" s="274"/>
      <c r="AU85" s="273"/>
      <c r="AV85" s="273"/>
    </row>
    <row r="86" spans="1:48" ht="19.5" customHeight="1">
      <c r="A86" s="526"/>
      <c r="B86" s="474"/>
      <c r="C86" s="656"/>
      <c r="D86" s="474"/>
      <c r="E86" s="476"/>
      <c r="F86" s="476" t="s">
        <v>39</v>
      </c>
      <c r="G86" s="476" t="s">
        <v>21</v>
      </c>
      <c r="H86" s="476" t="s">
        <v>373</v>
      </c>
      <c r="I86" s="476" t="s">
        <v>374</v>
      </c>
      <c r="J86" s="517"/>
      <c r="K86" s="517"/>
      <c r="L86" s="515"/>
      <c r="M86" s="515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93">
        <v>0</v>
      </c>
      <c r="X86" s="93">
        <v>0</v>
      </c>
      <c r="Y86" s="93">
        <v>0</v>
      </c>
      <c r="Z86" s="93">
        <v>0</v>
      </c>
      <c r="AA86" s="93">
        <v>0</v>
      </c>
      <c r="AB86" s="93">
        <v>0</v>
      </c>
      <c r="AC86" s="93">
        <v>0</v>
      </c>
      <c r="AD86" s="93">
        <v>0</v>
      </c>
      <c r="AE86" s="93">
        <v>0</v>
      </c>
      <c r="AF86" s="93">
        <v>0</v>
      </c>
      <c r="AG86" s="93">
        <v>0</v>
      </c>
      <c r="AH86" s="5">
        <v>0</v>
      </c>
      <c r="AI86" s="5">
        <v>0</v>
      </c>
      <c r="AJ86" s="5">
        <v>0</v>
      </c>
      <c r="AK86" s="93">
        <v>0</v>
      </c>
      <c r="AL86" s="93">
        <v>0</v>
      </c>
      <c r="AM86" s="93">
        <v>0</v>
      </c>
      <c r="AN86" s="93">
        <v>0</v>
      </c>
      <c r="AO86" s="93">
        <v>0</v>
      </c>
      <c r="AP86" s="93">
        <v>0</v>
      </c>
      <c r="AQ86" s="93">
        <v>0</v>
      </c>
      <c r="AR86" s="93">
        <v>0</v>
      </c>
      <c r="AS86" s="93">
        <v>0</v>
      </c>
      <c r="AT86" s="93">
        <v>0</v>
      </c>
      <c r="AU86" s="5">
        <v>0</v>
      </c>
      <c r="AV86" s="5"/>
    </row>
    <row r="87" spans="1:48" ht="19.5" customHeight="1">
      <c r="A87" s="526"/>
      <c r="B87" s="474"/>
      <c r="C87" s="656"/>
      <c r="D87" s="474"/>
      <c r="E87" s="476"/>
      <c r="F87" s="476"/>
      <c r="G87" s="476"/>
      <c r="H87" s="476"/>
      <c r="I87" s="476"/>
      <c r="J87" s="517"/>
      <c r="K87" s="517"/>
      <c r="L87" s="515"/>
      <c r="M87" s="515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93">
        <v>0</v>
      </c>
      <c r="X87" s="93">
        <v>0</v>
      </c>
      <c r="Y87" s="93">
        <v>0</v>
      </c>
      <c r="Z87" s="93">
        <v>0</v>
      </c>
      <c r="AA87" s="93">
        <v>0</v>
      </c>
      <c r="AB87" s="93">
        <v>0</v>
      </c>
      <c r="AC87" s="93">
        <v>0</v>
      </c>
      <c r="AD87" s="93">
        <v>0</v>
      </c>
      <c r="AE87" s="93">
        <v>0</v>
      </c>
      <c r="AF87" s="93">
        <v>0</v>
      </c>
      <c r="AG87" s="93">
        <v>0</v>
      </c>
      <c r="AH87" s="5">
        <v>0</v>
      </c>
      <c r="AI87" s="5">
        <v>0</v>
      </c>
      <c r="AJ87" s="5">
        <v>0</v>
      </c>
      <c r="AK87" s="93">
        <v>0</v>
      </c>
      <c r="AL87" s="93">
        <v>0</v>
      </c>
      <c r="AM87" s="93">
        <v>0</v>
      </c>
      <c r="AN87" s="93">
        <v>0</v>
      </c>
      <c r="AO87" s="93">
        <v>0</v>
      </c>
      <c r="AP87" s="93">
        <v>0</v>
      </c>
      <c r="AQ87" s="93">
        <v>0</v>
      </c>
      <c r="AR87" s="93">
        <v>0</v>
      </c>
      <c r="AS87" s="93">
        <v>0</v>
      </c>
      <c r="AT87" s="93">
        <v>0</v>
      </c>
      <c r="AU87" s="5">
        <v>0</v>
      </c>
      <c r="AV87" s="5"/>
    </row>
    <row r="88" spans="1:48" ht="18" customHeight="1">
      <c r="A88" s="526"/>
      <c r="B88" s="474"/>
      <c r="C88" s="656"/>
      <c r="D88" s="474"/>
      <c r="E88" s="476"/>
      <c r="F88" s="476"/>
      <c r="G88" s="476"/>
      <c r="H88" s="476"/>
      <c r="I88" s="476"/>
      <c r="J88" s="517"/>
      <c r="K88" s="517"/>
      <c r="L88" s="515"/>
      <c r="M88" s="515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93">
        <v>0</v>
      </c>
      <c r="X88" s="93">
        <v>0</v>
      </c>
      <c r="Y88" s="93">
        <v>0</v>
      </c>
      <c r="Z88" s="93">
        <v>0</v>
      </c>
      <c r="AA88" s="93">
        <v>0</v>
      </c>
      <c r="AB88" s="93">
        <v>0</v>
      </c>
      <c r="AC88" s="93">
        <v>0</v>
      </c>
      <c r="AD88" s="93">
        <v>0</v>
      </c>
      <c r="AE88" s="93">
        <v>0</v>
      </c>
      <c r="AF88" s="93">
        <v>0</v>
      </c>
      <c r="AG88" s="93">
        <v>0</v>
      </c>
      <c r="AH88" s="5">
        <v>0</v>
      </c>
      <c r="AI88" s="5">
        <v>0</v>
      </c>
      <c r="AJ88" s="5">
        <v>0</v>
      </c>
      <c r="AK88" s="93">
        <v>0</v>
      </c>
      <c r="AL88" s="93">
        <v>0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5">
        <v>0</v>
      </c>
      <c r="AV88" s="5"/>
    </row>
    <row r="89" spans="1:48" ht="17.25" customHeight="1">
      <c r="A89" s="527"/>
      <c r="B89" s="474"/>
      <c r="C89" s="656"/>
      <c r="D89" s="474"/>
      <c r="E89" s="476"/>
      <c r="F89" s="476"/>
      <c r="G89" s="476"/>
      <c r="H89" s="476"/>
      <c r="I89" s="476"/>
      <c r="J89" s="517"/>
      <c r="K89" s="517"/>
      <c r="L89" s="515"/>
      <c r="M89" s="515"/>
      <c r="N89" s="230">
        <f t="shared" ref="N89:T89" si="26">SUM(N83:N88)</f>
        <v>0</v>
      </c>
      <c r="O89" s="230">
        <f t="shared" si="26"/>
        <v>0</v>
      </c>
      <c r="P89" s="230">
        <f t="shared" si="26"/>
        <v>0</v>
      </c>
      <c r="Q89" s="230">
        <f t="shared" si="26"/>
        <v>0</v>
      </c>
      <c r="R89" s="230">
        <f t="shared" si="26"/>
        <v>6.0289200000000003</v>
      </c>
      <c r="S89" s="230">
        <f t="shared" si="26"/>
        <v>0</v>
      </c>
      <c r="T89" s="230">
        <f t="shared" si="26"/>
        <v>0</v>
      </c>
      <c r="U89" s="231">
        <f t="shared" si="22"/>
        <v>6.0289200000000003</v>
      </c>
      <c r="V89" s="231" t="s">
        <v>11</v>
      </c>
      <c r="W89" s="193">
        <f t="shared" ref="W89:AJ89" si="27">W88+W87+W86+W84+W83</f>
        <v>0</v>
      </c>
      <c r="X89" s="193">
        <f t="shared" si="27"/>
        <v>0</v>
      </c>
      <c r="Y89" s="193">
        <f t="shared" si="27"/>
        <v>0</v>
      </c>
      <c r="Z89" s="193">
        <f t="shared" si="27"/>
        <v>0</v>
      </c>
      <c r="AA89" s="193">
        <f t="shared" si="27"/>
        <v>0</v>
      </c>
      <c r="AB89" s="193">
        <f t="shared" si="27"/>
        <v>0</v>
      </c>
      <c r="AC89" s="193">
        <f t="shared" si="27"/>
        <v>0</v>
      </c>
      <c r="AD89" s="193">
        <f t="shared" si="27"/>
        <v>0</v>
      </c>
      <c r="AE89" s="193">
        <f t="shared" si="27"/>
        <v>0</v>
      </c>
      <c r="AF89" s="193">
        <f t="shared" si="27"/>
        <v>0</v>
      </c>
      <c r="AG89" s="193">
        <f t="shared" si="27"/>
        <v>0</v>
      </c>
      <c r="AH89" s="193">
        <f t="shared" si="27"/>
        <v>0</v>
      </c>
      <c r="AI89" s="193">
        <f t="shared" si="27"/>
        <v>0</v>
      </c>
      <c r="AJ89" s="193">
        <f t="shared" si="27"/>
        <v>0</v>
      </c>
      <c r="AK89" s="193">
        <f>AK88+AK87+AK86+AK84+AK83</f>
        <v>27.45</v>
      </c>
      <c r="AL89" s="193">
        <f t="shared" ref="AL89:AU89" si="28">SUM(AL83:AL88)</f>
        <v>0</v>
      </c>
      <c r="AM89" s="193">
        <f t="shared" si="28"/>
        <v>0</v>
      </c>
      <c r="AN89" s="193">
        <f t="shared" si="28"/>
        <v>0</v>
      </c>
      <c r="AO89" s="193">
        <f t="shared" si="28"/>
        <v>0</v>
      </c>
      <c r="AP89" s="193">
        <f t="shared" si="28"/>
        <v>0</v>
      </c>
      <c r="AQ89" s="193">
        <f t="shared" si="28"/>
        <v>0</v>
      </c>
      <c r="AR89" s="193">
        <f t="shared" si="28"/>
        <v>0</v>
      </c>
      <c r="AS89" s="193">
        <f t="shared" si="28"/>
        <v>0</v>
      </c>
      <c r="AT89" s="193">
        <f t="shared" si="28"/>
        <v>0</v>
      </c>
      <c r="AU89" s="230">
        <f t="shared" si="28"/>
        <v>0</v>
      </c>
      <c r="AV89" s="230"/>
    </row>
    <row r="90" spans="1:48" ht="15.75" hidden="1" customHeight="1">
      <c r="A90" s="467" t="s">
        <v>161</v>
      </c>
      <c r="B90" s="468"/>
      <c r="C90" s="468"/>
      <c r="D90" s="468"/>
      <c r="E90" s="468"/>
      <c r="F90" s="468"/>
      <c r="G90" s="468"/>
      <c r="H90" s="468"/>
      <c r="I90" s="468"/>
      <c r="J90" s="468"/>
      <c r="K90" s="468"/>
      <c r="L90" s="468"/>
      <c r="M90" s="468"/>
      <c r="N90" s="468"/>
      <c r="O90" s="468"/>
      <c r="P90" s="468"/>
      <c r="Q90" s="468"/>
      <c r="R90" s="468"/>
      <c r="S90" s="468"/>
      <c r="T90" s="468"/>
      <c r="U90" s="468"/>
      <c r="V90" s="468"/>
      <c r="W90" s="469"/>
      <c r="X90" s="469"/>
      <c r="Y90" s="469"/>
      <c r="Z90" s="469"/>
      <c r="AA90" s="469"/>
      <c r="AB90" s="469"/>
      <c r="AC90" s="469"/>
      <c r="AD90" s="469"/>
      <c r="AE90" s="469"/>
      <c r="AF90" s="469"/>
      <c r="AG90" s="469"/>
      <c r="AH90" s="469"/>
      <c r="AI90" s="469"/>
      <c r="AJ90" s="469"/>
      <c r="AK90" s="469"/>
      <c r="AL90" s="469"/>
      <c r="AM90" s="469"/>
      <c r="AN90" s="469"/>
      <c r="AO90" s="469"/>
      <c r="AP90" s="469"/>
      <c r="AQ90" s="469"/>
      <c r="AR90" s="469"/>
      <c r="AS90" s="469"/>
      <c r="AT90" s="469"/>
      <c r="AU90" s="469"/>
      <c r="AV90" s="470"/>
    </row>
    <row r="91" spans="1:48" ht="19.5" customHeight="1">
      <c r="A91" s="525"/>
      <c r="B91" s="474" t="s">
        <v>213</v>
      </c>
      <c r="C91" s="656" t="s">
        <v>69</v>
      </c>
      <c r="D91" s="474" t="s">
        <v>257</v>
      </c>
      <c r="E91" s="476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517">
        <v>2023</v>
      </c>
      <c r="K91" s="517">
        <v>2025</v>
      </c>
      <c r="L91" s="515">
        <v>17.377500000000001</v>
      </c>
      <c r="M91" s="515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93">
        <v>0</v>
      </c>
      <c r="X91" s="93">
        <v>0</v>
      </c>
      <c r="Y91" s="93">
        <v>0</v>
      </c>
      <c r="Z91" s="93">
        <v>0</v>
      </c>
      <c r="AA91" s="93">
        <v>0</v>
      </c>
      <c r="AB91" s="93">
        <v>0</v>
      </c>
      <c r="AC91" s="93">
        <v>0</v>
      </c>
      <c r="AD91" s="93">
        <v>0</v>
      </c>
      <c r="AE91" s="93">
        <v>0</v>
      </c>
      <c r="AF91" s="93">
        <v>0</v>
      </c>
      <c r="AG91" s="93">
        <v>0</v>
      </c>
      <c r="AH91" s="5">
        <v>0</v>
      </c>
      <c r="AI91" s="5">
        <v>0</v>
      </c>
      <c r="AJ91" s="5">
        <v>0</v>
      </c>
      <c r="AK91" s="93">
        <v>0</v>
      </c>
      <c r="AL91" s="93">
        <v>0</v>
      </c>
      <c r="AM91" s="93">
        <v>0</v>
      </c>
      <c r="AN91" s="93">
        <v>0</v>
      </c>
      <c r="AO91" s="93">
        <v>0</v>
      </c>
      <c r="AP91" s="93">
        <v>0</v>
      </c>
      <c r="AQ91" s="93">
        <v>0</v>
      </c>
      <c r="AR91" s="93">
        <v>0</v>
      </c>
      <c r="AS91" s="93">
        <v>0</v>
      </c>
      <c r="AT91" s="93">
        <v>0</v>
      </c>
      <c r="AU91" s="5">
        <v>0</v>
      </c>
      <c r="AV91" s="302"/>
    </row>
    <row r="92" spans="1:48" ht="19.5" customHeight="1">
      <c r="A92" s="526"/>
      <c r="B92" s="474"/>
      <c r="C92" s="656"/>
      <c r="D92" s="474"/>
      <c r="E92" s="476"/>
      <c r="F92" s="6" t="s">
        <v>19</v>
      </c>
      <c r="G92" s="6" t="s">
        <v>22</v>
      </c>
      <c r="H92" s="6" t="s">
        <v>301</v>
      </c>
      <c r="I92" s="6" t="s">
        <v>301</v>
      </c>
      <c r="J92" s="517"/>
      <c r="K92" s="517"/>
      <c r="L92" s="515"/>
      <c r="M92" s="515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93">
        <v>0</v>
      </c>
      <c r="X92" s="93">
        <v>0</v>
      </c>
      <c r="Y92" s="93">
        <v>0</v>
      </c>
      <c r="Z92" s="93">
        <v>0</v>
      </c>
      <c r="AA92" s="93">
        <v>0</v>
      </c>
      <c r="AB92" s="93">
        <v>0</v>
      </c>
      <c r="AC92" s="93">
        <v>0</v>
      </c>
      <c r="AD92" s="93">
        <v>0</v>
      </c>
      <c r="AE92" s="93">
        <v>0</v>
      </c>
      <c r="AF92" s="93">
        <v>0</v>
      </c>
      <c r="AG92" s="93">
        <v>0</v>
      </c>
      <c r="AH92" s="5">
        <v>0</v>
      </c>
      <c r="AI92" s="5">
        <v>0</v>
      </c>
      <c r="AJ92" s="5">
        <v>0</v>
      </c>
      <c r="AK92" s="93">
        <v>0</v>
      </c>
      <c r="AL92" s="93">
        <v>0</v>
      </c>
      <c r="AM92" s="93">
        <v>0</v>
      </c>
      <c r="AN92" s="93">
        <v>0</v>
      </c>
      <c r="AO92" s="93">
        <v>0</v>
      </c>
      <c r="AP92" s="93">
        <v>0</v>
      </c>
      <c r="AQ92" s="93">
        <v>0</v>
      </c>
      <c r="AR92" s="93">
        <v>0</v>
      </c>
      <c r="AS92" s="93">
        <v>0</v>
      </c>
      <c r="AT92" s="93">
        <v>0</v>
      </c>
      <c r="AU92" s="5">
        <v>0</v>
      </c>
      <c r="AV92" s="302"/>
    </row>
    <row r="93" spans="1:48" ht="19.5" customHeight="1">
      <c r="A93" s="526"/>
      <c r="B93" s="474"/>
      <c r="C93" s="656"/>
      <c r="D93" s="474"/>
      <c r="E93" s="476"/>
      <c r="F93" s="476" t="s">
        <v>39</v>
      </c>
      <c r="G93" s="476" t="s">
        <v>21</v>
      </c>
      <c r="H93" s="476" t="s">
        <v>375</v>
      </c>
      <c r="I93" s="476" t="s">
        <v>366</v>
      </c>
      <c r="J93" s="517"/>
      <c r="K93" s="517"/>
      <c r="L93" s="515"/>
      <c r="M93" s="515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93">
        <v>0</v>
      </c>
      <c r="X93" s="93">
        <v>0</v>
      </c>
      <c r="Y93" s="93">
        <v>0</v>
      </c>
      <c r="Z93" s="93">
        <v>0</v>
      </c>
      <c r="AA93" s="93">
        <v>0</v>
      </c>
      <c r="AB93" s="93">
        <v>0</v>
      </c>
      <c r="AC93" s="93">
        <v>0</v>
      </c>
      <c r="AD93" s="93">
        <v>0</v>
      </c>
      <c r="AE93" s="93">
        <v>0</v>
      </c>
      <c r="AF93" s="93">
        <v>0</v>
      </c>
      <c r="AG93" s="93">
        <v>0</v>
      </c>
      <c r="AH93" s="5">
        <v>0</v>
      </c>
      <c r="AI93" s="5">
        <v>0</v>
      </c>
      <c r="AJ93" s="5">
        <v>0</v>
      </c>
      <c r="AK93" s="93">
        <v>0</v>
      </c>
      <c r="AL93" s="93">
        <v>0</v>
      </c>
      <c r="AM93" s="93">
        <v>0</v>
      </c>
      <c r="AN93" s="93">
        <v>0</v>
      </c>
      <c r="AO93" s="93">
        <v>0</v>
      </c>
      <c r="AP93" s="93">
        <v>0</v>
      </c>
      <c r="AQ93" s="93">
        <v>0</v>
      </c>
      <c r="AR93" s="93">
        <v>0</v>
      </c>
      <c r="AS93" s="93">
        <v>0</v>
      </c>
      <c r="AT93" s="93">
        <v>0</v>
      </c>
      <c r="AU93" s="5">
        <v>0</v>
      </c>
      <c r="AV93" s="302"/>
    </row>
    <row r="94" spans="1:48" ht="19.5" customHeight="1">
      <c r="A94" s="526"/>
      <c r="B94" s="474"/>
      <c r="C94" s="656"/>
      <c r="D94" s="474"/>
      <c r="E94" s="476"/>
      <c r="F94" s="476"/>
      <c r="G94" s="476"/>
      <c r="H94" s="476"/>
      <c r="I94" s="476"/>
      <c r="J94" s="517"/>
      <c r="K94" s="517"/>
      <c r="L94" s="515"/>
      <c r="M94" s="515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93">
        <v>0</v>
      </c>
      <c r="X94" s="93">
        <v>0</v>
      </c>
      <c r="Y94" s="93">
        <v>0</v>
      </c>
      <c r="Z94" s="93">
        <v>0</v>
      </c>
      <c r="AA94" s="93">
        <v>0</v>
      </c>
      <c r="AB94" s="93">
        <v>0</v>
      </c>
      <c r="AC94" s="93">
        <v>0</v>
      </c>
      <c r="AD94" s="93">
        <v>0</v>
      </c>
      <c r="AE94" s="93">
        <v>0</v>
      </c>
      <c r="AF94" s="93">
        <v>0</v>
      </c>
      <c r="AG94" s="93">
        <v>0</v>
      </c>
      <c r="AH94" s="5">
        <v>0</v>
      </c>
      <c r="AI94" s="5">
        <v>0</v>
      </c>
      <c r="AJ94" s="5">
        <v>0</v>
      </c>
      <c r="AK94" s="93">
        <v>0</v>
      </c>
      <c r="AL94" s="93">
        <v>0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5">
        <v>0</v>
      </c>
      <c r="AV94" s="302"/>
    </row>
    <row r="95" spans="1:48" ht="18" customHeight="1">
      <c r="A95" s="526"/>
      <c r="B95" s="474"/>
      <c r="C95" s="656"/>
      <c r="D95" s="474"/>
      <c r="E95" s="476"/>
      <c r="F95" s="476"/>
      <c r="G95" s="476"/>
      <c r="H95" s="476"/>
      <c r="I95" s="476"/>
      <c r="J95" s="517"/>
      <c r="K95" s="517"/>
      <c r="L95" s="515"/>
      <c r="M95" s="515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93">
        <v>0</v>
      </c>
      <c r="X95" s="93">
        <v>0</v>
      </c>
      <c r="Y95" s="93">
        <v>0</v>
      </c>
      <c r="Z95" s="93">
        <v>0</v>
      </c>
      <c r="AA95" s="93">
        <v>0</v>
      </c>
      <c r="AB95" s="93">
        <v>0</v>
      </c>
      <c r="AC95" s="93">
        <v>0</v>
      </c>
      <c r="AD95" s="93">
        <v>0</v>
      </c>
      <c r="AE95" s="93">
        <v>0</v>
      </c>
      <c r="AF95" s="93">
        <v>0</v>
      </c>
      <c r="AG95" s="93">
        <v>0</v>
      </c>
      <c r="AH95" s="5">
        <v>0</v>
      </c>
      <c r="AI95" s="5">
        <v>0</v>
      </c>
      <c r="AJ95" s="5">
        <v>0</v>
      </c>
      <c r="AK95" s="93">
        <v>0</v>
      </c>
      <c r="AL95" s="93">
        <v>0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5">
        <v>0</v>
      </c>
      <c r="AV95" s="302"/>
    </row>
    <row r="96" spans="1:48" ht="17.25" customHeight="1">
      <c r="A96" s="526"/>
      <c r="B96" s="474"/>
      <c r="C96" s="656"/>
      <c r="D96" s="474"/>
      <c r="E96" s="476"/>
      <c r="F96" s="476"/>
      <c r="G96" s="476"/>
      <c r="H96" s="476"/>
      <c r="I96" s="476"/>
      <c r="J96" s="517"/>
      <c r="K96" s="517"/>
      <c r="L96" s="515"/>
      <c r="M96" s="515"/>
      <c r="N96" s="230">
        <f t="shared" ref="N96:T96" si="30">SUM(N91:N95)</f>
        <v>0</v>
      </c>
      <c r="O96" s="230">
        <f t="shared" si="30"/>
        <v>0</v>
      </c>
      <c r="P96" s="230">
        <f t="shared" si="30"/>
        <v>0</v>
      </c>
      <c r="Q96" s="230">
        <f t="shared" si="30"/>
        <v>0</v>
      </c>
      <c r="R96" s="230">
        <f t="shared" si="30"/>
        <v>7.31027</v>
      </c>
      <c r="S96" s="230">
        <f t="shared" si="30"/>
        <v>5.03362</v>
      </c>
      <c r="T96" s="230">
        <f t="shared" si="30"/>
        <v>5.03362</v>
      </c>
      <c r="U96" s="231">
        <f t="shared" si="29"/>
        <v>17.377510000000001</v>
      </c>
      <c r="V96" s="231" t="s">
        <v>11</v>
      </c>
      <c r="W96" s="193">
        <f t="shared" ref="W96:AU96" si="31">SUM(W91:W95)</f>
        <v>0</v>
      </c>
      <c r="X96" s="193">
        <f t="shared" si="31"/>
        <v>0</v>
      </c>
      <c r="Y96" s="193">
        <f t="shared" si="31"/>
        <v>0</v>
      </c>
      <c r="Z96" s="193">
        <f t="shared" si="31"/>
        <v>0</v>
      </c>
      <c r="AA96" s="193">
        <f t="shared" si="31"/>
        <v>0</v>
      </c>
      <c r="AB96" s="193">
        <f t="shared" si="31"/>
        <v>0</v>
      </c>
      <c r="AC96" s="193">
        <f t="shared" si="31"/>
        <v>0</v>
      </c>
      <c r="AD96" s="193">
        <f t="shared" si="31"/>
        <v>0</v>
      </c>
      <c r="AE96" s="193">
        <f t="shared" si="31"/>
        <v>0</v>
      </c>
      <c r="AF96" s="193">
        <f t="shared" si="31"/>
        <v>0</v>
      </c>
      <c r="AG96" s="193">
        <f t="shared" si="31"/>
        <v>0</v>
      </c>
      <c r="AH96" s="230">
        <f t="shared" si="31"/>
        <v>0</v>
      </c>
      <c r="AI96" s="230">
        <f t="shared" si="31"/>
        <v>0</v>
      </c>
      <c r="AJ96" s="230">
        <f t="shared" si="31"/>
        <v>0</v>
      </c>
      <c r="AK96" s="193">
        <f t="shared" si="31"/>
        <v>0</v>
      </c>
      <c r="AL96" s="193">
        <f t="shared" si="31"/>
        <v>0</v>
      </c>
      <c r="AM96" s="193">
        <f t="shared" si="31"/>
        <v>0</v>
      </c>
      <c r="AN96" s="193">
        <f t="shared" si="31"/>
        <v>0</v>
      </c>
      <c r="AO96" s="193">
        <f t="shared" si="31"/>
        <v>0</v>
      </c>
      <c r="AP96" s="193">
        <f t="shared" si="31"/>
        <v>0</v>
      </c>
      <c r="AQ96" s="193">
        <f t="shared" si="31"/>
        <v>0</v>
      </c>
      <c r="AR96" s="193">
        <f t="shared" si="31"/>
        <v>0</v>
      </c>
      <c r="AS96" s="193">
        <f t="shared" si="31"/>
        <v>0</v>
      </c>
      <c r="AT96" s="193">
        <f t="shared" si="31"/>
        <v>0</v>
      </c>
      <c r="AU96" s="230">
        <f t="shared" si="31"/>
        <v>0</v>
      </c>
      <c r="AV96" s="328"/>
    </row>
    <row r="97" spans="1:48" ht="19.5" customHeight="1">
      <c r="A97" s="526"/>
      <c r="B97" s="474" t="s">
        <v>214</v>
      </c>
      <c r="C97" s="656" t="s">
        <v>70</v>
      </c>
      <c r="D97" s="474" t="s">
        <v>261</v>
      </c>
      <c r="E97" s="476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517">
        <v>2023</v>
      </c>
      <c r="K97" s="517">
        <v>2023</v>
      </c>
      <c r="L97" s="515">
        <v>10.231680000000001</v>
      </c>
      <c r="M97" s="515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93">
        <v>0</v>
      </c>
      <c r="X97" s="93">
        <v>0</v>
      </c>
      <c r="Y97" s="93">
        <v>0</v>
      </c>
      <c r="Z97" s="93">
        <v>0</v>
      </c>
      <c r="AA97" s="93">
        <v>0</v>
      </c>
      <c r="AB97" s="93">
        <v>0</v>
      </c>
      <c r="AC97" s="93">
        <v>0</v>
      </c>
      <c r="AD97" s="93">
        <v>0</v>
      </c>
      <c r="AE97" s="93">
        <v>0</v>
      </c>
      <c r="AF97" s="93">
        <v>0</v>
      </c>
      <c r="AG97" s="93">
        <v>0</v>
      </c>
      <c r="AH97" s="5">
        <v>0</v>
      </c>
      <c r="AI97" s="5">
        <v>0</v>
      </c>
      <c r="AJ97" s="5">
        <v>0</v>
      </c>
      <c r="AK97" s="93">
        <v>0</v>
      </c>
      <c r="AL97" s="93">
        <v>0</v>
      </c>
      <c r="AM97" s="93">
        <v>0</v>
      </c>
      <c r="AN97" s="93">
        <v>0</v>
      </c>
      <c r="AO97" s="93">
        <v>0</v>
      </c>
      <c r="AP97" s="93">
        <v>0</v>
      </c>
      <c r="AQ97" s="93">
        <v>0</v>
      </c>
      <c r="AR97" s="93">
        <v>0</v>
      </c>
      <c r="AS97" s="93">
        <v>0</v>
      </c>
      <c r="AT97" s="93">
        <v>0</v>
      </c>
      <c r="AU97" s="5">
        <v>0</v>
      </c>
      <c r="AV97" s="302"/>
    </row>
    <row r="98" spans="1:48" ht="19.5" customHeight="1">
      <c r="A98" s="526"/>
      <c r="B98" s="474"/>
      <c r="C98" s="656"/>
      <c r="D98" s="474"/>
      <c r="E98" s="476"/>
      <c r="F98" s="6" t="s">
        <v>19</v>
      </c>
      <c r="G98" s="6" t="s">
        <v>22</v>
      </c>
      <c r="H98" s="6" t="s">
        <v>302</v>
      </c>
      <c r="I98" s="6" t="s">
        <v>302</v>
      </c>
      <c r="J98" s="517"/>
      <c r="K98" s="517"/>
      <c r="L98" s="515"/>
      <c r="M98" s="515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93">
        <v>0</v>
      </c>
      <c r="X98" s="93">
        <v>0</v>
      </c>
      <c r="Y98" s="93">
        <v>0</v>
      </c>
      <c r="Z98" s="93">
        <v>0</v>
      </c>
      <c r="AA98" s="93">
        <v>0</v>
      </c>
      <c r="AB98" s="93">
        <v>0</v>
      </c>
      <c r="AC98" s="93">
        <v>0</v>
      </c>
      <c r="AD98" s="93">
        <v>0</v>
      </c>
      <c r="AE98" s="93">
        <v>0</v>
      </c>
      <c r="AF98" s="93">
        <v>0</v>
      </c>
      <c r="AG98" s="93">
        <v>0</v>
      </c>
      <c r="AH98" s="5">
        <v>0</v>
      </c>
      <c r="AI98" s="5">
        <v>0</v>
      </c>
      <c r="AJ98" s="5">
        <v>0</v>
      </c>
      <c r="AK98" s="93">
        <v>0</v>
      </c>
      <c r="AL98" s="93">
        <v>0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5">
        <v>0</v>
      </c>
      <c r="AV98" s="302"/>
    </row>
    <row r="99" spans="1:48" ht="19.5" customHeight="1">
      <c r="A99" s="526"/>
      <c r="B99" s="474"/>
      <c r="C99" s="656"/>
      <c r="D99" s="474"/>
      <c r="E99" s="476"/>
      <c r="F99" s="476" t="s">
        <v>39</v>
      </c>
      <c r="G99" s="476" t="s">
        <v>21</v>
      </c>
      <c r="H99" s="476" t="s">
        <v>375</v>
      </c>
      <c r="I99" s="476" t="s">
        <v>366</v>
      </c>
      <c r="J99" s="517"/>
      <c r="K99" s="517"/>
      <c r="L99" s="515"/>
      <c r="M99" s="515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93">
        <v>0</v>
      </c>
      <c r="X99" s="93">
        <v>0</v>
      </c>
      <c r="Y99" s="93">
        <v>0</v>
      </c>
      <c r="Z99" s="93">
        <v>0</v>
      </c>
      <c r="AA99" s="93">
        <v>0</v>
      </c>
      <c r="AB99" s="93">
        <v>0</v>
      </c>
      <c r="AC99" s="93">
        <v>0</v>
      </c>
      <c r="AD99" s="93">
        <v>0</v>
      </c>
      <c r="AE99" s="93">
        <v>0</v>
      </c>
      <c r="AF99" s="93">
        <v>0</v>
      </c>
      <c r="AG99" s="93">
        <v>0</v>
      </c>
      <c r="AH99" s="5">
        <v>0</v>
      </c>
      <c r="AI99" s="5">
        <v>0</v>
      </c>
      <c r="AJ99" s="5">
        <v>0</v>
      </c>
      <c r="AK99" s="93">
        <v>0</v>
      </c>
      <c r="AL99" s="93">
        <v>0</v>
      </c>
      <c r="AM99" s="93">
        <v>0</v>
      </c>
      <c r="AN99" s="93">
        <v>0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5">
        <v>0</v>
      </c>
      <c r="AV99" s="302"/>
    </row>
    <row r="100" spans="1:48" ht="19.5" customHeight="1">
      <c r="A100" s="526"/>
      <c r="B100" s="474"/>
      <c r="C100" s="656"/>
      <c r="D100" s="474"/>
      <c r="E100" s="476"/>
      <c r="F100" s="476"/>
      <c r="G100" s="476"/>
      <c r="H100" s="476"/>
      <c r="I100" s="476"/>
      <c r="J100" s="517"/>
      <c r="K100" s="517"/>
      <c r="L100" s="515"/>
      <c r="M100" s="515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93">
        <v>0</v>
      </c>
      <c r="X100" s="93">
        <v>0</v>
      </c>
      <c r="Y100" s="93">
        <v>0</v>
      </c>
      <c r="Z100" s="93">
        <v>0</v>
      </c>
      <c r="AA100" s="93">
        <v>0</v>
      </c>
      <c r="AB100" s="93">
        <v>0</v>
      </c>
      <c r="AC100" s="93">
        <v>0</v>
      </c>
      <c r="AD100" s="93">
        <v>0</v>
      </c>
      <c r="AE100" s="93">
        <v>0</v>
      </c>
      <c r="AF100" s="93">
        <v>0</v>
      </c>
      <c r="AG100" s="93">
        <v>0</v>
      </c>
      <c r="AH100" s="5">
        <v>0</v>
      </c>
      <c r="AI100" s="5">
        <v>0</v>
      </c>
      <c r="AJ100" s="5">
        <v>0</v>
      </c>
      <c r="AK100" s="93">
        <v>0</v>
      </c>
      <c r="AL100" s="93">
        <v>0</v>
      </c>
      <c r="AM100" s="93">
        <v>0</v>
      </c>
      <c r="AN100" s="93">
        <v>0</v>
      </c>
      <c r="AO100" s="93">
        <v>0</v>
      </c>
      <c r="AP100" s="93">
        <v>0</v>
      </c>
      <c r="AQ100" s="93">
        <v>0</v>
      </c>
      <c r="AR100" s="93">
        <v>0</v>
      </c>
      <c r="AS100" s="93">
        <v>0</v>
      </c>
      <c r="AT100" s="93">
        <v>0</v>
      </c>
      <c r="AU100" s="5">
        <v>0</v>
      </c>
      <c r="AV100" s="302"/>
    </row>
    <row r="101" spans="1:48" ht="18" customHeight="1">
      <c r="A101" s="526"/>
      <c r="B101" s="474"/>
      <c r="C101" s="656"/>
      <c r="D101" s="474"/>
      <c r="E101" s="476"/>
      <c r="F101" s="476"/>
      <c r="G101" s="476"/>
      <c r="H101" s="476"/>
      <c r="I101" s="476"/>
      <c r="J101" s="517"/>
      <c r="K101" s="517"/>
      <c r="L101" s="515"/>
      <c r="M101" s="515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93">
        <v>0</v>
      </c>
      <c r="X101" s="93">
        <v>0</v>
      </c>
      <c r="Y101" s="93">
        <v>0</v>
      </c>
      <c r="Z101" s="93">
        <v>0</v>
      </c>
      <c r="AA101" s="93">
        <v>0</v>
      </c>
      <c r="AB101" s="93">
        <v>0</v>
      </c>
      <c r="AC101" s="93">
        <v>0</v>
      </c>
      <c r="AD101" s="93">
        <v>0</v>
      </c>
      <c r="AE101" s="93">
        <v>0</v>
      </c>
      <c r="AF101" s="93">
        <v>0</v>
      </c>
      <c r="AG101" s="93">
        <v>0</v>
      </c>
      <c r="AH101" s="5">
        <v>0</v>
      </c>
      <c r="AI101" s="5">
        <v>0</v>
      </c>
      <c r="AJ101" s="5">
        <v>0</v>
      </c>
      <c r="AK101" s="93">
        <v>0</v>
      </c>
      <c r="AL101" s="93">
        <v>0</v>
      </c>
      <c r="AM101" s="93">
        <v>0</v>
      </c>
      <c r="AN101" s="93">
        <v>0</v>
      </c>
      <c r="AO101" s="93">
        <v>0</v>
      </c>
      <c r="AP101" s="93">
        <v>0</v>
      </c>
      <c r="AQ101" s="93">
        <v>0</v>
      </c>
      <c r="AR101" s="93">
        <v>0</v>
      </c>
      <c r="AS101" s="93">
        <v>0</v>
      </c>
      <c r="AT101" s="93">
        <v>0</v>
      </c>
      <c r="AU101" s="5">
        <v>0</v>
      </c>
      <c r="AV101" s="302"/>
    </row>
    <row r="102" spans="1:48" ht="17.25" customHeight="1">
      <c r="A102" s="527"/>
      <c r="B102" s="474"/>
      <c r="C102" s="656"/>
      <c r="D102" s="474"/>
      <c r="E102" s="476"/>
      <c r="F102" s="476"/>
      <c r="G102" s="476"/>
      <c r="H102" s="476"/>
      <c r="I102" s="476"/>
      <c r="J102" s="517"/>
      <c r="K102" s="517"/>
      <c r="L102" s="515"/>
      <c r="M102" s="515"/>
      <c r="N102" s="230">
        <f t="shared" ref="N102:T102" si="32">SUM(N97:N101)</f>
        <v>0</v>
      </c>
      <c r="O102" s="230">
        <f t="shared" si="32"/>
        <v>0</v>
      </c>
      <c r="P102" s="230">
        <f t="shared" si="32"/>
        <v>0</v>
      </c>
      <c r="Q102" s="230">
        <f t="shared" si="32"/>
        <v>0</v>
      </c>
      <c r="R102" s="230">
        <f t="shared" si="32"/>
        <v>4.5963200000000004</v>
      </c>
      <c r="S102" s="230">
        <f t="shared" si="32"/>
        <v>2.8176800000000002</v>
      </c>
      <c r="T102" s="230">
        <f t="shared" si="32"/>
        <v>2.8176800000000002</v>
      </c>
      <c r="U102" s="231">
        <f t="shared" si="29"/>
        <v>10.231680000000001</v>
      </c>
      <c r="V102" s="231" t="s">
        <v>11</v>
      </c>
      <c r="W102" s="193">
        <f t="shared" ref="W102:AU102" si="33">SUM(W97:W101)</f>
        <v>0</v>
      </c>
      <c r="X102" s="193">
        <f t="shared" si="33"/>
        <v>0</v>
      </c>
      <c r="Y102" s="193">
        <f t="shared" si="33"/>
        <v>0</v>
      </c>
      <c r="Z102" s="193">
        <f t="shared" si="33"/>
        <v>0</v>
      </c>
      <c r="AA102" s="193">
        <f t="shared" si="33"/>
        <v>0</v>
      </c>
      <c r="AB102" s="193">
        <f t="shared" si="33"/>
        <v>0</v>
      </c>
      <c r="AC102" s="193">
        <f t="shared" si="33"/>
        <v>0</v>
      </c>
      <c r="AD102" s="193">
        <f t="shared" si="33"/>
        <v>0</v>
      </c>
      <c r="AE102" s="193">
        <f t="shared" si="33"/>
        <v>0</v>
      </c>
      <c r="AF102" s="193">
        <f t="shared" si="33"/>
        <v>0</v>
      </c>
      <c r="AG102" s="193">
        <f t="shared" si="33"/>
        <v>0</v>
      </c>
      <c r="AH102" s="230">
        <f t="shared" si="33"/>
        <v>0</v>
      </c>
      <c r="AI102" s="230">
        <f t="shared" si="33"/>
        <v>0</v>
      </c>
      <c r="AJ102" s="230">
        <f t="shared" si="33"/>
        <v>0</v>
      </c>
      <c r="AK102" s="193">
        <f t="shared" si="33"/>
        <v>0</v>
      </c>
      <c r="AL102" s="193">
        <f t="shared" si="33"/>
        <v>0</v>
      </c>
      <c r="AM102" s="193">
        <f t="shared" si="33"/>
        <v>0</v>
      </c>
      <c r="AN102" s="193">
        <f t="shared" si="33"/>
        <v>0</v>
      </c>
      <c r="AO102" s="193">
        <f t="shared" si="33"/>
        <v>0</v>
      </c>
      <c r="AP102" s="193">
        <f t="shared" si="33"/>
        <v>0</v>
      </c>
      <c r="AQ102" s="193">
        <f t="shared" si="33"/>
        <v>0</v>
      </c>
      <c r="AR102" s="193">
        <f t="shared" si="33"/>
        <v>0</v>
      </c>
      <c r="AS102" s="193">
        <f t="shared" si="33"/>
        <v>0</v>
      </c>
      <c r="AT102" s="193">
        <f t="shared" si="33"/>
        <v>0</v>
      </c>
      <c r="AU102" s="230">
        <f t="shared" si="33"/>
        <v>0</v>
      </c>
      <c r="AV102" s="328"/>
    </row>
    <row r="103" spans="1:48" ht="15.75" hidden="1" customHeight="1">
      <c r="A103" s="467" t="s">
        <v>162</v>
      </c>
      <c r="B103" s="468"/>
      <c r="C103" s="468"/>
      <c r="D103" s="468"/>
      <c r="E103" s="468"/>
      <c r="F103" s="468"/>
      <c r="G103" s="468"/>
      <c r="H103" s="468"/>
      <c r="I103" s="468"/>
      <c r="J103" s="468"/>
      <c r="K103" s="468"/>
      <c r="L103" s="468"/>
      <c r="M103" s="468"/>
      <c r="N103" s="468"/>
      <c r="O103" s="468"/>
      <c r="P103" s="468"/>
      <c r="Q103" s="468"/>
      <c r="R103" s="468"/>
      <c r="S103" s="468"/>
      <c r="T103" s="468"/>
      <c r="U103" s="468"/>
      <c r="V103" s="468"/>
      <c r="W103" s="469"/>
      <c r="X103" s="469"/>
      <c r="Y103" s="469"/>
      <c r="Z103" s="469"/>
      <c r="AA103" s="469"/>
      <c r="AB103" s="469"/>
      <c r="AC103" s="469"/>
      <c r="AD103" s="469"/>
      <c r="AE103" s="469"/>
      <c r="AF103" s="469"/>
      <c r="AG103" s="469"/>
      <c r="AH103" s="469"/>
      <c r="AI103" s="469"/>
      <c r="AJ103" s="469"/>
      <c r="AK103" s="469"/>
      <c r="AL103" s="469"/>
      <c r="AM103" s="469"/>
      <c r="AN103" s="469"/>
      <c r="AO103" s="469"/>
      <c r="AP103" s="469"/>
      <c r="AQ103" s="469"/>
      <c r="AR103" s="469"/>
      <c r="AS103" s="469"/>
      <c r="AT103" s="469"/>
      <c r="AU103" s="469"/>
      <c r="AV103" s="470"/>
    </row>
    <row r="104" spans="1:48" ht="19.5" customHeight="1">
      <c r="A104" s="529"/>
      <c r="B104" s="474" t="s">
        <v>215</v>
      </c>
      <c r="C104" s="656" t="s">
        <v>71</v>
      </c>
      <c r="D104" s="474" t="s">
        <v>261</v>
      </c>
      <c r="E104" s="476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517">
        <v>2023</v>
      </c>
      <c r="K104" s="517">
        <v>2025</v>
      </c>
      <c r="L104" s="515">
        <v>29.58868</v>
      </c>
      <c r="M104" s="515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93">
        <v>0</v>
      </c>
      <c r="X104" s="93">
        <v>0</v>
      </c>
      <c r="Y104" s="93">
        <v>0</v>
      </c>
      <c r="Z104" s="93">
        <v>0</v>
      </c>
      <c r="AA104" s="93">
        <v>0</v>
      </c>
      <c r="AB104" s="93">
        <v>0</v>
      </c>
      <c r="AC104" s="93">
        <v>0</v>
      </c>
      <c r="AD104" s="93">
        <v>0</v>
      </c>
      <c r="AE104" s="93">
        <v>0</v>
      </c>
      <c r="AF104" s="93">
        <v>0</v>
      </c>
      <c r="AG104" s="93">
        <v>0</v>
      </c>
      <c r="AH104" s="5">
        <v>0</v>
      </c>
      <c r="AI104" s="5">
        <v>0</v>
      </c>
      <c r="AJ104" s="5">
        <v>0</v>
      </c>
      <c r="AK104" s="93">
        <v>0</v>
      </c>
      <c r="AL104" s="93">
        <v>0</v>
      </c>
      <c r="AM104" s="93">
        <v>0</v>
      </c>
      <c r="AN104" s="93">
        <v>0</v>
      </c>
      <c r="AO104" s="93">
        <v>0</v>
      </c>
      <c r="AP104" s="93">
        <v>0</v>
      </c>
      <c r="AQ104" s="93">
        <v>0</v>
      </c>
      <c r="AR104" s="93">
        <v>0</v>
      </c>
      <c r="AS104" s="93">
        <v>0</v>
      </c>
      <c r="AT104" s="93">
        <v>0</v>
      </c>
      <c r="AU104" s="5">
        <v>0</v>
      </c>
      <c r="AV104" s="302"/>
    </row>
    <row r="105" spans="1:48" ht="19.5" customHeight="1">
      <c r="A105" s="530"/>
      <c r="B105" s="474"/>
      <c r="C105" s="656"/>
      <c r="D105" s="474"/>
      <c r="E105" s="476"/>
      <c r="F105" s="6" t="s">
        <v>19</v>
      </c>
      <c r="G105" s="6" t="s">
        <v>22</v>
      </c>
      <c r="H105" s="6" t="s">
        <v>304</v>
      </c>
      <c r="I105" s="6" t="s">
        <v>304</v>
      </c>
      <c r="J105" s="517"/>
      <c r="K105" s="517"/>
      <c r="L105" s="515"/>
      <c r="M105" s="515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93">
        <v>0</v>
      </c>
      <c r="X105" s="93">
        <v>0</v>
      </c>
      <c r="Y105" s="93">
        <v>0</v>
      </c>
      <c r="Z105" s="93">
        <v>0</v>
      </c>
      <c r="AA105" s="93">
        <v>0</v>
      </c>
      <c r="AB105" s="93">
        <v>0</v>
      </c>
      <c r="AC105" s="93">
        <v>0</v>
      </c>
      <c r="AD105" s="93">
        <v>0</v>
      </c>
      <c r="AE105" s="93">
        <v>0</v>
      </c>
      <c r="AF105" s="93">
        <v>0</v>
      </c>
      <c r="AG105" s="93">
        <v>0</v>
      </c>
      <c r="AH105" s="5">
        <v>0</v>
      </c>
      <c r="AI105" s="5">
        <v>0</v>
      </c>
      <c r="AJ105" s="5">
        <v>0</v>
      </c>
      <c r="AK105" s="93">
        <v>0</v>
      </c>
      <c r="AL105" s="93">
        <v>0</v>
      </c>
      <c r="AM105" s="93">
        <v>0</v>
      </c>
      <c r="AN105" s="93">
        <v>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5">
        <v>0</v>
      </c>
      <c r="AV105" s="302"/>
    </row>
    <row r="106" spans="1:48" ht="19.5" customHeight="1">
      <c r="A106" s="530"/>
      <c r="B106" s="474"/>
      <c r="C106" s="656"/>
      <c r="D106" s="474"/>
      <c r="E106" s="476"/>
      <c r="F106" s="476" t="s">
        <v>39</v>
      </c>
      <c r="G106" s="476" t="s">
        <v>21</v>
      </c>
      <c r="H106" s="476" t="s">
        <v>376</v>
      </c>
      <c r="I106" s="476" t="s">
        <v>303</v>
      </c>
      <c r="J106" s="517"/>
      <c r="K106" s="517"/>
      <c r="L106" s="515"/>
      <c r="M106" s="515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93">
        <v>0</v>
      </c>
      <c r="X106" s="93">
        <v>0</v>
      </c>
      <c r="Y106" s="93">
        <v>0</v>
      </c>
      <c r="Z106" s="93">
        <v>0</v>
      </c>
      <c r="AA106" s="93">
        <v>0</v>
      </c>
      <c r="AB106" s="93">
        <v>0</v>
      </c>
      <c r="AC106" s="93">
        <v>0</v>
      </c>
      <c r="AD106" s="93">
        <v>0</v>
      </c>
      <c r="AE106" s="93">
        <v>0</v>
      </c>
      <c r="AF106" s="93">
        <v>0</v>
      </c>
      <c r="AG106" s="93">
        <v>0</v>
      </c>
      <c r="AH106" s="5">
        <v>0</v>
      </c>
      <c r="AI106" s="5">
        <v>0</v>
      </c>
      <c r="AJ106" s="5">
        <v>0</v>
      </c>
      <c r="AK106" s="93">
        <v>0</v>
      </c>
      <c r="AL106" s="93">
        <v>0</v>
      </c>
      <c r="AM106" s="93">
        <v>0</v>
      </c>
      <c r="AN106" s="93">
        <v>0</v>
      </c>
      <c r="AO106" s="93">
        <v>0</v>
      </c>
      <c r="AP106" s="93">
        <v>0</v>
      </c>
      <c r="AQ106" s="93">
        <v>0</v>
      </c>
      <c r="AR106" s="93">
        <v>0</v>
      </c>
      <c r="AS106" s="93">
        <v>0</v>
      </c>
      <c r="AT106" s="93">
        <v>0</v>
      </c>
      <c r="AU106" s="5">
        <v>0</v>
      </c>
      <c r="AV106" s="302"/>
    </row>
    <row r="107" spans="1:48" ht="19.5" customHeight="1">
      <c r="A107" s="530"/>
      <c r="B107" s="474"/>
      <c r="C107" s="656"/>
      <c r="D107" s="474"/>
      <c r="E107" s="476"/>
      <c r="F107" s="476"/>
      <c r="G107" s="476"/>
      <c r="H107" s="476"/>
      <c r="I107" s="476"/>
      <c r="J107" s="517"/>
      <c r="K107" s="517"/>
      <c r="L107" s="515"/>
      <c r="M107" s="515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93">
        <v>0</v>
      </c>
      <c r="X107" s="93">
        <v>0</v>
      </c>
      <c r="Y107" s="93">
        <v>0</v>
      </c>
      <c r="Z107" s="93">
        <v>0</v>
      </c>
      <c r="AA107" s="93">
        <v>0</v>
      </c>
      <c r="AB107" s="93">
        <v>0</v>
      </c>
      <c r="AC107" s="93">
        <v>0</v>
      </c>
      <c r="AD107" s="93">
        <v>0</v>
      </c>
      <c r="AE107" s="93">
        <v>0</v>
      </c>
      <c r="AF107" s="93">
        <v>0</v>
      </c>
      <c r="AG107" s="93">
        <v>0</v>
      </c>
      <c r="AH107" s="5">
        <v>0</v>
      </c>
      <c r="AI107" s="5">
        <v>0</v>
      </c>
      <c r="AJ107" s="5">
        <v>0</v>
      </c>
      <c r="AK107" s="93">
        <v>0</v>
      </c>
      <c r="AL107" s="93">
        <v>0</v>
      </c>
      <c r="AM107" s="93">
        <v>0</v>
      </c>
      <c r="AN107" s="93">
        <v>0</v>
      </c>
      <c r="AO107" s="93">
        <v>0</v>
      </c>
      <c r="AP107" s="93">
        <v>0</v>
      </c>
      <c r="AQ107" s="93">
        <v>0</v>
      </c>
      <c r="AR107" s="93">
        <v>0</v>
      </c>
      <c r="AS107" s="93">
        <v>0</v>
      </c>
      <c r="AT107" s="93">
        <v>0</v>
      </c>
      <c r="AU107" s="5">
        <v>0</v>
      </c>
      <c r="AV107" s="302"/>
    </row>
    <row r="108" spans="1:48" ht="18" customHeight="1">
      <c r="A108" s="530"/>
      <c r="B108" s="474"/>
      <c r="C108" s="656"/>
      <c r="D108" s="474"/>
      <c r="E108" s="476"/>
      <c r="F108" s="476"/>
      <c r="G108" s="476"/>
      <c r="H108" s="476"/>
      <c r="I108" s="476"/>
      <c r="J108" s="517"/>
      <c r="K108" s="517"/>
      <c r="L108" s="515"/>
      <c r="M108" s="515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93">
        <v>0</v>
      </c>
      <c r="X108" s="93">
        <v>0</v>
      </c>
      <c r="Y108" s="93">
        <v>0</v>
      </c>
      <c r="Z108" s="93">
        <v>0</v>
      </c>
      <c r="AA108" s="93">
        <v>0</v>
      </c>
      <c r="AB108" s="93">
        <v>0</v>
      </c>
      <c r="AC108" s="93">
        <v>0</v>
      </c>
      <c r="AD108" s="93">
        <v>0</v>
      </c>
      <c r="AE108" s="93">
        <v>0</v>
      </c>
      <c r="AF108" s="93">
        <v>0</v>
      </c>
      <c r="AG108" s="93">
        <v>0</v>
      </c>
      <c r="AH108" s="5">
        <v>0</v>
      </c>
      <c r="AI108" s="5">
        <v>0</v>
      </c>
      <c r="AJ108" s="5">
        <v>0</v>
      </c>
      <c r="AK108" s="93">
        <v>0</v>
      </c>
      <c r="AL108" s="93">
        <v>0</v>
      </c>
      <c r="AM108" s="93">
        <v>0</v>
      </c>
      <c r="AN108" s="93">
        <v>0</v>
      </c>
      <c r="AO108" s="93">
        <v>0</v>
      </c>
      <c r="AP108" s="93">
        <v>0</v>
      </c>
      <c r="AQ108" s="93">
        <v>0</v>
      </c>
      <c r="AR108" s="93">
        <v>0</v>
      </c>
      <c r="AS108" s="93">
        <v>0</v>
      </c>
      <c r="AT108" s="93">
        <v>0</v>
      </c>
      <c r="AU108" s="5">
        <v>0</v>
      </c>
      <c r="AV108" s="302"/>
    </row>
    <row r="109" spans="1:48" ht="17.25" customHeight="1">
      <c r="A109" s="530"/>
      <c r="B109" s="474"/>
      <c r="C109" s="656"/>
      <c r="D109" s="474"/>
      <c r="E109" s="476"/>
      <c r="F109" s="476"/>
      <c r="G109" s="476"/>
      <c r="H109" s="476"/>
      <c r="I109" s="476"/>
      <c r="J109" s="517"/>
      <c r="K109" s="517"/>
      <c r="L109" s="515"/>
      <c r="M109" s="515"/>
      <c r="N109" s="230">
        <f t="shared" ref="N109:T109" si="35">SUM(N104:N108)</f>
        <v>0</v>
      </c>
      <c r="O109" s="230">
        <f t="shared" si="35"/>
        <v>0</v>
      </c>
      <c r="P109" s="230">
        <f t="shared" si="35"/>
        <v>0</v>
      </c>
      <c r="Q109" s="230">
        <f t="shared" si="35"/>
        <v>0</v>
      </c>
      <c r="R109" s="230">
        <f t="shared" si="35"/>
        <v>4.4108499999999999</v>
      </c>
      <c r="S109" s="230">
        <f t="shared" si="35"/>
        <v>12.58892</v>
      </c>
      <c r="T109" s="230">
        <f t="shared" si="35"/>
        <v>12.58891</v>
      </c>
      <c r="U109" s="231">
        <f t="shared" si="34"/>
        <v>29.588679999999997</v>
      </c>
      <c r="V109" s="231" t="s">
        <v>11</v>
      </c>
      <c r="W109" s="193">
        <f t="shared" ref="W109:AU109" si="36">SUM(W104:W108)</f>
        <v>0</v>
      </c>
      <c r="X109" s="193">
        <f t="shared" si="36"/>
        <v>0</v>
      </c>
      <c r="Y109" s="193">
        <f t="shared" si="36"/>
        <v>0</v>
      </c>
      <c r="Z109" s="193">
        <f t="shared" si="36"/>
        <v>0</v>
      </c>
      <c r="AA109" s="193">
        <f t="shared" si="36"/>
        <v>0</v>
      </c>
      <c r="AB109" s="193">
        <f t="shared" si="36"/>
        <v>0</v>
      </c>
      <c r="AC109" s="193">
        <f t="shared" si="36"/>
        <v>0</v>
      </c>
      <c r="AD109" s="193">
        <f t="shared" si="36"/>
        <v>0</v>
      </c>
      <c r="AE109" s="193">
        <f t="shared" si="36"/>
        <v>0</v>
      </c>
      <c r="AF109" s="193">
        <f t="shared" si="36"/>
        <v>0</v>
      </c>
      <c r="AG109" s="193">
        <f t="shared" si="36"/>
        <v>0</v>
      </c>
      <c r="AH109" s="230">
        <f t="shared" si="36"/>
        <v>0</v>
      </c>
      <c r="AI109" s="230">
        <f t="shared" si="36"/>
        <v>0</v>
      </c>
      <c r="AJ109" s="230">
        <f t="shared" si="36"/>
        <v>0</v>
      </c>
      <c r="AK109" s="193">
        <f t="shared" si="36"/>
        <v>0</v>
      </c>
      <c r="AL109" s="193">
        <f t="shared" si="36"/>
        <v>0</v>
      </c>
      <c r="AM109" s="193">
        <f t="shared" si="36"/>
        <v>0</v>
      </c>
      <c r="AN109" s="193">
        <f t="shared" si="36"/>
        <v>0</v>
      </c>
      <c r="AO109" s="193">
        <f t="shared" si="36"/>
        <v>0</v>
      </c>
      <c r="AP109" s="193">
        <f t="shared" si="36"/>
        <v>0</v>
      </c>
      <c r="AQ109" s="193">
        <f t="shared" si="36"/>
        <v>0</v>
      </c>
      <c r="AR109" s="193">
        <f t="shared" si="36"/>
        <v>0</v>
      </c>
      <c r="AS109" s="193">
        <f t="shared" si="36"/>
        <v>0</v>
      </c>
      <c r="AT109" s="193">
        <f t="shared" si="36"/>
        <v>0</v>
      </c>
      <c r="AU109" s="230">
        <f t="shared" si="36"/>
        <v>0</v>
      </c>
      <c r="AV109" s="328"/>
    </row>
    <row r="110" spans="1:48" ht="19.5" customHeight="1">
      <c r="A110" s="530"/>
      <c r="B110" s="474" t="s">
        <v>216</v>
      </c>
      <c r="C110" s="656" t="s">
        <v>72</v>
      </c>
      <c r="D110" s="474" t="s">
        <v>257</v>
      </c>
      <c r="E110" s="476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517">
        <v>2023</v>
      </c>
      <c r="K110" s="517">
        <v>2025</v>
      </c>
      <c r="L110" s="515">
        <v>20.32245</v>
      </c>
      <c r="M110" s="515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93">
        <v>0</v>
      </c>
      <c r="X110" s="93">
        <v>0</v>
      </c>
      <c r="Y110" s="93">
        <v>0</v>
      </c>
      <c r="Z110" s="93">
        <v>0</v>
      </c>
      <c r="AA110" s="93">
        <v>0</v>
      </c>
      <c r="AB110" s="93">
        <v>0</v>
      </c>
      <c r="AC110" s="93">
        <v>0</v>
      </c>
      <c r="AD110" s="93">
        <v>0</v>
      </c>
      <c r="AE110" s="93">
        <v>0</v>
      </c>
      <c r="AF110" s="93">
        <v>0</v>
      </c>
      <c r="AG110" s="93">
        <v>0</v>
      </c>
      <c r="AH110" s="5">
        <v>0</v>
      </c>
      <c r="AI110" s="5">
        <v>0</v>
      </c>
      <c r="AJ110" s="5">
        <v>0</v>
      </c>
      <c r="AK110" s="93">
        <v>0</v>
      </c>
      <c r="AL110" s="93">
        <v>0</v>
      </c>
      <c r="AM110" s="93">
        <v>0</v>
      </c>
      <c r="AN110" s="93">
        <v>0</v>
      </c>
      <c r="AO110" s="93">
        <v>0</v>
      </c>
      <c r="AP110" s="93">
        <v>0</v>
      </c>
      <c r="AQ110" s="93">
        <v>0</v>
      </c>
      <c r="AR110" s="93">
        <v>0</v>
      </c>
      <c r="AS110" s="93">
        <v>0</v>
      </c>
      <c r="AT110" s="93">
        <v>0</v>
      </c>
      <c r="AU110" s="5">
        <v>0</v>
      </c>
      <c r="AV110" s="302"/>
    </row>
    <row r="111" spans="1:48" ht="19.5" customHeight="1">
      <c r="A111" s="530"/>
      <c r="B111" s="474"/>
      <c r="C111" s="656"/>
      <c r="D111" s="474"/>
      <c r="E111" s="476"/>
      <c r="F111" s="6" t="s">
        <v>19</v>
      </c>
      <c r="G111" s="6" t="s">
        <v>22</v>
      </c>
      <c r="H111" s="10" t="s">
        <v>59</v>
      </c>
      <c r="I111" s="6" t="s">
        <v>305</v>
      </c>
      <c r="J111" s="517"/>
      <c r="K111" s="517"/>
      <c r="L111" s="515"/>
      <c r="M111" s="515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93">
        <v>0</v>
      </c>
      <c r="X111" s="93">
        <v>0</v>
      </c>
      <c r="Y111" s="93">
        <v>0</v>
      </c>
      <c r="Z111" s="93">
        <v>0</v>
      </c>
      <c r="AA111" s="93">
        <v>0</v>
      </c>
      <c r="AB111" s="93">
        <v>0</v>
      </c>
      <c r="AC111" s="93">
        <v>0</v>
      </c>
      <c r="AD111" s="93">
        <v>0</v>
      </c>
      <c r="AE111" s="93">
        <v>0</v>
      </c>
      <c r="AF111" s="93">
        <v>0</v>
      </c>
      <c r="AG111" s="93">
        <v>0</v>
      </c>
      <c r="AH111" s="5">
        <v>0</v>
      </c>
      <c r="AI111" s="5">
        <v>0</v>
      </c>
      <c r="AJ111" s="5">
        <v>0</v>
      </c>
      <c r="AK111" s="93">
        <v>0</v>
      </c>
      <c r="AL111" s="93">
        <v>0</v>
      </c>
      <c r="AM111" s="93">
        <v>0</v>
      </c>
      <c r="AN111" s="93">
        <v>0</v>
      </c>
      <c r="AO111" s="93">
        <v>0</v>
      </c>
      <c r="AP111" s="93">
        <v>0</v>
      </c>
      <c r="AQ111" s="93">
        <v>0</v>
      </c>
      <c r="AR111" s="93">
        <v>0</v>
      </c>
      <c r="AS111" s="93">
        <v>0</v>
      </c>
      <c r="AT111" s="93">
        <v>0</v>
      </c>
      <c r="AU111" s="5">
        <v>0</v>
      </c>
      <c r="AV111" s="302"/>
    </row>
    <row r="112" spans="1:48" ht="19.5" customHeight="1">
      <c r="A112" s="530"/>
      <c r="B112" s="474"/>
      <c r="C112" s="656"/>
      <c r="D112" s="474"/>
      <c r="E112" s="476"/>
      <c r="F112" s="476" t="s">
        <v>39</v>
      </c>
      <c r="G112" s="476" t="s">
        <v>21</v>
      </c>
      <c r="H112" s="476" t="s">
        <v>59</v>
      </c>
      <c r="I112" s="476" t="s">
        <v>366</v>
      </c>
      <c r="J112" s="517"/>
      <c r="K112" s="517"/>
      <c r="L112" s="515"/>
      <c r="M112" s="515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93">
        <v>0</v>
      </c>
      <c r="X112" s="93">
        <v>0</v>
      </c>
      <c r="Y112" s="93">
        <v>0</v>
      </c>
      <c r="Z112" s="93">
        <v>0</v>
      </c>
      <c r="AA112" s="93">
        <v>0</v>
      </c>
      <c r="AB112" s="93">
        <v>0</v>
      </c>
      <c r="AC112" s="93">
        <v>0</v>
      </c>
      <c r="AD112" s="93">
        <v>0</v>
      </c>
      <c r="AE112" s="93">
        <v>0</v>
      </c>
      <c r="AF112" s="93">
        <v>0</v>
      </c>
      <c r="AG112" s="93">
        <v>0</v>
      </c>
      <c r="AH112" s="5">
        <v>0</v>
      </c>
      <c r="AI112" s="5">
        <v>0</v>
      </c>
      <c r="AJ112" s="5">
        <v>0</v>
      </c>
      <c r="AK112" s="93">
        <v>0</v>
      </c>
      <c r="AL112" s="93">
        <v>0</v>
      </c>
      <c r="AM112" s="93">
        <v>0</v>
      </c>
      <c r="AN112" s="93">
        <v>0</v>
      </c>
      <c r="AO112" s="93">
        <v>0</v>
      </c>
      <c r="AP112" s="93">
        <v>0</v>
      </c>
      <c r="AQ112" s="93">
        <v>0</v>
      </c>
      <c r="AR112" s="93">
        <v>0</v>
      </c>
      <c r="AS112" s="93">
        <v>0</v>
      </c>
      <c r="AT112" s="93">
        <v>0</v>
      </c>
      <c r="AU112" s="5">
        <v>0</v>
      </c>
      <c r="AV112" s="302"/>
    </row>
    <row r="113" spans="1:48" ht="19.5" customHeight="1">
      <c r="A113" s="530"/>
      <c r="B113" s="474"/>
      <c r="C113" s="656"/>
      <c r="D113" s="474"/>
      <c r="E113" s="476"/>
      <c r="F113" s="476"/>
      <c r="G113" s="476"/>
      <c r="H113" s="476"/>
      <c r="I113" s="476"/>
      <c r="J113" s="517"/>
      <c r="K113" s="517"/>
      <c r="L113" s="515"/>
      <c r="M113" s="515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93">
        <v>0</v>
      </c>
      <c r="X113" s="93">
        <v>0</v>
      </c>
      <c r="Y113" s="93">
        <v>0</v>
      </c>
      <c r="Z113" s="93">
        <v>0</v>
      </c>
      <c r="AA113" s="93">
        <v>0</v>
      </c>
      <c r="AB113" s="93">
        <v>0</v>
      </c>
      <c r="AC113" s="93">
        <v>0</v>
      </c>
      <c r="AD113" s="93">
        <v>0</v>
      </c>
      <c r="AE113" s="93">
        <v>0</v>
      </c>
      <c r="AF113" s="93">
        <v>0</v>
      </c>
      <c r="AG113" s="93">
        <v>0</v>
      </c>
      <c r="AH113" s="5">
        <v>0</v>
      </c>
      <c r="AI113" s="5">
        <v>0</v>
      </c>
      <c r="AJ113" s="5">
        <v>0</v>
      </c>
      <c r="AK113" s="93">
        <v>0</v>
      </c>
      <c r="AL113" s="93">
        <v>0</v>
      </c>
      <c r="AM113" s="93">
        <v>0</v>
      </c>
      <c r="AN113" s="93">
        <v>0</v>
      </c>
      <c r="AO113" s="93">
        <v>0</v>
      </c>
      <c r="AP113" s="93">
        <v>0</v>
      </c>
      <c r="AQ113" s="93">
        <v>0</v>
      </c>
      <c r="AR113" s="93">
        <v>0</v>
      </c>
      <c r="AS113" s="93">
        <v>0</v>
      </c>
      <c r="AT113" s="93">
        <v>0</v>
      </c>
      <c r="AU113" s="5">
        <v>0</v>
      </c>
      <c r="AV113" s="302"/>
    </row>
    <row r="114" spans="1:48" ht="18" customHeight="1">
      <c r="A114" s="530"/>
      <c r="B114" s="474"/>
      <c r="C114" s="656"/>
      <c r="D114" s="474"/>
      <c r="E114" s="476"/>
      <c r="F114" s="476"/>
      <c r="G114" s="476"/>
      <c r="H114" s="476"/>
      <c r="I114" s="476"/>
      <c r="J114" s="517"/>
      <c r="K114" s="517"/>
      <c r="L114" s="515"/>
      <c r="M114" s="515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93">
        <v>0</v>
      </c>
      <c r="X114" s="93">
        <v>0</v>
      </c>
      <c r="Y114" s="93">
        <v>0</v>
      </c>
      <c r="Z114" s="93">
        <v>0</v>
      </c>
      <c r="AA114" s="93">
        <v>0</v>
      </c>
      <c r="AB114" s="93">
        <v>0</v>
      </c>
      <c r="AC114" s="93">
        <v>0</v>
      </c>
      <c r="AD114" s="93">
        <v>0</v>
      </c>
      <c r="AE114" s="93">
        <v>0</v>
      </c>
      <c r="AF114" s="93">
        <v>0</v>
      </c>
      <c r="AG114" s="93">
        <v>0</v>
      </c>
      <c r="AH114" s="5">
        <v>0</v>
      </c>
      <c r="AI114" s="5">
        <v>0</v>
      </c>
      <c r="AJ114" s="5">
        <v>0</v>
      </c>
      <c r="AK114" s="93">
        <v>0</v>
      </c>
      <c r="AL114" s="93">
        <v>0</v>
      </c>
      <c r="AM114" s="93">
        <v>0</v>
      </c>
      <c r="AN114" s="93">
        <v>0</v>
      </c>
      <c r="AO114" s="93">
        <v>0</v>
      </c>
      <c r="AP114" s="93">
        <v>0</v>
      </c>
      <c r="AQ114" s="93">
        <v>0</v>
      </c>
      <c r="AR114" s="93">
        <v>0</v>
      </c>
      <c r="AS114" s="93">
        <v>0</v>
      </c>
      <c r="AT114" s="93">
        <v>0</v>
      </c>
      <c r="AU114" s="5">
        <v>0</v>
      </c>
      <c r="AV114" s="302"/>
    </row>
    <row r="115" spans="1:48" ht="17.25" customHeight="1">
      <c r="A115" s="530"/>
      <c r="B115" s="474"/>
      <c r="C115" s="656"/>
      <c r="D115" s="474"/>
      <c r="E115" s="476"/>
      <c r="F115" s="476"/>
      <c r="G115" s="476"/>
      <c r="H115" s="476"/>
      <c r="I115" s="476"/>
      <c r="J115" s="517"/>
      <c r="K115" s="517"/>
      <c r="L115" s="515"/>
      <c r="M115" s="515"/>
      <c r="N115" s="230">
        <f t="shared" ref="N115:T115" si="38">SUM(N110:N114)</f>
        <v>0</v>
      </c>
      <c r="O115" s="230">
        <f t="shared" si="38"/>
        <v>0</v>
      </c>
      <c r="P115" s="230">
        <f t="shared" si="38"/>
        <v>0</v>
      </c>
      <c r="Q115" s="230">
        <f t="shared" si="38"/>
        <v>0</v>
      </c>
      <c r="R115" s="230">
        <f t="shared" si="38"/>
        <v>4.7960500000000001</v>
      </c>
      <c r="S115" s="230">
        <f t="shared" si="38"/>
        <v>7.7632000000000003</v>
      </c>
      <c r="T115" s="230">
        <f t="shared" si="38"/>
        <v>7.7632000000000003</v>
      </c>
      <c r="U115" s="231">
        <f t="shared" si="34"/>
        <v>20.32245</v>
      </c>
      <c r="V115" s="231" t="s">
        <v>11</v>
      </c>
      <c r="W115" s="193">
        <f t="shared" ref="W115:AU115" si="39">SUM(W110:W114)</f>
        <v>0</v>
      </c>
      <c r="X115" s="193">
        <f t="shared" si="39"/>
        <v>0</v>
      </c>
      <c r="Y115" s="193">
        <f t="shared" si="39"/>
        <v>0</v>
      </c>
      <c r="Z115" s="193">
        <f t="shared" si="39"/>
        <v>0</v>
      </c>
      <c r="AA115" s="193">
        <f t="shared" si="39"/>
        <v>0</v>
      </c>
      <c r="AB115" s="193">
        <f t="shared" si="39"/>
        <v>0</v>
      </c>
      <c r="AC115" s="193">
        <f t="shared" si="39"/>
        <v>0</v>
      </c>
      <c r="AD115" s="193">
        <f t="shared" si="39"/>
        <v>0</v>
      </c>
      <c r="AE115" s="193">
        <f t="shared" si="39"/>
        <v>0</v>
      </c>
      <c r="AF115" s="193">
        <f t="shared" si="39"/>
        <v>0</v>
      </c>
      <c r="AG115" s="193">
        <f t="shared" si="39"/>
        <v>0</v>
      </c>
      <c r="AH115" s="230">
        <f t="shared" si="39"/>
        <v>0</v>
      </c>
      <c r="AI115" s="230">
        <f t="shared" si="39"/>
        <v>0</v>
      </c>
      <c r="AJ115" s="230">
        <f t="shared" si="39"/>
        <v>0</v>
      </c>
      <c r="AK115" s="193">
        <f t="shared" si="39"/>
        <v>0</v>
      </c>
      <c r="AL115" s="193">
        <f t="shared" si="39"/>
        <v>0</v>
      </c>
      <c r="AM115" s="193">
        <f t="shared" si="39"/>
        <v>0</v>
      </c>
      <c r="AN115" s="193">
        <f t="shared" si="39"/>
        <v>0</v>
      </c>
      <c r="AO115" s="193">
        <f t="shared" si="39"/>
        <v>0</v>
      </c>
      <c r="AP115" s="193">
        <f t="shared" si="39"/>
        <v>0</v>
      </c>
      <c r="AQ115" s="193">
        <f t="shared" si="39"/>
        <v>0</v>
      </c>
      <c r="AR115" s="193">
        <f t="shared" si="39"/>
        <v>0</v>
      </c>
      <c r="AS115" s="193">
        <f t="shared" si="39"/>
        <v>0</v>
      </c>
      <c r="AT115" s="193">
        <f t="shared" si="39"/>
        <v>0</v>
      </c>
      <c r="AU115" s="230">
        <f t="shared" si="39"/>
        <v>0</v>
      </c>
      <c r="AV115" s="328"/>
    </row>
    <row r="116" spans="1:48" ht="19.5" customHeight="1">
      <c r="A116" s="530"/>
      <c r="B116" s="474" t="s">
        <v>217</v>
      </c>
      <c r="C116" s="656" t="s">
        <v>73</v>
      </c>
      <c r="D116" s="474" t="s">
        <v>262</v>
      </c>
      <c r="E116" s="476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532">
        <v>2023</v>
      </c>
      <c r="K116" s="532">
        <v>2023</v>
      </c>
      <c r="L116" s="515">
        <v>3.7021600000000001</v>
      </c>
      <c r="M116" s="515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93">
        <v>0</v>
      </c>
      <c r="X116" s="93">
        <v>0</v>
      </c>
      <c r="Y116" s="93">
        <v>0</v>
      </c>
      <c r="Z116" s="93">
        <v>0</v>
      </c>
      <c r="AA116" s="93">
        <v>0</v>
      </c>
      <c r="AB116" s="93">
        <v>0</v>
      </c>
      <c r="AC116" s="93">
        <v>0</v>
      </c>
      <c r="AD116" s="93">
        <v>0</v>
      </c>
      <c r="AE116" s="93">
        <v>0</v>
      </c>
      <c r="AF116" s="93">
        <v>0</v>
      </c>
      <c r="AG116" s="93">
        <v>0</v>
      </c>
      <c r="AH116" s="5">
        <v>0</v>
      </c>
      <c r="AI116" s="5">
        <v>0</v>
      </c>
      <c r="AJ116" s="5">
        <v>0</v>
      </c>
      <c r="AK116" s="93">
        <v>0</v>
      </c>
      <c r="AL116" s="93">
        <v>0</v>
      </c>
      <c r="AM116" s="93">
        <v>0</v>
      </c>
      <c r="AN116" s="93">
        <v>0</v>
      </c>
      <c r="AO116" s="93">
        <v>0</v>
      </c>
      <c r="AP116" s="93">
        <v>0</v>
      </c>
      <c r="AQ116" s="93">
        <v>0</v>
      </c>
      <c r="AR116" s="93">
        <v>0</v>
      </c>
      <c r="AS116" s="93">
        <v>0</v>
      </c>
      <c r="AT116" s="93">
        <v>0</v>
      </c>
      <c r="AU116" s="5">
        <v>0</v>
      </c>
      <c r="AV116" s="302"/>
    </row>
    <row r="117" spans="1:48" ht="19.5" customHeight="1">
      <c r="A117" s="530"/>
      <c r="B117" s="474"/>
      <c r="C117" s="656"/>
      <c r="D117" s="474"/>
      <c r="E117" s="476"/>
      <c r="F117" s="6" t="s">
        <v>19</v>
      </c>
      <c r="G117" s="6" t="s">
        <v>22</v>
      </c>
      <c r="H117" s="6" t="s">
        <v>306</v>
      </c>
      <c r="I117" s="6" t="s">
        <v>306</v>
      </c>
      <c r="J117" s="533"/>
      <c r="K117" s="533"/>
      <c r="L117" s="515"/>
      <c r="M117" s="515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93">
        <v>0</v>
      </c>
      <c r="X117" s="93">
        <v>0</v>
      </c>
      <c r="Y117" s="93">
        <v>0</v>
      </c>
      <c r="Z117" s="93">
        <v>0</v>
      </c>
      <c r="AA117" s="93">
        <v>0</v>
      </c>
      <c r="AB117" s="93">
        <v>0</v>
      </c>
      <c r="AC117" s="93">
        <v>0</v>
      </c>
      <c r="AD117" s="93">
        <v>0</v>
      </c>
      <c r="AE117" s="93">
        <v>0</v>
      </c>
      <c r="AF117" s="93">
        <v>0</v>
      </c>
      <c r="AG117" s="93">
        <v>0</v>
      </c>
      <c r="AH117" s="5">
        <v>0</v>
      </c>
      <c r="AI117" s="5">
        <v>0</v>
      </c>
      <c r="AJ117" s="5">
        <v>0</v>
      </c>
      <c r="AK117" s="93">
        <v>0</v>
      </c>
      <c r="AL117" s="93">
        <v>0</v>
      </c>
      <c r="AM117" s="93">
        <v>0</v>
      </c>
      <c r="AN117" s="93">
        <v>0</v>
      </c>
      <c r="AO117" s="93">
        <v>0</v>
      </c>
      <c r="AP117" s="93">
        <v>0</v>
      </c>
      <c r="AQ117" s="93">
        <v>0</v>
      </c>
      <c r="AR117" s="93">
        <v>0</v>
      </c>
      <c r="AS117" s="93">
        <v>0</v>
      </c>
      <c r="AT117" s="93">
        <v>0</v>
      </c>
      <c r="AU117" s="5">
        <v>0</v>
      </c>
      <c r="AV117" s="302"/>
    </row>
    <row r="118" spans="1:48" ht="19.5" customHeight="1">
      <c r="A118" s="530"/>
      <c r="B118" s="474"/>
      <c r="C118" s="656"/>
      <c r="D118" s="474"/>
      <c r="E118" s="476"/>
      <c r="F118" s="476" t="s">
        <v>39</v>
      </c>
      <c r="G118" s="476" t="s">
        <v>21</v>
      </c>
      <c r="H118" s="476" t="s">
        <v>375</v>
      </c>
      <c r="I118" s="476" t="s">
        <v>366</v>
      </c>
      <c r="J118" s="533"/>
      <c r="K118" s="533"/>
      <c r="L118" s="515"/>
      <c r="M118" s="515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93">
        <v>0</v>
      </c>
      <c r="X118" s="93">
        <v>0</v>
      </c>
      <c r="Y118" s="93">
        <v>0</v>
      </c>
      <c r="Z118" s="93">
        <v>0</v>
      </c>
      <c r="AA118" s="93">
        <v>0</v>
      </c>
      <c r="AB118" s="93">
        <v>0</v>
      </c>
      <c r="AC118" s="93">
        <v>0</v>
      </c>
      <c r="AD118" s="93">
        <v>0</v>
      </c>
      <c r="AE118" s="93">
        <v>0</v>
      </c>
      <c r="AF118" s="93">
        <v>0</v>
      </c>
      <c r="AG118" s="93">
        <v>0</v>
      </c>
      <c r="AH118" s="5">
        <v>0</v>
      </c>
      <c r="AI118" s="5">
        <v>0</v>
      </c>
      <c r="AJ118" s="5">
        <v>0</v>
      </c>
      <c r="AK118" s="93">
        <v>0</v>
      </c>
      <c r="AL118" s="93">
        <v>0</v>
      </c>
      <c r="AM118" s="93">
        <v>0</v>
      </c>
      <c r="AN118" s="93">
        <v>0</v>
      </c>
      <c r="AO118" s="93">
        <v>0</v>
      </c>
      <c r="AP118" s="93">
        <v>0</v>
      </c>
      <c r="AQ118" s="93">
        <v>0</v>
      </c>
      <c r="AR118" s="93">
        <v>0</v>
      </c>
      <c r="AS118" s="93">
        <v>0</v>
      </c>
      <c r="AT118" s="93">
        <v>0</v>
      </c>
      <c r="AU118" s="5">
        <v>0</v>
      </c>
      <c r="AV118" s="302"/>
    </row>
    <row r="119" spans="1:48" ht="19.5" customHeight="1">
      <c r="A119" s="530"/>
      <c r="B119" s="474"/>
      <c r="C119" s="656"/>
      <c r="D119" s="474"/>
      <c r="E119" s="476"/>
      <c r="F119" s="476"/>
      <c r="G119" s="476"/>
      <c r="H119" s="476"/>
      <c r="I119" s="476"/>
      <c r="J119" s="533"/>
      <c r="K119" s="533"/>
      <c r="L119" s="515"/>
      <c r="M119" s="515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93">
        <v>0</v>
      </c>
      <c r="X119" s="93">
        <v>0</v>
      </c>
      <c r="Y119" s="93">
        <v>0</v>
      </c>
      <c r="Z119" s="93">
        <v>0</v>
      </c>
      <c r="AA119" s="93">
        <v>0</v>
      </c>
      <c r="AB119" s="93">
        <v>0</v>
      </c>
      <c r="AC119" s="93">
        <v>0</v>
      </c>
      <c r="AD119" s="93">
        <v>0</v>
      </c>
      <c r="AE119" s="93">
        <v>0</v>
      </c>
      <c r="AF119" s="93">
        <v>0</v>
      </c>
      <c r="AG119" s="93">
        <v>0</v>
      </c>
      <c r="AH119" s="5">
        <v>0</v>
      </c>
      <c r="AI119" s="5">
        <v>0</v>
      </c>
      <c r="AJ119" s="5">
        <v>0</v>
      </c>
      <c r="AK119" s="93">
        <v>0</v>
      </c>
      <c r="AL119" s="93">
        <v>0</v>
      </c>
      <c r="AM119" s="93">
        <v>0</v>
      </c>
      <c r="AN119" s="93">
        <v>0</v>
      </c>
      <c r="AO119" s="93">
        <v>0</v>
      </c>
      <c r="AP119" s="93">
        <v>0</v>
      </c>
      <c r="AQ119" s="93">
        <v>0</v>
      </c>
      <c r="AR119" s="93">
        <v>0</v>
      </c>
      <c r="AS119" s="93">
        <v>0</v>
      </c>
      <c r="AT119" s="93">
        <v>0</v>
      </c>
      <c r="AU119" s="5">
        <v>0</v>
      </c>
      <c r="AV119" s="302"/>
    </row>
    <row r="120" spans="1:48" ht="18" customHeight="1">
      <c r="A120" s="530"/>
      <c r="B120" s="474"/>
      <c r="C120" s="656"/>
      <c r="D120" s="474"/>
      <c r="E120" s="476"/>
      <c r="F120" s="476"/>
      <c r="G120" s="476"/>
      <c r="H120" s="476"/>
      <c r="I120" s="476"/>
      <c r="J120" s="533"/>
      <c r="K120" s="533"/>
      <c r="L120" s="515"/>
      <c r="M120" s="515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93">
        <v>0</v>
      </c>
      <c r="X120" s="93">
        <v>0</v>
      </c>
      <c r="Y120" s="93">
        <v>0</v>
      </c>
      <c r="Z120" s="93">
        <v>0</v>
      </c>
      <c r="AA120" s="93">
        <v>0</v>
      </c>
      <c r="AB120" s="93">
        <v>0</v>
      </c>
      <c r="AC120" s="93">
        <v>0</v>
      </c>
      <c r="AD120" s="93">
        <v>0</v>
      </c>
      <c r="AE120" s="93">
        <v>0</v>
      </c>
      <c r="AF120" s="93">
        <v>0</v>
      </c>
      <c r="AG120" s="93">
        <v>0</v>
      </c>
      <c r="AH120" s="5">
        <v>0</v>
      </c>
      <c r="AI120" s="5">
        <v>0</v>
      </c>
      <c r="AJ120" s="5">
        <v>0</v>
      </c>
      <c r="AK120" s="93">
        <v>0</v>
      </c>
      <c r="AL120" s="93">
        <v>0</v>
      </c>
      <c r="AM120" s="93">
        <v>0</v>
      </c>
      <c r="AN120" s="93">
        <v>0</v>
      </c>
      <c r="AO120" s="93">
        <v>0</v>
      </c>
      <c r="AP120" s="93">
        <v>0</v>
      </c>
      <c r="AQ120" s="93">
        <v>0</v>
      </c>
      <c r="AR120" s="93">
        <v>0</v>
      </c>
      <c r="AS120" s="93">
        <v>0</v>
      </c>
      <c r="AT120" s="93">
        <v>0</v>
      </c>
      <c r="AU120" s="5">
        <v>0</v>
      </c>
      <c r="AV120" s="302"/>
    </row>
    <row r="121" spans="1:48" ht="17.25" customHeight="1">
      <c r="A121" s="530"/>
      <c r="B121" s="474"/>
      <c r="C121" s="656"/>
      <c r="D121" s="474"/>
      <c r="E121" s="476"/>
      <c r="F121" s="476"/>
      <c r="G121" s="476"/>
      <c r="H121" s="476"/>
      <c r="I121" s="476"/>
      <c r="J121" s="534"/>
      <c r="K121" s="534"/>
      <c r="L121" s="515"/>
      <c r="M121" s="515"/>
      <c r="N121" s="230">
        <f t="shared" ref="N121:T121" si="41">SUM(N116:N120)</f>
        <v>0</v>
      </c>
      <c r="O121" s="230">
        <f t="shared" si="41"/>
        <v>0</v>
      </c>
      <c r="P121" s="230">
        <f t="shared" si="41"/>
        <v>0</v>
      </c>
      <c r="Q121" s="230">
        <f t="shared" si="41"/>
        <v>0</v>
      </c>
      <c r="R121" s="230">
        <f t="shared" si="41"/>
        <v>3.7021600000000001</v>
      </c>
      <c r="S121" s="230">
        <f t="shared" si="41"/>
        <v>0</v>
      </c>
      <c r="T121" s="230">
        <f t="shared" si="41"/>
        <v>0</v>
      </c>
      <c r="U121" s="231">
        <f t="shared" si="34"/>
        <v>3.7021600000000001</v>
      </c>
      <c r="V121" s="231" t="s">
        <v>11</v>
      </c>
      <c r="W121" s="193">
        <f t="shared" ref="W121:AU121" si="42">SUM(W116:W120)</f>
        <v>0</v>
      </c>
      <c r="X121" s="193">
        <f t="shared" si="42"/>
        <v>0</v>
      </c>
      <c r="Y121" s="193">
        <f t="shared" si="42"/>
        <v>0</v>
      </c>
      <c r="Z121" s="193">
        <f t="shared" si="42"/>
        <v>0</v>
      </c>
      <c r="AA121" s="193">
        <f t="shared" si="42"/>
        <v>0</v>
      </c>
      <c r="AB121" s="193">
        <f t="shared" si="42"/>
        <v>0</v>
      </c>
      <c r="AC121" s="193">
        <f t="shared" si="42"/>
        <v>0</v>
      </c>
      <c r="AD121" s="193">
        <f t="shared" si="42"/>
        <v>0</v>
      </c>
      <c r="AE121" s="193">
        <f t="shared" si="42"/>
        <v>0</v>
      </c>
      <c r="AF121" s="193">
        <f t="shared" si="42"/>
        <v>0</v>
      </c>
      <c r="AG121" s="193">
        <f t="shared" si="42"/>
        <v>0</v>
      </c>
      <c r="AH121" s="230">
        <f t="shared" si="42"/>
        <v>0</v>
      </c>
      <c r="AI121" s="230">
        <f t="shared" si="42"/>
        <v>0</v>
      </c>
      <c r="AJ121" s="230">
        <f t="shared" si="42"/>
        <v>0</v>
      </c>
      <c r="AK121" s="193">
        <f t="shared" si="42"/>
        <v>0</v>
      </c>
      <c r="AL121" s="193">
        <f t="shared" si="42"/>
        <v>0</v>
      </c>
      <c r="AM121" s="193">
        <f t="shared" si="42"/>
        <v>0</v>
      </c>
      <c r="AN121" s="193">
        <f t="shared" si="42"/>
        <v>0</v>
      </c>
      <c r="AO121" s="193">
        <f t="shared" si="42"/>
        <v>0</v>
      </c>
      <c r="AP121" s="193">
        <f t="shared" si="42"/>
        <v>0</v>
      </c>
      <c r="AQ121" s="193">
        <f t="shared" si="42"/>
        <v>0</v>
      </c>
      <c r="AR121" s="193">
        <f t="shared" si="42"/>
        <v>0</v>
      </c>
      <c r="AS121" s="193">
        <f t="shared" si="42"/>
        <v>0</v>
      </c>
      <c r="AT121" s="193">
        <f t="shared" si="42"/>
        <v>0</v>
      </c>
      <c r="AU121" s="230">
        <f t="shared" si="42"/>
        <v>0</v>
      </c>
      <c r="AV121" s="328"/>
    </row>
    <row r="122" spans="1:48" ht="19.5" customHeight="1">
      <c r="A122" s="530"/>
      <c r="B122" s="474" t="s">
        <v>218</v>
      </c>
      <c r="C122" s="656" t="s">
        <v>74</v>
      </c>
      <c r="D122" s="474" t="s">
        <v>263</v>
      </c>
      <c r="E122" s="476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532">
        <v>2023</v>
      </c>
      <c r="K122" s="532">
        <v>2023</v>
      </c>
      <c r="L122" s="515">
        <v>3.8721299999999998</v>
      </c>
      <c r="M122" s="515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93">
        <v>0</v>
      </c>
      <c r="X122" s="93">
        <v>0</v>
      </c>
      <c r="Y122" s="93">
        <v>0</v>
      </c>
      <c r="Z122" s="93">
        <v>0</v>
      </c>
      <c r="AA122" s="93">
        <v>0</v>
      </c>
      <c r="AB122" s="93">
        <v>0</v>
      </c>
      <c r="AC122" s="93">
        <v>0</v>
      </c>
      <c r="AD122" s="93">
        <v>0</v>
      </c>
      <c r="AE122" s="93">
        <v>0</v>
      </c>
      <c r="AF122" s="93">
        <v>0</v>
      </c>
      <c r="AG122" s="93">
        <v>0</v>
      </c>
      <c r="AH122" s="5">
        <v>0</v>
      </c>
      <c r="AI122" s="5">
        <v>0</v>
      </c>
      <c r="AJ122" s="5">
        <v>0</v>
      </c>
      <c r="AK122" s="93">
        <v>0</v>
      </c>
      <c r="AL122" s="93">
        <v>0</v>
      </c>
      <c r="AM122" s="93">
        <v>0</v>
      </c>
      <c r="AN122" s="93">
        <v>0</v>
      </c>
      <c r="AO122" s="93">
        <v>0</v>
      </c>
      <c r="AP122" s="93">
        <v>0</v>
      </c>
      <c r="AQ122" s="93">
        <v>0</v>
      </c>
      <c r="AR122" s="93">
        <v>0</v>
      </c>
      <c r="AS122" s="93">
        <v>0</v>
      </c>
      <c r="AT122" s="93">
        <v>0</v>
      </c>
      <c r="AU122" s="5">
        <v>0</v>
      </c>
      <c r="AV122" s="302"/>
    </row>
    <row r="123" spans="1:48" ht="19.5" customHeight="1">
      <c r="A123" s="530"/>
      <c r="B123" s="474"/>
      <c r="C123" s="656"/>
      <c r="D123" s="474"/>
      <c r="E123" s="476"/>
      <c r="F123" s="6" t="s">
        <v>19</v>
      </c>
      <c r="G123" s="6" t="s">
        <v>22</v>
      </c>
      <c r="H123" s="6" t="s">
        <v>306</v>
      </c>
      <c r="I123" s="6" t="s">
        <v>306</v>
      </c>
      <c r="J123" s="533"/>
      <c r="K123" s="533"/>
      <c r="L123" s="515"/>
      <c r="M123" s="515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93">
        <v>0</v>
      </c>
      <c r="X123" s="93">
        <v>0</v>
      </c>
      <c r="Y123" s="93">
        <v>0</v>
      </c>
      <c r="Z123" s="93">
        <v>0</v>
      </c>
      <c r="AA123" s="93">
        <v>0</v>
      </c>
      <c r="AB123" s="93">
        <v>0</v>
      </c>
      <c r="AC123" s="93">
        <v>0</v>
      </c>
      <c r="AD123" s="93">
        <v>0</v>
      </c>
      <c r="AE123" s="93">
        <v>0</v>
      </c>
      <c r="AF123" s="93">
        <v>0</v>
      </c>
      <c r="AG123" s="93">
        <v>0</v>
      </c>
      <c r="AH123" s="5">
        <v>0</v>
      </c>
      <c r="AI123" s="5">
        <v>0</v>
      </c>
      <c r="AJ123" s="5">
        <v>0</v>
      </c>
      <c r="AK123" s="93">
        <v>0</v>
      </c>
      <c r="AL123" s="93">
        <v>0</v>
      </c>
      <c r="AM123" s="93">
        <v>0</v>
      </c>
      <c r="AN123" s="93">
        <v>0</v>
      </c>
      <c r="AO123" s="93">
        <v>0</v>
      </c>
      <c r="AP123" s="93">
        <v>0</v>
      </c>
      <c r="AQ123" s="93">
        <v>0</v>
      </c>
      <c r="AR123" s="93">
        <v>0</v>
      </c>
      <c r="AS123" s="93">
        <v>0</v>
      </c>
      <c r="AT123" s="93">
        <v>0</v>
      </c>
      <c r="AU123" s="5">
        <v>0</v>
      </c>
      <c r="AV123" s="302"/>
    </row>
    <row r="124" spans="1:48" ht="19.5" customHeight="1">
      <c r="A124" s="530"/>
      <c r="B124" s="474"/>
      <c r="C124" s="656"/>
      <c r="D124" s="474"/>
      <c r="E124" s="476"/>
      <c r="F124" s="476" t="s">
        <v>39</v>
      </c>
      <c r="G124" s="476" t="s">
        <v>21</v>
      </c>
      <c r="H124" s="476" t="s">
        <v>376</v>
      </c>
      <c r="I124" s="476" t="s">
        <v>375</v>
      </c>
      <c r="J124" s="533"/>
      <c r="K124" s="533"/>
      <c r="L124" s="515"/>
      <c r="M124" s="515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93">
        <v>0</v>
      </c>
      <c r="X124" s="93">
        <v>0</v>
      </c>
      <c r="Y124" s="93">
        <v>0</v>
      </c>
      <c r="Z124" s="93">
        <v>0</v>
      </c>
      <c r="AA124" s="93">
        <v>0</v>
      </c>
      <c r="AB124" s="93">
        <v>0</v>
      </c>
      <c r="AC124" s="93">
        <v>0</v>
      </c>
      <c r="AD124" s="93">
        <v>0</v>
      </c>
      <c r="AE124" s="93">
        <v>0</v>
      </c>
      <c r="AF124" s="93">
        <v>0</v>
      </c>
      <c r="AG124" s="93">
        <v>0</v>
      </c>
      <c r="AH124" s="5">
        <v>0</v>
      </c>
      <c r="AI124" s="5">
        <v>0</v>
      </c>
      <c r="AJ124" s="5">
        <v>0</v>
      </c>
      <c r="AK124" s="93">
        <v>0</v>
      </c>
      <c r="AL124" s="93">
        <v>0</v>
      </c>
      <c r="AM124" s="93">
        <v>0</v>
      </c>
      <c r="AN124" s="93">
        <v>0</v>
      </c>
      <c r="AO124" s="93">
        <v>0</v>
      </c>
      <c r="AP124" s="93">
        <v>0</v>
      </c>
      <c r="AQ124" s="93">
        <v>0</v>
      </c>
      <c r="AR124" s="93">
        <v>0</v>
      </c>
      <c r="AS124" s="93">
        <v>0</v>
      </c>
      <c r="AT124" s="93">
        <v>0</v>
      </c>
      <c r="AU124" s="5">
        <v>0</v>
      </c>
      <c r="AV124" s="302"/>
    </row>
    <row r="125" spans="1:48" ht="19.5" customHeight="1">
      <c r="A125" s="530"/>
      <c r="B125" s="474"/>
      <c r="C125" s="656"/>
      <c r="D125" s="474"/>
      <c r="E125" s="476"/>
      <c r="F125" s="476"/>
      <c r="G125" s="476"/>
      <c r="H125" s="476"/>
      <c r="I125" s="476"/>
      <c r="J125" s="533"/>
      <c r="K125" s="533"/>
      <c r="L125" s="515"/>
      <c r="M125" s="515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93">
        <v>0</v>
      </c>
      <c r="X125" s="93">
        <v>0</v>
      </c>
      <c r="Y125" s="93">
        <v>0</v>
      </c>
      <c r="Z125" s="93">
        <v>0</v>
      </c>
      <c r="AA125" s="93">
        <v>0</v>
      </c>
      <c r="AB125" s="93">
        <v>0</v>
      </c>
      <c r="AC125" s="93">
        <v>0</v>
      </c>
      <c r="AD125" s="93">
        <v>0</v>
      </c>
      <c r="AE125" s="93">
        <v>0</v>
      </c>
      <c r="AF125" s="93">
        <v>0</v>
      </c>
      <c r="AG125" s="93">
        <v>0</v>
      </c>
      <c r="AH125" s="5">
        <v>0</v>
      </c>
      <c r="AI125" s="5">
        <v>0</v>
      </c>
      <c r="AJ125" s="5">
        <v>0</v>
      </c>
      <c r="AK125" s="93">
        <v>0</v>
      </c>
      <c r="AL125" s="93">
        <v>0</v>
      </c>
      <c r="AM125" s="93">
        <v>0</v>
      </c>
      <c r="AN125" s="93">
        <v>0</v>
      </c>
      <c r="AO125" s="93">
        <v>0</v>
      </c>
      <c r="AP125" s="93">
        <v>0</v>
      </c>
      <c r="AQ125" s="93">
        <v>0</v>
      </c>
      <c r="AR125" s="93">
        <v>0</v>
      </c>
      <c r="AS125" s="93">
        <v>0</v>
      </c>
      <c r="AT125" s="93">
        <v>0</v>
      </c>
      <c r="AU125" s="5">
        <v>0</v>
      </c>
      <c r="AV125" s="302"/>
    </row>
    <row r="126" spans="1:48" ht="18" customHeight="1">
      <c r="A126" s="530"/>
      <c r="B126" s="474"/>
      <c r="C126" s="656"/>
      <c r="D126" s="474"/>
      <c r="E126" s="476"/>
      <c r="F126" s="476"/>
      <c r="G126" s="476"/>
      <c r="H126" s="476"/>
      <c r="I126" s="476"/>
      <c r="J126" s="533"/>
      <c r="K126" s="533"/>
      <c r="L126" s="515"/>
      <c r="M126" s="515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93">
        <v>0</v>
      </c>
      <c r="X126" s="93">
        <v>0</v>
      </c>
      <c r="Y126" s="93">
        <v>0</v>
      </c>
      <c r="Z126" s="93">
        <v>0</v>
      </c>
      <c r="AA126" s="93">
        <v>0</v>
      </c>
      <c r="AB126" s="93">
        <v>0</v>
      </c>
      <c r="AC126" s="93">
        <v>0</v>
      </c>
      <c r="AD126" s="93">
        <v>0</v>
      </c>
      <c r="AE126" s="93">
        <v>0</v>
      </c>
      <c r="AF126" s="93">
        <v>0</v>
      </c>
      <c r="AG126" s="93">
        <v>0</v>
      </c>
      <c r="AH126" s="5">
        <v>0</v>
      </c>
      <c r="AI126" s="5">
        <v>0</v>
      </c>
      <c r="AJ126" s="5">
        <v>0</v>
      </c>
      <c r="AK126" s="93">
        <v>0</v>
      </c>
      <c r="AL126" s="93">
        <v>0</v>
      </c>
      <c r="AM126" s="93">
        <v>0</v>
      </c>
      <c r="AN126" s="93">
        <v>0</v>
      </c>
      <c r="AO126" s="93">
        <v>0</v>
      </c>
      <c r="AP126" s="93">
        <v>0</v>
      </c>
      <c r="AQ126" s="93">
        <v>0</v>
      </c>
      <c r="AR126" s="93">
        <v>0</v>
      </c>
      <c r="AS126" s="93">
        <v>0</v>
      </c>
      <c r="AT126" s="93">
        <v>0</v>
      </c>
      <c r="AU126" s="5">
        <v>0</v>
      </c>
      <c r="AV126" s="302"/>
    </row>
    <row r="127" spans="1:48" ht="17.25" customHeight="1">
      <c r="A127" s="530"/>
      <c r="B127" s="474"/>
      <c r="C127" s="656"/>
      <c r="D127" s="474"/>
      <c r="E127" s="476"/>
      <c r="F127" s="476"/>
      <c r="G127" s="476"/>
      <c r="H127" s="476"/>
      <c r="I127" s="476"/>
      <c r="J127" s="534"/>
      <c r="K127" s="534"/>
      <c r="L127" s="515"/>
      <c r="M127" s="515"/>
      <c r="N127" s="230">
        <f t="shared" ref="N127:T127" si="44">SUM(N122:N126)</f>
        <v>0</v>
      </c>
      <c r="O127" s="230">
        <f t="shared" si="44"/>
        <v>0</v>
      </c>
      <c r="P127" s="230">
        <f t="shared" si="44"/>
        <v>0</v>
      </c>
      <c r="Q127" s="230">
        <f t="shared" si="44"/>
        <v>0</v>
      </c>
      <c r="R127" s="230">
        <f t="shared" si="44"/>
        <v>3.8721299999999998</v>
      </c>
      <c r="S127" s="230">
        <f t="shared" si="44"/>
        <v>0</v>
      </c>
      <c r="T127" s="230">
        <f t="shared" si="44"/>
        <v>0</v>
      </c>
      <c r="U127" s="231">
        <f t="shared" si="34"/>
        <v>3.8721299999999998</v>
      </c>
      <c r="V127" s="231" t="s">
        <v>11</v>
      </c>
      <c r="W127" s="193">
        <f t="shared" ref="W127:AU127" si="45">SUM(W122:W126)</f>
        <v>0</v>
      </c>
      <c r="X127" s="193">
        <f t="shared" si="45"/>
        <v>0</v>
      </c>
      <c r="Y127" s="193">
        <f t="shared" si="45"/>
        <v>0</v>
      </c>
      <c r="Z127" s="193">
        <f t="shared" si="45"/>
        <v>0</v>
      </c>
      <c r="AA127" s="193">
        <f t="shared" si="45"/>
        <v>0</v>
      </c>
      <c r="AB127" s="193">
        <f t="shared" si="45"/>
        <v>0</v>
      </c>
      <c r="AC127" s="193">
        <f t="shared" si="45"/>
        <v>0</v>
      </c>
      <c r="AD127" s="193">
        <f t="shared" si="45"/>
        <v>0</v>
      </c>
      <c r="AE127" s="193">
        <f t="shared" si="45"/>
        <v>0</v>
      </c>
      <c r="AF127" s="193">
        <f t="shared" si="45"/>
        <v>0</v>
      </c>
      <c r="AG127" s="193">
        <f t="shared" si="45"/>
        <v>0</v>
      </c>
      <c r="AH127" s="230">
        <f t="shared" si="45"/>
        <v>0</v>
      </c>
      <c r="AI127" s="230">
        <f t="shared" si="45"/>
        <v>0</v>
      </c>
      <c r="AJ127" s="230">
        <f t="shared" si="45"/>
        <v>0</v>
      </c>
      <c r="AK127" s="193">
        <f t="shared" si="45"/>
        <v>0</v>
      </c>
      <c r="AL127" s="193">
        <f t="shared" si="45"/>
        <v>0</v>
      </c>
      <c r="AM127" s="193">
        <f t="shared" si="45"/>
        <v>0</v>
      </c>
      <c r="AN127" s="193">
        <f t="shared" si="45"/>
        <v>0</v>
      </c>
      <c r="AO127" s="193">
        <f t="shared" si="45"/>
        <v>0</v>
      </c>
      <c r="AP127" s="193">
        <f t="shared" si="45"/>
        <v>0</v>
      </c>
      <c r="AQ127" s="193">
        <f t="shared" si="45"/>
        <v>0</v>
      </c>
      <c r="AR127" s="193">
        <f t="shared" si="45"/>
        <v>0</v>
      </c>
      <c r="AS127" s="193">
        <f t="shared" si="45"/>
        <v>0</v>
      </c>
      <c r="AT127" s="193">
        <f t="shared" si="45"/>
        <v>0</v>
      </c>
      <c r="AU127" s="230">
        <f t="shared" si="45"/>
        <v>0</v>
      </c>
      <c r="AV127" s="328"/>
    </row>
    <row r="128" spans="1:48" ht="19.5" customHeight="1">
      <c r="A128" s="530"/>
      <c r="B128" s="474" t="s">
        <v>219</v>
      </c>
      <c r="C128" s="656" t="s">
        <v>75</v>
      </c>
      <c r="D128" s="474" t="s">
        <v>261</v>
      </c>
      <c r="E128" s="476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532">
        <v>2023</v>
      </c>
      <c r="K128" s="532">
        <v>2023</v>
      </c>
      <c r="L128" s="515">
        <v>3.5340400000000001</v>
      </c>
      <c r="M128" s="515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93">
        <v>0</v>
      </c>
      <c r="X128" s="93">
        <v>0</v>
      </c>
      <c r="Y128" s="93">
        <v>0</v>
      </c>
      <c r="Z128" s="93">
        <v>0</v>
      </c>
      <c r="AA128" s="93">
        <v>0</v>
      </c>
      <c r="AB128" s="93">
        <v>0</v>
      </c>
      <c r="AC128" s="93">
        <v>0</v>
      </c>
      <c r="AD128" s="93">
        <v>0</v>
      </c>
      <c r="AE128" s="93">
        <v>0</v>
      </c>
      <c r="AF128" s="93">
        <v>0</v>
      </c>
      <c r="AG128" s="93">
        <v>0</v>
      </c>
      <c r="AH128" s="5">
        <v>0</v>
      </c>
      <c r="AI128" s="5">
        <v>0</v>
      </c>
      <c r="AJ128" s="5">
        <v>0</v>
      </c>
      <c r="AK128" s="93">
        <v>0</v>
      </c>
      <c r="AL128" s="93">
        <v>0</v>
      </c>
      <c r="AM128" s="93">
        <v>0</v>
      </c>
      <c r="AN128" s="93">
        <v>0</v>
      </c>
      <c r="AO128" s="93">
        <v>0</v>
      </c>
      <c r="AP128" s="93">
        <v>0</v>
      </c>
      <c r="AQ128" s="93">
        <v>0</v>
      </c>
      <c r="AR128" s="93">
        <v>0</v>
      </c>
      <c r="AS128" s="93">
        <v>0</v>
      </c>
      <c r="AT128" s="93">
        <v>0</v>
      </c>
      <c r="AU128" s="5">
        <v>0</v>
      </c>
      <c r="AV128" s="302"/>
    </row>
    <row r="129" spans="1:48" ht="19.5" customHeight="1">
      <c r="A129" s="530"/>
      <c r="B129" s="474"/>
      <c r="C129" s="656"/>
      <c r="D129" s="474"/>
      <c r="E129" s="476"/>
      <c r="F129" s="6" t="s">
        <v>19</v>
      </c>
      <c r="G129" s="6" t="s">
        <v>22</v>
      </c>
      <c r="H129" s="6" t="s">
        <v>307</v>
      </c>
      <c r="I129" s="6" t="s">
        <v>307</v>
      </c>
      <c r="J129" s="533"/>
      <c r="K129" s="533"/>
      <c r="L129" s="515"/>
      <c r="M129" s="515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93">
        <v>0</v>
      </c>
      <c r="X129" s="93">
        <v>0</v>
      </c>
      <c r="Y129" s="93">
        <v>0</v>
      </c>
      <c r="Z129" s="93">
        <v>0</v>
      </c>
      <c r="AA129" s="93">
        <v>0</v>
      </c>
      <c r="AB129" s="93">
        <v>0</v>
      </c>
      <c r="AC129" s="93">
        <v>0</v>
      </c>
      <c r="AD129" s="93">
        <v>0</v>
      </c>
      <c r="AE129" s="93">
        <v>0</v>
      </c>
      <c r="AF129" s="93">
        <v>0</v>
      </c>
      <c r="AG129" s="93">
        <v>0</v>
      </c>
      <c r="AH129" s="5">
        <v>0</v>
      </c>
      <c r="AI129" s="5">
        <v>0</v>
      </c>
      <c r="AJ129" s="5">
        <v>0</v>
      </c>
      <c r="AK129" s="93">
        <v>0</v>
      </c>
      <c r="AL129" s="93">
        <v>0</v>
      </c>
      <c r="AM129" s="93">
        <v>0</v>
      </c>
      <c r="AN129" s="93">
        <v>0</v>
      </c>
      <c r="AO129" s="93">
        <v>0</v>
      </c>
      <c r="AP129" s="93">
        <v>0</v>
      </c>
      <c r="AQ129" s="93">
        <v>0</v>
      </c>
      <c r="AR129" s="93">
        <v>0</v>
      </c>
      <c r="AS129" s="93">
        <v>0</v>
      </c>
      <c r="AT129" s="93">
        <v>0</v>
      </c>
      <c r="AU129" s="5">
        <v>0</v>
      </c>
      <c r="AV129" s="302"/>
    </row>
    <row r="130" spans="1:48" ht="19.5" customHeight="1">
      <c r="A130" s="530"/>
      <c r="B130" s="474"/>
      <c r="C130" s="656"/>
      <c r="D130" s="474"/>
      <c r="E130" s="476"/>
      <c r="F130" s="476" t="s">
        <v>39</v>
      </c>
      <c r="G130" s="476" t="s">
        <v>21</v>
      </c>
      <c r="H130" s="476" t="s">
        <v>376</v>
      </c>
      <c r="I130" s="476" t="s">
        <v>317</v>
      </c>
      <c r="J130" s="533"/>
      <c r="K130" s="533"/>
      <c r="L130" s="515"/>
      <c r="M130" s="515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93">
        <v>0</v>
      </c>
      <c r="X130" s="93">
        <v>0</v>
      </c>
      <c r="Y130" s="93">
        <v>0</v>
      </c>
      <c r="Z130" s="93">
        <v>0</v>
      </c>
      <c r="AA130" s="93">
        <v>0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0</v>
      </c>
      <c r="AH130" s="5">
        <v>0</v>
      </c>
      <c r="AI130" s="5">
        <v>0</v>
      </c>
      <c r="AJ130" s="5">
        <v>0</v>
      </c>
      <c r="AK130" s="93">
        <v>0</v>
      </c>
      <c r="AL130" s="93">
        <v>0</v>
      </c>
      <c r="AM130" s="93">
        <v>0</v>
      </c>
      <c r="AN130" s="93">
        <v>0</v>
      </c>
      <c r="AO130" s="93">
        <v>0</v>
      </c>
      <c r="AP130" s="93">
        <v>0</v>
      </c>
      <c r="AQ130" s="93">
        <v>0</v>
      </c>
      <c r="AR130" s="93">
        <v>0</v>
      </c>
      <c r="AS130" s="93">
        <v>0</v>
      </c>
      <c r="AT130" s="93">
        <v>0</v>
      </c>
      <c r="AU130" s="5">
        <v>0</v>
      </c>
      <c r="AV130" s="302"/>
    </row>
    <row r="131" spans="1:48" ht="19.5" customHeight="1">
      <c r="A131" s="530"/>
      <c r="B131" s="474"/>
      <c r="C131" s="656"/>
      <c r="D131" s="474"/>
      <c r="E131" s="476"/>
      <c r="F131" s="476"/>
      <c r="G131" s="476"/>
      <c r="H131" s="476"/>
      <c r="I131" s="476"/>
      <c r="J131" s="533"/>
      <c r="K131" s="533"/>
      <c r="L131" s="515"/>
      <c r="M131" s="515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93">
        <v>0</v>
      </c>
      <c r="X131" s="93">
        <v>0</v>
      </c>
      <c r="Y131" s="93">
        <v>0</v>
      </c>
      <c r="Z131" s="93">
        <v>0</v>
      </c>
      <c r="AA131" s="93">
        <v>0</v>
      </c>
      <c r="AB131" s="93">
        <v>0</v>
      </c>
      <c r="AC131" s="93">
        <v>0</v>
      </c>
      <c r="AD131" s="93">
        <v>0</v>
      </c>
      <c r="AE131" s="93">
        <v>0</v>
      </c>
      <c r="AF131" s="93">
        <v>0</v>
      </c>
      <c r="AG131" s="93">
        <v>0</v>
      </c>
      <c r="AH131" s="5">
        <v>0</v>
      </c>
      <c r="AI131" s="5">
        <v>0</v>
      </c>
      <c r="AJ131" s="5">
        <v>0</v>
      </c>
      <c r="AK131" s="93">
        <v>0</v>
      </c>
      <c r="AL131" s="93">
        <v>0</v>
      </c>
      <c r="AM131" s="93">
        <v>0</v>
      </c>
      <c r="AN131" s="93">
        <v>0</v>
      </c>
      <c r="AO131" s="93">
        <v>0</v>
      </c>
      <c r="AP131" s="93">
        <v>0</v>
      </c>
      <c r="AQ131" s="93">
        <v>0</v>
      </c>
      <c r="AR131" s="93">
        <v>0</v>
      </c>
      <c r="AS131" s="93">
        <v>0</v>
      </c>
      <c r="AT131" s="93">
        <v>0</v>
      </c>
      <c r="AU131" s="5">
        <v>0</v>
      </c>
      <c r="AV131" s="302"/>
    </row>
    <row r="132" spans="1:48" ht="18" customHeight="1">
      <c r="A132" s="530"/>
      <c r="B132" s="474"/>
      <c r="C132" s="656"/>
      <c r="D132" s="474"/>
      <c r="E132" s="476"/>
      <c r="F132" s="476"/>
      <c r="G132" s="476"/>
      <c r="H132" s="476"/>
      <c r="I132" s="476"/>
      <c r="J132" s="533"/>
      <c r="K132" s="533"/>
      <c r="L132" s="515"/>
      <c r="M132" s="515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93">
        <v>0</v>
      </c>
      <c r="X132" s="93">
        <v>0</v>
      </c>
      <c r="Y132" s="93">
        <v>0</v>
      </c>
      <c r="Z132" s="93">
        <v>0</v>
      </c>
      <c r="AA132" s="93">
        <v>0</v>
      </c>
      <c r="AB132" s="93">
        <v>0</v>
      </c>
      <c r="AC132" s="93">
        <v>0</v>
      </c>
      <c r="AD132" s="93">
        <v>0</v>
      </c>
      <c r="AE132" s="93">
        <v>0</v>
      </c>
      <c r="AF132" s="93">
        <v>0</v>
      </c>
      <c r="AG132" s="93">
        <v>0</v>
      </c>
      <c r="AH132" s="5">
        <v>0</v>
      </c>
      <c r="AI132" s="5">
        <v>0</v>
      </c>
      <c r="AJ132" s="5">
        <v>0</v>
      </c>
      <c r="AK132" s="93">
        <v>0</v>
      </c>
      <c r="AL132" s="93">
        <v>0</v>
      </c>
      <c r="AM132" s="93">
        <v>0</v>
      </c>
      <c r="AN132" s="93">
        <v>0</v>
      </c>
      <c r="AO132" s="93">
        <v>0</v>
      </c>
      <c r="AP132" s="93">
        <v>0</v>
      </c>
      <c r="AQ132" s="93">
        <v>0</v>
      </c>
      <c r="AR132" s="93">
        <v>0</v>
      </c>
      <c r="AS132" s="93">
        <v>0</v>
      </c>
      <c r="AT132" s="93">
        <v>0</v>
      </c>
      <c r="AU132" s="5">
        <v>0</v>
      </c>
      <c r="AV132" s="302"/>
    </row>
    <row r="133" spans="1:48" ht="17.25" customHeight="1">
      <c r="A133" s="530"/>
      <c r="B133" s="474"/>
      <c r="C133" s="656"/>
      <c r="D133" s="474"/>
      <c r="E133" s="476"/>
      <c r="F133" s="476"/>
      <c r="G133" s="476"/>
      <c r="H133" s="476"/>
      <c r="I133" s="476"/>
      <c r="J133" s="534"/>
      <c r="K133" s="534"/>
      <c r="L133" s="515"/>
      <c r="M133" s="515"/>
      <c r="N133" s="230">
        <f t="shared" ref="N133:T133" si="47">SUM(N128:N132)</f>
        <v>0</v>
      </c>
      <c r="O133" s="230">
        <f t="shared" si="47"/>
        <v>0</v>
      </c>
      <c r="P133" s="230">
        <f t="shared" si="47"/>
        <v>0</v>
      </c>
      <c r="Q133" s="230">
        <f t="shared" si="47"/>
        <v>0</v>
      </c>
      <c r="R133" s="230">
        <f t="shared" si="47"/>
        <v>3.5340400000000001</v>
      </c>
      <c r="S133" s="230">
        <f t="shared" si="47"/>
        <v>0</v>
      </c>
      <c r="T133" s="230">
        <f t="shared" si="47"/>
        <v>0</v>
      </c>
      <c r="U133" s="231">
        <f t="shared" si="34"/>
        <v>3.5340400000000001</v>
      </c>
      <c r="V133" s="231" t="s">
        <v>11</v>
      </c>
      <c r="W133" s="193">
        <f t="shared" ref="W133:AU133" si="48">SUM(W128:W132)</f>
        <v>0</v>
      </c>
      <c r="X133" s="193">
        <f t="shared" si="48"/>
        <v>0</v>
      </c>
      <c r="Y133" s="193">
        <f t="shared" si="48"/>
        <v>0</v>
      </c>
      <c r="Z133" s="193">
        <f t="shared" si="48"/>
        <v>0</v>
      </c>
      <c r="AA133" s="193">
        <f t="shared" si="48"/>
        <v>0</v>
      </c>
      <c r="AB133" s="193">
        <f t="shared" si="48"/>
        <v>0</v>
      </c>
      <c r="AC133" s="193">
        <f t="shared" si="48"/>
        <v>0</v>
      </c>
      <c r="AD133" s="193">
        <f t="shared" si="48"/>
        <v>0</v>
      </c>
      <c r="AE133" s="193">
        <f t="shared" si="48"/>
        <v>0</v>
      </c>
      <c r="AF133" s="193">
        <f t="shared" si="48"/>
        <v>0</v>
      </c>
      <c r="AG133" s="193">
        <f t="shared" si="48"/>
        <v>0</v>
      </c>
      <c r="AH133" s="230">
        <f t="shared" si="48"/>
        <v>0</v>
      </c>
      <c r="AI133" s="230">
        <f t="shared" si="48"/>
        <v>0</v>
      </c>
      <c r="AJ133" s="230">
        <f t="shared" si="48"/>
        <v>0</v>
      </c>
      <c r="AK133" s="193">
        <f t="shared" si="48"/>
        <v>0</v>
      </c>
      <c r="AL133" s="193">
        <f t="shared" si="48"/>
        <v>0</v>
      </c>
      <c r="AM133" s="193">
        <f t="shared" si="48"/>
        <v>0</v>
      </c>
      <c r="AN133" s="193">
        <f t="shared" si="48"/>
        <v>0</v>
      </c>
      <c r="AO133" s="193">
        <f t="shared" si="48"/>
        <v>0</v>
      </c>
      <c r="AP133" s="193">
        <f t="shared" si="48"/>
        <v>0</v>
      </c>
      <c r="AQ133" s="193">
        <f t="shared" si="48"/>
        <v>0</v>
      </c>
      <c r="AR133" s="193">
        <f t="shared" si="48"/>
        <v>0</v>
      </c>
      <c r="AS133" s="193">
        <f t="shared" si="48"/>
        <v>0</v>
      </c>
      <c r="AT133" s="193">
        <f t="shared" si="48"/>
        <v>0</v>
      </c>
      <c r="AU133" s="230">
        <f t="shared" si="48"/>
        <v>0</v>
      </c>
      <c r="AV133" s="328"/>
    </row>
    <row r="134" spans="1:48" ht="19.5" customHeight="1">
      <c r="A134" s="530"/>
      <c r="B134" s="474" t="s">
        <v>220</v>
      </c>
      <c r="C134" s="656" t="s">
        <v>131</v>
      </c>
      <c r="D134" s="474" t="s">
        <v>261</v>
      </c>
      <c r="E134" s="476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532">
        <v>2023</v>
      </c>
      <c r="K134" s="532">
        <v>2023</v>
      </c>
      <c r="L134" s="515">
        <v>5.1384600000000002</v>
      </c>
      <c r="M134" s="515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93">
        <v>0</v>
      </c>
      <c r="X134" s="93">
        <v>0</v>
      </c>
      <c r="Y134" s="93">
        <v>0</v>
      </c>
      <c r="Z134" s="93">
        <v>0</v>
      </c>
      <c r="AA134" s="93">
        <v>0</v>
      </c>
      <c r="AB134" s="93">
        <v>0</v>
      </c>
      <c r="AC134" s="93">
        <v>0</v>
      </c>
      <c r="AD134" s="93">
        <v>0</v>
      </c>
      <c r="AE134" s="93">
        <v>0</v>
      </c>
      <c r="AF134" s="93">
        <v>0</v>
      </c>
      <c r="AG134" s="93">
        <v>0</v>
      </c>
      <c r="AH134" s="5">
        <v>0</v>
      </c>
      <c r="AI134" s="5">
        <v>0</v>
      </c>
      <c r="AJ134" s="5">
        <v>0</v>
      </c>
      <c r="AK134" s="93">
        <v>0</v>
      </c>
      <c r="AL134" s="93">
        <v>0</v>
      </c>
      <c r="AM134" s="93">
        <v>0</v>
      </c>
      <c r="AN134" s="93">
        <v>0</v>
      </c>
      <c r="AO134" s="93">
        <v>0</v>
      </c>
      <c r="AP134" s="93">
        <v>0</v>
      </c>
      <c r="AQ134" s="93">
        <v>0</v>
      </c>
      <c r="AR134" s="93">
        <v>0</v>
      </c>
      <c r="AS134" s="93">
        <v>0</v>
      </c>
      <c r="AT134" s="93">
        <v>0</v>
      </c>
      <c r="AU134" s="5">
        <v>0</v>
      </c>
      <c r="AV134" s="302"/>
    </row>
    <row r="135" spans="1:48" ht="19.5" customHeight="1">
      <c r="A135" s="530"/>
      <c r="B135" s="474"/>
      <c r="C135" s="656"/>
      <c r="D135" s="474"/>
      <c r="E135" s="476"/>
      <c r="F135" s="6" t="s">
        <v>19</v>
      </c>
      <c r="G135" s="6" t="s">
        <v>22</v>
      </c>
      <c r="H135" s="6" t="s">
        <v>308</v>
      </c>
      <c r="I135" s="6" t="s">
        <v>308</v>
      </c>
      <c r="J135" s="533"/>
      <c r="K135" s="533"/>
      <c r="L135" s="515"/>
      <c r="M135" s="515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93">
        <v>0</v>
      </c>
      <c r="X135" s="93">
        <v>0</v>
      </c>
      <c r="Y135" s="93">
        <v>0</v>
      </c>
      <c r="Z135" s="93">
        <v>0</v>
      </c>
      <c r="AA135" s="93">
        <v>0</v>
      </c>
      <c r="AB135" s="93">
        <v>0</v>
      </c>
      <c r="AC135" s="93">
        <v>0</v>
      </c>
      <c r="AD135" s="93">
        <v>0</v>
      </c>
      <c r="AE135" s="93">
        <v>0</v>
      </c>
      <c r="AF135" s="93">
        <v>0</v>
      </c>
      <c r="AG135" s="93">
        <v>0</v>
      </c>
      <c r="AH135" s="5">
        <v>0</v>
      </c>
      <c r="AI135" s="5">
        <v>0</v>
      </c>
      <c r="AJ135" s="5">
        <v>0</v>
      </c>
      <c r="AK135" s="93">
        <v>0</v>
      </c>
      <c r="AL135" s="93">
        <v>0</v>
      </c>
      <c r="AM135" s="93">
        <v>0</v>
      </c>
      <c r="AN135" s="93">
        <v>0</v>
      </c>
      <c r="AO135" s="93">
        <v>0</v>
      </c>
      <c r="AP135" s="93">
        <v>0</v>
      </c>
      <c r="AQ135" s="93">
        <v>0</v>
      </c>
      <c r="AR135" s="93">
        <v>0</v>
      </c>
      <c r="AS135" s="93">
        <v>0</v>
      </c>
      <c r="AT135" s="93">
        <v>0</v>
      </c>
      <c r="AU135" s="5">
        <v>0</v>
      </c>
      <c r="AV135" s="302"/>
    </row>
    <row r="136" spans="1:48" ht="19.5" customHeight="1">
      <c r="A136" s="530"/>
      <c r="B136" s="474"/>
      <c r="C136" s="656"/>
      <c r="D136" s="474"/>
      <c r="E136" s="476"/>
      <c r="F136" s="476" t="s">
        <v>39</v>
      </c>
      <c r="G136" s="476" t="s">
        <v>21</v>
      </c>
      <c r="H136" s="476" t="s">
        <v>378</v>
      </c>
      <c r="I136" s="476" t="s">
        <v>366</v>
      </c>
      <c r="J136" s="533"/>
      <c r="K136" s="533"/>
      <c r="L136" s="515"/>
      <c r="M136" s="515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93">
        <v>0</v>
      </c>
      <c r="X136" s="93">
        <v>0</v>
      </c>
      <c r="Y136" s="93">
        <v>0</v>
      </c>
      <c r="Z136" s="93">
        <v>0</v>
      </c>
      <c r="AA136" s="93">
        <v>0</v>
      </c>
      <c r="AB136" s="93">
        <v>0</v>
      </c>
      <c r="AC136" s="93">
        <v>0</v>
      </c>
      <c r="AD136" s="93">
        <v>0</v>
      </c>
      <c r="AE136" s="93">
        <v>0</v>
      </c>
      <c r="AF136" s="93">
        <v>0</v>
      </c>
      <c r="AG136" s="93">
        <v>0</v>
      </c>
      <c r="AH136" s="5">
        <v>0</v>
      </c>
      <c r="AI136" s="5">
        <v>0</v>
      </c>
      <c r="AJ136" s="5">
        <v>0</v>
      </c>
      <c r="AK136" s="93">
        <v>0</v>
      </c>
      <c r="AL136" s="93">
        <v>0</v>
      </c>
      <c r="AM136" s="93">
        <v>0</v>
      </c>
      <c r="AN136" s="93">
        <v>0</v>
      </c>
      <c r="AO136" s="93">
        <v>0</v>
      </c>
      <c r="AP136" s="93">
        <v>0</v>
      </c>
      <c r="AQ136" s="93">
        <v>0</v>
      </c>
      <c r="AR136" s="93">
        <v>0</v>
      </c>
      <c r="AS136" s="93">
        <v>0</v>
      </c>
      <c r="AT136" s="93">
        <v>0</v>
      </c>
      <c r="AU136" s="5">
        <v>0</v>
      </c>
      <c r="AV136" s="302"/>
    </row>
    <row r="137" spans="1:48" ht="19.5" customHeight="1">
      <c r="A137" s="530"/>
      <c r="B137" s="474"/>
      <c r="C137" s="656"/>
      <c r="D137" s="474"/>
      <c r="E137" s="476"/>
      <c r="F137" s="476"/>
      <c r="G137" s="476"/>
      <c r="H137" s="476"/>
      <c r="I137" s="476"/>
      <c r="J137" s="533"/>
      <c r="K137" s="533"/>
      <c r="L137" s="515"/>
      <c r="M137" s="515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93">
        <v>0</v>
      </c>
      <c r="X137" s="93">
        <v>0</v>
      </c>
      <c r="Y137" s="93">
        <v>0</v>
      </c>
      <c r="Z137" s="93">
        <v>0</v>
      </c>
      <c r="AA137" s="93">
        <v>0</v>
      </c>
      <c r="AB137" s="93">
        <v>0</v>
      </c>
      <c r="AC137" s="93">
        <v>0</v>
      </c>
      <c r="AD137" s="93">
        <v>0</v>
      </c>
      <c r="AE137" s="93">
        <v>0</v>
      </c>
      <c r="AF137" s="93">
        <v>0</v>
      </c>
      <c r="AG137" s="93">
        <v>0</v>
      </c>
      <c r="AH137" s="5">
        <v>0</v>
      </c>
      <c r="AI137" s="5">
        <v>0</v>
      </c>
      <c r="AJ137" s="5">
        <v>0</v>
      </c>
      <c r="AK137" s="93">
        <v>0</v>
      </c>
      <c r="AL137" s="93">
        <v>0</v>
      </c>
      <c r="AM137" s="93">
        <v>0</v>
      </c>
      <c r="AN137" s="93">
        <v>0</v>
      </c>
      <c r="AO137" s="93">
        <v>0</v>
      </c>
      <c r="AP137" s="93">
        <v>0</v>
      </c>
      <c r="AQ137" s="93">
        <v>0</v>
      </c>
      <c r="AR137" s="93">
        <v>0</v>
      </c>
      <c r="AS137" s="93">
        <v>0</v>
      </c>
      <c r="AT137" s="93">
        <v>0</v>
      </c>
      <c r="AU137" s="5">
        <v>0</v>
      </c>
      <c r="AV137" s="302"/>
    </row>
    <row r="138" spans="1:48" ht="18" customHeight="1">
      <c r="A138" s="530"/>
      <c r="B138" s="474"/>
      <c r="C138" s="656"/>
      <c r="D138" s="474"/>
      <c r="E138" s="476"/>
      <c r="F138" s="476"/>
      <c r="G138" s="476"/>
      <c r="H138" s="476"/>
      <c r="I138" s="476"/>
      <c r="J138" s="533"/>
      <c r="K138" s="533"/>
      <c r="L138" s="515"/>
      <c r="M138" s="515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93">
        <v>0</v>
      </c>
      <c r="X138" s="93">
        <v>0</v>
      </c>
      <c r="Y138" s="93">
        <v>0</v>
      </c>
      <c r="Z138" s="93">
        <v>0</v>
      </c>
      <c r="AA138" s="93">
        <v>0</v>
      </c>
      <c r="AB138" s="93">
        <v>0</v>
      </c>
      <c r="AC138" s="93">
        <v>0</v>
      </c>
      <c r="AD138" s="93">
        <v>0</v>
      </c>
      <c r="AE138" s="93">
        <v>0</v>
      </c>
      <c r="AF138" s="93">
        <v>0</v>
      </c>
      <c r="AG138" s="93">
        <v>0</v>
      </c>
      <c r="AH138" s="5">
        <v>0</v>
      </c>
      <c r="AI138" s="5">
        <v>0</v>
      </c>
      <c r="AJ138" s="5">
        <v>0</v>
      </c>
      <c r="AK138" s="93">
        <v>0</v>
      </c>
      <c r="AL138" s="93">
        <v>0</v>
      </c>
      <c r="AM138" s="93">
        <v>0</v>
      </c>
      <c r="AN138" s="93">
        <v>0</v>
      </c>
      <c r="AO138" s="93">
        <v>0</v>
      </c>
      <c r="AP138" s="93">
        <v>0</v>
      </c>
      <c r="AQ138" s="93">
        <v>0</v>
      </c>
      <c r="AR138" s="93">
        <v>0</v>
      </c>
      <c r="AS138" s="93">
        <v>0</v>
      </c>
      <c r="AT138" s="93">
        <v>0</v>
      </c>
      <c r="AU138" s="5">
        <v>0</v>
      </c>
      <c r="AV138" s="302"/>
    </row>
    <row r="139" spans="1:48" ht="17.25" customHeight="1">
      <c r="A139" s="531"/>
      <c r="B139" s="474"/>
      <c r="C139" s="656"/>
      <c r="D139" s="474"/>
      <c r="E139" s="476"/>
      <c r="F139" s="476"/>
      <c r="G139" s="476"/>
      <c r="H139" s="476"/>
      <c r="I139" s="476"/>
      <c r="J139" s="534"/>
      <c r="K139" s="534"/>
      <c r="L139" s="515"/>
      <c r="M139" s="515"/>
      <c r="N139" s="230">
        <f t="shared" ref="N139:T139" si="50">SUM(N134:N138)</f>
        <v>0</v>
      </c>
      <c r="O139" s="230">
        <f t="shared" si="50"/>
        <v>0</v>
      </c>
      <c r="P139" s="230">
        <f t="shared" si="50"/>
        <v>0</v>
      </c>
      <c r="Q139" s="230">
        <f t="shared" si="50"/>
        <v>0</v>
      </c>
      <c r="R139" s="230">
        <f t="shared" si="50"/>
        <v>5.1384600000000002</v>
      </c>
      <c r="S139" s="230">
        <f t="shared" si="50"/>
        <v>0</v>
      </c>
      <c r="T139" s="230">
        <f t="shared" si="50"/>
        <v>0</v>
      </c>
      <c r="U139" s="231">
        <f t="shared" si="34"/>
        <v>5.1384600000000002</v>
      </c>
      <c r="V139" s="231" t="s">
        <v>11</v>
      </c>
      <c r="W139" s="193">
        <f t="shared" ref="W139:AU139" si="51">SUM(W134:W138)</f>
        <v>0</v>
      </c>
      <c r="X139" s="193">
        <f t="shared" si="51"/>
        <v>0</v>
      </c>
      <c r="Y139" s="193">
        <f t="shared" si="51"/>
        <v>0</v>
      </c>
      <c r="Z139" s="193">
        <f t="shared" si="51"/>
        <v>0</v>
      </c>
      <c r="AA139" s="193">
        <f t="shared" si="51"/>
        <v>0</v>
      </c>
      <c r="AB139" s="193">
        <f t="shared" si="51"/>
        <v>0</v>
      </c>
      <c r="AC139" s="193">
        <f t="shared" si="51"/>
        <v>0</v>
      </c>
      <c r="AD139" s="193">
        <f t="shared" si="51"/>
        <v>0</v>
      </c>
      <c r="AE139" s="193">
        <f t="shared" si="51"/>
        <v>0</v>
      </c>
      <c r="AF139" s="193">
        <f t="shared" si="51"/>
        <v>0</v>
      </c>
      <c r="AG139" s="193">
        <f t="shared" si="51"/>
        <v>0</v>
      </c>
      <c r="AH139" s="230">
        <f t="shared" si="51"/>
        <v>0</v>
      </c>
      <c r="AI139" s="230">
        <f t="shared" si="51"/>
        <v>0</v>
      </c>
      <c r="AJ139" s="230">
        <f t="shared" si="51"/>
        <v>0</v>
      </c>
      <c r="AK139" s="193">
        <f t="shared" si="51"/>
        <v>0</v>
      </c>
      <c r="AL139" s="193">
        <f t="shared" si="51"/>
        <v>0</v>
      </c>
      <c r="AM139" s="193">
        <f t="shared" si="51"/>
        <v>0</v>
      </c>
      <c r="AN139" s="193">
        <f t="shared" si="51"/>
        <v>0</v>
      </c>
      <c r="AO139" s="193">
        <f t="shared" si="51"/>
        <v>0</v>
      </c>
      <c r="AP139" s="193">
        <f t="shared" si="51"/>
        <v>0</v>
      </c>
      <c r="AQ139" s="193">
        <f t="shared" si="51"/>
        <v>0</v>
      </c>
      <c r="AR139" s="193">
        <f t="shared" si="51"/>
        <v>0</v>
      </c>
      <c r="AS139" s="193">
        <f t="shared" si="51"/>
        <v>0</v>
      </c>
      <c r="AT139" s="193">
        <f t="shared" si="51"/>
        <v>0</v>
      </c>
      <c r="AU139" s="230">
        <f t="shared" si="51"/>
        <v>0</v>
      </c>
      <c r="AV139" s="328"/>
    </row>
    <row r="140" spans="1:48" ht="15.75" hidden="1" customHeight="1">
      <c r="A140" s="467" t="s">
        <v>163</v>
      </c>
      <c r="B140" s="468"/>
      <c r="C140" s="468"/>
      <c r="D140" s="468"/>
      <c r="E140" s="468"/>
      <c r="F140" s="468"/>
      <c r="G140" s="468"/>
      <c r="H140" s="468"/>
      <c r="I140" s="468"/>
      <c r="J140" s="468"/>
      <c r="K140" s="468"/>
      <c r="L140" s="468"/>
      <c r="M140" s="468"/>
      <c r="N140" s="468"/>
      <c r="O140" s="468"/>
      <c r="P140" s="468"/>
      <c r="Q140" s="468"/>
      <c r="R140" s="468"/>
      <c r="S140" s="468"/>
      <c r="T140" s="468"/>
      <c r="U140" s="468"/>
      <c r="V140" s="468"/>
      <c r="W140" s="469"/>
      <c r="X140" s="469"/>
      <c r="Y140" s="469"/>
      <c r="Z140" s="469"/>
      <c r="AA140" s="469"/>
      <c r="AB140" s="469"/>
      <c r="AC140" s="469"/>
      <c r="AD140" s="469"/>
      <c r="AE140" s="469"/>
      <c r="AF140" s="469"/>
      <c r="AG140" s="469"/>
      <c r="AH140" s="469"/>
      <c r="AI140" s="469"/>
      <c r="AJ140" s="469"/>
      <c r="AK140" s="469"/>
      <c r="AL140" s="469"/>
      <c r="AM140" s="469"/>
      <c r="AN140" s="469"/>
      <c r="AO140" s="469"/>
      <c r="AP140" s="469"/>
      <c r="AQ140" s="469"/>
      <c r="AR140" s="469"/>
      <c r="AS140" s="469"/>
      <c r="AT140" s="469"/>
      <c r="AU140" s="469"/>
      <c r="AV140" s="470"/>
    </row>
    <row r="141" spans="1:48" ht="19.5" customHeight="1">
      <c r="A141" s="525"/>
      <c r="B141" s="474" t="s">
        <v>221</v>
      </c>
      <c r="C141" s="656" t="s">
        <v>76</v>
      </c>
      <c r="D141" s="474" t="s">
        <v>261</v>
      </c>
      <c r="E141" s="476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517">
        <v>2023</v>
      </c>
      <c r="K141" s="517">
        <v>2023</v>
      </c>
      <c r="L141" s="515">
        <v>5.19611</v>
      </c>
      <c r="M141" s="515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93">
        <v>0</v>
      </c>
      <c r="X141" s="93">
        <v>0</v>
      </c>
      <c r="Y141" s="93">
        <v>0</v>
      </c>
      <c r="Z141" s="93">
        <v>0</v>
      </c>
      <c r="AA141" s="93">
        <v>0</v>
      </c>
      <c r="AB141" s="93">
        <v>0</v>
      </c>
      <c r="AC141" s="93">
        <v>0</v>
      </c>
      <c r="AD141" s="93">
        <v>0</v>
      </c>
      <c r="AE141" s="93">
        <v>0</v>
      </c>
      <c r="AF141" s="93">
        <v>0</v>
      </c>
      <c r="AG141" s="93">
        <v>0</v>
      </c>
      <c r="AH141" s="5">
        <v>0</v>
      </c>
      <c r="AI141" s="5">
        <v>0</v>
      </c>
      <c r="AJ141" s="5">
        <v>0</v>
      </c>
      <c r="AK141" s="93">
        <v>0</v>
      </c>
      <c r="AL141" s="93">
        <v>0</v>
      </c>
      <c r="AM141" s="93">
        <v>0</v>
      </c>
      <c r="AN141" s="93">
        <v>0</v>
      </c>
      <c r="AO141" s="93">
        <v>0</v>
      </c>
      <c r="AP141" s="93">
        <v>0</v>
      </c>
      <c r="AQ141" s="93">
        <v>0</v>
      </c>
      <c r="AR141" s="93">
        <v>0</v>
      </c>
      <c r="AS141" s="93">
        <v>0</v>
      </c>
      <c r="AT141" s="93">
        <v>0</v>
      </c>
      <c r="AU141" s="5">
        <v>0</v>
      </c>
      <c r="AV141" s="302"/>
    </row>
    <row r="142" spans="1:48" ht="19.5" customHeight="1">
      <c r="A142" s="526"/>
      <c r="B142" s="474"/>
      <c r="C142" s="656"/>
      <c r="D142" s="474"/>
      <c r="E142" s="476"/>
      <c r="F142" s="6" t="s">
        <v>19</v>
      </c>
      <c r="G142" s="6" t="s">
        <v>22</v>
      </c>
      <c r="H142" s="6" t="s">
        <v>310</v>
      </c>
      <c r="I142" s="6" t="s">
        <v>310</v>
      </c>
      <c r="J142" s="517"/>
      <c r="K142" s="517"/>
      <c r="L142" s="515"/>
      <c r="M142" s="515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93">
        <v>0</v>
      </c>
      <c r="X142" s="93">
        <v>0</v>
      </c>
      <c r="Y142" s="93">
        <v>0</v>
      </c>
      <c r="Z142" s="93">
        <v>0</v>
      </c>
      <c r="AA142" s="93">
        <v>0</v>
      </c>
      <c r="AB142" s="93">
        <v>0</v>
      </c>
      <c r="AC142" s="93">
        <v>0</v>
      </c>
      <c r="AD142" s="93">
        <v>0</v>
      </c>
      <c r="AE142" s="93">
        <v>0</v>
      </c>
      <c r="AF142" s="93">
        <v>0</v>
      </c>
      <c r="AG142" s="93">
        <v>0</v>
      </c>
      <c r="AH142" s="5">
        <v>0</v>
      </c>
      <c r="AI142" s="5">
        <v>0</v>
      </c>
      <c r="AJ142" s="5">
        <v>0</v>
      </c>
      <c r="AK142" s="93">
        <v>0</v>
      </c>
      <c r="AL142" s="93">
        <v>0</v>
      </c>
      <c r="AM142" s="93">
        <v>0</v>
      </c>
      <c r="AN142" s="93">
        <v>0</v>
      </c>
      <c r="AO142" s="93">
        <v>0</v>
      </c>
      <c r="AP142" s="93">
        <v>0</v>
      </c>
      <c r="AQ142" s="93">
        <v>0</v>
      </c>
      <c r="AR142" s="93">
        <v>0</v>
      </c>
      <c r="AS142" s="93">
        <v>0</v>
      </c>
      <c r="AT142" s="93">
        <v>0</v>
      </c>
      <c r="AU142" s="5">
        <v>0</v>
      </c>
      <c r="AV142" s="302"/>
    </row>
    <row r="143" spans="1:48" ht="19.5" customHeight="1">
      <c r="A143" s="526"/>
      <c r="B143" s="474"/>
      <c r="C143" s="656"/>
      <c r="D143" s="474"/>
      <c r="E143" s="476"/>
      <c r="F143" s="476" t="s">
        <v>39</v>
      </c>
      <c r="G143" s="476" t="s">
        <v>21</v>
      </c>
      <c r="H143" s="476" t="s">
        <v>303</v>
      </c>
      <c r="I143" s="476" t="s">
        <v>380</v>
      </c>
      <c r="J143" s="517"/>
      <c r="K143" s="517"/>
      <c r="L143" s="515"/>
      <c r="M143" s="515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93">
        <v>0</v>
      </c>
      <c r="X143" s="93">
        <v>0</v>
      </c>
      <c r="Y143" s="93">
        <v>0</v>
      </c>
      <c r="Z143" s="93">
        <v>0</v>
      </c>
      <c r="AA143" s="93">
        <v>0</v>
      </c>
      <c r="AB143" s="93">
        <v>0</v>
      </c>
      <c r="AC143" s="93">
        <v>0</v>
      </c>
      <c r="AD143" s="93">
        <v>0</v>
      </c>
      <c r="AE143" s="93">
        <v>0</v>
      </c>
      <c r="AF143" s="93">
        <v>0</v>
      </c>
      <c r="AG143" s="93">
        <v>0</v>
      </c>
      <c r="AH143" s="5">
        <v>0</v>
      </c>
      <c r="AI143" s="5">
        <v>0</v>
      </c>
      <c r="AJ143" s="5">
        <v>0</v>
      </c>
      <c r="AK143" s="93">
        <v>0</v>
      </c>
      <c r="AL143" s="93">
        <v>0</v>
      </c>
      <c r="AM143" s="93">
        <v>0</v>
      </c>
      <c r="AN143" s="93">
        <v>0</v>
      </c>
      <c r="AO143" s="93">
        <v>0</v>
      </c>
      <c r="AP143" s="93">
        <v>0</v>
      </c>
      <c r="AQ143" s="93">
        <v>0</v>
      </c>
      <c r="AR143" s="93">
        <v>0</v>
      </c>
      <c r="AS143" s="93">
        <v>0</v>
      </c>
      <c r="AT143" s="93">
        <v>0</v>
      </c>
      <c r="AU143" s="5">
        <v>0</v>
      </c>
      <c r="AV143" s="302"/>
    </row>
    <row r="144" spans="1:48" ht="19.5" customHeight="1">
      <c r="A144" s="526"/>
      <c r="B144" s="474"/>
      <c r="C144" s="656"/>
      <c r="D144" s="474"/>
      <c r="E144" s="476"/>
      <c r="F144" s="476"/>
      <c r="G144" s="476"/>
      <c r="H144" s="476"/>
      <c r="I144" s="476"/>
      <c r="J144" s="517"/>
      <c r="K144" s="517"/>
      <c r="L144" s="515"/>
      <c r="M144" s="515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93">
        <v>0</v>
      </c>
      <c r="X144" s="93">
        <v>0</v>
      </c>
      <c r="Y144" s="93">
        <v>0</v>
      </c>
      <c r="Z144" s="93">
        <v>0</v>
      </c>
      <c r="AA144" s="93">
        <v>0</v>
      </c>
      <c r="AB144" s="93">
        <v>0</v>
      </c>
      <c r="AC144" s="93">
        <v>0</v>
      </c>
      <c r="AD144" s="93">
        <v>0</v>
      </c>
      <c r="AE144" s="93">
        <v>0</v>
      </c>
      <c r="AF144" s="93">
        <v>0</v>
      </c>
      <c r="AG144" s="93">
        <v>0</v>
      </c>
      <c r="AH144" s="5">
        <v>0</v>
      </c>
      <c r="AI144" s="5">
        <v>0</v>
      </c>
      <c r="AJ144" s="5">
        <v>0</v>
      </c>
      <c r="AK144" s="93">
        <v>0</v>
      </c>
      <c r="AL144" s="93">
        <v>0</v>
      </c>
      <c r="AM144" s="93">
        <v>0</v>
      </c>
      <c r="AN144" s="93">
        <v>0</v>
      </c>
      <c r="AO144" s="93">
        <v>0</v>
      </c>
      <c r="AP144" s="93">
        <v>0</v>
      </c>
      <c r="AQ144" s="93">
        <v>0</v>
      </c>
      <c r="AR144" s="93">
        <v>0</v>
      </c>
      <c r="AS144" s="93">
        <v>0</v>
      </c>
      <c r="AT144" s="93">
        <v>0</v>
      </c>
      <c r="AU144" s="5">
        <v>0</v>
      </c>
      <c r="AV144" s="302"/>
    </row>
    <row r="145" spans="1:48" ht="18" customHeight="1">
      <c r="A145" s="526"/>
      <c r="B145" s="474"/>
      <c r="C145" s="656"/>
      <c r="D145" s="474"/>
      <c r="E145" s="476"/>
      <c r="F145" s="476"/>
      <c r="G145" s="476"/>
      <c r="H145" s="476"/>
      <c r="I145" s="476"/>
      <c r="J145" s="517"/>
      <c r="K145" s="517"/>
      <c r="L145" s="515"/>
      <c r="M145" s="515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93">
        <v>0</v>
      </c>
      <c r="X145" s="93">
        <v>0</v>
      </c>
      <c r="Y145" s="93">
        <v>0</v>
      </c>
      <c r="Z145" s="93">
        <v>0</v>
      </c>
      <c r="AA145" s="93">
        <v>0</v>
      </c>
      <c r="AB145" s="93">
        <v>0</v>
      </c>
      <c r="AC145" s="93">
        <v>0</v>
      </c>
      <c r="AD145" s="93">
        <v>0</v>
      </c>
      <c r="AE145" s="93">
        <v>0</v>
      </c>
      <c r="AF145" s="93">
        <v>0</v>
      </c>
      <c r="AG145" s="93">
        <v>0</v>
      </c>
      <c r="AH145" s="5">
        <v>0</v>
      </c>
      <c r="AI145" s="5">
        <v>0</v>
      </c>
      <c r="AJ145" s="5">
        <v>0</v>
      </c>
      <c r="AK145" s="93">
        <v>0</v>
      </c>
      <c r="AL145" s="93">
        <v>0</v>
      </c>
      <c r="AM145" s="93">
        <v>0</v>
      </c>
      <c r="AN145" s="93">
        <v>0</v>
      </c>
      <c r="AO145" s="93">
        <v>0</v>
      </c>
      <c r="AP145" s="93">
        <v>0</v>
      </c>
      <c r="AQ145" s="93">
        <v>0</v>
      </c>
      <c r="AR145" s="93">
        <v>0</v>
      </c>
      <c r="AS145" s="93">
        <v>0</v>
      </c>
      <c r="AT145" s="93">
        <v>0</v>
      </c>
      <c r="AU145" s="5">
        <v>0</v>
      </c>
      <c r="AV145" s="302"/>
    </row>
    <row r="146" spans="1:48" ht="17.25" customHeight="1">
      <c r="A146" s="526"/>
      <c r="B146" s="474"/>
      <c r="C146" s="656"/>
      <c r="D146" s="474"/>
      <c r="E146" s="476"/>
      <c r="F146" s="476"/>
      <c r="G146" s="476"/>
      <c r="H146" s="476"/>
      <c r="I146" s="476"/>
      <c r="J146" s="517"/>
      <c r="K146" s="517"/>
      <c r="L146" s="515"/>
      <c r="M146" s="515"/>
      <c r="N146" s="230">
        <f t="shared" ref="N146:T146" si="53">SUM(N141:N145)</f>
        <v>0</v>
      </c>
      <c r="O146" s="230">
        <f t="shared" si="53"/>
        <v>0</v>
      </c>
      <c r="P146" s="230">
        <f t="shared" si="53"/>
        <v>0</v>
      </c>
      <c r="Q146" s="230">
        <f t="shared" si="53"/>
        <v>0</v>
      </c>
      <c r="R146" s="230">
        <f t="shared" si="53"/>
        <v>0.65</v>
      </c>
      <c r="S146" s="230">
        <f t="shared" si="53"/>
        <v>2.2730600000000001</v>
      </c>
      <c r="T146" s="230">
        <f t="shared" si="53"/>
        <v>2.2730600000000001</v>
      </c>
      <c r="U146" s="231">
        <f t="shared" si="52"/>
        <v>5.1961200000000005</v>
      </c>
      <c r="V146" s="231" t="s">
        <v>11</v>
      </c>
      <c r="W146" s="193">
        <f t="shared" ref="W146:AU146" si="54">SUM(W141:W145)</f>
        <v>0</v>
      </c>
      <c r="X146" s="193">
        <f t="shared" si="54"/>
        <v>0</v>
      </c>
      <c r="Y146" s="193">
        <f t="shared" si="54"/>
        <v>0</v>
      </c>
      <c r="Z146" s="193">
        <f t="shared" si="54"/>
        <v>0</v>
      </c>
      <c r="AA146" s="193">
        <f t="shared" si="54"/>
        <v>0</v>
      </c>
      <c r="AB146" s="193">
        <f t="shared" si="54"/>
        <v>0</v>
      </c>
      <c r="AC146" s="193">
        <f t="shared" si="54"/>
        <v>0</v>
      </c>
      <c r="AD146" s="193">
        <f t="shared" si="54"/>
        <v>0</v>
      </c>
      <c r="AE146" s="193">
        <f t="shared" si="54"/>
        <v>0</v>
      </c>
      <c r="AF146" s="193">
        <f t="shared" si="54"/>
        <v>0</v>
      </c>
      <c r="AG146" s="193">
        <f t="shared" si="54"/>
        <v>0</v>
      </c>
      <c r="AH146" s="230">
        <f t="shared" si="54"/>
        <v>0</v>
      </c>
      <c r="AI146" s="230">
        <f t="shared" si="54"/>
        <v>0</v>
      </c>
      <c r="AJ146" s="230">
        <f t="shared" si="54"/>
        <v>0</v>
      </c>
      <c r="AK146" s="193">
        <f t="shared" si="54"/>
        <v>0</v>
      </c>
      <c r="AL146" s="193">
        <f t="shared" si="54"/>
        <v>0</v>
      </c>
      <c r="AM146" s="193">
        <f t="shared" si="54"/>
        <v>0</v>
      </c>
      <c r="AN146" s="193">
        <f t="shared" si="54"/>
        <v>0</v>
      </c>
      <c r="AO146" s="193">
        <f t="shared" si="54"/>
        <v>0</v>
      </c>
      <c r="AP146" s="193">
        <f t="shared" si="54"/>
        <v>0</v>
      </c>
      <c r="AQ146" s="193">
        <f t="shared" si="54"/>
        <v>0</v>
      </c>
      <c r="AR146" s="193">
        <f t="shared" si="54"/>
        <v>0</v>
      </c>
      <c r="AS146" s="193">
        <f t="shared" si="54"/>
        <v>0</v>
      </c>
      <c r="AT146" s="193">
        <f t="shared" si="54"/>
        <v>0</v>
      </c>
      <c r="AU146" s="230">
        <f t="shared" si="54"/>
        <v>0</v>
      </c>
      <c r="AV146" s="328"/>
    </row>
    <row r="147" spans="1:48" ht="19.5" customHeight="1">
      <c r="A147" s="526"/>
      <c r="B147" s="474" t="s">
        <v>222</v>
      </c>
      <c r="C147" s="656" t="s">
        <v>77</v>
      </c>
      <c r="D147" s="474" t="s">
        <v>261</v>
      </c>
      <c r="E147" s="476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517">
        <v>2023</v>
      </c>
      <c r="K147" s="517">
        <v>2024</v>
      </c>
      <c r="L147" s="515">
        <v>6.3138699999999996</v>
      </c>
      <c r="M147" s="515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93">
        <v>0</v>
      </c>
      <c r="X147" s="93">
        <v>0</v>
      </c>
      <c r="Y147" s="93">
        <v>0</v>
      </c>
      <c r="Z147" s="93">
        <v>0</v>
      </c>
      <c r="AA147" s="93">
        <v>0</v>
      </c>
      <c r="AB147" s="93">
        <v>0</v>
      </c>
      <c r="AC147" s="93">
        <v>0</v>
      </c>
      <c r="AD147" s="93">
        <v>0</v>
      </c>
      <c r="AE147" s="93">
        <v>0</v>
      </c>
      <c r="AF147" s="93">
        <v>0</v>
      </c>
      <c r="AG147" s="93">
        <v>0</v>
      </c>
      <c r="AH147" s="5">
        <v>0</v>
      </c>
      <c r="AI147" s="5">
        <v>0</v>
      </c>
      <c r="AJ147" s="5">
        <v>0</v>
      </c>
      <c r="AK147" s="93">
        <v>0</v>
      </c>
      <c r="AL147" s="93">
        <v>0</v>
      </c>
      <c r="AM147" s="93">
        <v>0</v>
      </c>
      <c r="AN147" s="93">
        <v>0</v>
      </c>
      <c r="AO147" s="93">
        <v>0</v>
      </c>
      <c r="AP147" s="93">
        <v>0</v>
      </c>
      <c r="AQ147" s="93">
        <v>0</v>
      </c>
      <c r="AR147" s="93">
        <v>0</v>
      </c>
      <c r="AS147" s="93">
        <v>0</v>
      </c>
      <c r="AT147" s="93">
        <v>0</v>
      </c>
      <c r="AU147" s="5">
        <v>0</v>
      </c>
      <c r="AV147" s="302"/>
    </row>
    <row r="148" spans="1:48" ht="19.5" customHeight="1">
      <c r="A148" s="526"/>
      <c r="B148" s="474"/>
      <c r="C148" s="656"/>
      <c r="D148" s="474"/>
      <c r="E148" s="476"/>
      <c r="F148" s="6" t="s">
        <v>19</v>
      </c>
      <c r="G148" s="6" t="s">
        <v>22</v>
      </c>
      <c r="H148" s="6" t="s">
        <v>311</v>
      </c>
      <c r="I148" s="6" t="s">
        <v>311</v>
      </c>
      <c r="J148" s="517"/>
      <c r="K148" s="517"/>
      <c r="L148" s="515"/>
      <c r="M148" s="515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93">
        <v>0</v>
      </c>
      <c r="X148" s="93">
        <v>0</v>
      </c>
      <c r="Y148" s="93">
        <v>0</v>
      </c>
      <c r="Z148" s="93">
        <v>0</v>
      </c>
      <c r="AA148" s="93">
        <v>0</v>
      </c>
      <c r="AB148" s="93">
        <v>0</v>
      </c>
      <c r="AC148" s="93">
        <v>0</v>
      </c>
      <c r="AD148" s="93">
        <v>0</v>
      </c>
      <c r="AE148" s="93">
        <v>0</v>
      </c>
      <c r="AF148" s="93">
        <v>0</v>
      </c>
      <c r="AG148" s="93">
        <v>0</v>
      </c>
      <c r="AH148" s="5">
        <v>0</v>
      </c>
      <c r="AI148" s="5">
        <v>0</v>
      </c>
      <c r="AJ148" s="5">
        <v>0</v>
      </c>
      <c r="AK148" s="93">
        <v>0</v>
      </c>
      <c r="AL148" s="93">
        <v>0</v>
      </c>
      <c r="AM148" s="93">
        <v>0</v>
      </c>
      <c r="AN148" s="93">
        <v>0</v>
      </c>
      <c r="AO148" s="93">
        <v>0</v>
      </c>
      <c r="AP148" s="93">
        <v>0</v>
      </c>
      <c r="AQ148" s="93">
        <v>0</v>
      </c>
      <c r="AR148" s="93">
        <v>0</v>
      </c>
      <c r="AS148" s="93">
        <v>0</v>
      </c>
      <c r="AT148" s="93">
        <v>0</v>
      </c>
      <c r="AU148" s="5">
        <v>0</v>
      </c>
      <c r="AV148" s="302"/>
    </row>
    <row r="149" spans="1:48" ht="19.5" customHeight="1">
      <c r="A149" s="526"/>
      <c r="B149" s="474"/>
      <c r="C149" s="656"/>
      <c r="D149" s="474"/>
      <c r="E149" s="476"/>
      <c r="F149" s="476" t="s">
        <v>39</v>
      </c>
      <c r="G149" s="476" t="s">
        <v>21</v>
      </c>
      <c r="H149" s="476" t="s">
        <v>303</v>
      </c>
      <c r="I149" s="476" t="s">
        <v>380</v>
      </c>
      <c r="J149" s="517"/>
      <c r="K149" s="517"/>
      <c r="L149" s="515"/>
      <c r="M149" s="515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93">
        <v>0</v>
      </c>
      <c r="X149" s="93">
        <v>0</v>
      </c>
      <c r="Y149" s="93">
        <v>0</v>
      </c>
      <c r="Z149" s="93">
        <v>0</v>
      </c>
      <c r="AA149" s="93">
        <v>0</v>
      </c>
      <c r="AB149" s="93">
        <v>0</v>
      </c>
      <c r="AC149" s="93">
        <v>0</v>
      </c>
      <c r="AD149" s="93">
        <v>0</v>
      </c>
      <c r="AE149" s="93">
        <v>0</v>
      </c>
      <c r="AF149" s="93">
        <v>0</v>
      </c>
      <c r="AG149" s="93">
        <v>0</v>
      </c>
      <c r="AH149" s="5">
        <v>0</v>
      </c>
      <c r="AI149" s="5">
        <v>0</v>
      </c>
      <c r="AJ149" s="5">
        <v>0</v>
      </c>
      <c r="AK149" s="93">
        <v>0</v>
      </c>
      <c r="AL149" s="93">
        <v>0</v>
      </c>
      <c r="AM149" s="93">
        <v>0</v>
      </c>
      <c r="AN149" s="93">
        <v>0</v>
      </c>
      <c r="AO149" s="93">
        <v>0</v>
      </c>
      <c r="AP149" s="93">
        <v>0</v>
      </c>
      <c r="AQ149" s="93">
        <v>0</v>
      </c>
      <c r="AR149" s="93">
        <v>0</v>
      </c>
      <c r="AS149" s="93">
        <v>0</v>
      </c>
      <c r="AT149" s="93">
        <v>0</v>
      </c>
      <c r="AU149" s="5">
        <v>0</v>
      </c>
      <c r="AV149" s="302"/>
    </row>
    <row r="150" spans="1:48" ht="19.5" customHeight="1">
      <c r="A150" s="526"/>
      <c r="B150" s="474"/>
      <c r="C150" s="656"/>
      <c r="D150" s="474"/>
      <c r="E150" s="476"/>
      <c r="F150" s="476"/>
      <c r="G150" s="476"/>
      <c r="H150" s="476"/>
      <c r="I150" s="476"/>
      <c r="J150" s="517"/>
      <c r="K150" s="517"/>
      <c r="L150" s="515"/>
      <c r="M150" s="515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93">
        <v>0</v>
      </c>
      <c r="X150" s="93">
        <v>0</v>
      </c>
      <c r="Y150" s="93">
        <v>0</v>
      </c>
      <c r="Z150" s="93">
        <v>0</v>
      </c>
      <c r="AA150" s="93">
        <v>0</v>
      </c>
      <c r="AB150" s="93">
        <v>0</v>
      </c>
      <c r="AC150" s="93">
        <v>0</v>
      </c>
      <c r="AD150" s="93">
        <v>0</v>
      </c>
      <c r="AE150" s="93">
        <v>0</v>
      </c>
      <c r="AF150" s="93">
        <v>0</v>
      </c>
      <c r="AG150" s="93">
        <v>0</v>
      </c>
      <c r="AH150" s="5">
        <v>0</v>
      </c>
      <c r="AI150" s="5">
        <v>0</v>
      </c>
      <c r="AJ150" s="5">
        <v>0</v>
      </c>
      <c r="AK150" s="93">
        <v>0</v>
      </c>
      <c r="AL150" s="93">
        <v>0</v>
      </c>
      <c r="AM150" s="93">
        <v>0</v>
      </c>
      <c r="AN150" s="93">
        <v>0</v>
      </c>
      <c r="AO150" s="93">
        <v>0</v>
      </c>
      <c r="AP150" s="93">
        <v>0</v>
      </c>
      <c r="AQ150" s="93">
        <v>0</v>
      </c>
      <c r="AR150" s="93">
        <v>0</v>
      </c>
      <c r="AS150" s="93">
        <v>0</v>
      </c>
      <c r="AT150" s="93">
        <v>0</v>
      </c>
      <c r="AU150" s="5">
        <v>0</v>
      </c>
      <c r="AV150" s="302"/>
    </row>
    <row r="151" spans="1:48" ht="18" customHeight="1">
      <c r="A151" s="526"/>
      <c r="B151" s="474"/>
      <c r="C151" s="656"/>
      <c r="D151" s="474"/>
      <c r="E151" s="476"/>
      <c r="F151" s="476"/>
      <c r="G151" s="476"/>
      <c r="H151" s="476"/>
      <c r="I151" s="476"/>
      <c r="J151" s="517"/>
      <c r="K151" s="517"/>
      <c r="L151" s="515"/>
      <c r="M151" s="515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93">
        <v>0</v>
      </c>
      <c r="X151" s="93">
        <v>0</v>
      </c>
      <c r="Y151" s="93">
        <v>0</v>
      </c>
      <c r="Z151" s="93">
        <v>0</v>
      </c>
      <c r="AA151" s="93">
        <v>0</v>
      </c>
      <c r="AB151" s="93">
        <v>0</v>
      </c>
      <c r="AC151" s="93">
        <v>0</v>
      </c>
      <c r="AD151" s="93">
        <v>0</v>
      </c>
      <c r="AE151" s="93">
        <v>0</v>
      </c>
      <c r="AF151" s="93">
        <v>0</v>
      </c>
      <c r="AG151" s="93">
        <v>0</v>
      </c>
      <c r="AH151" s="5">
        <v>0</v>
      </c>
      <c r="AI151" s="5">
        <v>0</v>
      </c>
      <c r="AJ151" s="5">
        <v>0</v>
      </c>
      <c r="AK151" s="93">
        <v>0</v>
      </c>
      <c r="AL151" s="93">
        <v>0</v>
      </c>
      <c r="AM151" s="93">
        <v>0</v>
      </c>
      <c r="AN151" s="93">
        <v>0</v>
      </c>
      <c r="AO151" s="93">
        <v>0</v>
      </c>
      <c r="AP151" s="93">
        <v>0</v>
      </c>
      <c r="AQ151" s="93">
        <v>0</v>
      </c>
      <c r="AR151" s="93">
        <v>0</v>
      </c>
      <c r="AS151" s="93">
        <v>0</v>
      </c>
      <c r="AT151" s="93">
        <v>0</v>
      </c>
      <c r="AU151" s="5">
        <v>0</v>
      </c>
      <c r="AV151" s="302"/>
    </row>
    <row r="152" spans="1:48" ht="17.25" customHeight="1">
      <c r="A152" s="527"/>
      <c r="B152" s="474"/>
      <c r="C152" s="656"/>
      <c r="D152" s="474"/>
      <c r="E152" s="476"/>
      <c r="F152" s="476"/>
      <c r="G152" s="476"/>
      <c r="H152" s="476"/>
      <c r="I152" s="476"/>
      <c r="J152" s="517"/>
      <c r="K152" s="517"/>
      <c r="L152" s="515"/>
      <c r="M152" s="515"/>
      <c r="N152" s="230">
        <f t="shared" ref="N152:T152" si="55">SUM(N147:N151)</f>
        <v>0</v>
      </c>
      <c r="O152" s="230">
        <f t="shared" si="55"/>
        <v>0</v>
      </c>
      <c r="P152" s="230">
        <f t="shared" si="55"/>
        <v>0</v>
      </c>
      <c r="Q152" s="230">
        <f t="shared" si="55"/>
        <v>0</v>
      </c>
      <c r="R152" s="230">
        <f t="shared" si="55"/>
        <v>0.65</v>
      </c>
      <c r="S152" s="230">
        <f t="shared" si="55"/>
        <v>2.8319399999999999</v>
      </c>
      <c r="T152" s="230">
        <f t="shared" si="55"/>
        <v>2.8319399999999999</v>
      </c>
      <c r="U152" s="231">
        <f t="shared" si="52"/>
        <v>6.3138799999999993</v>
      </c>
      <c r="V152" s="231" t="s">
        <v>11</v>
      </c>
      <c r="W152" s="193">
        <f t="shared" ref="W152:AU152" si="56">SUM(W147:W151)</f>
        <v>0</v>
      </c>
      <c r="X152" s="193">
        <f t="shared" si="56"/>
        <v>0</v>
      </c>
      <c r="Y152" s="193">
        <f t="shared" si="56"/>
        <v>0</v>
      </c>
      <c r="Z152" s="193">
        <f t="shared" si="56"/>
        <v>0</v>
      </c>
      <c r="AA152" s="193">
        <f t="shared" si="56"/>
        <v>0</v>
      </c>
      <c r="AB152" s="193">
        <f t="shared" si="56"/>
        <v>0</v>
      </c>
      <c r="AC152" s="193">
        <f t="shared" si="56"/>
        <v>0</v>
      </c>
      <c r="AD152" s="193">
        <f t="shared" si="56"/>
        <v>0</v>
      </c>
      <c r="AE152" s="193">
        <f t="shared" si="56"/>
        <v>0</v>
      </c>
      <c r="AF152" s="193">
        <f t="shared" si="56"/>
        <v>0</v>
      </c>
      <c r="AG152" s="193">
        <f t="shared" si="56"/>
        <v>0</v>
      </c>
      <c r="AH152" s="230">
        <f t="shared" si="56"/>
        <v>0</v>
      </c>
      <c r="AI152" s="230">
        <f t="shared" si="56"/>
        <v>0</v>
      </c>
      <c r="AJ152" s="230">
        <f t="shared" si="56"/>
        <v>0</v>
      </c>
      <c r="AK152" s="193">
        <f t="shared" si="56"/>
        <v>0</v>
      </c>
      <c r="AL152" s="193">
        <f t="shared" si="56"/>
        <v>0</v>
      </c>
      <c r="AM152" s="193">
        <f t="shared" si="56"/>
        <v>0</v>
      </c>
      <c r="AN152" s="193">
        <f t="shared" si="56"/>
        <v>0</v>
      </c>
      <c r="AO152" s="193">
        <f t="shared" si="56"/>
        <v>0</v>
      </c>
      <c r="AP152" s="193">
        <f t="shared" si="56"/>
        <v>0</v>
      </c>
      <c r="AQ152" s="193">
        <f t="shared" si="56"/>
        <v>0</v>
      </c>
      <c r="AR152" s="193">
        <f t="shared" si="56"/>
        <v>0</v>
      </c>
      <c r="AS152" s="193">
        <f t="shared" si="56"/>
        <v>0</v>
      </c>
      <c r="AT152" s="193">
        <f t="shared" si="56"/>
        <v>0</v>
      </c>
      <c r="AU152" s="230">
        <f t="shared" si="56"/>
        <v>0</v>
      </c>
      <c r="AV152" s="328"/>
    </row>
    <row r="153" spans="1:48" ht="15.75" hidden="1" customHeight="1">
      <c r="A153" s="463" t="s">
        <v>26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5"/>
      <c r="X153" s="465"/>
      <c r="Y153" s="465"/>
      <c r="Z153" s="465"/>
      <c r="AA153" s="465"/>
      <c r="AB153" s="465"/>
      <c r="AC153" s="465"/>
      <c r="AD153" s="465"/>
      <c r="AE153" s="465"/>
      <c r="AF153" s="465"/>
      <c r="AG153" s="465"/>
      <c r="AH153" s="465"/>
      <c r="AI153" s="465"/>
      <c r="AJ153" s="465"/>
      <c r="AK153" s="465"/>
      <c r="AL153" s="465"/>
      <c r="AM153" s="465"/>
      <c r="AN153" s="465"/>
      <c r="AO153" s="465"/>
      <c r="AP153" s="465"/>
      <c r="AQ153" s="465"/>
      <c r="AR153" s="465"/>
      <c r="AS153" s="465"/>
      <c r="AT153" s="465"/>
      <c r="AU153" s="465"/>
      <c r="AV153" s="466"/>
    </row>
    <row r="154" spans="1:48" ht="15.75" hidden="1" customHeight="1">
      <c r="A154" s="467" t="s">
        <v>164</v>
      </c>
      <c r="B154" s="468"/>
      <c r="C154" s="468"/>
      <c r="D154" s="468"/>
      <c r="E154" s="468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68"/>
      <c r="Q154" s="468"/>
      <c r="R154" s="468"/>
      <c r="S154" s="468"/>
      <c r="T154" s="468"/>
      <c r="U154" s="468"/>
      <c r="V154" s="468"/>
      <c r="W154" s="469"/>
      <c r="X154" s="469"/>
      <c r="Y154" s="469"/>
      <c r="Z154" s="469"/>
      <c r="AA154" s="469"/>
      <c r="AB154" s="469"/>
      <c r="AC154" s="469"/>
      <c r="AD154" s="469"/>
      <c r="AE154" s="469"/>
      <c r="AF154" s="469"/>
      <c r="AG154" s="469"/>
      <c r="AH154" s="469"/>
      <c r="AI154" s="469"/>
      <c r="AJ154" s="469"/>
      <c r="AK154" s="469"/>
      <c r="AL154" s="469"/>
      <c r="AM154" s="469"/>
      <c r="AN154" s="469"/>
      <c r="AO154" s="469"/>
      <c r="AP154" s="469"/>
      <c r="AQ154" s="469"/>
      <c r="AR154" s="469"/>
      <c r="AS154" s="469"/>
      <c r="AT154" s="469"/>
      <c r="AU154" s="469"/>
      <c r="AV154" s="470"/>
    </row>
    <row r="155" spans="1:48" ht="19.5" customHeight="1">
      <c r="A155" s="525"/>
      <c r="B155" s="474" t="s">
        <v>223</v>
      </c>
      <c r="C155" s="656" t="s">
        <v>86</v>
      </c>
      <c r="D155" s="474" t="s">
        <v>264</v>
      </c>
      <c r="E155" s="535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474">
        <v>2017</v>
      </c>
      <c r="K155" s="474" t="s">
        <v>78</v>
      </c>
      <c r="L155" s="515">
        <v>1083.165</v>
      </c>
      <c r="M155" s="515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93">
        <v>0</v>
      </c>
      <c r="X155" s="93">
        <v>0</v>
      </c>
      <c r="Y155" s="93">
        <v>0</v>
      </c>
      <c r="Z155" s="93">
        <v>0</v>
      </c>
      <c r="AA155" s="93">
        <v>0</v>
      </c>
      <c r="AB155" s="93">
        <v>0</v>
      </c>
      <c r="AC155" s="93">
        <v>0</v>
      </c>
      <c r="AD155" s="93">
        <v>0</v>
      </c>
      <c r="AE155" s="93">
        <v>0</v>
      </c>
      <c r="AF155" s="93">
        <v>0</v>
      </c>
      <c r="AG155" s="93">
        <v>0</v>
      </c>
      <c r="AH155" s="5">
        <v>0</v>
      </c>
      <c r="AI155" s="5">
        <v>0</v>
      </c>
      <c r="AJ155" s="5">
        <v>0</v>
      </c>
      <c r="AK155" s="93">
        <v>0</v>
      </c>
      <c r="AL155" s="93">
        <v>0</v>
      </c>
      <c r="AM155" s="93">
        <v>0</v>
      </c>
      <c r="AN155" s="93">
        <v>0</v>
      </c>
      <c r="AO155" s="93">
        <v>0</v>
      </c>
      <c r="AP155" s="93">
        <v>0</v>
      </c>
      <c r="AQ155" s="93">
        <v>0</v>
      </c>
      <c r="AR155" s="93">
        <v>0</v>
      </c>
      <c r="AS155" s="93">
        <v>0</v>
      </c>
      <c r="AT155" s="93">
        <v>0</v>
      </c>
      <c r="AU155" s="5">
        <v>0</v>
      </c>
      <c r="AV155" s="302"/>
    </row>
    <row r="156" spans="1:48" ht="19.5" customHeight="1">
      <c r="A156" s="526"/>
      <c r="B156" s="474"/>
      <c r="C156" s="656"/>
      <c r="D156" s="474"/>
      <c r="E156" s="536"/>
      <c r="F156" s="6" t="s">
        <v>19</v>
      </c>
      <c r="G156" s="6" t="s">
        <v>22</v>
      </c>
      <c r="H156" s="6" t="s">
        <v>297</v>
      </c>
      <c r="I156" s="6" t="s">
        <v>297</v>
      </c>
      <c r="J156" s="474"/>
      <c r="K156" s="474"/>
      <c r="L156" s="515"/>
      <c r="M156" s="515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93">
        <v>0</v>
      </c>
      <c r="X156" s="93">
        <v>0</v>
      </c>
      <c r="Y156" s="93">
        <v>0</v>
      </c>
      <c r="Z156" s="93">
        <v>0</v>
      </c>
      <c r="AA156" s="93">
        <v>0</v>
      </c>
      <c r="AB156" s="93">
        <v>0</v>
      </c>
      <c r="AC156" s="93">
        <v>0</v>
      </c>
      <c r="AD156" s="93">
        <v>0</v>
      </c>
      <c r="AE156" s="93">
        <v>0</v>
      </c>
      <c r="AF156" s="93">
        <v>0</v>
      </c>
      <c r="AG156" s="93">
        <v>0</v>
      </c>
      <c r="AH156" s="5">
        <v>0</v>
      </c>
      <c r="AI156" s="5">
        <v>0</v>
      </c>
      <c r="AJ156" s="5">
        <v>0</v>
      </c>
      <c r="AK156" s="93">
        <v>0</v>
      </c>
      <c r="AL156" s="93">
        <v>0</v>
      </c>
      <c r="AM156" s="93">
        <v>0</v>
      </c>
      <c r="AN156" s="93">
        <v>0</v>
      </c>
      <c r="AO156" s="93">
        <v>0</v>
      </c>
      <c r="AP156" s="93">
        <v>0</v>
      </c>
      <c r="AQ156" s="93">
        <v>0</v>
      </c>
      <c r="AR156" s="93">
        <v>0</v>
      </c>
      <c r="AS156" s="93">
        <v>0</v>
      </c>
      <c r="AT156" s="93">
        <v>0</v>
      </c>
      <c r="AU156" s="5">
        <v>0</v>
      </c>
      <c r="AV156" s="302"/>
    </row>
    <row r="157" spans="1:48" ht="19.5" customHeight="1">
      <c r="A157" s="526"/>
      <c r="B157" s="474"/>
      <c r="C157" s="656"/>
      <c r="D157" s="474"/>
      <c r="E157" s="536"/>
      <c r="F157" s="476" t="s">
        <v>39</v>
      </c>
      <c r="G157" s="476" t="s">
        <v>21</v>
      </c>
      <c r="H157" s="476" t="s">
        <v>312</v>
      </c>
      <c r="I157" s="476" t="s">
        <v>313</v>
      </c>
      <c r="J157" s="474"/>
      <c r="K157" s="474"/>
      <c r="L157" s="515"/>
      <c r="M157" s="515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93">
        <v>0</v>
      </c>
      <c r="X157" s="93">
        <v>0</v>
      </c>
      <c r="Y157" s="93">
        <v>0</v>
      </c>
      <c r="Z157" s="93">
        <v>0</v>
      </c>
      <c r="AA157" s="93">
        <v>0</v>
      </c>
      <c r="AB157" s="93">
        <v>0</v>
      </c>
      <c r="AC157" s="93">
        <v>0</v>
      </c>
      <c r="AD157" s="93">
        <v>0</v>
      </c>
      <c r="AE157" s="93">
        <v>0</v>
      </c>
      <c r="AF157" s="93">
        <v>0</v>
      </c>
      <c r="AG157" s="93">
        <v>0</v>
      </c>
      <c r="AH157" s="5">
        <v>0</v>
      </c>
      <c r="AI157" s="5">
        <v>0</v>
      </c>
      <c r="AJ157" s="5">
        <v>0</v>
      </c>
      <c r="AK157" s="93">
        <v>0</v>
      </c>
      <c r="AL157" s="93">
        <v>0</v>
      </c>
      <c r="AM157" s="93">
        <v>0</v>
      </c>
      <c r="AN157" s="93">
        <v>0</v>
      </c>
      <c r="AO157" s="93">
        <v>0</v>
      </c>
      <c r="AP157" s="93">
        <v>0</v>
      </c>
      <c r="AQ157" s="93">
        <v>0</v>
      </c>
      <c r="AR157" s="93">
        <v>0</v>
      </c>
      <c r="AS157" s="93">
        <v>0</v>
      </c>
      <c r="AT157" s="93">
        <v>0</v>
      </c>
      <c r="AU157" s="5">
        <v>0</v>
      </c>
      <c r="AV157" s="302"/>
    </row>
    <row r="158" spans="1:48" ht="19.5" customHeight="1">
      <c r="A158" s="526"/>
      <c r="B158" s="474"/>
      <c r="C158" s="656"/>
      <c r="D158" s="474"/>
      <c r="E158" s="536"/>
      <c r="F158" s="476"/>
      <c r="G158" s="476"/>
      <c r="H158" s="476"/>
      <c r="I158" s="476"/>
      <c r="J158" s="474"/>
      <c r="K158" s="474"/>
      <c r="L158" s="515"/>
      <c r="M158" s="515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93">
        <v>0</v>
      </c>
      <c r="X158" s="93">
        <v>0</v>
      </c>
      <c r="Y158" s="93">
        <v>0</v>
      </c>
      <c r="Z158" s="93">
        <v>0</v>
      </c>
      <c r="AA158" s="93">
        <v>0</v>
      </c>
      <c r="AB158" s="93">
        <v>0</v>
      </c>
      <c r="AC158" s="93">
        <v>0</v>
      </c>
      <c r="AD158" s="93">
        <v>0</v>
      </c>
      <c r="AE158" s="93">
        <v>0</v>
      </c>
      <c r="AF158" s="93">
        <v>0</v>
      </c>
      <c r="AG158" s="93">
        <v>0</v>
      </c>
      <c r="AH158" s="5">
        <v>0</v>
      </c>
      <c r="AI158" s="5">
        <v>0</v>
      </c>
      <c r="AJ158" s="5">
        <v>0</v>
      </c>
      <c r="AK158" s="93">
        <v>0</v>
      </c>
      <c r="AL158" s="93">
        <v>0</v>
      </c>
      <c r="AM158" s="93">
        <v>0</v>
      </c>
      <c r="AN158" s="93">
        <v>0</v>
      </c>
      <c r="AO158" s="93">
        <v>0</v>
      </c>
      <c r="AP158" s="93">
        <v>0</v>
      </c>
      <c r="AQ158" s="93">
        <v>0</v>
      </c>
      <c r="AR158" s="93">
        <v>0</v>
      </c>
      <c r="AS158" s="93">
        <v>0</v>
      </c>
      <c r="AT158" s="93">
        <v>0</v>
      </c>
      <c r="AU158" s="5">
        <v>0</v>
      </c>
      <c r="AV158" s="302"/>
    </row>
    <row r="159" spans="1:48" ht="18" customHeight="1">
      <c r="A159" s="526"/>
      <c r="B159" s="474"/>
      <c r="C159" s="656"/>
      <c r="D159" s="474"/>
      <c r="E159" s="536"/>
      <c r="F159" s="476"/>
      <c r="G159" s="476"/>
      <c r="H159" s="476"/>
      <c r="I159" s="476"/>
      <c r="J159" s="474"/>
      <c r="K159" s="474"/>
      <c r="L159" s="515"/>
      <c r="M159" s="515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93">
        <v>0</v>
      </c>
      <c r="X159" s="93">
        <v>0</v>
      </c>
      <c r="Y159" s="93">
        <v>0</v>
      </c>
      <c r="Z159" s="93">
        <v>0</v>
      </c>
      <c r="AA159" s="93">
        <v>0</v>
      </c>
      <c r="AB159" s="93">
        <v>0</v>
      </c>
      <c r="AC159" s="93">
        <v>0</v>
      </c>
      <c r="AD159" s="93">
        <v>0</v>
      </c>
      <c r="AE159" s="93">
        <v>0</v>
      </c>
      <c r="AF159" s="93">
        <v>0</v>
      </c>
      <c r="AG159" s="93">
        <v>0</v>
      </c>
      <c r="AH159" s="5">
        <v>0</v>
      </c>
      <c r="AI159" s="5">
        <v>0</v>
      </c>
      <c r="AJ159" s="5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5">
        <v>0</v>
      </c>
      <c r="AV159" s="302"/>
    </row>
    <row r="160" spans="1:48" ht="18" customHeight="1">
      <c r="A160" s="526"/>
      <c r="B160" s="474"/>
      <c r="C160" s="656"/>
      <c r="D160" s="474"/>
      <c r="E160" s="536"/>
      <c r="F160" s="476"/>
      <c r="G160" s="476"/>
      <c r="H160" s="476"/>
      <c r="I160" s="476"/>
      <c r="J160" s="474"/>
      <c r="K160" s="474"/>
      <c r="L160" s="515"/>
      <c r="M160" s="515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93">
        <v>0</v>
      </c>
      <c r="X160" s="93">
        <v>0</v>
      </c>
      <c r="Y160" s="93">
        <v>0</v>
      </c>
      <c r="Z160" s="93">
        <v>0</v>
      </c>
      <c r="AA160" s="93">
        <v>0</v>
      </c>
      <c r="AB160" s="93">
        <v>0</v>
      </c>
      <c r="AC160" s="93">
        <v>0</v>
      </c>
      <c r="AD160" s="93">
        <v>0</v>
      </c>
      <c r="AE160" s="93">
        <v>0</v>
      </c>
      <c r="AF160" s="93">
        <v>0</v>
      </c>
      <c r="AG160" s="93">
        <v>0</v>
      </c>
      <c r="AH160" s="5">
        <v>0</v>
      </c>
      <c r="AI160" s="5">
        <v>0</v>
      </c>
      <c r="AJ160" s="5">
        <v>0</v>
      </c>
      <c r="AK160" s="93">
        <v>0</v>
      </c>
      <c r="AL160" s="93">
        <v>0</v>
      </c>
      <c r="AM160" s="93">
        <v>0</v>
      </c>
      <c r="AN160" s="93">
        <v>0</v>
      </c>
      <c r="AO160" s="93">
        <v>0</v>
      </c>
      <c r="AP160" s="93">
        <v>0</v>
      </c>
      <c r="AQ160" s="93">
        <v>0</v>
      </c>
      <c r="AR160" s="93">
        <v>0</v>
      </c>
      <c r="AS160" s="93">
        <v>0</v>
      </c>
      <c r="AT160" s="93">
        <v>0</v>
      </c>
      <c r="AU160" s="5">
        <v>0</v>
      </c>
      <c r="AV160" s="302"/>
    </row>
    <row r="161" spans="1:48" ht="18" customHeight="1">
      <c r="A161" s="526"/>
      <c r="B161" s="474"/>
      <c r="C161" s="356"/>
      <c r="D161" s="474"/>
      <c r="E161" s="537"/>
      <c r="F161" s="476"/>
      <c r="G161" s="476"/>
      <c r="H161" s="476"/>
      <c r="I161" s="476"/>
      <c r="J161" s="474"/>
      <c r="K161" s="474"/>
      <c r="L161" s="515"/>
      <c r="M161" s="515"/>
      <c r="N161" s="230">
        <f>SUM(N155:N160)</f>
        <v>560.86031000000003</v>
      </c>
      <c r="O161" s="230">
        <f t="shared" ref="O161:T161" si="58">SUM(O155:O160)</f>
        <v>232.97290999999998</v>
      </c>
      <c r="P161" s="230">
        <f t="shared" si="58"/>
        <v>0</v>
      </c>
      <c r="Q161" s="230">
        <f t="shared" si="58"/>
        <v>0</v>
      </c>
      <c r="R161" s="230">
        <f t="shared" si="58"/>
        <v>0</v>
      </c>
      <c r="S161" s="230">
        <f t="shared" si="58"/>
        <v>0</v>
      </c>
      <c r="T161" s="230">
        <f t="shared" si="58"/>
        <v>0</v>
      </c>
      <c r="U161" s="231">
        <f t="shared" si="57"/>
        <v>793.83321999999998</v>
      </c>
      <c r="V161" s="231" t="s">
        <v>11</v>
      </c>
      <c r="W161" s="193">
        <f t="shared" ref="W161:AU161" si="59">SUM(W155:W160)</f>
        <v>0</v>
      </c>
      <c r="X161" s="193">
        <f t="shared" si="59"/>
        <v>0</v>
      </c>
      <c r="Y161" s="193">
        <f t="shared" si="59"/>
        <v>0</v>
      </c>
      <c r="Z161" s="193">
        <f t="shared" si="59"/>
        <v>0</v>
      </c>
      <c r="AA161" s="193">
        <f t="shared" si="59"/>
        <v>0</v>
      </c>
      <c r="AB161" s="193">
        <f t="shared" si="59"/>
        <v>0</v>
      </c>
      <c r="AC161" s="193">
        <f t="shared" si="59"/>
        <v>0</v>
      </c>
      <c r="AD161" s="193">
        <f t="shared" si="59"/>
        <v>0</v>
      </c>
      <c r="AE161" s="193">
        <f t="shared" si="59"/>
        <v>0</v>
      </c>
      <c r="AF161" s="193">
        <f t="shared" si="59"/>
        <v>0</v>
      </c>
      <c r="AG161" s="193">
        <f t="shared" si="59"/>
        <v>0</v>
      </c>
      <c r="AH161" s="230">
        <f t="shared" si="59"/>
        <v>0</v>
      </c>
      <c r="AI161" s="230">
        <f t="shared" si="59"/>
        <v>0</v>
      </c>
      <c r="AJ161" s="230">
        <f t="shared" si="59"/>
        <v>0</v>
      </c>
      <c r="AK161" s="193">
        <f t="shared" si="59"/>
        <v>0</v>
      </c>
      <c r="AL161" s="193">
        <f t="shared" si="59"/>
        <v>0</v>
      </c>
      <c r="AM161" s="193">
        <f t="shared" si="59"/>
        <v>0</v>
      </c>
      <c r="AN161" s="193">
        <f t="shared" si="59"/>
        <v>0</v>
      </c>
      <c r="AO161" s="193">
        <f t="shared" si="59"/>
        <v>0</v>
      </c>
      <c r="AP161" s="193">
        <f t="shared" si="59"/>
        <v>0</v>
      </c>
      <c r="AQ161" s="193">
        <f t="shared" si="59"/>
        <v>0</v>
      </c>
      <c r="AR161" s="193">
        <f t="shared" si="59"/>
        <v>0</v>
      </c>
      <c r="AS161" s="193">
        <f t="shared" si="59"/>
        <v>0</v>
      </c>
      <c r="AT161" s="193">
        <f t="shared" si="59"/>
        <v>0</v>
      </c>
      <c r="AU161" s="230">
        <f t="shared" si="59"/>
        <v>0</v>
      </c>
      <c r="AV161" s="328"/>
    </row>
    <row r="162" spans="1:48" ht="19.5" customHeight="1">
      <c r="A162" s="526"/>
      <c r="B162" s="474" t="s">
        <v>224</v>
      </c>
      <c r="C162" s="656" t="s">
        <v>89</v>
      </c>
      <c r="D162" s="474" t="s">
        <v>264</v>
      </c>
      <c r="E162" s="474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474" t="s">
        <v>78</v>
      </c>
      <c r="K162" s="474" t="s">
        <v>79</v>
      </c>
      <c r="L162" s="515">
        <v>303.57499999999999</v>
      </c>
      <c r="M162" s="515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93">
        <v>0</v>
      </c>
      <c r="X162" s="93">
        <v>0</v>
      </c>
      <c r="Y162" s="93">
        <v>0</v>
      </c>
      <c r="Z162" s="93">
        <v>0</v>
      </c>
      <c r="AA162" s="93">
        <v>0</v>
      </c>
      <c r="AB162" s="93">
        <v>0</v>
      </c>
      <c r="AC162" s="93">
        <v>0</v>
      </c>
      <c r="AD162" s="93">
        <v>0</v>
      </c>
      <c r="AE162" s="93">
        <v>0</v>
      </c>
      <c r="AF162" s="93">
        <v>0</v>
      </c>
      <c r="AG162" s="93">
        <v>0</v>
      </c>
      <c r="AH162" s="5">
        <v>0</v>
      </c>
      <c r="AI162" s="5">
        <v>0</v>
      </c>
      <c r="AJ162" s="5">
        <v>0</v>
      </c>
      <c r="AK162" s="93">
        <v>0</v>
      </c>
      <c r="AL162" s="93">
        <v>0</v>
      </c>
      <c r="AM162" s="93">
        <v>0</v>
      </c>
      <c r="AN162" s="93">
        <v>0</v>
      </c>
      <c r="AO162" s="93">
        <v>0</v>
      </c>
      <c r="AP162" s="93">
        <v>0</v>
      </c>
      <c r="AQ162" s="93">
        <v>0</v>
      </c>
      <c r="AR162" s="93">
        <v>0</v>
      </c>
      <c r="AS162" s="93">
        <v>0</v>
      </c>
      <c r="AT162" s="93">
        <v>0</v>
      </c>
      <c r="AU162" s="5">
        <v>0</v>
      </c>
      <c r="AV162" s="636" t="s">
        <v>997</v>
      </c>
    </row>
    <row r="163" spans="1:48" ht="19.5" customHeight="1">
      <c r="A163" s="526"/>
      <c r="B163" s="474"/>
      <c r="C163" s="656"/>
      <c r="D163" s="474"/>
      <c r="E163" s="474"/>
      <c r="F163" s="6" t="s">
        <v>19</v>
      </c>
      <c r="G163" s="6" t="s">
        <v>22</v>
      </c>
      <c r="H163" s="6" t="s">
        <v>297</v>
      </c>
      <c r="I163" s="6" t="s">
        <v>297</v>
      </c>
      <c r="J163" s="474"/>
      <c r="K163" s="474"/>
      <c r="L163" s="515"/>
      <c r="M163" s="515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93">
        <v>74000</v>
      </c>
      <c r="X163" s="93">
        <v>0</v>
      </c>
      <c r="Y163" s="93">
        <v>0</v>
      </c>
      <c r="Z163" s="93">
        <v>0</v>
      </c>
      <c r="AA163" s="93">
        <v>0</v>
      </c>
      <c r="AB163" s="93">
        <v>0</v>
      </c>
      <c r="AC163" s="93">
        <v>0</v>
      </c>
      <c r="AD163" s="93">
        <v>0</v>
      </c>
      <c r="AE163" s="93">
        <v>0</v>
      </c>
      <c r="AF163" s="93">
        <v>0</v>
      </c>
      <c r="AG163" s="93">
        <v>0</v>
      </c>
      <c r="AH163" s="5">
        <v>0</v>
      </c>
      <c r="AI163" s="5">
        <v>0</v>
      </c>
      <c r="AJ163" s="5">
        <v>0</v>
      </c>
      <c r="AK163" s="93">
        <v>0</v>
      </c>
      <c r="AL163" s="93">
        <v>0</v>
      </c>
      <c r="AM163" s="93">
        <v>0</v>
      </c>
      <c r="AN163" s="93">
        <v>0</v>
      </c>
      <c r="AO163" s="93">
        <v>0</v>
      </c>
      <c r="AP163" s="93">
        <v>0</v>
      </c>
      <c r="AQ163" s="93">
        <v>0</v>
      </c>
      <c r="AR163" s="93">
        <v>0</v>
      </c>
      <c r="AS163" s="93">
        <v>0</v>
      </c>
      <c r="AT163" s="93">
        <v>0</v>
      </c>
      <c r="AU163" s="5">
        <v>0</v>
      </c>
      <c r="AV163" s="637"/>
    </row>
    <row r="164" spans="1:48" ht="19.5" customHeight="1">
      <c r="A164" s="526"/>
      <c r="B164" s="474"/>
      <c r="C164" s="656"/>
      <c r="D164" s="474"/>
      <c r="E164" s="474"/>
      <c r="F164" s="476" t="s">
        <v>39</v>
      </c>
      <c r="G164" s="476" t="s">
        <v>21</v>
      </c>
      <c r="H164" s="476" t="s">
        <v>314</v>
      </c>
      <c r="I164" s="476" t="s">
        <v>312</v>
      </c>
      <c r="J164" s="474"/>
      <c r="K164" s="474"/>
      <c r="L164" s="515"/>
      <c r="M164" s="515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93">
        <v>0</v>
      </c>
      <c r="X164" s="93">
        <v>0</v>
      </c>
      <c r="Y164" s="93">
        <v>0</v>
      </c>
      <c r="Z164" s="93">
        <v>0</v>
      </c>
      <c r="AA164" s="93">
        <v>0</v>
      </c>
      <c r="AB164" s="93">
        <v>0</v>
      </c>
      <c r="AC164" s="93">
        <v>0</v>
      </c>
      <c r="AD164" s="93">
        <v>0</v>
      </c>
      <c r="AE164" s="93">
        <v>0</v>
      </c>
      <c r="AF164" s="93">
        <v>0</v>
      </c>
      <c r="AG164" s="93">
        <v>0</v>
      </c>
      <c r="AH164" s="5">
        <v>0</v>
      </c>
      <c r="AI164" s="5">
        <v>0</v>
      </c>
      <c r="AJ164" s="5">
        <v>0</v>
      </c>
      <c r="AK164" s="93">
        <v>0</v>
      </c>
      <c r="AL164" s="93">
        <v>0</v>
      </c>
      <c r="AM164" s="93">
        <v>0</v>
      </c>
      <c r="AN164" s="93">
        <v>0</v>
      </c>
      <c r="AO164" s="93">
        <v>0</v>
      </c>
      <c r="AP164" s="93">
        <v>0</v>
      </c>
      <c r="AQ164" s="93">
        <v>0</v>
      </c>
      <c r="AR164" s="93">
        <v>0</v>
      </c>
      <c r="AS164" s="93">
        <v>0</v>
      </c>
      <c r="AT164" s="93">
        <v>0</v>
      </c>
      <c r="AU164" s="5">
        <v>0</v>
      </c>
      <c r="AV164" s="637"/>
    </row>
    <row r="165" spans="1:48" ht="19.5" customHeight="1">
      <c r="A165" s="526"/>
      <c r="B165" s="474"/>
      <c r="C165" s="656"/>
      <c r="D165" s="474"/>
      <c r="E165" s="474"/>
      <c r="F165" s="476"/>
      <c r="G165" s="476"/>
      <c r="H165" s="476"/>
      <c r="I165" s="476"/>
      <c r="J165" s="474"/>
      <c r="K165" s="474"/>
      <c r="L165" s="515"/>
      <c r="M165" s="515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93">
        <v>0</v>
      </c>
      <c r="X165" s="93">
        <v>0</v>
      </c>
      <c r="Y165" s="93">
        <v>0</v>
      </c>
      <c r="Z165" s="93">
        <v>0</v>
      </c>
      <c r="AA165" s="93">
        <v>0</v>
      </c>
      <c r="AB165" s="93">
        <v>0</v>
      </c>
      <c r="AC165" s="93">
        <v>0</v>
      </c>
      <c r="AD165" s="93">
        <v>0</v>
      </c>
      <c r="AE165" s="93">
        <v>0</v>
      </c>
      <c r="AF165" s="93">
        <v>0</v>
      </c>
      <c r="AG165" s="93">
        <v>0</v>
      </c>
      <c r="AH165" s="5">
        <v>0</v>
      </c>
      <c r="AI165" s="5">
        <v>0</v>
      </c>
      <c r="AJ165" s="5">
        <v>0</v>
      </c>
      <c r="AK165" s="93">
        <v>0</v>
      </c>
      <c r="AL165" s="93">
        <v>0</v>
      </c>
      <c r="AM165" s="93">
        <v>0</v>
      </c>
      <c r="AN165" s="93">
        <v>0</v>
      </c>
      <c r="AO165" s="93">
        <v>0</v>
      </c>
      <c r="AP165" s="93">
        <v>0</v>
      </c>
      <c r="AQ165" s="93">
        <v>0</v>
      </c>
      <c r="AR165" s="93">
        <v>0</v>
      </c>
      <c r="AS165" s="93">
        <v>0</v>
      </c>
      <c r="AT165" s="93">
        <v>0</v>
      </c>
      <c r="AU165" s="5">
        <v>0</v>
      </c>
      <c r="AV165" s="637"/>
    </row>
    <row r="166" spans="1:48" ht="18" customHeight="1">
      <c r="A166" s="526"/>
      <c r="B166" s="474"/>
      <c r="C166" s="656"/>
      <c r="D166" s="474"/>
      <c r="E166" s="474"/>
      <c r="F166" s="476"/>
      <c r="G166" s="476"/>
      <c r="H166" s="476"/>
      <c r="I166" s="476"/>
      <c r="J166" s="474"/>
      <c r="K166" s="474"/>
      <c r="L166" s="515"/>
      <c r="M166" s="515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93">
        <v>0</v>
      </c>
      <c r="X166" s="93">
        <v>0</v>
      </c>
      <c r="Y166" s="93">
        <v>0</v>
      </c>
      <c r="Z166" s="93">
        <v>0</v>
      </c>
      <c r="AA166" s="93">
        <v>0</v>
      </c>
      <c r="AB166" s="93">
        <v>0</v>
      </c>
      <c r="AC166" s="93">
        <v>0</v>
      </c>
      <c r="AD166" s="93">
        <v>0</v>
      </c>
      <c r="AE166" s="93">
        <v>0</v>
      </c>
      <c r="AF166" s="93">
        <v>0</v>
      </c>
      <c r="AG166" s="93">
        <v>0</v>
      </c>
      <c r="AH166" s="5">
        <v>0</v>
      </c>
      <c r="AI166" s="5">
        <v>0</v>
      </c>
      <c r="AJ166" s="5">
        <v>0</v>
      </c>
      <c r="AK166" s="93">
        <v>0</v>
      </c>
      <c r="AL166" s="93">
        <v>0</v>
      </c>
      <c r="AM166" s="93">
        <v>0</v>
      </c>
      <c r="AN166" s="93">
        <v>0</v>
      </c>
      <c r="AO166" s="93">
        <v>0</v>
      </c>
      <c r="AP166" s="93">
        <v>0</v>
      </c>
      <c r="AQ166" s="93">
        <v>0</v>
      </c>
      <c r="AR166" s="93">
        <v>0</v>
      </c>
      <c r="AS166" s="93">
        <v>0</v>
      </c>
      <c r="AT166" s="93">
        <v>0</v>
      </c>
      <c r="AU166" s="5">
        <v>0</v>
      </c>
      <c r="AV166" s="638"/>
    </row>
    <row r="167" spans="1:48" ht="18" customHeight="1">
      <c r="A167" s="526"/>
      <c r="B167" s="474"/>
      <c r="C167" s="656"/>
      <c r="D167" s="474"/>
      <c r="E167" s="474"/>
      <c r="F167" s="476"/>
      <c r="G167" s="476"/>
      <c r="H167" s="476"/>
      <c r="I167" s="476"/>
      <c r="J167" s="474"/>
      <c r="K167" s="474"/>
      <c r="L167" s="515"/>
      <c r="M167" s="515"/>
      <c r="N167" s="230">
        <f t="shared" ref="N167:T167" si="60">SUM(N162:N166)</f>
        <v>0</v>
      </c>
      <c r="O167" s="230">
        <f t="shared" si="60"/>
        <v>0</v>
      </c>
      <c r="P167" s="230">
        <f t="shared" si="60"/>
        <v>0</v>
      </c>
      <c r="Q167" s="230">
        <f t="shared" si="60"/>
        <v>74</v>
      </c>
      <c r="R167" s="230">
        <f t="shared" si="60"/>
        <v>89.944000000000003</v>
      </c>
      <c r="S167" s="230">
        <f t="shared" si="60"/>
        <v>67.206860000000006</v>
      </c>
      <c r="T167" s="230">
        <f t="shared" si="60"/>
        <v>67.206860000000006</v>
      </c>
      <c r="U167" s="231">
        <f t="shared" si="57"/>
        <v>298.35772000000003</v>
      </c>
      <c r="V167" s="231" t="s">
        <v>11</v>
      </c>
      <c r="W167" s="193">
        <f t="shared" ref="W167:AU167" si="61">SUM(W162:W166)</f>
        <v>74000</v>
      </c>
      <c r="X167" s="193">
        <f t="shared" si="61"/>
        <v>0</v>
      </c>
      <c r="Y167" s="193">
        <f t="shared" si="61"/>
        <v>0</v>
      </c>
      <c r="Z167" s="193">
        <f t="shared" si="61"/>
        <v>0</v>
      </c>
      <c r="AA167" s="193">
        <f t="shared" si="61"/>
        <v>0</v>
      </c>
      <c r="AB167" s="193">
        <f t="shared" si="61"/>
        <v>0</v>
      </c>
      <c r="AC167" s="193">
        <f t="shared" si="61"/>
        <v>0</v>
      </c>
      <c r="AD167" s="193">
        <f t="shared" si="61"/>
        <v>0</v>
      </c>
      <c r="AE167" s="193">
        <f t="shared" si="61"/>
        <v>0</v>
      </c>
      <c r="AF167" s="193">
        <f t="shared" si="61"/>
        <v>0</v>
      </c>
      <c r="AG167" s="193">
        <f t="shared" si="61"/>
        <v>0</v>
      </c>
      <c r="AH167" s="230">
        <f t="shared" si="61"/>
        <v>0</v>
      </c>
      <c r="AI167" s="230">
        <f t="shared" si="61"/>
        <v>0</v>
      </c>
      <c r="AJ167" s="230">
        <f t="shared" si="61"/>
        <v>0</v>
      </c>
      <c r="AK167" s="193">
        <f t="shared" si="61"/>
        <v>0</v>
      </c>
      <c r="AL167" s="193">
        <f t="shared" si="61"/>
        <v>0</v>
      </c>
      <c r="AM167" s="193">
        <f t="shared" si="61"/>
        <v>0</v>
      </c>
      <c r="AN167" s="193">
        <f t="shared" si="61"/>
        <v>0</v>
      </c>
      <c r="AO167" s="193">
        <f t="shared" si="61"/>
        <v>0</v>
      </c>
      <c r="AP167" s="193">
        <f t="shared" si="61"/>
        <v>0</v>
      </c>
      <c r="AQ167" s="193">
        <f t="shared" si="61"/>
        <v>0</v>
      </c>
      <c r="AR167" s="193">
        <f t="shared" si="61"/>
        <v>0</v>
      </c>
      <c r="AS167" s="193">
        <f t="shared" si="61"/>
        <v>0</v>
      </c>
      <c r="AT167" s="193">
        <f t="shared" si="61"/>
        <v>0</v>
      </c>
      <c r="AU167" s="230">
        <f t="shared" si="61"/>
        <v>0</v>
      </c>
      <c r="AV167" s="328"/>
    </row>
    <row r="168" spans="1:48" ht="19.5" customHeight="1">
      <c r="A168" s="526"/>
      <c r="B168" s="474" t="s">
        <v>225</v>
      </c>
      <c r="C168" s="656" t="s">
        <v>87</v>
      </c>
      <c r="D168" s="474" t="s">
        <v>264</v>
      </c>
      <c r="E168" s="474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474" t="s">
        <v>80</v>
      </c>
      <c r="K168" s="474" t="s">
        <v>81</v>
      </c>
      <c r="L168" s="515">
        <v>367.79300000000001</v>
      </c>
      <c r="M168" s="515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93">
        <v>0</v>
      </c>
      <c r="X168" s="93">
        <v>0</v>
      </c>
      <c r="Y168" s="93">
        <v>0</v>
      </c>
      <c r="Z168" s="93">
        <v>0</v>
      </c>
      <c r="AA168" s="93">
        <v>0</v>
      </c>
      <c r="AB168" s="93">
        <v>0</v>
      </c>
      <c r="AC168" s="93">
        <v>0</v>
      </c>
      <c r="AD168" s="93">
        <v>0</v>
      </c>
      <c r="AE168" s="93">
        <v>0</v>
      </c>
      <c r="AF168" s="93">
        <v>0</v>
      </c>
      <c r="AG168" s="93">
        <v>0</v>
      </c>
      <c r="AH168" s="5">
        <v>0</v>
      </c>
      <c r="AI168" s="5">
        <v>0</v>
      </c>
      <c r="AJ168" s="5">
        <v>0</v>
      </c>
      <c r="AK168" s="93">
        <v>0</v>
      </c>
      <c r="AL168" s="93">
        <v>0</v>
      </c>
      <c r="AM168" s="93">
        <v>0</v>
      </c>
      <c r="AN168" s="93">
        <v>0</v>
      </c>
      <c r="AO168" s="93">
        <v>0</v>
      </c>
      <c r="AP168" s="93">
        <v>0</v>
      </c>
      <c r="AQ168" s="93">
        <v>0</v>
      </c>
      <c r="AR168" s="93">
        <v>0</v>
      </c>
      <c r="AS168" s="93">
        <v>0</v>
      </c>
      <c r="AT168" s="93">
        <v>0</v>
      </c>
      <c r="AU168" s="5">
        <v>0</v>
      </c>
      <c r="AV168" s="636" t="s">
        <v>997</v>
      </c>
    </row>
    <row r="169" spans="1:48" ht="19.5" customHeight="1">
      <c r="A169" s="526"/>
      <c r="B169" s="474"/>
      <c r="C169" s="656"/>
      <c r="D169" s="474"/>
      <c r="E169" s="474"/>
      <c r="F169" s="6" t="s">
        <v>19</v>
      </c>
      <c r="G169" s="6" t="s">
        <v>22</v>
      </c>
      <c r="H169" s="6" t="s">
        <v>297</v>
      </c>
      <c r="I169" s="6" t="s">
        <v>297</v>
      </c>
      <c r="J169" s="474"/>
      <c r="K169" s="474"/>
      <c r="L169" s="515"/>
      <c r="M169" s="515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93">
        <v>90000</v>
      </c>
      <c r="X169" s="93">
        <v>0</v>
      </c>
      <c r="Y169" s="93">
        <v>0</v>
      </c>
      <c r="Z169" s="93">
        <v>0</v>
      </c>
      <c r="AA169" s="93">
        <v>0</v>
      </c>
      <c r="AB169" s="93">
        <v>0</v>
      </c>
      <c r="AC169" s="93">
        <v>0</v>
      </c>
      <c r="AD169" s="93">
        <v>0</v>
      </c>
      <c r="AE169" s="93">
        <v>0</v>
      </c>
      <c r="AF169" s="93">
        <v>0</v>
      </c>
      <c r="AG169" s="93">
        <v>0</v>
      </c>
      <c r="AH169" s="5">
        <v>0</v>
      </c>
      <c r="AI169" s="5">
        <v>0</v>
      </c>
      <c r="AJ169" s="5">
        <v>0</v>
      </c>
      <c r="AK169" s="93">
        <v>0</v>
      </c>
      <c r="AL169" s="93">
        <v>0</v>
      </c>
      <c r="AM169" s="93">
        <v>0</v>
      </c>
      <c r="AN169" s="93">
        <v>0</v>
      </c>
      <c r="AO169" s="93">
        <v>0</v>
      </c>
      <c r="AP169" s="93">
        <v>0</v>
      </c>
      <c r="AQ169" s="93">
        <v>0</v>
      </c>
      <c r="AR169" s="93">
        <v>0</v>
      </c>
      <c r="AS169" s="93">
        <v>0</v>
      </c>
      <c r="AT169" s="93">
        <v>0</v>
      </c>
      <c r="AU169" s="5">
        <v>0</v>
      </c>
      <c r="AV169" s="637"/>
    </row>
    <row r="170" spans="1:48" ht="19.5" customHeight="1">
      <c r="A170" s="526"/>
      <c r="B170" s="474"/>
      <c r="C170" s="656"/>
      <c r="D170" s="474"/>
      <c r="E170" s="474"/>
      <c r="F170" s="476" t="s">
        <v>39</v>
      </c>
      <c r="G170" s="476" t="s">
        <v>21</v>
      </c>
      <c r="H170" s="476" t="s">
        <v>315</v>
      </c>
      <c r="I170" s="476" t="s">
        <v>316</v>
      </c>
      <c r="J170" s="474"/>
      <c r="K170" s="474"/>
      <c r="L170" s="515"/>
      <c r="M170" s="515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93">
        <v>0</v>
      </c>
      <c r="X170" s="93">
        <v>0</v>
      </c>
      <c r="Y170" s="93">
        <v>0</v>
      </c>
      <c r="Z170" s="93">
        <v>0</v>
      </c>
      <c r="AA170" s="93">
        <v>0</v>
      </c>
      <c r="AB170" s="93">
        <v>0</v>
      </c>
      <c r="AC170" s="93">
        <v>0</v>
      </c>
      <c r="AD170" s="93">
        <v>0</v>
      </c>
      <c r="AE170" s="93">
        <v>0</v>
      </c>
      <c r="AF170" s="93">
        <v>0</v>
      </c>
      <c r="AG170" s="93">
        <v>0</v>
      </c>
      <c r="AH170" s="5">
        <v>0</v>
      </c>
      <c r="AI170" s="5">
        <v>0</v>
      </c>
      <c r="AJ170" s="5">
        <v>0</v>
      </c>
      <c r="AK170" s="93">
        <v>0</v>
      </c>
      <c r="AL170" s="93">
        <v>0</v>
      </c>
      <c r="AM170" s="93">
        <v>0</v>
      </c>
      <c r="AN170" s="93">
        <v>0</v>
      </c>
      <c r="AO170" s="93">
        <v>0</v>
      </c>
      <c r="AP170" s="93">
        <v>0</v>
      </c>
      <c r="AQ170" s="93">
        <v>0</v>
      </c>
      <c r="AR170" s="93">
        <v>0</v>
      </c>
      <c r="AS170" s="93">
        <v>0</v>
      </c>
      <c r="AT170" s="93">
        <v>0</v>
      </c>
      <c r="AU170" s="5">
        <v>0</v>
      </c>
      <c r="AV170" s="637"/>
    </row>
    <row r="171" spans="1:48" ht="19.5" customHeight="1">
      <c r="A171" s="526"/>
      <c r="B171" s="474"/>
      <c r="C171" s="656"/>
      <c r="D171" s="474"/>
      <c r="E171" s="474"/>
      <c r="F171" s="476"/>
      <c r="G171" s="476"/>
      <c r="H171" s="476"/>
      <c r="I171" s="476"/>
      <c r="J171" s="474"/>
      <c r="K171" s="474"/>
      <c r="L171" s="515"/>
      <c r="M171" s="515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93">
        <v>0</v>
      </c>
      <c r="X171" s="93">
        <v>0</v>
      </c>
      <c r="Y171" s="93">
        <v>0</v>
      </c>
      <c r="Z171" s="93">
        <v>0</v>
      </c>
      <c r="AA171" s="93">
        <v>0</v>
      </c>
      <c r="AB171" s="93">
        <v>0</v>
      </c>
      <c r="AC171" s="93">
        <v>0</v>
      </c>
      <c r="AD171" s="93">
        <v>0</v>
      </c>
      <c r="AE171" s="93">
        <v>0</v>
      </c>
      <c r="AF171" s="93">
        <v>0</v>
      </c>
      <c r="AG171" s="93">
        <v>0</v>
      </c>
      <c r="AH171" s="5">
        <v>0</v>
      </c>
      <c r="AI171" s="5">
        <v>0</v>
      </c>
      <c r="AJ171" s="5">
        <v>0</v>
      </c>
      <c r="AK171" s="93">
        <v>0</v>
      </c>
      <c r="AL171" s="93">
        <v>0</v>
      </c>
      <c r="AM171" s="93">
        <v>0</v>
      </c>
      <c r="AN171" s="93">
        <v>0</v>
      </c>
      <c r="AO171" s="93">
        <v>0</v>
      </c>
      <c r="AP171" s="93">
        <v>0</v>
      </c>
      <c r="AQ171" s="93">
        <v>0</v>
      </c>
      <c r="AR171" s="93">
        <v>0</v>
      </c>
      <c r="AS171" s="93">
        <v>0</v>
      </c>
      <c r="AT171" s="93">
        <v>0</v>
      </c>
      <c r="AU171" s="5">
        <v>0</v>
      </c>
      <c r="AV171" s="637"/>
    </row>
    <row r="172" spans="1:48" ht="18" customHeight="1">
      <c r="A172" s="526"/>
      <c r="B172" s="474"/>
      <c r="C172" s="656"/>
      <c r="D172" s="474"/>
      <c r="E172" s="474"/>
      <c r="F172" s="476"/>
      <c r="G172" s="476"/>
      <c r="H172" s="476"/>
      <c r="I172" s="476"/>
      <c r="J172" s="474"/>
      <c r="K172" s="474"/>
      <c r="L172" s="515"/>
      <c r="M172" s="515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93">
        <v>0</v>
      </c>
      <c r="X172" s="93">
        <v>0</v>
      </c>
      <c r="Y172" s="93">
        <v>0</v>
      </c>
      <c r="Z172" s="93">
        <v>0</v>
      </c>
      <c r="AA172" s="93">
        <v>0</v>
      </c>
      <c r="AB172" s="93">
        <v>0</v>
      </c>
      <c r="AC172" s="93">
        <v>0</v>
      </c>
      <c r="AD172" s="93">
        <v>0</v>
      </c>
      <c r="AE172" s="93">
        <v>0</v>
      </c>
      <c r="AF172" s="93">
        <v>0</v>
      </c>
      <c r="AG172" s="93">
        <v>0</v>
      </c>
      <c r="AH172" s="5">
        <v>0</v>
      </c>
      <c r="AI172" s="5">
        <v>0</v>
      </c>
      <c r="AJ172" s="5">
        <v>0</v>
      </c>
      <c r="AK172" s="93">
        <v>0</v>
      </c>
      <c r="AL172" s="93">
        <v>0</v>
      </c>
      <c r="AM172" s="93">
        <v>0</v>
      </c>
      <c r="AN172" s="93">
        <v>0</v>
      </c>
      <c r="AO172" s="93">
        <v>0</v>
      </c>
      <c r="AP172" s="93">
        <v>0</v>
      </c>
      <c r="AQ172" s="93">
        <v>0</v>
      </c>
      <c r="AR172" s="93">
        <v>0</v>
      </c>
      <c r="AS172" s="93">
        <v>0</v>
      </c>
      <c r="AT172" s="93">
        <v>0</v>
      </c>
      <c r="AU172" s="5">
        <v>0</v>
      </c>
      <c r="AV172" s="638"/>
    </row>
    <row r="173" spans="1:48" ht="18" customHeight="1">
      <c r="A173" s="526"/>
      <c r="B173" s="474"/>
      <c r="C173" s="656"/>
      <c r="D173" s="474"/>
      <c r="E173" s="474"/>
      <c r="F173" s="476"/>
      <c r="G173" s="476"/>
      <c r="H173" s="476"/>
      <c r="I173" s="476"/>
      <c r="J173" s="474"/>
      <c r="K173" s="474"/>
      <c r="L173" s="515"/>
      <c r="M173" s="515"/>
      <c r="N173" s="230">
        <f t="shared" ref="N173:T173" si="62">SUM(N168:N172)</f>
        <v>16.268999999999998</v>
      </c>
      <c r="O173" s="230">
        <f t="shared" si="62"/>
        <v>13.77323</v>
      </c>
      <c r="P173" s="230">
        <f t="shared" si="62"/>
        <v>12.942970000000001</v>
      </c>
      <c r="Q173" s="230">
        <f t="shared" si="62"/>
        <v>90</v>
      </c>
      <c r="R173" s="230">
        <f t="shared" si="62"/>
        <v>8.9741099999999996</v>
      </c>
      <c r="S173" s="230">
        <f t="shared" si="62"/>
        <v>50</v>
      </c>
      <c r="T173" s="230">
        <f t="shared" si="62"/>
        <v>50</v>
      </c>
      <c r="U173" s="231">
        <f t="shared" si="57"/>
        <v>241.95930999999999</v>
      </c>
      <c r="V173" s="231" t="s">
        <v>11</v>
      </c>
      <c r="W173" s="193">
        <f t="shared" ref="W173:AU173" si="63">SUM(W168:W172)</f>
        <v>90000</v>
      </c>
      <c r="X173" s="193">
        <f t="shared" si="63"/>
        <v>0</v>
      </c>
      <c r="Y173" s="193">
        <f t="shared" si="63"/>
        <v>0</v>
      </c>
      <c r="Z173" s="193">
        <f t="shared" si="63"/>
        <v>0</v>
      </c>
      <c r="AA173" s="193">
        <f t="shared" si="63"/>
        <v>0</v>
      </c>
      <c r="AB173" s="193">
        <f t="shared" si="63"/>
        <v>0</v>
      </c>
      <c r="AC173" s="193">
        <f t="shared" si="63"/>
        <v>0</v>
      </c>
      <c r="AD173" s="193">
        <f t="shared" si="63"/>
        <v>0</v>
      </c>
      <c r="AE173" s="193">
        <f t="shared" si="63"/>
        <v>0</v>
      </c>
      <c r="AF173" s="193">
        <f t="shared" si="63"/>
        <v>0</v>
      </c>
      <c r="AG173" s="193">
        <f t="shared" si="63"/>
        <v>0</v>
      </c>
      <c r="AH173" s="230">
        <f t="shared" si="63"/>
        <v>0</v>
      </c>
      <c r="AI173" s="230">
        <f t="shared" si="63"/>
        <v>0</v>
      </c>
      <c r="AJ173" s="230">
        <f t="shared" si="63"/>
        <v>0</v>
      </c>
      <c r="AK173" s="193">
        <f t="shared" si="63"/>
        <v>0</v>
      </c>
      <c r="AL173" s="193">
        <f t="shared" si="63"/>
        <v>0</v>
      </c>
      <c r="AM173" s="193">
        <f t="shared" si="63"/>
        <v>0</v>
      </c>
      <c r="AN173" s="193">
        <f t="shared" si="63"/>
        <v>0</v>
      </c>
      <c r="AO173" s="193">
        <f t="shared" si="63"/>
        <v>0</v>
      </c>
      <c r="AP173" s="193">
        <f t="shared" si="63"/>
        <v>0</v>
      </c>
      <c r="AQ173" s="193">
        <f t="shared" si="63"/>
        <v>0</v>
      </c>
      <c r="AR173" s="193">
        <f t="shared" si="63"/>
        <v>0</v>
      </c>
      <c r="AS173" s="193">
        <f t="shared" si="63"/>
        <v>0</v>
      </c>
      <c r="AT173" s="193">
        <f t="shared" si="63"/>
        <v>0</v>
      </c>
      <c r="AU173" s="230">
        <f t="shared" si="63"/>
        <v>0</v>
      </c>
      <c r="AV173" s="328"/>
    </row>
    <row r="174" spans="1:48" ht="19.5" customHeight="1">
      <c r="A174" s="526"/>
      <c r="B174" s="474" t="s">
        <v>226</v>
      </c>
      <c r="C174" s="656" t="s">
        <v>88</v>
      </c>
      <c r="D174" s="474" t="s">
        <v>264</v>
      </c>
      <c r="E174" s="474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474" t="s">
        <v>82</v>
      </c>
      <c r="K174" s="474" t="s">
        <v>82</v>
      </c>
      <c r="L174" s="515">
        <v>8.2159999999999993</v>
      </c>
      <c r="M174" s="515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93">
        <v>0</v>
      </c>
      <c r="X174" s="93">
        <v>0</v>
      </c>
      <c r="Y174" s="93">
        <v>0</v>
      </c>
      <c r="Z174" s="93">
        <v>0</v>
      </c>
      <c r="AA174" s="93">
        <v>0</v>
      </c>
      <c r="AB174" s="93">
        <v>0</v>
      </c>
      <c r="AC174" s="93">
        <v>0</v>
      </c>
      <c r="AD174" s="93">
        <v>0</v>
      </c>
      <c r="AE174" s="93">
        <v>0</v>
      </c>
      <c r="AF174" s="93">
        <v>0</v>
      </c>
      <c r="AG174" s="93">
        <v>0</v>
      </c>
      <c r="AH174" s="5">
        <v>0</v>
      </c>
      <c r="AI174" s="5">
        <v>0</v>
      </c>
      <c r="AJ174" s="5">
        <v>0</v>
      </c>
      <c r="AK174" s="93">
        <v>0</v>
      </c>
      <c r="AL174" s="93">
        <v>0</v>
      </c>
      <c r="AM174" s="93">
        <v>0</v>
      </c>
      <c r="AN174" s="93">
        <v>0</v>
      </c>
      <c r="AO174" s="93">
        <v>0</v>
      </c>
      <c r="AP174" s="93">
        <v>0</v>
      </c>
      <c r="AQ174" s="93">
        <v>0</v>
      </c>
      <c r="AR174" s="93">
        <v>0</v>
      </c>
      <c r="AS174" s="93">
        <v>0</v>
      </c>
      <c r="AT174" s="93">
        <v>0</v>
      </c>
      <c r="AU174" s="5">
        <v>0</v>
      </c>
      <c r="AV174" s="636" t="s">
        <v>988</v>
      </c>
    </row>
    <row r="175" spans="1:48" ht="22.5" customHeight="1">
      <c r="A175" s="526"/>
      <c r="B175" s="474"/>
      <c r="C175" s="656"/>
      <c r="D175" s="474"/>
      <c r="E175" s="474"/>
      <c r="F175" s="6" t="s">
        <v>19</v>
      </c>
      <c r="G175" s="6" t="s">
        <v>22</v>
      </c>
      <c r="H175" s="6" t="s">
        <v>297</v>
      </c>
      <c r="I175" s="6" t="s">
        <v>297</v>
      </c>
      <c r="J175" s="474"/>
      <c r="K175" s="474"/>
      <c r="L175" s="515"/>
      <c r="M175" s="515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93">
        <v>8215.9</v>
      </c>
      <c r="X175" s="93">
        <v>0</v>
      </c>
      <c r="Y175" s="93">
        <v>0</v>
      </c>
      <c r="Z175" s="93">
        <v>0</v>
      </c>
      <c r="AA175" s="93">
        <v>0</v>
      </c>
      <c r="AB175" s="93">
        <v>0</v>
      </c>
      <c r="AC175" s="93">
        <v>0</v>
      </c>
      <c r="AD175" s="93">
        <v>0</v>
      </c>
      <c r="AE175" s="93">
        <v>0</v>
      </c>
      <c r="AF175" s="93">
        <v>0</v>
      </c>
      <c r="AG175" s="93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93">
        <f>AK176</f>
        <v>1185.06</v>
      </c>
      <c r="AL175" s="93">
        <v>0</v>
      </c>
      <c r="AM175" s="93">
        <v>0</v>
      </c>
      <c r="AN175" s="93">
        <v>0</v>
      </c>
      <c r="AO175" s="93">
        <v>0</v>
      </c>
      <c r="AP175" s="93">
        <v>0</v>
      </c>
      <c r="AQ175" s="93">
        <v>0</v>
      </c>
      <c r="AR175" s="93">
        <v>0</v>
      </c>
      <c r="AS175" s="93">
        <v>0</v>
      </c>
      <c r="AT175" s="93">
        <v>0</v>
      </c>
      <c r="AU175" s="5">
        <v>0</v>
      </c>
      <c r="AV175" s="637"/>
    </row>
    <row r="176" spans="1:48" s="275" customFormat="1" ht="27.75" hidden="1" customHeight="1">
      <c r="A176" s="526"/>
      <c r="B176" s="474"/>
      <c r="C176" s="656"/>
      <c r="D176" s="474"/>
      <c r="E176" s="474"/>
      <c r="F176" s="272"/>
      <c r="G176" s="272"/>
      <c r="H176" s="272"/>
      <c r="I176" s="272"/>
      <c r="J176" s="474"/>
      <c r="K176" s="474"/>
      <c r="L176" s="515"/>
      <c r="M176" s="515"/>
      <c r="N176" s="273"/>
      <c r="O176" s="273"/>
      <c r="P176" s="273"/>
      <c r="Q176" s="273"/>
      <c r="R176" s="273"/>
      <c r="S176" s="273"/>
      <c r="T176" s="273"/>
      <c r="U176" s="273"/>
      <c r="V176" s="276" t="s">
        <v>928</v>
      </c>
      <c r="W176" s="274"/>
      <c r="X176" s="274"/>
      <c r="Y176" s="274"/>
      <c r="Z176" s="274"/>
      <c r="AA176" s="274"/>
      <c r="AB176" s="274"/>
      <c r="AC176" s="274"/>
      <c r="AD176" s="274"/>
      <c r="AE176" s="274"/>
      <c r="AF176" s="274"/>
      <c r="AG176" s="274"/>
      <c r="AH176" s="277"/>
      <c r="AI176" s="277"/>
      <c r="AJ176" s="277"/>
      <c r="AK176" s="274">
        <v>1185.06</v>
      </c>
      <c r="AL176" s="274"/>
      <c r="AM176" s="274"/>
      <c r="AN176" s="274"/>
      <c r="AO176" s="274"/>
      <c r="AP176" s="274"/>
      <c r="AQ176" s="274"/>
      <c r="AR176" s="274"/>
      <c r="AS176" s="274"/>
      <c r="AT176" s="274"/>
      <c r="AU176" s="273"/>
      <c r="AV176" s="637"/>
    </row>
    <row r="177" spans="1:48" ht="19.5" customHeight="1">
      <c r="A177" s="526"/>
      <c r="B177" s="474"/>
      <c r="C177" s="656"/>
      <c r="D177" s="474"/>
      <c r="E177" s="474"/>
      <c r="F177" s="476" t="s">
        <v>39</v>
      </c>
      <c r="G177" s="476" t="s">
        <v>21</v>
      </c>
      <c r="H177" s="476" t="s">
        <v>297</v>
      </c>
      <c r="I177" s="476" t="s">
        <v>317</v>
      </c>
      <c r="J177" s="474"/>
      <c r="K177" s="474"/>
      <c r="L177" s="515"/>
      <c r="M177" s="515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93">
        <v>0</v>
      </c>
      <c r="X177" s="93">
        <v>0</v>
      </c>
      <c r="Y177" s="93">
        <v>0</v>
      </c>
      <c r="Z177" s="93">
        <v>0</v>
      </c>
      <c r="AA177" s="93">
        <v>0</v>
      </c>
      <c r="AB177" s="93">
        <v>0</v>
      </c>
      <c r="AC177" s="93">
        <v>0</v>
      </c>
      <c r="AD177" s="93">
        <v>0</v>
      </c>
      <c r="AE177" s="93">
        <v>0</v>
      </c>
      <c r="AF177" s="93">
        <v>0</v>
      </c>
      <c r="AG177" s="93">
        <v>0</v>
      </c>
      <c r="AH177" s="5">
        <v>0</v>
      </c>
      <c r="AI177" s="5">
        <v>0</v>
      </c>
      <c r="AJ177" s="5">
        <v>0</v>
      </c>
      <c r="AK177" s="93">
        <v>0</v>
      </c>
      <c r="AL177" s="93">
        <v>0</v>
      </c>
      <c r="AM177" s="93">
        <v>0</v>
      </c>
      <c r="AN177" s="93">
        <v>0</v>
      </c>
      <c r="AO177" s="93">
        <v>0</v>
      </c>
      <c r="AP177" s="93">
        <v>0</v>
      </c>
      <c r="AQ177" s="93">
        <v>0</v>
      </c>
      <c r="AR177" s="93">
        <v>0</v>
      </c>
      <c r="AS177" s="93">
        <v>0</v>
      </c>
      <c r="AT177" s="93">
        <v>0</v>
      </c>
      <c r="AU177" s="5">
        <v>0</v>
      </c>
      <c r="AV177" s="637"/>
    </row>
    <row r="178" spans="1:48" ht="19.5" customHeight="1">
      <c r="A178" s="526"/>
      <c r="B178" s="474"/>
      <c r="C178" s="656"/>
      <c r="D178" s="474"/>
      <c r="E178" s="474"/>
      <c r="F178" s="476"/>
      <c r="G178" s="476"/>
      <c r="H178" s="476"/>
      <c r="I178" s="476"/>
      <c r="J178" s="474"/>
      <c r="K178" s="474"/>
      <c r="L178" s="515"/>
      <c r="M178" s="515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93">
        <v>0</v>
      </c>
      <c r="X178" s="93">
        <v>0</v>
      </c>
      <c r="Y178" s="93">
        <v>0</v>
      </c>
      <c r="Z178" s="93">
        <v>0</v>
      </c>
      <c r="AA178" s="93">
        <v>0</v>
      </c>
      <c r="AB178" s="93">
        <v>0</v>
      </c>
      <c r="AC178" s="93">
        <v>0</v>
      </c>
      <c r="AD178" s="93">
        <v>0</v>
      </c>
      <c r="AE178" s="93">
        <v>0</v>
      </c>
      <c r="AF178" s="93">
        <v>0</v>
      </c>
      <c r="AG178" s="93">
        <v>0</v>
      </c>
      <c r="AH178" s="5">
        <v>0</v>
      </c>
      <c r="AI178" s="5">
        <v>0</v>
      </c>
      <c r="AJ178" s="5">
        <v>0</v>
      </c>
      <c r="AK178" s="93">
        <v>0</v>
      </c>
      <c r="AL178" s="93">
        <v>0</v>
      </c>
      <c r="AM178" s="93">
        <v>0</v>
      </c>
      <c r="AN178" s="93">
        <v>0</v>
      </c>
      <c r="AO178" s="93">
        <v>0</v>
      </c>
      <c r="AP178" s="93">
        <v>0</v>
      </c>
      <c r="AQ178" s="93">
        <v>0</v>
      </c>
      <c r="AR178" s="93">
        <v>0</v>
      </c>
      <c r="AS178" s="93">
        <v>0</v>
      </c>
      <c r="AT178" s="93">
        <v>0</v>
      </c>
      <c r="AU178" s="5">
        <v>0</v>
      </c>
      <c r="AV178" s="637"/>
    </row>
    <row r="179" spans="1:48" ht="18" customHeight="1">
      <c r="A179" s="526"/>
      <c r="B179" s="474"/>
      <c r="C179" s="656"/>
      <c r="D179" s="474"/>
      <c r="E179" s="474"/>
      <c r="F179" s="476"/>
      <c r="G179" s="476"/>
      <c r="H179" s="476"/>
      <c r="I179" s="476"/>
      <c r="J179" s="474"/>
      <c r="K179" s="474"/>
      <c r="L179" s="515"/>
      <c r="M179" s="515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93">
        <v>0</v>
      </c>
      <c r="X179" s="93">
        <v>0</v>
      </c>
      <c r="Y179" s="93">
        <v>0</v>
      </c>
      <c r="Z179" s="93">
        <v>0</v>
      </c>
      <c r="AA179" s="93">
        <v>0</v>
      </c>
      <c r="AB179" s="93">
        <v>0</v>
      </c>
      <c r="AC179" s="93">
        <v>0</v>
      </c>
      <c r="AD179" s="93">
        <v>0</v>
      </c>
      <c r="AE179" s="93">
        <v>0</v>
      </c>
      <c r="AF179" s="93">
        <v>0</v>
      </c>
      <c r="AG179" s="93">
        <v>0</v>
      </c>
      <c r="AH179" s="5">
        <v>0</v>
      </c>
      <c r="AI179" s="5">
        <v>0</v>
      </c>
      <c r="AJ179" s="5">
        <v>0</v>
      </c>
      <c r="AK179" s="93">
        <v>0</v>
      </c>
      <c r="AL179" s="93">
        <v>0</v>
      </c>
      <c r="AM179" s="93">
        <v>0</v>
      </c>
      <c r="AN179" s="93">
        <v>0</v>
      </c>
      <c r="AO179" s="93">
        <v>0</v>
      </c>
      <c r="AP179" s="93">
        <v>0</v>
      </c>
      <c r="AQ179" s="93">
        <v>0</v>
      </c>
      <c r="AR179" s="93">
        <v>0</v>
      </c>
      <c r="AS179" s="93">
        <v>0</v>
      </c>
      <c r="AT179" s="93">
        <v>0</v>
      </c>
      <c r="AU179" s="5">
        <v>0</v>
      </c>
      <c r="AV179" s="639"/>
    </row>
    <row r="180" spans="1:48" ht="18" customHeight="1">
      <c r="A180" s="526"/>
      <c r="B180" s="474"/>
      <c r="C180" s="656"/>
      <c r="D180" s="474"/>
      <c r="E180" s="474"/>
      <c r="F180" s="476"/>
      <c r="G180" s="476"/>
      <c r="H180" s="476"/>
      <c r="I180" s="476"/>
      <c r="J180" s="474"/>
      <c r="K180" s="474"/>
      <c r="L180" s="515"/>
      <c r="M180" s="515"/>
      <c r="N180" s="230">
        <f t="shared" ref="N180:T180" si="66">SUM(N174:N179)</f>
        <v>0</v>
      </c>
      <c r="O180" s="230">
        <f t="shared" si="66"/>
        <v>0</v>
      </c>
      <c r="P180" s="230">
        <f t="shared" si="66"/>
        <v>0</v>
      </c>
      <c r="Q180" s="230">
        <f t="shared" si="66"/>
        <v>8.2158999999999995</v>
      </c>
      <c r="R180" s="230">
        <f t="shared" si="66"/>
        <v>0</v>
      </c>
      <c r="S180" s="230">
        <f t="shared" si="66"/>
        <v>0</v>
      </c>
      <c r="T180" s="230">
        <f t="shared" si="66"/>
        <v>0</v>
      </c>
      <c r="U180" s="231">
        <f t="shared" si="57"/>
        <v>8.2158999999999995</v>
      </c>
      <c r="V180" s="231" t="s">
        <v>11</v>
      </c>
      <c r="W180" s="193">
        <f>SUM(W174:W179)</f>
        <v>8215.9</v>
      </c>
      <c r="X180" s="193">
        <f t="shared" ref="X180:AU180" si="67">SUM(X174:X179)</f>
        <v>0</v>
      </c>
      <c r="Y180" s="193">
        <f t="shared" si="67"/>
        <v>0</v>
      </c>
      <c r="Z180" s="193">
        <f t="shared" si="67"/>
        <v>0</v>
      </c>
      <c r="AA180" s="193">
        <f t="shared" si="67"/>
        <v>0</v>
      </c>
      <c r="AB180" s="193">
        <f t="shared" si="67"/>
        <v>0</v>
      </c>
      <c r="AC180" s="193">
        <f t="shared" si="67"/>
        <v>0</v>
      </c>
      <c r="AD180" s="193">
        <f t="shared" si="67"/>
        <v>0</v>
      </c>
      <c r="AE180" s="193">
        <f t="shared" si="67"/>
        <v>0</v>
      </c>
      <c r="AF180" s="193">
        <f t="shared" si="67"/>
        <v>0</v>
      </c>
      <c r="AG180" s="193">
        <f t="shared" ref="AG180:AJ180" si="68">AG175+AG177+AG178+AG179</f>
        <v>0</v>
      </c>
      <c r="AH180" s="193">
        <f t="shared" si="68"/>
        <v>0</v>
      </c>
      <c r="AI180" s="193">
        <f t="shared" si="68"/>
        <v>0</v>
      </c>
      <c r="AJ180" s="193">
        <f t="shared" si="68"/>
        <v>0</v>
      </c>
      <c r="AK180" s="193">
        <f>AK175+AK177+AK178+AK179</f>
        <v>1185.06</v>
      </c>
      <c r="AL180" s="193">
        <f t="shared" si="67"/>
        <v>0</v>
      </c>
      <c r="AM180" s="193">
        <f t="shared" si="67"/>
        <v>0</v>
      </c>
      <c r="AN180" s="193">
        <f t="shared" si="67"/>
        <v>0</v>
      </c>
      <c r="AO180" s="193">
        <f t="shared" si="67"/>
        <v>0</v>
      </c>
      <c r="AP180" s="193">
        <f t="shared" si="67"/>
        <v>0</v>
      </c>
      <c r="AQ180" s="193">
        <f t="shared" si="67"/>
        <v>0</v>
      </c>
      <c r="AR180" s="193">
        <f t="shared" si="67"/>
        <v>0</v>
      </c>
      <c r="AS180" s="193">
        <f t="shared" si="67"/>
        <v>0</v>
      </c>
      <c r="AT180" s="193">
        <f t="shared" si="67"/>
        <v>0</v>
      </c>
      <c r="AU180" s="230">
        <f t="shared" si="67"/>
        <v>0</v>
      </c>
      <c r="AV180" s="328"/>
    </row>
    <row r="181" spans="1:48" ht="18" customHeight="1">
      <c r="A181" s="526"/>
      <c r="B181" s="474" t="s">
        <v>227</v>
      </c>
      <c r="C181" s="656" t="s">
        <v>83</v>
      </c>
      <c r="D181" s="474" t="s">
        <v>264</v>
      </c>
      <c r="E181" s="474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474" t="s">
        <v>82</v>
      </c>
      <c r="K181" s="474" t="s">
        <v>82</v>
      </c>
      <c r="L181" s="515">
        <v>40</v>
      </c>
      <c r="M181" s="515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93">
        <v>0</v>
      </c>
      <c r="X181" s="93">
        <v>0</v>
      </c>
      <c r="Y181" s="93">
        <v>0</v>
      </c>
      <c r="Z181" s="93">
        <v>0</v>
      </c>
      <c r="AA181" s="93">
        <v>0</v>
      </c>
      <c r="AB181" s="93">
        <v>0</v>
      </c>
      <c r="AC181" s="93">
        <v>0</v>
      </c>
      <c r="AD181" s="93">
        <v>0</v>
      </c>
      <c r="AE181" s="93">
        <v>0</v>
      </c>
      <c r="AF181" s="93">
        <v>0</v>
      </c>
      <c r="AG181" s="93">
        <v>0</v>
      </c>
      <c r="AH181" s="5">
        <v>0</v>
      </c>
      <c r="AI181" s="5">
        <v>0</v>
      </c>
      <c r="AJ181" s="5">
        <v>0</v>
      </c>
      <c r="AK181" s="93">
        <v>0</v>
      </c>
      <c r="AL181" s="93">
        <v>0</v>
      </c>
      <c r="AM181" s="93">
        <v>0</v>
      </c>
      <c r="AN181" s="93">
        <v>0</v>
      </c>
      <c r="AO181" s="93">
        <v>0</v>
      </c>
      <c r="AP181" s="93">
        <v>0</v>
      </c>
      <c r="AQ181" s="93">
        <v>0</v>
      </c>
      <c r="AR181" s="93">
        <v>0</v>
      </c>
      <c r="AS181" s="93">
        <v>0</v>
      </c>
      <c r="AT181" s="93">
        <v>0</v>
      </c>
      <c r="AU181" s="5">
        <v>0</v>
      </c>
      <c r="AV181" s="302"/>
    </row>
    <row r="182" spans="1:48" ht="20.25" customHeight="1">
      <c r="A182" s="526"/>
      <c r="B182" s="474"/>
      <c r="C182" s="656"/>
      <c r="D182" s="474"/>
      <c r="E182" s="474"/>
      <c r="F182" s="6" t="s">
        <v>19</v>
      </c>
      <c r="G182" s="6" t="s">
        <v>22</v>
      </c>
      <c r="H182" s="6" t="s">
        <v>297</v>
      </c>
      <c r="I182" s="6" t="s">
        <v>297</v>
      </c>
      <c r="J182" s="474"/>
      <c r="K182" s="474"/>
      <c r="L182" s="515"/>
      <c r="M182" s="515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93">
        <f>SUM(W183:W185)</f>
        <v>0</v>
      </c>
      <c r="X182" s="93">
        <f t="shared" ref="X182:AU182" si="70">SUM(X183:X185)</f>
        <v>0</v>
      </c>
      <c r="Y182" s="93">
        <f t="shared" si="70"/>
        <v>0</v>
      </c>
      <c r="Z182" s="93">
        <f t="shared" si="70"/>
        <v>0</v>
      </c>
      <c r="AA182" s="93">
        <f t="shared" si="70"/>
        <v>0</v>
      </c>
      <c r="AB182" s="93">
        <f t="shared" si="70"/>
        <v>0</v>
      </c>
      <c r="AC182" s="93">
        <f t="shared" si="70"/>
        <v>0</v>
      </c>
      <c r="AD182" s="93">
        <f t="shared" si="70"/>
        <v>0</v>
      </c>
      <c r="AE182" s="93">
        <f t="shared" si="70"/>
        <v>0</v>
      </c>
      <c r="AF182" s="93">
        <f t="shared" si="70"/>
        <v>0</v>
      </c>
      <c r="AG182" s="93">
        <f t="shared" si="70"/>
        <v>0</v>
      </c>
      <c r="AH182" s="93">
        <f t="shared" si="70"/>
        <v>0</v>
      </c>
      <c r="AI182" s="93">
        <f t="shared" si="70"/>
        <v>0</v>
      </c>
      <c r="AJ182" s="93">
        <f t="shared" si="70"/>
        <v>0</v>
      </c>
      <c r="AK182" s="93">
        <f t="shared" si="70"/>
        <v>0</v>
      </c>
      <c r="AL182" s="93">
        <f t="shared" si="70"/>
        <v>0</v>
      </c>
      <c r="AM182" s="93">
        <f t="shared" si="70"/>
        <v>0</v>
      </c>
      <c r="AN182" s="93">
        <f t="shared" si="70"/>
        <v>0</v>
      </c>
      <c r="AO182" s="93">
        <f t="shared" si="70"/>
        <v>0</v>
      </c>
      <c r="AP182" s="93">
        <f t="shared" si="70"/>
        <v>0</v>
      </c>
      <c r="AQ182" s="93">
        <f t="shared" si="70"/>
        <v>0</v>
      </c>
      <c r="AR182" s="93">
        <f t="shared" si="70"/>
        <v>0</v>
      </c>
      <c r="AS182" s="93">
        <f t="shared" si="70"/>
        <v>0</v>
      </c>
      <c r="AT182" s="93">
        <f t="shared" si="70"/>
        <v>0</v>
      </c>
      <c r="AU182" s="93">
        <f t="shared" si="70"/>
        <v>0</v>
      </c>
      <c r="AV182" s="302"/>
    </row>
    <row r="183" spans="1:48" s="275" customFormat="1" ht="30.75" hidden="1" customHeight="1">
      <c r="A183" s="526"/>
      <c r="B183" s="474"/>
      <c r="C183" s="656"/>
      <c r="D183" s="474"/>
      <c r="E183" s="474"/>
      <c r="F183" s="272"/>
      <c r="G183" s="272"/>
      <c r="H183" s="272"/>
      <c r="I183" s="272"/>
      <c r="J183" s="474"/>
      <c r="K183" s="474"/>
      <c r="L183" s="515"/>
      <c r="M183" s="515"/>
      <c r="N183" s="273"/>
      <c r="O183" s="273"/>
      <c r="P183" s="273"/>
      <c r="Q183" s="273"/>
      <c r="R183" s="273"/>
      <c r="S183" s="273"/>
      <c r="T183" s="273"/>
      <c r="U183" s="273"/>
      <c r="V183" s="273"/>
      <c r="W183" s="274"/>
      <c r="X183" s="274"/>
      <c r="Y183" s="274"/>
      <c r="Z183" s="274"/>
      <c r="AA183" s="274"/>
      <c r="AB183" s="274"/>
      <c r="AC183" s="274"/>
      <c r="AD183" s="274"/>
      <c r="AE183" s="274"/>
      <c r="AF183" s="274"/>
      <c r="AG183" s="274"/>
      <c r="AH183" s="273"/>
      <c r="AI183" s="273"/>
      <c r="AJ183" s="273"/>
      <c r="AK183" s="274"/>
      <c r="AL183" s="274"/>
      <c r="AM183" s="274"/>
      <c r="AN183" s="274"/>
      <c r="AO183" s="274"/>
      <c r="AP183" s="274"/>
      <c r="AQ183" s="274"/>
      <c r="AR183" s="274"/>
      <c r="AS183" s="274"/>
      <c r="AT183" s="274"/>
      <c r="AU183" s="273"/>
      <c r="AV183" s="330"/>
    </row>
    <row r="184" spans="1:48" s="275" customFormat="1" ht="24" hidden="1" customHeight="1">
      <c r="A184" s="526"/>
      <c r="B184" s="474"/>
      <c r="C184" s="656"/>
      <c r="D184" s="474"/>
      <c r="E184" s="474"/>
      <c r="F184" s="272"/>
      <c r="G184" s="272"/>
      <c r="H184" s="272"/>
      <c r="I184" s="272"/>
      <c r="J184" s="474"/>
      <c r="K184" s="474"/>
      <c r="L184" s="515"/>
      <c r="M184" s="515"/>
      <c r="N184" s="273"/>
      <c r="O184" s="273"/>
      <c r="P184" s="273"/>
      <c r="Q184" s="273"/>
      <c r="R184" s="273"/>
      <c r="S184" s="273"/>
      <c r="T184" s="273"/>
      <c r="U184" s="273"/>
      <c r="V184" s="273"/>
      <c r="W184" s="274"/>
      <c r="X184" s="274"/>
      <c r="Y184" s="274"/>
      <c r="Z184" s="274"/>
      <c r="AA184" s="274"/>
      <c r="AB184" s="274"/>
      <c r="AC184" s="274"/>
      <c r="AD184" s="274"/>
      <c r="AE184" s="274"/>
      <c r="AF184" s="274"/>
      <c r="AG184" s="274"/>
      <c r="AH184" s="273"/>
      <c r="AI184" s="273"/>
      <c r="AJ184" s="273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3"/>
      <c r="AV184" s="330"/>
    </row>
    <row r="185" spans="1:48" s="275" customFormat="1" ht="24" hidden="1" customHeight="1">
      <c r="A185" s="526"/>
      <c r="B185" s="474"/>
      <c r="C185" s="656"/>
      <c r="D185" s="474"/>
      <c r="E185" s="474"/>
      <c r="F185" s="272"/>
      <c r="G185" s="272"/>
      <c r="H185" s="272"/>
      <c r="I185" s="272"/>
      <c r="J185" s="474"/>
      <c r="K185" s="474"/>
      <c r="L185" s="515"/>
      <c r="M185" s="515"/>
      <c r="N185" s="273"/>
      <c r="O185" s="273"/>
      <c r="P185" s="273"/>
      <c r="Q185" s="273"/>
      <c r="R185" s="273"/>
      <c r="S185" s="273"/>
      <c r="T185" s="273"/>
      <c r="U185" s="273"/>
      <c r="V185" s="273"/>
      <c r="W185" s="274"/>
      <c r="X185" s="274"/>
      <c r="Y185" s="274"/>
      <c r="Z185" s="274"/>
      <c r="AA185" s="274"/>
      <c r="AB185" s="274"/>
      <c r="AC185" s="274"/>
      <c r="AD185" s="274"/>
      <c r="AE185" s="274"/>
      <c r="AF185" s="274"/>
      <c r="AG185" s="274"/>
      <c r="AH185" s="273"/>
      <c r="AI185" s="273"/>
      <c r="AJ185" s="273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3"/>
      <c r="AV185" s="330"/>
    </row>
    <row r="186" spans="1:48" ht="19.5" customHeight="1">
      <c r="A186" s="526"/>
      <c r="B186" s="474"/>
      <c r="C186" s="656"/>
      <c r="D186" s="474"/>
      <c r="E186" s="474"/>
      <c r="F186" s="476" t="s">
        <v>39</v>
      </c>
      <c r="G186" s="476" t="s">
        <v>21</v>
      </c>
      <c r="H186" s="476" t="s">
        <v>318</v>
      </c>
      <c r="I186" s="476" t="s">
        <v>319</v>
      </c>
      <c r="J186" s="474"/>
      <c r="K186" s="474"/>
      <c r="L186" s="515"/>
      <c r="M186" s="515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93">
        <v>0</v>
      </c>
      <c r="X186" s="93">
        <v>0</v>
      </c>
      <c r="Y186" s="93">
        <v>0</v>
      </c>
      <c r="Z186" s="93">
        <v>0</v>
      </c>
      <c r="AA186" s="93">
        <v>0</v>
      </c>
      <c r="AB186" s="93">
        <v>0</v>
      </c>
      <c r="AC186" s="93">
        <v>0</v>
      </c>
      <c r="AD186" s="93">
        <v>0</v>
      </c>
      <c r="AE186" s="93">
        <v>0</v>
      </c>
      <c r="AF186" s="93">
        <v>0</v>
      </c>
      <c r="AG186" s="93">
        <v>0</v>
      </c>
      <c r="AH186" s="5">
        <v>0</v>
      </c>
      <c r="AI186" s="5">
        <v>0</v>
      </c>
      <c r="AJ186" s="5">
        <v>0</v>
      </c>
      <c r="AK186" s="93">
        <v>0</v>
      </c>
      <c r="AL186" s="93">
        <v>0</v>
      </c>
      <c r="AM186" s="93">
        <v>0</v>
      </c>
      <c r="AN186" s="93">
        <v>0</v>
      </c>
      <c r="AO186" s="93">
        <v>0</v>
      </c>
      <c r="AP186" s="93">
        <v>0</v>
      </c>
      <c r="AQ186" s="93">
        <v>0</v>
      </c>
      <c r="AR186" s="93">
        <v>0</v>
      </c>
      <c r="AS186" s="93">
        <v>0</v>
      </c>
      <c r="AT186" s="93">
        <v>0</v>
      </c>
      <c r="AU186" s="5">
        <v>0</v>
      </c>
      <c r="AV186" s="302"/>
    </row>
    <row r="187" spans="1:48" ht="19.5" customHeight="1">
      <c r="A187" s="526"/>
      <c r="B187" s="474"/>
      <c r="C187" s="656"/>
      <c r="D187" s="474"/>
      <c r="E187" s="474"/>
      <c r="F187" s="476"/>
      <c r="G187" s="476"/>
      <c r="H187" s="476"/>
      <c r="I187" s="476"/>
      <c r="J187" s="474"/>
      <c r="K187" s="474"/>
      <c r="L187" s="515"/>
      <c r="M187" s="515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93">
        <v>0</v>
      </c>
      <c r="X187" s="93">
        <v>0</v>
      </c>
      <c r="Y187" s="93">
        <v>0</v>
      </c>
      <c r="Z187" s="93">
        <v>0</v>
      </c>
      <c r="AA187" s="93">
        <v>0</v>
      </c>
      <c r="AB187" s="93">
        <v>0</v>
      </c>
      <c r="AC187" s="93">
        <v>0</v>
      </c>
      <c r="AD187" s="93">
        <v>0</v>
      </c>
      <c r="AE187" s="93">
        <v>0</v>
      </c>
      <c r="AF187" s="93">
        <v>0</v>
      </c>
      <c r="AG187" s="93">
        <v>0</v>
      </c>
      <c r="AH187" s="5">
        <v>0</v>
      </c>
      <c r="AI187" s="5">
        <v>0</v>
      </c>
      <c r="AJ187" s="5">
        <v>0</v>
      </c>
      <c r="AK187" s="93">
        <v>0</v>
      </c>
      <c r="AL187" s="93">
        <v>0</v>
      </c>
      <c r="AM187" s="93">
        <v>0</v>
      </c>
      <c r="AN187" s="93">
        <v>0</v>
      </c>
      <c r="AO187" s="93">
        <v>0</v>
      </c>
      <c r="AP187" s="93">
        <v>0</v>
      </c>
      <c r="AQ187" s="93">
        <v>0</v>
      </c>
      <c r="AR187" s="93">
        <v>0</v>
      </c>
      <c r="AS187" s="93">
        <v>0</v>
      </c>
      <c r="AT187" s="93">
        <v>0</v>
      </c>
      <c r="AU187" s="5">
        <v>0</v>
      </c>
      <c r="AV187" s="302"/>
    </row>
    <row r="188" spans="1:48" ht="18" customHeight="1">
      <c r="A188" s="526"/>
      <c r="B188" s="474"/>
      <c r="C188" s="656"/>
      <c r="D188" s="474"/>
      <c r="E188" s="474"/>
      <c r="F188" s="476"/>
      <c r="G188" s="476"/>
      <c r="H188" s="476"/>
      <c r="I188" s="476"/>
      <c r="J188" s="474"/>
      <c r="K188" s="474"/>
      <c r="L188" s="515"/>
      <c r="M188" s="515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93">
        <v>0</v>
      </c>
      <c r="X188" s="93">
        <v>0</v>
      </c>
      <c r="Y188" s="93">
        <v>0</v>
      </c>
      <c r="Z188" s="93">
        <v>0</v>
      </c>
      <c r="AA188" s="93">
        <v>0</v>
      </c>
      <c r="AB188" s="93">
        <v>0</v>
      </c>
      <c r="AC188" s="93">
        <v>0</v>
      </c>
      <c r="AD188" s="93">
        <v>0</v>
      </c>
      <c r="AE188" s="93">
        <v>0</v>
      </c>
      <c r="AF188" s="93">
        <v>0</v>
      </c>
      <c r="AG188" s="93">
        <v>0</v>
      </c>
      <c r="AH188" s="5">
        <v>0</v>
      </c>
      <c r="AI188" s="5">
        <v>0</v>
      </c>
      <c r="AJ188" s="5">
        <v>0</v>
      </c>
      <c r="AK188" s="93">
        <v>0</v>
      </c>
      <c r="AL188" s="93">
        <v>0</v>
      </c>
      <c r="AM188" s="93">
        <v>0</v>
      </c>
      <c r="AN188" s="93">
        <v>0</v>
      </c>
      <c r="AO188" s="93">
        <v>0</v>
      </c>
      <c r="AP188" s="93">
        <v>0</v>
      </c>
      <c r="AQ188" s="93">
        <v>0</v>
      </c>
      <c r="AR188" s="93">
        <v>0</v>
      </c>
      <c r="AS188" s="93">
        <v>0</v>
      </c>
      <c r="AT188" s="93">
        <v>0</v>
      </c>
      <c r="AU188" s="5">
        <v>0</v>
      </c>
      <c r="AV188" s="302"/>
    </row>
    <row r="189" spans="1:48" ht="18" customHeight="1">
      <c r="A189" s="526"/>
      <c r="B189" s="474"/>
      <c r="C189" s="656"/>
      <c r="D189" s="474"/>
      <c r="E189" s="474"/>
      <c r="F189" s="476"/>
      <c r="G189" s="476"/>
      <c r="H189" s="476"/>
      <c r="I189" s="476"/>
      <c r="J189" s="474"/>
      <c r="K189" s="474"/>
      <c r="L189" s="515"/>
      <c r="M189" s="515"/>
      <c r="N189" s="230">
        <f t="shared" ref="N189:S189" si="71">SUM(N181:N188)</f>
        <v>0</v>
      </c>
      <c r="O189" s="230">
        <f t="shared" si="71"/>
        <v>0</v>
      </c>
      <c r="P189" s="230">
        <f t="shared" si="71"/>
        <v>0</v>
      </c>
      <c r="Q189" s="230">
        <f t="shared" si="71"/>
        <v>0</v>
      </c>
      <c r="R189" s="230">
        <f t="shared" si="71"/>
        <v>40</v>
      </c>
      <c r="S189" s="230">
        <f t="shared" si="71"/>
        <v>0</v>
      </c>
      <c r="T189" s="230">
        <f>SUM(T181:T188)</f>
        <v>0</v>
      </c>
      <c r="U189" s="231">
        <f t="shared" si="57"/>
        <v>40</v>
      </c>
      <c r="V189" s="231" t="s">
        <v>11</v>
      </c>
      <c r="W189" s="193">
        <f>W183</f>
        <v>0</v>
      </c>
      <c r="X189" s="193">
        <f t="shared" ref="X189:AU189" si="72">X183</f>
        <v>0</v>
      </c>
      <c r="Y189" s="193">
        <f t="shared" si="72"/>
        <v>0</v>
      </c>
      <c r="Z189" s="193">
        <f t="shared" si="72"/>
        <v>0</v>
      </c>
      <c r="AA189" s="193">
        <f t="shared" si="72"/>
        <v>0</v>
      </c>
      <c r="AB189" s="193">
        <f t="shared" si="72"/>
        <v>0</v>
      </c>
      <c r="AC189" s="193">
        <f t="shared" si="72"/>
        <v>0</v>
      </c>
      <c r="AD189" s="193">
        <f t="shared" si="72"/>
        <v>0</v>
      </c>
      <c r="AE189" s="193">
        <f t="shared" si="72"/>
        <v>0</v>
      </c>
      <c r="AF189" s="193">
        <f t="shared" si="72"/>
        <v>0</v>
      </c>
      <c r="AG189" s="193">
        <f t="shared" si="72"/>
        <v>0</v>
      </c>
      <c r="AH189" s="193">
        <f t="shared" si="72"/>
        <v>0</v>
      </c>
      <c r="AI189" s="193">
        <f t="shared" si="72"/>
        <v>0</v>
      </c>
      <c r="AJ189" s="193">
        <f t="shared" si="72"/>
        <v>0</v>
      </c>
      <c r="AK189" s="193">
        <f t="shared" si="72"/>
        <v>0</v>
      </c>
      <c r="AL189" s="193">
        <f t="shared" si="72"/>
        <v>0</v>
      </c>
      <c r="AM189" s="193">
        <f t="shared" si="72"/>
        <v>0</v>
      </c>
      <c r="AN189" s="193">
        <f t="shared" si="72"/>
        <v>0</v>
      </c>
      <c r="AO189" s="193">
        <f t="shared" si="72"/>
        <v>0</v>
      </c>
      <c r="AP189" s="193">
        <f t="shared" si="72"/>
        <v>0</v>
      </c>
      <c r="AQ189" s="193">
        <f t="shared" si="72"/>
        <v>0</v>
      </c>
      <c r="AR189" s="193">
        <f t="shared" si="72"/>
        <v>0</v>
      </c>
      <c r="AS189" s="193">
        <f t="shared" si="72"/>
        <v>0</v>
      </c>
      <c r="AT189" s="193">
        <f t="shared" si="72"/>
        <v>0</v>
      </c>
      <c r="AU189" s="193">
        <f t="shared" si="72"/>
        <v>0</v>
      </c>
      <c r="AV189" s="328"/>
    </row>
    <row r="190" spans="1:48" ht="18" customHeight="1">
      <c r="A190" s="526"/>
      <c r="B190" s="474" t="s">
        <v>228</v>
      </c>
      <c r="C190" s="656" t="s">
        <v>85</v>
      </c>
      <c r="D190" s="474" t="s">
        <v>264</v>
      </c>
      <c r="E190" s="474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474" t="s">
        <v>79</v>
      </c>
      <c r="K190" s="474" t="s">
        <v>82</v>
      </c>
      <c r="L190" s="515">
        <v>417.59899999999999</v>
      </c>
      <c r="M190" s="515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93">
        <v>0</v>
      </c>
      <c r="X190" s="93">
        <v>0</v>
      </c>
      <c r="Y190" s="93">
        <v>0</v>
      </c>
      <c r="Z190" s="93">
        <v>0</v>
      </c>
      <c r="AA190" s="93">
        <v>0</v>
      </c>
      <c r="AB190" s="93">
        <v>0</v>
      </c>
      <c r="AC190" s="93">
        <v>0</v>
      </c>
      <c r="AD190" s="93">
        <v>0</v>
      </c>
      <c r="AE190" s="93">
        <v>0</v>
      </c>
      <c r="AF190" s="93">
        <v>0</v>
      </c>
      <c r="AG190" s="93">
        <v>0</v>
      </c>
      <c r="AH190" s="5">
        <v>0</v>
      </c>
      <c r="AI190" s="5">
        <v>0</v>
      </c>
      <c r="AJ190" s="5">
        <v>0</v>
      </c>
      <c r="AK190" s="93">
        <v>0</v>
      </c>
      <c r="AL190" s="93">
        <v>0</v>
      </c>
      <c r="AM190" s="93">
        <v>0</v>
      </c>
      <c r="AN190" s="93">
        <v>0</v>
      </c>
      <c r="AO190" s="93">
        <v>0</v>
      </c>
      <c r="AP190" s="93">
        <v>0</v>
      </c>
      <c r="AQ190" s="93">
        <v>0</v>
      </c>
      <c r="AR190" s="93">
        <v>0</v>
      </c>
      <c r="AS190" s="93">
        <v>0</v>
      </c>
      <c r="AT190" s="93">
        <v>0</v>
      </c>
      <c r="AU190" s="5">
        <v>0</v>
      </c>
      <c r="AV190" s="302"/>
    </row>
    <row r="191" spans="1:48" ht="20.25" customHeight="1">
      <c r="A191" s="526"/>
      <c r="B191" s="474"/>
      <c r="C191" s="656"/>
      <c r="D191" s="474"/>
      <c r="E191" s="474"/>
      <c r="F191" s="6" t="s">
        <v>19</v>
      </c>
      <c r="G191" s="6" t="s">
        <v>22</v>
      </c>
      <c r="H191" s="6" t="s">
        <v>297</v>
      </c>
      <c r="I191" s="6" t="s">
        <v>297</v>
      </c>
      <c r="J191" s="474"/>
      <c r="K191" s="474"/>
      <c r="L191" s="515"/>
      <c r="M191" s="515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93">
        <v>100</v>
      </c>
      <c r="X191" s="93">
        <f t="shared" ref="X191:AU191" si="73">SUM(X192:X195)</f>
        <v>52759.93</v>
      </c>
      <c r="Y191" s="93">
        <f t="shared" si="73"/>
        <v>1070</v>
      </c>
      <c r="Z191" s="93">
        <f t="shared" si="73"/>
        <v>1070</v>
      </c>
      <c r="AA191" s="93">
        <f t="shared" si="73"/>
        <v>1070</v>
      </c>
      <c r="AB191" s="93">
        <f t="shared" si="73"/>
        <v>1070</v>
      </c>
      <c r="AC191" s="93">
        <f t="shared" si="73"/>
        <v>1070</v>
      </c>
      <c r="AD191" s="93">
        <f t="shared" si="73"/>
        <v>1070</v>
      </c>
      <c r="AE191" s="93">
        <f t="shared" si="73"/>
        <v>1070</v>
      </c>
      <c r="AF191" s="93">
        <f t="shared" si="73"/>
        <v>1476.5677700000001</v>
      </c>
      <c r="AG191" s="93">
        <f t="shared" si="73"/>
        <v>1720.587</v>
      </c>
      <c r="AH191" s="93">
        <f t="shared" si="73"/>
        <v>0</v>
      </c>
      <c r="AI191" s="93">
        <f t="shared" si="73"/>
        <v>0</v>
      </c>
      <c r="AJ191" s="93">
        <f t="shared" si="73"/>
        <v>0</v>
      </c>
      <c r="AK191" s="93">
        <f t="shared" si="73"/>
        <v>1476.5677700000001</v>
      </c>
      <c r="AL191" s="93">
        <f t="shared" si="73"/>
        <v>0</v>
      </c>
      <c r="AM191" s="93">
        <f t="shared" si="73"/>
        <v>0</v>
      </c>
      <c r="AN191" s="93">
        <f t="shared" si="73"/>
        <v>0</v>
      </c>
      <c r="AO191" s="93">
        <f t="shared" si="73"/>
        <v>0</v>
      </c>
      <c r="AP191" s="93">
        <f t="shared" si="73"/>
        <v>0</v>
      </c>
      <c r="AQ191" s="93">
        <f t="shared" si="73"/>
        <v>0</v>
      </c>
      <c r="AR191" s="93">
        <f t="shared" si="73"/>
        <v>0</v>
      </c>
      <c r="AS191" s="93">
        <f t="shared" si="73"/>
        <v>0</v>
      </c>
      <c r="AT191" s="93">
        <f t="shared" si="73"/>
        <v>0</v>
      </c>
      <c r="AU191" s="93">
        <f t="shared" si="73"/>
        <v>0</v>
      </c>
      <c r="AV191" s="302"/>
    </row>
    <row r="192" spans="1:48" s="275" customFormat="1" ht="30.75" hidden="1" customHeight="1">
      <c r="A192" s="526"/>
      <c r="B192" s="474"/>
      <c r="C192" s="656"/>
      <c r="D192" s="474"/>
      <c r="E192" s="474"/>
      <c r="F192" s="272"/>
      <c r="G192" s="272"/>
      <c r="H192" s="272"/>
      <c r="I192" s="272"/>
      <c r="J192" s="474"/>
      <c r="K192" s="474"/>
      <c r="L192" s="515"/>
      <c r="M192" s="515"/>
      <c r="N192" s="273"/>
      <c r="O192" s="273"/>
      <c r="P192" s="273"/>
      <c r="Q192" s="273"/>
      <c r="R192" s="273"/>
      <c r="S192" s="273"/>
      <c r="T192" s="273"/>
      <c r="U192" s="273"/>
      <c r="V192" s="273" t="s">
        <v>962</v>
      </c>
      <c r="W192" s="274"/>
      <c r="X192" s="274">
        <v>50000</v>
      </c>
      <c r="Y192" s="274"/>
      <c r="Z192" s="274"/>
      <c r="AA192" s="274"/>
      <c r="AB192" s="274"/>
      <c r="AC192" s="274"/>
      <c r="AD192" s="274"/>
      <c r="AE192" s="274"/>
      <c r="AF192" s="274"/>
      <c r="AG192" s="274"/>
      <c r="AH192" s="273"/>
      <c r="AI192" s="273"/>
      <c r="AJ192" s="273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3"/>
      <c r="AV192" s="330"/>
    </row>
    <row r="193" spans="1:48" s="275" customFormat="1" ht="24" hidden="1" customHeight="1">
      <c r="A193" s="526"/>
      <c r="B193" s="474"/>
      <c r="C193" s="656"/>
      <c r="D193" s="474"/>
      <c r="E193" s="474"/>
      <c r="F193" s="272"/>
      <c r="G193" s="272"/>
      <c r="H193" s="272"/>
      <c r="I193" s="272"/>
      <c r="J193" s="474"/>
      <c r="K193" s="474"/>
      <c r="L193" s="515"/>
      <c r="M193" s="515"/>
      <c r="N193" s="273"/>
      <c r="O193" s="273"/>
      <c r="P193" s="273"/>
      <c r="Q193" s="273"/>
      <c r="R193" s="273"/>
      <c r="S193" s="273"/>
      <c r="T193" s="273"/>
      <c r="U193" s="273"/>
      <c r="V193" s="273" t="s">
        <v>1016</v>
      </c>
      <c r="W193" s="274"/>
      <c r="X193" s="274">
        <v>1126.2049999999999</v>
      </c>
      <c r="Y193" s="274"/>
      <c r="Z193" s="274"/>
      <c r="AA193" s="274"/>
      <c r="AB193" s="274"/>
      <c r="AC193" s="274"/>
      <c r="AD193" s="274"/>
      <c r="AE193" s="274"/>
      <c r="AF193" s="274">
        <v>406.56777</v>
      </c>
      <c r="AG193" s="274">
        <v>1156.8620000000001</v>
      </c>
      <c r="AH193" s="273"/>
      <c r="AI193" s="273"/>
      <c r="AJ193" s="273"/>
      <c r="AK193" s="274">
        <v>406.56777</v>
      </c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3"/>
      <c r="AV193" s="330"/>
    </row>
    <row r="194" spans="1:48" s="275" customFormat="1" ht="41.25" hidden="1" customHeight="1">
      <c r="A194" s="526"/>
      <c r="B194" s="474"/>
      <c r="C194" s="656"/>
      <c r="D194" s="474"/>
      <c r="E194" s="474"/>
      <c r="F194" s="272"/>
      <c r="G194" s="272"/>
      <c r="H194" s="272"/>
      <c r="I194" s="272"/>
      <c r="J194" s="474"/>
      <c r="K194" s="474"/>
      <c r="L194" s="515"/>
      <c r="M194" s="515"/>
      <c r="N194" s="273"/>
      <c r="O194" s="273"/>
      <c r="P194" s="273"/>
      <c r="Q194" s="273"/>
      <c r="R194" s="273"/>
      <c r="S194" s="273"/>
      <c r="T194" s="273"/>
      <c r="U194" s="273"/>
      <c r="V194" s="273" t="s">
        <v>1015</v>
      </c>
      <c r="W194" s="274"/>
      <c r="X194" s="274">
        <v>563.72500000000002</v>
      </c>
      <c r="Y194" s="274"/>
      <c r="Z194" s="274"/>
      <c r="AA194" s="274"/>
      <c r="AB194" s="274"/>
      <c r="AC194" s="274"/>
      <c r="AD194" s="274"/>
      <c r="AE194" s="274"/>
      <c r="AF194" s="274"/>
      <c r="AG194" s="274">
        <v>563.72500000000002</v>
      </c>
      <c r="AH194" s="273"/>
      <c r="AI194" s="273"/>
      <c r="AJ194" s="273"/>
      <c r="AK194" s="274"/>
      <c r="AL194" s="274"/>
      <c r="AM194" s="274"/>
      <c r="AN194" s="274"/>
      <c r="AO194" s="274"/>
      <c r="AP194" s="274"/>
      <c r="AQ194" s="274"/>
      <c r="AR194" s="274"/>
      <c r="AS194" s="274"/>
      <c r="AT194" s="274"/>
      <c r="AU194" s="273"/>
      <c r="AV194" s="330"/>
    </row>
    <row r="195" spans="1:48" s="275" customFormat="1" ht="24" hidden="1" customHeight="1">
      <c r="A195" s="526"/>
      <c r="B195" s="474"/>
      <c r="C195" s="656"/>
      <c r="D195" s="474"/>
      <c r="E195" s="474"/>
      <c r="F195" s="272"/>
      <c r="G195" s="272"/>
      <c r="H195" s="272"/>
      <c r="I195" s="272"/>
      <c r="J195" s="474"/>
      <c r="K195" s="474"/>
      <c r="L195" s="515"/>
      <c r="M195" s="515"/>
      <c r="N195" s="273"/>
      <c r="O195" s="273"/>
      <c r="P195" s="273"/>
      <c r="Q195" s="273"/>
      <c r="R195" s="273"/>
      <c r="S195" s="273"/>
      <c r="T195" s="273"/>
      <c r="U195" s="273"/>
      <c r="V195" s="273" t="s">
        <v>964</v>
      </c>
      <c r="W195" s="274"/>
      <c r="X195" s="274">
        <v>1070</v>
      </c>
      <c r="Y195" s="274">
        <v>1070</v>
      </c>
      <c r="Z195" s="274">
        <v>1070</v>
      </c>
      <c r="AA195" s="274">
        <v>1070</v>
      </c>
      <c r="AB195" s="274">
        <v>1070</v>
      </c>
      <c r="AC195" s="274">
        <v>1070</v>
      </c>
      <c r="AD195" s="274">
        <v>1070</v>
      </c>
      <c r="AE195" s="274">
        <v>1070</v>
      </c>
      <c r="AF195" s="274">
        <v>1070</v>
      </c>
      <c r="AG195" s="274">
        <v>0</v>
      </c>
      <c r="AH195" s="273"/>
      <c r="AI195" s="273"/>
      <c r="AJ195" s="273"/>
      <c r="AK195" s="274">
        <v>1070</v>
      </c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3"/>
      <c r="AV195" s="330"/>
    </row>
    <row r="196" spans="1:48" ht="19.5" customHeight="1">
      <c r="A196" s="526"/>
      <c r="B196" s="474"/>
      <c r="C196" s="656"/>
      <c r="D196" s="474"/>
      <c r="E196" s="474"/>
      <c r="F196" s="476" t="s">
        <v>39</v>
      </c>
      <c r="G196" s="476" t="s">
        <v>21</v>
      </c>
      <c r="H196" s="476" t="s">
        <v>318</v>
      </c>
      <c r="I196" s="476" t="s">
        <v>319</v>
      </c>
      <c r="J196" s="474"/>
      <c r="K196" s="474"/>
      <c r="L196" s="515"/>
      <c r="M196" s="515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3">
        <v>0</v>
      </c>
      <c r="X196" s="93">
        <v>0</v>
      </c>
      <c r="Y196" s="93">
        <v>0</v>
      </c>
      <c r="Z196" s="93">
        <v>0</v>
      </c>
      <c r="AA196" s="93">
        <v>0</v>
      </c>
      <c r="AB196" s="93">
        <v>0</v>
      </c>
      <c r="AC196" s="93">
        <v>0</v>
      </c>
      <c r="AD196" s="93">
        <v>0</v>
      </c>
      <c r="AE196" s="93">
        <v>0</v>
      </c>
      <c r="AF196" s="93">
        <v>0</v>
      </c>
      <c r="AG196" s="93">
        <v>0</v>
      </c>
      <c r="AH196" s="5">
        <v>0</v>
      </c>
      <c r="AI196" s="5">
        <v>0</v>
      </c>
      <c r="AJ196" s="5">
        <v>0</v>
      </c>
      <c r="AK196" s="93">
        <v>0</v>
      </c>
      <c r="AL196" s="93">
        <v>0</v>
      </c>
      <c r="AM196" s="93">
        <v>0</v>
      </c>
      <c r="AN196" s="93">
        <v>0</v>
      </c>
      <c r="AO196" s="93">
        <v>0</v>
      </c>
      <c r="AP196" s="93">
        <v>0</v>
      </c>
      <c r="AQ196" s="93">
        <v>0</v>
      </c>
      <c r="AR196" s="93">
        <v>0</v>
      </c>
      <c r="AS196" s="93">
        <v>0</v>
      </c>
      <c r="AT196" s="93">
        <v>0</v>
      </c>
      <c r="AU196" s="5">
        <v>0</v>
      </c>
      <c r="AV196" s="302"/>
    </row>
    <row r="197" spans="1:48" ht="19.5" customHeight="1">
      <c r="A197" s="526"/>
      <c r="B197" s="474"/>
      <c r="C197" s="656"/>
      <c r="D197" s="474"/>
      <c r="E197" s="474"/>
      <c r="F197" s="476"/>
      <c r="G197" s="476"/>
      <c r="H197" s="476"/>
      <c r="I197" s="476"/>
      <c r="J197" s="474"/>
      <c r="K197" s="474"/>
      <c r="L197" s="515"/>
      <c r="M197" s="515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3">
        <v>0</v>
      </c>
      <c r="X197" s="93">
        <v>0</v>
      </c>
      <c r="Y197" s="93">
        <v>0</v>
      </c>
      <c r="Z197" s="93">
        <v>0</v>
      </c>
      <c r="AA197" s="93">
        <v>0</v>
      </c>
      <c r="AB197" s="93">
        <v>0</v>
      </c>
      <c r="AC197" s="93">
        <v>0</v>
      </c>
      <c r="AD197" s="93">
        <v>0</v>
      </c>
      <c r="AE197" s="93">
        <v>0</v>
      </c>
      <c r="AF197" s="93">
        <v>0</v>
      </c>
      <c r="AG197" s="93">
        <v>0</v>
      </c>
      <c r="AH197" s="5">
        <v>0</v>
      </c>
      <c r="AI197" s="5">
        <v>0</v>
      </c>
      <c r="AJ197" s="5">
        <v>0</v>
      </c>
      <c r="AK197" s="93">
        <v>0</v>
      </c>
      <c r="AL197" s="93">
        <v>0</v>
      </c>
      <c r="AM197" s="93">
        <v>0</v>
      </c>
      <c r="AN197" s="93">
        <v>0</v>
      </c>
      <c r="AO197" s="93">
        <v>0</v>
      </c>
      <c r="AP197" s="93">
        <v>0</v>
      </c>
      <c r="AQ197" s="93">
        <v>0</v>
      </c>
      <c r="AR197" s="93">
        <v>0</v>
      </c>
      <c r="AS197" s="93">
        <v>0</v>
      </c>
      <c r="AT197" s="93">
        <v>0</v>
      </c>
      <c r="AU197" s="5">
        <v>0</v>
      </c>
      <c r="AV197" s="302"/>
    </row>
    <row r="198" spans="1:48" ht="18" customHeight="1">
      <c r="A198" s="526"/>
      <c r="B198" s="474"/>
      <c r="C198" s="656"/>
      <c r="D198" s="474"/>
      <c r="E198" s="474"/>
      <c r="F198" s="476"/>
      <c r="G198" s="476"/>
      <c r="H198" s="476"/>
      <c r="I198" s="476"/>
      <c r="J198" s="474"/>
      <c r="K198" s="474"/>
      <c r="L198" s="515"/>
      <c r="M198" s="515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3">
        <v>0</v>
      </c>
      <c r="X198" s="93">
        <v>0</v>
      </c>
      <c r="Y198" s="93">
        <v>0</v>
      </c>
      <c r="Z198" s="93">
        <v>0</v>
      </c>
      <c r="AA198" s="93">
        <v>0</v>
      </c>
      <c r="AB198" s="93">
        <v>0</v>
      </c>
      <c r="AC198" s="93">
        <v>0</v>
      </c>
      <c r="AD198" s="93">
        <v>0</v>
      </c>
      <c r="AE198" s="93">
        <v>0</v>
      </c>
      <c r="AF198" s="93">
        <v>0</v>
      </c>
      <c r="AG198" s="93">
        <v>0</v>
      </c>
      <c r="AH198" s="5">
        <v>0</v>
      </c>
      <c r="AI198" s="5">
        <v>0</v>
      </c>
      <c r="AJ198" s="5">
        <v>0</v>
      </c>
      <c r="AK198" s="93">
        <v>0</v>
      </c>
      <c r="AL198" s="93">
        <v>0</v>
      </c>
      <c r="AM198" s="93">
        <v>0</v>
      </c>
      <c r="AN198" s="93">
        <v>0</v>
      </c>
      <c r="AO198" s="93">
        <v>0</v>
      </c>
      <c r="AP198" s="93">
        <v>0</v>
      </c>
      <c r="AQ198" s="93">
        <v>0</v>
      </c>
      <c r="AR198" s="93">
        <v>0</v>
      </c>
      <c r="AS198" s="93">
        <v>0</v>
      </c>
      <c r="AT198" s="93">
        <v>0</v>
      </c>
      <c r="AU198" s="5">
        <v>0</v>
      </c>
      <c r="AV198" s="302"/>
    </row>
    <row r="199" spans="1:48" ht="18" customHeight="1">
      <c r="A199" s="526"/>
      <c r="B199" s="474"/>
      <c r="C199" s="656"/>
      <c r="D199" s="474"/>
      <c r="E199" s="474"/>
      <c r="F199" s="476"/>
      <c r="G199" s="476"/>
      <c r="H199" s="476"/>
      <c r="I199" s="476"/>
      <c r="J199" s="474"/>
      <c r="K199" s="474"/>
      <c r="L199" s="515"/>
      <c r="M199" s="515"/>
      <c r="N199" s="230">
        <f t="shared" ref="N199:T199" si="74">SUM(N190:N198)</f>
        <v>0</v>
      </c>
      <c r="O199" s="230">
        <f t="shared" si="74"/>
        <v>0</v>
      </c>
      <c r="P199" s="230">
        <f t="shared" si="74"/>
        <v>0</v>
      </c>
      <c r="Q199" s="230">
        <f t="shared" si="74"/>
        <v>0</v>
      </c>
      <c r="R199" s="230">
        <f t="shared" si="74"/>
        <v>40</v>
      </c>
      <c r="S199" s="230">
        <f t="shared" si="74"/>
        <v>0</v>
      </c>
      <c r="T199" s="230">
        <f t="shared" si="74"/>
        <v>0</v>
      </c>
      <c r="U199" s="231">
        <f t="shared" si="57"/>
        <v>40</v>
      </c>
      <c r="V199" s="231" t="s">
        <v>11</v>
      </c>
      <c r="W199" s="193">
        <f t="shared" ref="W199" si="75">SUM(W190:W198)</f>
        <v>100</v>
      </c>
      <c r="X199" s="193">
        <f>X191</f>
        <v>52759.93</v>
      </c>
      <c r="Y199" s="193">
        <f t="shared" ref="Y199:AU199" si="76">Y191</f>
        <v>1070</v>
      </c>
      <c r="Z199" s="193">
        <f t="shared" si="76"/>
        <v>1070</v>
      </c>
      <c r="AA199" s="193">
        <f t="shared" si="76"/>
        <v>1070</v>
      </c>
      <c r="AB199" s="193">
        <f t="shared" si="76"/>
        <v>1070</v>
      </c>
      <c r="AC199" s="193">
        <f t="shared" si="76"/>
        <v>1070</v>
      </c>
      <c r="AD199" s="193">
        <f t="shared" si="76"/>
        <v>1070</v>
      </c>
      <c r="AE199" s="193">
        <f t="shared" si="76"/>
        <v>1070</v>
      </c>
      <c r="AF199" s="193">
        <f t="shared" si="76"/>
        <v>1476.5677700000001</v>
      </c>
      <c r="AG199" s="193">
        <f t="shared" si="76"/>
        <v>1720.587</v>
      </c>
      <c r="AH199" s="193">
        <f t="shared" si="76"/>
        <v>0</v>
      </c>
      <c r="AI199" s="193">
        <f t="shared" si="76"/>
        <v>0</v>
      </c>
      <c r="AJ199" s="193">
        <f t="shared" si="76"/>
        <v>0</v>
      </c>
      <c r="AK199" s="193">
        <f t="shared" si="76"/>
        <v>1476.5677700000001</v>
      </c>
      <c r="AL199" s="193">
        <f t="shared" si="76"/>
        <v>0</v>
      </c>
      <c r="AM199" s="193">
        <f t="shared" si="76"/>
        <v>0</v>
      </c>
      <c r="AN199" s="193">
        <f t="shared" si="76"/>
        <v>0</v>
      </c>
      <c r="AO199" s="193">
        <f t="shared" si="76"/>
        <v>0</v>
      </c>
      <c r="AP199" s="193">
        <f t="shared" si="76"/>
        <v>0</v>
      </c>
      <c r="AQ199" s="193">
        <f t="shared" si="76"/>
        <v>0</v>
      </c>
      <c r="AR199" s="193">
        <f t="shared" si="76"/>
        <v>0</v>
      </c>
      <c r="AS199" s="193">
        <f t="shared" si="76"/>
        <v>0</v>
      </c>
      <c r="AT199" s="193">
        <f t="shared" si="76"/>
        <v>0</v>
      </c>
      <c r="AU199" s="193">
        <f t="shared" si="76"/>
        <v>0</v>
      </c>
      <c r="AV199" s="328"/>
    </row>
    <row r="200" spans="1:48" ht="19.5" customHeight="1">
      <c r="A200" s="526"/>
      <c r="B200" s="474" t="s">
        <v>229</v>
      </c>
      <c r="C200" s="656" t="s">
        <v>84</v>
      </c>
      <c r="D200" s="474" t="s">
        <v>264</v>
      </c>
      <c r="E200" s="474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474" t="s">
        <v>82</v>
      </c>
      <c r="K200" s="474" t="s">
        <v>82</v>
      </c>
      <c r="L200" s="515">
        <v>1.661</v>
      </c>
      <c r="M200" s="515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3">
        <v>0</v>
      </c>
      <c r="X200" s="93">
        <v>0</v>
      </c>
      <c r="Y200" s="93">
        <v>0</v>
      </c>
      <c r="Z200" s="93">
        <v>0</v>
      </c>
      <c r="AA200" s="93">
        <v>0</v>
      </c>
      <c r="AB200" s="93">
        <v>0</v>
      </c>
      <c r="AC200" s="93">
        <v>0</v>
      </c>
      <c r="AD200" s="93">
        <v>0</v>
      </c>
      <c r="AE200" s="93">
        <v>0</v>
      </c>
      <c r="AF200" s="93">
        <v>0</v>
      </c>
      <c r="AG200" s="93">
        <v>0</v>
      </c>
      <c r="AH200" s="5">
        <v>0</v>
      </c>
      <c r="AI200" s="5">
        <v>0</v>
      </c>
      <c r="AJ200" s="5">
        <v>0</v>
      </c>
      <c r="AK200" s="93">
        <v>0</v>
      </c>
      <c r="AL200" s="93">
        <v>0</v>
      </c>
      <c r="AM200" s="93">
        <v>0</v>
      </c>
      <c r="AN200" s="93">
        <v>0</v>
      </c>
      <c r="AO200" s="93">
        <v>0</v>
      </c>
      <c r="AP200" s="93">
        <v>0</v>
      </c>
      <c r="AQ200" s="93">
        <v>0</v>
      </c>
      <c r="AR200" s="93">
        <v>0</v>
      </c>
      <c r="AS200" s="93">
        <v>0</v>
      </c>
      <c r="AT200" s="93">
        <v>0</v>
      </c>
      <c r="AU200" s="5">
        <v>0</v>
      </c>
      <c r="AV200" s="302"/>
    </row>
    <row r="201" spans="1:48" ht="19.5" customHeight="1">
      <c r="A201" s="526"/>
      <c r="B201" s="474"/>
      <c r="C201" s="656"/>
      <c r="D201" s="474"/>
      <c r="E201" s="474"/>
      <c r="F201" s="6" t="s">
        <v>19</v>
      </c>
      <c r="G201" s="6" t="s">
        <v>22</v>
      </c>
      <c r="H201" s="6" t="s">
        <v>297</v>
      </c>
      <c r="I201" s="6" t="s">
        <v>297</v>
      </c>
      <c r="J201" s="474"/>
      <c r="K201" s="474"/>
      <c r="L201" s="515"/>
      <c r="M201" s="515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93">
        <v>0</v>
      </c>
      <c r="X201" s="93">
        <v>0</v>
      </c>
      <c r="Y201" s="93">
        <v>0</v>
      </c>
      <c r="Z201" s="93">
        <v>0</v>
      </c>
      <c r="AA201" s="93">
        <v>0</v>
      </c>
      <c r="AB201" s="93">
        <v>0</v>
      </c>
      <c r="AC201" s="93">
        <v>0</v>
      </c>
      <c r="AD201" s="93">
        <v>0</v>
      </c>
      <c r="AE201" s="93">
        <v>0</v>
      </c>
      <c r="AF201" s="93">
        <v>0</v>
      </c>
      <c r="AG201" s="93">
        <v>0</v>
      </c>
      <c r="AH201" s="5">
        <v>0</v>
      </c>
      <c r="AI201" s="5">
        <v>0</v>
      </c>
      <c r="AJ201" s="5">
        <v>0</v>
      </c>
      <c r="AK201" s="93">
        <v>0</v>
      </c>
      <c r="AL201" s="93">
        <v>0</v>
      </c>
      <c r="AM201" s="93">
        <v>0</v>
      </c>
      <c r="AN201" s="93">
        <v>0</v>
      </c>
      <c r="AO201" s="93">
        <v>0</v>
      </c>
      <c r="AP201" s="93">
        <v>0</v>
      </c>
      <c r="AQ201" s="93">
        <v>0</v>
      </c>
      <c r="AR201" s="93">
        <v>0</v>
      </c>
      <c r="AS201" s="93">
        <v>0</v>
      </c>
      <c r="AT201" s="93">
        <v>0</v>
      </c>
      <c r="AU201" s="5">
        <v>0</v>
      </c>
      <c r="AV201" s="302"/>
    </row>
    <row r="202" spans="1:48" ht="19.5" customHeight="1">
      <c r="A202" s="526"/>
      <c r="B202" s="474"/>
      <c r="C202" s="656"/>
      <c r="D202" s="474"/>
      <c r="E202" s="474"/>
      <c r="F202" s="476" t="s">
        <v>39</v>
      </c>
      <c r="G202" s="476" t="s">
        <v>21</v>
      </c>
      <c r="H202" s="476" t="s">
        <v>381</v>
      </c>
      <c r="I202" s="476" t="s">
        <v>312</v>
      </c>
      <c r="J202" s="474"/>
      <c r="K202" s="474"/>
      <c r="L202" s="515"/>
      <c r="M202" s="515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3">
        <v>0</v>
      </c>
      <c r="X202" s="93">
        <v>0</v>
      </c>
      <c r="Y202" s="93">
        <v>0</v>
      </c>
      <c r="Z202" s="93">
        <v>0</v>
      </c>
      <c r="AA202" s="93">
        <v>0</v>
      </c>
      <c r="AB202" s="93">
        <v>0</v>
      </c>
      <c r="AC202" s="93">
        <v>0</v>
      </c>
      <c r="AD202" s="93">
        <v>0</v>
      </c>
      <c r="AE202" s="93">
        <v>0</v>
      </c>
      <c r="AF202" s="93">
        <v>0</v>
      </c>
      <c r="AG202" s="93">
        <v>0</v>
      </c>
      <c r="AH202" s="5">
        <v>0</v>
      </c>
      <c r="AI202" s="5">
        <v>0</v>
      </c>
      <c r="AJ202" s="5">
        <v>0</v>
      </c>
      <c r="AK202" s="93">
        <v>0</v>
      </c>
      <c r="AL202" s="93">
        <v>0</v>
      </c>
      <c r="AM202" s="93">
        <v>0</v>
      </c>
      <c r="AN202" s="93">
        <v>0</v>
      </c>
      <c r="AO202" s="93">
        <v>0</v>
      </c>
      <c r="AP202" s="93">
        <v>0</v>
      </c>
      <c r="AQ202" s="93">
        <v>0</v>
      </c>
      <c r="AR202" s="93">
        <v>0</v>
      </c>
      <c r="AS202" s="93">
        <v>0</v>
      </c>
      <c r="AT202" s="93">
        <v>0</v>
      </c>
      <c r="AU202" s="5">
        <v>0</v>
      </c>
      <c r="AV202" s="302"/>
    </row>
    <row r="203" spans="1:48" ht="19.5" customHeight="1">
      <c r="A203" s="526"/>
      <c r="B203" s="474"/>
      <c r="C203" s="656"/>
      <c r="D203" s="474"/>
      <c r="E203" s="474"/>
      <c r="F203" s="476"/>
      <c r="G203" s="476"/>
      <c r="H203" s="476"/>
      <c r="I203" s="476"/>
      <c r="J203" s="474"/>
      <c r="K203" s="474"/>
      <c r="L203" s="515"/>
      <c r="M203" s="515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3">
        <v>0</v>
      </c>
      <c r="X203" s="93">
        <v>0</v>
      </c>
      <c r="Y203" s="93">
        <v>0</v>
      </c>
      <c r="Z203" s="93">
        <v>0</v>
      </c>
      <c r="AA203" s="93">
        <v>0</v>
      </c>
      <c r="AB203" s="93">
        <v>0</v>
      </c>
      <c r="AC203" s="93">
        <v>0</v>
      </c>
      <c r="AD203" s="93">
        <v>0</v>
      </c>
      <c r="AE203" s="93">
        <v>0</v>
      </c>
      <c r="AF203" s="93">
        <v>0</v>
      </c>
      <c r="AG203" s="93">
        <v>0</v>
      </c>
      <c r="AH203" s="5">
        <v>0</v>
      </c>
      <c r="AI203" s="5">
        <v>0</v>
      </c>
      <c r="AJ203" s="5">
        <v>0</v>
      </c>
      <c r="AK203" s="93">
        <v>0</v>
      </c>
      <c r="AL203" s="93">
        <v>0</v>
      </c>
      <c r="AM203" s="93">
        <v>0</v>
      </c>
      <c r="AN203" s="93">
        <v>0</v>
      </c>
      <c r="AO203" s="93">
        <v>0</v>
      </c>
      <c r="AP203" s="93">
        <v>0</v>
      </c>
      <c r="AQ203" s="93">
        <v>0</v>
      </c>
      <c r="AR203" s="93">
        <v>0</v>
      </c>
      <c r="AS203" s="93">
        <v>0</v>
      </c>
      <c r="AT203" s="93">
        <v>0</v>
      </c>
      <c r="AU203" s="5">
        <v>0</v>
      </c>
      <c r="AV203" s="302"/>
    </row>
    <row r="204" spans="1:48" ht="18" customHeight="1">
      <c r="A204" s="526"/>
      <c r="B204" s="474"/>
      <c r="C204" s="656"/>
      <c r="D204" s="474"/>
      <c r="E204" s="474"/>
      <c r="F204" s="476"/>
      <c r="G204" s="476"/>
      <c r="H204" s="476"/>
      <c r="I204" s="476"/>
      <c r="J204" s="474"/>
      <c r="K204" s="474"/>
      <c r="L204" s="515"/>
      <c r="M204" s="515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3">
        <v>0</v>
      </c>
      <c r="X204" s="93">
        <v>0</v>
      </c>
      <c r="Y204" s="93">
        <v>0</v>
      </c>
      <c r="Z204" s="93">
        <v>0</v>
      </c>
      <c r="AA204" s="93">
        <v>0</v>
      </c>
      <c r="AB204" s="93">
        <v>0</v>
      </c>
      <c r="AC204" s="93">
        <v>0</v>
      </c>
      <c r="AD204" s="93">
        <v>0</v>
      </c>
      <c r="AE204" s="93">
        <v>0</v>
      </c>
      <c r="AF204" s="93">
        <v>0</v>
      </c>
      <c r="AG204" s="93">
        <v>0</v>
      </c>
      <c r="AH204" s="5">
        <v>0</v>
      </c>
      <c r="AI204" s="5">
        <v>0</v>
      </c>
      <c r="AJ204" s="5">
        <v>0</v>
      </c>
      <c r="AK204" s="93">
        <v>0</v>
      </c>
      <c r="AL204" s="93">
        <v>0</v>
      </c>
      <c r="AM204" s="93">
        <v>0</v>
      </c>
      <c r="AN204" s="93">
        <v>0</v>
      </c>
      <c r="AO204" s="93">
        <v>0</v>
      </c>
      <c r="AP204" s="93">
        <v>0</v>
      </c>
      <c r="AQ204" s="93">
        <v>0</v>
      </c>
      <c r="AR204" s="93">
        <v>0</v>
      </c>
      <c r="AS204" s="93">
        <v>0</v>
      </c>
      <c r="AT204" s="93">
        <v>0</v>
      </c>
      <c r="AU204" s="5">
        <v>0</v>
      </c>
      <c r="AV204" s="302"/>
    </row>
    <row r="205" spans="1:48" ht="18" customHeight="1">
      <c r="A205" s="527"/>
      <c r="B205" s="474"/>
      <c r="C205" s="656"/>
      <c r="D205" s="474"/>
      <c r="E205" s="474"/>
      <c r="F205" s="476"/>
      <c r="G205" s="476"/>
      <c r="H205" s="476"/>
      <c r="I205" s="476"/>
      <c r="J205" s="474"/>
      <c r="K205" s="474"/>
      <c r="L205" s="515"/>
      <c r="M205" s="515"/>
      <c r="N205" s="230">
        <f t="shared" ref="N205:T205" si="78">SUM(N200:N204)</f>
        <v>0</v>
      </c>
      <c r="O205" s="230">
        <f t="shared" si="78"/>
        <v>0</v>
      </c>
      <c r="P205" s="230">
        <f t="shared" si="78"/>
        <v>0</v>
      </c>
      <c r="Q205" s="230">
        <f t="shared" si="78"/>
        <v>0</v>
      </c>
      <c r="R205" s="230">
        <f t="shared" si="78"/>
        <v>1.6612899999999999</v>
      </c>
      <c r="S205" s="230">
        <f t="shared" si="78"/>
        <v>0</v>
      </c>
      <c r="T205" s="230">
        <f t="shared" si="78"/>
        <v>0</v>
      </c>
      <c r="U205" s="231">
        <f t="shared" si="57"/>
        <v>1.6612899999999999</v>
      </c>
      <c r="V205" s="231" t="s">
        <v>11</v>
      </c>
      <c r="W205" s="193">
        <f t="shared" ref="W205:AU205" si="79">SUM(W200:W204)</f>
        <v>0</v>
      </c>
      <c r="X205" s="193">
        <f t="shared" si="79"/>
        <v>0</v>
      </c>
      <c r="Y205" s="193">
        <f t="shared" si="79"/>
        <v>0</v>
      </c>
      <c r="Z205" s="193">
        <f t="shared" si="79"/>
        <v>0</v>
      </c>
      <c r="AA205" s="193">
        <f t="shared" si="79"/>
        <v>0</v>
      </c>
      <c r="AB205" s="193">
        <f t="shared" si="79"/>
        <v>0</v>
      </c>
      <c r="AC205" s="193">
        <f t="shared" si="79"/>
        <v>0</v>
      </c>
      <c r="AD205" s="193">
        <f t="shared" si="79"/>
        <v>0</v>
      </c>
      <c r="AE205" s="193">
        <f t="shared" si="79"/>
        <v>0</v>
      </c>
      <c r="AF205" s="193">
        <f t="shared" si="79"/>
        <v>0</v>
      </c>
      <c r="AG205" s="193">
        <f t="shared" si="79"/>
        <v>0</v>
      </c>
      <c r="AH205" s="230">
        <f t="shared" si="79"/>
        <v>0</v>
      </c>
      <c r="AI205" s="230">
        <f t="shared" si="79"/>
        <v>0</v>
      </c>
      <c r="AJ205" s="230">
        <f t="shared" si="79"/>
        <v>0</v>
      </c>
      <c r="AK205" s="193">
        <f t="shared" si="79"/>
        <v>0</v>
      </c>
      <c r="AL205" s="193">
        <f t="shared" si="79"/>
        <v>0</v>
      </c>
      <c r="AM205" s="193">
        <f t="shared" si="79"/>
        <v>0</v>
      </c>
      <c r="AN205" s="193">
        <f t="shared" si="79"/>
        <v>0</v>
      </c>
      <c r="AO205" s="193">
        <f t="shared" si="79"/>
        <v>0</v>
      </c>
      <c r="AP205" s="193">
        <f t="shared" si="79"/>
        <v>0</v>
      </c>
      <c r="AQ205" s="193">
        <f t="shared" si="79"/>
        <v>0</v>
      </c>
      <c r="AR205" s="193">
        <f t="shared" si="79"/>
        <v>0</v>
      </c>
      <c r="AS205" s="193">
        <f t="shared" si="79"/>
        <v>0</v>
      </c>
      <c r="AT205" s="193">
        <f t="shared" si="79"/>
        <v>0</v>
      </c>
      <c r="AU205" s="230">
        <f t="shared" si="79"/>
        <v>0</v>
      </c>
      <c r="AV205" s="328"/>
    </row>
    <row r="206" spans="1:48" ht="15.75" hidden="1" customHeight="1">
      <c r="A206" s="467" t="s">
        <v>165</v>
      </c>
      <c r="B206" s="468"/>
      <c r="C206" s="468"/>
      <c r="D206" s="468"/>
      <c r="E206" s="468"/>
      <c r="F206" s="468"/>
      <c r="G206" s="468"/>
      <c r="H206" s="468"/>
      <c r="I206" s="468"/>
      <c r="J206" s="468"/>
      <c r="K206" s="468"/>
      <c r="L206" s="468"/>
      <c r="M206" s="468"/>
      <c r="N206" s="468"/>
      <c r="O206" s="468"/>
      <c r="P206" s="468"/>
      <c r="Q206" s="468"/>
      <c r="R206" s="468"/>
      <c r="S206" s="468"/>
      <c r="T206" s="468"/>
      <c r="U206" s="468"/>
      <c r="V206" s="468"/>
      <c r="W206" s="469"/>
      <c r="X206" s="469"/>
      <c r="Y206" s="469"/>
      <c r="Z206" s="469"/>
      <c r="AA206" s="469"/>
      <c r="AB206" s="469"/>
      <c r="AC206" s="469"/>
      <c r="AD206" s="469"/>
      <c r="AE206" s="469"/>
      <c r="AF206" s="469"/>
      <c r="AG206" s="469"/>
      <c r="AH206" s="469"/>
      <c r="AI206" s="469"/>
      <c r="AJ206" s="469"/>
      <c r="AK206" s="469"/>
      <c r="AL206" s="469"/>
      <c r="AM206" s="469"/>
      <c r="AN206" s="469"/>
      <c r="AO206" s="469"/>
      <c r="AP206" s="469"/>
      <c r="AQ206" s="469"/>
      <c r="AR206" s="469"/>
      <c r="AS206" s="469"/>
      <c r="AT206" s="469"/>
      <c r="AU206" s="469"/>
      <c r="AV206" s="470"/>
    </row>
    <row r="207" spans="1:48" ht="19.5" customHeight="1">
      <c r="A207" s="529"/>
      <c r="B207" s="474" t="s">
        <v>230</v>
      </c>
      <c r="C207" s="656" t="s">
        <v>90</v>
      </c>
      <c r="D207" s="474" t="s">
        <v>264</v>
      </c>
      <c r="E207" s="476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517">
        <v>2023</v>
      </c>
      <c r="K207" s="517">
        <v>2025</v>
      </c>
      <c r="L207" s="515">
        <v>29.69041</v>
      </c>
      <c r="M207" s="515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93">
        <v>0</v>
      </c>
      <c r="X207" s="93">
        <v>0</v>
      </c>
      <c r="Y207" s="93">
        <v>0</v>
      </c>
      <c r="Z207" s="93">
        <v>0</v>
      </c>
      <c r="AA207" s="93">
        <v>0</v>
      </c>
      <c r="AB207" s="93">
        <v>0</v>
      </c>
      <c r="AC207" s="93">
        <v>0</v>
      </c>
      <c r="AD207" s="93">
        <v>0</v>
      </c>
      <c r="AE207" s="93">
        <v>0</v>
      </c>
      <c r="AF207" s="93">
        <v>0</v>
      </c>
      <c r="AG207" s="93">
        <v>0</v>
      </c>
      <c r="AH207" s="5">
        <v>0</v>
      </c>
      <c r="AI207" s="5">
        <v>0</v>
      </c>
      <c r="AJ207" s="5">
        <v>0</v>
      </c>
      <c r="AK207" s="93">
        <v>0</v>
      </c>
      <c r="AL207" s="93">
        <v>0</v>
      </c>
      <c r="AM207" s="93">
        <v>0</v>
      </c>
      <c r="AN207" s="93">
        <v>0</v>
      </c>
      <c r="AO207" s="93">
        <v>0</v>
      </c>
      <c r="AP207" s="93">
        <v>0</v>
      </c>
      <c r="AQ207" s="93">
        <v>0</v>
      </c>
      <c r="AR207" s="93">
        <v>0</v>
      </c>
      <c r="AS207" s="93">
        <v>0</v>
      </c>
      <c r="AT207" s="93">
        <v>0</v>
      </c>
      <c r="AU207" s="5">
        <v>0</v>
      </c>
      <c r="AV207" s="302"/>
    </row>
    <row r="208" spans="1:48" ht="19.5" customHeight="1">
      <c r="A208" s="530"/>
      <c r="B208" s="474"/>
      <c r="C208" s="656"/>
      <c r="D208" s="474"/>
      <c r="E208" s="476"/>
      <c r="F208" s="6" t="s">
        <v>19</v>
      </c>
      <c r="G208" s="6" t="s">
        <v>22</v>
      </c>
      <c r="H208" s="6" t="s">
        <v>297</v>
      </c>
      <c r="I208" s="6" t="s">
        <v>297</v>
      </c>
      <c r="J208" s="517"/>
      <c r="K208" s="517"/>
      <c r="L208" s="515"/>
      <c r="M208" s="515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93">
        <v>0</v>
      </c>
      <c r="X208" s="93">
        <v>0</v>
      </c>
      <c r="Y208" s="93">
        <v>0</v>
      </c>
      <c r="Z208" s="93">
        <v>0</v>
      </c>
      <c r="AA208" s="93">
        <v>0</v>
      </c>
      <c r="AB208" s="93">
        <v>0</v>
      </c>
      <c r="AC208" s="93">
        <v>0</v>
      </c>
      <c r="AD208" s="93">
        <v>0</v>
      </c>
      <c r="AE208" s="93">
        <v>0</v>
      </c>
      <c r="AF208" s="93">
        <v>0</v>
      </c>
      <c r="AG208" s="93">
        <v>0</v>
      </c>
      <c r="AH208" s="5">
        <v>0</v>
      </c>
      <c r="AI208" s="5">
        <v>0</v>
      </c>
      <c r="AJ208" s="5">
        <v>0</v>
      </c>
      <c r="AK208" s="93">
        <v>0</v>
      </c>
      <c r="AL208" s="93">
        <v>0</v>
      </c>
      <c r="AM208" s="93">
        <v>0</v>
      </c>
      <c r="AN208" s="93">
        <v>0</v>
      </c>
      <c r="AO208" s="93">
        <v>0</v>
      </c>
      <c r="AP208" s="93">
        <v>0</v>
      </c>
      <c r="AQ208" s="93">
        <v>0</v>
      </c>
      <c r="AR208" s="93">
        <v>0</v>
      </c>
      <c r="AS208" s="93">
        <v>0</v>
      </c>
      <c r="AT208" s="93">
        <v>0</v>
      </c>
      <c r="AU208" s="5">
        <v>0</v>
      </c>
      <c r="AV208" s="302"/>
    </row>
    <row r="209" spans="1:48" ht="19.5" customHeight="1">
      <c r="A209" s="530"/>
      <c r="B209" s="474"/>
      <c r="C209" s="656"/>
      <c r="D209" s="474"/>
      <c r="E209" s="476"/>
      <c r="F209" s="476" t="s">
        <v>39</v>
      </c>
      <c r="G209" s="476" t="s">
        <v>21</v>
      </c>
      <c r="H209" s="538" t="s">
        <v>297</v>
      </c>
      <c r="I209" s="476" t="s">
        <v>317</v>
      </c>
      <c r="J209" s="517"/>
      <c r="K209" s="517"/>
      <c r="L209" s="515"/>
      <c r="M209" s="515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93">
        <v>0</v>
      </c>
      <c r="X209" s="93">
        <v>0</v>
      </c>
      <c r="Y209" s="93">
        <v>0</v>
      </c>
      <c r="Z209" s="93">
        <v>0</v>
      </c>
      <c r="AA209" s="93">
        <v>0</v>
      </c>
      <c r="AB209" s="93">
        <v>0</v>
      </c>
      <c r="AC209" s="93">
        <v>0</v>
      </c>
      <c r="AD209" s="93">
        <v>0</v>
      </c>
      <c r="AE209" s="93">
        <v>0</v>
      </c>
      <c r="AF209" s="93">
        <v>0</v>
      </c>
      <c r="AG209" s="93">
        <v>0</v>
      </c>
      <c r="AH209" s="5">
        <v>0</v>
      </c>
      <c r="AI209" s="5">
        <v>0</v>
      </c>
      <c r="AJ209" s="5">
        <v>0</v>
      </c>
      <c r="AK209" s="93">
        <v>0</v>
      </c>
      <c r="AL209" s="93">
        <v>0</v>
      </c>
      <c r="AM209" s="93">
        <v>0</v>
      </c>
      <c r="AN209" s="93">
        <v>0</v>
      </c>
      <c r="AO209" s="93">
        <v>0</v>
      </c>
      <c r="AP209" s="93">
        <v>0</v>
      </c>
      <c r="AQ209" s="93">
        <v>0</v>
      </c>
      <c r="AR209" s="93">
        <v>0</v>
      </c>
      <c r="AS209" s="93">
        <v>0</v>
      </c>
      <c r="AT209" s="93">
        <v>0</v>
      </c>
      <c r="AU209" s="5">
        <v>0</v>
      </c>
      <c r="AV209" s="302"/>
    </row>
    <row r="210" spans="1:48" ht="19.5" customHeight="1">
      <c r="A210" s="530"/>
      <c r="B210" s="474"/>
      <c r="C210" s="656"/>
      <c r="D210" s="474"/>
      <c r="E210" s="476"/>
      <c r="F210" s="476"/>
      <c r="G210" s="476"/>
      <c r="H210" s="539"/>
      <c r="I210" s="476"/>
      <c r="J210" s="517"/>
      <c r="K210" s="517"/>
      <c r="L210" s="515"/>
      <c r="M210" s="515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93">
        <v>0</v>
      </c>
      <c r="X210" s="93">
        <v>0</v>
      </c>
      <c r="Y210" s="93">
        <v>0</v>
      </c>
      <c r="Z210" s="93">
        <v>0</v>
      </c>
      <c r="AA210" s="93">
        <v>0</v>
      </c>
      <c r="AB210" s="93">
        <v>0</v>
      </c>
      <c r="AC210" s="93">
        <v>0</v>
      </c>
      <c r="AD210" s="93">
        <v>0</v>
      </c>
      <c r="AE210" s="93">
        <v>0</v>
      </c>
      <c r="AF210" s="93">
        <v>0</v>
      </c>
      <c r="AG210" s="93">
        <v>0</v>
      </c>
      <c r="AH210" s="5">
        <v>0</v>
      </c>
      <c r="AI210" s="5">
        <v>0</v>
      </c>
      <c r="AJ210" s="5">
        <v>0</v>
      </c>
      <c r="AK210" s="93">
        <v>0</v>
      </c>
      <c r="AL210" s="93">
        <v>0</v>
      </c>
      <c r="AM210" s="93">
        <v>0</v>
      </c>
      <c r="AN210" s="93">
        <v>0</v>
      </c>
      <c r="AO210" s="93">
        <v>0</v>
      </c>
      <c r="AP210" s="93">
        <v>0</v>
      </c>
      <c r="AQ210" s="93">
        <v>0</v>
      </c>
      <c r="AR210" s="93">
        <v>0</v>
      </c>
      <c r="AS210" s="93">
        <v>0</v>
      </c>
      <c r="AT210" s="93">
        <v>0</v>
      </c>
      <c r="AU210" s="5">
        <v>0</v>
      </c>
      <c r="AV210" s="302"/>
    </row>
    <row r="211" spans="1:48" ht="18" customHeight="1">
      <c r="A211" s="530"/>
      <c r="B211" s="474"/>
      <c r="C211" s="656"/>
      <c r="D211" s="474"/>
      <c r="E211" s="476"/>
      <c r="F211" s="476"/>
      <c r="G211" s="476"/>
      <c r="H211" s="539"/>
      <c r="I211" s="476"/>
      <c r="J211" s="517"/>
      <c r="K211" s="517"/>
      <c r="L211" s="515"/>
      <c r="M211" s="515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93">
        <v>0</v>
      </c>
      <c r="X211" s="93">
        <v>0</v>
      </c>
      <c r="Y211" s="93">
        <v>0</v>
      </c>
      <c r="Z211" s="93">
        <v>0</v>
      </c>
      <c r="AA211" s="93">
        <v>0</v>
      </c>
      <c r="AB211" s="93">
        <v>0</v>
      </c>
      <c r="AC211" s="93">
        <v>0</v>
      </c>
      <c r="AD211" s="93">
        <v>0</v>
      </c>
      <c r="AE211" s="93">
        <v>0</v>
      </c>
      <c r="AF211" s="93">
        <v>0</v>
      </c>
      <c r="AG211" s="93">
        <v>0</v>
      </c>
      <c r="AH211" s="5">
        <v>0</v>
      </c>
      <c r="AI211" s="5">
        <v>0</v>
      </c>
      <c r="AJ211" s="5">
        <v>0</v>
      </c>
      <c r="AK211" s="93">
        <v>0</v>
      </c>
      <c r="AL211" s="93">
        <v>0</v>
      </c>
      <c r="AM211" s="93">
        <v>0</v>
      </c>
      <c r="AN211" s="93">
        <v>0</v>
      </c>
      <c r="AO211" s="93">
        <v>0</v>
      </c>
      <c r="AP211" s="93">
        <v>0</v>
      </c>
      <c r="AQ211" s="93">
        <v>0</v>
      </c>
      <c r="AR211" s="93">
        <v>0</v>
      </c>
      <c r="AS211" s="93">
        <v>0</v>
      </c>
      <c r="AT211" s="93">
        <v>0</v>
      </c>
      <c r="AU211" s="5">
        <v>0</v>
      </c>
      <c r="AV211" s="302"/>
    </row>
    <row r="212" spans="1:48" ht="17.25" customHeight="1">
      <c r="A212" s="530"/>
      <c r="B212" s="474"/>
      <c r="C212" s="656"/>
      <c r="D212" s="474"/>
      <c r="E212" s="476"/>
      <c r="F212" s="476"/>
      <c r="G212" s="476"/>
      <c r="H212" s="540"/>
      <c r="I212" s="476"/>
      <c r="J212" s="517"/>
      <c r="K212" s="517"/>
      <c r="L212" s="515"/>
      <c r="M212" s="515"/>
      <c r="N212" s="230">
        <f t="shared" ref="N212:T212" si="81">SUM(N207:N211)</f>
        <v>0</v>
      </c>
      <c r="O212" s="230">
        <f t="shared" si="81"/>
        <v>0</v>
      </c>
      <c r="P212" s="230">
        <f t="shared" si="81"/>
        <v>0</v>
      </c>
      <c r="Q212" s="230">
        <f t="shared" si="81"/>
        <v>0</v>
      </c>
      <c r="R212" s="230">
        <f t="shared" si="81"/>
        <v>9.8968000000000007</v>
      </c>
      <c r="S212" s="230">
        <f t="shared" si="81"/>
        <v>9.8968000000000007</v>
      </c>
      <c r="T212" s="230">
        <f t="shared" si="81"/>
        <v>9.8968100000000003</v>
      </c>
      <c r="U212" s="231">
        <f t="shared" si="80"/>
        <v>29.69041</v>
      </c>
      <c r="V212" s="231" t="s">
        <v>11</v>
      </c>
      <c r="W212" s="193">
        <f t="shared" ref="W212:AU212" si="82">SUM(W207:W211)</f>
        <v>0</v>
      </c>
      <c r="X212" s="193">
        <f t="shared" si="82"/>
        <v>0</v>
      </c>
      <c r="Y212" s="193">
        <f t="shared" si="82"/>
        <v>0</v>
      </c>
      <c r="Z212" s="193">
        <f t="shared" si="82"/>
        <v>0</v>
      </c>
      <c r="AA212" s="193">
        <f t="shared" si="82"/>
        <v>0</v>
      </c>
      <c r="AB212" s="193">
        <f t="shared" si="82"/>
        <v>0</v>
      </c>
      <c r="AC212" s="193">
        <f t="shared" si="82"/>
        <v>0</v>
      </c>
      <c r="AD212" s="193">
        <f t="shared" si="82"/>
        <v>0</v>
      </c>
      <c r="AE212" s="193">
        <f t="shared" si="82"/>
        <v>0</v>
      </c>
      <c r="AF212" s="193">
        <f t="shared" si="82"/>
        <v>0</v>
      </c>
      <c r="AG212" s="193">
        <f t="shared" si="82"/>
        <v>0</v>
      </c>
      <c r="AH212" s="230">
        <f t="shared" si="82"/>
        <v>0</v>
      </c>
      <c r="AI212" s="230">
        <f t="shared" si="82"/>
        <v>0</v>
      </c>
      <c r="AJ212" s="230">
        <f t="shared" si="82"/>
        <v>0</v>
      </c>
      <c r="AK212" s="193">
        <f t="shared" si="82"/>
        <v>0</v>
      </c>
      <c r="AL212" s="193">
        <f t="shared" si="82"/>
        <v>0</v>
      </c>
      <c r="AM212" s="193">
        <f t="shared" si="82"/>
        <v>0</v>
      </c>
      <c r="AN212" s="193">
        <f t="shared" si="82"/>
        <v>0</v>
      </c>
      <c r="AO212" s="193">
        <f t="shared" si="82"/>
        <v>0</v>
      </c>
      <c r="AP212" s="193">
        <f t="shared" si="82"/>
        <v>0</v>
      </c>
      <c r="AQ212" s="193">
        <f t="shared" si="82"/>
        <v>0</v>
      </c>
      <c r="AR212" s="193">
        <f t="shared" si="82"/>
        <v>0</v>
      </c>
      <c r="AS212" s="193">
        <f t="shared" si="82"/>
        <v>0</v>
      </c>
      <c r="AT212" s="193">
        <f t="shared" si="82"/>
        <v>0</v>
      </c>
      <c r="AU212" s="230">
        <f t="shared" si="82"/>
        <v>0</v>
      </c>
      <c r="AV212" s="328"/>
    </row>
    <row r="213" spans="1:48" ht="19.5" customHeight="1">
      <c r="A213" s="530"/>
      <c r="B213" s="474" t="s">
        <v>231</v>
      </c>
      <c r="C213" s="656" t="s">
        <v>94</v>
      </c>
      <c r="D213" s="474" t="s">
        <v>264</v>
      </c>
      <c r="E213" s="476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517">
        <v>2023</v>
      </c>
      <c r="K213" s="517">
        <v>2025</v>
      </c>
      <c r="L213" s="515">
        <v>19.44285</v>
      </c>
      <c r="M213" s="515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93">
        <v>0</v>
      </c>
      <c r="X213" s="93">
        <v>0</v>
      </c>
      <c r="Y213" s="93">
        <v>0</v>
      </c>
      <c r="Z213" s="93">
        <v>0</v>
      </c>
      <c r="AA213" s="93">
        <v>0</v>
      </c>
      <c r="AB213" s="93">
        <v>0</v>
      </c>
      <c r="AC213" s="93">
        <v>0</v>
      </c>
      <c r="AD213" s="93">
        <v>0</v>
      </c>
      <c r="AE213" s="93">
        <v>0</v>
      </c>
      <c r="AF213" s="93">
        <v>0</v>
      </c>
      <c r="AG213" s="93">
        <v>0</v>
      </c>
      <c r="AH213" s="5">
        <v>0</v>
      </c>
      <c r="AI213" s="5">
        <v>0</v>
      </c>
      <c r="AJ213" s="5">
        <v>0</v>
      </c>
      <c r="AK213" s="93">
        <v>0</v>
      </c>
      <c r="AL213" s="93">
        <v>0</v>
      </c>
      <c r="AM213" s="93">
        <v>0</v>
      </c>
      <c r="AN213" s="93">
        <v>0</v>
      </c>
      <c r="AO213" s="93">
        <v>0</v>
      </c>
      <c r="AP213" s="93">
        <v>0</v>
      </c>
      <c r="AQ213" s="93">
        <v>0</v>
      </c>
      <c r="AR213" s="93">
        <v>0</v>
      </c>
      <c r="AS213" s="93">
        <v>0</v>
      </c>
      <c r="AT213" s="93">
        <v>0</v>
      </c>
      <c r="AU213" s="5">
        <v>0</v>
      </c>
      <c r="AV213" s="302"/>
    </row>
    <row r="214" spans="1:48" ht="19.5" customHeight="1">
      <c r="A214" s="530"/>
      <c r="B214" s="474"/>
      <c r="C214" s="656"/>
      <c r="D214" s="474"/>
      <c r="E214" s="476"/>
      <c r="F214" s="6" t="s">
        <v>19</v>
      </c>
      <c r="G214" s="6" t="s">
        <v>22</v>
      </c>
      <c r="H214" s="6" t="s">
        <v>297</v>
      </c>
      <c r="I214" s="6" t="s">
        <v>297</v>
      </c>
      <c r="J214" s="517"/>
      <c r="K214" s="517"/>
      <c r="L214" s="515"/>
      <c r="M214" s="515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93">
        <v>0</v>
      </c>
      <c r="X214" s="93">
        <v>0</v>
      </c>
      <c r="Y214" s="93">
        <v>0</v>
      </c>
      <c r="Z214" s="93">
        <v>0</v>
      </c>
      <c r="AA214" s="93">
        <v>0</v>
      </c>
      <c r="AB214" s="93">
        <v>0</v>
      </c>
      <c r="AC214" s="93">
        <v>0</v>
      </c>
      <c r="AD214" s="93">
        <v>0</v>
      </c>
      <c r="AE214" s="93">
        <v>0</v>
      </c>
      <c r="AF214" s="93">
        <v>0</v>
      </c>
      <c r="AG214" s="93">
        <v>0</v>
      </c>
      <c r="AH214" s="5">
        <v>0</v>
      </c>
      <c r="AI214" s="5">
        <v>0</v>
      </c>
      <c r="AJ214" s="5">
        <v>0</v>
      </c>
      <c r="AK214" s="93">
        <v>0</v>
      </c>
      <c r="AL214" s="93">
        <v>0</v>
      </c>
      <c r="AM214" s="93">
        <v>0</v>
      </c>
      <c r="AN214" s="93">
        <v>0</v>
      </c>
      <c r="AO214" s="93">
        <v>0</v>
      </c>
      <c r="AP214" s="93">
        <v>0</v>
      </c>
      <c r="AQ214" s="93">
        <v>0</v>
      </c>
      <c r="AR214" s="93">
        <v>0</v>
      </c>
      <c r="AS214" s="93">
        <v>0</v>
      </c>
      <c r="AT214" s="93">
        <v>0</v>
      </c>
      <c r="AU214" s="5">
        <v>0</v>
      </c>
      <c r="AV214" s="302"/>
    </row>
    <row r="215" spans="1:48" ht="19.5" customHeight="1">
      <c r="A215" s="530"/>
      <c r="B215" s="474"/>
      <c r="C215" s="656"/>
      <c r="D215" s="474"/>
      <c r="E215" s="476"/>
      <c r="F215" s="476" t="s">
        <v>39</v>
      </c>
      <c r="G215" s="476" t="s">
        <v>21</v>
      </c>
      <c r="H215" s="476" t="s">
        <v>382</v>
      </c>
      <c r="I215" s="476" t="s">
        <v>383</v>
      </c>
      <c r="J215" s="517"/>
      <c r="K215" s="517"/>
      <c r="L215" s="515"/>
      <c r="M215" s="515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93">
        <v>0</v>
      </c>
      <c r="X215" s="93">
        <v>0</v>
      </c>
      <c r="Y215" s="93">
        <v>0</v>
      </c>
      <c r="Z215" s="93">
        <v>0</v>
      </c>
      <c r="AA215" s="93">
        <v>0</v>
      </c>
      <c r="AB215" s="93">
        <v>0</v>
      </c>
      <c r="AC215" s="93">
        <v>0</v>
      </c>
      <c r="AD215" s="93">
        <v>0</v>
      </c>
      <c r="AE215" s="93">
        <v>0</v>
      </c>
      <c r="AF215" s="93">
        <v>0</v>
      </c>
      <c r="AG215" s="93">
        <v>0</v>
      </c>
      <c r="AH215" s="5">
        <v>0</v>
      </c>
      <c r="AI215" s="5">
        <v>0</v>
      </c>
      <c r="AJ215" s="5">
        <v>0</v>
      </c>
      <c r="AK215" s="93">
        <v>0</v>
      </c>
      <c r="AL215" s="93">
        <v>0</v>
      </c>
      <c r="AM215" s="93">
        <v>0</v>
      </c>
      <c r="AN215" s="93">
        <v>0</v>
      </c>
      <c r="AO215" s="93">
        <v>0</v>
      </c>
      <c r="AP215" s="93">
        <v>0</v>
      </c>
      <c r="AQ215" s="93">
        <v>0</v>
      </c>
      <c r="AR215" s="93">
        <v>0</v>
      </c>
      <c r="AS215" s="93">
        <v>0</v>
      </c>
      <c r="AT215" s="93">
        <v>0</v>
      </c>
      <c r="AU215" s="5">
        <v>0</v>
      </c>
      <c r="AV215" s="302"/>
    </row>
    <row r="216" spans="1:48" ht="19.5" customHeight="1">
      <c r="A216" s="530"/>
      <c r="B216" s="474"/>
      <c r="C216" s="656"/>
      <c r="D216" s="474"/>
      <c r="E216" s="476"/>
      <c r="F216" s="476"/>
      <c r="G216" s="476"/>
      <c r="H216" s="476"/>
      <c r="I216" s="476"/>
      <c r="J216" s="517"/>
      <c r="K216" s="517"/>
      <c r="L216" s="515"/>
      <c r="M216" s="515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93">
        <v>0</v>
      </c>
      <c r="X216" s="93">
        <v>0</v>
      </c>
      <c r="Y216" s="93">
        <v>0</v>
      </c>
      <c r="Z216" s="93">
        <v>0</v>
      </c>
      <c r="AA216" s="93">
        <v>0</v>
      </c>
      <c r="AB216" s="93">
        <v>0</v>
      </c>
      <c r="AC216" s="93">
        <v>0</v>
      </c>
      <c r="AD216" s="93">
        <v>0</v>
      </c>
      <c r="AE216" s="93">
        <v>0</v>
      </c>
      <c r="AF216" s="93">
        <v>0</v>
      </c>
      <c r="AG216" s="93">
        <v>0</v>
      </c>
      <c r="AH216" s="5">
        <v>0</v>
      </c>
      <c r="AI216" s="5">
        <v>0</v>
      </c>
      <c r="AJ216" s="5">
        <v>0</v>
      </c>
      <c r="AK216" s="93">
        <v>0</v>
      </c>
      <c r="AL216" s="93">
        <v>0</v>
      </c>
      <c r="AM216" s="93">
        <v>0</v>
      </c>
      <c r="AN216" s="93">
        <v>0</v>
      </c>
      <c r="AO216" s="93">
        <v>0</v>
      </c>
      <c r="AP216" s="93">
        <v>0</v>
      </c>
      <c r="AQ216" s="93">
        <v>0</v>
      </c>
      <c r="AR216" s="93">
        <v>0</v>
      </c>
      <c r="AS216" s="93">
        <v>0</v>
      </c>
      <c r="AT216" s="93">
        <v>0</v>
      </c>
      <c r="AU216" s="5">
        <v>0</v>
      </c>
      <c r="AV216" s="302"/>
    </row>
    <row r="217" spans="1:48" ht="18" customHeight="1">
      <c r="A217" s="530"/>
      <c r="B217" s="474"/>
      <c r="C217" s="656"/>
      <c r="D217" s="474"/>
      <c r="E217" s="476"/>
      <c r="F217" s="476"/>
      <c r="G217" s="476"/>
      <c r="H217" s="476"/>
      <c r="I217" s="476"/>
      <c r="J217" s="517"/>
      <c r="K217" s="517"/>
      <c r="L217" s="515"/>
      <c r="M217" s="515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93">
        <v>0</v>
      </c>
      <c r="X217" s="93">
        <v>0</v>
      </c>
      <c r="Y217" s="93">
        <v>0</v>
      </c>
      <c r="Z217" s="93">
        <v>0</v>
      </c>
      <c r="AA217" s="93">
        <v>0</v>
      </c>
      <c r="AB217" s="93">
        <v>0</v>
      </c>
      <c r="AC217" s="93">
        <v>0</v>
      </c>
      <c r="AD217" s="93">
        <v>0</v>
      </c>
      <c r="AE217" s="93">
        <v>0</v>
      </c>
      <c r="AF217" s="93">
        <v>0</v>
      </c>
      <c r="AG217" s="93">
        <v>0</v>
      </c>
      <c r="AH217" s="5">
        <v>0</v>
      </c>
      <c r="AI217" s="5">
        <v>0</v>
      </c>
      <c r="AJ217" s="5">
        <v>0</v>
      </c>
      <c r="AK217" s="93">
        <v>0</v>
      </c>
      <c r="AL217" s="93">
        <v>0</v>
      </c>
      <c r="AM217" s="93">
        <v>0</v>
      </c>
      <c r="AN217" s="93">
        <v>0</v>
      </c>
      <c r="AO217" s="93">
        <v>0</v>
      </c>
      <c r="AP217" s="93">
        <v>0</v>
      </c>
      <c r="AQ217" s="93">
        <v>0</v>
      </c>
      <c r="AR217" s="93">
        <v>0</v>
      </c>
      <c r="AS217" s="93">
        <v>0</v>
      </c>
      <c r="AT217" s="93">
        <v>0</v>
      </c>
      <c r="AU217" s="5">
        <v>0</v>
      </c>
      <c r="AV217" s="302"/>
    </row>
    <row r="218" spans="1:48" ht="17.25" customHeight="1">
      <c r="A218" s="530"/>
      <c r="B218" s="474"/>
      <c r="C218" s="656"/>
      <c r="D218" s="474"/>
      <c r="E218" s="476"/>
      <c r="F218" s="476"/>
      <c r="G218" s="476"/>
      <c r="H218" s="476"/>
      <c r="I218" s="476"/>
      <c r="J218" s="517"/>
      <c r="K218" s="517"/>
      <c r="L218" s="515"/>
      <c r="M218" s="515"/>
      <c r="N218" s="230">
        <f t="shared" ref="N218:T218" si="84">SUM(N213:N217)</f>
        <v>0</v>
      </c>
      <c r="O218" s="230">
        <f t="shared" si="84"/>
        <v>0</v>
      </c>
      <c r="P218" s="230">
        <f t="shared" si="84"/>
        <v>0</v>
      </c>
      <c r="Q218" s="230">
        <f t="shared" si="84"/>
        <v>0</v>
      </c>
      <c r="R218" s="230">
        <f t="shared" si="84"/>
        <v>9.4184300000000007</v>
      </c>
      <c r="S218" s="230">
        <f t="shared" si="84"/>
        <v>5.0122099999999996</v>
      </c>
      <c r="T218" s="230">
        <f t="shared" si="84"/>
        <v>5.0122099999999996</v>
      </c>
      <c r="U218" s="231">
        <f t="shared" si="80"/>
        <v>19.44285</v>
      </c>
      <c r="V218" s="231" t="s">
        <v>11</v>
      </c>
      <c r="W218" s="193">
        <f t="shared" ref="W218:AU218" si="85">SUM(W213:W217)</f>
        <v>0</v>
      </c>
      <c r="X218" s="193">
        <f t="shared" si="85"/>
        <v>0</v>
      </c>
      <c r="Y218" s="193">
        <f t="shared" si="85"/>
        <v>0</v>
      </c>
      <c r="Z218" s="193">
        <f t="shared" si="85"/>
        <v>0</v>
      </c>
      <c r="AA218" s="193">
        <f t="shared" si="85"/>
        <v>0</v>
      </c>
      <c r="AB218" s="193">
        <f t="shared" si="85"/>
        <v>0</v>
      </c>
      <c r="AC218" s="193">
        <f t="shared" si="85"/>
        <v>0</v>
      </c>
      <c r="AD218" s="193">
        <f t="shared" si="85"/>
        <v>0</v>
      </c>
      <c r="AE218" s="193">
        <f t="shared" si="85"/>
        <v>0</v>
      </c>
      <c r="AF218" s="193">
        <f t="shared" si="85"/>
        <v>0</v>
      </c>
      <c r="AG218" s="193">
        <f t="shared" si="85"/>
        <v>0</v>
      </c>
      <c r="AH218" s="230">
        <f t="shared" si="85"/>
        <v>0</v>
      </c>
      <c r="AI218" s="230">
        <f t="shared" si="85"/>
        <v>0</v>
      </c>
      <c r="AJ218" s="230">
        <f t="shared" si="85"/>
        <v>0</v>
      </c>
      <c r="AK218" s="193">
        <f t="shared" si="85"/>
        <v>0</v>
      </c>
      <c r="AL218" s="193">
        <f t="shared" si="85"/>
        <v>0</v>
      </c>
      <c r="AM218" s="193">
        <f t="shared" si="85"/>
        <v>0</v>
      </c>
      <c r="AN218" s="193">
        <f t="shared" si="85"/>
        <v>0</v>
      </c>
      <c r="AO218" s="193">
        <f t="shared" si="85"/>
        <v>0</v>
      </c>
      <c r="AP218" s="193">
        <f t="shared" si="85"/>
        <v>0</v>
      </c>
      <c r="AQ218" s="193">
        <f t="shared" si="85"/>
        <v>0</v>
      </c>
      <c r="AR218" s="193">
        <f t="shared" si="85"/>
        <v>0</v>
      </c>
      <c r="AS218" s="193">
        <f t="shared" si="85"/>
        <v>0</v>
      </c>
      <c r="AT218" s="193">
        <f t="shared" si="85"/>
        <v>0</v>
      </c>
      <c r="AU218" s="230">
        <f t="shared" si="85"/>
        <v>0</v>
      </c>
      <c r="AV218" s="328"/>
    </row>
    <row r="219" spans="1:48" ht="19.5" customHeight="1">
      <c r="A219" s="530"/>
      <c r="B219" s="474" t="s">
        <v>232</v>
      </c>
      <c r="C219" s="656" t="s">
        <v>92</v>
      </c>
      <c r="D219" s="474" t="s">
        <v>264</v>
      </c>
      <c r="E219" s="476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517">
        <v>2023</v>
      </c>
      <c r="K219" s="517">
        <v>2025</v>
      </c>
      <c r="L219" s="515">
        <v>12.9619</v>
      </c>
      <c r="M219" s="515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93">
        <v>0</v>
      </c>
      <c r="X219" s="93">
        <v>0</v>
      </c>
      <c r="Y219" s="93">
        <v>0</v>
      </c>
      <c r="Z219" s="93">
        <v>0</v>
      </c>
      <c r="AA219" s="93">
        <v>0</v>
      </c>
      <c r="AB219" s="93">
        <v>0</v>
      </c>
      <c r="AC219" s="93">
        <v>0</v>
      </c>
      <c r="AD219" s="93">
        <v>0</v>
      </c>
      <c r="AE219" s="93">
        <v>0</v>
      </c>
      <c r="AF219" s="93">
        <v>0</v>
      </c>
      <c r="AG219" s="93">
        <v>0</v>
      </c>
      <c r="AH219" s="5">
        <v>0</v>
      </c>
      <c r="AI219" s="5">
        <v>0</v>
      </c>
      <c r="AJ219" s="5">
        <v>0</v>
      </c>
      <c r="AK219" s="93">
        <v>0</v>
      </c>
      <c r="AL219" s="93">
        <v>0</v>
      </c>
      <c r="AM219" s="93">
        <v>0</v>
      </c>
      <c r="AN219" s="93">
        <v>0</v>
      </c>
      <c r="AO219" s="93">
        <v>0</v>
      </c>
      <c r="AP219" s="93">
        <v>0</v>
      </c>
      <c r="AQ219" s="93">
        <v>0</v>
      </c>
      <c r="AR219" s="93">
        <v>0</v>
      </c>
      <c r="AS219" s="93">
        <v>0</v>
      </c>
      <c r="AT219" s="93">
        <v>0</v>
      </c>
      <c r="AU219" s="5">
        <v>0</v>
      </c>
      <c r="AV219" s="302"/>
    </row>
    <row r="220" spans="1:48" ht="19.5" customHeight="1">
      <c r="A220" s="530"/>
      <c r="B220" s="474"/>
      <c r="C220" s="656"/>
      <c r="D220" s="474"/>
      <c r="E220" s="476"/>
      <c r="F220" s="6" t="s">
        <v>19</v>
      </c>
      <c r="G220" s="6" t="s">
        <v>22</v>
      </c>
      <c r="H220" s="6" t="s">
        <v>297</v>
      </c>
      <c r="I220" s="6" t="s">
        <v>297</v>
      </c>
      <c r="J220" s="517"/>
      <c r="K220" s="517"/>
      <c r="L220" s="515"/>
      <c r="M220" s="515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93">
        <v>0</v>
      </c>
      <c r="X220" s="93">
        <v>0</v>
      </c>
      <c r="Y220" s="93">
        <v>0</v>
      </c>
      <c r="Z220" s="93">
        <v>0</v>
      </c>
      <c r="AA220" s="93">
        <v>0</v>
      </c>
      <c r="AB220" s="93">
        <v>0</v>
      </c>
      <c r="AC220" s="93">
        <v>0</v>
      </c>
      <c r="AD220" s="93">
        <v>0</v>
      </c>
      <c r="AE220" s="93">
        <v>0</v>
      </c>
      <c r="AF220" s="93">
        <v>0</v>
      </c>
      <c r="AG220" s="93">
        <v>0</v>
      </c>
      <c r="AH220" s="5">
        <v>0</v>
      </c>
      <c r="AI220" s="5">
        <v>0</v>
      </c>
      <c r="AJ220" s="5">
        <v>0</v>
      </c>
      <c r="AK220" s="93">
        <v>0</v>
      </c>
      <c r="AL220" s="93">
        <v>0</v>
      </c>
      <c r="AM220" s="93">
        <v>0</v>
      </c>
      <c r="AN220" s="93">
        <v>0</v>
      </c>
      <c r="AO220" s="93">
        <v>0</v>
      </c>
      <c r="AP220" s="93">
        <v>0</v>
      </c>
      <c r="AQ220" s="93">
        <v>0</v>
      </c>
      <c r="AR220" s="93">
        <v>0</v>
      </c>
      <c r="AS220" s="93">
        <v>0</v>
      </c>
      <c r="AT220" s="93">
        <v>0</v>
      </c>
      <c r="AU220" s="5">
        <v>0</v>
      </c>
      <c r="AV220" s="302"/>
    </row>
    <row r="221" spans="1:48" ht="19.5" customHeight="1">
      <c r="A221" s="530"/>
      <c r="B221" s="474"/>
      <c r="C221" s="656"/>
      <c r="D221" s="474"/>
      <c r="E221" s="476"/>
      <c r="F221" s="476" t="s">
        <v>39</v>
      </c>
      <c r="G221" s="476" t="s">
        <v>385</v>
      </c>
      <c r="H221" s="476" t="s">
        <v>59</v>
      </c>
      <c r="I221" s="476" t="s">
        <v>384</v>
      </c>
      <c r="J221" s="517"/>
      <c r="K221" s="517"/>
      <c r="L221" s="515"/>
      <c r="M221" s="515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93">
        <v>0</v>
      </c>
      <c r="X221" s="93">
        <v>0</v>
      </c>
      <c r="Y221" s="93">
        <v>0</v>
      </c>
      <c r="Z221" s="93">
        <v>0</v>
      </c>
      <c r="AA221" s="93">
        <v>0</v>
      </c>
      <c r="AB221" s="93">
        <v>0</v>
      </c>
      <c r="AC221" s="93">
        <v>0</v>
      </c>
      <c r="AD221" s="93">
        <v>0</v>
      </c>
      <c r="AE221" s="93">
        <v>0</v>
      </c>
      <c r="AF221" s="93">
        <v>0</v>
      </c>
      <c r="AG221" s="93">
        <v>0</v>
      </c>
      <c r="AH221" s="5">
        <v>0</v>
      </c>
      <c r="AI221" s="5">
        <v>0</v>
      </c>
      <c r="AJ221" s="5">
        <v>0</v>
      </c>
      <c r="AK221" s="93">
        <v>0</v>
      </c>
      <c r="AL221" s="93">
        <v>0</v>
      </c>
      <c r="AM221" s="93">
        <v>0</v>
      </c>
      <c r="AN221" s="93">
        <v>0</v>
      </c>
      <c r="AO221" s="93">
        <v>0</v>
      </c>
      <c r="AP221" s="93">
        <v>0</v>
      </c>
      <c r="AQ221" s="93">
        <v>0</v>
      </c>
      <c r="AR221" s="93">
        <v>0</v>
      </c>
      <c r="AS221" s="93">
        <v>0</v>
      </c>
      <c r="AT221" s="93">
        <v>0</v>
      </c>
      <c r="AU221" s="5">
        <v>0</v>
      </c>
      <c r="AV221" s="302"/>
    </row>
    <row r="222" spans="1:48" ht="19.5" customHeight="1">
      <c r="A222" s="530"/>
      <c r="B222" s="474"/>
      <c r="C222" s="656"/>
      <c r="D222" s="474"/>
      <c r="E222" s="476"/>
      <c r="F222" s="476"/>
      <c r="G222" s="476"/>
      <c r="H222" s="476"/>
      <c r="I222" s="476"/>
      <c r="J222" s="517"/>
      <c r="K222" s="517"/>
      <c r="L222" s="515"/>
      <c r="M222" s="515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93">
        <v>0</v>
      </c>
      <c r="X222" s="93">
        <v>0</v>
      </c>
      <c r="Y222" s="93">
        <v>0</v>
      </c>
      <c r="Z222" s="93">
        <v>0</v>
      </c>
      <c r="AA222" s="93">
        <v>0</v>
      </c>
      <c r="AB222" s="93">
        <v>0</v>
      </c>
      <c r="AC222" s="93">
        <v>0</v>
      </c>
      <c r="AD222" s="93">
        <v>0</v>
      </c>
      <c r="AE222" s="93">
        <v>0</v>
      </c>
      <c r="AF222" s="93">
        <v>0</v>
      </c>
      <c r="AG222" s="93">
        <v>0</v>
      </c>
      <c r="AH222" s="5">
        <v>0</v>
      </c>
      <c r="AI222" s="5">
        <v>0</v>
      </c>
      <c r="AJ222" s="5">
        <v>0</v>
      </c>
      <c r="AK222" s="93">
        <v>0</v>
      </c>
      <c r="AL222" s="93">
        <v>0</v>
      </c>
      <c r="AM222" s="93">
        <v>0</v>
      </c>
      <c r="AN222" s="93">
        <v>0</v>
      </c>
      <c r="AO222" s="93">
        <v>0</v>
      </c>
      <c r="AP222" s="93">
        <v>0</v>
      </c>
      <c r="AQ222" s="93">
        <v>0</v>
      </c>
      <c r="AR222" s="93">
        <v>0</v>
      </c>
      <c r="AS222" s="93">
        <v>0</v>
      </c>
      <c r="AT222" s="93">
        <v>0</v>
      </c>
      <c r="AU222" s="5">
        <v>0</v>
      </c>
      <c r="AV222" s="302"/>
    </row>
    <row r="223" spans="1:48" ht="18" customHeight="1">
      <c r="A223" s="530"/>
      <c r="B223" s="474"/>
      <c r="C223" s="656"/>
      <c r="D223" s="474"/>
      <c r="E223" s="476"/>
      <c r="F223" s="476"/>
      <c r="G223" s="476"/>
      <c r="H223" s="476"/>
      <c r="I223" s="476"/>
      <c r="J223" s="517"/>
      <c r="K223" s="517"/>
      <c r="L223" s="515"/>
      <c r="M223" s="515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93">
        <v>0</v>
      </c>
      <c r="X223" s="93">
        <v>0</v>
      </c>
      <c r="Y223" s="93">
        <v>0</v>
      </c>
      <c r="Z223" s="93">
        <v>0</v>
      </c>
      <c r="AA223" s="93">
        <v>0</v>
      </c>
      <c r="AB223" s="93">
        <v>0</v>
      </c>
      <c r="AC223" s="93">
        <v>0</v>
      </c>
      <c r="AD223" s="93">
        <v>0</v>
      </c>
      <c r="AE223" s="93">
        <v>0</v>
      </c>
      <c r="AF223" s="93">
        <v>0</v>
      </c>
      <c r="AG223" s="93">
        <v>0</v>
      </c>
      <c r="AH223" s="5">
        <v>0</v>
      </c>
      <c r="AI223" s="5">
        <v>0</v>
      </c>
      <c r="AJ223" s="5">
        <v>0</v>
      </c>
      <c r="AK223" s="93">
        <v>0</v>
      </c>
      <c r="AL223" s="93">
        <v>0</v>
      </c>
      <c r="AM223" s="93">
        <v>0</v>
      </c>
      <c r="AN223" s="93">
        <v>0</v>
      </c>
      <c r="AO223" s="93">
        <v>0</v>
      </c>
      <c r="AP223" s="93">
        <v>0</v>
      </c>
      <c r="AQ223" s="93">
        <v>0</v>
      </c>
      <c r="AR223" s="93">
        <v>0</v>
      </c>
      <c r="AS223" s="93">
        <v>0</v>
      </c>
      <c r="AT223" s="93">
        <v>0</v>
      </c>
      <c r="AU223" s="5">
        <v>0</v>
      </c>
      <c r="AV223" s="302"/>
    </row>
    <row r="224" spans="1:48" ht="17.25" customHeight="1">
      <c r="A224" s="530"/>
      <c r="B224" s="474"/>
      <c r="C224" s="656"/>
      <c r="D224" s="474"/>
      <c r="E224" s="476"/>
      <c r="F224" s="476"/>
      <c r="G224" s="476"/>
      <c r="H224" s="476"/>
      <c r="I224" s="476"/>
      <c r="J224" s="517"/>
      <c r="K224" s="517"/>
      <c r="L224" s="515"/>
      <c r="M224" s="515"/>
      <c r="N224" s="230">
        <f t="shared" ref="N224:T224" si="87">SUM(N219:N223)</f>
        <v>0</v>
      </c>
      <c r="O224" s="230">
        <f t="shared" si="87"/>
        <v>0</v>
      </c>
      <c r="P224" s="230">
        <f t="shared" si="87"/>
        <v>0</v>
      </c>
      <c r="Q224" s="230">
        <f t="shared" si="87"/>
        <v>0</v>
      </c>
      <c r="R224" s="230">
        <f t="shared" si="87"/>
        <v>6.3177099999999999</v>
      </c>
      <c r="S224" s="230">
        <f t="shared" si="87"/>
        <v>3.37209</v>
      </c>
      <c r="T224" s="230">
        <f t="shared" si="87"/>
        <v>3.2721</v>
      </c>
      <c r="U224" s="231">
        <f t="shared" si="80"/>
        <v>12.9619</v>
      </c>
      <c r="V224" s="231" t="s">
        <v>11</v>
      </c>
      <c r="W224" s="193">
        <f t="shared" ref="W224:AU224" si="88">SUM(W219:W223)</f>
        <v>0</v>
      </c>
      <c r="X224" s="193">
        <f t="shared" si="88"/>
        <v>0</v>
      </c>
      <c r="Y224" s="193">
        <f t="shared" si="88"/>
        <v>0</v>
      </c>
      <c r="Z224" s="193">
        <f t="shared" si="88"/>
        <v>0</v>
      </c>
      <c r="AA224" s="193">
        <f t="shared" si="88"/>
        <v>0</v>
      </c>
      <c r="AB224" s="193">
        <f t="shared" si="88"/>
        <v>0</v>
      </c>
      <c r="AC224" s="193">
        <f t="shared" si="88"/>
        <v>0</v>
      </c>
      <c r="AD224" s="193">
        <f t="shared" si="88"/>
        <v>0</v>
      </c>
      <c r="AE224" s="193">
        <f t="shared" si="88"/>
        <v>0</v>
      </c>
      <c r="AF224" s="193">
        <f t="shared" si="88"/>
        <v>0</v>
      </c>
      <c r="AG224" s="193">
        <f t="shared" si="88"/>
        <v>0</v>
      </c>
      <c r="AH224" s="230">
        <f t="shared" si="88"/>
        <v>0</v>
      </c>
      <c r="AI224" s="230">
        <f t="shared" si="88"/>
        <v>0</v>
      </c>
      <c r="AJ224" s="230">
        <f t="shared" si="88"/>
        <v>0</v>
      </c>
      <c r="AK224" s="193">
        <f t="shared" si="88"/>
        <v>0</v>
      </c>
      <c r="AL224" s="193">
        <f t="shared" si="88"/>
        <v>0</v>
      </c>
      <c r="AM224" s="193">
        <f t="shared" si="88"/>
        <v>0</v>
      </c>
      <c r="AN224" s="193">
        <f t="shared" si="88"/>
        <v>0</v>
      </c>
      <c r="AO224" s="193">
        <f t="shared" si="88"/>
        <v>0</v>
      </c>
      <c r="AP224" s="193">
        <f t="shared" si="88"/>
        <v>0</v>
      </c>
      <c r="AQ224" s="193">
        <f t="shared" si="88"/>
        <v>0</v>
      </c>
      <c r="AR224" s="193">
        <f t="shared" si="88"/>
        <v>0</v>
      </c>
      <c r="AS224" s="193">
        <f t="shared" si="88"/>
        <v>0</v>
      </c>
      <c r="AT224" s="193">
        <f t="shared" si="88"/>
        <v>0</v>
      </c>
      <c r="AU224" s="230">
        <f t="shared" si="88"/>
        <v>0</v>
      </c>
      <c r="AV224" s="328"/>
    </row>
    <row r="225" spans="1:48" ht="19.5" customHeight="1">
      <c r="A225" s="530"/>
      <c r="B225" s="474" t="s">
        <v>233</v>
      </c>
      <c r="C225" s="656" t="s">
        <v>93</v>
      </c>
      <c r="D225" s="474" t="s">
        <v>264</v>
      </c>
      <c r="E225" s="476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517">
        <v>2023</v>
      </c>
      <c r="K225" s="517">
        <v>2025</v>
      </c>
      <c r="L225" s="515">
        <v>6.48095</v>
      </c>
      <c r="M225" s="515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93">
        <v>0</v>
      </c>
      <c r="X225" s="93">
        <v>0</v>
      </c>
      <c r="Y225" s="93">
        <v>0</v>
      </c>
      <c r="Z225" s="93">
        <v>0</v>
      </c>
      <c r="AA225" s="93">
        <v>0</v>
      </c>
      <c r="AB225" s="93">
        <v>0</v>
      </c>
      <c r="AC225" s="93">
        <v>0</v>
      </c>
      <c r="AD225" s="93">
        <v>0</v>
      </c>
      <c r="AE225" s="93">
        <v>0</v>
      </c>
      <c r="AF225" s="93">
        <v>0</v>
      </c>
      <c r="AG225" s="93">
        <v>0</v>
      </c>
      <c r="AH225" s="5">
        <v>0</v>
      </c>
      <c r="AI225" s="5">
        <v>0</v>
      </c>
      <c r="AJ225" s="5">
        <v>0</v>
      </c>
      <c r="AK225" s="93">
        <v>0</v>
      </c>
      <c r="AL225" s="93">
        <v>0</v>
      </c>
      <c r="AM225" s="93">
        <v>0</v>
      </c>
      <c r="AN225" s="93">
        <v>0</v>
      </c>
      <c r="AO225" s="93">
        <v>0</v>
      </c>
      <c r="AP225" s="93">
        <v>0</v>
      </c>
      <c r="AQ225" s="93">
        <v>0</v>
      </c>
      <c r="AR225" s="93">
        <v>0</v>
      </c>
      <c r="AS225" s="93">
        <v>0</v>
      </c>
      <c r="AT225" s="93">
        <v>0</v>
      </c>
      <c r="AU225" s="5">
        <v>0</v>
      </c>
      <c r="AV225" s="302"/>
    </row>
    <row r="226" spans="1:48" ht="19.5" customHeight="1">
      <c r="A226" s="530"/>
      <c r="B226" s="474"/>
      <c r="C226" s="656"/>
      <c r="D226" s="474"/>
      <c r="E226" s="476"/>
      <c r="F226" s="6" t="s">
        <v>19</v>
      </c>
      <c r="G226" s="6" t="s">
        <v>22</v>
      </c>
      <c r="H226" s="6" t="s">
        <v>297</v>
      </c>
      <c r="I226" s="6" t="s">
        <v>297</v>
      </c>
      <c r="J226" s="517"/>
      <c r="K226" s="517"/>
      <c r="L226" s="515"/>
      <c r="M226" s="515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93">
        <v>0</v>
      </c>
      <c r="X226" s="93">
        <v>0</v>
      </c>
      <c r="Y226" s="93">
        <v>0</v>
      </c>
      <c r="Z226" s="93">
        <v>0</v>
      </c>
      <c r="AA226" s="93">
        <v>0</v>
      </c>
      <c r="AB226" s="93">
        <v>0</v>
      </c>
      <c r="AC226" s="93">
        <v>0</v>
      </c>
      <c r="AD226" s="93">
        <v>0</v>
      </c>
      <c r="AE226" s="93">
        <v>0</v>
      </c>
      <c r="AF226" s="93">
        <v>0</v>
      </c>
      <c r="AG226" s="93">
        <v>0</v>
      </c>
      <c r="AH226" s="5">
        <v>0</v>
      </c>
      <c r="AI226" s="5">
        <v>0</v>
      </c>
      <c r="AJ226" s="5">
        <v>0</v>
      </c>
      <c r="AK226" s="93">
        <v>0</v>
      </c>
      <c r="AL226" s="93">
        <v>0</v>
      </c>
      <c r="AM226" s="93">
        <v>0</v>
      </c>
      <c r="AN226" s="93">
        <v>0</v>
      </c>
      <c r="AO226" s="93">
        <v>0</v>
      </c>
      <c r="AP226" s="93">
        <v>0</v>
      </c>
      <c r="AQ226" s="93">
        <v>0</v>
      </c>
      <c r="AR226" s="93">
        <v>0</v>
      </c>
      <c r="AS226" s="93">
        <v>0</v>
      </c>
      <c r="AT226" s="93">
        <v>0</v>
      </c>
      <c r="AU226" s="5">
        <v>0</v>
      </c>
      <c r="AV226" s="302"/>
    </row>
    <row r="227" spans="1:48" ht="19.5" customHeight="1">
      <c r="A227" s="530"/>
      <c r="B227" s="474"/>
      <c r="C227" s="656"/>
      <c r="D227" s="474"/>
      <c r="E227" s="476"/>
      <c r="F227" s="476" t="s">
        <v>39</v>
      </c>
      <c r="G227" s="476" t="s">
        <v>385</v>
      </c>
      <c r="H227" s="476" t="s">
        <v>59</v>
      </c>
      <c r="I227" s="476" t="s">
        <v>323</v>
      </c>
      <c r="J227" s="517"/>
      <c r="K227" s="517"/>
      <c r="L227" s="515"/>
      <c r="M227" s="515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93">
        <v>0</v>
      </c>
      <c r="X227" s="93">
        <v>0</v>
      </c>
      <c r="Y227" s="93">
        <v>0</v>
      </c>
      <c r="Z227" s="93">
        <v>0</v>
      </c>
      <c r="AA227" s="93">
        <v>0</v>
      </c>
      <c r="AB227" s="93">
        <v>0</v>
      </c>
      <c r="AC227" s="93">
        <v>0</v>
      </c>
      <c r="AD227" s="93">
        <v>0</v>
      </c>
      <c r="AE227" s="93">
        <v>0</v>
      </c>
      <c r="AF227" s="93">
        <v>0</v>
      </c>
      <c r="AG227" s="93">
        <v>0</v>
      </c>
      <c r="AH227" s="5">
        <v>0</v>
      </c>
      <c r="AI227" s="5">
        <v>0</v>
      </c>
      <c r="AJ227" s="5">
        <v>0</v>
      </c>
      <c r="AK227" s="93">
        <v>0</v>
      </c>
      <c r="AL227" s="93">
        <v>0</v>
      </c>
      <c r="AM227" s="93">
        <v>0</v>
      </c>
      <c r="AN227" s="93">
        <v>0</v>
      </c>
      <c r="AO227" s="93">
        <v>0</v>
      </c>
      <c r="AP227" s="93">
        <v>0</v>
      </c>
      <c r="AQ227" s="93">
        <v>0</v>
      </c>
      <c r="AR227" s="93">
        <v>0</v>
      </c>
      <c r="AS227" s="93">
        <v>0</v>
      </c>
      <c r="AT227" s="93">
        <v>0</v>
      </c>
      <c r="AU227" s="5">
        <v>0</v>
      </c>
      <c r="AV227" s="302"/>
    </row>
    <row r="228" spans="1:48" ht="19.5" customHeight="1">
      <c r="A228" s="530"/>
      <c r="B228" s="474"/>
      <c r="C228" s="656"/>
      <c r="D228" s="474"/>
      <c r="E228" s="476"/>
      <c r="F228" s="476"/>
      <c r="G228" s="476"/>
      <c r="H228" s="476"/>
      <c r="I228" s="476"/>
      <c r="J228" s="517"/>
      <c r="K228" s="517"/>
      <c r="L228" s="515"/>
      <c r="M228" s="515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93">
        <v>0</v>
      </c>
      <c r="X228" s="93">
        <v>0</v>
      </c>
      <c r="Y228" s="93">
        <v>0</v>
      </c>
      <c r="Z228" s="93">
        <v>0</v>
      </c>
      <c r="AA228" s="93">
        <v>0</v>
      </c>
      <c r="AB228" s="93">
        <v>0</v>
      </c>
      <c r="AC228" s="93">
        <v>0</v>
      </c>
      <c r="AD228" s="93">
        <v>0</v>
      </c>
      <c r="AE228" s="93">
        <v>0</v>
      </c>
      <c r="AF228" s="93">
        <v>0</v>
      </c>
      <c r="AG228" s="93">
        <v>0</v>
      </c>
      <c r="AH228" s="5">
        <v>0</v>
      </c>
      <c r="AI228" s="5">
        <v>0</v>
      </c>
      <c r="AJ228" s="5">
        <v>0</v>
      </c>
      <c r="AK228" s="93">
        <v>0</v>
      </c>
      <c r="AL228" s="93">
        <v>0</v>
      </c>
      <c r="AM228" s="93">
        <v>0</v>
      </c>
      <c r="AN228" s="93">
        <v>0</v>
      </c>
      <c r="AO228" s="93">
        <v>0</v>
      </c>
      <c r="AP228" s="93">
        <v>0</v>
      </c>
      <c r="AQ228" s="93">
        <v>0</v>
      </c>
      <c r="AR228" s="93">
        <v>0</v>
      </c>
      <c r="AS228" s="93">
        <v>0</v>
      </c>
      <c r="AT228" s="93">
        <v>0</v>
      </c>
      <c r="AU228" s="5">
        <v>0</v>
      </c>
      <c r="AV228" s="302"/>
    </row>
    <row r="229" spans="1:48" ht="18" customHeight="1">
      <c r="A229" s="530"/>
      <c r="B229" s="474"/>
      <c r="C229" s="656"/>
      <c r="D229" s="474"/>
      <c r="E229" s="476"/>
      <c r="F229" s="476"/>
      <c r="G229" s="476"/>
      <c r="H229" s="476"/>
      <c r="I229" s="476"/>
      <c r="J229" s="517"/>
      <c r="K229" s="517"/>
      <c r="L229" s="515"/>
      <c r="M229" s="515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93">
        <v>0</v>
      </c>
      <c r="X229" s="93">
        <v>0</v>
      </c>
      <c r="Y229" s="93">
        <v>0</v>
      </c>
      <c r="Z229" s="93">
        <v>0</v>
      </c>
      <c r="AA229" s="93">
        <v>0</v>
      </c>
      <c r="AB229" s="93">
        <v>0</v>
      </c>
      <c r="AC229" s="93">
        <v>0</v>
      </c>
      <c r="AD229" s="93">
        <v>0</v>
      </c>
      <c r="AE229" s="93">
        <v>0</v>
      </c>
      <c r="AF229" s="93">
        <v>0</v>
      </c>
      <c r="AG229" s="93">
        <v>0</v>
      </c>
      <c r="AH229" s="5">
        <v>0</v>
      </c>
      <c r="AI229" s="5">
        <v>0</v>
      </c>
      <c r="AJ229" s="5">
        <v>0</v>
      </c>
      <c r="AK229" s="93">
        <v>0</v>
      </c>
      <c r="AL229" s="93">
        <v>0</v>
      </c>
      <c r="AM229" s="93">
        <v>0</v>
      </c>
      <c r="AN229" s="93">
        <v>0</v>
      </c>
      <c r="AO229" s="93">
        <v>0</v>
      </c>
      <c r="AP229" s="93">
        <v>0</v>
      </c>
      <c r="AQ229" s="93">
        <v>0</v>
      </c>
      <c r="AR229" s="93">
        <v>0</v>
      </c>
      <c r="AS229" s="93">
        <v>0</v>
      </c>
      <c r="AT229" s="93">
        <v>0</v>
      </c>
      <c r="AU229" s="5">
        <v>0</v>
      </c>
      <c r="AV229" s="302"/>
    </row>
    <row r="230" spans="1:48" ht="17.25" customHeight="1">
      <c r="A230" s="530"/>
      <c r="B230" s="474"/>
      <c r="C230" s="656"/>
      <c r="D230" s="474"/>
      <c r="E230" s="476"/>
      <c r="F230" s="476"/>
      <c r="G230" s="476"/>
      <c r="H230" s="476"/>
      <c r="I230" s="476"/>
      <c r="J230" s="517"/>
      <c r="K230" s="517"/>
      <c r="L230" s="515"/>
      <c r="M230" s="515"/>
      <c r="N230" s="230">
        <f t="shared" ref="N230:T230" si="89">SUM(N225:N229)</f>
        <v>0</v>
      </c>
      <c r="O230" s="230">
        <f t="shared" si="89"/>
        <v>0</v>
      </c>
      <c r="P230" s="230">
        <f t="shared" si="89"/>
        <v>0</v>
      </c>
      <c r="Q230" s="230">
        <f t="shared" si="89"/>
        <v>0</v>
      </c>
      <c r="R230" s="230">
        <f t="shared" si="89"/>
        <v>3.1421899999999998</v>
      </c>
      <c r="S230" s="230">
        <f t="shared" si="89"/>
        <v>1.6693800000000001</v>
      </c>
      <c r="T230" s="230">
        <f t="shared" si="89"/>
        <v>1.6693800000000001</v>
      </c>
      <c r="U230" s="231">
        <f t="shared" si="80"/>
        <v>6.48095</v>
      </c>
      <c r="V230" s="231" t="s">
        <v>11</v>
      </c>
      <c r="W230" s="193">
        <f t="shared" ref="W230:AU230" si="90">SUM(W225:W229)</f>
        <v>0</v>
      </c>
      <c r="X230" s="193">
        <f t="shared" si="90"/>
        <v>0</v>
      </c>
      <c r="Y230" s="193">
        <f t="shared" si="90"/>
        <v>0</v>
      </c>
      <c r="Z230" s="193">
        <f t="shared" si="90"/>
        <v>0</v>
      </c>
      <c r="AA230" s="193">
        <f t="shared" si="90"/>
        <v>0</v>
      </c>
      <c r="AB230" s="193">
        <f t="shared" si="90"/>
        <v>0</v>
      </c>
      <c r="AC230" s="193">
        <f t="shared" si="90"/>
        <v>0</v>
      </c>
      <c r="AD230" s="193">
        <f t="shared" si="90"/>
        <v>0</v>
      </c>
      <c r="AE230" s="193">
        <f t="shared" si="90"/>
        <v>0</v>
      </c>
      <c r="AF230" s="193">
        <f t="shared" si="90"/>
        <v>0</v>
      </c>
      <c r="AG230" s="193">
        <f t="shared" si="90"/>
        <v>0</v>
      </c>
      <c r="AH230" s="230">
        <f t="shared" si="90"/>
        <v>0</v>
      </c>
      <c r="AI230" s="230">
        <f t="shared" si="90"/>
        <v>0</v>
      </c>
      <c r="AJ230" s="230">
        <f t="shared" si="90"/>
        <v>0</v>
      </c>
      <c r="AK230" s="193">
        <f t="shared" si="90"/>
        <v>0</v>
      </c>
      <c r="AL230" s="193">
        <f t="shared" si="90"/>
        <v>0</v>
      </c>
      <c r="AM230" s="193">
        <f t="shared" si="90"/>
        <v>0</v>
      </c>
      <c r="AN230" s="193">
        <f t="shared" si="90"/>
        <v>0</v>
      </c>
      <c r="AO230" s="193">
        <f t="shared" si="90"/>
        <v>0</v>
      </c>
      <c r="AP230" s="193">
        <f t="shared" si="90"/>
        <v>0</v>
      </c>
      <c r="AQ230" s="193">
        <f t="shared" si="90"/>
        <v>0</v>
      </c>
      <c r="AR230" s="193">
        <f t="shared" si="90"/>
        <v>0</v>
      </c>
      <c r="AS230" s="193">
        <f t="shared" si="90"/>
        <v>0</v>
      </c>
      <c r="AT230" s="193">
        <f t="shared" si="90"/>
        <v>0</v>
      </c>
      <c r="AU230" s="230">
        <f t="shared" si="90"/>
        <v>0</v>
      </c>
      <c r="AV230" s="328"/>
    </row>
    <row r="231" spans="1:48" ht="19.5" customHeight="1">
      <c r="A231" s="530"/>
      <c r="B231" s="474" t="s">
        <v>234</v>
      </c>
      <c r="C231" s="656" t="s">
        <v>91</v>
      </c>
      <c r="D231" s="474" t="s">
        <v>264</v>
      </c>
      <c r="E231" s="476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517">
        <v>2023</v>
      </c>
      <c r="K231" s="517">
        <v>2025</v>
      </c>
      <c r="L231" s="515">
        <v>19.294509999999999</v>
      </c>
      <c r="M231" s="515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93">
        <v>0</v>
      </c>
      <c r="X231" s="93">
        <v>0</v>
      </c>
      <c r="Y231" s="93">
        <v>0</v>
      </c>
      <c r="Z231" s="93">
        <v>0</v>
      </c>
      <c r="AA231" s="93">
        <v>0</v>
      </c>
      <c r="AB231" s="93">
        <v>0</v>
      </c>
      <c r="AC231" s="93">
        <v>0</v>
      </c>
      <c r="AD231" s="93">
        <v>0</v>
      </c>
      <c r="AE231" s="93">
        <v>0</v>
      </c>
      <c r="AF231" s="93">
        <v>0</v>
      </c>
      <c r="AG231" s="93">
        <v>0</v>
      </c>
      <c r="AH231" s="5">
        <v>0</v>
      </c>
      <c r="AI231" s="5">
        <v>0</v>
      </c>
      <c r="AJ231" s="5">
        <v>0</v>
      </c>
      <c r="AK231" s="93">
        <v>0</v>
      </c>
      <c r="AL231" s="93">
        <v>0</v>
      </c>
      <c r="AM231" s="93">
        <v>0</v>
      </c>
      <c r="AN231" s="93">
        <v>0</v>
      </c>
      <c r="AO231" s="93">
        <v>0</v>
      </c>
      <c r="AP231" s="93">
        <v>0</v>
      </c>
      <c r="AQ231" s="93">
        <v>0</v>
      </c>
      <c r="AR231" s="93">
        <v>0</v>
      </c>
      <c r="AS231" s="93">
        <v>0</v>
      </c>
      <c r="AT231" s="93">
        <v>0</v>
      </c>
      <c r="AU231" s="5">
        <v>0</v>
      </c>
      <c r="AV231" s="302"/>
    </row>
    <row r="232" spans="1:48" ht="19.5" customHeight="1">
      <c r="A232" s="530"/>
      <c r="B232" s="474"/>
      <c r="C232" s="656"/>
      <c r="D232" s="474"/>
      <c r="E232" s="476"/>
      <c r="F232" s="6" t="s">
        <v>19</v>
      </c>
      <c r="G232" s="6" t="s">
        <v>22</v>
      </c>
      <c r="H232" s="6" t="s">
        <v>297</v>
      </c>
      <c r="I232" s="6" t="s">
        <v>297</v>
      </c>
      <c r="J232" s="517"/>
      <c r="K232" s="517"/>
      <c r="L232" s="515"/>
      <c r="M232" s="515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93">
        <v>0</v>
      </c>
      <c r="X232" s="93">
        <v>0</v>
      </c>
      <c r="Y232" s="93">
        <v>0</v>
      </c>
      <c r="Z232" s="93">
        <v>0</v>
      </c>
      <c r="AA232" s="93">
        <v>0</v>
      </c>
      <c r="AB232" s="93">
        <v>0</v>
      </c>
      <c r="AC232" s="93">
        <v>0</v>
      </c>
      <c r="AD232" s="93">
        <v>0</v>
      </c>
      <c r="AE232" s="93">
        <v>0</v>
      </c>
      <c r="AF232" s="93">
        <v>0</v>
      </c>
      <c r="AG232" s="93">
        <v>0</v>
      </c>
      <c r="AH232" s="5">
        <v>0</v>
      </c>
      <c r="AI232" s="5">
        <v>0</v>
      </c>
      <c r="AJ232" s="5">
        <v>0</v>
      </c>
      <c r="AK232" s="93">
        <v>0</v>
      </c>
      <c r="AL232" s="93">
        <v>0</v>
      </c>
      <c r="AM232" s="93">
        <v>0</v>
      </c>
      <c r="AN232" s="93">
        <v>0</v>
      </c>
      <c r="AO232" s="93">
        <v>0</v>
      </c>
      <c r="AP232" s="93">
        <v>0</v>
      </c>
      <c r="AQ232" s="93">
        <v>0</v>
      </c>
      <c r="AR232" s="93">
        <v>0</v>
      </c>
      <c r="AS232" s="93">
        <v>0</v>
      </c>
      <c r="AT232" s="93">
        <v>0</v>
      </c>
      <c r="AU232" s="5">
        <v>0</v>
      </c>
      <c r="AV232" s="302"/>
    </row>
    <row r="233" spans="1:48" ht="19.5" customHeight="1">
      <c r="A233" s="530"/>
      <c r="B233" s="474"/>
      <c r="C233" s="656"/>
      <c r="D233" s="474"/>
      <c r="E233" s="476"/>
      <c r="F233" s="476" t="s">
        <v>39</v>
      </c>
      <c r="G233" s="476" t="s">
        <v>21</v>
      </c>
      <c r="H233" s="538" t="s">
        <v>297</v>
      </c>
      <c r="I233" s="476" t="s">
        <v>306</v>
      </c>
      <c r="J233" s="517"/>
      <c r="K233" s="517"/>
      <c r="L233" s="515"/>
      <c r="M233" s="515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93">
        <v>0</v>
      </c>
      <c r="X233" s="93">
        <v>0</v>
      </c>
      <c r="Y233" s="93">
        <v>0</v>
      </c>
      <c r="Z233" s="93">
        <v>0</v>
      </c>
      <c r="AA233" s="93">
        <v>0</v>
      </c>
      <c r="AB233" s="93">
        <v>0</v>
      </c>
      <c r="AC233" s="93">
        <v>0</v>
      </c>
      <c r="AD233" s="93">
        <v>0</v>
      </c>
      <c r="AE233" s="93">
        <v>0</v>
      </c>
      <c r="AF233" s="93">
        <v>0</v>
      </c>
      <c r="AG233" s="93">
        <v>0</v>
      </c>
      <c r="AH233" s="5">
        <v>0</v>
      </c>
      <c r="AI233" s="5">
        <v>0</v>
      </c>
      <c r="AJ233" s="5">
        <v>0</v>
      </c>
      <c r="AK233" s="93">
        <v>0</v>
      </c>
      <c r="AL233" s="93">
        <v>0</v>
      </c>
      <c r="AM233" s="93">
        <v>0</v>
      </c>
      <c r="AN233" s="93">
        <v>0</v>
      </c>
      <c r="AO233" s="93">
        <v>0</v>
      </c>
      <c r="AP233" s="93">
        <v>0</v>
      </c>
      <c r="AQ233" s="93">
        <v>0</v>
      </c>
      <c r="AR233" s="93">
        <v>0</v>
      </c>
      <c r="AS233" s="93">
        <v>0</v>
      </c>
      <c r="AT233" s="93">
        <v>0</v>
      </c>
      <c r="AU233" s="5">
        <v>0</v>
      </c>
      <c r="AV233" s="302"/>
    </row>
    <row r="234" spans="1:48" ht="19.5" customHeight="1">
      <c r="A234" s="530"/>
      <c r="B234" s="474"/>
      <c r="C234" s="656"/>
      <c r="D234" s="474"/>
      <c r="E234" s="476"/>
      <c r="F234" s="476"/>
      <c r="G234" s="476"/>
      <c r="H234" s="539"/>
      <c r="I234" s="476"/>
      <c r="J234" s="517"/>
      <c r="K234" s="517"/>
      <c r="L234" s="515"/>
      <c r="M234" s="515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93">
        <v>0</v>
      </c>
      <c r="X234" s="93">
        <v>0</v>
      </c>
      <c r="Y234" s="93">
        <v>0</v>
      </c>
      <c r="Z234" s="93">
        <v>0</v>
      </c>
      <c r="AA234" s="93">
        <v>0</v>
      </c>
      <c r="AB234" s="93">
        <v>0</v>
      </c>
      <c r="AC234" s="93">
        <v>0</v>
      </c>
      <c r="AD234" s="93">
        <v>0</v>
      </c>
      <c r="AE234" s="93">
        <v>0</v>
      </c>
      <c r="AF234" s="93">
        <v>0</v>
      </c>
      <c r="AG234" s="93">
        <v>0</v>
      </c>
      <c r="AH234" s="5">
        <v>0</v>
      </c>
      <c r="AI234" s="5">
        <v>0</v>
      </c>
      <c r="AJ234" s="5">
        <v>0</v>
      </c>
      <c r="AK234" s="93">
        <v>0</v>
      </c>
      <c r="AL234" s="93">
        <v>0</v>
      </c>
      <c r="AM234" s="93">
        <v>0</v>
      </c>
      <c r="AN234" s="93">
        <v>0</v>
      </c>
      <c r="AO234" s="93">
        <v>0</v>
      </c>
      <c r="AP234" s="93">
        <v>0</v>
      </c>
      <c r="AQ234" s="93">
        <v>0</v>
      </c>
      <c r="AR234" s="93">
        <v>0</v>
      </c>
      <c r="AS234" s="93">
        <v>0</v>
      </c>
      <c r="AT234" s="93">
        <v>0</v>
      </c>
      <c r="AU234" s="5">
        <v>0</v>
      </c>
      <c r="AV234" s="302"/>
    </row>
    <row r="235" spans="1:48" ht="18" customHeight="1">
      <c r="A235" s="530"/>
      <c r="B235" s="474"/>
      <c r="C235" s="656"/>
      <c r="D235" s="474"/>
      <c r="E235" s="476"/>
      <c r="F235" s="476"/>
      <c r="G235" s="476"/>
      <c r="H235" s="539"/>
      <c r="I235" s="476"/>
      <c r="J235" s="517"/>
      <c r="K235" s="517"/>
      <c r="L235" s="515"/>
      <c r="M235" s="515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93">
        <v>0</v>
      </c>
      <c r="X235" s="93">
        <v>0</v>
      </c>
      <c r="Y235" s="93">
        <v>0</v>
      </c>
      <c r="Z235" s="93">
        <v>0</v>
      </c>
      <c r="AA235" s="93">
        <v>0</v>
      </c>
      <c r="AB235" s="93">
        <v>0</v>
      </c>
      <c r="AC235" s="93">
        <v>0</v>
      </c>
      <c r="AD235" s="93">
        <v>0</v>
      </c>
      <c r="AE235" s="93">
        <v>0</v>
      </c>
      <c r="AF235" s="93">
        <v>0</v>
      </c>
      <c r="AG235" s="93">
        <v>0</v>
      </c>
      <c r="AH235" s="5">
        <v>0</v>
      </c>
      <c r="AI235" s="5">
        <v>0</v>
      </c>
      <c r="AJ235" s="5">
        <v>0</v>
      </c>
      <c r="AK235" s="93">
        <v>0</v>
      </c>
      <c r="AL235" s="93">
        <v>0</v>
      </c>
      <c r="AM235" s="93">
        <v>0</v>
      </c>
      <c r="AN235" s="93">
        <v>0</v>
      </c>
      <c r="AO235" s="93">
        <v>0</v>
      </c>
      <c r="AP235" s="93">
        <v>0</v>
      </c>
      <c r="AQ235" s="93">
        <v>0</v>
      </c>
      <c r="AR235" s="93">
        <v>0</v>
      </c>
      <c r="AS235" s="93">
        <v>0</v>
      </c>
      <c r="AT235" s="93">
        <v>0</v>
      </c>
      <c r="AU235" s="5">
        <v>0</v>
      </c>
      <c r="AV235" s="302"/>
    </row>
    <row r="236" spans="1:48" ht="17.25" customHeight="1">
      <c r="A236" s="531"/>
      <c r="B236" s="474"/>
      <c r="C236" s="656"/>
      <c r="D236" s="474"/>
      <c r="E236" s="476"/>
      <c r="F236" s="476"/>
      <c r="G236" s="476"/>
      <c r="H236" s="540"/>
      <c r="I236" s="476"/>
      <c r="J236" s="517"/>
      <c r="K236" s="517"/>
      <c r="L236" s="515"/>
      <c r="M236" s="515"/>
      <c r="N236" s="230">
        <f t="shared" ref="N236:T236" si="92">SUM(N231:N235)</f>
        <v>0</v>
      </c>
      <c r="O236" s="230">
        <f t="shared" si="92"/>
        <v>0</v>
      </c>
      <c r="P236" s="230">
        <f t="shared" si="92"/>
        <v>0</v>
      </c>
      <c r="Q236" s="230">
        <f t="shared" si="92"/>
        <v>0</v>
      </c>
      <c r="R236" s="230">
        <f t="shared" si="92"/>
        <v>6.4314999999999998</v>
      </c>
      <c r="S236" s="230">
        <f t="shared" si="92"/>
        <v>6.4314999999999998</v>
      </c>
      <c r="T236" s="230">
        <f t="shared" si="92"/>
        <v>6.4315100000000003</v>
      </c>
      <c r="U236" s="231">
        <f t="shared" si="80"/>
        <v>19.294509999999999</v>
      </c>
      <c r="V236" s="231" t="s">
        <v>11</v>
      </c>
      <c r="W236" s="193">
        <f t="shared" ref="W236:AU236" si="93">SUM(W231:W235)</f>
        <v>0</v>
      </c>
      <c r="X236" s="193">
        <f t="shared" si="93"/>
        <v>0</v>
      </c>
      <c r="Y236" s="193">
        <f t="shared" si="93"/>
        <v>0</v>
      </c>
      <c r="Z236" s="193">
        <f t="shared" si="93"/>
        <v>0</v>
      </c>
      <c r="AA236" s="193">
        <f t="shared" si="93"/>
        <v>0</v>
      </c>
      <c r="AB236" s="193">
        <f t="shared" si="93"/>
        <v>0</v>
      </c>
      <c r="AC236" s="193">
        <f t="shared" si="93"/>
        <v>0</v>
      </c>
      <c r="AD236" s="193">
        <f t="shared" si="93"/>
        <v>0</v>
      </c>
      <c r="AE236" s="193">
        <f t="shared" si="93"/>
        <v>0</v>
      </c>
      <c r="AF236" s="193">
        <f t="shared" si="93"/>
        <v>0</v>
      </c>
      <c r="AG236" s="193">
        <f t="shared" si="93"/>
        <v>0</v>
      </c>
      <c r="AH236" s="230">
        <f t="shared" si="93"/>
        <v>0</v>
      </c>
      <c r="AI236" s="230">
        <f t="shared" si="93"/>
        <v>0</v>
      </c>
      <c r="AJ236" s="230">
        <f t="shared" si="93"/>
        <v>0</v>
      </c>
      <c r="AK236" s="193">
        <f t="shared" si="93"/>
        <v>0</v>
      </c>
      <c r="AL236" s="193">
        <f t="shared" si="93"/>
        <v>0</v>
      </c>
      <c r="AM236" s="193">
        <f t="shared" si="93"/>
        <v>0</v>
      </c>
      <c r="AN236" s="193">
        <f t="shared" si="93"/>
        <v>0</v>
      </c>
      <c r="AO236" s="193">
        <f t="shared" si="93"/>
        <v>0</v>
      </c>
      <c r="AP236" s="193">
        <f t="shared" si="93"/>
        <v>0</v>
      </c>
      <c r="AQ236" s="193">
        <f t="shared" si="93"/>
        <v>0</v>
      </c>
      <c r="AR236" s="193">
        <f t="shared" si="93"/>
        <v>0</v>
      </c>
      <c r="AS236" s="193">
        <f t="shared" si="93"/>
        <v>0</v>
      </c>
      <c r="AT236" s="193">
        <f t="shared" si="93"/>
        <v>0</v>
      </c>
      <c r="AU236" s="230">
        <f t="shared" si="93"/>
        <v>0</v>
      </c>
      <c r="AV236" s="328"/>
    </row>
    <row r="237" spans="1:48" ht="15.75" hidden="1" customHeight="1">
      <c r="A237" s="467" t="s">
        <v>166</v>
      </c>
      <c r="B237" s="468"/>
      <c r="C237" s="468"/>
      <c r="D237" s="468"/>
      <c r="E237" s="468"/>
      <c r="F237" s="468"/>
      <c r="G237" s="468"/>
      <c r="H237" s="468"/>
      <c r="I237" s="468"/>
      <c r="J237" s="468"/>
      <c r="K237" s="468"/>
      <c r="L237" s="468"/>
      <c r="M237" s="468"/>
      <c r="N237" s="468"/>
      <c r="O237" s="468"/>
      <c r="P237" s="468"/>
      <c r="Q237" s="468"/>
      <c r="R237" s="468"/>
      <c r="S237" s="468"/>
      <c r="T237" s="468"/>
      <c r="U237" s="468"/>
      <c r="V237" s="468"/>
      <c r="W237" s="469"/>
      <c r="X237" s="469"/>
      <c r="Y237" s="469"/>
      <c r="Z237" s="469"/>
      <c r="AA237" s="469"/>
      <c r="AB237" s="469"/>
      <c r="AC237" s="469"/>
      <c r="AD237" s="469"/>
      <c r="AE237" s="469"/>
      <c r="AF237" s="469"/>
      <c r="AG237" s="469"/>
      <c r="AH237" s="469"/>
      <c r="AI237" s="469"/>
      <c r="AJ237" s="469"/>
      <c r="AK237" s="469"/>
      <c r="AL237" s="469"/>
      <c r="AM237" s="469"/>
      <c r="AN237" s="469"/>
      <c r="AO237" s="469"/>
      <c r="AP237" s="469"/>
      <c r="AQ237" s="469"/>
      <c r="AR237" s="469"/>
      <c r="AS237" s="469"/>
      <c r="AT237" s="469"/>
      <c r="AU237" s="469"/>
      <c r="AV237" s="470"/>
    </row>
    <row r="238" spans="1:48" ht="19.5" customHeight="1">
      <c r="A238" s="525"/>
      <c r="B238" s="474" t="s">
        <v>235</v>
      </c>
      <c r="C238" s="656" t="s">
        <v>95</v>
      </c>
      <c r="D238" s="474" t="s">
        <v>264</v>
      </c>
      <c r="E238" s="476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517">
        <v>2023</v>
      </c>
      <c r="K238" s="517">
        <v>2023</v>
      </c>
      <c r="L238" s="515">
        <v>31.716370000000001</v>
      </c>
      <c r="M238" s="515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93">
        <v>0</v>
      </c>
      <c r="X238" s="93">
        <v>0</v>
      </c>
      <c r="Y238" s="93">
        <v>0</v>
      </c>
      <c r="Z238" s="93">
        <v>0</v>
      </c>
      <c r="AA238" s="93">
        <v>0</v>
      </c>
      <c r="AB238" s="93">
        <v>0</v>
      </c>
      <c r="AC238" s="93">
        <v>0</v>
      </c>
      <c r="AD238" s="93">
        <v>0</v>
      </c>
      <c r="AE238" s="93">
        <v>0</v>
      </c>
      <c r="AF238" s="93">
        <v>0</v>
      </c>
      <c r="AG238" s="93">
        <v>0</v>
      </c>
      <c r="AH238" s="5">
        <v>0</v>
      </c>
      <c r="AI238" s="5">
        <v>0</v>
      </c>
      <c r="AJ238" s="5">
        <v>0</v>
      </c>
      <c r="AK238" s="93">
        <v>0</v>
      </c>
      <c r="AL238" s="93">
        <v>0</v>
      </c>
      <c r="AM238" s="93">
        <v>0</v>
      </c>
      <c r="AN238" s="93">
        <v>0</v>
      </c>
      <c r="AO238" s="93">
        <v>0</v>
      </c>
      <c r="AP238" s="93">
        <v>0</v>
      </c>
      <c r="AQ238" s="93">
        <v>0</v>
      </c>
      <c r="AR238" s="93">
        <v>0</v>
      </c>
      <c r="AS238" s="93">
        <v>0</v>
      </c>
      <c r="AT238" s="93">
        <v>0</v>
      </c>
      <c r="AU238" s="5">
        <v>0</v>
      </c>
      <c r="AV238" s="302"/>
    </row>
    <row r="239" spans="1:48" ht="19.5" customHeight="1">
      <c r="A239" s="526"/>
      <c r="B239" s="474"/>
      <c r="C239" s="656"/>
      <c r="D239" s="474"/>
      <c r="E239" s="476"/>
      <c r="F239" s="6" t="s">
        <v>19</v>
      </c>
      <c r="G239" s="6" t="s">
        <v>22</v>
      </c>
      <c r="H239" s="6" t="s">
        <v>297</v>
      </c>
      <c r="I239" s="6" t="s">
        <v>297</v>
      </c>
      <c r="J239" s="517"/>
      <c r="K239" s="517"/>
      <c r="L239" s="515"/>
      <c r="M239" s="515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93">
        <v>0</v>
      </c>
      <c r="X239" s="93">
        <v>0</v>
      </c>
      <c r="Y239" s="93">
        <v>0</v>
      </c>
      <c r="Z239" s="93">
        <v>0</v>
      </c>
      <c r="AA239" s="93">
        <v>0</v>
      </c>
      <c r="AB239" s="93">
        <v>0</v>
      </c>
      <c r="AC239" s="93">
        <v>0</v>
      </c>
      <c r="AD239" s="93">
        <v>0</v>
      </c>
      <c r="AE239" s="93">
        <v>0</v>
      </c>
      <c r="AF239" s="93">
        <v>0</v>
      </c>
      <c r="AG239" s="93">
        <v>0</v>
      </c>
      <c r="AH239" s="5">
        <v>0</v>
      </c>
      <c r="AI239" s="5">
        <v>0</v>
      </c>
      <c r="AJ239" s="5">
        <v>0</v>
      </c>
      <c r="AK239" s="93">
        <v>0</v>
      </c>
      <c r="AL239" s="93">
        <v>0</v>
      </c>
      <c r="AM239" s="93">
        <v>0</v>
      </c>
      <c r="AN239" s="93">
        <v>0</v>
      </c>
      <c r="AO239" s="93">
        <v>0</v>
      </c>
      <c r="AP239" s="93">
        <v>0</v>
      </c>
      <c r="AQ239" s="93">
        <v>0</v>
      </c>
      <c r="AR239" s="93">
        <v>0</v>
      </c>
      <c r="AS239" s="93">
        <v>0</v>
      </c>
      <c r="AT239" s="93">
        <v>0</v>
      </c>
      <c r="AU239" s="5">
        <v>0</v>
      </c>
      <c r="AV239" s="302"/>
    </row>
    <row r="240" spans="1:48" ht="19.5" customHeight="1">
      <c r="A240" s="526"/>
      <c r="B240" s="474"/>
      <c r="C240" s="656"/>
      <c r="D240" s="474"/>
      <c r="E240" s="476"/>
      <c r="F240" s="476" t="s">
        <v>39</v>
      </c>
      <c r="G240" s="476" t="s">
        <v>21</v>
      </c>
      <c r="H240" s="476" t="s">
        <v>366</v>
      </c>
      <c r="I240" s="476" t="s">
        <v>324</v>
      </c>
      <c r="J240" s="517"/>
      <c r="K240" s="517"/>
      <c r="L240" s="515"/>
      <c r="M240" s="515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93">
        <v>0</v>
      </c>
      <c r="X240" s="93">
        <v>0</v>
      </c>
      <c r="Y240" s="93">
        <v>0</v>
      </c>
      <c r="Z240" s="93">
        <v>0</v>
      </c>
      <c r="AA240" s="93">
        <v>0</v>
      </c>
      <c r="AB240" s="93">
        <v>0</v>
      </c>
      <c r="AC240" s="93">
        <v>0</v>
      </c>
      <c r="AD240" s="93">
        <v>0</v>
      </c>
      <c r="AE240" s="93">
        <v>0</v>
      </c>
      <c r="AF240" s="93">
        <v>0</v>
      </c>
      <c r="AG240" s="93">
        <v>0</v>
      </c>
      <c r="AH240" s="5">
        <v>0</v>
      </c>
      <c r="AI240" s="5">
        <v>0</v>
      </c>
      <c r="AJ240" s="5">
        <v>0</v>
      </c>
      <c r="AK240" s="93">
        <v>0</v>
      </c>
      <c r="AL240" s="93">
        <v>0</v>
      </c>
      <c r="AM240" s="93">
        <v>0</v>
      </c>
      <c r="AN240" s="93">
        <v>0</v>
      </c>
      <c r="AO240" s="93">
        <v>0</v>
      </c>
      <c r="AP240" s="93">
        <v>0</v>
      </c>
      <c r="AQ240" s="93">
        <v>0</v>
      </c>
      <c r="AR240" s="93">
        <v>0</v>
      </c>
      <c r="AS240" s="93">
        <v>0</v>
      </c>
      <c r="AT240" s="93">
        <v>0</v>
      </c>
      <c r="AU240" s="5">
        <v>0</v>
      </c>
      <c r="AV240" s="302"/>
    </row>
    <row r="241" spans="1:48" ht="19.5" customHeight="1">
      <c r="A241" s="526"/>
      <c r="B241" s="474"/>
      <c r="C241" s="656"/>
      <c r="D241" s="474"/>
      <c r="E241" s="476"/>
      <c r="F241" s="476"/>
      <c r="G241" s="476"/>
      <c r="H241" s="476"/>
      <c r="I241" s="476"/>
      <c r="J241" s="517"/>
      <c r="K241" s="517"/>
      <c r="L241" s="515"/>
      <c r="M241" s="515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93">
        <v>0</v>
      </c>
      <c r="X241" s="93">
        <v>0</v>
      </c>
      <c r="Y241" s="93">
        <v>0</v>
      </c>
      <c r="Z241" s="93">
        <v>0</v>
      </c>
      <c r="AA241" s="93">
        <v>0</v>
      </c>
      <c r="AB241" s="93">
        <v>0</v>
      </c>
      <c r="AC241" s="93">
        <v>0</v>
      </c>
      <c r="AD241" s="93">
        <v>0</v>
      </c>
      <c r="AE241" s="93">
        <v>0</v>
      </c>
      <c r="AF241" s="93">
        <v>0</v>
      </c>
      <c r="AG241" s="93">
        <v>0</v>
      </c>
      <c r="AH241" s="5">
        <v>0</v>
      </c>
      <c r="AI241" s="5">
        <v>0</v>
      </c>
      <c r="AJ241" s="5">
        <v>0</v>
      </c>
      <c r="AK241" s="93">
        <v>0</v>
      </c>
      <c r="AL241" s="93">
        <v>0</v>
      </c>
      <c r="AM241" s="93">
        <v>0</v>
      </c>
      <c r="AN241" s="93">
        <v>0</v>
      </c>
      <c r="AO241" s="93">
        <v>0</v>
      </c>
      <c r="AP241" s="93">
        <v>0</v>
      </c>
      <c r="AQ241" s="93">
        <v>0</v>
      </c>
      <c r="AR241" s="93">
        <v>0</v>
      </c>
      <c r="AS241" s="93">
        <v>0</v>
      </c>
      <c r="AT241" s="93">
        <v>0</v>
      </c>
      <c r="AU241" s="5">
        <v>0</v>
      </c>
      <c r="AV241" s="302"/>
    </row>
    <row r="242" spans="1:48" ht="18" customHeight="1">
      <c r="A242" s="526"/>
      <c r="B242" s="474"/>
      <c r="C242" s="656"/>
      <c r="D242" s="474"/>
      <c r="E242" s="476"/>
      <c r="F242" s="476"/>
      <c r="G242" s="476"/>
      <c r="H242" s="476"/>
      <c r="I242" s="476"/>
      <c r="J242" s="517"/>
      <c r="K242" s="517"/>
      <c r="L242" s="515"/>
      <c r="M242" s="515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93">
        <v>0</v>
      </c>
      <c r="X242" s="93">
        <v>0</v>
      </c>
      <c r="Y242" s="93">
        <v>0</v>
      </c>
      <c r="Z242" s="93">
        <v>0</v>
      </c>
      <c r="AA242" s="93">
        <v>0</v>
      </c>
      <c r="AB242" s="93">
        <v>0</v>
      </c>
      <c r="AC242" s="93">
        <v>0</v>
      </c>
      <c r="AD242" s="93">
        <v>0</v>
      </c>
      <c r="AE242" s="93">
        <v>0</v>
      </c>
      <c r="AF242" s="93">
        <v>0</v>
      </c>
      <c r="AG242" s="93">
        <v>0</v>
      </c>
      <c r="AH242" s="5">
        <v>0</v>
      </c>
      <c r="AI242" s="5">
        <v>0</v>
      </c>
      <c r="AJ242" s="5">
        <v>0</v>
      </c>
      <c r="AK242" s="93">
        <v>0</v>
      </c>
      <c r="AL242" s="93">
        <v>0</v>
      </c>
      <c r="AM242" s="93">
        <v>0</v>
      </c>
      <c r="AN242" s="93">
        <v>0</v>
      </c>
      <c r="AO242" s="93">
        <v>0</v>
      </c>
      <c r="AP242" s="93">
        <v>0</v>
      </c>
      <c r="AQ242" s="93">
        <v>0</v>
      </c>
      <c r="AR242" s="93">
        <v>0</v>
      </c>
      <c r="AS242" s="93">
        <v>0</v>
      </c>
      <c r="AT242" s="93">
        <v>0</v>
      </c>
      <c r="AU242" s="5">
        <v>0</v>
      </c>
      <c r="AV242" s="302"/>
    </row>
    <row r="243" spans="1:48" ht="17.25" customHeight="1">
      <c r="A243" s="526"/>
      <c r="B243" s="474"/>
      <c r="C243" s="656"/>
      <c r="D243" s="474"/>
      <c r="E243" s="476"/>
      <c r="F243" s="476"/>
      <c r="G243" s="476"/>
      <c r="H243" s="476"/>
      <c r="I243" s="476"/>
      <c r="J243" s="517"/>
      <c r="K243" s="517"/>
      <c r="L243" s="515"/>
      <c r="M243" s="515"/>
      <c r="N243" s="230">
        <f t="shared" ref="N243:T243" si="95">SUM(N238:N242)</f>
        <v>0</v>
      </c>
      <c r="O243" s="230">
        <f t="shared" si="95"/>
        <v>0</v>
      </c>
      <c r="P243" s="230">
        <f t="shared" si="95"/>
        <v>0</v>
      </c>
      <c r="Q243" s="230">
        <f t="shared" si="95"/>
        <v>0</v>
      </c>
      <c r="R243" s="230">
        <f t="shared" si="95"/>
        <v>31.716370000000001</v>
      </c>
      <c r="S243" s="230">
        <f t="shared" si="95"/>
        <v>0</v>
      </c>
      <c r="T243" s="230">
        <f t="shared" si="95"/>
        <v>0</v>
      </c>
      <c r="U243" s="231">
        <f t="shared" si="94"/>
        <v>31.716370000000001</v>
      </c>
      <c r="V243" s="231" t="s">
        <v>11</v>
      </c>
      <c r="W243" s="193">
        <f t="shared" ref="W243:AU243" si="96">SUM(W238:W242)</f>
        <v>0</v>
      </c>
      <c r="X243" s="193">
        <f t="shared" si="96"/>
        <v>0</v>
      </c>
      <c r="Y243" s="193">
        <f t="shared" si="96"/>
        <v>0</v>
      </c>
      <c r="Z243" s="193">
        <f t="shared" si="96"/>
        <v>0</v>
      </c>
      <c r="AA243" s="193">
        <f t="shared" si="96"/>
        <v>0</v>
      </c>
      <c r="AB243" s="193">
        <f t="shared" si="96"/>
        <v>0</v>
      </c>
      <c r="AC243" s="193">
        <f t="shared" si="96"/>
        <v>0</v>
      </c>
      <c r="AD243" s="193">
        <f t="shared" si="96"/>
        <v>0</v>
      </c>
      <c r="AE243" s="193">
        <f t="shared" si="96"/>
        <v>0</v>
      </c>
      <c r="AF243" s="193">
        <f t="shared" si="96"/>
        <v>0</v>
      </c>
      <c r="AG243" s="193">
        <f t="shared" si="96"/>
        <v>0</v>
      </c>
      <c r="AH243" s="230">
        <f t="shared" si="96"/>
        <v>0</v>
      </c>
      <c r="AI243" s="230">
        <f t="shared" si="96"/>
        <v>0</v>
      </c>
      <c r="AJ243" s="230">
        <f t="shared" si="96"/>
        <v>0</v>
      </c>
      <c r="AK243" s="193">
        <f t="shared" si="96"/>
        <v>0</v>
      </c>
      <c r="AL243" s="193">
        <f t="shared" si="96"/>
        <v>0</v>
      </c>
      <c r="AM243" s="193">
        <f t="shared" si="96"/>
        <v>0</v>
      </c>
      <c r="AN243" s="193">
        <f t="shared" si="96"/>
        <v>0</v>
      </c>
      <c r="AO243" s="193">
        <f t="shared" si="96"/>
        <v>0</v>
      </c>
      <c r="AP243" s="193">
        <f t="shared" si="96"/>
        <v>0</v>
      </c>
      <c r="AQ243" s="193">
        <f t="shared" si="96"/>
        <v>0</v>
      </c>
      <c r="AR243" s="193">
        <f t="shared" si="96"/>
        <v>0</v>
      </c>
      <c r="AS243" s="193">
        <f t="shared" si="96"/>
        <v>0</v>
      </c>
      <c r="AT243" s="193">
        <f t="shared" si="96"/>
        <v>0</v>
      </c>
      <c r="AU243" s="230">
        <f t="shared" si="96"/>
        <v>0</v>
      </c>
      <c r="AV243" s="328"/>
    </row>
    <row r="244" spans="1:48" ht="19.5" customHeight="1">
      <c r="A244" s="526"/>
      <c r="B244" s="474" t="s">
        <v>236</v>
      </c>
      <c r="C244" s="656" t="s">
        <v>96</v>
      </c>
      <c r="D244" s="474" t="s">
        <v>264</v>
      </c>
      <c r="E244" s="476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517">
        <v>2023</v>
      </c>
      <c r="K244" s="517">
        <v>2025</v>
      </c>
      <c r="L244" s="515">
        <v>43.993279999999999</v>
      </c>
      <c r="M244" s="515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93">
        <v>0</v>
      </c>
      <c r="X244" s="93">
        <v>0</v>
      </c>
      <c r="Y244" s="93">
        <v>0</v>
      </c>
      <c r="Z244" s="93">
        <v>0</v>
      </c>
      <c r="AA244" s="93">
        <v>0</v>
      </c>
      <c r="AB244" s="93">
        <v>0</v>
      </c>
      <c r="AC244" s="93">
        <v>0</v>
      </c>
      <c r="AD244" s="93">
        <v>0</v>
      </c>
      <c r="AE244" s="93">
        <v>0</v>
      </c>
      <c r="AF244" s="93">
        <v>0</v>
      </c>
      <c r="AG244" s="93">
        <v>0</v>
      </c>
      <c r="AH244" s="5">
        <v>0</v>
      </c>
      <c r="AI244" s="5">
        <v>0</v>
      </c>
      <c r="AJ244" s="5">
        <v>0</v>
      </c>
      <c r="AK244" s="93">
        <v>0</v>
      </c>
      <c r="AL244" s="93">
        <v>0</v>
      </c>
      <c r="AM244" s="93">
        <v>0</v>
      </c>
      <c r="AN244" s="93">
        <v>0</v>
      </c>
      <c r="AO244" s="93">
        <v>0</v>
      </c>
      <c r="AP244" s="93">
        <v>0</v>
      </c>
      <c r="AQ244" s="93">
        <v>0</v>
      </c>
      <c r="AR244" s="93">
        <v>0</v>
      </c>
      <c r="AS244" s="93">
        <v>0</v>
      </c>
      <c r="AT244" s="93">
        <v>0</v>
      </c>
      <c r="AU244" s="5">
        <v>0</v>
      </c>
      <c r="AV244" s="302"/>
    </row>
    <row r="245" spans="1:48" ht="19.5" customHeight="1">
      <c r="A245" s="526"/>
      <c r="B245" s="474"/>
      <c r="C245" s="656"/>
      <c r="D245" s="474"/>
      <c r="E245" s="476"/>
      <c r="F245" s="6" t="s">
        <v>19</v>
      </c>
      <c r="G245" s="6" t="s">
        <v>22</v>
      </c>
      <c r="H245" s="6" t="s">
        <v>297</v>
      </c>
      <c r="I245" s="6" t="s">
        <v>297</v>
      </c>
      <c r="J245" s="517"/>
      <c r="K245" s="517"/>
      <c r="L245" s="515"/>
      <c r="M245" s="515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93">
        <v>0</v>
      </c>
      <c r="X245" s="93">
        <f>X246</f>
        <v>0</v>
      </c>
      <c r="Y245" s="93">
        <f t="shared" ref="Y245:AP245" si="97">Y246</f>
        <v>0</v>
      </c>
      <c r="Z245" s="93">
        <f t="shared" si="97"/>
        <v>0</v>
      </c>
      <c r="AA245" s="93">
        <f t="shared" si="97"/>
        <v>0</v>
      </c>
      <c r="AB245" s="93">
        <f t="shared" si="97"/>
        <v>0</v>
      </c>
      <c r="AC245" s="93">
        <f t="shared" si="97"/>
        <v>0</v>
      </c>
      <c r="AD245" s="93">
        <f t="shared" si="97"/>
        <v>0</v>
      </c>
      <c r="AE245" s="93">
        <f t="shared" si="97"/>
        <v>0</v>
      </c>
      <c r="AF245" s="93">
        <f t="shared" si="97"/>
        <v>0</v>
      </c>
      <c r="AG245" s="93">
        <f t="shared" si="97"/>
        <v>0</v>
      </c>
      <c r="AH245" s="93">
        <f t="shared" si="97"/>
        <v>0</v>
      </c>
      <c r="AI245" s="93">
        <f t="shared" si="97"/>
        <v>0</v>
      </c>
      <c r="AJ245" s="93">
        <f t="shared" si="97"/>
        <v>0</v>
      </c>
      <c r="AK245" s="93">
        <f t="shared" si="97"/>
        <v>27.45</v>
      </c>
      <c r="AL245" s="93">
        <f t="shared" si="97"/>
        <v>0</v>
      </c>
      <c r="AM245" s="93">
        <f t="shared" si="97"/>
        <v>0</v>
      </c>
      <c r="AN245" s="93">
        <f t="shared" si="97"/>
        <v>0</v>
      </c>
      <c r="AO245" s="93">
        <f t="shared" si="97"/>
        <v>0</v>
      </c>
      <c r="AP245" s="93">
        <f t="shared" si="97"/>
        <v>0</v>
      </c>
      <c r="AQ245" s="93">
        <v>0</v>
      </c>
      <c r="AR245" s="93">
        <v>0</v>
      </c>
      <c r="AS245" s="93">
        <v>0</v>
      </c>
      <c r="AT245" s="93">
        <v>0</v>
      </c>
      <c r="AU245" s="5">
        <v>0</v>
      </c>
      <c r="AV245" s="302"/>
    </row>
    <row r="246" spans="1:48" s="275" customFormat="1" ht="31.5" hidden="1" customHeight="1">
      <c r="A246" s="526"/>
      <c r="B246" s="474"/>
      <c r="C246" s="656"/>
      <c r="D246" s="474"/>
      <c r="E246" s="476"/>
      <c r="F246" s="272"/>
      <c r="G246" s="272"/>
      <c r="H246" s="272"/>
      <c r="I246" s="272"/>
      <c r="J246" s="517"/>
      <c r="K246" s="517"/>
      <c r="L246" s="515"/>
      <c r="M246" s="515"/>
      <c r="N246" s="273"/>
      <c r="O246" s="273"/>
      <c r="P246" s="273"/>
      <c r="Q246" s="273"/>
      <c r="R246" s="273"/>
      <c r="S246" s="273"/>
      <c r="T246" s="273"/>
      <c r="U246" s="273"/>
      <c r="V246" s="273" t="s">
        <v>961</v>
      </c>
      <c r="W246" s="274"/>
      <c r="X246" s="274"/>
      <c r="Y246" s="274"/>
      <c r="Z246" s="274"/>
      <c r="AA246" s="274"/>
      <c r="AB246" s="274"/>
      <c r="AC246" s="274"/>
      <c r="AD246" s="274"/>
      <c r="AE246" s="274"/>
      <c r="AF246" s="274"/>
      <c r="AG246" s="274"/>
      <c r="AH246" s="273"/>
      <c r="AI246" s="273"/>
      <c r="AJ246" s="273"/>
      <c r="AK246" s="274">
        <v>27.45</v>
      </c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3"/>
      <c r="AV246" s="330"/>
    </row>
    <row r="247" spans="1:48" ht="19.5" customHeight="1">
      <c r="A247" s="526"/>
      <c r="B247" s="474"/>
      <c r="C247" s="656"/>
      <c r="D247" s="474"/>
      <c r="E247" s="476"/>
      <c r="F247" s="476" t="s">
        <v>39</v>
      </c>
      <c r="G247" s="476" t="s">
        <v>21</v>
      </c>
      <c r="H247" s="476" t="s">
        <v>366</v>
      </c>
      <c r="I247" s="476" t="s">
        <v>324</v>
      </c>
      <c r="J247" s="517"/>
      <c r="K247" s="517"/>
      <c r="L247" s="515"/>
      <c r="M247" s="515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93">
        <v>0</v>
      </c>
      <c r="X247" s="93">
        <v>0</v>
      </c>
      <c r="Y247" s="93">
        <v>0</v>
      </c>
      <c r="Z247" s="93">
        <v>0</v>
      </c>
      <c r="AA247" s="93">
        <v>0</v>
      </c>
      <c r="AB247" s="93">
        <v>0</v>
      </c>
      <c r="AC247" s="93">
        <v>0</v>
      </c>
      <c r="AD247" s="93">
        <v>0</v>
      </c>
      <c r="AE247" s="93">
        <v>0</v>
      </c>
      <c r="AF247" s="93">
        <v>0</v>
      </c>
      <c r="AG247" s="93">
        <v>0</v>
      </c>
      <c r="AH247" s="5">
        <v>0</v>
      </c>
      <c r="AI247" s="5">
        <v>0</v>
      </c>
      <c r="AJ247" s="5">
        <v>0</v>
      </c>
      <c r="AK247" s="93">
        <v>0</v>
      </c>
      <c r="AL247" s="93">
        <v>0</v>
      </c>
      <c r="AM247" s="93">
        <v>0</v>
      </c>
      <c r="AN247" s="93">
        <v>0</v>
      </c>
      <c r="AO247" s="93">
        <v>0</v>
      </c>
      <c r="AP247" s="93">
        <v>0</v>
      </c>
      <c r="AQ247" s="93">
        <v>0</v>
      </c>
      <c r="AR247" s="93">
        <v>0</v>
      </c>
      <c r="AS247" s="93">
        <v>0</v>
      </c>
      <c r="AT247" s="93">
        <v>0</v>
      </c>
      <c r="AU247" s="5">
        <v>0</v>
      </c>
      <c r="AV247" s="302"/>
    </row>
    <row r="248" spans="1:48" ht="19.5" customHeight="1">
      <c r="A248" s="526"/>
      <c r="B248" s="474"/>
      <c r="C248" s="656"/>
      <c r="D248" s="474"/>
      <c r="E248" s="476"/>
      <c r="F248" s="476"/>
      <c r="G248" s="476"/>
      <c r="H248" s="476"/>
      <c r="I248" s="476"/>
      <c r="J248" s="517"/>
      <c r="K248" s="517"/>
      <c r="L248" s="515"/>
      <c r="M248" s="515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93">
        <v>0</v>
      </c>
      <c r="X248" s="93">
        <v>0</v>
      </c>
      <c r="Y248" s="93">
        <v>0</v>
      </c>
      <c r="Z248" s="93">
        <v>0</v>
      </c>
      <c r="AA248" s="93">
        <v>0</v>
      </c>
      <c r="AB248" s="93">
        <v>0</v>
      </c>
      <c r="AC248" s="93">
        <v>0</v>
      </c>
      <c r="AD248" s="93">
        <v>0</v>
      </c>
      <c r="AE248" s="93">
        <v>0</v>
      </c>
      <c r="AF248" s="93">
        <v>0</v>
      </c>
      <c r="AG248" s="93">
        <v>0</v>
      </c>
      <c r="AH248" s="5">
        <v>0</v>
      </c>
      <c r="AI248" s="5">
        <v>0</v>
      </c>
      <c r="AJ248" s="5">
        <v>0</v>
      </c>
      <c r="AK248" s="93">
        <v>0</v>
      </c>
      <c r="AL248" s="93">
        <v>0</v>
      </c>
      <c r="AM248" s="93">
        <v>0</v>
      </c>
      <c r="AN248" s="93">
        <v>0</v>
      </c>
      <c r="AO248" s="93">
        <v>0</v>
      </c>
      <c r="AP248" s="93">
        <v>0</v>
      </c>
      <c r="AQ248" s="93">
        <v>0</v>
      </c>
      <c r="AR248" s="93">
        <v>0</v>
      </c>
      <c r="AS248" s="93">
        <v>0</v>
      </c>
      <c r="AT248" s="93">
        <v>0</v>
      </c>
      <c r="AU248" s="5">
        <v>0</v>
      </c>
      <c r="AV248" s="302"/>
    </row>
    <row r="249" spans="1:48" ht="18" customHeight="1">
      <c r="A249" s="526"/>
      <c r="B249" s="474"/>
      <c r="C249" s="656"/>
      <c r="D249" s="474"/>
      <c r="E249" s="476"/>
      <c r="F249" s="476"/>
      <c r="G249" s="476"/>
      <c r="H249" s="476"/>
      <c r="I249" s="476"/>
      <c r="J249" s="517"/>
      <c r="K249" s="517"/>
      <c r="L249" s="515"/>
      <c r="M249" s="515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93">
        <v>0</v>
      </c>
      <c r="X249" s="93">
        <v>0</v>
      </c>
      <c r="Y249" s="93">
        <v>0</v>
      </c>
      <c r="Z249" s="93">
        <v>0</v>
      </c>
      <c r="AA249" s="93">
        <v>0</v>
      </c>
      <c r="AB249" s="93">
        <v>0</v>
      </c>
      <c r="AC249" s="93">
        <v>0</v>
      </c>
      <c r="AD249" s="93">
        <v>0</v>
      </c>
      <c r="AE249" s="93">
        <v>0</v>
      </c>
      <c r="AF249" s="93">
        <v>0</v>
      </c>
      <c r="AG249" s="93">
        <v>0</v>
      </c>
      <c r="AH249" s="5">
        <v>0</v>
      </c>
      <c r="AI249" s="5">
        <v>0</v>
      </c>
      <c r="AJ249" s="5">
        <v>0</v>
      </c>
      <c r="AK249" s="93">
        <v>0</v>
      </c>
      <c r="AL249" s="93">
        <v>0</v>
      </c>
      <c r="AM249" s="93">
        <v>0</v>
      </c>
      <c r="AN249" s="93">
        <v>0</v>
      </c>
      <c r="AO249" s="93">
        <v>0</v>
      </c>
      <c r="AP249" s="93">
        <v>0</v>
      </c>
      <c r="AQ249" s="93">
        <v>0</v>
      </c>
      <c r="AR249" s="93">
        <v>0</v>
      </c>
      <c r="AS249" s="93">
        <v>0</v>
      </c>
      <c r="AT249" s="93">
        <v>0</v>
      </c>
      <c r="AU249" s="5">
        <v>0</v>
      </c>
      <c r="AV249" s="302"/>
    </row>
    <row r="250" spans="1:48" ht="17.25" customHeight="1">
      <c r="A250" s="527"/>
      <c r="B250" s="474"/>
      <c r="C250" s="656"/>
      <c r="D250" s="474"/>
      <c r="E250" s="476"/>
      <c r="F250" s="476"/>
      <c r="G250" s="476"/>
      <c r="H250" s="476"/>
      <c r="I250" s="476"/>
      <c r="J250" s="517"/>
      <c r="K250" s="517"/>
      <c r="L250" s="515"/>
      <c r="M250" s="515"/>
      <c r="N250" s="230">
        <f t="shared" ref="N250:T250" si="98">SUM(N244:N249)</f>
        <v>0</v>
      </c>
      <c r="O250" s="230">
        <f t="shared" si="98"/>
        <v>0</v>
      </c>
      <c r="P250" s="230">
        <f t="shared" si="98"/>
        <v>0</v>
      </c>
      <c r="Q250" s="230">
        <f t="shared" si="98"/>
        <v>0</v>
      </c>
      <c r="R250" s="230">
        <f t="shared" si="98"/>
        <v>3.6932800000000001</v>
      </c>
      <c r="S250" s="230">
        <f t="shared" si="98"/>
        <v>40.299999999999997</v>
      </c>
      <c r="T250" s="230">
        <f t="shared" si="98"/>
        <v>0</v>
      </c>
      <c r="U250" s="231">
        <f t="shared" si="94"/>
        <v>43.993279999999999</v>
      </c>
      <c r="V250" s="231" t="s">
        <v>11</v>
      </c>
      <c r="W250" s="193">
        <f t="shared" ref="W250:AU250" si="99">SUM(W244:W249)</f>
        <v>0</v>
      </c>
      <c r="X250" s="193">
        <f>X245</f>
        <v>0</v>
      </c>
      <c r="Y250" s="193">
        <f t="shared" ref="Y250:AP250" si="100">Y245</f>
        <v>0</v>
      </c>
      <c r="Z250" s="193">
        <f t="shared" si="100"/>
        <v>0</v>
      </c>
      <c r="AA250" s="193">
        <f t="shared" si="100"/>
        <v>0</v>
      </c>
      <c r="AB250" s="193">
        <f t="shared" si="100"/>
        <v>0</v>
      </c>
      <c r="AC250" s="193">
        <f t="shared" si="100"/>
        <v>0</v>
      </c>
      <c r="AD250" s="193">
        <f t="shared" si="100"/>
        <v>0</v>
      </c>
      <c r="AE250" s="193">
        <f t="shared" si="100"/>
        <v>0</v>
      </c>
      <c r="AF250" s="193">
        <f t="shared" si="100"/>
        <v>0</v>
      </c>
      <c r="AG250" s="193">
        <f t="shared" si="100"/>
        <v>0</v>
      </c>
      <c r="AH250" s="193">
        <f t="shared" si="100"/>
        <v>0</v>
      </c>
      <c r="AI250" s="193">
        <f t="shared" si="100"/>
        <v>0</v>
      </c>
      <c r="AJ250" s="193">
        <f t="shared" si="100"/>
        <v>0</v>
      </c>
      <c r="AK250" s="193">
        <f t="shared" si="100"/>
        <v>27.45</v>
      </c>
      <c r="AL250" s="193">
        <f t="shared" si="100"/>
        <v>0</v>
      </c>
      <c r="AM250" s="193">
        <f t="shared" si="100"/>
        <v>0</v>
      </c>
      <c r="AN250" s="193">
        <f t="shared" si="100"/>
        <v>0</v>
      </c>
      <c r="AO250" s="193">
        <f t="shared" si="100"/>
        <v>0</v>
      </c>
      <c r="AP250" s="193">
        <f t="shared" si="100"/>
        <v>0</v>
      </c>
      <c r="AQ250" s="193">
        <f t="shared" si="99"/>
        <v>0</v>
      </c>
      <c r="AR250" s="193">
        <f t="shared" si="99"/>
        <v>0</v>
      </c>
      <c r="AS250" s="193">
        <f t="shared" si="99"/>
        <v>0</v>
      </c>
      <c r="AT250" s="193">
        <f t="shared" si="99"/>
        <v>0</v>
      </c>
      <c r="AU250" s="230">
        <f t="shared" si="99"/>
        <v>0</v>
      </c>
      <c r="AV250" s="328"/>
    </row>
    <row r="251" spans="1:48" ht="15.75" hidden="1" customHeight="1">
      <c r="A251" s="467" t="s">
        <v>167</v>
      </c>
      <c r="B251" s="468"/>
      <c r="C251" s="468"/>
      <c r="D251" s="468"/>
      <c r="E251" s="468"/>
      <c r="F251" s="468"/>
      <c r="G251" s="468"/>
      <c r="H251" s="468"/>
      <c r="I251" s="468"/>
      <c r="J251" s="468"/>
      <c r="K251" s="468"/>
      <c r="L251" s="468"/>
      <c r="M251" s="468"/>
      <c r="N251" s="468"/>
      <c r="O251" s="468"/>
      <c r="P251" s="468"/>
      <c r="Q251" s="468"/>
      <c r="R251" s="468"/>
      <c r="S251" s="468"/>
      <c r="T251" s="468"/>
      <c r="U251" s="468"/>
      <c r="V251" s="468"/>
      <c r="W251" s="469"/>
      <c r="X251" s="469"/>
      <c r="Y251" s="469"/>
      <c r="Z251" s="469"/>
      <c r="AA251" s="469"/>
      <c r="AB251" s="469"/>
      <c r="AC251" s="469"/>
      <c r="AD251" s="469"/>
      <c r="AE251" s="469"/>
      <c r="AF251" s="469"/>
      <c r="AG251" s="469"/>
      <c r="AH251" s="469"/>
      <c r="AI251" s="469"/>
      <c r="AJ251" s="469"/>
      <c r="AK251" s="469"/>
      <c r="AL251" s="469"/>
      <c r="AM251" s="469"/>
      <c r="AN251" s="469"/>
      <c r="AO251" s="469"/>
      <c r="AP251" s="469"/>
      <c r="AQ251" s="469"/>
      <c r="AR251" s="469"/>
      <c r="AS251" s="469"/>
      <c r="AT251" s="469"/>
      <c r="AU251" s="469"/>
      <c r="AV251" s="470"/>
    </row>
    <row r="252" spans="1:48" ht="19.5" customHeight="1">
      <c r="A252" s="525"/>
      <c r="B252" s="474" t="s">
        <v>237</v>
      </c>
      <c r="C252" s="656" t="s">
        <v>97</v>
      </c>
      <c r="D252" s="474" t="s">
        <v>264</v>
      </c>
      <c r="E252" s="476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517">
        <v>2023</v>
      </c>
      <c r="K252" s="517">
        <v>2024</v>
      </c>
      <c r="L252" s="515">
        <v>1.6612899999999999</v>
      </c>
      <c r="M252" s="515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93">
        <v>0</v>
      </c>
      <c r="X252" s="93">
        <v>0</v>
      </c>
      <c r="Y252" s="93">
        <v>0</v>
      </c>
      <c r="Z252" s="93">
        <v>0</v>
      </c>
      <c r="AA252" s="93">
        <v>0</v>
      </c>
      <c r="AB252" s="93">
        <v>0</v>
      </c>
      <c r="AC252" s="93">
        <v>0</v>
      </c>
      <c r="AD252" s="93">
        <v>0</v>
      </c>
      <c r="AE252" s="93">
        <v>0</v>
      </c>
      <c r="AF252" s="93">
        <v>0</v>
      </c>
      <c r="AG252" s="93">
        <v>0</v>
      </c>
      <c r="AH252" s="5">
        <v>0</v>
      </c>
      <c r="AI252" s="5">
        <v>0</v>
      </c>
      <c r="AJ252" s="5">
        <v>0</v>
      </c>
      <c r="AK252" s="93">
        <v>0</v>
      </c>
      <c r="AL252" s="93">
        <v>0</v>
      </c>
      <c r="AM252" s="93">
        <v>0</v>
      </c>
      <c r="AN252" s="93">
        <v>0</v>
      </c>
      <c r="AO252" s="93">
        <v>0</v>
      </c>
      <c r="AP252" s="93">
        <v>0</v>
      </c>
      <c r="AQ252" s="93">
        <v>0</v>
      </c>
      <c r="AR252" s="93">
        <v>0</v>
      </c>
      <c r="AS252" s="93">
        <v>0</v>
      </c>
      <c r="AT252" s="93">
        <v>0</v>
      </c>
      <c r="AU252" s="5">
        <v>0</v>
      </c>
      <c r="AV252" s="302"/>
    </row>
    <row r="253" spans="1:48" ht="19.5" customHeight="1">
      <c r="A253" s="526"/>
      <c r="B253" s="474"/>
      <c r="C253" s="656"/>
      <c r="D253" s="474"/>
      <c r="E253" s="476"/>
      <c r="F253" s="6" t="s">
        <v>19</v>
      </c>
      <c r="G253" s="6" t="s">
        <v>22</v>
      </c>
      <c r="H253" s="6" t="s">
        <v>297</v>
      </c>
      <c r="I253" s="6" t="s">
        <v>297</v>
      </c>
      <c r="J253" s="517"/>
      <c r="K253" s="517"/>
      <c r="L253" s="515"/>
      <c r="M253" s="515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93">
        <v>0</v>
      </c>
      <c r="X253" s="93">
        <v>0</v>
      </c>
      <c r="Y253" s="93">
        <v>0</v>
      </c>
      <c r="Z253" s="93">
        <v>0</v>
      </c>
      <c r="AA253" s="93">
        <v>0</v>
      </c>
      <c r="AB253" s="93">
        <v>0</v>
      </c>
      <c r="AC253" s="93">
        <v>0</v>
      </c>
      <c r="AD253" s="93">
        <v>0</v>
      </c>
      <c r="AE253" s="93">
        <v>0</v>
      </c>
      <c r="AF253" s="93">
        <v>0</v>
      </c>
      <c r="AG253" s="93">
        <v>0</v>
      </c>
      <c r="AH253" s="5">
        <v>0</v>
      </c>
      <c r="AI253" s="5">
        <v>0</v>
      </c>
      <c r="AJ253" s="5">
        <v>0</v>
      </c>
      <c r="AK253" s="93">
        <v>0</v>
      </c>
      <c r="AL253" s="93">
        <v>0</v>
      </c>
      <c r="AM253" s="93">
        <v>0</v>
      </c>
      <c r="AN253" s="93">
        <v>0</v>
      </c>
      <c r="AO253" s="93">
        <v>0</v>
      </c>
      <c r="AP253" s="93">
        <v>0</v>
      </c>
      <c r="AQ253" s="93">
        <v>0</v>
      </c>
      <c r="AR253" s="93">
        <v>0</v>
      </c>
      <c r="AS253" s="93">
        <v>0</v>
      </c>
      <c r="AT253" s="93">
        <v>0</v>
      </c>
      <c r="AU253" s="5">
        <v>0</v>
      </c>
      <c r="AV253" s="302"/>
    </row>
    <row r="254" spans="1:48" ht="19.5" customHeight="1">
      <c r="A254" s="526"/>
      <c r="B254" s="474"/>
      <c r="C254" s="656"/>
      <c r="D254" s="474"/>
      <c r="E254" s="476"/>
      <c r="F254" s="476" t="s">
        <v>39</v>
      </c>
      <c r="G254" s="476" t="s">
        <v>385</v>
      </c>
      <c r="H254" s="476" t="s">
        <v>386</v>
      </c>
      <c r="I254" s="476" t="s">
        <v>387</v>
      </c>
      <c r="J254" s="517"/>
      <c r="K254" s="517"/>
      <c r="L254" s="515"/>
      <c r="M254" s="515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93">
        <v>0</v>
      </c>
      <c r="X254" s="93">
        <v>0</v>
      </c>
      <c r="Y254" s="93">
        <v>0</v>
      </c>
      <c r="Z254" s="93">
        <v>0</v>
      </c>
      <c r="AA254" s="93">
        <v>0</v>
      </c>
      <c r="AB254" s="93">
        <v>0</v>
      </c>
      <c r="AC254" s="93">
        <v>0</v>
      </c>
      <c r="AD254" s="93">
        <v>0</v>
      </c>
      <c r="AE254" s="93">
        <v>0</v>
      </c>
      <c r="AF254" s="93">
        <v>0</v>
      </c>
      <c r="AG254" s="93">
        <v>0</v>
      </c>
      <c r="AH254" s="5">
        <v>0</v>
      </c>
      <c r="AI254" s="5">
        <v>0</v>
      </c>
      <c r="AJ254" s="5">
        <v>0</v>
      </c>
      <c r="AK254" s="93">
        <v>0</v>
      </c>
      <c r="AL254" s="93">
        <v>0</v>
      </c>
      <c r="AM254" s="93">
        <v>0</v>
      </c>
      <c r="AN254" s="93">
        <v>0</v>
      </c>
      <c r="AO254" s="93">
        <v>0</v>
      </c>
      <c r="AP254" s="93">
        <v>0</v>
      </c>
      <c r="AQ254" s="93">
        <v>0</v>
      </c>
      <c r="AR254" s="93">
        <v>0</v>
      </c>
      <c r="AS254" s="93">
        <v>0</v>
      </c>
      <c r="AT254" s="93">
        <v>0</v>
      </c>
      <c r="AU254" s="5">
        <v>0</v>
      </c>
      <c r="AV254" s="302"/>
    </row>
    <row r="255" spans="1:48" ht="19.5" customHeight="1">
      <c r="A255" s="526"/>
      <c r="B255" s="474"/>
      <c r="C255" s="656"/>
      <c r="D255" s="474"/>
      <c r="E255" s="476"/>
      <c r="F255" s="476"/>
      <c r="G255" s="476"/>
      <c r="H255" s="476"/>
      <c r="I255" s="476"/>
      <c r="J255" s="517"/>
      <c r="K255" s="517"/>
      <c r="L255" s="515"/>
      <c r="M255" s="515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93">
        <v>0</v>
      </c>
      <c r="X255" s="93">
        <v>0</v>
      </c>
      <c r="Y255" s="93">
        <v>0</v>
      </c>
      <c r="Z255" s="93">
        <v>0</v>
      </c>
      <c r="AA255" s="93">
        <v>0</v>
      </c>
      <c r="AB255" s="93">
        <v>0</v>
      </c>
      <c r="AC255" s="93">
        <v>0</v>
      </c>
      <c r="AD255" s="93">
        <v>0</v>
      </c>
      <c r="AE255" s="93">
        <v>0</v>
      </c>
      <c r="AF255" s="93">
        <v>0</v>
      </c>
      <c r="AG255" s="93">
        <v>0</v>
      </c>
      <c r="AH255" s="5">
        <v>0</v>
      </c>
      <c r="AI255" s="5">
        <v>0</v>
      </c>
      <c r="AJ255" s="5">
        <v>0</v>
      </c>
      <c r="AK255" s="93">
        <v>0</v>
      </c>
      <c r="AL255" s="93">
        <v>0</v>
      </c>
      <c r="AM255" s="93">
        <v>0</v>
      </c>
      <c r="AN255" s="93">
        <v>0</v>
      </c>
      <c r="AO255" s="93">
        <v>0</v>
      </c>
      <c r="AP255" s="93">
        <v>0</v>
      </c>
      <c r="AQ255" s="93">
        <v>0</v>
      </c>
      <c r="AR255" s="93">
        <v>0</v>
      </c>
      <c r="AS255" s="93">
        <v>0</v>
      </c>
      <c r="AT255" s="93">
        <v>0</v>
      </c>
      <c r="AU255" s="5">
        <v>0</v>
      </c>
      <c r="AV255" s="302"/>
    </row>
    <row r="256" spans="1:48" ht="18" customHeight="1">
      <c r="A256" s="526"/>
      <c r="B256" s="474"/>
      <c r="C256" s="656"/>
      <c r="D256" s="474"/>
      <c r="E256" s="476"/>
      <c r="F256" s="476"/>
      <c r="G256" s="476"/>
      <c r="H256" s="476"/>
      <c r="I256" s="476"/>
      <c r="J256" s="517"/>
      <c r="K256" s="517"/>
      <c r="L256" s="515"/>
      <c r="M256" s="515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93">
        <v>0</v>
      </c>
      <c r="X256" s="93">
        <v>0</v>
      </c>
      <c r="Y256" s="93">
        <v>0</v>
      </c>
      <c r="Z256" s="93">
        <v>0</v>
      </c>
      <c r="AA256" s="93">
        <v>0</v>
      </c>
      <c r="AB256" s="93">
        <v>0</v>
      </c>
      <c r="AC256" s="93">
        <v>0</v>
      </c>
      <c r="AD256" s="93">
        <v>0</v>
      </c>
      <c r="AE256" s="93">
        <v>0</v>
      </c>
      <c r="AF256" s="93">
        <v>0</v>
      </c>
      <c r="AG256" s="93">
        <v>0</v>
      </c>
      <c r="AH256" s="5">
        <v>0</v>
      </c>
      <c r="AI256" s="5">
        <v>0</v>
      </c>
      <c r="AJ256" s="5">
        <v>0</v>
      </c>
      <c r="AK256" s="93">
        <v>0</v>
      </c>
      <c r="AL256" s="93">
        <v>0</v>
      </c>
      <c r="AM256" s="93">
        <v>0</v>
      </c>
      <c r="AN256" s="93">
        <v>0</v>
      </c>
      <c r="AO256" s="93">
        <v>0</v>
      </c>
      <c r="AP256" s="93">
        <v>0</v>
      </c>
      <c r="AQ256" s="93">
        <v>0</v>
      </c>
      <c r="AR256" s="93">
        <v>0</v>
      </c>
      <c r="AS256" s="93">
        <v>0</v>
      </c>
      <c r="AT256" s="93">
        <v>0</v>
      </c>
      <c r="AU256" s="5">
        <v>0</v>
      </c>
      <c r="AV256" s="302"/>
    </row>
    <row r="257" spans="1:48" ht="17.25" customHeight="1">
      <c r="A257" s="527"/>
      <c r="B257" s="535"/>
      <c r="C257" s="656"/>
      <c r="D257" s="535"/>
      <c r="E257" s="538"/>
      <c r="F257" s="538"/>
      <c r="G257" s="538"/>
      <c r="H257" s="538"/>
      <c r="I257" s="538"/>
      <c r="J257" s="532"/>
      <c r="K257" s="532"/>
      <c r="L257" s="541"/>
      <c r="M257" s="541"/>
      <c r="N257" s="230">
        <f t="shared" ref="N257:T257" si="102">SUM(N252:N256)</f>
        <v>0</v>
      </c>
      <c r="O257" s="230">
        <f t="shared" si="102"/>
        <v>0</v>
      </c>
      <c r="P257" s="230">
        <f t="shared" si="102"/>
        <v>0</v>
      </c>
      <c r="Q257" s="230">
        <f t="shared" si="102"/>
        <v>0</v>
      </c>
      <c r="R257" s="230">
        <f t="shared" si="102"/>
        <v>0.65</v>
      </c>
      <c r="S257" s="230">
        <f t="shared" si="102"/>
        <v>0.50565000000000004</v>
      </c>
      <c r="T257" s="230">
        <f t="shared" si="102"/>
        <v>0.50565000000000004</v>
      </c>
      <c r="U257" s="231">
        <f t="shared" si="101"/>
        <v>1.6613000000000002</v>
      </c>
      <c r="V257" s="231" t="s">
        <v>11</v>
      </c>
      <c r="W257" s="193">
        <f t="shared" ref="W257:AU257" si="103">SUM(W252:W256)</f>
        <v>0</v>
      </c>
      <c r="X257" s="193">
        <f t="shared" si="103"/>
        <v>0</v>
      </c>
      <c r="Y257" s="193">
        <f t="shared" si="103"/>
        <v>0</v>
      </c>
      <c r="Z257" s="193">
        <f t="shared" si="103"/>
        <v>0</v>
      </c>
      <c r="AA257" s="193">
        <f t="shared" si="103"/>
        <v>0</v>
      </c>
      <c r="AB257" s="193">
        <f t="shared" si="103"/>
        <v>0</v>
      </c>
      <c r="AC257" s="193">
        <f t="shared" si="103"/>
        <v>0</v>
      </c>
      <c r="AD257" s="193">
        <f t="shared" si="103"/>
        <v>0</v>
      </c>
      <c r="AE257" s="193">
        <f t="shared" si="103"/>
        <v>0</v>
      </c>
      <c r="AF257" s="193">
        <f t="shared" si="103"/>
        <v>0</v>
      </c>
      <c r="AG257" s="193">
        <f t="shared" si="103"/>
        <v>0</v>
      </c>
      <c r="AH257" s="230">
        <f t="shared" si="103"/>
        <v>0</v>
      </c>
      <c r="AI257" s="230">
        <f t="shared" si="103"/>
        <v>0</v>
      </c>
      <c r="AJ257" s="230">
        <f t="shared" si="103"/>
        <v>0</v>
      </c>
      <c r="AK257" s="193">
        <f t="shared" si="103"/>
        <v>0</v>
      </c>
      <c r="AL257" s="193">
        <f t="shared" si="103"/>
        <v>0</v>
      </c>
      <c r="AM257" s="193">
        <f t="shared" si="103"/>
        <v>0</v>
      </c>
      <c r="AN257" s="193">
        <f t="shared" si="103"/>
        <v>0</v>
      </c>
      <c r="AO257" s="193">
        <f t="shared" si="103"/>
        <v>0</v>
      </c>
      <c r="AP257" s="193">
        <f t="shared" si="103"/>
        <v>0</v>
      </c>
      <c r="AQ257" s="193">
        <f t="shared" si="103"/>
        <v>0</v>
      </c>
      <c r="AR257" s="193">
        <f t="shared" si="103"/>
        <v>0</v>
      </c>
      <c r="AS257" s="193">
        <f t="shared" si="103"/>
        <v>0</v>
      </c>
      <c r="AT257" s="193">
        <f t="shared" si="103"/>
        <v>0</v>
      </c>
      <c r="AU257" s="230">
        <f t="shared" si="103"/>
        <v>0</v>
      </c>
      <c r="AV257" s="328"/>
    </row>
    <row r="258" spans="1:48" ht="17.25" hidden="1" customHeight="1">
      <c r="A258" s="542" t="s">
        <v>44</v>
      </c>
      <c r="B258" s="543"/>
      <c r="C258" s="543"/>
      <c r="D258" s="543"/>
      <c r="E258" s="543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88"/>
      <c r="AI258" s="188"/>
      <c r="AJ258" s="188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88"/>
      <c r="AV258" s="302"/>
    </row>
    <row r="259" spans="1:48" ht="17.25" hidden="1" customHeight="1">
      <c r="A259" s="542"/>
      <c r="B259" s="543"/>
      <c r="C259" s="543"/>
      <c r="D259" s="543"/>
      <c r="E259" s="543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93">
        <f t="shared" ref="W259:AU260" si="106">W15+W21+W28+W34+W41+W48+W60+W67+W77+W83+W91+W97+W104+W110+W116+W122+W128+W134+W141+W147+W155+W162+W168+W174+W181+W190+W200+W207+W213+W219+W225+W231+W238+W244+W252</f>
        <v>1023.14</v>
      </c>
      <c r="X259" s="93">
        <f t="shared" si="106"/>
        <v>0</v>
      </c>
      <c r="Y259" s="93">
        <f t="shared" si="106"/>
        <v>0</v>
      </c>
      <c r="Z259" s="93">
        <f t="shared" si="106"/>
        <v>0</v>
      </c>
      <c r="AA259" s="93">
        <f t="shared" si="106"/>
        <v>0</v>
      </c>
      <c r="AB259" s="93">
        <f t="shared" si="106"/>
        <v>0</v>
      </c>
      <c r="AC259" s="93">
        <f t="shared" si="106"/>
        <v>0</v>
      </c>
      <c r="AD259" s="93">
        <f t="shared" si="106"/>
        <v>0</v>
      </c>
      <c r="AE259" s="93">
        <f t="shared" si="106"/>
        <v>0</v>
      </c>
      <c r="AF259" s="93">
        <f t="shared" si="106"/>
        <v>0</v>
      </c>
      <c r="AG259" s="93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93">
        <f t="shared" si="106"/>
        <v>0</v>
      </c>
      <c r="AL259" s="93">
        <f t="shared" si="106"/>
        <v>0</v>
      </c>
      <c r="AM259" s="93">
        <f t="shared" si="106"/>
        <v>0</v>
      </c>
      <c r="AN259" s="93">
        <f t="shared" si="106"/>
        <v>0</v>
      </c>
      <c r="AO259" s="93">
        <f t="shared" si="106"/>
        <v>0</v>
      </c>
      <c r="AP259" s="93">
        <f t="shared" si="106"/>
        <v>0</v>
      </c>
      <c r="AQ259" s="93">
        <f t="shared" si="106"/>
        <v>0</v>
      </c>
      <c r="AR259" s="93">
        <f t="shared" si="106"/>
        <v>0</v>
      </c>
      <c r="AS259" s="93">
        <f t="shared" si="106"/>
        <v>0</v>
      </c>
      <c r="AT259" s="93">
        <f t="shared" si="106"/>
        <v>0</v>
      </c>
      <c r="AU259" s="9">
        <f t="shared" si="106"/>
        <v>0</v>
      </c>
      <c r="AV259" s="302"/>
    </row>
    <row r="260" spans="1:48" ht="17.25" hidden="1" customHeight="1">
      <c r="A260" s="542"/>
      <c r="B260" s="543"/>
      <c r="C260" s="543"/>
      <c r="D260" s="543"/>
      <c r="E260" s="543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93">
        <f t="shared" si="106"/>
        <v>172315.9</v>
      </c>
      <c r="X260" s="93">
        <f t="shared" si="106"/>
        <v>52759.93</v>
      </c>
      <c r="Y260" s="93">
        <f t="shared" si="106"/>
        <v>1070</v>
      </c>
      <c r="Z260" s="93">
        <f t="shared" si="106"/>
        <v>1070</v>
      </c>
      <c r="AA260" s="93">
        <f t="shared" si="106"/>
        <v>1070</v>
      </c>
      <c r="AB260" s="93">
        <f t="shared" si="106"/>
        <v>1070</v>
      </c>
      <c r="AC260" s="93">
        <f t="shared" si="106"/>
        <v>1070</v>
      </c>
      <c r="AD260" s="93">
        <f t="shared" si="106"/>
        <v>1070</v>
      </c>
      <c r="AE260" s="93">
        <f t="shared" si="106"/>
        <v>1070</v>
      </c>
      <c r="AF260" s="93">
        <f t="shared" si="106"/>
        <v>1476.5677700000001</v>
      </c>
      <c r="AG260" s="93">
        <f t="shared" si="106"/>
        <v>1720.587</v>
      </c>
      <c r="AH260" s="9">
        <f t="shared" si="106"/>
        <v>0</v>
      </c>
      <c r="AI260" s="9">
        <f t="shared" si="106"/>
        <v>0</v>
      </c>
      <c r="AJ260" s="9">
        <f t="shared" si="106"/>
        <v>0</v>
      </c>
      <c r="AK260" s="93">
        <f t="shared" si="106"/>
        <v>2716.5277699999997</v>
      </c>
      <c r="AL260" s="93">
        <f t="shared" si="106"/>
        <v>0</v>
      </c>
      <c r="AM260" s="93">
        <f t="shared" si="106"/>
        <v>0</v>
      </c>
      <c r="AN260" s="93">
        <f t="shared" si="106"/>
        <v>0</v>
      </c>
      <c r="AO260" s="93">
        <f t="shared" si="106"/>
        <v>0</v>
      </c>
      <c r="AP260" s="93">
        <f t="shared" si="106"/>
        <v>0</v>
      </c>
      <c r="AQ260" s="93">
        <f t="shared" si="106"/>
        <v>0</v>
      </c>
      <c r="AR260" s="93">
        <f t="shared" si="106"/>
        <v>0</v>
      </c>
      <c r="AS260" s="93">
        <f t="shared" si="106"/>
        <v>0</v>
      </c>
      <c r="AT260" s="93">
        <f t="shared" si="106"/>
        <v>0</v>
      </c>
      <c r="AU260" s="9">
        <f t="shared" si="106"/>
        <v>0</v>
      </c>
      <c r="AV260" s="302"/>
    </row>
    <row r="261" spans="1:48" ht="17.25" hidden="1" customHeight="1">
      <c r="A261" s="542"/>
      <c r="B261" s="543"/>
      <c r="C261" s="543"/>
      <c r="D261" s="543"/>
      <c r="E261" s="543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9">
        <f t="shared" si="107"/>
        <v>73.918109999999999</v>
      </c>
      <c r="S261" s="9">
        <f t="shared" si="107"/>
        <v>58.198</v>
      </c>
      <c r="T261" s="9">
        <f t="shared" si="107"/>
        <v>58.198</v>
      </c>
      <c r="U261" s="9">
        <f t="shared" si="105"/>
        <v>190.31411</v>
      </c>
      <c r="V261" s="13" t="s">
        <v>50</v>
      </c>
      <c r="W261" s="93">
        <f t="shared" ref="W261:AU263" si="108">W17+W23+W30+W36+W43+W50+W62+W69+W79+W86+W93+W99+W106+W112+W118+W124+W130+W136+W143+W149+W157+W164+W170+W177+W186+W196+W202+W209+W215+W221+W227+W233+W240+W247+W254</f>
        <v>0</v>
      </c>
      <c r="X261" s="93">
        <f t="shared" si="108"/>
        <v>0</v>
      </c>
      <c r="Y261" s="93">
        <f t="shared" si="108"/>
        <v>0</v>
      </c>
      <c r="Z261" s="93">
        <f t="shared" si="108"/>
        <v>0</v>
      </c>
      <c r="AA261" s="93">
        <f t="shared" si="108"/>
        <v>0</v>
      </c>
      <c r="AB261" s="93">
        <f t="shared" si="108"/>
        <v>0</v>
      </c>
      <c r="AC261" s="93">
        <f t="shared" si="108"/>
        <v>0</v>
      </c>
      <c r="AD261" s="93">
        <f t="shared" si="108"/>
        <v>0</v>
      </c>
      <c r="AE261" s="93">
        <f t="shared" si="108"/>
        <v>0</v>
      </c>
      <c r="AF261" s="93">
        <f t="shared" si="108"/>
        <v>0</v>
      </c>
      <c r="AG261" s="93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93">
        <f t="shared" si="108"/>
        <v>0</v>
      </c>
      <c r="AL261" s="93">
        <f t="shared" si="108"/>
        <v>0</v>
      </c>
      <c r="AM261" s="93">
        <f t="shared" si="108"/>
        <v>0</v>
      </c>
      <c r="AN261" s="93">
        <f t="shared" si="108"/>
        <v>0</v>
      </c>
      <c r="AO261" s="93">
        <f t="shared" si="108"/>
        <v>0</v>
      </c>
      <c r="AP261" s="93">
        <f t="shared" si="108"/>
        <v>0</v>
      </c>
      <c r="AQ261" s="93">
        <f t="shared" si="108"/>
        <v>0</v>
      </c>
      <c r="AR261" s="93">
        <f t="shared" si="108"/>
        <v>0</v>
      </c>
      <c r="AS261" s="93">
        <f t="shared" si="108"/>
        <v>0</v>
      </c>
      <c r="AT261" s="93">
        <f t="shared" si="108"/>
        <v>0</v>
      </c>
      <c r="AU261" s="9">
        <f t="shared" si="108"/>
        <v>0</v>
      </c>
      <c r="AV261" s="302"/>
    </row>
    <row r="262" spans="1:48" ht="17.25" hidden="1" customHeight="1">
      <c r="A262" s="542"/>
      <c r="B262" s="543"/>
      <c r="C262" s="543"/>
      <c r="D262" s="543"/>
      <c r="E262" s="543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9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5"/>
        <v>0</v>
      </c>
      <c r="V262" s="13" t="s">
        <v>51</v>
      </c>
      <c r="W262" s="93">
        <f t="shared" si="108"/>
        <v>0</v>
      </c>
      <c r="X262" s="93">
        <f t="shared" si="108"/>
        <v>0</v>
      </c>
      <c r="Y262" s="93">
        <f t="shared" si="108"/>
        <v>0</v>
      </c>
      <c r="Z262" s="93">
        <f t="shared" si="108"/>
        <v>0</v>
      </c>
      <c r="AA262" s="93">
        <f t="shared" si="108"/>
        <v>0</v>
      </c>
      <c r="AB262" s="93">
        <f t="shared" si="108"/>
        <v>0</v>
      </c>
      <c r="AC262" s="93">
        <f t="shared" si="108"/>
        <v>0</v>
      </c>
      <c r="AD262" s="93">
        <f t="shared" si="108"/>
        <v>0</v>
      </c>
      <c r="AE262" s="93">
        <f t="shared" si="108"/>
        <v>0</v>
      </c>
      <c r="AF262" s="93">
        <f t="shared" si="108"/>
        <v>0</v>
      </c>
      <c r="AG262" s="93">
        <f t="shared" si="108"/>
        <v>0</v>
      </c>
      <c r="AH262" s="9">
        <f t="shared" si="108"/>
        <v>0</v>
      </c>
      <c r="AI262" s="9">
        <f t="shared" si="108"/>
        <v>0</v>
      </c>
      <c r="AJ262" s="9">
        <f t="shared" si="108"/>
        <v>0</v>
      </c>
      <c r="AK262" s="93">
        <f t="shared" si="108"/>
        <v>0</v>
      </c>
      <c r="AL262" s="93">
        <f t="shared" si="108"/>
        <v>0</v>
      </c>
      <c r="AM262" s="93">
        <f t="shared" si="108"/>
        <v>0</v>
      </c>
      <c r="AN262" s="93">
        <f t="shared" si="108"/>
        <v>0</v>
      </c>
      <c r="AO262" s="93">
        <f t="shared" si="108"/>
        <v>0</v>
      </c>
      <c r="AP262" s="93">
        <f t="shared" si="108"/>
        <v>0</v>
      </c>
      <c r="AQ262" s="93">
        <f t="shared" si="108"/>
        <v>0</v>
      </c>
      <c r="AR262" s="93">
        <f t="shared" si="108"/>
        <v>0</v>
      </c>
      <c r="AS262" s="93">
        <f t="shared" si="108"/>
        <v>0</v>
      </c>
      <c r="AT262" s="93">
        <f t="shared" si="108"/>
        <v>0</v>
      </c>
      <c r="AU262" s="9">
        <f t="shared" si="108"/>
        <v>0</v>
      </c>
      <c r="AV262" s="302"/>
    </row>
    <row r="263" spans="1:48" ht="17.25" hidden="1" customHeight="1">
      <c r="A263" s="542"/>
      <c r="B263" s="543"/>
      <c r="C263" s="543"/>
      <c r="D263" s="543"/>
      <c r="E263" s="543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9">
        <f t="shared" si="107"/>
        <v>426.80938000000003</v>
      </c>
      <c r="S263" s="9">
        <f t="shared" si="107"/>
        <v>698.72804999999994</v>
      </c>
      <c r="T263" s="9">
        <f t="shared" si="107"/>
        <v>0</v>
      </c>
      <c r="U263" s="9">
        <f t="shared" si="105"/>
        <v>1299.7755299999999</v>
      </c>
      <c r="V263" s="13" t="s">
        <v>52</v>
      </c>
      <c r="W263" s="93">
        <f t="shared" si="108"/>
        <v>2234.2800000000002</v>
      </c>
      <c r="X263" s="93">
        <f t="shared" si="108"/>
        <v>0</v>
      </c>
      <c r="Y263" s="93">
        <f t="shared" si="108"/>
        <v>0</v>
      </c>
      <c r="Z263" s="93">
        <f t="shared" si="108"/>
        <v>0</v>
      </c>
      <c r="AA263" s="93">
        <f t="shared" si="108"/>
        <v>0</v>
      </c>
      <c r="AB263" s="93">
        <f t="shared" si="108"/>
        <v>0</v>
      </c>
      <c r="AC263" s="93">
        <f t="shared" si="108"/>
        <v>0</v>
      </c>
      <c r="AD263" s="93">
        <f t="shared" si="108"/>
        <v>0</v>
      </c>
      <c r="AE263" s="93">
        <f t="shared" si="108"/>
        <v>0</v>
      </c>
      <c r="AF263" s="93">
        <f t="shared" si="108"/>
        <v>0</v>
      </c>
      <c r="AG263" s="93">
        <f t="shared" si="108"/>
        <v>0</v>
      </c>
      <c r="AH263" s="9">
        <f t="shared" si="108"/>
        <v>0</v>
      </c>
      <c r="AI263" s="9">
        <f t="shared" si="108"/>
        <v>0</v>
      </c>
      <c r="AJ263" s="9">
        <f t="shared" si="108"/>
        <v>0</v>
      </c>
      <c r="AK263" s="93">
        <f t="shared" si="108"/>
        <v>11.5</v>
      </c>
      <c r="AL263" s="93">
        <f t="shared" si="108"/>
        <v>0</v>
      </c>
      <c r="AM263" s="93">
        <f t="shared" si="108"/>
        <v>0</v>
      </c>
      <c r="AN263" s="93">
        <f t="shared" si="108"/>
        <v>0</v>
      </c>
      <c r="AO263" s="93">
        <f t="shared" si="108"/>
        <v>0</v>
      </c>
      <c r="AP263" s="93">
        <f t="shared" si="108"/>
        <v>0</v>
      </c>
      <c r="AQ263" s="93">
        <f t="shared" si="108"/>
        <v>0</v>
      </c>
      <c r="AR263" s="93">
        <f t="shared" si="108"/>
        <v>0</v>
      </c>
      <c r="AS263" s="93">
        <f t="shared" si="108"/>
        <v>0</v>
      </c>
      <c r="AT263" s="93">
        <f t="shared" si="108"/>
        <v>0</v>
      </c>
      <c r="AU263" s="9">
        <f t="shared" si="108"/>
        <v>0</v>
      </c>
      <c r="AV263" s="302"/>
    </row>
    <row r="264" spans="1:48" ht="17.25" hidden="1" customHeight="1">
      <c r="A264" s="18"/>
      <c r="B264" s="19"/>
      <c r="C264" s="357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09">O160</f>
        <v>196.47309999999999</v>
      </c>
      <c r="P264" s="9">
        <f t="shared" si="109"/>
        <v>0</v>
      </c>
      <c r="Q264" s="9">
        <f t="shared" si="109"/>
        <v>0</v>
      </c>
      <c r="R264" s="9">
        <f t="shared" si="109"/>
        <v>0</v>
      </c>
      <c r="S264" s="9">
        <f t="shared" si="109"/>
        <v>0</v>
      </c>
      <c r="T264" s="9">
        <f t="shared" si="109"/>
        <v>0</v>
      </c>
      <c r="U264" s="9">
        <f t="shared" si="105"/>
        <v>545.41428999999994</v>
      </c>
      <c r="V264" s="13" t="s">
        <v>202</v>
      </c>
      <c r="W264" s="93">
        <f t="shared" ref="W264:AU264" si="110">W160</f>
        <v>0</v>
      </c>
      <c r="X264" s="93">
        <f t="shared" si="110"/>
        <v>0</v>
      </c>
      <c r="Y264" s="93">
        <f t="shared" si="110"/>
        <v>0</v>
      </c>
      <c r="Z264" s="93">
        <f t="shared" si="110"/>
        <v>0</v>
      </c>
      <c r="AA264" s="93">
        <f t="shared" si="110"/>
        <v>0</v>
      </c>
      <c r="AB264" s="93">
        <f t="shared" si="110"/>
        <v>0</v>
      </c>
      <c r="AC264" s="93">
        <f t="shared" si="110"/>
        <v>0</v>
      </c>
      <c r="AD264" s="93">
        <f t="shared" si="110"/>
        <v>0</v>
      </c>
      <c r="AE264" s="93">
        <f t="shared" si="110"/>
        <v>0</v>
      </c>
      <c r="AF264" s="93">
        <f t="shared" si="110"/>
        <v>0</v>
      </c>
      <c r="AG264" s="93">
        <f t="shared" si="110"/>
        <v>0</v>
      </c>
      <c r="AH264" s="9">
        <f t="shared" si="110"/>
        <v>0</v>
      </c>
      <c r="AI264" s="9">
        <f t="shared" si="110"/>
        <v>0</v>
      </c>
      <c r="AJ264" s="9">
        <f t="shared" si="110"/>
        <v>0</v>
      </c>
      <c r="AK264" s="93">
        <f t="shared" si="110"/>
        <v>0</v>
      </c>
      <c r="AL264" s="93">
        <f t="shared" si="110"/>
        <v>0</v>
      </c>
      <c r="AM264" s="93">
        <f t="shared" si="110"/>
        <v>0</v>
      </c>
      <c r="AN264" s="93">
        <f t="shared" si="110"/>
        <v>0</v>
      </c>
      <c r="AO264" s="93">
        <f t="shared" si="110"/>
        <v>0</v>
      </c>
      <c r="AP264" s="93">
        <f t="shared" si="110"/>
        <v>0</v>
      </c>
      <c r="AQ264" s="93">
        <f t="shared" si="110"/>
        <v>0</v>
      </c>
      <c r="AR264" s="93">
        <f t="shared" si="110"/>
        <v>0</v>
      </c>
      <c r="AS264" s="93">
        <f t="shared" si="110"/>
        <v>0</v>
      </c>
      <c r="AT264" s="93">
        <f t="shared" si="110"/>
        <v>0</v>
      </c>
      <c r="AU264" s="9">
        <f t="shared" si="110"/>
        <v>0</v>
      </c>
      <c r="AV264" s="302"/>
    </row>
    <row r="265" spans="1:48" ht="17.25" hidden="1" customHeight="1">
      <c r="A265" s="542"/>
      <c r="B265" s="543"/>
      <c r="C265" s="543"/>
      <c r="D265" s="543"/>
      <c r="E265" s="543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30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230">
        <f t="shared" si="111"/>
        <v>246.74614</v>
      </c>
      <c r="P265" s="230">
        <f t="shared" si="111"/>
        <v>12.95017</v>
      </c>
      <c r="Q265" s="230">
        <f t="shared" si="111"/>
        <v>175.47332</v>
      </c>
      <c r="R265" s="230">
        <f t="shared" si="111"/>
        <v>731.70337000000006</v>
      </c>
      <c r="S265" s="230">
        <f t="shared" si="111"/>
        <v>879.85803999999996</v>
      </c>
      <c r="T265" s="230">
        <f t="shared" si="111"/>
        <v>181.02941000000001</v>
      </c>
      <c r="U265" s="231">
        <f t="shared" si="105"/>
        <v>2804.88976</v>
      </c>
      <c r="V265" s="231" t="s">
        <v>11</v>
      </c>
      <c r="W265" s="193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193">
        <f t="shared" si="112"/>
        <v>52759.93</v>
      </c>
      <c r="Y265" s="193">
        <f t="shared" si="112"/>
        <v>1070</v>
      </c>
      <c r="Z265" s="193">
        <f t="shared" si="112"/>
        <v>1070</v>
      </c>
      <c r="AA265" s="193">
        <f t="shared" si="112"/>
        <v>1070</v>
      </c>
      <c r="AB265" s="193">
        <f t="shared" si="112"/>
        <v>1070</v>
      </c>
      <c r="AC265" s="193">
        <f t="shared" si="112"/>
        <v>1070</v>
      </c>
      <c r="AD265" s="193">
        <f t="shared" si="112"/>
        <v>1070</v>
      </c>
      <c r="AE265" s="193">
        <f t="shared" si="112"/>
        <v>1070</v>
      </c>
      <c r="AF265" s="193">
        <f t="shared" si="112"/>
        <v>1476.5677700000001</v>
      </c>
      <c r="AG265" s="193">
        <f t="shared" si="112"/>
        <v>1720.587</v>
      </c>
      <c r="AH265" s="230">
        <f t="shared" si="112"/>
        <v>0</v>
      </c>
      <c r="AI265" s="230">
        <f t="shared" si="112"/>
        <v>0</v>
      </c>
      <c r="AJ265" s="230">
        <f t="shared" si="112"/>
        <v>0</v>
      </c>
      <c r="AK265" s="193">
        <f t="shared" si="112"/>
        <v>2728.0277699999997</v>
      </c>
      <c r="AL265" s="193">
        <f t="shared" si="112"/>
        <v>0</v>
      </c>
      <c r="AM265" s="193">
        <f t="shared" si="112"/>
        <v>0</v>
      </c>
      <c r="AN265" s="193">
        <f t="shared" si="112"/>
        <v>0</v>
      </c>
      <c r="AO265" s="193">
        <f t="shared" si="112"/>
        <v>0</v>
      </c>
      <c r="AP265" s="193">
        <f t="shared" si="112"/>
        <v>0</v>
      </c>
      <c r="AQ265" s="193">
        <f t="shared" si="112"/>
        <v>0</v>
      </c>
      <c r="AR265" s="193">
        <f t="shared" si="112"/>
        <v>0</v>
      </c>
      <c r="AS265" s="193">
        <f t="shared" si="112"/>
        <v>0</v>
      </c>
      <c r="AT265" s="193">
        <f t="shared" si="112"/>
        <v>0</v>
      </c>
      <c r="AU265" s="230">
        <f t="shared" si="112"/>
        <v>0</v>
      </c>
      <c r="AV265" s="328"/>
    </row>
    <row r="266" spans="1:48" ht="15.75" hidden="1" customHeight="1">
      <c r="A266" s="459" t="s">
        <v>28</v>
      </c>
      <c r="B266" s="460"/>
      <c r="C266" s="460"/>
      <c r="D266" s="460"/>
      <c r="E266" s="460"/>
      <c r="F266" s="460"/>
      <c r="G266" s="460"/>
      <c r="H266" s="460"/>
      <c r="I266" s="460"/>
      <c r="J266" s="460"/>
      <c r="K266" s="460"/>
      <c r="L266" s="460"/>
      <c r="M266" s="460"/>
      <c r="N266" s="460"/>
      <c r="O266" s="460"/>
      <c r="P266" s="460"/>
      <c r="Q266" s="460"/>
      <c r="R266" s="460"/>
      <c r="S266" s="460"/>
      <c r="T266" s="460"/>
      <c r="U266" s="460"/>
      <c r="V266" s="460"/>
      <c r="W266" s="461"/>
      <c r="X266" s="461"/>
      <c r="Y266" s="461"/>
      <c r="Z266" s="461"/>
      <c r="AA266" s="461"/>
      <c r="AB266" s="461"/>
      <c r="AC266" s="461"/>
      <c r="AD266" s="461"/>
      <c r="AE266" s="461"/>
      <c r="AF266" s="461"/>
      <c r="AG266" s="461"/>
      <c r="AH266" s="461"/>
      <c r="AI266" s="461"/>
      <c r="AJ266" s="461"/>
      <c r="AK266" s="461"/>
      <c r="AL266" s="461"/>
      <c r="AM266" s="461"/>
      <c r="AN266" s="461"/>
      <c r="AO266" s="461"/>
      <c r="AP266" s="461"/>
      <c r="AQ266" s="461"/>
      <c r="AR266" s="461"/>
      <c r="AS266" s="461"/>
      <c r="AT266" s="461"/>
      <c r="AU266" s="461"/>
      <c r="AV266" s="462"/>
    </row>
    <row r="267" spans="1:48" ht="15.75" hidden="1" customHeight="1">
      <c r="A267" s="463" t="s">
        <v>29</v>
      </c>
      <c r="B267" s="464"/>
      <c r="C267" s="464"/>
      <c r="D267" s="464"/>
      <c r="E267" s="464"/>
      <c r="F267" s="464"/>
      <c r="G267" s="464"/>
      <c r="H267" s="464"/>
      <c r="I267" s="464"/>
      <c r="J267" s="464"/>
      <c r="K267" s="464"/>
      <c r="L267" s="464"/>
      <c r="M267" s="464"/>
      <c r="N267" s="464"/>
      <c r="O267" s="464"/>
      <c r="P267" s="464"/>
      <c r="Q267" s="464"/>
      <c r="R267" s="464"/>
      <c r="S267" s="464"/>
      <c r="T267" s="464"/>
      <c r="U267" s="464"/>
      <c r="V267" s="464"/>
      <c r="W267" s="465"/>
      <c r="X267" s="465"/>
      <c r="Y267" s="465"/>
      <c r="Z267" s="465"/>
      <c r="AA267" s="465"/>
      <c r="AB267" s="465"/>
      <c r="AC267" s="465"/>
      <c r="AD267" s="465"/>
      <c r="AE267" s="465"/>
      <c r="AF267" s="465"/>
      <c r="AG267" s="465"/>
      <c r="AH267" s="465"/>
      <c r="AI267" s="465"/>
      <c r="AJ267" s="465"/>
      <c r="AK267" s="465"/>
      <c r="AL267" s="465"/>
      <c r="AM267" s="465"/>
      <c r="AN267" s="465"/>
      <c r="AO267" s="465"/>
      <c r="AP267" s="465"/>
      <c r="AQ267" s="465"/>
      <c r="AR267" s="465"/>
      <c r="AS267" s="465"/>
      <c r="AT267" s="465"/>
      <c r="AU267" s="465"/>
      <c r="AV267" s="466"/>
    </row>
    <row r="268" spans="1:48" ht="15.75" hidden="1" customHeight="1">
      <c r="A268" s="467" t="s">
        <v>170</v>
      </c>
      <c r="B268" s="468"/>
      <c r="C268" s="468"/>
      <c r="D268" s="468"/>
      <c r="E268" s="468"/>
      <c r="F268" s="468"/>
      <c r="G268" s="468"/>
      <c r="H268" s="468"/>
      <c r="I268" s="468"/>
      <c r="J268" s="468"/>
      <c r="K268" s="468"/>
      <c r="L268" s="468"/>
      <c r="M268" s="468"/>
      <c r="N268" s="468"/>
      <c r="O268" s="468"/>
      <c r="P268" s="468"/>
      <c r="Q268" s="468"/>
      <c r="R268" s="468"/>
      <c r="S268" s="468"/>
      <c r="T268" s="468"/>
      <c r="U268" s="468"/>
      <c r="V268" s="468"/>
      <c r="W268" s="469"/>
      <c r="X268" s="469"/>
      <c r="Y268" s="469"/>
      <c r="Z268" s="469"/>
      <c r="AA268" s="469"/>
      <c r="AB268" s="469"/>
      <c r="AC268" s="469"/>
      <c r="AD268" s="469"/>
      <c r="AE268" s="469"/>
      <c r="AF268" s="469"/>
      <c r="AG268" s="469"/>
      <c r="AH268" s="469"/>
      <c r="AI268" s="469"/>
      <c r="AJ268" s="469"/>
      <c r="AK268" s="469"/>
      <c r="AL268" s="469"/>
      <c r="AM268" s="469"/>
      <c r="AN268" s="469"/>
      <c r="AO268" s="469"/>
      <c r="AP268" s="469"/>
      <c r="AQ268" s="469"/>
      <c r="AR268" s="469"/>
      <c r="AS268" s="469"/>
      <c r="AT268" s="469"/>
      <c r="AU268" s="469"/>
      <c r="AV268" s="470"/>
    </row>
    <row r="269" spans="1:48" ht="19.5" customHeight="1">
      <c r="A269" s="525"/>
      <c r="B269" s="474" t="s">
        <v>238</v>
      </c>
      <c r="C269" s="656" t="s">
        <v>98</v>
      </c>
      <c r="D269" s="474" t="s">
        <v>265</v>
      </c>
      <c r="E269" s="474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474" t="s">
        <v>80</v>
      </c>
      <c r="K269" s="474" t="s">
        <v>79</v>
      </c>
      <c r="L269" s="515">
        <v>5.9029999999999996</v>
      </c>
      <c r="M269" s="515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3">SUM(N269:T269)</f>
        <v>5.9027999999999992</v>
      </c>
      <c r="V269" s="7" t="s">
        <v>3</v>
      </c>
      <c r="W269" s="93">
        <v>192.06</v>
      </c>
      <c r="X269" s="93">
        <f>X270</f>
        <v>0</v>
      </c>
      <c r="Y269" s="93">
        <f t="shared" ref="Y269:AG269" si="114">Y270</f>
        <v>0</v>
      </c>
      <c r="Z269" s="93">
        <f t="shared" si="114"/>
        <v>0</v>
      </c>
      <c r="AA269" s="93">
        <f t="shared" si="114"/>
        <v>0</v>
      </c>
      <c r="AB269" s="93">
        <f t="shared" si="114"/>
        <v>0</v>
      </c>
      <c r="AC269" s="93">
        <f t="shared" si="114"/>
        <v>0</v>
      </c>
      <c r="AD269" s="93">
        <f t="shared" si="114"/>
        <v>0</v>
      </c>
      <c r="AE269" s="93">
        <f t="shared" si="114"/>
        <v>0</v>
      </c>
      <c r="AF269" s="93">
        <f t="shared" si="114"/>
        <v>0</v>
      </c>
      <c r="AG269" s="93">
        <f t="shared" si="114"/>
        <v>0</v>
      </c>
      <c r="AH269" s="5">
        <v>0</v>
      </c>
      <c r="AI269" s="5">
        <v>0</v>
      </c>
      <c r="AJ269" s="5">
        <v>0</v>
      </c>
      <c r="AK269" s="93">
        <v>0</v>
      </c>
      <c r="AL269" s="93">
        <v>0</v>
      </c>
      <c r="AM269" s="93">
        <v>0</v>
      </c>
      <c r="AN269" s="93"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5">
        <v>0</v>
      </c>
      <c r="AV269" s="636" t="s">
        <v>999</v>
      </c>
    </row>
    <row r="270" spans="1:48" s="234" customFormat="1" ht="27.75" hidden="1" customHeight="1">
      <c r="A270" s="526"/>
      <c r="B270" s="474"/>
      <c r="C270" s="656"/>
      <c r="D270" s="474"/>
      <c r="E270" s="474"/>
      <c r="F270" s="232"/>
      <c r="G270" s="232"/>
      <c r="H270" s="232"/>
      <c r="I270" s="232"/>
      <c r="J270" s="474"/>
      <c r="K270" s="474"/>
      <c r="L270" s="515"/>
      <c r="M270" s="515"/>
      <c r="N270" s="233"/>
      <c r="O270" s="233"/>
      <c r="P270" s="233"/>
      <c r="Q270" s="233"/>
      <c r="R270" s="233"/>
      <c r="S270" s="233"/>
      <c r="T270" s="233"/>
      <c r="U270" s="233"/>
      <c r="V270" s="235" t="s">
        <v>929</v>
      </c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33"/>
      <c r="AI270" s="233"/>
      <c r="AJ270" s="233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33"/>
      <c r="AV270" s="640"/>
    </row>
    <row r="271" spans="1:48" ht="19.5" customHeight="1">
      <c r="A271" s="526"/>
      <c r="B271" s="474"/>
      <c r="C271" s="656"/>
      <c r="D271" s="474"/>
      <c r="E271" s="474"/>
      <c r="F271" s="6" t="s">
        <v>19</v>
      </c>
      <c r="G271" s="6" t="s">
        <v>22</v>
      </c>
      <c r="H271" s="6" t="s">
        <v>59</v>
      </c>
      <c r="I271" s="6" t="s">
        <v>101</v>
      </c>
      <c r="J271" s="474"/>
      <c r="K271" s="474"/>
      <c r="L271" s="515"/>
      <c r="M271" s="515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3"/>
        <v>0</v>
      </c>
      <c r="V271" s="5" t="s">
        <v>8</v>
      </c>
      <c r="W271" s="93">
        <v>0</v>
      </c>
      <c r="X271" s="93">
        <v>0</v>
      </c>
      <c r="Y271" s="93">
        <v>0</v>
      </c>
      <c r="Z271" s="93">
        <v>0</v>
      </c>
      <c r="AA271" s="93">
        <v>0</v>
      </c>
      <c r="AB271" s="93">
        <v>0</v>
      </c>
      <c r="AC271" s="93">
        <v>0</v>
      </c>
      <c r="AD271" s="93">
        <v>0</v>
      </c>
      <c r="AE271" s="93">
        <v>0</v>
      </c>
      <c r="AF271" s="93">
        <v>0</v>
      </c>
      <c r="AG271" s="93">
        <v>0</v>
      </c>
      <c r="AH271" s="5">
        <v>0</v>
      </c>
      <c r="AI271" s="5">
        <v>0</v>
      </c>
      <c r="AJ271" s="5">
        <v>0</v>
      </c>
      <c r="AK271" s="93">
        <v>0</v>
      </c>
      <c r="AL271" s="93">
        <v>0</v>
      </c>
      <c r="AM271" s="93">
        <v>0</v>
      </c>
      <c r="AN271" s="9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5">
        <v>0</v>
      </c>
      <c r="AV271" s="640"/>
    </row>
    <row r="272" spans="1:48" ht="19.5" customHeight="1">
      <c r="A272" s="526"/>
      <c r="B272" s="474"/>
      <c r="C272" s="656"/>
      <c r="D272" s="474"/>
      <c r="E272" s="474"/>
      <c r="F272" s="476" t="s">
        <v>39</v>
      </c>
      <c r="G272" s="476" t="s">
        <v>21</v>
      </c>
      <c r="H272" s="476" t="s">
        <v>59</v>
      </c>
      <c r="I272" s="476" t="s">
        <v>366</v>
      </c>
      <c r="J272" s="474"/>
      <c r="K272" s="474"/>
      <c r="L272" s="515"/>
      <c r="M272" s="515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3"/>
        <v>0</v>
      </c>
      <c r="V272" s="7" t="s">
        <v>50</v>
      </c>
      <c r="W272" s="93">
        <v>0</v>
      </c>
      <c r="X272" s="93">
        <v>0</v>
      </c>
      <c r="Y272" s="93">
        <v>0</v>
      </c>
      <c r="Z272" s="93">
        <v>0</v>
      </c>
      <c r="AA272" s="93">
        <v>0</v>
      </c>
      <c r="AB272" s="93">
        <v>0</v>
      </c>
      <c r="AC272" s="93">
        <v>0</v>
      </c>
      <c r="AD272" s="93">
        <v>0</v>
      </c>
      <c r="AE272" s="93">
        <v>0</v>
      </c>
      <c r="AF272" s="93">
        <v>0</v>
      </c>
      <c r="AG272" s="93">
        <v>0</v>
      </c>
      <c r="AH272" s="5">
        <v>0</v>
      </c>
      <c r="AI272" s="5">
        <v>0</v>
      </c>
      <c r="AJ272" s="5">
        <v>0</v>
      </c>
      <c r="AK272" s="93">
        <v>0</v>
      </c>
      <c r="AL272" s="93">
        <v>0</v>
      </c>
      <c r="AM272" s="93">
        <v>0</v>
      </c>
      <c r="AN272" s="9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5">
        <v>0</v>
      </c>
      <c r="AV272" s="640"/>
    </row>
    <row r="273" spans="1:48" ht="19.5" customHeight="1">
      <c r="A273" s="526"/>
      <c r="B273" s="474"/>
      <c r="C273" s="656"/>
      <c r="D273" s="474"/>
      <c r="E273" s="474"/>
      <c r="F273" s="476"/>
      <c r="G273" s="476"/>
      <c r="H273" s="476"/>
      <c r="I273" s="476"/>
      <c r="J273" s="474"/>
      <c r="K273" s="474"/>
      <c r="L273" s="515"/>
      <c r="M273" s="515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3"/>
        <v>0</v>
      </c>
      <c r="V273" s="7" t="s">
        <v>51</v>
      </c>
      <c r="W273" s="93">
        <v>0</v>
      </c>
      <c r="X273" s="93">
        <v>0</v>
      </c>
      <c r="Y273" s="93">
        <v>0</v>
      </c>
      <c r="Z273" s="93">
        <v>0</v>
      </c>
      <c r="AA273" s="93">
        <v>0</v>
      </c>
      <c r="AB273" s="93">
        <v>0</v>
      </c>
      <c r="AC273" s="93">
        <v>0</v>
      </c>
      <c r="AD273" s="93">
        <v>0</v>
      </c>
      <c r="AE273" s="93">
        <v>0</v>
      </c>
      <c r="AF273" s="93">
        <v>0</v>
      </c>
      <c r="AG273" s="93">
        <v>0</v>
      </c>
      <c r="AH273" s="5">
        <v>0</v>
      </c>
      <c r="AI273" s="5">
        <v>0</v>
      </c>
      <c r="AJ273" s="5">
        <v>0</v>
      </c>
      <c r="AK273" s="93">
        <v>0</v>
      </c>
      <c r="AL273" s="93">
        <v>0</v>
      </c>
      <c r="AM273" s="93">
        <v>0</v>
      </c>
      <c r="AN273" s="9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5">
        <v>0</v>
      </c>
      <c r="AV273" s="640"/>
    </row>
    <row r="274" spans="1:48" ht="18" customHeight="1">
      <c r="A274" s="526"/>
      <c r="B274" s="474"/>
      <c r="C274" s="656"/>
      <c r="D274" s="474"/>
      <c r="E274" s="474"/>
      <c r="F274" s="476"/>
      <c r="G274" s="476"/>
      <c r="H274" s="476"/>
      <c r="I274" s="476"/>
      <c r="J274" s="474"/>
      <c r="K274" s="474"/>
      <c r="L274" s="515"/>
      <c r="M274" s="515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3"/>
        <v>0</v>
      </c>
      <c r="V274" s="7" t="s">
        <v>52</v>
      </c>
      <c r="W274" s="93">
        <v>0</v>
      </c>
      <c r="X274" s="93">
        <v>0</v>
      </c>
      <c r="Y274" s="93">
        <v>0</v>
      </c>
      <c r="Z274" s="93">
        <v>0</v>
      </c>
      <c r="AA274" s="93">
        <v>0</v>
      </c>
      <c r="AB274" s="93">
        <v>0</v>
      </c>
      <c r="AC274" s="93">
        <v>0</v>
      </c>
      <c r="AD274" s="93">
        <v>0</v>
      </c>
      <c r="AE274" s="93">
        <v>0</v>
      </c>
      <c r="AF274" s="93">
        <v>0</v>
      </c>
      <c r="AG274" s="93">
        <v>0</v>
      </c>
      <c r="AH274" s="5">
        <v>0</v>
      </c>
      <c r="AI274" s="5">
        <v>0</v>
      </c>
      <c r="AJ274" s="5">
        <v>0</v>
      </c>
      <c r="AK274" s="93">
        <v>0</v>
      </c>
      <c r="AL274" s="93">
        <v>0</v>
      </c>
      <c r="AM274" s="93">
        <v>0</v>
      </c>
      <c r="AN274" s="9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5">
        <v>0</v>
      </c>
      <c r="AV274" s="639"/>
    </row>
    <row r="275" spans="1:48" ht="18" customHeight="1">
      <c r="A275" s="526"/>
      <c r="B275" s="474"/>
      <c r="C275" s="656"/>
      <c r="D275" s="474"/>
      <c r="E275" s="474"/>
      <c r="F275" s="476"/>
      <c r="G275" s="476"/>
      <c r="H275" s="476"/>
      <c r="I275" s="476"/>
      <c r="J275" s="474"/>
      <c r="K275" s="474"/>
      <c r="L275" s="515"/>
      <c r="M275" s="541"/>
      <c r="N275" s="230">
        <f t="shared" ref="N275:T275" si="115">SUM(N269:N274)</f>
        <v>0.89344999999999997</v>
      </c>
      <c r="O275" s="230">
        <f t="shared" si="115"/>
        <v>1.05149</v>
      </c>
      <c r="P275" s="230">
        <f t="shared" si="115"/>
        <v>3.7658</v>
      </c>
      <c r="Q275" s="230">
        <f t="shared" si="115"/>
        <v>0.19206000000000001</v>
      </c>
      <c r="R275" s="230">
        <f t="shared" si="115"/>
        <v>0</v>
      </c>
      <c r="S275" s="230">
        <f t="shared" si="115"/>
        <v>0</v>
      </c>
      <c r="T275" s="230">
        <f t="shared" si="115"/>
        <v>0</v>
      </c>
      <c r="U275" s="231">
        <f t="shared" si="113"/>
        <v>5.9027999999999992</v>
      </c>
      <c r="V275" s="231" t="s">
        <v>11</v>
      </c>
      <c r="W275" s="193">
        <f t="shared" ref="W275:AU275" si="116">SUM(W269:W274)</f>
        <v>192.06</v>
      </c>
      <c r="X275" s="193">
        <f>X269+X271+X272+X273+X274</f>
        <v>0</v>
      </c>
      <c r="Y275" s="193">
        <f t="shared" si="116"/>
        <v>0</v>
      </c>
      <c r="Z275" s="193">
        <f t="shared" si="116"/>
        <v>0</v>
      </c>
      <c r="AA275" s="193">
        <f t="shared" si="116"/>
        <v>0</v>
      </c>
      <c r="AB275" s="193">
        <f t="shared" si="116"/>
        <v>0</v>
      </c>
      <c r="AC275" s="193">
        <f t="shared" si="116"/>
        <v>0</v>
      </c>
      <c r="AD275" s="193">
        <f t="shared" si="116"/>
        <v>0</v>
      </c>
      <c r="AE275" s="193">
        <f t="shared" si="116"/>
        <v>0</v>
      </c>
      <c r="AF275" s="193">
        <f t="shared" si="116"/>
        <v>0</v>
      </c>
      <c r="AG275" s="193">
        <f>AG269+AG271+AG272+AG273+AG274</f>
        <v>0</v>
      </c>
      <c r="AH275" s="230">
        <f t="shared" si="116"/>
        <v>0</v>
      </c>
      <c r="AI275" s="230">
        <f t="shared" si="116"/>
        <v>0</v>
      </c>
      <c r="AJ275" s="230">
        <f t="shared" si="116"/>
        <v>0</v>
      </c>
      <c r="AK275" s="193">
        <f t="shared" si="116"/>
        <v>0</v>
      </c>
      <c r="AL275" s="193">
        <f t="shared" si="116"/>
        <v>0</v>
      </c>
      <c r="AM275" s="193">
        <f t="shared" si="116"/>
        <v>0</v>
      </c>
      <c r="AN275" s="193">
        <f t="shared" si="116"/>
        <v>0</v>
      </c>
      <c r="AO275" s="193">
        <f t="shared" si="116"/>
        <v>0</v>
      </c>
      <c r="AP275" s="193">
        <f t="shared" si="116"/>
        <v>0</v>
      </c>
      <c r="AQ275" s="193">
        <f t="shared" si="116"/>
        <v>0</v>
      </c>
      <c r="AR275" s="193">
        <f t="shared" si="116"/>
        <v>0</v>
      </c>
      <c r="AS275" s="193">
        <f t="shared" si="116"/>
        <v>0</v>
      </c>
      <c r="AT275" s="193">
        <f t="shared" si="116"/>
        <v>0</v>
      </c>
      <c r="AU275" s="230">
        <f t="shared" si="116"/>
        <v>0</v>
      </c>
      <c r="AV275" s="328"/>
    </row>
    <row r="276" spans="1:48" ht="19.5" customHeight="1">
      <c r="A276" s="526"/>
      <c r="B276" s="474" t="s">
        <v>239</v>
      </c>
      <c r="C276" s="656" t="s">
        <v>99</v>
      </c>
      <c r="D276" s="474" t="s">
        <v>265</v>
      </c>
      <c r="E276" s="474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474" t="s">
        <v>82</v>
      </c>
      <c r="K276" s="474" t="s">
        <v>82</v>
      </c>
      <c r="L276" s="474" t="s">
        <v>102</v>
      </c>
      <c r="M276" s="515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3"/>
        <v>1.29094</v>
      </c>
      <c r="V276" s="7" t="s">
        <v>3</v>
      </c>
      <c r="W276" s="93">
        <v>0</v>
      </c>
      <c r="X276" s="93">
        <f>SUM(X277:X279)</f>
        <v>0</v>
      </c>
      <c r="Y276" s="93">
        <f t="shared" ref="Y276:AR276" si="117">SUM(Y277:Y279)</f>
        <v>0</v>
      </c>
      <c r="Z276" s="93">
        <f t="shared" si="117"/>
        <v>0</v>
      </c>
      <c r="AA276" s="93">
        <f t="shared" si="117"/>
        <v>0</v>
      </c>
      <c r="AB276" s="93">
        <f t="shared" si="117"/>
        <v>0</v>
      </c>
      <c r="AC276" s="93">
        <f t="shared" si="117"/>
        <v>0</v>
      </c>
      <c r="AD276" s="93">
        <f t="shared" si="117"/>
        <v>0</v>
      </c>
      <c r="AE276" s="93">
        <f t="shared" si="117"/>
        <v>0</v>
      </c>
      <c r="AF276" s="93">
        <f t="shared" si="117"/>
        <v>0</v>
      </c>
      <c r="AG276" s="93">
        <f t="shared" si="117"/>
        <v>0</v>
      </c>
      <c r="AH276" s="5">
        <f t="shared" si="117"/>
        <v>870.53</v>
      </c>
      <c r="AI276" s="5">
        <f t="shared" si="117"/>
        <v>870.53</v>
      </c>
      <c r="AJ276" s="5">
        <f t="shared" si="117"/>
        <v>870.53</v>
      </c>
      <c r="AK276" s="93">
        <f t="shared" si="117"/>
        <v>870.52800000000002</v>
      </c>
      <c r="AL276" s="93">
        <f t="shared" si="117"/>
        <v>0</v>
      </c>
      <c r="AM276" s="93">
        <f t="shared" si="117"/>
        <v>0</v>
      </c>
      <c r="AN276" s="93">
        <f t="shared" si="117"/>
        <v>0</v>
      </c>
      <c r="AO276" s="93">
        <f t="shared" si="117"/>
        <v>0</v>
      </c>
      <c r="AP276" s="93">
        <f t="shared" si="117"/>
        <v>0</v>
      </c>
      <c r="AQ276" s="93">
        <f t="shared" si="117"/>
        <v>0</v>
      </c>
      <c r="AR276" s="93">
        <f t="shared" si="117"/>
        <v>0</v>
      </c>
      <c r="AS276" s="93">
        <v>0</v>
      </c>
      <c r="AT276" s="93">
        <v>0</v>
      </c>
      <c r="AU276" s="5">
        <v>0</v>
      </c>
      <c r="AV276" s="636" t="s">
        <v>1000</v>
      </c>
    </row>
    <row r="277" spans="1:48" s="234" customFormat="1" ht="30" hidden="1" customHeight="1">
      <c r="A277" s="526"/>
      <c r="B277" s="474"/>
      <c r="C277" s="656"/>
      <c r="D277" s="474"/>
      <c r="E277" s="474"/>
      <c r="F277" s="232"/>
      <c r="G277" s="232"/>
      <c r="H277" s="232"/>
      <c r="I277" s="232"/>
      <c r="J277" s="474"/>
      <c r="K277" s="474"/>
      <c r="L277" s="474"/>
      <c r="M277" s="515"/>
      <c r="N277" s="233"/>
      <c r="O277" s="233"/>
      <c r="P277" s="233"/>
      <c r="Q277" s="233"/>
      <c r="R277" s="233"/>
      <c r="S277" s="233"/>
      <c r="T277" s="233"/>
      <c r="U277" s="233"/>
      <c r="V277" s="236" t="s">
        <v>930</v>
      </c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33"/>
      <c r="AI277" s="233"/>
      <c r="AJ277" s="233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33"/>
      <c r="AV277" s="640"/>
    </row>
    <row r="278" spans="1:48" s="234" customFormat="1" ht="28.5" hidden="1" customHeight="1">
      <c r="A278" s="526"/>
      <c r="B278" s="474"/>
      <c r="C278" s="656"/>
      <c r="D278" s="474"/>
      <c r="E278" s="474"/>
      <c r="F278" s="232"/>
      <c r="G278" s="232"/>
      <c r="H278" s="232"/>
      <c r="I278" s="232"/>
      <c r="J278" s="474"/>
      <c r="K278" s="474"/>
      <c r="L278" s="474"/>
      <c r="M278" s="515"/>
      <c r="N278" s="233"/>
      <c r="O278" s="233"/>
      <c r="P278" s="233"/>
      <c r="Q278" s="233"/>
      <c r="R278" s="233"/>
      <c r="S278" s="233"/>
      <c r="T278" s="233"/>
      <c r="U278" s="233"/>
      <c r="V278" s="236" t="s">
        <v>931</v>
      </c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33">
        <v>870.53</v>
      </c>
      <c r="AI278" s="233">
        <v>870.53</v>
      </c>
      <c r="AJ278" s="233">
        <v>870.53</v>
      </c>
      <c r="AK278" s="208">
        <v>870.52800000000002</v>
      </c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33"/>
      <c r="AV278" s="640"/>
    </row>
    <row r="279" spans="1:48" s="234" customFormat="1" ht="26.25" hidden="1" customHeight="1">
      <c r="A279" s="526"/>
      <c r="B279" s="474"/>
      <c r="C279" s="656"/>
      <c r="D279" s="474"/>
      <c r="E279" s="474"/>
      <c r="F279" s="232"/>
      <c r="G279" s="232"/>
      <c r="H279" s="232"/>
      <c r="I279" s="232"/>
      <c r="J279" s="474"/>
      <c r="K279" s="474"/>
      <c r="L279" s="474"/>
      <c r="M279" s="515"/>
      <c r="N279" s="233"/>
      <c r="O279" s="233"/>
      <c r="P279" s="233"/>
      <c r="Q279" s="233"/>
      <c r="R279" s="233"/>
      <c r="S279" s="233"/>
      <c r="T279" s="233"/>
      <c r="U279" s="233"/>
      <c r="V279" s="236" t="s">
        <v>932</v>
      </c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33"/>
      <c r="AI279" s="233"/>
      <c r="AJ279" s="233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33"/>
      <c r="AV279" s="640"/>
    </row>
    <row r="280" spans="1:48" ht="19.5" customHeight="1">
      <c r="A280" s="526"/>
      <c r="B280" s="474"/>
      <c r="C280" s="656"/>
      <c r="D280" s="474"/>
      <c r="E280" s="474"/>
      <c r="F280" s="6" t="s">
        <v>19</v>
      </c>
      <c r="G280" s="6" t="s">
        <v>22</v>
      </c>
      <c r="H280" s="6" t="s">
        <v>59</v>
      </c>
      <c r="I280" s="6" t="s">
        <v>321</v>
      </c>
      <c r="J280" s="474"/>
      <c r="K280" s="474"/>
      <c r="L280" s="474"/>
      <c r="M280" s="515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3"/>
        <v>0</v>
      </c>
      <c r="V280" s="5" t="s">
        <v>8</v>
      </c>
      <c r="W280" s="93">
        <v>0</v>
      </c>
      <c r="X280" s="93">
        <v>0</v>
      </c>
      <c r="Y280" s="93">
        <v>0</v>
      </c>
      <c r="Z280" s="93">
        <v>0</v>
      </c>
      <c r="AA280" s="93">
        <v>0</v>
      </c>
      <c r="AB280" s="93">
        <v>0</v>
      </c>
      <c r="AC280" s="93">
        <v>0</v>
      </c>
      <c r="AD280" s="93">
        <v>0</v>
      </c>
      <c r="AE280" s="93">
        <v>0</v>
      </c>
      <c r="AF280" s="93">
        <v>0</v>
      </c>
      <c r="AG280" s="93">
        <v>0</v>
      </c>
      <c r="AH280" s="5">
        <v>0</v>
      </c>
      <c r="AI280" s="5">
        <v>0</v>
      </c>
      <c r="AJ280" s="5">
        <v>0</v>
      </c>
      <c r="AK280" s="93">
        <v>0</v>
      </c>
      <c r="AL280" s="93">
        <v>0</v>
      </c>
      <c r="AM280" s="93">
        <v>0</v>
      </c>
      <c r="AN280" s="93">
        <v>0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5">
        <v>0</v>
      </c>
      <c r="AV280" s="640"/>
    </row>
    <row r="281" spans="1:48" ht="19.5" customHeight="1">
      <c r="A281" s="526"/>
      <c r="B281" s="474"/>
      <c r="C281" s="656"/>
      <c r="D281" s="474"/>
      <c r="E281" s="474"/>
      <c r="F281" s="476" t="s">
        <v>39</v>
      </c>
      <c r="G281" s="476" t="s">
        <v>21</v>
      </c>
      <c r="H281" s="476" t="s">
        <v>59</v>
      </c>
      <c r="I281" s="476" t="s">
        <v>366</v>
      </c>
      <c r="J281" s="474"/>
      <c r="K281" s="474"/>
      <c r="L281" s="474"/>
      <c r="M281" s="515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3"/>
        <v>0</v>
      </c>
      <c r="V281" s="7" t="s">
        <v>50</v>
      </c>
      <c r="W281" s="93">
        <v>0</v>
      </c>
      <c r="X281" s="93">
        <v>0</v>
      </c>
      <c r="Y281" s="93">
        <v>0</v>
      </c>
      <c r="Z281" s="93">
        <v>0</v>
      </c>
      <c r="AA281" s="93">
        <v>0</v>
      </c>
      <c r="AB281" s="93">
        <v>0</v>
      </c>
      <c r="AC281" s="93">
        <v>0</v>
      </c>
      <c r="AD281" s="93">
        <v>0</v>
      </c>
      <c r="AE281" s="93">
        <v>0</v>
      </c>
      <c r="AF281" s="93">
        <v>0</v>
      </c>
      <c r="AG281" s="93">
        <v>0</v>
      </c>
      <c r="AH281" s="5">
        <v>0</v>
      </c>
      <c r="AI281" s="5">
        <v>0</v>
      </c>
      <c r="AJ281" s="5">
        <v>0</v>
      </c>
      <c r="AK281" s="93">
        <v>0</v>
      </c>
      <c r="AL281" s="93">
        <v>0</v>
      </c>
      <c r="AM281" s="93">
        <v>0</v>
      </c>
      <c r="AN281" s="93">
        <v>0</v>
      </c>
      <c r="AO281" s="93">
        <v>0</v>
      </c>
      <c r="AP281" s="93">
        <v>0</v>
      </c>
      <c r="AQ281" s="93">
        <v>0</v>
      </c>
      <c r="AR281" s="93">
        <v>0</v>
      </c>
      <c r="AS281" s="93">
        <v>0</v>
      </c>
      <c r="AT281" s="93">
        <v>0</v>
      </c>
      <c r="AU281" s="5">
        <v>0</v>
      </c>
      <c r="AV281" s="640"/>
    </row>
    <row r="282" spans="1:48" ht="19.5" customHeight="1">
      <c r="A282" s="526"/>
      <c r="B282" s="474"/>
      <c r="C282" s="656"/>
      <c r="D282" s="474"/>
      <c r="E282" s="474"/>
      <c r="F282" s="476"/>
      <c r="G282" s="476"/>
      <c r="H282" s="476"/>
      <c r="I282" s="476"/>
      <c r="J282" s="474"/>
      <c r="K282" s="474"/>
      <c r="L282" s="474"/>
      <c r="M282" s="515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3"/>
        <v>0</v>
      </c>
      <c r="V282" s="7" t="s">
        <v>51</v>
      </c>
      <c r="W282" s="93">
        <v>0</v>
      </c>
      <c r="X282" s="93">
        <v>0</v>
      </c>
      <c r="Y282" s="93">
        <v>0</v>
      </c>
      <c r="Z282" s="93">
        <v>0</v>
      </c>
      <c r="AA282" s="93">
        <v>0</v>
      </c>
      <c r="AB282" s="93">
        <v>0</v>
      </c>
      <c r="AC282" s="93">
        <v>0</v>
      </c>
      <c r="AD282" s="93">
        <v>0</v>
      </c>
      <c r="AE282" s="93">
        <v>0</v>
      </c>
      <c r="AF282" s="93">
        <v>0</v>
      </c>
      <c r="AG282" s="93">
        <v>0</v>
      </c>
      <c r="AH282" s="5">
        <v>0</v>
      </c>
      <c r="AI282" s="5">
        <v>0</v>
      </c>
      <c r="AJ282" s="5">
        <v>0</v>
      </c>
      <c r="AK282" s="93">
        <v>0</v>
      </c>
      <c r="AL282" s="93">
        <v>0</v>
      </c>
      <c r="AM282" s="93">
        <v>0</v>
      </c>
      <c r="AN282" s="93">
        <v>0</v>
      </c>
      <c r="AO282" s="93">
        <v>0</v>
      </c>
      <c r="AP282" s="93">
        <v>0</v>
      </c>
      <c r="AQ282" s="93">
        <v>0</v>
      </c>
      <c r="AR282" s="93">
        <v>0</v>
      </c>
      <c r="AS282" s="93">
        <v>0</v>
      </c>
      <c r="AT282" s="93">
        <v>0</v>
      </c>
      <c r="AU282" s="5">
        <v>0</v>
      </c>
      <c r="AV282" s="640"/>
    </row>
    <row r="283" spans="1:48" ht="18" customHeight="1">
      <c r="A283" s="526"/>
      <c r="B283" s="474"/>
      <c r="C283" s="656"/>
      <c r="D283" s="474"/>
      <c r="E283" s="474"/>
      <c r="F283" s="476"/>
      <c r="G283" s="476"/>
      <c r="H283" s="476"/>
      <c r="I283" s="476"/>
      <c r="J283" s="474"/>
      <c r="K283" s="474"/>
      <c r="L283" s="474"/>
      <c r="M283" s="515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3"/>
        <v>0</v>
      </c>
      <c r="V283" s="7" t="s">
        <v>52</v>
      </c>
      <c r="W283" s="93">
        <v>0</v>
      </c>
      <c r="X283" s="93">
        <v>0</v>
      </c>
      <c r="Y283" s="93">
        <v>0</v>
      </c>
      <c r="Z283" s="93">
        <v>0</v>
      </c>
      <c r="AA283" s="93">
        <v>0</v>
      </c>
      <c r="AB283" s="93">
        <v>0</v>
      </c>
      <c r="AC283" s="93">
        <v>0</v>
      </c>
      <c r="AD283" s="93">
        <v>0</v>
      </c>
      <c r="AE283" s="93">
        <v>0</v>
      </c>
      <c r="AF283" s="93">
        <v>0</v>
      </c>
      <c r="AG283" s="93">
        <v>0</v>
      </c>
      <c r="AH283" s="5">
        <v>0</v>
      </c>
      <c r="AI283" s="5">
        <v>0</v>
      </c>
      <c r="AJ283" s="5">
        <v>0</v>
      </c>
      <c r="AK283" s="93">
        <v>0</v>
      </c>
      <c r="AL283" s="93">
        <v>0</v>
      </c>
      <c r="AM283" s="93">
        <v>0</v>
      </c>
      <c r="AN283" s="93">
        <v>0</v>
      </c>
      <c r="AO283" s="93">
        <v>0</v>
      </c>
      <c r="AP283" s="93">
        <v>0</v>
      </c>
      <c r="AQ283" s="93">
        <v>0</v>
      </c>
      <c r="AR283" s="93">
        <v>0</v>
      </c>
      <c r="AS283" s="93">
        <v>0</v>
      </c>
      <c r="AT283" s="93">
        <v>0</v>
      </c>
      <c r="AU283" s="5">
        <v>0</v>
      </c>
      <c r="AV283" s="639"/>
    </row>
    <row r="284" spans="1:48" ht="18" customHeight="1">
      <c r="A284" s="526"/>
      <c r="B284" s="474"/>
      <c r="C284" s="656"/>
      <c r="D284" s="474"/>
      <c r="E284" s="474"/>
      <c r="F284" s="476"/>
      <c r="G284" s="476"/>
      <c r="H284" s="476"/>
      <c r="I284" s="476"/>
      <c r="J284" s="474"/>
      <c r="K284" s="474"/>
      <c r="L284" s="474"/>
      <c r="M284" s="541"/>
      <c r="N284" s="230">
        <f t="shared" ref="N284:T284" si="118">SUM(N276:N283)</f>
        <v>0</v>
      </c>
      <c r="O284" s="230">
        <f t="shared" si="118"/>
        <v>0</v>
      </c>
      <c r="P284" s="230">
        <f t="shared" si="118"/>
        <v>0</v>
      </c>
      <c r="Q284" s="230">
        <f t="shared" si="118"/>
        <v>0</v>
      </c>
      <c r="R284" s="230">
        <f t="shared" si="118"/>
        <v>1.29094</v>
      </c>
      <c r="S284" s="230">
        <f t="shared" si="118"/>
        <v>0</v>
      </c>
      <c r="T284" s="230">
        <f t="shared" si="118"/>
        <v>0</v>
      </c>
      <c r="U284" s="231">
        <f t="shared" si="113"/>
        <v>1.29094</v>
      </c>
      <c r="V284" s="231" t="s">
        <v>11</v>
      </c>
      <c r="W284" s="193">
        <f t="shared" ref="W284:AU284" si="119">SUM(W276:W283)</f>
        <v>0</v>
      </c>
      <c r="X284" s="193">
        <f>X276+X280+X281+X282+X283</f>
        <v>0</v>
      </c>
      <c r="Y284" s="193">
        <f t="shared" ref="Y284:AS284" si="120">Y276+Y280+Y281+Y282+Y283</f>
        <v>0</v>
      </c>
      <c r="Z284" s="193">
        <f t="shared" si="120"/>
        <v>0</v>
      </c>
      <c r="AA284" s="193">
        <f t="shared" si="120"/>
        <v>0</v>
      </c>
      <c r="AB284" s="193">
        <f t="shared" si="120"/>
        <v>0</v>
      </c>
      <c r="AC284" s="193">
        <f t="shared" si="120"/>
        <v>0</v>
      </c>
      <c r="AD284" s="193">
        <f t="shared" si="120"/>
        <v>0</v>
      </c>
      <c r="AE284" s="193">
        <f t="shared" si="120"/>
        <v>0</v>
      </c>
      <c r="AF284" s="193">
        <f t="shared" si="120"/>
        <v>0</v>
      </c>
      <c r="AG284" s="193">
        <f t="shared" si="120"/>
        <v>0</v>
      </c>
      <c r="AH284" s="230">
        <f t="shared" si="120"/>
        <v>870.53</v>
      </c>
      <c r="AI284" s="230">
        <f t="shared" si="120"/>
        <v>870.53</v>
      </c>
      <c r="AJ284" s="230">
        <f t="shared" si="120"/>
        <v>870.53</v>
      </c>
      <c r="AK284" s="193">
        <f t="shared" si="120"/>
        <v>870.52800000000002</v>
      </c>
      <c r="AL284" s="193">
        <v>906.19500000000005</v>
      </c>
      <c r="AM284" s="193">
        <f t="shared" si="120"/>
        <v>0</v>
      </c>
      <c r="AN284" s="193">
        <f t="shared" si="120"/>
        <v>0</v>
      </c>
      <c r="AO284" s="193">
        <f t="shared" si="120"/>
        <v>0</v>
      </c>
      <c r="AP284" s="193">
        <f t="shared" si="120"/>
        <v>0</v>
      </c>
      <c r="AQ284" s="193">
        <f t="shared" si="120"/>
        <v>0</v>
      </c>
      <c r="AR284" s="193">
        <f t="shared" si="120"/>
        <v>0</v>
      </c>
      <c r="AS284" s="193">
        <f t="shared" si="120"/>
        <v>0</v>
      </c>
      <c r="AT284" s="193">
        <f t="shared" ref="AT284" si="121">AT276+AT278+AT279+AT280+AT281+AT282+AT283</f>
        <v>0</v>
      </c>
      <c r="AU284" s="230">
        <f t="shared" si="119"/>
        <v>0</v>
      </c>
      <c r="AV284" s="328"/>
    </row>
    <row r="285" spans="1:48" ht="19.5" customHeight="1">
      <c r="A285" s="526"/>
      <c r="B285" s="474" t="s">
        <v>240</v>
      </c>
      <c r="C285" s="656" t="s">
        <v>100</v>
      </c>
      <c r="D285" s="474" t="s">
        <v>265</v>
      </c>
      <c r="E285" s="474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474" t="s">
        <v>82</v>
      </c>
      <c r="K285" s="474" t="s">
        <v>82</v>
      </c>
      <c r="L285" s="474" t="s">
        <v>103</v>
      </c>
      <c r="M285" s="515">
        <f t="shared" ref="M285" si="122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3"/>
        <v>3.5608399999999998</v>
      </c>
      <c r="V285" s="7" t="s">
        <v>3</v>
      </c>
      <c r="W285" s="93">
        <v>0</v>
      </c>
      <c r="X285" s="93">
        <v>0</v>
      </c>
      <c r="Y285" s="93">
        <v>0</v>
      </c>
      <c r="Z285" s="93">
        <v>0</v>
      </c>
      <c r="AA285" s="93">
        <v>0</v>
      </c>
      <c r="AB285" s="93">
        <v>0</v>
      </c>
      <c r="AC285" s="93">
        <v>0</v>
      </c>
      <c r="AD285" s="93">
        <v>0</v>
      </c>
      <c r="AE285" s="93">
        <v>0</v>
      </c>
      <c r="AF285" s="93">
        <v>0</v>
      </c>
      <c r="AG285" s="93">
        <v>0</v>
      </c>
      <c r="AH285" s="5">
        <v>0</v>
      </c>
      <c r="AI285" s="5">
        <v>0</v>
      </c>
      <c r="AJ285" s="5">
        <v>0</v>
      </c>
      <c r="AK285" s="93">
        <v>0</v>
      </c>
      <c r="AL285" s="93">
        <v>0</v>
      </c>
      <c r="AM285" s="93">
        <v>0</v>
      </c>
      <c r="AN285" s="93">
        <v>0</v>
      </c>
      <c r="AO285" s="93">
        <v>0</v>
      </c>
      <c r="AP285" s="93">
        <v>0</v>
      </c>
      <c r="AQ285" s="93">
        <v>0</v>
      </c>
      <c r="AR285" s="93">
        <v>0</v>
      </c>
      <c r="AS285" s="93">
        <v>0</v>
      </c>
      <c r="AT285" s="93">
        <v>0</v>
      </c>
      <c r="AU285" s="5">
        <v>0</v>
      </c>
      <c r="AV285" s="302"/>
    </row>
    <row r="286" spans="1:48" ht="19.5" customHeight="1">
      <c r="A286" s="526"/>
      <c r="B286" s="474"/>
      <c r="C286" s="656"/>
      <c r="D286" s="474"/>
      <c r="E286" s="474"/>
      <c r="F286" s="6" t="s">
        <v>19</v>
      </c>
      <c r="G286" s="6" t="s">
        <v>22</v>
      </c>
      <c r="H286" s="6" t="s">
        <v>59</v>
      </c>
      <c r="I286" s="6" t="s">
        <v>322</v>
      </c>
      <c r="J286" s="474"/>
      <c r="K286" s="474"/>
      <c r="L286" s="474"/>
      <c r="M286" s="515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3"/>
        <v>0</v>
      </c>
      <c r="V286" s="5" t="s">
        <v>8</v>
      </c>
      <c r="W286" s="93">
        <v>0</v>
      </c>
      <c r="X286" s="93">
        <v>0</v>
      </c>
      <c r="Y286" s="93">
        <v>0</v>
      </c>
      <c r="Z286" s="93">
        <v>0</v>
      </c>
      <c r="AA286" s="93">
        <v>0</v>
      </c>
      <c r="AB286" s="93">
        <v>0</v>
      </c>
      <c r="AC286" s="93">
        <v>0</v>
      </c>
      <c r="AD286" s="93">
        <v>0</v>
      </c>
      <c r="AE286" s="93">
        <v>0</v>
      </c>
      <c r="AF286" s="93">
        <v>0</v>
      </c>
      <c r="AG286" s="93">
        <v>0</v>
      </c>
      <c r="AH286" s="5">
        <v>0</v>
      </c>
      <c r="AI286" s="5">
        <v>0</v>
      </c>
      <c r="AJ286" s="5">
        <v>0</v>
      </c>
      <c r="AK286" s="93">
        <v>0</v>
      </c>
      <c r="AL286" s="93">
        <v>0</v>
      </c>
      <c r="AM286" s="93">
        <v>0</v>
      </c>
      <c r="AN286" s="93">
        <v>0</v>
      </c>
      <c r="AO286" s="93">
        <v>0</v>
      </c>
      <c r="AP286" s="93">
        <v>0</v>
      </c>
      <c r="AQ286" s="93">
        <v>0</v>
      </c>
      <c r="AR286" s="93">
        <v>0</v>
      </c>
      <c r="AS286" s="93">
        <v>0</v>
      </c>
      <c r="AT286" s="93">
        <v>0</v>
      </c>
      <c r="AU286" s="5">
        <v>0</v>
      </c>
      <c r="AV286" s="302"/>
    </row>
    <row r="287" spans="1:48" ht="19.5" customHeight="1">
      <c r="A287" s="526"/>
      <c r="B287" s="474"/>
      <c r="C287" s="656"/>
      <c r="D287" s="474"/>
      <c r="E287" s="474"/>
      <c r="F287" s="476" t="s">
        <v>39</v>
      </c>
      <c r="G287" s="476" t="s">
        <v>21</v>
      </c>
      <c r="H287" s="476" t="s">
        <v>59</v>
      </c>
      <c r="I287" s="476" t="s">
        <v>303</v>
      </c>
      <c r="J287" s="474"/>
      <c r="K287" s="474"/>
      <c r="L287" s="474"/>
      <c r="M287" s="515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3"/>
        <v>0</v>
      </c>
      <c r="V287" s="7" t="s">
        <v>50</v>
      </c>
      <c r="W287" s="93">
        <v>0</v>
      </c>
      <c r="X287" s="93">
        <v>0</v>
      </c>
      <c r="Y287" s="93">
        <v>0</v>
      </c>
      <c r="Z287" s="93">
        <v>0</v>
      </c>
      <c r="AA287" s="93">
        <v>0</v>
      </c>
      <c r="AB287" s="93">
        <v>0</v>
      </c>
      <c r="AC287" s="93">
        <v>0</v>
      </c>
      <c r="AD287" s="93">
        <v>0</v>
      </c>
      <c r="AE287" s="93">
        <v>0</v>
      </c>
      <c r="AF287" s="93">
        <v>0</v>
      </c>
      <c r="AG287" s="93">
        <v>0</v>
      </c>
      <c r="AH287" s="5">
        <v>0</v>
      </c>
      <c r="AI287" s="5">
        <v>0</v>
      </c>
      <c r="AJ287" s="5">
        <v>0</v>
      </c>
      <c r="AK287" s="93">
        <v>0</v>
      </c>
      <c r="AL287" s="93">
        <v>0</v>
      </c>
      <c r="AM287" s="93">
        <v>0</v>
      </c>
      <c r="AN287" s="93">
        <v>0</v>
      </c>
      <c r="AO287" s="93">
        <v>0</v>
      </c>
      <c r="AP287" s="93">
        <v>0</v>
      </c>
      <c r="AQ287" s="93">
        <v>0</v>
      </c>
      <c r="AR287" s="93">
        <v>0</v>
      </c>
      <c r="AS287" s="93">
        <v>0</v>
      </c>
      <c r="AT287" s="93">
        <v>0</v>
      </c>
      <c r="AU287" s="5">
        <v>0</v>
      </c>
      <c r="AV287" s="302"/>
    </row>
    <row r="288" spans="1:48" ht="19.5" customHeight="1">
      <c r="A288" s="526"/>
      <c r="B288" s="474"/>
      <c r="C288" s="656"/>
      <c r="D288" s="474"/>
      <c r="E288" s="474"/>
      <c r="F288" s="476"/>
      <c r="G288" s="476"/>
      <c r="H288" s="476"/>
      <c r="I288" s="476"/>
      <c r="J288" s="474"/>
      <c r="K288" s="474"/>
      <c r="L288" s="474"/>
      <c r="M288" s="515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3"/>
        <v>0</v>
      </c>
      <c r="V288" s="7" t="s">
        <v>51</v>
      </c>
      <c r="W288" s="93">
        <v>0</v>
      </c>
      <c r="X288" s="93">
        <v>0</v>
      </c>
      <c r="Y288" s="93">
        <v>0</v>
      </c>
      <c r="Z288" s="93">
        <v>0</v>
      </c>
      <c r="AA288" s="93">
        <v>0</v>
      </c>
      <c r="AB288" s="93">
        <v>0</v>
      </c>
      <c r="AC288" s="93">
        <v>0</v>
      </c>
      <c r="AD288" s="93">
        <v>0</v>
      </c>
      <c r="AE288" s="93">
        <v>0</v>
      </c>
      <c r="AF288" s="93">
        <v>0</v>
      </c>
      <c r="AG288" s="93">
        <v>0</v>
      </c>
      <c r="AH288" s="5">
        <v>0</v>
      </c>
      <c r="AI288" s="5">
        <v>0</v>
      </c>
      <c r="AJ288" s="5">
        <v>0</v>
      </c>
      <c r="AK288" s="93">
        <v>0</v>
      </c>
      <c r="AL288" s="93">
        <v>0</v>
      </c>
      <c r="AM288" s="93">
        <v>0</v>
      </c>
      <c r="AN288" s="93">
        <v>0</v>
      </c>
      <c r="AO288" s="93">
        <v>0</v>
      </c>
      <c r="AP288" s="93">
        <v>0</v>
      </c>
      <c r="AQ288" s="93">
        <v>0</v>
      </c>
      <c r="AR288" s="93">
        <v>0</v>
      </c>
      <c r="AS288" s="93">
        <v>0</v>
      </c>
      <c r="AT288" s="93">
        <v>0</v>
      </c>
      <c r="AU288" s="5">
        <v>0</v>
      </c>
      <c r="AV288" s="302"/>
    </row>
    <row r="289" spans="1:48" ht="18" customHeight="1">
      <c r="A289" s="526"/>
      <c r="B289" s="474"/>
      <c r="C289" s="656"/>
      <c r="D289" s="474"/>
      <c r="E289" s="474"/>
      <c r="F289" s="476"/>
      <c r="G289" s="476"/>
      <c r="H289" s="476"/>
      <c r="I289" s="476"/>
      <c r="J289" s="474"/>
      <c r="K289" s="474"/>
      <c r="L289" s="474"/>
      <c r="M289" s="515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3"/>
        <v>0</v>
      </c>
      <c r="V289" s="7" t="s">
        <v>52</v>
      </c>
      <c r="W289" s="93">
        <v>0</v>
      </c>
      <c r="X289" s="93">
        <v>0</v>
      </c>
      <c r="Y289" s="93">
        <v>0</v>
      </c>
      <c r="Z289" s="93">
        <v>0</v>
      </c>
      <c r="AA289" s="93">
        <v>0</v>
      </c>
      <c r="AB289" s="93">
        <v>0</v>
      </c>
      <c r="AC289" s="93">
        <v>0</v>
      </c>
      <c r="AD289" s="93">
        <v>0</v>
      </c>
      <c r="AE289" s="93">
        <v>0</v>
      </c>
      <c r="AF289" s="93">
        <v>0</v>
      </c>
      <c r="AG289" s="93">
        <v>0</v>
      </c>
      <c r="AH289" s="5">
        <v>0</v>
      </c>
      <c r="AI289" s="5">
        <v>0</v>
      </c>
      <c r="AJ289" s="5">
        <v>0</v>
      </c>
      <c r="AK289" s="93">
        <v>0</v>
      </c>
      <c r="AL289" s="93">
        <v>0</v>
      </c>
      <c r="AM289" s="93">
        <v>0</v>
      </c>
      <c r="AN289" s="93">
        <v>0</v>
      </c>
      <c r="AO289" s="93">
        <v>0</v>
      </c>
      <c r="AP289" s="93">
        <v>0</v>
      </c>
      <c r="AQ289" s="93">
        <v>0</v>
      </c>
      <c r="AR289" s="93">
        <v>0</v>
      </c>
      <c r="AS289" s="93">
        <v>0</v>
      </c>
      <c r="AT289" s="93">
        <v>0</v>
      </c>
      <c r="AU289" s="5">
        <v>0</v>
      </c>
      <c r="AV289" s="302"/>
    </row>
    <row r="290" spans="1:48" ht="18" customHeight="1">
      <c r="A290" s="527"/>
      <c r="B290" s="474"/>
      <c r="C290" s="656"/>
      <c r="D290" s="474"/>
      <c r="E290" s="474"/>
      <c r="F290" s="476"/>
      <c r="G290" s="476"/>
      <c r="H290" s="476"/>
      <c r="I290" s="476"/>
      <c r="J290" s="474"/>
      <c r="K290" s="474"/>
      <c r="L290" s="474"/>
      <c r="M290" s="541"/>
      <c r="N290" s="230">
        <f t="shared" ref="N290:T290" si="123">SUM(N285:N289)</f>
        <v>0</v>
      </c>
      <c r="O290" s="230">
        <f t="shared" si="123"/>
        <v>0</v>
      </c>
      <c r="P290" s="230">
        <f t="shared" si="123"/>
        <v>0</v>
      </c>
      <c r="Q290" s="230">
        <f t="shared" si="123"/>
        <v>0</v>
      </c>
      <c r="R290" s="230">
        <f t="shared" si="123"/>
        <v>3.5608399999999998</v>
      </c>
      <c r="S290" s="230">
        <f t="shared" si="123"/>
        <v>0</v>
      </c>
      <c r="T290" s="230">
        <f t="shared" si="123"/>
        <v>0</v>
      </c>
      <c r="U290" s="231">
        <f t="shared" si="113"/>
        <v>3.5608399999999998</v>
      </c>
      <c r="V290" s="231" t="s">
        <v>11</v>
      </c>
      <c r="W290" s="193">
        <f t="shared" ref="W290:AU290" si="124">SUM(W285:W289)</f>
        <v>0</v>
      </c>
      <c r="X290" s="193">
        <f t="shared" si="124"/>
        <v>0</v>
      </c>
      <c r="Y290" s="193">
        <f t="shared" si="124"/>
        <v>0</v>
      </c>
      <c r="Z290" s="193">
        <f t="shared" si="124"/>
        <v>0</v>
      </c>
      <c r="AA290" s="193">
        <f t="shared" si="124"/>
        <v>0</v>
      </c>
      <c r="AB290" s="193">
        <f t="shared" si="124"/>
        <v>0</v>
      </c>
      <c r="AC290" s="193">
        <f t="shared" si="124"/>
        <v>0</v>
      </c>
      <c r="AD290" s="193">
        <f t="shared" si="124"/>
        <v>0</v>
      </c>
      <c r="AE290" s="193">
        <f t="shared" si="124"/>
        <v>0</v>
      </c>
      <c r="AF290" s="193">
        <f t="shared" si="124"/>
        <v>0</v>
      </c>
      <c r="AG290" s="193">
        <f t="shared" si="124"/>
        <v>0</v>
      </c>
      <c r="AH290" s="230">
        <f t="shared" si="124"/>
        <v>0</v>
      </c>
      <c r="AI290" s="230">
        <f t="shared" si="124"/>
        <v>0</v>
      </c>
      <c r="AJ290" s="230">
        <f t="shared" si="124"/>
        <v>0</v>
      </c>
      <c r="AK290" s="193">
        <f t="shared" si="124"/>
        <v>0</v>
      </c>
      <c r="AL290" s="193">
        <f t="shared" si="124"/>
        <v>0</v>
      </c>
      <c r="AM290" s="193">
        <f t="shared" si="124"/>
        <v>0</v>
      </c>
      <c r="AN290" s="193">
        <f t="shared" si="124"/>
        <v>0</v>
      </c>
      <c r="AO290" s="193">
        <f t="shared" si="124"/>
        <v>0</v>
      </c>
      <c r="AP290" s="193">
        <f t="shared" si="124"/>
        <v>0</v>
      </c>
      <c r="AQ290" s="193">
        <f t="shared" si="124"/>
        <v>0</v>
      </c>
      <c r="AR290" s="193">
        <f t="shared" si="124"/>
        <v>0</v>
      </c>
      <c r="AS290" s="193">
        <f t="shared" si="124"/>
        <v>0</v>
      </c>
      <c r="AT290" s="193">
        <f t="shared" si="124"/>
        <v>0</v>
      </c>
      <c r="AU290" s="230">
        <f t="shared" si="124"/>
        <v>0</v>
      </c>
      <c r="AV290" s="328"/>
    </row>
    <row r="291" spans="1:48" ht="15.75" hidden="1" customHeight="1">
      <c r="A291" s="467" t="s">
        <v>169</v>
      </c>
      <c r="B291" s="468"/>
      <c r="C291" s="468"/>
      <c r="D291" s="468"/>
      <c r="E291" s="468"/>
      <c r="F291" s="468"/>
      <c r="G291" s="468"/>
      <c r="H291" s="468"/>
      <c r="I291" s="468"/>
      <c r="J291" s="468"/>
      <c r="K291" s="468"/>
      <c r="L291" s="468"/>
      <c r="M291" s="468"/>
      <c r="N291" s="468"/>
      <c r="O291" s="468"/>
      <c r="P291" s="468"/>
      <c r="Q291" s="468"/>
      <c r="R291" s="468"/>
      <c r="S291" s="468"/>
      <c r="T291" s="468"/>
      <c r="U291" s="468"/>
      <c r="V291" s="518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88"/>
      <c r="AI291" s="188"/>
      <c r="AJ291" s="188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88"/>
      <c r="AV291" s="302"/>
    </row>
    <row r="292" spans="1:48" ht="29.25" hidden="1" customHeight="1">
      <c r="A292" s="522" t="s">
        <v>65</v>
      </c>
      <c r="B292" s="523"/>
      <c r="C292" s="523"/>
      <c r="D292" s="523"/>
      <c r="E292" s="523"/>
      <c r="F292" s="523"/>
      <c r="G292" s="523"/>
      <c r="H292" s="523"/>
      <c r="I292" s="523"/>
      <c r="J292" s="523"/>
      <c r="K292" s="523"/>
      <c r="L292" s="523"/>
      <c r="M292" s="523"/>
      <c r="N292" s="523"/>
      <c r="O292" s="523"/>
      <c r="P292" s="523"/>
      <c r="Q292" s="523"/>
      <c r="R292" s="523"/>
      <c r="S292" s="523"/>
      <c r="T292" s="523"/>
      <c r="U292" s="523"/>
      <c r="V292" s="524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88"/>
      <c r="AI292" s="188"/>
      <c r="AJ292" s="188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88"/>
      <c r="AV292" s="302"/>
    </row>
    <row r="293" spans="1:48" ht="15.75" hidden="1" customHeight="1">
      <c r="A293" s="467" t="s">
        <v>168</v>
      </c>
      <c r="B293" s="468"/>
      <c r="C293" s="468"/>
      <c r="D293" s="468"/>
      <c r="E293" s="468"/>
      <c r="F293" s="468"/>
      <c r="G293" s="468"/>
      <c r="H293" s="468"/>
      <c r="I293" s="468"/>
      <c r="J293" s="468"/>
      <c r="K293" s="468"/>
      <c r="L293" s="468"/>
      <c r="M293" s="468"/>
      <c r="N293" s="468"/>
      <c r="O293" s="468"/>
      <c r="P293" s="468"/>
      <c r="Q293" s="468"/>
      <c r="R293" s="468"/>
      <c r="S293" s="468"/>
      <c r="T293" s="468"/>
      <c r="U293" s="468"/>
      <c r="V293" s="518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88"/>
      <c r="AI293" s="188"/>
      <c r="AJ293" s="188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88"/>
      <c r="AV293" s="302"/>
    </row>
    <row r="294" spans="1:48" ht="29.25" hidden="1" customHeight="1">
      <c r="A294" s="522" t="s">
        <v>65</v>
      </c>
      <c r="B294" s="523"/>
      <c r="C294" s="523"/>
      <c r="D294" s="523"/>
      <c r="E294" s="523"/>
      <c r="F294" s="523"/>
      <c r="G294" s="523"/>
      <c r="H294" s="523"/>
      <c r="I294" s="523"/>
      <c r="J294" s="523"/>
      <c r="K294" s="523"/>
      <c r="L294" s="523"/>
      <c r="M294" s="523"/>
      <c r="N294" s="523"/>
      <c r="O294" s="523"/>
      <c r="P294" s="523"/>
      <c r="Q294" s="523"/>
      <c r="R294" s="523"/>
      <c r="S294" s="523"/>
      <c r="T294" s="523"/>
      <c r="U294" s="523"/>
      <c r="V294" s="524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88"/>
      <c r="AI294" s="188"/>
      <c r="AJ294" s="188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88"/>
      <c r="AV294" s="302"/>
    </row>
    <row r="295" spans="1:48" ht="15.75" hidden="1" customHeight="1">
      <c r="A295" s="467" t="s">
        <v>171</v>
      </c>
      <c r="B295" s="468"/>
      <c r="C295" s="468"/>
      <c r="D295" s="468"/>
      <c r="E295" s="468"/>
      <c r="F295" s="468"/>
      <c r="G295" s="468"/>
      <c r="H295" s="468"/>
      <c r="I295" s="468"/>
      <c r="J295" s="468"/>
      <c r="K295" s="468"/>
      <c r="L295" s="468"/>
      <c r="M295" s="468"/>
      <c r="N295" s="468"/>
      <c r="O295" s="468"/>
      <c r="P295" s="468"/>
      <c r="Q295" s="468"/>
      <c r="R295" s="468"/>
      <c r="S295" s="468"/>
      <c r="T295" s="468"/>
      <c r="U295" s="468"/>
      <c r="V295" s="518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88"/>
      <c r="AI295" s="188"/>
      <c r="AJ295" s="188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88"/>
      <c r="AV295" s="302"/>
    </row>
    <row r="296" spans="1:48" ht="29.25" hidden="1" customHeight="1">
      <c r="A296" s="522" t="s">
        <v>65</v>
      </c>
      <c r="B296" s="523"/>
      <c r="C296" s="523"/>
      <c r="D296" s="523"/>
      <c r="E296" s="523"/>
      <c r="F296" s="523"/>
      <c r="G296" s="523"/>
      <c r="H296" s="523"/>
      <c r="I296" s="523"/>
      <c r="J296" s="523"/>
      <c r="K296" s="523"/>
      <c r="L296" s="523"/>
      <c r="M296" s="523"/>
      <c r="N296" s="523"/>
      <c r="O296" s="523"/>
      <c r="P296" s="523"/>
      <c r="Q296" s="523"/>
      <c r="R296" s="523"/>
      <c r="S296" s="523"/>
      <c r="T296" s="523"/>
      <c r="U296" s="523"/>
      <c r="V296" s="524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88"/>
      <c r="AI296" s="188"/>
      <c r="AJ296" s="188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88"/>
      <c r="AV296" s="302"/>
    </row>
    <row r="297" spans="1:48" ht="15.75" hidden="1" customHeight="1">
      <c r="A297" s="463" t="s">
        <v>30</v>
      </c>
      <c r="B297" s="464"/>
      <c r="C297" s="464"/>
      <c r="D297" s="464"/>
      <c r="E297" s="464"/>
      <c r="F297" s="464"/>
      <c r="G297" s="464"/>
      <c r="H297" s="464"/>
      <c r="I297" s="464"/>
      <c r="J297" s="464"/>
      <c r="K297" s="464"/>
      <c r="L297" s="464"/>
      <c r="M297" s="464"/>
      <c r="N297" s="464"/>
      <c r="O297" s="464"/>
      <c r="P297" s="464"/>
      <c r="Q297" s="464"/>
      <c r="R297" s="464"/>
      <c r="S297" s="464"/>
      <c r="T297" s="464"/>
      <c r="U297" s="464"/>
      <c r="V297" s="464"/>
      <c r="W297" s="465"/>
      <c r="X297" s="465"/>
      <c r="Y297" s="465"/>
      <c r="Z297" s="465"/>
      <c r="AA297" s="465"/>
      <c r="AB297" s="465"/>
      <c r="AC297" s="465"/>
      <c r="AD297" s="465"/>
      <c r="AE297" s="465"/>
      <c r="AF297" s="465"/>
      <c r="AG297" s="465"/>
      <c r="AH297" s="465"/>
      <c r="AI297" s="465"/>
      <c r="AJ297" s="465"/>
      <c r="AK297" s="465"/>
      <c r="AL297" s="465"/>
      <c r="AM297" s="465"/>
      <c r="AN297" s="465"/>
      <c r="AO297" s="465"/>
      <c r="AP297" s="465"/>
      <c r="AQ297" s="465"/>
      <c r="AR297" s="465"/>
      <c r="AS297" s="465"/>
      <c r="AT297" s="465"/>
      <c r="AU297" s="465"/>
      <c r="AV297" s="466"/>
    </row>
    <row r="298" spans="1:48" ht="15.75" hidden="1" customHeight="1">
      <c r="A298" s="467" t="s">
        <v>172</v>
      </c>
      <c r="B298" s="468"/>
      <c r="C298" s="468"/>
      <c r="D298" s="468"/>
      <c r="E298" s="468"/>
      <c r="F298" s="468"/>
      <c r="G298" s="468"/>
      <c r="H298" s="468"/>
      <c r="I298" s="468"/>
      <c r="J298" s="468"/>
      <c r="K298" s="468"/>
      <c r="L298" s="468"/>
      <c r="M298" s="468"/>
      <c r="N298" s="468"/>
      <c r="O298" s="468"/>
      <c r="P298" s="468"/>
      <c r="Q298" s="468"/>
      <c r="R298" s="468"/>
      <c r="S298" s="468"/>
      <c r="T298" s="468"/>
      <c r="U298" s="468"/>
      <c r="V298" s="468"/>
      <c r="W298" s="469"/>
      <c r="X298" s="469"/>
      <c r="Y298" s="469"/>
      <c r="Z298" s="469"/>
      <c r="AA298" s="469"/>
      <c r="AB298" s="469"/>
      <c r="AC298" s="469"/>
      <c r="AD298" s="469"/>
      <c r="AE298" s="469"/>
      <c r="AF298" s="469"/>
      <c r="AG298" s="469"/>
      <c r="AH298" s="469"/>
      <c r="AI298" s="469"/>
      <c r="AJ298" s="469"/>
      <c r="AK298" s="469"/>
      <c r="AL298" s="469"/>
      <c r="AM298" s="469"/>
      <c r="AN298" s="469"/>
      <c r="AO298" s="469"/>
      <c r="AP298" s="469"/>
      <c r="AQ298" s="469"/>
      <c r="AR298" s="469"/>
      <c r="AS298" s="469"/>
      <c r="AT298" s="469"/>
      <c r="AU298" s="469"/>
      <c r="AV298" s="470"/>
    </row>
    <row r="299" spans="1:48" ht="19.5" customHeight="1">
      <c r="A299" s="525"/>
      <c r="B299" s="474" t="s">
        <v>241</v>
      </c>
      <c r="C299" s="656" t="s">
        <v>104</v>
      </c>
      <c r="D299" s="474" t="s">
        <v>266</v>
      </c>
      <c r="E299" s="476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517">
        <v>2019</v>
      </c>
      <c r="K299" s="517">
        <v>2021</v>
      </c>
      <c r="L299" s="515">
        <v>22.483270000000001</v>
      </c>
      <c r="M299" s="515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5">SUM(N299:T299)</f>
        <v>22.483280000000001</v>
      </c>
      <c r="V299" s="7" t="s">
        <v>3</v>
      </c>
      <c r="W299" s="93">
        <v>4809.3900000000003</v>
      </c>
      <c r="X299" s="93">
        <f>SUM(X300:X302)</f>
        <v>2975.0160000000001</v>
      </c>
      <c r="Y299" s="93">
        <f t="shared" ref="Y299:AS299" si="126">SUM(Y300:Y302)</f>
        <v>0</v>
      </c>
      <c r="Z299" s="93">
        <f t="shared" si="126"/>
        <v>0</v>
      </c>
      <c r="AA299" s="93">
        <f t="shared" si="126"/>
        <v>0</v>
      </c>
      <c r="AB299" s="93">
        <f t="shared" si="126"/>
        <v>0</v>
      </c>
      <c r="AC299" s="93">
        <f t="shared" si="126"/>
        <v>0</v>
      </c>
      <c r="AD299" s="93">
        <f t="shared" si="126"/>
        <v>0</v>
      </c>
      <c r="AE299" s="93">
        <f t="shared" si="126"/>
        <v>0</v>
      </c>
      <c r="AF299" s="93">
        <f t="shared" si="126"/>
        <v>0</v>
      </c>
      <c r="AG299" s="93">
        <f t="shared" si="126"/>
        <v>0</v>
      </c>
      <c r="AH299" s="5">
        <f t="shared" si="126"/>
        <v>0</v>
      </c>
      <c r="AI299" s="5">
        <f t="shared" si="126"/>
        <v>0</v>
      </c>
      <c r="AJ299" s="5">
        <f t="shared" si="126"/>
        <v>0</v>
      </c>
      <c r="AK299" s="93">
        <f t="shared" si="126"/>
        <v>0</v>
      </c>
      <c r="AL299" s="93">
        <f t="shared" si="126"/>
        <v>0</v>
      </c>
      <c r="AM299" s="93">
        <f t="shared" si="126"/>
        <v>0</v>
      </c>
      <c r="AN299" s="93">
        <f t="shared" si="126"/>
        <v>0</v>
      </c>
      <c r="AO299" s="93">
        <f t="shared" si="126"/>
        <v>0</v>
      </c>
      <c r="AP299" s="93">
        <f t="shared" si="126"/>
        <v>0</v>
      </c>
      <c r="AQ299" s="93">
        <f t="shared" si="126"/>
        <v>0</v>
      </c>
      <c r="AR299" s="93">
        <f t="shared" si="126"/>
        <v>0</v>
      </c>
      <c r="AS299" s="93">
        <f t="shared" si="126"/>
        <v>0</v>
      </c>
      <c r="AT299" s="93">
        <v>0</v>
      </c>
      <c r="AU299" s="5">
        <v>0</v>
      </c>
      <c r="AV299" s="636" t="s">
        <v>1001</v>
      </c>
    </row>
    <row r="300" spans="1:48" s="275" customFormat="1" ht="40.5" hidden="1" customHeight="1">
      <c r="A300" s="526"/>
      <c r="B300" s="474"/>
      <c r="C300" s="656"/>
      <c r="D300" s="474"/>
      <c r="E300" s="476"/>
      <c r="F300" s="272"/>
      <c r="G300" s="272"/>
      <c r="H300" s="272"/>
      <c r="I300" s="272"/>
      <c r="J300" s="517"/>
      <c r="K300" s="517"/>
      <c r="L300" s="515"/>
      <c r="M300" s="515"/>
      <c r="N300" s="273"/>
      <c r="O300" s="273"/>
      <c r="P300" s="273"/>
      <c r="Q300" s="273"/>
      <c r="R300" s="273"/>
      <c r="S300" s="273"/>
      <c r="T300" s="273"/>
      <c r="U300" s="273"/>
      <c r="V300" s="278" t="s">
        <v>1025</v>
      </c>
      <c r="W300" s="274"/>
      <c r="X300" s="274">
        <v>2975.0160000000001</v>
      </c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3"/>
      <c r="AI300" s="273"/>
      <c r="AJ300" s="273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3"/>
      <c r="AV300" s="640"/>
    </row>
    <row r="301" spans="1:48" s="234" customFormat="1" ht="19.5" hidden="1" customHeight="1">
      <c r="A301" s="526"/>
      <c r="B301" s="474"/>
      <c r="C301" s="656"/>
      <c r="D301" s="474"/>
      <c r="E301" s="476"/>
      <c r="F301" s="232"/>
      <c r="G301" s="232"/>
      <c r="H301" s="232"/>
      <c r="I301" s="232"/>
      <c r="J301" s="517"/>
      <c r="K301" s="517"/>
      <c r="L301" s="515"/>
      <c r="M301" s="515"/>
      <c r="N301" s="233"/>
      <c r="O301" s="233"/>
      <c r="P301" s="233"/>
      <c r="Q301" s="233"/>
      <c r="R301" s="233"/>
      <c r="S301" s="233"/>
      <c r="T301" s="233"/>
      <c r="U301" s="233"/>
      <c r="V301" s="236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33"/>
      <c r="AI301" s="233"/>
      <c r="AJ301" s="233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33"/>
      <c r="AV301" s="640"/>
    </row>
    <row r="302" spans="1:48" s="234" customFormat="1" ht="19.5" hidden="1" customHeight="1">
      <c r="A302" s="526"/>
      <c r="B302" s="474"/>
      <c r="C302" s="656"/>
      <c r="D302" s="474"/>
      <c r="E302" s="476"/>
      <c r="F302" s="232"/>
      <c r="G302" s="232"/>
      <c r="H302" s="232"/>
      <c r="I302" s="232"/>
      <c r="J302" s="517"/>
      <c r="K302" s="517"/>
      <c r="L302" s="515"/>
      <c r="M302" s="515"/>
      <c r="N302" s="233"/>
      <c r="O302" s="233"/>
      <c r="P302" s="233"/>
      <c r="Q302" s="233"/>
      <c r="R302" s="233"/>
      <c r="S302" s="233"/>
      <c r="T302" s="233"/>
      <c r="U302" s="233"/>
      <c r="V302" s="236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33"/>
      <c r="AI302" s="233"/>
      <c r="AJ302" s="233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33"/>
      <c r="AV302" s="640"/>
    </row>
    <row r="303" spans="1:48" ht="19.5" customHeight="1">
      <c r="A303" s="526"/>
      <c r="B303" s="474"/>
      <c r="C303" s="656"/>
      <c r="D303" s="474"/>
      <c r="E303" s="476"/>
      <c r="F303" s="6" t="s">
        <v>19</v>
      </c>
      <c r="G303" s="6" t="s">
        <v>22</v>
      </c>
      <c r="H303" s="6" t="s">
        <v>59</v>
      </c>
      <c r="I303" s="6" t="s">
        <v>297</v>
      </c>
      <c r="J303" s="517"/>
      <c r="K303" s="517"/>
      <c r="L303" s="515"/>
      <c r="M303" s="515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5"/>
        <v>0</v>
      </c>
      <c r="V303" s="5" t="s">
        <v>8</v>
      </c>
      <c r="W303" s="93">
        <v>0</v>
      </c>
      <c r="X303" s="93">
        <v>0</v>
      </c>
      <c r="Y303" s="93">
        <v>0</v>
      </c>
      <c r="Z303" s="93">
        <v>0</v>
      </c>
      <c r="AA303" s="93">
        <v>0</v>
      </c>
      <c r="AB303" s="93">
        <v>0</v>
      </c>
      <c r="AC303" s="93">
        <v>0</v>
      </c>
      <c r="AD303" s="93">
        <v>0</v>
      </c>
      <c r="AE303" s="93">
        <v>0</v>
      </c>
      <c r="AF303" s="93">
        <v>0</v>
      </c>
      <c r="AG303" s="93">
        <v>0</v>
      </c>
      <c r="AH303" s="5">
        <v>0</v>
      </c>
      <c r="AI303" s="5">
        <v>0</v>
      </c>
      <c r="AJ303" s="5">
        <v>0</v>
      </c>
      <c r="AK303" s="93">
        <v>0</v>
      </c>
      <c r="AL303" s="93">
        <v>0</v>
      </c>
      <c r="AM303" s="93">
        <v>0</v>
      </c>
      <c r="AN303" s="93">
        <v>0</v>
      </c>
      <c r="AO303" s="93">
        <v>0</v>
      </c>
      <c r="AP303" s="93">
        <v>0</v>
      </c>
      <c r="AQ303" s="93">
        <v>0</v>
      </c>
      <c r="AR303" s="93">
        <v>0</v>
      </c>
      <c r="AS303" s="93">
        <v>0</v>
      </c>
      <c r="AT303" s="93">
        <v>0</v>
      </c>
      <c r="AU303" s="5">
        <v>0</v>
      </c>
      <c r="AV303" s="640"/>
    </row>
    <row r="304" spans="1:48" ht="19.5" customHeight="1">
      <c r="A304" s="526"/>
      <c r="B304" s="474"/>
      <c r="C304" s="656"/>
      <c r="D304" s="474"/>
      <c r="E304" s="476"/>
      <c r="F304" s="476" t="s">
        <v>39</v>
      </c>
      <c r="G304" s="476" t="s">
        <v>21</v>
      </c>
      <c r="H304" s="476" t="s">
        <v>59</v>
      </c>
      <c r="I304" s="476" t="s">
        <v>317</v>
      </c>
      <c r="J304" s="517"/>
      <c r="K304" s="517"/>
      <c r="L304" s="515"/>
      <c r="M304" s="515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5"/>
        <v>0</v>
      </c>
      <c r="V304" s="7" t="s">
        <v>50</v>
      </c>
      <c r="W304" s="93">
        <v>0</v>
      </c>
      <c r="X304" s="93">
        <v>0</v>
      </c>
      <c r="Y304" s="93">
        <v>0</v>
      </c>
      <c r="Z304" s="93">
        <v>0</v>
      </c>
      <c r="AA304" s="93">
        <v>0</v>
      </c>
      <c r="AB304" s="93">
        <v>0</v>
      </c>
      <c r="AC304" s="93">
        <v>0</v>
      </c>
      <c r="AD304" s="93">
        <v>0</v>
      </c>
      <c r="AE304" s="93">
        <v>0</v>
      </c>
      <c r="AF304" s="93">
        <v>0</v>
      </c>
      <c r="AG304" s="93">
        <v>0</v>
      </c>
      <c r="AH304" s="5">
        <v>0</v>
      </c>
      <c r="AI304" s="5">
        <v>0</v>
      </c>
      <c r="AJ304" s="5">
        <v>0</v>
      </c>
      <c r="AK304" s="93">
        <v>0</v>
      </c>
      <c r="AL304" s="93">
        <v>0</v>
      </c>
      <c r="AM304" s="93">
        <v>0</v>
      </c>
      <c r="AN304" s="93">
        <v>0</v>
      </c>
      <c r="AO304" s="93">
        <v>0</v>
      </c>
      <c r="AP304" s="93">
        <v>0</v>
      </c>
      <c r="AQ304" s="93">
        <v>0</v>
      </c>
      <c r="AR304" s="93">
        <v>0</v>
      </c>
      <c r="AS304" s="93">
        <v>0</v>
      </c>
      <c r="AT304" s="93">
        <v>0</v>
      </c>
      <c r="AU304" s="5">
        <v>0</v>
      </c>
      <c r="AV304" s="640"/>
    </row>
    <row r="305" spans="1:48" ht="19.5" customHeight="1">
      <c r="A305" s="526"/>
      <c r="B305" s="474"/>
      <c r="C305" s="656"/>
      <c r="D305" s="474"/>
      <c r="E305" s="476"/>
      <c r="F305" s="476"/>
      <c r="G305" s="476"/>
      <c r="H305" s="476"/>
      <c r="I305" s="476"/>
      <c r="J305" s="517"/>
      <c r="K305" s="517"/>
      <c r="L305" s="515"/>
      <c r="M305" s="515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5"/>
        <v>0</v>
      </c>
      <c r="V305" s="7" t="s">
        <v>51</v>
      </c>
      <c r="W305" s="93">
        <v>0</v>
      </c>
      <c r="X305" s="93">
        <v>0</v>
      </c>
      <c r="Y305" s="93">
        <v>0</v>
      </c>
      <c r="Z305" s="93">
        <v>0</v>
      </c>
      <c r="AA305" s="93">
        <v>0</v>
      </c>
      <c r="AB305" s="93">
        <v>0</v>
      </c>
      <c r="AC305" s="93">
        <v>0</v>
      </c>
      <c r="AD305" s="93">
        <v>0</v>
      </c>
      <c r="AE305" s="93">
        <v>0</v>
      </c>
      <c r="AF305" s="93">
        <v>0</v>
      </c>
      <c r="AG305" s="93">
        <v>0</v>
      </c>
      <c r="AH305" s="5">
        <v>0</v>
      </c>
      <c r="AI305" s="5">
        <v>0</v>
      </c>
      <c r="AJ305" s="5">
        <v>0</v>
      </c>
      <c r="AK305" s="93">
        <v>0</v>
      </c>
      <c r="AL305" s="93">
        <v>0</v>
      </c>
      <c r="AM305" s="93">
        <v>0</v>
      </c>
      <c r="AN305" s="93">
        <v>0</v>
      </c>
      <c r="AO305" s="93">
        <v>0</v>
      </c>
      <c r="AP305" s="93">
        <v>0</v>
      </c>
      <c r="AQ305" s="93">
        <v>0</v>
      </c>
      <c r="AR305" s="93">
        <v>0</v>
      </c>
      <c r="AS305" s="93">
        <v>0</v>
      </c>
      <c r="AT305" s="93">
        <v>0</v>
      </c>
      <c r="AU305" s="5">
        <v>0</v>
      </c>
      <c r="AV305" s="640"/>
    </row>
    <row r="306" spans="1:48" ht="18" customHeight="1">
      <c r="A306" s="526"/>
      <c r="B306" s="474"/>
      <c r="C306" s="656"/>
      <c r="D306" s="474"/>
      <c r="E306" s="476"/>
      <c r="F306" s="476"/>
      <c r="G306" s="476"/>
      <c r="H306" s="476"/>
      <c r="I306" s="476"/>
      <c r="J306" s="517"/>
      <c r="K306" s="517"/>
      <c r="L306" s="515"/>
      <c r="M306" s="515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5"/>
        <v>0</v>
      </c>
      <c r="V306" s="7" t="s">
        <v>52</v>
      </c>
      <c r="W306" s="93">
        <v>0</v>
      </c>
      <c r="X306" s="93">
        <v>0</v>
      </c>
      <c r="Y306" s="93">
        <v>0</v>
      </c>
      <c r="Z306" s="93">
        <v>0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5">
        <v>0</v>
      </c>
      <c r="AI306" s="5">
        <v>0</v>
      </c>
      <c r="AJ306" s="5">
        <v>0</v>
      </c>
      <c r="AK306" s="93">
        <v>0</v>
      </c>
      <c r="AL306" s="93">
        <v>0</v>
      </c>
      <c r="AM306" s="93">
        <v>0</v>
      </c>
      <c r="AN306" s="93">
        <v>0</v>
      </c>
      <c r="AO306" s="93">
        <v>0</v>
      </c>
      <c r="AP306" s="93">
        <v>0</v>
      </c>
      <c r="AQ306" s="93">
        <v>0</v>
      </c>
      <c r="AR306" s="93">
        <v>0</v>
      </c>
      <c r="AS306" s="93">
        <v>0</v>
      </c>
      <c r="AT306" s="93">
        <v>0</v>
      </c>
      <c r="AU306" s="5">
        <v>0</v>
      </c>
      <c r="AV306" s="639"/>
    </row>
    <row r="307" spans="1:48" ht="17.25" customHeight="1">
      <c r="A307" s="526"/>
      <c r="B307" s="474"/>
      <c r="C307" s="656"/>
      <c r="D307" s="474"/>
      <c r="E307" s="476"/>
      <c r="F307" s="476"/>
      <c r="G307" s="476"/>
      <c r="H307" s="476"/>
      <c r="I307" s="476"/>
      <c r="J307" s="517"/>
      <c r="K307" s="517"/>
      <c r="L307" s="515"/>
      <c r="M307" s="515"/>
      <c r="N307" s="230">
        <f t="shared" ref="N307:T307" si="127">SUM(N299:N306)</f>
        <v>0.61667000000000005</v>
      </c>
      <c r="O307" s="230">
        <f t="shared" si="127"/>
        <v>6.6655499999999996</v>
      </c>
      <c r="P307" s="230">
        <f t="shared" si="127"/>
        <v>0.88868999999999998</v>
      </c>
      <c r="Q307" s="230">
        <f t="shared" si="127"/>
        <v>4.8093899999999996</v>
      </c>
      <c r="R307" s="230">
        <f t="shared" si="127"/>
        <v>9.5029800000000009</v>
      </c>
      <c r="S307" s="230">
        <f t="shared" si="127"/>
        <v>0</v>
      </c>
      <c r="T307" s="230">
        <f t="shared" si="127"/>
        <v>0</v>
      </c>
      <c r="U307" s="231">
        <f t="shared" si="125"/>
        <v>22.483280000000001</v>
      </c>
      <c r="V307" s="231" t="s">
        <v>11</v>
      </c>
      <c r="W307" s="193">
        <f t="shared" ref="W307" si="128">SUM(W299:W306)</f>
        <v>4809.3900000000003</v>
      </c>
      <c r="X307" s="193">
        <f>X299+X303+X304+X305+X306</f>
        <v>2975.0160000000001</v>
      </c>
      <c r="Y307" s="193">
        <f t="shared" ref="Y307:AU307" si="129">Y299+Y303+Y304+Y305+Y306</f>
        <v>0</v>
      </c>
      <c r="Z307" s="193">
        <f t="shared" si="129"/>
        <v>0</v>
      </c>
      <c r="AA307" s="193">
        <f t="shared" si="129"/>
        <v>0</v>
      </c>
      <c r="AB307" s="193">
        <f t="shared" si="129"/>
        <v>0</v>
      </c>
      <c r="AC307" s="193">
        <f t="shared" si="129"/>
        <v>0</v>
      </c>
      <c r="AD307" s="193">
        <f t="shared" si="129"/>
        <v>0</v>
      </c>
      <c r="AE307" s="193">
        <f t="shared" si="129"/>
        <v>0</v>
      </c>
      <c r="AF307" s="193">
        <f t="shared" si="129"/>
        <v>0</v>
      </c>
      <c r="AG307" s="193">
        <f t="shared" si="129"/>
        <v>0</v>
      </c>
      <c r="AH307" s="230">
        <f t="shared" si="129"/>
        <v>0</v>
      </c>
      <c r="AI307" s="230">
        <f t="shared" si="129"/>
        <v>0</v>
      </c>
      <c r="AJ307" s="230">
        <f t="shared" si="129"/>
        <v>0</v>
      </c>
      <c r="AK307" s="193">
        <f t="shared" si="129"/>
        <v>0</v>
      </c>
      <c r="AL307" s="193">
        <f t="shared" si="129"/>
        <v>0</v>
      </c>
      <c r="AM307" s="193">
        <f t="shared" si="129"/>
        <v>0</v>
      </c>
      <c r="AN307" s="193">
        <f t="shared" si="129"/>
        <v>0</v>
      </c>
      <c r="AO307" s="193">
        <f t="shared" si="129"/>
        <v>0</v>
      </c>
      <c r="AP307" s="193">
        <f t="shared" si="129"/>
        <v>0</v>
      </c>
      <c r="AQ307" s="193">
        <f t="shared" si="129"/>
        <v>0</v>
      </c>
      <c r="AR307" s="193">
        <f t="shared" si="129"/>
        <v>0</v>
      </c>
      <c r="AS307" s="193">
        <f t="shared" si="129"/>
        <v>0</v>
      </c>
      <c r="AT307" s="193">
        <f t="shared" si="129"/>
        <v>0</v>
      </c>
      <c r="AU307" s="230">
        <f t="shared" si="129"/>
        <v>0</v>
      </c>
      <c r="AV307" s="328"/>
    </row>
    <row r="308" spans="1:48" ht="19.5" customHeight="1">
      <c r="A308" s="526"/>
      <c r="B308" s="474" t="s">
        <v>242</v>
      </c>
      <c r="C308" s="656" t="s">
        <v>965</v>
      </c>
      <c r="D308" s="474" t="s">
        <v>267</v>
      </c>
      <c r="E308" s="476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517">
        <v>2021</v>
      </c>
      <c r="K308" s="517">
        <v>2021</v>
      </c>
      <c r="L308" s="515">
        <v>9.9091000000000005</v>
      </c>
      <c r="M308" s="515">
        <f t="shared" ref="M308" si="130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5"/>
        <v>9.9091000000000005</v>
      </c>
      <c r="V308" s="7" t="s">
        <v>3</v>
      </c>
      <c r="W308" s="93">
        <v>7317.14</v>
      </c>
      <c r="X308" s="93">
        <v>0</v>
      </c>
      <c r="Y308" s="93">
        <v>0</v>
      </c>
      <c r="Z308" s="93">
        <v>0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5">
        <v>0</v>
      </c>
      <c r="AI308" s="5">
        <v>0</v>
      </c>
      <c r="AJ308" s="5">
        <v>0</v>
      </c>
      <c r="AK308" s="93">
        <v>0</v>
      </c>
      <c r="AL308" s="93">
        <v>0</v>
      </c>
      <c r="AM308" s="93">
        <v>0</v>
      </c>
      <c r="AN308" s="93">
        <v>0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5">
        <v>0</v>
      </c>
      <c r="AV308" s="636" t="s">
        <v>1002</v>
      </c>
    </row>
    <row r="309" spans="1:48" ht="19.5" customHeight="1">
      <c r="A309" s="526"/>
      <c r="B309" s="474"/>
      <c r="C309" s="656"/>
      <c r="D309" s="474"/>
      <c r="E309" s="476"/>
      <c r="F309" s="6" t="s">
        <v>19</v>
      </c>
      <c r="G309" s="6" t="s">
        <v>22</v>
      </c>
      <c r="H309" s="6" t="s">
        <v>297</v>
      </c>
      <c r="I309" s="6" t="s">
        <v>297</v>
      </c>
      <c r="J309" s="517"/>
      <c r="K309" s="517"/>
      <c r="L309" s="515"/>
      <c r="M309" s="515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5"/>
        <v>0</v>
      </c>
      <c r="V309" s="5" t="s">
        <v>8</v>
      </c>
      <c r="W309" s="93">
        <v>0</v>
      </c>
      <c r="X309" s="93">
        <v>0</v>
      </c>
      <c r="Y309" s="93">
        <v>0</v>
      </c>
      <c r="Z309" s="93">
        <v>0</v>
      </c>
      <c r="AA309" s="93">
        <v>0</v>
      </c>
      <c r="AB309" s="93">
        <v>0</v>
      </c>
      <c r="AC309" s="93">
        <v>0</v>
      </c>
      <c r="AD309" s="93">
        <v>0</v>
      </c>
      <c r="AE309" s="93">
        <v>0</v>
      </c>
      <c r="AF309" s="93">
        <v>0</v>
      </c>
      <c r="AG309" s="93">
        <v>0</v>
      </c>
      <c r="AH309" s="5">
        <v>0</v>
      </c>
      <c r="AI309" s="5">
        <v>0</v>
      </c>
      <c r="AJ309" s="5">
        <v>0</v>
      </c>
      <c r="AK309" s="93">
        <v>0</v>
      </c>
      <c r="AL309" s="93">
        <v>0</v>
      </c>
      <c r="AM309" s="93">
        <v>0</v>
      </c>
      <c r="AN309" s="93">
        <v>0</v>
      </c>
      <c r="AO309" s="93">
        <v>0</v>
      </c>
      <c r="AP309" s="93">
        <v>0</v>
      </c>
      <c r="AQ309" s="93">
        <v>0</v>
      </c>
      <c r="AR309" s="93">
        <v>0</v>
      </c>
      <c r="AS309" s="93">
        <v>0</v>
      </c>
      <c r="AT309" s="93">
        <v>0</v>
      </c>
      <c r="AU309" s="5">
        <v>0</v>
      </c>
      <c r="AV309" s="637"/>
    </row>
    <row r="310" spans="1:48" ht="19.5" customHeight="1">
      <c r="A310" s="526"/>
      <c r="B310" s="474"/>
      <c r="C310" s="656"/>
      <c r="D310" s="474"/>
      <c r="E310" s="476"/>
      <c r="F310" s="476" t="s">
        <v>39</v>
      </c>
      <c r="G310" s="476" t="s">
        <v>21</v>
      </c>
      <c r="H310" s="476" t="s">
        <v>297</v>
      </c>
      <c r="I310" s="476" t="s">
        <v>297</v>
      </c>
      <c r="J310" s="517"/>
      <c r="K310" s="517"/>
      <c r="L310" s="515"/>
      <c r="M310" s="515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5"/>
        <v>0</v>
      </c>
      <c r="V310" s="7" t="s">
        <v>50</v>
      </c>
      <c r="W310" s="93">
        <v>0</v>
      </c>
      <c r="X310" s="93">
        <v>0</v>
      </c>
      <c r="Y310" s="93">
        <v>0</v>
      </c>
      <c r="Z310" s="93">
        <v>0</v>
      </c>
      <c r="AA310" s="93">
        <v>0</v>
      </c>
      <c r="AB310" s="93">
        <v>0</v>
      </c>
      <c r="AC310" s="93">
        <v>0</v>
      </c>
      <c r="AD310" s="93">
        <v>0</v>
      </c>
      <c r="AE310" s="93">
        <v>0</v>
      </c>
      <c r="AF310" s="93">
        <v>0</v>
      </c>
      <c r="AG310" s="93">
        <v>0</v>
      </c>
      <c r="AH310" s="5">
        <v>0</v>
      </c>
      <c r="AI310" s="5">
        <v>0</v>
      </c>
      <c r="AJ310" s="5">
        <v>0</v>
      </c>
      <c r="AK310" s="93">
        <v>0</v>
      </c>
      <c r="AL310" s="93">
        <v>0</v>
      </c>
      <c r="AM310" s="93">
        <v>0</v>
      </c>
      <c r="AN310" s="93">
        <v>0</v>
      </c>
      <c r="AO310" s="93">
        <v>0</v>
      </c>
      <c r="AP310" s="93">
        <v>0</v>
      </c>
      <c r="AQ310" s="93">
        <v>0</v>
      </c>
      <c r="AR310" s="93">
        <v>0</v>
      </c>
      <c r="AS310" s="93">
        <v>0</v>
      </c>
      <c r="AT310" s="93">
        <v>0</v>
      </c>
      <c r="AU310" s="5">
        <v>0</v>
      </c>
      <c r="AV310" s="637"/>
    </row>
    <row r="311" spans="1:48" ht="19.5" customHeight="1">
      <c r="A311" s="526"/>
      <c r="B311" s="474"/>
      <c r="C311" s="656"/>
      <c r="D311" s="474"/>
      <c r="E311" s="476"/>
      <c r="F311" s="476"/>
      <c r="G311" s="476"/>
      <c r="H311" s="476"/>
      <c r="I311" s="476"/>
      <c r="J311" s="517"/>
      <c r="K311" s="517"/>
      <c r="L311" s="515"/>
      <c r="M311" s="515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5"/>
        <v>0</v>
      </c>
      <c r="V311" s="7" t="s">
        <v>51</v>
      </c>
      <c r="W311" s="93">
        <v>0</v>
      </c>
      <c r="X311" s="93">
        <v>0</v>
      </c>
      <c r="Y311" s="93">
        <v>0</v>
      </c>
      <c r="Z311" s="93">
        <v>0</v>
      </c>
      <c r="AA311" s="93">
        <v>0</v>
      </c>
      <c r="AB311" s="93">
        <v>0</v>
      </c>
      <c r="AC311" s="93">
        <v>0</v>
      </c>
      <c r="AD311" s="93">
        <v>0</v>
      </c>
      <c r="AE311" s="93">
        <v>0</v>
      </c>
      <c r="AF311" s="93">
        <v>0</v>
      </c>
      <c r="AG311" s="93">
        <v>0</v>
      </c>
      <c r="AH311" s="5">
        <v>0</v>
      </c>
      <c r="AI311" s="5">
        <v>0</v>
      </c>
      <c r="AJ311" s="5">
        <v>0</v>
      </c>
      <c r="AK311" s="93">
        <v>0</v>
      </c>
      <c r="AL311" s="93">
        <v>0</v>
      </c>
      <c r="AM311" s="93">
        <v>0</v>
      </c>
      <c r="AN311" s="93">
        <v>0</v>
      </c>
      <c r="AO311" s="93">
        <v>0</v>
      </c>
      <c r="AP311" s="93">
        <v>0</v>
      </c>
      <c r="AQ311" s="93">
        <v>0</v>
      </c>
      <c r="AR311" s="93">
        <v>0</v>
      </c>
      <c r="AS311" s="93">
        <v>0</v>
      </c>
      <c r="AT311" s="93">
        <v>0</v>
      </c>
      <c r="AU311" s="5">
        <v>0</v>
      </c>
      <c r="AV311" s="637"/>
    </row>
    <row r="312" spans="1:48" ht="18" customHeight="1">
      <c r="A312" s="526"/>
      <c r="B312" s="474"/>
      <c r="C312" s="656"/>
      <c r="D312" s="474"/>
      <c r="E312" s="476"/>
      <c r="F312" s="476"/>
      <c r="G312" s="476"/>
      <c r="H312" s="476"/>
      <c r="I312" s="476"/>
      <c r="J312" s="517"/>
      <c r="K312" s="517"/>
      <c r="L312" s="515"/>
      <c r="M312" s="515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5"/>
        <v>0</v>
      </c>
      <c r="V312" s="7" t="s">
        <v>52</v>
      </c>
      <c r="W312" s="93">
        <v>0</v>
      </c>
      <c r="X312" s="93">
        <v>0</v>
      </c>
      <c r="Y312" s="93">
        <v>0</v>
      </c>
      <c r="Z312" s="93">
        <v>0</v>
      </c>
      <c r="AA312" s="93">
        <v>0</v>
      </c>
      <c r="AB312" s="93">
        <v>0</v>
      </c>
      <c r="AC312" s="93">
        <v>0</v>
      </c>
      <c r="AD312" s="93">
        <v>0</v>
      </c>
      <c r="AE312" s="93">
        <v>0</v>
      </c>
      <c r="AF312" s="93">
        <v>0</v>
      </c>
      <c r="AG312" s="93">
        <v>0</v>
      </c>
      <c r="AH312" s="5">
        <v>0</v>
      </c>
      <c r="AI312" s="5">
        <v>0</v>
      </c>
      <c r="AJ312" s="5">
        <v>0</v>
      </c>
      <c r="AK312" s="93">
        <v>0</v>
      </c>
      <c r="AL312" s="93">
        <v>0</v>
      </c>
      <c r="AM312" s="93">
        <v>0</v>
      </c>
      <c r="AN312" s="93">
        <v>0</v>
      </c>
      <c r="AO312" s="93">
        <v>0</v>
      </c>
      <c r="AP312" s="93">
        <v>0</v>
      </c>
      <c r="AQ312" s="93">
        <v>0</v>
      </c>
      <c r="AR312" s="93">
        <v>0</v>
      </c>
      <c r="AS312" s="93">
        <v>0</v>
      </c>
      <c r="AT312" s="93">
        <v>0</v>
      </c>
      <c r="AU312" s="5">
        <v>0</v>
      </c>
      <c r="AV312" s="638"/>
    </row>
    <row r="313" spans="1:48" ht="17.25" customHeight="1">
      <c r="A313" s="526"/>
      <c r="B313" s="474"/>
      <c r="C313" s="656"/>
      <c r="D313" s="474"/>
      <c r="E313" s="476"/>
      <c r="F313" s="476"/>
      <c r="G313" s="476"/>
      <c r="H313" s="476"/>
      <c r="I313" s="476"/>
      <c r="J313" s="517"/>
      <c r="K313" s="517"/>
      <c r="L313" s="515"/>
      <c r="M313" s="515"/>
      <c r="N313" s="230">
        <f t="shared" ref="N313:T313" si="131">SUM(N308:N312)</f>
        <v>0</v>
      </c>
      <c r="O313" s="230">
        <f t="shared" si="131"/>
        <v>0</v>
      </c>
      <c r="P313" s="230">
        <f t="shared" si="131"/>
        <v>2.5919599999999998</v>
      </c>
      <c r="Q313" s="230">
        <f t="shared" si="131"/>
        <v>7.3171400000000002</v>
      </c>
      <c r="R313" s="230">
        <f t="shared" si="131"/>
        <v>0</v>
      </c>
      <c r="S313" s="230">
        <f t="shared" si="131"/>
        <v>0</v>
      </c>
      <c r="T313" s="230">
        <f t="shared" si="131"/>
        <v>0</v>
      </c>
      <c r="U313" s="231">
        <f t="shared" si="125"/>
        <v>9.9091000000000005</v>
      </c>
      <c r="V313" s="231" t="s">
        <v>11</v>
      </c>
      <c r="W313" s="193">
        <f t="shared" ref="W313:AU313" si="132">SUM(W308:W312)</f>
        <v>7317.14</v>
      </c>
      <c r="X313" s="193">
        <f t="shared" si="132"/>
        <v>0</v>
      </c>
      <c r="Y313" s="193">
        <f t="shared" si="132"/>
        <v>0</v>
      </c>
      <c r="Z313" s="193">
        <f t="shared" si="132"/>
        <v>0</v>
      </c>
      <c r="AA313" s="193">
        <f t="shared" si="132"/>
        <v>0</v>
      </c>
      <c r="AB313" s="193">
        <f t="shared" si="132"/>
        <v>0</v>
      </c>
      <c r="AC313" s="193">
        <f t="shared" si="132"/>
        <v>0</v>
      </c>
      <c r="AD313" s="193">
        <f t="shared" si="132"/>
        <v>0</v>
      </c>
      <c r="AE313" s="193">
        <f t="shared" si="132"/>
        <v>0</v>
      </c>
      <c r="AF313" s="193">
        <f t="shared" si="132"/>
        <v>0</v>
      </c>
      <c r="AG313" s="193">
        <f t="shared" si="132"/>
        <v>0</v>
      </c>
      <c r="AH313" s="230">
        <f t="shared" si="132"/>
        <v>0</v>
      </c>
      <c r="AI313" s="230">
        <f t="shared" si="132"/>
        <v>0</v>
      </c>
      <c r="AJ313" s="230">
        <f t="shared" si="132"/>
        <v>0</v>
      </c>
      <c r="AK313" s="193">
        <f t="shared" si="132"/>
        <v>0</v>
      </c>
      <c r="AL313" s="193">
        <f t="shared" si="132"/>
        <v>0</v>
      </c>
      <c r="AM313" s="193">
        <f t="shared" si="132"/>
        <v>0</v>
      </c>
      <c r="AN313" s="193">
        <f t="shared" si="132"/>
        <v>0</v>
      </c>
      <c r="AO313" s="193">
        <f t="shared" si="132"/>
        <v>0</v>
      </c>
      <c r="AP313" s="193">
        <f t="shared" si="132"/>
        <v>0</v>
      </c>
      <c r="AQ313" s="193">
        <f t="shared" si="132"/>
        <v>0</v>
      </c>
      <c r="AR313" s="193">
        <f t="shared" si="132"/>
        <v>0</v>
      </c>
      <c r="AS313" s="193">
        <f t="shared" si="132"/>
        <v>0</v>
      </c>
      <c r="AT313" s="193">
        <f t="shared" si="132"/>
        <v>0</v>
      </c>
      <c r="AU313" s="230">
        <f t="shared" si="132"/>
        <v>0</v>
      </c>
      <c r="AV313" s="328"/>
    </row>
    <row r="314" spans="1:48" ht="19.5" customHeight="1">
      <c r="A314" s="526"/>
      <c r="B314" s="474" t="s">
        <v>243</v>
      </c>
      <c r="C314" s="656" t="s">
        <v>105</v>
      </c>
      <c r="D314" s="474" t="s">
        <v>268</v>
      </c>
      <c r="E314" s="476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517">
        <v>2020</v>
      </c>
      <c r="K314" s="517">
        <v>2022</v>
      </c>
      <c r="L314" s="515">
        <v>12.912570000000001</v>
      </c>
      <c r="M314" s="515">
        <f t="shared" ref="M314" si="133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5"/>
        <v>12.912570000000001</v>
      </c>
      <c r="V314" s="7" t="s">
        <v>3</v>
      </c>
      <c r="W314" s="93">
        <v>11314.88</v>
      </c>
      <c r="X314" s="93">
        <v>0</v>
      </c>
      <c r="Y314" s="93">
        <v>0</v>
      </c>
      <c r="Z314" s="93">
        <v>0</v>
      </c>
      <c r="AA314" s="93">
        <v>0</v>
      </c>
      <c r="AB314" s="93">
        <v>0</v>
      </c>
      <c r="AC314" s="93">
        <v>0</v>
      </c>
      <c r="AD314" s="93">
        <v>0</v>
      </c>
      <c r="AE314" s="93">
        <v>0</v>
      </c>
      <c r="AF314" s="93">
        <v>0</v>
      </c>
      <c r="AG314" s="93">
        <v>0</v>
      </c>
      <c r="AH314" s="5">
        <v>0</v>
      </c>
      <c r="AI314" s="5">
        <v>0</v>
      </c>
      <c r="AJ314" s="5">
        <v>0</v>
      </c>
      <c r="AK314" s="93">
        <v>0</v>
      </c>
      <c r="AL314" s="93">
        <v>0</v>
      </c>
      <c r="AM314" s="93">
        <v>0</v>
      </c>
      <c r="AN314" s="93">
        <v>0</v>
      </c>
      <c r="AO314" s="93">
        <v>0</v>
      </c>
      <c r="AP314" s="93">
        <v>0</v>
      </c>
      <c r="AQ314" s="93">
        <v>0</v>
      </c>
      <c r="AR314" s="93">
        <v>0</v>
      </c>
      <c r="AS314" s="93">
        <v>0</v>
      </c>
      <c r="AT314" s="93">
        <v>0</v>
      </c>
      <c r="AU314" s="5">
        <v>0</v>
      </c>
      <c r="AV314" s="636" t="s">
        <v>1003</v>
      </c>
    </row>
    <row r="315" spans="1:48" ht="19.5" hidden="1" customHeight="1">
      <c r="A315" s="526"/>
      <c r="B315" s="474"/>
      <c r="C315" s="656"/>
      <c r="D315" s="474"/>
      <c r="E315" s="476"/>
      <c r="F315" s="6"/>
      <c r="G315" s="6"/>
      <c r="H315" s="6"/>
      <c r="I315" s="6"/>
      <c r="J315" s="517"/>
      <c r="K315" s="517"/>
      <c r="L315" s="515"/>
      <c r="M315" s="515"/>
      <c r="N315" s="5"/>
      <c r="O315" s="5"/>
      <c r="P315" s="5"/>
      <c r="Q315" s="5"/>
      <c r="R315" s="5"/>
      <c r="S315" s="5"/>
      <c r="T315" s="5"/>
      <c r="U315" s="5"/>
      <c r="V315" s="7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5"/>
      <c r="AI315" s="5"/>
      <c r="AJ315" s="5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5"/>
      <c r="AV315" s="637"/>
    </row>
    <row r="316" spans="1:48" ht="19.5" customHeight="1">
      <c r="A316" s="526"/>
      <c r="B316" s="474"/>
      <c r="C316" s="656"/>
      <c r="D316" s="474"/>
      <c r="E316" s="476"/>
      <c r="F316" s="6" t="s">
        <v>19</v>
      </c>
      <c r="G316" s="6" t="s">
        <v>22</v>
      </c>
      <c r="H316" s="6" t="s">
        <v>297</v>
      </c>
      <c r="I316" s="6" t="s">
        <v>297</v>
      </c>
      <c r="J316" s="517"/>
      <c r="K316" s="517"/>
      <c r="L316" s="515"/>
      <c r="M316" s="515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5"/>
        <v>0</v>
      </c>
      <c r="V316" s="5" t="s">
        <v>8</v>
      </c>
      <c r="W316" s="93">
        <v>0</v>
      </c>
      <c r="X316" s="93">
        <v>0</v>
      </c>
      <c r="Y316" s="93">
        <v>0</v>
      </c>
      <c r="Z316" s="93">
        <v>0</v>
      </c>
      <c r="AA316" s="93">
        <v>0</v>
      </c>
      <c r="AB316" s="93">
        <v>0</v>
      </c>
      <c r="AC316" s="93">
        <v>0</v>
      </c>
      <c r="AD316" s="93">
        <v>0</v>
      </c>
      <c r="AE316" s="93">
        <v>0</v>
      </c>
      <c r="AF316" s="93">
        <v>0</v>
      </c>
      <c r="AG316" s="93">
        <v>0</v>
      </c>
      <c r="AH316" s="5">
        <v>0</v>
      </c>
      <c r="AI316" s="5">
        <v>0</v>
      </c>
      <c r="AJ316" s="5">
        <v>0</v>
      </c>
      <c r="AK316" s="93">
        <v>0</v>
      </c>
      <c r="AL316" s="93">
        <v>0</v>
      </c>
      <c r="AM316" s="93">
        <v>0</v>
      </c>
      <c r="AN316" s="93">
        <v>0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5">
        <v>0</v>
      </c>
      <c r="AV316" s="637"/>
    </row>
    <row r="317" spans="1:48" ht="19.5" customHeight="1">
      <c r="A317" s="526"/>
      <c r="B317" s="474"/>
      <c r="C317" s="656"/>
      <c r="D317" s="474"/>
      <c r="E317" s="476"/>
      <c r="F317" s="476" t="s">
        <v>39</v>
      </c>
      <c r="G317" s="476" t="s">
        <v>21</v>
      </c>
      <c r="H317" s="476" t="s">
        <v>297</v>
      </c>
      <c r="I317" s="476" t="s">
        <v>297</v>
      </c>
      <c r="J317" s="517"/>
      <c r="K317" s="517"/>
      <c r="L317" s="515"/>
      <c r="M317" s="515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5"/>
        <v>0</v>
      </c>
      <c r="V317" s="7" t="s">
        <v>50</v>
      </c>
      <c r="W317" s="93">
        <v>0</v>
      </c>
      <c r="X317" s="93">
        <v>0</v>
      </c>
      <c r="Y317" s="93">
        <v>0</v>
      </c>
      <c r="Z317" s="93">
        <v>0</v>
      </c>
      <c r="AA317" s="93">
        <v>0</v>
      </c>
      <c r="AB317" s="93">
        <v>0</v>
      </c>
      <c r="AC317" s="93">
        <v>0</v>
      </c>
      <c r="AD317" s="93">
        <v>0</v>
      </c>
      <c r="AE317" s="93">
        <v>0</v>
      </c>
      <c r="AF317" s="93">
        <v>0</v>
      </c>
      <c r="AG317" s="93">
        <v>0</v>
      </c>
      <c r="AH317" s="5">
        <v>0</v>
      </c>
      <c r="AI317" s="5">
        <v>0</v>
      </c>
      <c r="AJ317" s="5">
        <v>0</v>
      </c>
      <c r="AK317" s="93">
        <v>0</v>
      </c>
      <c r="AL317" s="93">
        <v>0</v>
      </c>
      <c r="AM317" s="93">
        <v>0</v>
      </c>
      <c r="AN317" s="93">
        <v>0</v>
      </c>
      <c r="AO317" s="93">
        <v>0</v>
      </c>
      <c r="AP317" s="93">
        <v>0</v>
      </c>
      <c r="AQ317" s="93">
        <v>0</v>
      </c>
      <c r="AR317" s="93">
        <v>0</v>
      </c>
      <c r="AS317" s="93">
        <v>0</v>
      </c>
      <c r="AT317" s="93">
        <v>0</v>
      </c>
      <c r="AU317" s="5">
        <v>0</v>
      </c>
      <c r="AV317" s="637"/>
    </row>
    <row r="318" spans="1:48" ht="19.5" customHeight="1">
      <c r="A318" s="526"/>
      <c r="B318" s="474"/>
      <c r="C318" s="656"/>
      <c r="D318" s="474"/>
      <c r="E318" s="476"/>
      <c r="F318" s="476"/>
      <c r="G318" s="476"/>
      <c r="H318" s="476"/>
      <c r="I318" s="476"/>
      <c r="J318" s="517"/>
      <c r="K318" s="517"/>
      <c r="L318" s="515"/>
      <c r="M318" s="515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5"/>
        <v>0</v>
      </c>
      <c r="V318" s="7" t="s">
        <v>51</v>
      </c>
      <c r="W318" s="93">
        <v>0</v>
      </c>
      <c r="X318" s="93">
        <v>0</v>
      </c>
      <c r="Y318" s="93">
        <v>0</v>
      </c>
      <c r="Z318" s="93">
        <v>0</v>
      </c>
      <c r="AA318" s="93">
        <v>0</v>
      </c>
      <c r="AB318" s="93">
        <v>0</v>
      </c>
      <c r="AC318" s="93">
        <v>0</v>
      </c>
      <c r="AD318" s="93">
        <v>0</v>
      </c>
      <c r="AE318" s="93">
        <v>0</v>
      </c>
      <c r="AF318" s="93">
        <v>0</v>
      </c>
      <c r="AG318" s="93">
        <v>0</v>
      </c>
      <c r="AH318" s="5">
        <v>0</v>
      </c>
      <c r="AI318" s="5">
        <v>0</v>
      </c>
      <c r="AJ318" s="5">
        <v>0</v>
      </c>
      <c r="AK318" s="93">
        <v>0</v>
      </c>
      <c r="AL318" s="93">
        <v>0</v>
      </c>
      <c r="AM318" s="93">
        <v>0</v>
      </c>
      <c r="AN318" s="93">
        <v>0</v>
      </c>
      <c r="AO318" s="93">
        <v>0</v>
      </c>
      <c r="AP318" s="93">
        <v>0</v>
      </c>
      <c r="AQ318" s="93">
        <v>0</v>
      </c>
      <c r="AR318" s="93">
        <v>0</v>
      </c>
      <c r="AS318" s="93">
        <v>0</v>
      </c>
      <c r="AT318" s="93">
        <v>0</v>
      </c>
      <c r="AU318" s="5">
        <v>0</v>
      </c>
      <c r="AV318" s="637"/>
    </row>
    <row r="319" spans="1:48" ht="18" customHeight="1">
      <c r="A319" s="526"/>
      <c r="B319" s="474"/>
      <c r="C319" s="656"/>
      <c r="D319" s="474"/>
      <c r="E319" s="476"/>
      <c r="F319" s="476"/>
      <c r="G319" s="476"/>
      <c r="H319" s="476"/>
      <c r="I319" s="476"/>
      <c r="J319" s="517"/>
      <c r="K319" s="517"/>
      <c r="L319" s="515"/>
      <c r="M319" s="515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5"/>
        <v>0</v>
      </c>
      <c r="V319" s="7" t="s">
        <v>52</v>
      </c>
      <c r="W319" s="93">
        <v>0</v>
      </c>
      <c r="X319" s="93">
        <v>0</v>
      </c>
      <c r="Y319" s="93">
        <v>0</v>
      </c>
      <c r="Z319" s="93">
        <v>0</v>
      </c>
      <c r="AA319" s="93">
        <v>0</v>
      </c>
      <c r="AB319" s="93">
        <v>0</v>
      </c>
      <c r="AC319" s="93">
        <v>0</v>
      </c>
      <c r="AD319" s="93">
        <v>0</v>
      </c>
      <c r="AE319" s="93">
        <v>0</v>
      </c>
      <c r="AF319" s="93">
        <v>0</v>
      </c>
      <c r="AG319" s="93">
        <v>0</v>
      </c>
      <c r="AH319" s="5">
        <v>0</v>
      </c>
      <c r="AI319" s="5">
        <v>0</v>
      </c>
      <c r="AJ319" s="5">
        <v>0</v>
      </c>
      <c r="AK319" s="93">
        <v>0</v>
      </c>
      <c r="AL319" s="93">
        <v>0</v>
      </c>
      <c r="AM319" s="93">
        <v>0</v>
      </c>
      <c r="AN319" s="93">
        <v>0</v>
      </c>
      <c r="AO319" s="93">
        <v>0</v>
      </c>
      <c r="AP319" s="93">
        <v>0</v>
      </c>
      <c r="AQ319" s="93">
        <v>0</v>
      </c>
      <c r="AR319" s="93">
        <v>0</v>
      </c>
      <c r="AS319" s="93">
        <v>0</v>
      </c>
      <c r="AT319" s="93">
        <v>0</v>
      </c>
      <c r="AU319" s="5">
        <v>0</v>
      </c>
      <c r="AV319" s="639"/>
    </row>
    <row r="320" spans="1:48" ht="17.25" customHeight="1">
      <c r="A320" s="526"/>
      <c r="B320" s="474"/>
      <c r="C320" s="656"/>
      <c r="D320" s="474"/>
      <c r="E320" s="476"/>
      <c r="F320" s="476"/>
      <c r="G320" s="476"/>
      <c r="H320" s="476"/>
      <c r="I320" s="476"/>
      <c r="J320" s="517"/>
      <c r="K320" s="517"/>
      <c r="L320" s="515"/>
      <c r="M320" s="515"/>
      <c r="N320" s="230">
        <f t="shared" ref="N320:T320" si="134">SUM(N314:N319)</f>
        <v>0</v>
      </c>
      <c r="O320" s="230">
        <f t="shared" si="134"/>
        <v>0</v>
      </c>
      <c r="P320" s="230">
        <f t="shared" si="134"/>
        <v>0.98</v>
      </c>
      <c r="Q320" s="230">
        <f t="shared" si="134"/>
        <v>11.31488</v>
      </c>
      <c r="R320" s="230">
        <f t="shared" si="134"/>
        <v>0.61768999999999996</v>
      </c>
      <c r="S320" s="230">
        <f t="shared" si="134"/>
        <v>0</v>
      </c>
      <c r="T320" s="230">
        <f t="shared" si="134"/>
        <v>0</v>
      </c>
      <c r="U320" s="231">
        <f t="shared" si="125"/>
        <v>12.912570000000001</v>
      </c>
      <c r="V320" s="231" t="s">
        <v>11</v>
      </c>
      <c r="W320" s="193">
        <f t="shared" ref="W320:AU320" si="135">SUM(W314:W319)</f>
        <v>11314.88</v>
      </c>
      <c r="X320" s="193">
        <f t="shared" si="135"/>
        <v>0</v>
      </c>
      <c r="Y320" s="193">
        <f t="shared" si="135"/>
        <v>0</v>
      </c>
      <c r="Z320" s="193">
        <f t="shared" si="135"/>
        <v>0</v>
      </c>
      <c r="AA320" s="193">
        <f t="shared" si="135"/>
        <v>0</v>
      </c>
      <c r="AB320" s="193">
        <f t="shared" si="135"/>
        <v>0</v>
      </c>
      <c r="AC320" s="193">
        <f t="shared" si="135"/>
        <v>0</v>
      </c>
      <c r="AD320" s="193">
        <f t="shared" si="135"/>
        <v>0</v>
      </c>
      <c r="AE320" s="193">
        <f t="shared" si="135"/>
        <v>0</v>
      </c>
      <c r="AF320" s="193">
        <f t="shared" si="135"/>
        <v>0</v>
      </c>
      <c r="AG320" s="193">
        <f t="shared" si="135"/>
        <v>0</v>
      </c>
      <c r="AH320" s="230">
        <f t="shared" si="135"/>
        <v>0</v>
      </c>
      <c r="AI320" s="230">
        <f t="shared" si="135"/>
        <v>0</v>
      </c>
      <c r="AJ320" s="230">
        <f t="shared" si="135"/>
        <v>0</v>
      </c>
      <c r="AK320" s="193">
        <f t="shared" si="135"/>
        <v>0</v>
      </c>
      <c r="AL320" s="193">
        <f t="shared" si="135"/>
        <v>0</v>
      </c>
      <c r="AM320" s="193">
        <f t="shared" si="135"/>
        <v>0</v>
      </c>
      <c r="AN320" s="193">
        <f t="shared" si="135"/>
        <v>0</v>
      </c>
      <c r="AO320" s="193">
        <f t="shared" si="135"/>
        <v>0</v>
      </c>
      <c r="AP320" s="193">
        <f t="shared" si="135"/>
        <v>0</v>
      </c>
      <c r="AQ320" s="193">
        <f t="shared" si="135"/>
        <v>0</v>
      </c>
      <c r="AR320" s="193">
        <f t="shared" si="135"/>
        <v>0</v>
      </c>
      <c r="AS320" s="193">
        <f t="shared" si="135"/>
        <v>0</v>
      </c>
      <c r="AT320" s="193">
        <f t="shared" si="135"/>
        <v>0</v>
      </c>
      <c r="AU320" s="230">
        <f t="shared" si="135"/>
        <v>0</v>
      </c>
      <c r="AV320" s="328"/>
    </row>
    <row r="321" spans="1:48" ht="19.5" customHeight="1">
      <c r="A321" s="526"/>
      <c r="B321" s="474" t="s">
        <v>244</v>
      </c>
      <c r="C321" s="656" t="s">
        <v>106</v>
      </c>
      <c r="D321" s="474" t="s">
        <v>269</v>
      </c>
      <c r="E321" s="476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517">
        <v>2021</v>
      </c>
      <c r="K321" s="517">
        <v>2022</v>
      </c>
      <c r="L321" s="515">
        <v>1.68618</v>
      </c>
      <c r="M321" s="515">
        <f t="shared" ref="M321" si="136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5"/>
        <v>1.68618</v>
      </c>
      <c r="V321" s="7" t="s">
        <v>3</v>
      </c>
      <c r="W321" s="93">
        <v>86.18</v>
      </c>
      <c r="X321" s="93">
        <v>0</v>
      </c>
      <c r="Y321" s="93">
        <v>0</v>
      </c>
      <c r="Z321" s="93">
        <v>0</v>
      </c>
      <c r="AA321" s="93">
        <v>0</v>
      </c>
      <c r="AB321" s="93">
        <v>0</v>
      </c>
      <c r="AC321" s="93">
        <v>0</v>
      </c>
      <c r="AD321" s="93">
        <v>0</v>
      </c>
      <c r="AE321" s="93">
        <v>0</v>
      </c>
      <c r="AF321" s="93">
        <v>0</v>
      </c>
      <c r="AG321" s="93">
        <v>0</v>
      </c>
      <c r="AH321" s="5">
        <v>0</v>
      </c>
      <c r="AI321" s="5">
        <v>0</v>
      </c>
      <c r="AJ321" s="5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5">
        <v>0</v>
      </c>
      <c r="AV321" s="636" t="s">
        <v>999</v>
      </c>
    </row>
    <row r="322" spans="1:48" ht="19.5" customHeight="1">
      <c r="A322" s="526"/>
      <c r="B322" s="474"/>
      <c r="C322" s="656"/>
      <c r="D322" s="474"/>
      <c r="E322" s="476"/>
      <c r="F322" s="6" t="s">
        <v>19</v>
      </c>
      <c r="G322" s="6" t="s">
        <v>22</v>
      </c>
      <c r="H322" s="6" t="s">
        <v>297</v>
      </c>
      <c r="I322" s="6" t="s">
        <v>297</v>
      </c>
      <c r="J322" s="517"/>
      <c r="K322" s="517"/>
      <c r="L322" s="515"/>
      <c r="M322" s="515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5"/>
        <v>0</v>
      </c>
      <c r="V322" s="5" t="s">
        <v>8</v>
      </c>
      <c r="W322" s="93">
        <v>0</v>
      </c>
      <c r="X322" s="93">
        <v>0</v>
      </c>
      <c r="Y322" s="93">
        <v>0</v>
      </c>
      <c r="Z322" s="93">
        <v>0</v>
      </c>
      <c r="AA322" s="93">
        <v>0</v>
      </c>
      <c r="AB322" s="93">
        <v>0</v>
      </c>
      <c r="AC322" s="93">
        <v>0</v>
      </c>
      <c r="AD322" s="93">
        <v>0</v>
      </c>
      <c r="AE322" s="93">
        <v>0</v>
      </c>
      <c r="AF322" s="93">
        <v>0</v>
      </c>
      <c r="AG322" s="93">
        <v>0</v>
      </c>
      <c r="AH322" s="5">
        <v>0</v>
      </c>
      <c r="AI322" s="5">
        <v>0</v>
      </c>
      <c r="AJ322" s="5">
        <v>0</v>
      </c>
      <c r="AK322" s="93">
        <v>0</v>
      </c>
      <c r="AL322" s="93">
        <v>0</v>
      </c>
      <c r="AM322" s="93">
        <v>0</v>
      </c>
      <c r="AN322" s="93">
        <v>0</v>
      </c>
      <c r="AO322" s="93">
        <v>0</v>
      </c>
      <c r="AP322" s="93">
        <v>0</v>
      </c>
      <c r="AQ322" s="93">
        <v>0</v>
      </c>
      <c r="AR322" s="93">
        <v>0</v>
      </c>
      <c r="AS322" s="93">
        <v>0</v>
      </c>
      <c r="AT322" s="93">
        <v>0</v>
      </c>
      <c r="AU322" s="5">
        <v>0</v>
      </c>
      <c r="AV322" s="637"/>
    </row>
    <row r="323" spans="1:48" ht="19.5" customHeight="1">
      <c r="A323" s="526"/>
      <c r="B323" s="474"/>
      <c r="C323" s="656"/>
      <c r="D323" s="474"/>
      <c r="E323" s="476"/>
      <c r="F323" s="476" t="s">
        <v>39</v>
      </c>
      <c r="G323" s="476" t="s">
        <v>21</v>
      </c>
      <c r="H323" s="476" t="s">
        <v>297</v>
      </c>
      <c r="I323" s="476" t="s">
        <v>297</v>
      </c>
      <c r="J323" s="517"/>
      <c r="K323" s="517"/>
      <c r="L323" s="515"/>
      <c r="M323" s="515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5"/>
        <v>0</v>
      </c>
      <c r="V323" s="7" t="s">
        <v>50</v>
      </c>
      <c r="W323" s="93">
        <v>0</v>
      </c>
      <c r="X323" s="93">
        <v>0</v>
      </c>
      <c r="Y323" s="93">
        <v>0</v>
      </c>
      <c r="Z323" s="93">
        <v>0</v>
      </c>
      <c r="AA323" s="93">
        <v>0</v>
      </c>
      <c r="AB323" s="93">
        <v>0</v>
      </c>
      <c r="AC323" s="93">
        <v>0</v>
      </c>
      <c r="AD323" s="93">
        <v>0</v>
      </c>
      <c r="AE323" s="93">
        <v>0</v>
      </c>
      <c r="AF323" s="93">
        <v>0</v>
      </c>
      <c r="AG323" s="93">
        <v>0</v>
      </c>
      <c r="AH323" s="5">
        <v>0</v>
      </c>
      <c r="AI323" s="5">
        <v>0</v>
      </c>
      <c r="AJ323" s="5">
        <v>0</v>
      </c>
      <c r="AK323" s="93">
        <v>0</v>
      </c>
      <c r="AL323" s="93">
        <v>0</v>
      </c>
      <c r="AM323" s="93">
        <v>0</v>
      </c>
      <c r="AN323" s="93">
        <v>0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5">
        <v>0</v>
      </c>
      <c r="AV323" s="637"/>
    </row>
    <row r="324" spans="1:48" ht="19.5" customHeight="1">
      <c r="A324" s="526"/>
      <c r="B324" s="474"/>
      <c r="C324" s="656"/>
      <c r="D324" s="474"/>
      <c r="E324" s="476"/>
      <c r="F324" s="476"/>
      <c r="G324" s="476"/>
      <c r="H324" s="476"/>
      <c r="I324" s="476"/>
      <c r="J324" s="517"/>
      <c r="K324" s="517"/>
      <c r="L324" s="515"/>
      <c r="M324" s="515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5"/>
        <v>0</v>
      </c>
      <c r="V324" s="7" t="s">
        <v>51</v>
      </c>
      <c r="W324" s="93">
        <v>0</v>
      </c>
      <c r="X324" s="93">
        <v>0</v>
      </c>
      <c r="Y324" s="93">
        <v>0</v>
      </c>
      <c r="Z324" s="93">
        <v>0</v>
      </c>
      <c r="AA324" s="93">
        <v>0</v>
      </c>
      <c r="AB324" s="93">
        <v>0</v>
      </c>
      <c r="AC324" s="93">
        <v>0</v>
      </c>
      <c r="AD324" s="93">
        <v>0</v>
      </c>
      <c r="AE324" s="93">
        <v>0</v>
      </c>
      <c r="AF324" s="93">
        <v>0</v>
      </c>
      <c r="AG324" s="93">
        <v>0</v>
      </c>
      <c r="AH324" s="5">
        <v>0</v>
      </c>
      <c r="AI324" s="5">
        <v>0</v>
      </c>
      <c r="AJ324" s="5">
        <v>0</v>
      </c>
      <c r="AK324" s="93">
        <v>0</v>
      </c>
      <c r="AL324" s="93">
        <v>0</v>
      </c>
      <c r="AM324" s="93">
        <v>0</v>
      </c>
      <c r="AN324" s="93">
        <v>0</v>
      </c>
      <c r="AO324" s="93">
        <v>0</v>
      </c>
      <c r="AP324" s="93">
        <v>0</v>
      </c>
      <c r="AQ324" s="93">
        <v>0</v>
      </c>
      <c r="AR324" s="93">
        <v>0</v>
      </c>
      <c r="AS324" s="93">
        <v>0</v>
      </c>
      <c r="AT324" s="93">
        <v>0</v>
      </c>
      <c r="AU324" s="5">
        <v>0</v>
      </c>
      <c r="AV324" s="637"/>
    </row>
    <row r="325" spans="1:48" ht="18" customHeight="1">
      <c r="A325" s="526"/>
      <c r="B325" s="474"/>
      <c r="C325" s="656"/>
      <c r="D325" s="474"/>
      <c r="E325" s="476"/>
      <c r="F325" s="476"/>
      <c r="G325" s="476"/>
      <c r="H325" s="476"/>
      <c r="I325" s="476"/>
      <c r="J325" s="517"/>
      <c r="K325" s="517"/>
      <c r="L325" s="515"/>
      <c r="M325" s="515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5"/>
        <v>0</v>
      </c>
      <c r="V325" s="7" t="s">
        <v>52</v>
      </c>
      <c r="W325" s="93">
        <v>0</v>
      </c>
      <c r="X325" s="93">
        <v>0</v>
      </c>
      <c r="Y325" s="93">
        <v>0</v>
      </c>
      <c r="Z325" s="93">
        <v>0</v>
      </c>
      <c r="AA325" s="93">
        <v>0</v>
      </c>
      <c r="AB325" s="93">
        <v>0</v>
      </c>
      <c r="AC325" s="93">
        <v>0</v>
      </c>
      <c r="AD325" s="93">
        <v>0</v>
      </c>
      <c r="AE325" s="93">
        <v>0</v>
      </c>
      <c r="AF325" s="93">
        <v>0</v>
      </c>
      <c r="AG325" s="93">
        <v>0</v>
      </c>
      <c r="AH325" s="5">
        <v>0</v>
      </c>
      <c r="AI325" s="5">
        <v>0</v>
      </c>
      <c r="AJ325" s="5">
        <v>0</v>
      </c>
      <c r="AK325" s="93">
        <v>0</v>
      </c>
      <c r="AL325" s="93">
        <v>0</v>
      </c>
      <c r="AM325" s="93">
        <v>0</v>
      </c>
      <c r="AN325" s="93">
        <v>0</v>
      </c>
      <c r="AO325" s="93">
        <v>0</v>
      </c>
      <c r="AP325" s="93">
        <v>0</v>
      </c>
      <c r="AQ325" s="93">
        <v>0</v>
      </c>
      <c r="AR325" s="93">
        <v>0</v>
      </c>
      <c r="AS325" s="93">
        <v>0</v>
      </c>
      <c r="AT325" s="93">
        <v>0</v>
      </c>
      <c r="AU325" s="5">
        <v>0</v>
      </c>
      <c r="AV325" s="637"/>
    </row>
    <row r="326" spans="1:48" ht="17.25" customHeight="1">
      <c r="A326" s="526"/>
      <c r="B326" s="474"/>
      <c r="C326" s="656"/>
      <c r="D326" s="474"/>
      <c r="E326" s="476"/>
      <c r="F326" s="476"/>
      <c r="G326" s="476"/>
      <c r="H326" s="476"/>
      <c r="I326" s="476"/>
      <c r="J326" s="517"/>
      <c r="K326" s="517"/>
      <c r="L326" s="515"/>
      <c r="M326" s="515"/>
      <c r="N326" s="230">
        <f t="shared" ref="N326:T326" si="137">SUM(N321:N325)</f>
        <v>0</v>
      </c>
      <c r="O326" s="230">
        <f t="shared" si="137"/>
        <v>0</v>
      </c>
      <c r="P326" s="230">
        <f t="shared" si="137"/>
        <v>1.6</v>
      </c>
      <c r="Q326" s="230">
        <f t="shared" si="137"/>
        <v>8.6180000000000007E-2</v>
      </c>
      <c r="R326" s="230">
        <f t="shared" si="137"/>
        <v>0</v>
      </c>
      <c r="S326" s="230">
        <f t="shared" si="137"/>
        <v>0</v>
      </c>
      <c r="T326" s="230">
        <f t="shared" si="137"/>
        <v>0</v>
      </c>
      <c r="U326" s="231">
        <f t="shared" si="125"/>
        <v>1.68618</v>
      </c>
      <c r="V326" s="231" t="s">
        <v>11</v>
      </c>
      <c r="W326" s="193">
        <f t="shared" ref="W326:AU326" si="138">SUM(W321:W325)</f>
        <v>86.18</v>
      </c>
      <c r="X326" s="193">
        <f t="shared" si="138"/>
        <v>0</v>
      </c>
      <c r="Y326" s="193">
        <f t="shared" si="138"/>
        <v>0</v>
      </c>
      <c r="Z326" s="193">
        <f t="shared" si="138"/>
        <v>0</v>
      </c>
      <c r="AA326" s="193">
        <f t="shared" si="138"/>
        <v>0</v>
      </c>
      <c r="AB326" s="193">
        <f t="shared" si="138"/>
        <v>0</v>
      </c>
      <c r="AC326" s="193">
        <f t="shared" si="138"/>
        <v>0</v>
      </c>
      <c r="AD326" s="193">
        <f t="shared" si="138"/>
        <v>0</v>
      </c>
      <c r="AE326" s="193">
        <f t="shared" si="138"/>
        <v>0</v>
      </c>
      <c r="AF326" s="193">
        <f t="shared" si="138"/>
        <v>0</v>
      </c>
      <c r="AG326" s="193">
        <f t="shared" si="138"/>
        <v>0</v>
      </c>
      <c r="AH326" s="230">
        <f t="shared" si="138"/>
        <v>0</v>
      </c>
      <c r="AI326" s="230">
        <f t="shared" si="138"/>
        <v>0</v>
      </c>
      <c r="AJ326" s="230">
        <f t="shared" si="138"/>
        <v>0</v>
      </c>
      <c r="AK326" s="193">
        <f t="shared" si="138"/>
        <v>0</v>
      </c>
      <c r="AL326" s="193">
        <f t="shared" si="138"/>
        <v>0</v>
      </c>
      <c r="AM326" s="193">
        <f t="shared" si="138"/>
        <v>0</v>
      </c>
      <c r="AN326" s="193">
        <f t="shared" si="138"/>
        <v>0</v>
      </c>
      <c r="AO326" s="193">
        <f t="shared" si="138"/>
        <v>0</v>
      </c>
      <c r="AP326" s="193">
        <f t="shared" si="138"/>
        <v>0</v>
      </c>
      <c r="AQ326" s="193">
        <f t="shared" si="138"/>
        <v>0</v>
      </c>
      <c r="AR326" s="193">
        <f t="shared" si="138"/>
        <v>0</v>
      </c>
      <c r="AS326" s="193">
        <f t="shared" si="138"/>
        <v>0</v>
      </c>
      <c r="AT326" s="193">
        <f t="shared" si="138"/>
        <v>0</v>
      </c>
      <c r="AU326" s="230">
        <f t="shared" si="138"/>
        <v>0</v>
      </c>
      <c r="AV326" s="328"/>
    </row>
    <row r="327" spans="1:48" ht="19.5" customHeight="1">
      <c r="A327" s="526"/>
      <c r="B327" s="474" t="s">
        <v>245</v>
      </c>
      <c r="C327" s="656" t="s">
        <v>107</v>
      </c>
      <c r="D327" s="474" t="s">
        <v>270</v>
      </c>
      <c r="E327" s="476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517">
        <v>2022</v>
      </c>
      <c r="K327" s="517">
        <v>2023</v>
      </c>
      <c r="L327" s="515">
        <v>17.08165</v>
      </c>
      <c r="M327" s="515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5"/>
        <v>17.08165</v>
      </c>
      <c r="V327" s="7" t="s">
        <v>3</v>
      </c>
      <c r="W327" s="93">
        <v>1539.37</v>
      </c>
      <c r="X327" s="93">
        <v>0</v>
      </c>
      <c r="Y327" s="93">
        <v>0</v>
      </c>
      <c r="Z327" s="93">
        <v>0</v>
      </c>
      <c r="AA327" s="93">
        <v>0</v>
      </c>
      <c r="AB327" s="93">
        <v>0</v>
      </c>
      <c r="AC327" s="93">
        <v>0</v>
      </c>
      <c r="AD327" s="93">
        <v>0</v>
      </c>
      <c r="AE327" s="93">
        <v>0</v>
      </c>
      <c r="AF327" s="93">
        <v>0</v>
      </c>
      <c r="AG327" s="93">
        <v>0</v>
      </c>
      <c r="AH327" s="5">
        <v>0</v>
      </c>
      <c r="AI327" s="5">
        <v>0</v>
      </c>
      <c r="AJ327" s="5">
        <v>0</v>
      </c>
      <c r="AK327" s="93">
        <v>0</v>
      </c>
      <c r="AL327" s="93">
        <v>0</v>
      </c>
      <c r="AM327" s="93">
        <v>0</v>
      </c>
      <c r="AN327" s="93">
        <v>0</v>
      </c>
      <c r="AO327" s="93">
        <v>0</v>
      </c>
      <c r="AP327" s="93">
        <v>0</v>
      </c>
      <c r="AQ327" s="93">
        <v>0</v>
      </c>
      <c r="AR327" s="93">
        <v>0</v>
      </c>
      <c r="AS327" s="93">
        <v>0</v>
      </c>
      <c r="AT327" s="93">
        <v>0</v>
      </c>
      <c r="AU327" s="5">
        <v>0</v>
      </c>
      <c r="AV327" s="636" t="s">
        <v>1004</v>
      </c>
    </row>
    <row r="328" spans="1:48" ht="19.5" customHeight="1">
      <c r="A328" s="526"/>
      <c r="B328" s="474"/>
      <c r="C328" s="656"/>
      <c r="D328" s="474"/>
      <c r="E328" s="476"/>
      <c r="F328" s="6" t="s">
        <v>19</v>
      </c>
      <c r="G328" s="6" t="s">
        <v>22</v>
      </c>
      <c r="H328" s="6" t="s">
        <v>297</v>
      </c>
      <c r="I328" s="6" t="s">
        <v>297</v>
      </c>
      <c r="J328" s="517"/>
      <c r="K328" s="517"/>
      <c r="L328" s="515"/>
      <c r="M328" s="515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5"/>
        <v>0</v>
      </c>
      <c r="V328" s="5" t="s">
        <v>8</v>
      </c>
      <c r="W328" s="93">
        <v>0</v>
      </c>
      <c r="X328" s="93">
        <v>0</v>
      </c>
      <c r="Y328" s="93">
        <v>0</v>
      </c>
      <c r="Z328" s="93">
        <v>0</v>
      </c>
      <c r="AA328" s="93">
        <v>0</v>
      </c>
      <c r="AB328" s="93">
        <v>0</v>
      </c>
      <c r="AC328" s="93">
        <v>0</v>
      </c>
      <c r="AD328" s="93">
        <v>0</v>
      </c>
      <c r="AE328" s="93">
        <v>0</v>
      </c>
      <c r="AF328" s="93">
        <v>0</v>
      </c>
      <c r="AG328" s="93">
        <v>0</v>
      </c>
      <c r="AH328" s="5">
        <v>0</v>
      </c>
      <c r="AI328" s="5">
        <v>0</v>
      </c>
      <c r="AJ328" s="5">
        <v>0</v>
      </c>
      <c r="AK328" s="93">
        <v>0</v>
      </c>
      <c r="AL328" s="93">
        <v>0</v>
      </c>
      <c r="AM328" s="93">
        <v>0</v>
      </c>
      <c r="AN328" s="93">
        <v>0</v>
      </c>
      <c r="AO328" s="93">
        <v>0</v>
      </c>
      <c r="AP328" s="93">
        <v>0</v>
      </c>
      <c r="AQ328" s="93">
        <v>0</v>
      </c>
      <c r="AR328" s="93">
        <v>0</v>
      </c>
      <c r="AS328" s="93">
        <v>0</v>
      </c>
      <c r="AT328" s="93">
        <v>0</v>
      </c>
      <c r="AU328" s="5">
        <v>0</v>
      </c>
      <c r="AV328" s="637"/>
    </row>
    <row r="329" spans="1:48" ht="19.5" customHeight="1">
      <c r="A329" s="526"/>
      <c r="B329" s="474"/>
      <c r="C329" s="656"/>
      <c r="D329" s="474"/>
      <c r="E329" s="476"/>
      <c r="F329" s="476" t="s">
        <v>39</v>
      </c>
      <c r="G329" s="476" t="s">
        <v>21</v>
      </c>
      <c r="H329" s="476" t="s">
        <v>297</v>
      </c>
      <c r="I329" s="476" t="s">
        <v>297</v>
      </c>
      <c r="J329" s="517"/>
      <c r="K329" s="517"/>
      <c r="L329" s="515"/>
      <c r="M329" s="515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5"/>
        <v>0</v>
      </c>
      <c r="V329" s="7" t="s">
        <v>50</v>
      </c>
      <c r="W329" s="93">
        <v>0</v>
      </c>
      <c r="X329" s="93">
        <v>0</v>
      </c>
      <c r="Y329" s="93">
        <v>0</v>
      </c>
      <c r="Z329" s="93">
        <v>0</v>
      </c>
      <c r="AA329" s="93">
        <v>0</v>
      </c>
      <c r="AB329" s="93">
        <v>0</v>
      </c>
      <c r="AC329" s="93">
        <v>0</v>
      </c>
      <c r="AD329" s="93">
        <v>0</v>
      </c>
      <c r="AE329" s="93">
        <v>0</v>
      </c>
      <c r="AF329" s="93">
        <v>0</v>
      </c>
      <c r="AG329" s="93">
        <v>0</v>
      </c>
      <c r="AH329" s="5">
        <v>0</v>
      </c>
      <c r="AI329" s="5">
        <v>0</v>
      </c>
      <c r="AJ329" s="5">
        <v>0</v>
      </c>
      <c r="AK329" s="93">
        <v>0</v>
      </c>
      <c r="AL329" s="93">
        <v>0</v>
      </c>
      <c r="AM329" s="93">
        <v>0</v>
      </c>
      <c r="AN329" s="93">
        <v>0</v>
      </c>
      <c r="AO329" s="93">
        <v>0</v>
      </c>
      <c r="AP329" s="93">
        <v>0</v>
      </c>
      <c r="AQ329" s="93">
        <v>0</v>
      </c>
      <c r="AR329" s="93">
        <v>0</v>
      </c>
      <c r="AS329" s="93">
        <v>0</v>
      </c>
      <c r="AT329" s="93">
        <v>0</v>
      </c>
      <c r="AU329" s="5">
        <v>0</v>
      </c>
      <c r="AV329" s="637"/>
    </row>
    <row r="330" spans="1:48" ht="19.5" customHeight="1">
      <c r="A330" s="526"/>
      <c r="B330" s="474"/>
      <c r="C330" s="656"/>
      <c r="D330" s="474"/>
      <c r="E330" s="476"/>
      <c r="F330" s="476"/>
      <c r="G330" s="476"/>
      <c r="H330" s="476"/>
      <c r="I330" s="476"/>
      <c r="J330" s="517"/>
      <c r="K330" s="517"/>
      <c r="L330" s="515"/>
      <c r="M330" s="515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5"/>
        <v>0</v>
      </c>
      <c r="V330" s="7" t="s">
        <v>51</v>
      </c>
      <c r="W330" s="93">
        <v>0</v>
      </c>
      <c r="X330" s="93">
        <v>0</v>
      </c>
      <c r="Y330" s="93">
        <v>0</v>
      </c>
      <c r="Z330" s="93">
        <v>0</v>
      </c>
      <c r="AA330" s="93">
        <v>0</v>
      </c>
      <c r="AB330" s="93">
        <v>0</v>
      </c>
      <c r="AC330" s="93">
        <v>0</v>
      </c>
      <c r="AD330" s="93">
        <v>0</v>
      </c>
      <c r="AE330" s="93">
        <v>0</v>
      </c>
      <c r="AF330" s="93">
        <v>0</v>
      </c>
      <c r="AG330" s="93">
        <v>0</v>
      </c>
      <c r="AH330" s="5">
        <v>0</v>
      </c>
      <c r="AI330" s="5">
        <v>0</v>
      </c>
      <c r="AJ330" s="5">
        <v>0</v>
      </c>
      <c r="AK330" s="93">
        <v>0</v>
      </c>
      <c r="AL330" s="93">
        <v>0</v>
      </c>
      <c r="AM330" s="93">
        <v>0</v>
      </c>
      <c r="AN330" s="93">
        <v>0</v>
      </c>
      <c r="AO330" s="93">
        <v>0</v>
      </c>
      <c r="AP330" s="93">
        <v>0</v>
      </c>
      <c r="AQ330" s="93">
        <v>0</v>
      </c>
      <c r="AR330" s="93">
        <v>0</v>
      </c>
      <c r="AS330" s="93">
        <v>0</v>
      </c>
      <c r="AT330" s="93">
        <v>0</v>
      </c>
      <c r="AU330" s="5">
        <v>0</v>
      </c>
      <c r="AV330" s="637"/>
    </row>
    <row r="331" spans="1:48" ht="18" customHeight="1">
      <c r="A331" s="526"/>
      <c r="B331" s="474"/>
      <c r="C331" s="656"/>
      <c r="D331" s="474"/>
      <c r="E331" s="476"/>
      <c r="F331" s="476"/>
      <c r="G331" s="476"/>
      <c r="H331" s="476"/>
      <c r="I331" s="476"/>
      <c r="J331" s="517"/>
      <c r="K331" s="517"/>
      <c r="L331" s="515"/>
      <c r="M331" s="515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5"/>
        <v>0</v>
      </c>
      <c r="V331" s="7" t="s">
        <v>52</v>
      </c>
      <c r="W331" s="93">
        <v>0</v>
      </c>
      <c r="X331" s="93">
        <v>0</v>
      </c>
      <c r="Y331" s="93">
        <v>0</v>
      </c>
      <c r="Z331" s="93">
        <v>0</v>
      </c>
      <c r="AA331" s="93">
        <v>0</v>
      </c>
      <c r="AB331" s="93">
        <v>0</v>
      </c>
      <c r="AC331" s="93">
        <v>0</v>
      </c>
      <c r="AD331" s="93">
        <v>0</v>
      </c>
      <c r="AE331" s="93">
        <v>0</v>
      </c>
      <c r="AF331" s="93">
        <v>0</v>
      </c>
      <c r="AG331" s="93">
        <v>0</v>
      </c>
      <c r="AH331" s="5">
        <v>0</v>
      </c>
      <c r="AI331" s="5">
        <v>0</v>
      </c>
      <c r="AJ331" s="5">
        <v>0</v>
      </c>
      <c r="AK331" s="93">
        <v>0</v>
      </c>
      <c r="AL331" s="93">
        <v>0</v>
      </c>
      <c r="AM331" s="93">
        <v>0</v>
      </c>
      <c r="AN331" s="93">
        <v>0</v>
      </c>
      <c r="AO331" s="93">
        <v>0</v>
      </c>
      <c r="AP331" s="93">
        <v>0</v>
      </c>
      <c r="AQ331" s="93">
        <v>0</v>
      </c>
      <c r="AR331" s="93">
        <v>0</v>
      </c>
      <c r="AS331" s="93">
        <v>0</v>
      </c>
      <c r="AT331" s="93">
        <v>0</v>
      </c>
      <c r="AU331" s="5">
        <v>0</v>
      </c>
      <c r="AV331" s="637"/>
    </row>
    <row r="332" spans="1:48" ht="17.25" customHeight="1">
      <c r="A332" s="527"/>
      <c r="B332" s="474"/>
      <c r="C332" s="656"/>
      <c r="D332" s="474"/>
      <c r="E332" s="476"/>
      <c r="F332" s="476"/>
      <c r="G332" s="476"/>
      <c r="H332" s="476"/>
      <c r="I332" s="476"/>
      <c r="J332" s="517"/>
      <c r="K332" s="517"/>
      <c r="L332" s="515"/>
      <c r="M332" s="515"/>
      <c r="N332" s="230">
        <f t="shared" ref="N332:T332" si="139">SUM(N327:N331)</f>
        <v>0</v>
      </c>
      <c r="O332" s="230">
        <f t="shared" si="139"/>
        <v>0</v>
      </c>
      <c r="P332" s="230">
        <f t="shared" si="139"/>
        <v>0</v>
      </c>
      <c r="Q332" s="230">
        <f t="shared" si="139"/>
        <v>1.5393699999999999</v>
      </c>
      <c r="R332" s="230">
        <f t="shared" si="139"/>
        <v>15.54228</v>
      </c>
      <c r="S332" s="230">
        <f t="shared" si="139"/>
        <v>0</v>
      </c>
      <c r="T332" s="230">
        <f t="shared" si="139"/>
        <v>0</v>
      </c>
      <c r="U332" s="231">
        <f t="shared" si="125"/>
        <v>17.08165</v>
      </c>
      <c r="V332" s="231" t="s">
        <v>11</v>
      </c>
      <c r="W332" s="193">
        <f t="shared" ref="W332:AU332" si="140">SUM(W327:W331)</f>
        <v>1539.37</v>
      </c>
      <c r="X332" s="193">
        <f t="shared" si="140"/>
        <v>0</v>
      </c>
      <c r="Y332" s="193">
        <f t="shared" si="140"/>
        <v>0</v>
      </c>
      <c r="Z332" s="193">
        <f t="shared" si="140"/>
        <v>0</v>
      </c>
      <c r="AA332" s="193">
        <f t="shared" si="140"/>
        <v>0</v>
      </c>
      <c r="AB332" s="193">
        <f t="shared" si="140"/>
        <v>0</v>
      </c>
      <c r="AC332" s="193">
        <f t="shared" si="140"/>
        <v>0</v>
      </c>
      <c r="AD332" s="193">
        <f t="shared" si="140"/>
        <v>0</v>
      </c>
      <c r="AE332" s="193">
        <f t="shared" si="140"/>
        <v>0</v>
      </c>
      <c r="AF332" s="193">
        <f t="shared" si="140"/>
        <v>0</v>
      </c>
      <c r="AG332" s="193">
        <f t="shared" si="140"/>
        <v>0</v>
      </c>
      <c r="AH332" s="230">
        <f t="shared" si="140"/>
        <v>0</v>
      </c>
      <c r="AI332" s="230">
        <f t="shared" si="140"/>
        <v>0</v>
      </c>
      <c r="AJ332" s="230">
        <f t="shared" si="140"/>
        <v>0</v>
      </c>
      <c r="AK332" s="193">
        <f t="shared" si="140"/>
        <v>0</v>
      </c>
      <c r="AL332" s="193">
        <f t="shared" si="140"/>
        <v>0</v>
      </c>
      <c r="AM332" s="193">
        <f t="shared" si="140"/>
        <v>0</v>
      </c>
      <c r="AN332" s="193">
        <f t="shared" si="140"/>
        <v>0</v>
      </c>
      <c r="AO332" s="193">
        <f t="shared" si="140"/>
        <v>0</v>
      </c>
      <c r="AP332" s="193">
        <f t="shared" si="140"/>
        <v>0</v>
      </c>
      <c r="AQ332" s="193">
        <f t="shared" si="140"/>
        <v>0</v>
      </c>
      <c r="AR332" s="193">
        <f t="shared" si="140"/>
        <v>0</v>
      </c>
      <c r="AS332" s="193">
        <f t="shared" si="140"/>
        <v>0</v>
      </c>
      <c r="AT332" s="193">
        <f t="shared" si="140"/>
        <v>0</v>
      </c>
      <c r="AU332" s="230">
        <f t="shared" si="140"/>
        <v>0</v>
      </c>
      <c r="AV332" s="328"/>
    </row>
    <row r="333" spans="1:48" ht="15.75" hidden="1" customHeight="1">
      <c r="A333" s="467" t="s">
        <v>173</v>
      </c>
      <c r="B333" s="468"/>
      <c r="C333" s="468"/>
      <c r="D333" s="468"/>
      <c r="E333" s="468"/>
      <c r="F333" s="468"/>
      <c r="G333" s="468"/>
      <c r="H333" s="468"/>
      <c r="I333" s="468"/>
      <c r="J333" s="468"/>
      <c r="K333" s="468"/>
      <c r="L333" s="468"/>
      <c r="M333" s="468"/>
      <c r="N333" s="468"/>
      <c r="O333" s="468"/>
      <c r="P333" s="468"/>
      <c r="Q333" s="468"/>
      <c r="R333" s="468"/>
      <c r="S333" s="468"/>
      <c r="T333" s="468"/>
      <c r="U333" s="468"/>
      <c r="V333" s="518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88"/>
      <c r="AI333" s="188"/>
      <c r="AJ333" s="188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88"/>
      <c r="AV333" s="302"/>
    </row>
    <row r="334" spans="1:48" ht="29.25" hidden="1" customHeight="1">
      <c r="A334" s="522" t="s">
        <v>65</v>
      </c>
      <c r="B334" s="523"/>
      <c r="C334" s="523"/>
      <c r="D334" s="523"/>
      <c r="E334" s="523"/>
      <c r="F334" s="523"/>
      <c r="G334" s="523"/>
      <c r="H334" s="523"/>
      <c r="I334" s="523"/>
      <c r="J334" s="523"/>
      <c r="K334" s="523"/>
      <c r="L334" s="523"/>
      <c r="M334" s="523"/>
      <c r="N334" s="523"/>
      <c r="O334" s="523"/>
      <c r="P334" s="523"/>
      <c r="Q334" s="523"/>
      <c r="R334" s="523"/>
      <c r="S334" s="523"/>
      <c r="T334" s="523"/>
      <c r="U334" s="523"/>
      <c r="V334" s="524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88"/>
      <c r="AI334" s="188"/>
      <c r="AJ334" s="188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88"/>
      <c r="AV334" s="302"/>
    </row>
    <row r="335" spans="1:48" ht="15.75" hidden="1" customHeight="1">
      <c r="A335" s="467" t="s">
        <v>174</v>
      </c>
      <c r="B335" s="468"/>
      <c r="C335" s="468"/>
      <c r="D335" s="468"/>
      <c r="E335" s="468"/>
      <c r="F335" s="468"/>
      <c r="G335" s="468"/>
      <c r="H335" s="468"/>
      <c r="I335" s="468"/>
      <c r="J335" s="468"/>
      <c r="K335" s="468"/>
      <c r="L335" s="468"/>
      <c r="M335" s="468"/>
      <c r="N335" s="468"/>
      <c r="O335" s="468"/>
      <c r="P335" s="468"/>
      <c r="Q335" s="468"/>
      <c r="R335" s="468"/>
      <c r="S335" s="468"/>
      <c r="T335" s="468"/>
      <c r="U335" s="468"/>
      <c r="V335" s="518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88"/>
      <c r="AI335" s="188"/>
      <c r="AJ335" s="188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88"/>
      <c r="AV335" s="302"/>
    </row>
    <row r="336" spans="1:48" ht="29.25" hidden="1" customHeight="1">
      <c r="A336" s="522" t="s">
        <v>65</v>
      </c>
      <c r="B336" s="523"/>
      <c r="C336" s="523"/>
      <c r="D336" s="523"/>
      <c r="E336" s="523"/>
      <c r="F336" s="523"/>
      <c r="G336" s="523"/>
      <c r="H336" s="523"/>
      <c r="I336" s="523"/>
      <c r="J336" s="523"/>
      <c r="K336" s="523"/>
      <c r="L336" s="523"/>
      <c r="M336" s="523"/>
      <c r="N336" s="523"/>
      <c r="O336" s="523"/>
      <c r="P336" s="523"/>
      <c r="Q336" s="523"/>
      <c r="R336" s="523"/>
      <c r="S336" s="523"/>
      <c r="T336" s="523"/>
      <c r="U336" s="523"/>
      <c r="V336" s="524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88"/>
      <c r="AI336" s="188"/>
      <c r="AJ336" s="188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88"/>
      <c r="AV336" s="302"/>
    </row>
    <row r="337" spans="1:48" ht="15.75" hidden="1" customHeight="1">
      <c r="A337" s="467" t="s">
        <v>175</v>
      </c>
      <c r="B337" s="468"/>
      <c r="C337" s="468"/>
      <c r="D337" s="468"/>
      <c r="E337" s="468"/>
      <c r="F337" s="468"/>
      <c r="G337" s="468"/>
      <c r="H337" s="468"/>
      <c r="I337" s="468"/>
      <c r="J337" s="468"/>
      <c r="K337" s="468"/>
      <c r="L337" s="468"/>
      <c r="M337" s="468"/>
      <c r="N337" s="468"/>
      <c r="O337" s="468"/>
      <c r="P337" s="468"/>
      <c r="Q337" s="468"/>
      <c r="R337" s="468"/>
      <c r="S337" s="468"/>
      <c r="T337" s="468"/>
      <c r="U337" s="468"/>
      <c r="V337" s="518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88"/>
      <c r="AI337" s="188"/>
      <c r="AJ337" s="188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88"/>
      <c r="AV337" s="302"/>
    </row>
    <row r="338" spans="1:48" ht="29.25" hidden="1" customHeight="1">
      <c r="A338" s="522" t="s">
        <v>65</v>
      </c>
      <c r="B338" s="523"/>
      <c r="C338" s="523"/>
      <c r="D338" s="523"/>
      <c r="E338" s="523"/>
      <c r="F338" s="523"/>
      <c r="G338" s="523"/>
      <c r="H338" s="523"/>
      <c r="I338" s="523"/>
      <c r="J338" s="523"/>
      <c r="K338" s="523"/>
      <c r="L338" s="523"/>
      <c r="M338" s="523"/>
      <c r="N338" s="523"/>
      <c r="O338" s="523"/>
      <c r="P338" s="523"/>
      <c r="Q338" s="523"/>
      <c r="R338" s="523"/>
      <c r="S338" s="523"/>
      <c r="T338" s="523"/>
      <c r="U338" s="523"/>
      <c r="V338" s="524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88"/>
      <c r="AI338" s="188"/>
      <c r="AJ338" s="188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88"/>
      <c r="AV338" s="302"/>
    </row>
    <row r="339" spans="1:48" ht="18.75" hidden="1" customHeight="1">
      <c r="A339" s="544" t="s">
        <v>45</v>
      </c>
      <c r="B339" s="545"/>
      <c r="C339" s="545"/>
      <c r="D339" s="545"/>
      <c r="E339" s="545"/>
      <c r="F339" s="545"/>
      <c r="G339" s="545"/>
      <c r="H339" s="545"/>
      <c r="I339" s="545"/>
      <c r="J339" s="545"/>
      <c r="K339" s="545"/>
      <c r="L339" s="545"/>
      <c r="M339" s="545"/>
      <c r="N339" s="545"/>
      <c r="O339" s="545"/>
      <c r="P339" s="545"/>
      <c r="Q339" s="545"/>
      <c r="R339" s="545"/>
      <c r="S339" s="545"/>
      <c r="T339" s="545"/>
      <c r="U339" s="545"/>
      <c r="V339" s="546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88"/>
      <c r="AI339" s="188"/>
      <c r="AJ339" s="188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88"/>
      <c r="AV339" s="302"/>
    </row>
    <row r="340" spans="1:48" ht="17.25" hidden="1" customHeight="1">
      <c r="A340" s="542"/>
      <c r="B340" s="543"/>
      <c r="C340" s="543"/>
      <c r="D340" s="543"/>
      <c r="E340" s="543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1">O269+O276+O285+O299+O308+O314+O321+O327</f>
        <v>7.7170399999999999</v>
      </c>
      <c r="P340" s="9">
        <f t="shared" si="141"/>
        <v>9.8264499999999995</v>
      </c>
      <c r="Q340" s="9">
        <f t="shared" si="141"/>
        <v>25.25902</v>
      </c>
      <c r="R340" s="9">
        <f t="shared" si="141"/>
        <v>30.51473</v>
      </c>
      <c r="S340" s="9">
        <f t="shared" si="141"/>
        <v>0</v>
      </c>
      <c r="T340" s="9">
        <f t="shared" si="141"/>
        <v>0</v>
      </c>
      <c r="U340" s="9">
        <f t="shared" ref="U340:U345" si="142">SUM(N340:T340)</f>
        <v>74.827359999999999</v>
      </c>
      <c r="V340" s="16" t="s">
        <v>3</v>
      </c>
      <c r="W340" s="93">
        <f t="shared" ref="W340:AU340" si="143">W269+W276+W285+W299+W308+W314+W321+W327</f>
        <v>25259.02</v>
      </c>
      <c r="X340" s="93">
        <f t="shared" si="143"/>
        <v>2975.0160000000001</v>
      </c>
      <c r="Y340" s="93">
        <f t="shared" si="143"/>
        <v>0</v>
      </c>
      <c r="Z340" s="93">
        <f t="shared" si="143"/>
        <v>0</v>
      </c>
      <c r="AA340" s="93">
        <f t="shared" si="143"/>
        <v>0</v>
      </c>
      <c r="AB340" s="93">
        <f t="shared" si="143"/>
        <v>0</v>
      </c>
      <c r="AC340" s="93">
        <f t="shared" si="143"/>
        <v>0</v>
      </c>
      <c r="AD340" s="93">
        <f t="shared" si="143"/>
        <v>0</v>
      </c>
      <c r="AE340" s="93">
        <f t="shared" si="143"/>
        <v>0</v>
      </c>
      <c r="AF340" s="93">
        <f t="shared" si="143"/>
        <v>0</v>
      </c>
      <c r="AG340" s="93">
        <f t="shared" si="143"/>
        <v>0</v>
      </c>
      <c r="AH340" s="9">
        <f t="shared" si="143"/>
        <v>870.53</v>
      </c>
      <c r="AI340" s="9">
        <f t="shared" si="143"/>
        <v>870.53</v>
      </c>
      <c r="AJ340" s="9">
        <f t="shared" si="143"/>
        <v>870.53</v>
      </c>
      <c r="AK340" s="93">
        <f t="shared" si="143"/>
        <v>870.52800000000002</v>
      </c>
      <c r="AL340" s="93">
        <f t="shared" si="143"/>
        <v>0</v>
      </c>
      <c r="AM340" s="93">
        <f t="shared" si="143"/>
        <v>0</v>
      </c>
      <c r="AN340" s="93">
        <f t="shared" si="143"/>
        <v>0</v>
      </c>
      <c r="AO340" s="93">
        <f t="shared" si="143"/>
        <v>0</v>
      </c>
      <c r="AP340" s="93">
        <f t="shared" si="143"/>
        <v>0</v>
      </c>
      <c r="AQ340" s="93">
        <f t="shared" si="143"/>
        <v>0</v>
      </c>
      <c r="AR340" s="93">
        <f t="shared" si="143"/>
        <v>0</v>
      </c>
      <c r="AS340" s="93">
        <f t="shared" si="143"/>
        <v>0</v>
      </c>
      <c r="AT340" s="93">
        <f t="shared" si="143"/>
        <v>0</v>
      </c>
      <c r="AU340" s="9">
        <f t="shared" si="143"/>
        <v>0</v>
      </c>
      <c r="AV340" s="302"/>
    </row>
    <row r="341" spans="1:48" ht="17.25" hidden="1" customHeight="1">
      <c r="A341" s="542"/>
      <c r="B341" s="543"/>
      <c r="C341" s="543"/>
      <c r="D341" s="543"/>
      <c r="E341" s="543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4">N271+N280+N286+N303+N309+N316+N322+N328</f>
        <v>0</v>
      </c>
      <c r="O341" s="9">
        <f t="shared" si="144"/>
        <v>0</v>
      </c>
      <c r="P341" s="9">
        <f t="shared" si="144"/>
        <v>0</v>
      </c>
      <c r="Q341" s="9">
        <f t="shared" si="144"/>
        <v>0</v>
      </c>
      <c r="R341" s="9">
        <f t="shared" si="144"/>
        <v>0</v>
      </c>
      <c r="S341" s="9">
        <f t="shared" si="144"/>
        <v>0</v>
      </c>
      <c r="T341" s="9">
        <f t="shared" si="144"/>
        <v>0</v>
      </c>
      <c r="U341" s="9">
        <f t="shared" si="142"/>
        <v>0</v>
      </c>
      <c r="V341" s="16" t="s">
        <v>8</v>
      </c>
      <c r="W341" s="93">
        <f t="shared" ref="W341:AU345" si="145">W271+W280+W286+W303+W309+W316+W322+W328</f>
        <v>0</v>
      </c>
      <c r="X341" s="93">
        <f t="shared" si="145"/>
        <v>0</v>
      </c>
      <c r="Y341" s="93">
        <f t="shared" si="145"/>
        <v>0</v>
      </c>
      <c r="Z341" s="93">
        <f t="shared" si="145"/>
        <v>0</v>
      </c>
      <c r="AA341" s="93">
        <f t="shared" si="145"/>
        <v>0</v>
      </c>
      <c r="AB341" s="93">
        <f t="shared" si="145"/>
        <v>0</v>
      </c>
      <c r="AC341" s="93">
        <f t="shared" si="145"/>
        <v>0</v>
      </c>
      <c r="AD341" s="93">
        <f t="shared" si="145"/>
        <v>0</v>
      </c>
      <c r="AE341" s="93">
        <f t="shared" si="145"/>
        <v>0</v>
      </c>
      <c r="AF341" s="93">
        <f t="shared" si="145"/>
        <v>0</v>
      </c>
      <c r="AG341" s="93">
        <f t="shared" si="145"/>
        <v>0</v>
      </c>
      <c r="AH341" s="9">
        <f t="shared" si="145"/>
        <v>0</v>
      </c>
      <c r="AI341" s="9">
        <f t="shared" si="145"/>
        <v>0</v>
      </c>
      <c r="AJ341" s="9">
        <f t="shared" si="145"/>
        <v>0</v>
      </c>
      <c r="AK341" s="93">
        <f t="shared" si="145"/>
        <v>0</v>
      </c>
      <c r="AL341" s="93">
        <f t="shared" si="145"/>
        <v>0</v>
      </c>
      <c r="AM341" s="93">
        <f t="shared" si="145"/>
        <v>0</v>
      </c>
      <c r="AN341" s="93">
        <f t="shared" si="145"/>
        <v>0</v>
      </c>
      <c r="AO341" s="93">
        <f t="shared" si="145"/>
        <v>0</v>
      </c>
      <c r="AP341" s="93">
        <f t="shared" si="145"/>
        <v>0</v>
      </c>
      <c r="AQ341" s="93">
        <f t="shared" si="145"/>
        <v>0</v>
      </c>
      <c r="AR341" s="93">
        <f t="shared" si="145"/>
        <v>0</v>
      </c>
      <c r="AS341" s="93">
        <f t="shared" si="145"/>
        <v>0</v>
      </c>
      <c r="AT341" s="93">
        <f t="shared" si="145"/>
        <v>0</v>
      </c>
      <c r="AU341" s="9">
        <f t="shared" si="145"/>
        <v>0</v>
      </c>
      <c r="AV341" s="302"/>
    </row>
    <row r="342" spans="1:48" ht="17.25" hidden="1" customHeight="1">
      <c r="A342" s="542"/>
      <c r="B342" s="543"/>
      <c r="C342" s="543"/>
      <c r="D342" s="543"/>
      <c r="E342" s="543"/>
      <c r="F342" s="11"/>
      <c r="G342" s="11"/>
      <c r="H342" s="11"/>
      <c r="I342" s="11"/>
      <c r="J342" s="11"/>
      <c r="K342" s="11"/>
      <c r="L342" s="20"/>
      <c r="M342" s="20"/>
      <c r="N342" s="9">
        <f t="shared" si="144"/>
        <v>0</v>
      </c>
      <c r="O342" s="9">
        <f t="shared" si="144"/>
        <v>0</v>
      </c>
      <c r="P342" s="9">
        <f t="shared" si="144"/>
        <v>0</v>
      </c>
      <c r="Q342" s="9">
        <f t="shared" si="144"/>
        <v>0</v>
      </c>
      <c r="R342" s="9">
        <f t="shared" si="144"/>
        <v>0</v>
      </c>
      <c r="S342" s="9">
        <f t="shared" si="144"/>
        <v>0</v>
      </c>
      <c r="T342" s="9">
        <f t="shared" si="144"/>
        <v>0</v>
      </c>
      <c r="U342" s="9">
        <f t="shared" si="142"/>
        <v>0</v>
      </c>
      <c r="V342" s="13" t="s">
        <v>50</v>
      </c>
      <c r="W342" s="93">
        <f t="shared" si="145"/>
        <v>0</v>
      </c>
      <c r="X342" s="93">
        <f t="shared" si="145"/>
        <v>0</v>
      </c>
      <c r="Y342" s="93">
        <f t="shared" si="145"/>
        <v>0</v>
      </c>
      <c r="Z342" s="93">
        <f t="shared" si="145"/>
        <v>0</v>
      </c>
      <c r="AA342" s="93">
        <f t="shared" si="145"/>
        <v>0</v>
      </c>
      <c r="AB342" s="93">
        <f t="shared" si="145"/>
        <v>0</v>
      </c>
      <c r="AC342" s="93">
        <f t="shared" si="145"/>
        <v>0</v>
      </c>
      <c r="AD342" s="93">
        <f t="shared" si="145"/>
        <v>0</v>
      </c>
      <c r="AE342" s="93">
        <f t="shared" si="145"/>
        <v>0</v>
      </c>
      <c r="AF342" s="93">
        <f t="shared" si="145"/>
        <v>0</v>
      </c>
      <c r="AG342" s="93">
        <f t="shared" si="145"/>
        <v>0</v>
      </c>
      <c r="AH342" s="9">
        <f t="shared" si="145"/>
        <v>0</v>
      </c>
      <c r="AI342" s="9">
        <f t="shared" si="145"/>
        <v>0</v>
      </c>
      <c r="AJ342" s="9">
        <f t="shared" si="145"/>
        <v>0</v>
      </c>
      <c r="AK342" s="93">
        <f t="shared" si="145"/>
        <v>0</v>
      </c>
      <c r="AL342" s="93">
        <f t="shared" si="145"/>
        <v>0</v>
      </c>
      <c r="AM342" s="93">
        <f t="shared" si="145"/>
        <v>0</v>
      </c>
      <c r="AN342" s="93">
        <f t="shared" si="145"/>
        <v>0</v>
      </c>
      <c r="AO342" s="93">
        <f t="shared" si="145"/>
        <v>0</v>
      </c>
      <c r="AP342" s="93">
        <f t="shared" si="145"/>
        <v>0</v>
      </c>
      <c r="AQ342" s="93">
        <f t="shared" si="145"/>
        <v>0</v>
      </c>
      <c r="AR342" s="93">
        <f t="shared" si="145"/>
        <v>0</v>
      </c>
      <c r="AS342" s="93">
        <f t="shared" si="145"/>
        <v>0</v>
      </c>
      <c r="AT342" s="93">
        <f t="shared" si="145"/>
        <v>0</v>
      </c>
      <c r="AU342" s="9">
        <f t="shared" si="145"/>
        <v>0</v>
      </c>
      <c r="AV342" s="302"/>
    </row>
    <row r="343" spans="1:48" ht="17.25" hidden="1" customHeight="1">
      <c r="A343" s="542"/>
      <c r="B343" s="543"/>
      <c r="C343" s="543"/>
      <c r="D343" s="543"/>
      <c r="E343" s="543"/>
      <c r="F343" s="11"/>
      <c r="G343" s="11"/>
      <c r="H343" s="11"/>
      <c r="I343" s="11"/>
      <c r="J343" s="11"/>
      <c r="K343" s="11"/>
      <c r="L343" s="20"/>
      <c r="M343" s="20"/>
      <c r="N343" s="9">
        <f t="shared" si="144"/>
        <v>0</v>
      </c>
      <c r="O343" s="9">
        <f t="shared" si="144"/>
        <v>0</v>
      </c>
      <c r="P343" s="9">
        <f t="shared" si="144"/>
        <v>0</v>
      </c>
      <c r="Q343" s="9">
        <f t="shared" si="144"/>
        <v>0</v>
      </c>
      <c r="R343" s="9">
        <f t="shared" si="144"/>
        <v>0</v>
      </c>
      <c r="S343" s="9">
        <f t="shared" si="144"/>
        <v>0</v>
      </c>
      <c r="T343" s="9">
        <f t="shared" si="144"/>
        <v>0</v>
      </c>
      <c r="U343" s="9">
        <f t="shared" si="142"/>
        <v>0</v>
      </c>
      <c r="V343" s="13" t="s">
        <v>51</v>
      </c>
      <c r="W343" s="93">
        <f t="shared" si="145"/>
        <v>0</v>
      </c>
      <c r="X343" s="93">
        <f t="shared" si="145"/>
        <v>0</v>
      </c>
      <c r="Y343" s="93">
        <f t="shared" si="145"/>
        <v>0</v>
      </c>
      <c r="Z343" s="93">
        <f t="shared" si="145"/>
        <v>0</v>
      </c>
      <c r="AA343" s="93">
        <f t="shared" si="145"/>
        <v>0</v>
      </c>
      <c r="AB343" s="93">
        <f t="shared" si="145"/>
        <v>0</v>
      </c>
      <c r="AC343" s="93">
        <f t="shared" si="145"/>
        <v>0</v>
      </c>
      <c r="AD343" s="93">
        <f t="shared" si="145"/>
        <v>0</v>
      </c>
      <c r="AE343" s="93">
        <f t="shared" si="145"/>
        <v>0</v>
      </c>
      <c r="AF343" s="93">
        <f t="shared" si="145"/>
        <v>0</v>
      </c>
      <c r="AG343" s="93">
        <f t="shared" si="145"/>
        <v>0</v>
      </c>
      <c r="AH343" s="9">
        <f t="shared" si="145"/>
        <v>0</v>
      </c>
      <c r="AI343" s="9">
        <f t="shared" si="145"/>
        <v>0</v>
      </c>
      <c r="AJ343" s="9">
        <f t="shared" si="145"/>
        <v>0</v>
      </c>
      <c r="AK343" s="93">
        <f t="shared" si="145"/>
        <v>0</v>
      </c>
      <c r="AL343" s="93">
        <f t="shared" si="145"/>
        <v>0</v>
      </c>
      <c r="AM343" s="93">
        <f t="shared" si="145"/>
        <v>0</v>
      </c>
      <c r="AN343" s="93">
        <f t="shared" si="145"/>
        <v>0</v>
      </c>
      <c r="AO343" s="93">
        <f t="shared" si="145"/>
        <v>0</v>
      </c>
      <c r="AP343" s="93">
        <f t="shared" si="145"/>
        <v>0</v>
      </c>
      <c r="AQ343" s="93">
        <f t="shared" si="145"/>
        <v>0</v>
      </c>
      <c r="AR343" s="93">
        <f t="shared" si="145"/>
        <v>0</v>
      </c>
      <c r="AS343" s="93">
        <f t="shared" si="145"/>
        <v>0</v>
      </c>
      <c r="AT343" s="93">
        <f t="shared" si="145"/>
        <v>0</v>
      </c>
      <c r="AU343" s="9">
        <f t="shared" si="145"/>
        <v>0</v>
      </c>
      <c r="AV343" s="302"/>
    </row>
    <row r="344" spans="1:48" ht="17.25" hidden="1" customHeight="1">
      <c r="A344" s="18"/>
      <c r="B344" s="19"/>
      <c r="C344" s="357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4"/>
        <v>0</v>
      </c>
      <c r="O344" s="9">
        <f t="shared" si="144"/>
        <v>0</v>
      </c>
      <c r="P344" s="9">
        <f t="shared" si="144"/>
        <v>0</v>
      </c>
      <c r="Q344" s="9">
        <f t="shared" si="144"/>
        <v>0</v>
      </c>
      <c r="R344" s="9">
        <f t="shared" si="144"/>
        <v>0</v>
      </c>
      <c r="S344" s="9">
        <f t="shared" si="144"/>
        <v>0</v>
      </c>
      <c r="T344" s="9">
        <f t="shared" si="144"/>
        <v>0</v>
      </c>
      <c r="U344" s="9">
        <f t="shared" si="142"/>
        <v>0</v>
      </c>
      <c r="V344" s="13" t="s">
        <v>52</v>
      </c>
      <c r="W344" s="93">
        <f t="shared" si="145"/>
        <v>0</v>
      </c>
      <c r="X344" s="93">
        <f t="shared" si="145"/>
        <v>0</v>
      </c>
      <c r="Y344" s="93">
        <f t="shared" si="145"/>
        <v>0</v>
      </c>
      <c r="Z344" s="93">
        <f t="shared" si="145"/>
        <v>0</v>
      </c>
      <c r="AA344" s="93">
        <f t="shared" si="145"/>
        <v>0</v>
      </c>
      <c r="AB344" s="93">
        <f t="shared" si="145"/>
        <v>0</v>
      </c>
      <c r="AC344" s="93">
        <f t="shared" si="145"/>
        <v>0</v>
      </c>
      <c r="AD344" s="93">
        <f t="shared" si="145"/>
        <v>0</v>
      </c>
      <c r="AE344" s="93">
        <f t="shared" si="145"/>
        <v>0</v>
      </c>
      <c r="AF344" s="93">
        <f t="shared" si="145"/>
        <v>0</v>
      </c>
      <c r="AG344" s="93">
        <f t="shared" si="145"/>
        <v>0</v>
      </c>
      <c r="AH344" s="9">
        <f t="shared" si="145"/>
        <v>0</v>
      </c>
      <c r="AI344" s="9">
        <f t="shared" si="145"/>
        <v>0</v>
      </c>
      <c r="AJ344" s="9">
        <f t="shared" si="145"/>
        <v>0</v>
      </c>
      <c r="AK344" s="93">
        <f t="shared" si="145"/>
        <v>0</v>
      </c>
      <c r="AL344" s="93">
        <f t="shared" si="145"/>
        <v>0</v>
      </c>
      <c r="AM344" s="93">
        <f t="shared" si="145"/>
        <v>0</v>
      </c>
      <c r="AN344" s="93">
        <f t="shared" si="145"/>
        <v>0</v>
      </c>
      <c r="AO344" s="93">
        <f t="shared" si="145"/>
        <v>0</v>
      </c>
      <c r="AP344" s="93">
        <f t="shared" si="145"/>
        <v>0</v>
      </c>
      <c r="AQ344" s="93">
        <f t="shared" si="145"/>
        <v>0</v>
      </c>
      <c r="AR344" s="93">
        <f t="shared" si="145"/>
        <v>0</v>
      </c>
      <c r="AS344" s="93">
        <f t="shared" si="145"/>
        <v>0</v>
      </c>
      <c r="AT344" s="93">
        <f t="shared" si="145"/>
        <v>0</v>
      </c>
      <c r="AU344" s="9">
        <f t="shared" si="145"/>
        <v>0</v>
      </c>
      <c r="AV344" s="302"/>
    </row>
    <row r="345" spans="1:48" ht="17.25" hidden="1" customHeight="1">
      <c r="A345" s="542"/>
      <c r="B345" s="543"/>
      <c r="C345" s="543"/>
      <c r="D345" s="543"/>
      <c r="E345" s="543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30">
        <f t="shared" si="144"/>
        <v>1.5101200000000001</v>
      </c>
      <c r="O345" s="230">
        <f t="shared" si="144"/>
        <v>7.7170399999999999</v>
      </c>
      <c r="P345" s="230">
        <f t="shared" si="144"/>
        <v>9.8264499999999995</v>
      </c>
      <c r="Q345" s="230">
        <f t="shared" si="144"/>
        <v>25.25902</v>
      </c>
      <c r="R345" s="230">
        <f t="shared" si="144"/>
        <v>30.51473</v>
      </c>
      <c r="S345" s="230">
        <f t="shared" si="144"/>
        <v>0</v>
      </c>
      <c r="T345" s="230">
        <f t="shared" si="144"/>
        <v>0</v>
      </c>
      <c r="U345" s="231">
        <f t="shared" si="142"/>
        <v>74.827359999999999</v>
      </c>
      <c r="V345" s="231" t="s">
        <v>11</v>
      </c>
      <c r="W345" s="193">
        <f t="shared" si="145"/>
        <v>25259.02</v>
      </c>
      <c r="X345" s="193">
        <f t="shared" si="145"/>
        <v>2975.0160000000001</v>
      </c>
      <c r="Y345" s="193">
        <f t="shared" si="145"/>
        <v>0</v>
      </c>
      <c r="Z345" s="193">
        <f t="shared" si="145"/>
        <v>0</v>
      </c>
      <c r="AA345" s="193">
        <f t="shared" si="145"/>
        <v>0</v>
      </c>
      <c r="AB345" s="193">
        <f t="shared" si="145"/>
        <v>0</v>
      </c>
      <c r="AC345" s="193">
        <f t="shared" si="145"/>
        <v>0</v>
      </c>
      <c r="AD345" s="193">
        <f t="shared" si="145"/>
        <v>0</v>
      </c>
      <c r="AE345" s="193">
        <f t="shared" si="145"/>
        <v>0</v>
      </c>
      <c r="AF345" s="193">
        <f t="shared" si="145"/>
        <v>0</v>
      </c>
      <c r="AG345" s="193">
        <f t="shared" si="145"/>
        <v>0</v>
      </c>
      <c r="AH345" s="230">
        <f t="shared" si="145"/>
        <v>870.53</v>
      </c>
      <c r="AI345" s="230">
        <f t="shared" si="145"/>
        <v>870.53</v>
      </c>
      <c r="AJ345" s="230">
        <f t="shared" si="145"/>
        <v>870.53</v>
      </c>
      <c r="AK345" s="193">
        <f t="shared" si="145"/>
        <v>870.52800000000002</v>
      </c>
      <c r="AL345" s="193">
        <f>AL275+AL284+AL290+AL307+AL313+AL320+AL326+AL332</f>
        <v>906.19500000000005</v>
      </c>
      <c r="AM345" s="193">
        <f t="shared" si="145"/>
        <v>0</v>
      </c>
      <c r="AN345" s="193">
        <f t="shared" si="145"/>
        <v>0</v>
      </c>
      <c r="AO345" s="193">
        <f t="shared" si="145"/>
        <v>0</v>
      </c>
      <c r="AP345" s="193">
        <f t="shared" si="145"/>
        <v>0</v>
      </c>
      <c r="AQ345" s="193">
        <f t="shared" si="145"/>
        <v>0</v>
      </c>
      <c r="AR345" s="193">
        <f t="shared" si="145"/>
        <v>0</v>
      </c>
      <c r="AS345" s="193">
        <f t="shared" si="145"/>
        <v>0</v>
      </c>
      <c r="AT345" s="193">
        <f t="shared" si="145"/>
        <v>0</v>
      </c>
      <c r="AU345" s="230">
        <f t="shared" si="145"/>
        <v>0</v>
      </c>
      <c r="AV345" s="328"/>
    </row>
    <row r="346" spans="1:48" ht="15.75" hidden="1" customHeight="1">
      <c r="A346" s="459" t="s">
        <v>31</v>
      </c>
      <c r="B346" s="460"/>
      <c r="C346" s="460"/>
      <c r="D346" s="460"/>
      <c r="E346" s="460"/>
      <c r="F346" s="460"/>
      <c r="G346" s="460"/>
      <c r="H346" s="460"/>
      <c r="I346" s="460"/>
      <c r="J346" s="460"/>
      <c r="K346" s="460"/>
      <c r="L346" s="460"/>
      <c r="M346" s="460"/>
      <c r="N346" s="460"/>
      <c r="O346" s="460"/>
      <c r="P346" s="460"/>
      <c r="Q346" s="460"/>
      <c r="R346" s="460"/>
      <c r="S346" s="460"/>
      <c r="T346" s="460"/>
      <c r="U346" s="460"/>
      <c r="V346" s="460"/>
      <c r="W346" s="461"/>
      <c r="X346" s="461"/>
      <c r="Y346" s="461"/>
      <c r="Z346" s="461"/>
      <c r="AA346" s="461"/>
      <c r="AB346" s="461"/>
      <c r="AC346" s="461"/>
      <c r="AD346" s="461"/>
      <c r="AE346" s="461"/>
      <c r="AF346" s="461"/>
      <c r="AG346" s="461"/>
      <c r="AH346" s="461"/>
      <c r="AI346" s="461"/>
      <c r="AJ346" s="461"/>
      <c r="AK346" s="461"/>
      <c r="AL346" s="461"/>
      <c r="AM346" s="461"/>
      <c r="AN346" s="461"/>
      <c r="AO346" s="461"/>
      <c r="AP346" s="461"/>
      <c r="AQ346" s="461"/>
      <c r="AR346" s="461"/>
      <c r="AS346" s="461"/>
      <c r="AT346" s="461"/>
      <c r="AU346" s="461"/>
      <c r="AV346" s="462"/>
    </row>
    <row r="347" spans="1:48" ht="15.75" hidden="1" customHeight="1">
      <c r="A347" s="463" t="s">
        <v>33</v>
      </c>
      <c r="B347" s="464"/>
      <c r="C347" s="464"/>
      <c r="D347" s="464"/>
      <c r="E347" s="464"/>
      <c r="F347" s="464"/>
      <c r="G347" s="464"/>
      <c r="H347" s="464"/>
      <c r="I347" s="464"/>
      <c r="J347" s="464"/>
      <c r="K347" s="464"/>
      <c r="L347" s="464"/>
      <c r="M347" s="464"/>
      <c r="N347" s="464"/>
      <c r="O347" s="464"/>
      <c r="P347" s="464"/>
      <c r="Q347" s="464"/>
      <c r="R347" s="464"/>
      <c r="S347" s="464"/>
      <c r="T347" s="464"/>
      <c r="U347" s="464"/>
      <c r="V347" s="464"/>
      <c r="W347" s="465"/>
      <c r="X347" s="465"/>
      <c r="Y347" s="465"/>
      <c r="Z347" s="465"/>
      <c r="AA347" s="465"/>
      <c r="AB347" s="465"/>
      <c r="AC347" s="465"/>
      <c r="AD347" s="465"/>
      <c r="AE347" s="465"/>
      <c r="AF347" s="465"/>
      <c r="AG347" s="465"/>
      <c r="AH347" s="465"/>
      <c r="AI347" s="465"/>
      <c r="AJ347" s="465"/>
      <c r="AK347" s="465"/>
      <c r="AL347" s="465"/>
      <c r="AM347" s="465"/>
      <c r="AN347" s="465"/>
      <c r="AO347" s="465"/>
      <c r="AP347" s="465"/>
      <c r="AQ347" s="465"/>
      <c r="AR347" s="465"/>
      <c r="AS347" s="465"/>
      <c r="AT347" s="465"/>
      <c r="AU347" s="465"/>
      <c r="AV347" s="466"/>
    </row>
    <row r="348" spans="1:48" ht="15.75" hidden="1" customHeight="1">
      <c r="A348" s="467" t="s">
        <v>176</v>
      </c>
      <c r="B348" s="468"/>
      <c r="C348" s="468"/>
      <c r="D348" s="468"/>
      <c r="E348" s="468"/>
      <c r="F348" s="468"/>
      <c r="G348" s="468"/>
      <c r="H348" s="468"/>
      <c r="I348" s="468"/>
      <c r="J348" s="468"/>
      <c r="K348" s="468"/>
      <c r="L348" s="468"/>
      <c r="M348" s="468"/>
      <c r="N348" s="468"/>
      <c r="O348" s="468"/>
      <c r="P348" s="468"/>
      <c r="Q348" s="468"/>
      <c r="R348" s="468"/>
      <c r="S348" s="468"/>
      <c r="T348" s="468"/>
      <c r="U348" s="468"/>
      <c r="V348" s="468"/>
      <c r="W348" s="469"/>
      <c r="X348" s="469"/>
      <c r="Y348" s="469"/>
      <c r="Z348" s="469"/>
      <c r="AA348" s="469"/>
      <c r="AB348" s="469"/>
      <c r="AC348" s="469"/>
      <c r="AD348" s="469"/>
      <c r="AE348" s="469"/>
      <c r="AF348" s="469"/>
      <c r="AG348" s="469"/>
      <c r="AH348" s="469"/>
      <c r="AI348" s="469"/>
      <c r="AJ348" s="469"/>
      <c r="AK348" s="469"/>
      <c r="AL348" s="469"/>
      <c r="AM348" s="469"/>
      <c r="AN348" s="469"/>
      <c r="AO348" s="469"/>
      <c r="AP348" s="469"/>
      <c r="AQ348" s="469"/>
      <c r="AR348" s="469"/>
      <c r="AS348" s="469"/>
      <c r="AT348" s="469"/>
      <c r="AU348" s="469"/>
      <c r="AV348" s="470"/>
    </row>
    <row r="349" spans="1:48" ht="19.5" customHeight="1">
      <c r="A349" s="525"/>
      <c r="B349" s="474" t="s">
        <v>246</v>
      </c>
      <c r="C349" s="656" t="s">
        <v>205</v>
      </c>
      <c r="D349" s="474" t="s">
        <v>265</v>
      </c>
      <c r="E349" s="476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517">
        <v>2022</v>
      </c>
      <c r="K349" s="517">
        <v>2023</v>
      </c>
      <c r="L349" s="515">
        <v>0.97536999999999996</v>
      </c>
      <c r="M349" s="515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6">SUM(N349:T349)</f>
        <v>0.97536999999999996</v>
      </c>
      <c r="V349" s="7" t="s">
        <v>3</v>
      </c>
      <c r="W349" s="93">
        <v>725.37</v>
      </c>
      <c r="X349" s="93">
        <v>0</v>
      </c>
      <c r="Y349" s="93">
        <v>0</v>
      </c>
      <c r="Z349" s="93">
        <v>0</v>
      </c>
      <c r="AA349" s="93">
        <v>0</v>
      </c>
      <c r="AB349" s="93">
        <v>0</v>
      </c>
      <c r="AC349" s="93">
        <v>0</v>
      </c>
      <c r="AD349" s="93">
        <v>0</v>
      </c>
      <c r="AE349" s="93">
        <v>0</v>
      </c>
      <c r="AF349" s="93">
        <v>0</v>
      </c>
      <c r="AG349" s="93">
        <v>0</v>
      </c>
      <c r="AH349" s="5">
        <v>0</v>
      </c>
      <c r="AI349" s="5">
        <v>0</v>
      </c>
      <c r="AJ349" s="5">
        <v>0</v>
      </c>
      <c r="AK349" s="93">
        <v>0</v>
      </c>
      <c r="AL349" s="93">
        <v>0</v>
      </c>
      <c r="AM349" s="93">
        <v>0</v>
      </c>
      <c r="AN349" s="93">
        <v>0</v>
      </c>
      <c r="AO349" s="93">
        <v>0</v>
      </c>
      <c r="AP349" s="93">
        <v>0</v>
      </c>
      <c r="AQ349" s="93">
        <v>0</v>
      </c>
      <c r="AR349" s="93">
        <v>0</v>
      </c>
      <c r="AS349" s="93">
        <v>0</v>
      </c>
      <c r="AT349" s="93">
        <v>0</v>
      </c>
      <c r="AU349" s="5">
        <v>0</v>
      </c>
      <c r="AV349" s="636" t="s">
        <v>1000</v>
      </c>
    </row>
    <row r="350" spans="1:48" ht="19.5" customHeight="1">
      <c r="A350" s="526"/>
      <c r="B350" s="474"/>
      <c r="C350" s="656"/>
      <c r="D350" s="474"/>
      <c r="E350" s="476"/>
      <c r="F350" s="6" t="s">
        <v>19</v>
      </c>
      <c r="G350" s="6" t="s">
        <v>22</v>
      </c>
      <c r="H350" s="6" t="s">
        <v>323</v>
      </c>
      <c r="I350" s="6" t="s">
        <v>323</v>
      </c>
      <c r="J350" s="517"/>
      <c r="K350" s="517"/>
      <c r="L350" s="515"/>
      <c r="M350" s="515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6"/>
        <v>0</v>
      </c>
      <c r="V350" s="5" t="s">
        <v>8</v>
      </c>
      <c r="W350" s="93">
        <v>0</v>
      </c>
      <c r="X350" s="93">
        <v>0</v>
      </c>
      <c r="Y350" s="93">
        <v>0</v>
      </c>
      <c r="Z350" s="93">
        <v>0</v>
      </c>
      <c r="AA350" s="93">
        <v>0</v>
      </c>
      <c r="AB350" s="93">
        <v>0</v>
      </c>
      <c r="AC350" s="93">
        <v>0</v>
      </c>
      <c r="AD350" s="93">
        <v>0</v>
      </c>
      <c r="AE350" s="93">
        <v>0</v>
      </c>
      <c r="AF350" s="93">
        <v>0</v>
      </c>
      <c r="AG350" s="93">
        <v>0</v>
      </c>
      <c r="AH350" s="5">
        <v>0</v>
      </c>
      <c r="AI350" s="5">
        <v>0</v>
      </c>
      <c r="AJ350" s="5">
        <v>0</v>
      </c>
      <c r="AK350" s="93">
        <v>0</v>
      </c>
      <c r="AL350" s="93">
        <v>0</v>
      </c>
      <c r="AM350" s="93">
        <v>0</v>
      </c>
      <c r="AN350" s="93">
        <v>0</v>
      </c>
      <c r="AO350" s="93">
        <v>0</v>
      </c>
      <c r="AP350" s="93">
        <v>0</v>
      </c>
      <c r="AQ350" s="93">
        <v>0</v>
      </c>
      <c r="AR350" s="93">
        <v>0</v>
      </c>
      <c r="AS350" s="93">
        <v>0</v>
      </c>
      <c r="AT350" s="93">
        <v>0</v>
      </c>
      <c r="AU350" s="5">
        <v>0</v>
      </c>
      <c r="AV350" s="637"/>
    </row>
    <row r="351" spans="1:48" ht="19.5" customHeight="1">
      <c r="A351" s="526"/>
      <c r="B351" s="474"/>
      <c r="C351" s="656"/>
      <c r="D351" s="474"/>
      <c r="E351" s="476"/>
      <c r="F351" s="476" t="s">
        <v>39</v>
      </c>
      <c r="G351" s="476" t="s">
        <v>21</v>
      </c>
      <c r="H351" s="476" t="s">
        <v>324</v>
      </c>
      <c r="I351" s="476" t="s">
        <v>308</v>
      </c>
      <c r="J351" s="517"/>
      <c r="K351" s="517"/>
      <c r="L351" s="515"/>
      <c r="M351" s="515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6"/>
        <v>0</v>
      </c>
      <c r="V351" s="7" t="s">
        <v>50</v>
      </c>
      <c r="W351" s="93">
        <v>0</v>
      </c>
      <c r="X351" s="93">
        <v>0</v>
      </c>
      <c r="Y351" s="93">
        <v>0</v>
      </c>
      <c r="Z351" s="93">
        <v>0</v>
      </c>
      <c r="AA351" s="93">
        <v>0</v>
      </c>
      <c r="AB351" s="93">
        <v>0</v>
      </c>
      <c r="AC351" s="93">
        <v>0</v>
      </c>
      <c r="AD351" s="93">
        <v>0</v>
      </c>
      <c r="AE351" s="93">
        <v>0</v>
      </c>
      <c r="AF351" s="93">
        <v>0</v>
      </c>
      <c r="AG351" s="93">
        <v>0</v>
      </c>
      <c r="AH351" s="5">
        <v>0</v>
      </c>
      <c r="AI351" s="5">
        <v>0</v>
      </c>
      <c r="AJ351" s="5">
        <v>0</v>
      </c>
      <c r="AK351" s="93">
        <v>0</v>
      </c>
      <c r="AL351" s="93">
        <v>0</v>
      </c>
      <c r="AM351" s="93">
        <v>0</v>
      </c>
      <c r="AN351" s="93">
        <v>0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5">
        <v>0</v>
      </c>
      <c r="AV351" s="637"/>
    </row>
    <row r="352" spans="1:48" ht="19.5" customHeight="1">
      <c r="A352" s="526"/>
      <c r="B352" s="474"/>
      <c r="C352" s="656"/>
      <c r="D352" s="474"/>
      <c r="E352" s="476"/>
      <c r="F352" s="476"/>
      <c r="G352" s="476"/>
      <c r="H352" s="476"/>
      <c r="I352" s="476"/>
      <c r="J352" s="517"/>
      <c r="K352" s="517"/>
      <c r="L352" s="515"/>
      <c r="M352" s="515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6"/>
        <v>0</v>
      </c>
      <c r="V352" s="7" t="s">
        <v>51</v>
      </c>
      <c r="W352" s="93">
        <v>0</v>
      </c>
      <c r="X352" s="93">
        <v>0</v>
      </c>
      <c r="Y352" s="93">
        <v>0</v>
      </c>
      <c r="Z352" s="93">
        <v>0</v>
      </c>
      <c r="AA352" s="93">
        <v>0</v>
      </c>
      <c r="AB352" s="93">
        <v>0</v>
      </c>
      <c r="AC352" s="93">
        <v>0</v>
      </c>
      <c r="AD352" s="93">
        <v>0</v>
      </c>
      <c r="AE352" s="93">
        <v>0</v>
      </c>
      <c r="AF352" s="93">
        <v>0</v>
      </c>
      <c r="AG352" s="93">
        <v>0</v>
      </c>
      <c r="AH352" s="5">
        <v>0</v>
      </c>
      <c r="AI352" s="5">
        <v>0</v>
      </c>
      <c r="AJ352" s="5">
        <v>0</v>
      </c>
      <c r="AK352" s="93">
        <v>0</v>
      </c>
      <c r="AL352" s="93">
        <v>0</v>
      </c>
      <c r="AM352" s="93">
        <v>0</v>
      </c>
      <c r="AN352" s="93">
        <v>0</v>
      </c>
      <c r="AO352" s="93">
        <v>0</v>
      </c>
      <c r="AP352" s="93">
        <v>0</v>
      </c>
      <c r="AQ352" s="93">
        <v>0</v>
      </c>
      <c r="AR352" s="93">
        <v>0</v>
      </c>
      <c r="AS352" s="93">
        <v>0</v>
      </c>
      <c r="AT352" s="93">
        <v>0</v>
      </c>
      <c r="AU352" s="5">
        <v>0</v>
      </c>
      <c r="AV352" s="637"/>
    </row>
    <row r="353" spans="1:48" ht="18" customHeight="1">
      <c r="A353" s="526"/>
      <c r="B353" s="474"/>
      <c r="C353" s="656"/>
      <c r="D353" s="474"/>
      <c r="E353" s="476"/>
      <c r="F353" s="476"/>
      <c r="G353" s="476"/>
      <c r="H353" s="476"/>
      <c r="I353" s="476"/>
      <c r="J353" s="517"/>
      <c r="K353" s="517"/>
      <c r="L353" s="515"/>
      <c r="M353" s="515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6"/>
        <v>0</v>
      </c>
      <c r="V353" s="7" t="s">
        <v>52</v>
      </c>
      <c r="W353" s="93">
        <v>0</v>
      </c>
      <c r="X353" s="93">
        <v>0</v>
      </c>
      <c r="Y353" s="93">
        <v>0</v>
      </c>
      <c r="Z353" s="93">
        <v>0</v>
      </c>
      <c r="AA353" s="93">
        <v>0</v>
      </c>
      <c r="AB353" s="93">
        <v>0</v>
      </c>
      <c r="AC353" s="93">
        <v>0</v>
      </c>
      <c r="AD353" s="93">
        <v>0</v>
      </c>
      <c r="AE353" s="93">
        <v>0</v>
      </c>
      <c r="AF353" s="93">
        <v>0</v>
      </c>
      <c r="AG353" s="93">
        <v>0</v>
      </c>
      <c r="AH353" s="5">
        <v>0</v>
      </c>
      <c r="AI353" s="5">
        <v>0</v>
      </c>
      <c r="AJ353" s="5">
        <v>0</v>
      </c>
      <c r="AK353" s="93">
        <v>0</v>
      </c>
      <c r="AL353" s="93">
        <v>0</v>
      </c>
      <c r="AM353" s="93">
        <v>0</v>
      </c>
      <c r="AN353" s="93">
        <v>0</v>
      </c>
      <c r="AO353" s="93">
        <v>0</v>
      </c>
      <c r="AP353" s="93">
        <v>0</v>
      </c>
      <c r="AQ353" s="93">
        <v>0</v>
      </c>
      <c r="AR353" s="93">
        <v>0</v>
      </c>
      <c r="AS353" s="93">
        <v>0</v>
      </c>
      <c r="AT353" s="93">
        <v>0</v>
      </c>
      <c r="AU353" s="5">
        <v>0</v>
      </c>
      <c r="AV353" s="637"/>
    </row>
    <row r="354" spans="1:48" ht="17.25" customHeight="1">
      <c r="A354" s="527"/>
      <c r="B354" s="474"/>
      <c r="C354" s="656"/>
      <c r="D354" s="474"/>
      <c r="E354" s="476"/>
      <c r="F354" s="476"/>
      <c r="G354" s="476"/>
      <c r="H354" s="476"/>
      <c r="I354" s="476"/>
      <c r="J354" s="517"/>
      <c r="K354" s="517"/>
      <c r="L354" s="515"/>
      <c r="M354" s="515"/>
      <c r="N354" s="230">
        <f t="shared" ref="N354:T354" si="147">SUM(N349:N353)</f>
        <v>0</v>
      </c>
      <c r="O354" s="230">
        <f t="shared" si="147"/>
        <v>0</v>
      </c>
      <c r="P354" s="230">
        <f t="shared" si="147"/>
        <v>0.25</v>
      </c>
      <c r="Q354" s="230">
        <f t="shared" si="147"/>
        <v>0.72536999999999996</v>
      </c>
      <c r="R354" s="230">
        <f t="shared" si="147"/>
        <v>0</v>
      </c>
      <c r="S354" s="230">
        <f t="shared" si="147"/>
        <v>0</v>
      </c>
      <c r="T354" s="230">
        <f t="shared" si="147"/>
        <v>0</v>
      </c>
      <c r="U354" s="231">
        <f t="shared" si="146"/>
        <v>0.97536999999999996</v>
      </c>
      <c r="V354" s="231" t="s">
        <v>11</v>
      </c>
      <c r="W354" s="193">
        <f t="shared" ref="W354:AU354" si="148">SUM(W349:W353)</f>
        <v>725.37</v>
      </c>
      <c r="X354" s="193">
        <f t="shared" si="148"/>
        <v>0</v>
      </c>
      <c r="Y354" s="193">
        <f t="shared" si="148"/>
        <v>0</v>
      </c>
      <c r="Z354" s="193">
        <f t="shared" si="148"/>
        <v>0</v>
      </c>
      <c r="AA354" s="193">
        <f t="shared" si="148"/>
        <v>0</v>
      </c>
      <c r="AB354" s="193">
        <f t="shared" si="148"/>
        <v>0</v>
      </c>
      <c r="AC354" s="193">
        <f t="shared" si="148"/>
        <v>0</v>
      </c>
      <c r="AD354" s="193">
        <f t="shared" si="148"/>
        <v>0</v>
      </c>
      <c r="AE354" s="193">
        <f t="shared" si="148"/>
        <v>0</v>
      </c>
      <c r="AF354" s="193">
        <f t="shared" si="148"/>
        <v>0</v>
      </c>
      <c r="AG354" s="193">
        <f t="shared" si="148"/>
        <v>0</v>
      </c>
      <c r="AH354" s="230">
        <f t="shared" si="148"/>
        <v>0</v>
      </c>
      <c r="AI354" s="230">
        <f t="shared" si="148"/>
        <v>0</v>
      </c>
      <c r="AJ354" s="230">
        <f t="shared" si="148"/>
        <v>0</v>
      </c>
      <c r="AK354" s="193">
        <f t="shared" si="148"/>
        <v>0</v>
      </c>
      <c r="AL354" s="193">
        <f t="shared" si="148"/>
        <v>0</v>
      </c>
      <c r="AM354" s="193">
        <f t="shared" si="148"/>
        <v>0</v>
      </c>
      <c r="AN354" s="193">
        <f t="shared" si="148"/>
        <v>0</v>
      </c>
      <c r="AO354" s="193">
        <f t="shared" si="148"/>
        <v>0</v>
      </c>
      <c r="AP354" s="193">
        <f t="shared" si="148"/>
        <v>0</v>
      </c>
      <c r="AQ354" s="193">
        <f t="shared" si="148"/>
        <v>0</v>
      </c>
      <c r="AR354" s="193">
        <f t="shared" si="148"/>
        <v>0</v>
      </c>
      <c r="AS354" s="193">
        <f t="shared" si="148"/>
        <v>0</v>
      </c>
      <c r="AT354" s="193">
        <f t="shared" si="148"/>
        <v>0</v>
      </c>
      <c r="AU354" s="230">
        <f t="shared" si="148"/>
        <v>0</v>
      </c>
      <c r="AV354" s="328"/>
    </row>
    <row r="355" spans="1:48" ht="15.75" hidden="1" customHeight="1">
      <c r="A355" s="467" t="s">
        <v>177</v>
      </c>
      <c r="B355" s="468"/>
      <c r="C355" s="468"/>
      <c r="D355" s="468"/>
      <c r="E355" s="468"/>
      <c r="F355" s="468"/>
      <c r="G355" s="468"/>
      <c r="H355" s="468"/>
      <c r="I355" s="468"/>
      <c r="J355" s="468"/>
      <c r="K355" s="468"/>
      <c r="L355" s="468"/>
      <c r="M355" s="468"/>
      <c r="N355" s="468"/>
      <c r="O355" s="468"/>
      <c r="P355" s="468"/>
      <c r="Q355" s="468"/>
      <c r="R355" s="468"/>
      <c r="S355" s="468"/>
      <c r="T355" s="468"/>
      <c r="U355" s="468"/>
      <c r="V355" s="518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88"/>
      <c r="AI355" s="188"/>
      <c r="AJ355" s="188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88"/>
      <c r="AV355" s="302"/>
    </row>
    <row r="356" spans="1:48" ht="29.25" hidden="1" customHeight="1">
      <c r="A356" s="522" t="s">
        <v>65</v>
      </c>
      <c r="B356" s="523"/>
      <c r="C356" s="523"/>
      <c r="D356" s="523"/>
      <c r="E356" s="523"/>
      <c r="F356" s="523"/>
      <c r="G356" s="523"/>
      <c r="H356" s="523"/>
      <c r="I356" s="523"/>
      <c r="J356" s="523"/>
      <c r="K356" s="523"/>
      <c r="L356" s="523"/>
      <c r="M356" s="523"/>
      <c r="N356" s="523"/>
      <c r="O356" s="523"/>
      <c r="P356" s="523"/>
      <c r="Q356" s="523"/>
      <c r="R356" s="523"/>
      <c r="S356" s="523"/>
      <c r="T356" s="523"/>
      <c r="U356" s="523"/>
      <c r="V356" s="524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88"/>
      <c r="AI356" s="188"/>
      <c r="AJ356" s="188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88"/>
      <c r="AV356" s="302"/>
    </row>
    <row r="357" spans="1:48" ht="15.75" hidden="1" customHeight="1">
      <c r="A357" s="467" t="s">
        <v>178</v>
      </c>
      <c r="B357" s="468"/>
      <c r="C357" s="468"/>
      <c r="D357" s="468"/>
      <c r="E357" s="468"/>
      <c r="F357" s="468"/>
      <c r="G357" s="468"/>
      <c r="H357" s="468"/>
      <c r="I357" s="468"/>
      <c r="J357" s="468"/>
      <c r="K357" s="468"/>
      <c r="L357" s="468"/>
      <c r="M357" s="468"/>
      <c r="N357" s="468"/>
      <c r="O357" s="468"/>
      <c r="P357" s="468"/>
      <c r="Q357" s="468"/>
      <c r="R357" s="468"/>
      <c r="S357" s="468"/>
      <c r="T357" s="468"/>
      <c r="U357" s="468"/>
      <c r="V357" s="518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88"/>
      <c r="AI357" s="188"/>
      <c r="AJ357" s="188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88"/>
      <c r="AV357" s="302"/>
    </row>
    <row r="358" spans="1:48" ht="29.25" hidden="1" customHeight="1">
      <c r="A358" s="522" t="s">
        <v>65</v>
      </c>
      <c r="B358" s="523"/>
      <c r="C358" s="523"/>
      <c r="D358" s="523"/>
      <c r="E358" s="523"/>
      <c r="F358" s="523"/>
      <c r="G358" s="523"/>
      <c r="H358" s="523"/>
      <c r="I358" s="523"/>
      <c r="J358" s="523"/>
      <c r="K358" s="523"/>
      <c r="L358" s="523"/>
      <c r="M358" s="523"/>
      <c r="N358" s="523"/>
      <c r="O358" s="523"/>
      <c r="P358" s="523"/>
      <c r="Q358" s="523"/>
      <c r="R358" s="523"/>
      <c r="S358" s="523"/>
      <c r="T358" s="523"/>
      <c r="U358" s="523"/>
      <c r="V358" s="524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88"/>
      <c r="AI358" s="188"/>
      <c r="AJ358" s="188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88"/>
      <c r="AV358" s="302"/>
    </row>
    <row r="359" spans="1:48" ht="15.75" hidden="1" customHeight="1">
      <c r="A359" s="467" t="s">
        <v>179</v>
      </c>
      <c r="B359" s="468"/>
      <c r="C359" s="468"/>
      <c r="D359" s="468"/>
      <c r="E359" s="468"/>
      <c r="F359" s="468"/>
      <c r="G359" s="468"/>
      <c r="H359" s="468"/>
      <c r="I359" s="468"/>
      <c r="J359" s="468"/>
      <c r="K359" s="468"/>
      <c r="L359" s="468"/>
      <c r="M359" s="468"/>
      <c r="N359" s="468"/>
      <c r="O359" s="468"/>
      <c r="P359" s="468"/>
      <c r="Q359" s="468"/>
      <c r="R359" s="468"/>
      <c r="S359" s="468"/>
      <c r="T359" s="468"/>
      <c r="U359" s="468"/>
      <c r="V359" s="518"/>
      <c r="W359" s="190"/>
      <c r="X359" s="190"/>
      <c r="Y359" s="190"/>
      <c r="Z359" s="190"/>
      <c r="AA359" s="190"/>
      <c r="AB359" s="190"/>
      <c r="AC359" s="190"/>
      <c r="AD359" s="190"/>
      <c r="AE359" s="190"/>
      <c r="AF359" s="190"/>
      <c r="AG359" s="190"/>
      <c r="AH359" s="188"/>
      <c r="AI359" s="188"/>
      <c r="AJ359" s="188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88"/>
      <c r="AV359" s="302"/>
    </row>
    <row r="360" spans="1:48" ht="29.25" hidden="1" customHeight="1">
      <c r="A360" s="522" t="s">
        <v>65</v>
      </c>
      <c r="B360" s="523"/>
      <c r="C360" s="523"/>
      <c r="D360" s="523"/>
      <c r="E360" s="523"/>
      <c r="F360" s="523"/>
      <c r="G360" s="523"/>
      <c r="H360" s="523"/>
      <c r="I360" s="523"/>
      <c r="J360" s="523"/>
      <c r="K360" s="523"/>
      <c r="L360" s="523"/>
      <c r="M360" s="523"/>
      <c r="N360" s="523"/>
      <c r="O360" s="523"/>
      <c r="P360" s="523"/>
      <c r="Q360" s="523"/>
      <c r="R360" s="523"/>
      <c r="S360" s="523"/>
      <c r="T360" s="523"/>
      <c r="U360" s="523"/>
      <c r="V360" s="524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88"/>
      <c r="AI360" s="188"/>
      <c r="AJ360" s="188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88"/>
      <c r="AV360" s="302"/>
    </row>
    <row r="361" spans="1:48" ht="15.75" hidden="1" customHeight="1">
      <c r="A361" s="463" t="s">
        <v>32</v>
      </c>
      <c r="B361" s="464"/>
      <c r="C361" s="464"/>
      <c r="D361" s="464"/>
      <c r="E361" s="464"/>
      <c r="F361" s="464"/>
      <c r="G361" s="464"/>
      <c r="H361" s="464"/>
      <c r="I361" s="464"/>
      <c r="J361" s="464"/>
      <c r="K361" s="464"/>
      <c r="L361" s="464"/>
      <c r="M361" s="464"/>
      <c r="N361" s="464"/>
      <c r="O361" s="464"/>
      <c r="P361" s="464"/>
      <c r="Q361" s="464"/>
      <c r="R361" s="464"/>
      <c r="S361" s="464"/>
      <c r="T361" s="464"/>
      <c r="U361" s="464"/>
      <c r="V361" s="464"/>
      <c r="W361" s="465"/>
      <c r="X361" s="465"/>
      <c r="Y361" s="465"/>
      <c r="Z361" s="465"/>
      <c r="AA361" s="465"/>
      <c r="AB361" s="465"/>
      <c r="AC361" s="465"/>
      <c r="AD361" s="465"/>
      <c r="AE361" s="465"/>
      <c r="AF361" s="465"/>
      <c r="AG361" s="465"/>
      <c r="AH361" s="465"/>
      <c r="AI361" s="465"/>
      <c r="AJ361" s="465"/>
      <c r="AK361" s="465"/>
      <c r="AL361" s="465"/>
      <c r="AM361" s="465"/>
      <c r="AN361" s="465"/>
      <c r="AO361" s="465"/>
      <c r="AP361" s="465"/>
      <c r="AQ361" s="465"/>
      <c r="AR361" s="465"/>
      <c r="AS361" s="465"/>
      <c r="AT361" s="465"/>
      <c r="AU361" s="465"/>
      <c r="AV361" s="466"/>
    </row>
    <row r="362" spans="1:48" ht="15.75" hidden="1" customHeight="1">
      <c r="A362" s="467" t="s">
        <v>180</v>
      </c>
      <c r="B362" s="468"/>
      <c r="C362" s="468"/>
      <c r="D362" s="468"/>
      <c r="E362" s="468"/>
      <c r="F362" s="468"/>
      <c r="G362" s="468"/>
      <c r="H362" s="468"/>
      <c r="I362" s="468"/>
      <c r="J362" s="468"/>
      <c r="K362" s="468"/>
      <c r="L362" s="468"/>
      <c r="M362" s="468"/>
      <c r="N362" s="468"/>
      <c r="O362" s="468"/>
      <c r="P362" s="468"/>
      <c r="Q362" s="468"/>
      <c r="R362" s="468"/>
      <c r="S362" s="468"/>
      <c r="T362" s="468"/>
      <c r="U362" s="468"/>
      <c r="V362" s="468"/>
      <c r="W362" s="469"/>
      <c r="X362" s="469"/>
      <c r="Y362" s="469"/>
      <c r="Z362" s="469"/>
      <c r="AA362" s="469"/>
      <c r="AB362" s="469"/>
      <c r="AC362" s="469"/>
      <c r="AD362" s="469"/>
      <c r="AE362" s="469"/>
      <c r="AF362" s="469"/>
      <c r="AG362" s="469"/>
      <c r="AH362" s="469"/>
      <c r="AI362" s="469"/>
      <c r="AJ362" s="469"/>
      <c r="AK362" s="469"/>
      <c r="AL362" s="469"/>
      <c r="AM362" s="469"/>
      <c r="AN362" s="469"/>
      <c r="AO362" s="469"/>
      <c r="AP362" s="469"/>
      <c r="AQ362" s="469"/>
      <c r="AR362" s="469"/>
      <c r="AS362" s="469"/>
      <c r="AT362" s="469"/>
      <c r="AU362" s="469"/>
      <c r="AV362" s="470"/>
    </row>
    <row r="363" spans="1:48" ht="19.5" customHeight="1">
      <c r="A363" s="525"/>
      <c r="B363" s="474" t="s">
        <v>247</v>
      </c>
      <c r="C363" s="656" t="s">
        <v>108</v>
      </c>
      <c r="D363" s="474" t="s">
        <v>271</v>
      </c>
      <c r="E363" s="476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517">
        <v>2019</v>
      </c>
      <c r="K363" s="517">
        <v>2020</v>
      </c>
      <c r="L363" s="515">
        <v>30.83333</v>
      </c>
      <c r="M363" s="515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49">SUM(N363:T363)</f>
        <v>30.83333</v>
      </c>
      <c r="V363" s="7" t="s">
        <v>3</v>
      </c>
      <c r="W363" s="93">
        <v>0</v>
      </c>
      <c r="X363" s="93">
        <v>0</v>
      </c>
      <c r="Y363" s="93">
        <v>0</v>
      </c>
      <c r="Z363" s="93">
        <v>0</v>
      </c>
      <c r="AA363" s="93">
        <v>0</v>
      </c>
      <c r="AB363" s="93">
        <v>0</v>
      </c>
      <c r="AC363" s="93">
        <v>0</v>
      </c>
      <c r="AD363" s="93">
        <v>0</v>
      </c>
      <c r="AE363" s="93">
        <v>0</v>
      </c>
      <c r="AF363" s="93">
        <v>0</v>
      </c>
      <c r="AG363" s="93">
        <v>0</v>
      </c>
      <c r="AH363" s="5">
        <v>0</v>
      </c>
      <c r="AI363" s="5">
        <v>0</v>
      </c>
      <c r="AJ363" s="5">
        <v>0</v>
      </c>
      <c r="AK363" s="93">
        <v>0</v>
      </c>
      <c r="AL363" s="93">
        <v>0</v>
      </c>
      <c r="AM363" s="93">
        <v>0</v>
      </c>
      <c r="AN363" s="93">
        <v>0</v>
      </c>
      <c r="AO363" s="93">
        <v>0</v>
      </c>
      <c r="AP363" s="93">
        <v>0</v>
      </c>
      <c r="AQ363" s="93">
        <v>0</v>
      </c>
      <c r="AR363" s="93">
        <v>0</v>
      </c>
      <c r="AS363" s="93">
        <v>0</v>
      </c>
      <c r="AT363" s="93">
        <v>0</v>
      </c>
      <c r="AU363" s="5">
        <v>0</v>
      </c>
      <c r="AV363" s="636" t="s">
        <v>1000</v>
      </c>
    </row>
    <row r="364" spans="1:48" ht="19.5" customHeight="1">
      <c r="A364" s="526"/>
      <c r="B364" s="474"/>
      <c r="C364" s="656"/>
      <c r="D364" s="474"/>
      <c r="E364" s="476"/>
      <c r="F364" s="6" t="s">
        <v>19</v>
      </c>
      <c r="G364" s="6" t="s">
        <v>22</v>
      </c>
      <c r="H364" s="6" t="s">
        <v>297</v>
      </c>
      <c r="I364" s="6" t="s">
        <v>297</v>
      </c>
      <c r="J364" s="517"/>
      <c r="K364" s="517"/>
      <c r="L364" s="515"/>
      <c r="M364" s="515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49"/>
        <v>0</v>
      </c>
      <c r="V364" s="5" t="s">
        <v>8</v>
      </c>
      <c r="W364" s="93">
        <v>0</v>
      </c>
      <c r="X364" s="93">
        <v>0</v>
      </c>
      <c r="Y364" s="93">
        <v>0</v>
      </c>
      <c r="Z364" s="93">
        <v>0</v>
      </c>
      <c r="AA364" s="93">
        <v>0</v>
      </c>
      <c r="AB364" s="93">
        <v>0</v>
      </c>
      <c r="AC364" s="93">
        <v>0</v>
      </c>
      <c r="AD364" s="93">
        <v>0</v>
      </c>
      <c r="AE364" s="93">
        <v>0</v>
      </c>
      <c r="AF364" s="93">
        <v>0</v>
      </c>
      <c r="AG364" s="93">
        <v>0</v>
      </c>
      <c r="AH364" s="5">
        <v>0</v>
      </c>
      <c r="AI364" s="5">
        <v>0</v>
      </c>
      <c r="AJ364" s="5">
        <v>0</v>
      </c>
      <c r="AK364" s="93">
        <v>0</v>
      </c>
      <c r="AL364" s="93">
        <v>0</v>
      </c>
      <c r="AM364" s="93">
        <v>0</v>
      </c>
      <c r="AN364" s="93">
        <v>0</v>
      </c>
      <c r="AO364" s="93">
        <v>0</v>
      </c>
      <c r="AP364" s="93">
        <v>0</v>
      </c>
      <c r="AQ364" s="93">
        <v>0</v>
      </c>
      <c r="AR364" s="93">
        <v>0</v>
      </c>
      <c r="AS364" s="93">
        <v>0</v>
      </c>
      <c r="AT364" s="93">
        <v>0</v>
      </c>
      <c r="AU364" s="5">
        <v>0</v>
      </c>
      <c r="AV364" s="637"/>
    </row>
    <row r="365" spans="1:48" ht="19.5" customHeight="1">
      <c r="A365" s="526"/>
      <c r="B365" s="474"/>
      <c r="C365" s="656"/>
      <c r="D365" s="474"/>
      <c r="E365" s="476"/>
      <c r="F365" s="476" t="s">
        <v>39</v>
      </c>
      <c r="G365" s="476" t="s">
        <v>21</v>
      </c>
      <c r="H365" s="538" t="s">
        <v>312</v>
      </c>
      <c r="I365" s="538" t="s">
        <v>313</v>
      </c>
      <c r="J365" s="517"/>
      <c r="K365" s="517"/>
      <c r="L365" s="515"/>
      <c r="M365" s="515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49"/>
        <v>0</v>
      </c>
      <c r="V365" s="7" t="s">
        <v>50</v>
      </c>
      <c r="W365" s="93">
        <v>0</v>
      </c>
      <c r="X365" s="93">
        <v>0</v>
      </c>
      <c r="Y365" s="93">
        <v>0</v>
      </c>
      <c r="Z365" s="93">
        <v>0</v>
      </c>
      <c r="AA365" s="93">
        <v>0</v>
      </c>
      <c r="AB365" s="93">
        <v>0</v>
      </c>
      <c r="AC365" s="93">
        <v>0</v>
      </c>
      <c r="AD365" s="93">
        <v>0</v>
      </c>
      <c r="AE365" s="93">
        <v>0</v>
      </c>
      <c r="AF365" s="93">
        <v>0</v>
      </c>
      <c r="AG365" s="93">
        <v>0</v>
      </c>
      <c r="AH365" s="5">
        <v>0</v>
      </c>
      <c r="AI365" s="5">
        <v>0</v>
      </c>
      <c r="AJ365" s="5">
        <v>0</v>
      </c>
      <c r="AK365" s="93">
        <v>0</v>
      </c>
      <c r="AL365" s="93">
        <v>0</v>
      </c>
      <c r="AM365" s="93">
        <v>0</v>
      </c>
      <c r="AN365" s="93">
        <v>0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5">
        <v>0</v>
      </c>
      <c r="AV365" s="637"/>
    </row>
    <row r="366" spans="1:48" ht="19.5" customHeight="1">
      <c r="A366" s="526"/>
      <c r="B366" s="474"/>
      <c r="C366" s="656"/>
      <c r="D366" s="474"/>
      <c r="E366" s="476"/>
      <c r="F366" s="476"/>
      <c r="G366" s="476"/>
      <c r="H366" s="539"/>
      <c r="I366" s="539"/>
      <c r="J366" s="517"/>
      <c r="K366" s="517"/>
      <c r="L366" s="515"/>
      <c r="M366" s="515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49"/>
        <v>0</v>
      </c>
      <c r="V366" s="7" t="s">
        <v>51</v>
      </c>
      <c r="W366" s="93">
        <v>0</v>
      </c>
      <c r="X366" s="93">
        <v>0</v>
      </c>
      <c r="Y366" s="93">
        <v>0</v>
      </c>
      <c r="Z366" s="93">
        <v>0</v>
      </c>
      <c r="AA366" s="93">
        <v>0</v>
      </c>
      <c r="AB366" s="93">
        <v>0</v>
      </c>
      <c r="AC366" s="93">
        <v>0</v>
      </c>
      <c r="AD366" s="93">
        <v>0</v>
      </c>
      <c r="AE366" s="93">
        <v>0</v>
      </c>
      <c r="AF366" s="93">
        <v>0</v>
      </c>
      <c r="AG366" s="93">
        <v>0</v>
      </c>
      <c r="AH366" s="5">
        <v>0</v>
      </c>
      <c r="AI366" s="5">
        <v>0</v>
      </c>
      <c r="AJ366" s="5">
        <v>0</v>
      </c>
      <c r="AK366" s="93">
        <v>0</v>
      </c>
      <c r="AL366" s="93">
        <v>0</v>
      </c>
      <c r="AM366" s="93">
        <v>0</v>
      </c>
      <c r="AN366" s="93">
        <v>0</v>
      </c>
      <c r="AO366" s="93">
        <v>0</v>
      </c>
      <c r="AP366" s="93">
        <v>0</v>
      </c>
      <c r="AQ366" s="93">
        <v>0</v>
      </c>
      <c r="AR366" s="93">
        <v>0</v>
      </c>
      <c r="AS366" s="93">
        <v>0</v>
      </c>
      <c r="AT366" s="93">
        <v>0</v>
      </c>
      <c r="AU366" s="5">
        <v>0</v>
      </c>
      <c r="AV366" s="637"/>
    </row>
    <row r="367" spans="1:48" ht="18" customHeight="1">
      <c r="A367" s="526"/>
      <c r="B367" s="474"/>
      <c r="C367" s="656"/>
      <c r="D367" s="474"/>
      <c r="E367" s="476"/>
      <c r="F367" s="476"/>
      <c r="G367" s="476"/>
      <c r="H367" s="539"/>
      <c r="I367" s="539"/>
      <c r="J367" s="517"/>
      <c r="K367" s="517"/>
      <c r="L367" s="515"/>
      <c r="M367" s="515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49"/>
        <v>0</v>
      </c>
      <c r="V367" s="7" t="s">
        <v>52</v>
      </c>
      <c r="W367" s="93">
        <v>0</v>
      </c>
      <c r="X367" s="93">
        <v>0</v>
      </c>
      <c r="Y367" s="93">
        <v>0</v>
      </c>
      <c r="Z367" s="93">
        <v>0</v>
      </c>
      <c r="AA367" s="93">
        <v>0</v>
      </c>
      <c r="AB367" s="93">
        <v>0</v>
      </c>
      <c r="AC367" s="93">
        <v>0</v>
      </c>
      <c r="AD367" s="93">
        <v>0</v>
      </c>
      <c r="AE367" s="93">
        <v>0</v>
      </c>
      <c r="AF367" s="93">
        <v>0</v>
      </c>
      <c r="AG367" s="93">
        <v>0</v>
      </c>
      <c r="AH367" s="5">
        <v>0</v>
      </c>
      <c r="AI367" s="5">
        <v>0</v>
      </c>
      <c r="AJ367" s="5">
        <v>0</v>
      </c>
      <c r="AK367" s="93">
        <v>0</v>
      </c>
      <c r="AL367" s="93">
        <v>0</v>
      </c>
      <c r="AM367" s="93">
        <v>0</v>
      </c>
      <c r="AN367" s="93">
        <v>0</v>
      </c>
      <c r="AO367" s="93">
        <v>0</v>
      </c>
      <c r="AP367" s="93">
        <v>0</v>
      </c>
      <c r="AQ367" s="93">
        <v>0</v>
      </c>
      <c r="AR367" s="93">
        <v>0</v>
      </c>
      <c r="AS367" s="93">
        <v>0</v>
      </c>
      <c r="AT367" s="93">
        <v>0</v>
      </c>
      <c r="AU367" s="5">
        <v>0</v>
      </c>
      <c r="AV367" s="637"/>
    </row>
    <row r="368" spans="1:48" ht="17.25" customHeight="1">
      <c r="A368" s="526"/>
      <c r="B368" s="474"/>
      <c r="C368" s="656"/>
      <c r="D368" s="474"/>
      <c r="E368" s="476"/>
      <c r="F368" s="476"/>
      <c r="G368" s="476"/>
      <c r="H368" s="540"/>
      <c r="I368" s="540"/>
      <c r="J368" s="517"/>
      <c r="K368" s="517"/>
      <c r="L368" s="515"/>
      <c r="M368" s="515"/>
      <c r="N368" s="230">
        <f t="shared" ref="N368:T368" si="150">SUM(N363:N367)</f>
        <v>20</v>
      </c>
      <c r="O368" s="230">
        <f t="shared" si="150"/>
        <v>9.1514100000000003</v>
      </c>
      <c r="P368" s="230">
        <f>SUM(P363:P367)</f>
        <v>1.6819200000000001</v>
      </c>
      <c r="Q368" s="230">
        <f t="shared" si="150"/>
        <v>0</v>
      </c>
      <c r="R368" s="230">
        <f t="shared" si="150"/>
        <v>0</v>
      </c>
      <c r="S368" s="230">
        <f t="shared" si="150"/>
        <v>0</v>
      </c>
      <c r="T368" s="230">
        <f t="shared" si="150"/>
        <v>0</v>
      </c>
      <c r="U368" s="231">
        <f t="shared" si="149"/>
        <v>30.83333</v>
      </c>
      <c r="V368" s="231" t="s">
        <v>11</v>
      </c>
      <c r="W368" s="193">
        <f t="shared" ref="W368:AU368" si="151">SUM(W363:W367)</f>
        <v>0</v>
      </c>
      <c r="X368" s="193">
        <f t="shared" si="151"/>
        <v>0</v>
      </c>
      <c r="Y368" s="193">
        <f t="shared" si="151"/>
        <v>0</v>
      </c>
      <c r="Z368" s="193">
        <f t="shared" si="151"/>
        <v>0</v>
      </c>
      <c r="AA368" s="193">
        <f t="shared" si="151"/>
        <v>0</v>
      </c>
      <c r="AB368" s="193">
        <f t="shared" si="151"/>
        <v>0</v>
      </c>
      <c r="AC368" s="193">
        <f t="shared" si="151"/>
        <v>0</v>
      </c>
      <c r="AD368" s="193">
        <f t="shared" si="151"/>
        <v>0</v>
      </c>
      <c r="AE368" s="193">
        <f t="shared" si="151"/>
        <v>0</v>
      </c>
      <c r="AF368" s="193">
        <f t="shared" si="151"/>
        <v>0</v>
      </c>
      <c r="AG368" s="193">
        <f t="shared" si="151"/>
        <v>0</v>
      </c>
      <c r="AH368" s="230">
        <f t="shared" si="151"/>
        <v>0</v>
      </c>
      <c r="AI368" s="230">
        <f t="shared" si="151"/>
        <v>0</v>
      </c>
      <c r="AJ368" s="230">
        <f t="shared" si="151"/>
        <v>0</v>
      </c>
      <c r="AK368" s="193">
        <f t="shared" si="151"/>
        <v>0</v>
      </c>
      <c r="AL368" s="193">
        <f t="shared" si="151"/>
        <v>0</v>
      </c>
      <c r="AM368" s="193">
        <f t="shared" si="151"/>
        <v>0</v>
      </c>
      <c r="AN368" s="193">
        <f t="shared" si="151"/>
        <v>0</v>
      </c>
      <c r="AO368" s="193">
        <f t="shared" si="151"/>
        <v>0</v>
      </c>
      <c r="AP368" s="193">
        <f t="shared" si="151"/>
        <v>0</v>
      </c>
      <c r="AQ368" s="193">
        <f t="shared" si="151"/>
        <v>0</v>
      </c>
      <c r="AR368" s="193">
        <f t="shared" si="151"/>
        <v>0</v>
      </c>
      <c r="AS368" s="193">
        <f t="shared" si="151"/>
        <v>0</v>
      </c>
      <c r="AT368" s="193">
        <f t="shared" si="151"/>
        <v>0</v>
      </c>
      <c r="AU368" s="230">
        <f t="shared" si="151"/>
        <v>0</v>
      </c>
      <c r="AV368" s="328"/>
    </row>
    <row r="369" spans="1:48" ht="19.5" customHeight="1">
      <c r="A369" s="526"/>
      <c r="B369" s="474" t="s">
        <v>248</v>
      </c>
      <c r="C369" s="656" t="s">
        <v>109</v>
      </c>
      <c r="D369" s="474" t="s">
        <v>272</v>
      </c>
      <c r="E369" s="474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517">
        <v>2020</v>
      </c>
      <c r="K369" s="517">
        <v>2020</v>
      </c>
      <c r="L369" s="515">
        <v>4.1156300000000003</v>
      </c>
      <c r="M369" s="515">
        <f t="shared" ref="M369" si="152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49"/>
        <v>4.1158299999999999</v>
      </c>
      <c r="V369" s="7" t="s">
        <v>3</v>
      </c>
      <c r="W369" s="93">
        <v>0</v>
      </c>
      <c r="X369" s="93">
        <v>0</v>
      </c>
      <c r="Y369" s="93">
        <v>0</v>
      </c>
      <c r="Z369" s="93">
        <v>0</v>
      </c>
      <c r="AA369" s="93">
        <v>0</v>
      </c>
      <c r="AB369" s="93">
        <v>0</v>
      </c>
      <c r="AC369" s="93">
        <v>0</v>
      </c>
      <c r="AD369" s="93">
        <v>0</v>
      </c>
      <c r="AE369" s="93">
        <v>0</v>
      </c>
      <c r="AF369" s="93">
        <v>0</v>
      </c>
      <c r="AG369" s="93">
        <v>0</v>
      </c>
      <c r="AH369" s="5">
        <v>0</v>
      </c>
      <c r="AI369" s="5">
        <v>0</v>
      </c>
      <c r="AJ369" s="5">
        <v>0</v>
      </c>
      <c r="AK369" s="93">
        <v>0</v>
      </c>
      <c r="AL369" s="93">
        <v>0</v>
      </c>
      <c r="AM369" s="93">
        <v>0</v>
      </c>
      <c r="AN369" s="93">
        <v>0</v>
      </c>
      <c r="AO369" s="93">
        <v>0</v>
      </c>
      <c r="AP369" s="93">
        <v>0</v>
      </c>
      <c r="AQ369" s="93">
        <v>0</v>
      </c>
      <c r="AR369" s="93">
        <v>0</v>
      </c>
      <c r="AS369" s="93">
        <v>0</v>
      </c>
      <c r="AT369" s="93">
        <v>0</v>
      </c>
      <c r="AU369" s="5">
        <v>0</v>
      </c>
      <c r="AV369" s="302"/>
    </row>
    <row r="370" spans="1:48" ht="19.5" customHeight="1">
      <c r="A370" s="526"/>
      <c r="B370" s="474"/>
      <c r="C370" s="656"/>
      <c r="D370" s="474"/>
      <c r="E370" s="474"/>
      <c r="F370" s="6" t="s">
        <v>19</v>
      </c>
      <c r="G370" s="6" t="s">
        <v>22</v>
      </c>
      <c r="H370" s="6" t="s">
        <v>297</v>
      </c>
      <c r="I370" s="6" t="s">
        <v>297</v>
      </c>
      <c r="J370" s="517"/>
      <c r="K370" s="517"/>
      <c r="L370" s="515"/>
      <c r="M370" s="515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49"/>
        <v>0</v>
      </c>
      <c r="V370" s="5" t="s">
        <v>8</v>
      </c>
      <c r="W370" s="93">
        <v>0</v>
      </c>
      <c r="X370" s="93">
        <v>0</v>
      </c>
      <c r="Y370" s="93">
        <v>0</v>
      </c>
      <c r="Z370" s="93">
        <v>0</v>
      </c>
      <c r="AA370" s="93">
        <v>0</v>
      </c>
      <c r="AB370" s="93">
        <v>0</v>
      </c>
      <c r="AC370" s="93">
        <v>0</v>
      </c>
      <c r="AD370" s="93">
        <v>0</v>
      </c>
      <c r="AE370" s="93">
        <v>0</v>
      </c>
      <c r="AF370" s="93">
        <v>0</v>
      </c>
      <c r="AG370" s="93">
        <v>0</v>
      </c>
      <c r="AH370" s="5">
        <v>0</v>
      </c>
      <c r="AI370" s="5">
        <v>0</v>
      </c>
      <c r="AJ370" s="5">
        <v>0</v>
      </c>
      <c r="AK370" s="93">
        <v>0</v>
      </c>
      <c r="AL370" s="93">
        <v>0</v>
      </c>
      <c r="AM370" s="93">
        <v>0</v>
      </c>
      <c r="AN370" s="93">
        <v>0</v>
      </c>
      <c r="AO370" s="93">
        <v>0</v>
      </c>
      <c r="AP370" s="93">
        <v>0</v>
      </c>
      <c r="AQ370" s="93">
        <v>0</v>
      </c>
      <c r="AR370" s="93">
        <v>0</v>
      </c>
      <c r="AS370" s="93">
        <v>0</v>
      </c>
      <c r="AT370" s="93">
        <v>0</v>
      </c>
      <c r="AU370" s="5">
        <v>0</v>
      </c>
      <c r="AV370" s="302"/>
    </row>
    <row r="371" spans="1:48" ht="19.5" customHeight="1">
      <c r="A371" s="526"/>
      <c r="B371" s="474"/>
      <c r="C371" s="656"/>
      <c r="D371" s="474"/>
      <c r="E371" s="474"/>
      <c r="F371" s="476" t="s">
        <v>39</v>
      </c>
      <c r="G371" s="476" t="s">
        <v>21</v>
      </c>
      <c r="H371" s="476" t="s">
        <v>297</v>
      </c>
      <c r="I371" s="476" t="s">
        <v>297</v>
      </c>
      <c r="J371" s="517"/>
      <c r="K371" s="517"/>
      <c r="L371" s="515"/>
      <c r="M371" s="515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49"/>
        <v>0</v>
      </c>
      <c r="V371" s="7" t="s">
        <v>50</v>
      </c>
      <c r="W371" s="93">
        <v>0</v>
      </c>
      <c r="X371" s="93">
        <v>0</v>
      </c>
      <c r="Y371" s="93">
        <v>0</v>
      </c>
      <c r="Z371" s="93">
        <v>0</v>
      </c>
      <c r="AA371" s="93">
        <v>0</v>
      </c>
      <c r="AB371" s="93">
        <v>0</v>
      </c>
      <c r="AC371" s="93">
        <v>0</v>
      </c>
      <c r="AD371" s="93">
        <v>0</v>
      </c>
      <c r="AE371" s="93">
        <v>0</v>
      </c>
      <c r="AF371" s="93">
        <v>0</v>
      </c>
      <c r="AG371" s="93">
        <v>0</v>
      </c>
      <c r="AH371" s="5">
        <v>0</v>
      </c>
      <c r="AI371" s="5">
        <v>0</v>
      </c>
      <c r="AJ371" s="5">
        <v>0</v>
      </c>
      <c r="AK371" s="93">
        <v>0</v>
      </c>
      <c r="AL371" s="93">
        <v>0</v>
      </c>
      <c r="AM371" s="93">
        <v>0</v>
      </c>
      <c r="AN371" s="93">
        <v>0</v>
      </c>
      <c r="AO371" s="93">
        <v>0</v>
      </c>
      <c r="AP371" s="93">
        <v>0</v>
      </c>
      <c r="AQ371" s="93">
        <v>0</v>
      </c>
      <c r="AR371" s="93">
        <v>0</v>
      </c>
      <c r="AS371" s="93">
        <v>0</v>
      </c>
      <c r="AT371" s="93">
        <v>0</v>
      </c>
      <c r="AU371" s="5">
        <v>0</v>
      </c>
      <c r="AV371" s="302"/>
    </row>
    <row r="372" spans="1:48" ht="19.5" customHeight="1">
      <c r="A372" s="526"/>
      <c r="B372" s="474"/>
      <c r="C372" s="656"/>
      <c r="D372" s="474"/>
      <c r="E372" s="474"/>
      <c r="F372" s="476"/>
      <c r="G372" s="476"/>
      <c r="H372" s="476"/>
      <c r="I372" s="476"/>
      <c r="J372" s="517"/>
      <c r="K372" s="517"/>
      <c r="L372" s="515"/>
      <c r="M372" s="515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49"/>
        <v>0</v>
      </c>
      <c r="V372" s="7" t="s">
        <v>51</v>
      </c>
      <c r="W372" s="93">
        <v>0</v>
      </c>
      <c r="X372" s="93">
        <v>0</v>
      </c>
      <c r="Y372" s="93">
        <v>0</v>
      </c>
      <c r="Z372" s="93">
        <v>0</v>
      </c>
      <c r="AA372" s="93">
        <v>0</v>
      </c>
      <c r="AB372" s="93">
        <v>0</v>
      </c>
      <c r="AC372" s="93">
        <v>0</v>
      </c>
      <c r="AD372" s="93">
        <v>0</v>
      </c>
      <c r="AE372" s="93">
        <v>0</v>
      </c>
      <c r="AF372" s="93">
        <v>0</v>
      </c>
      <c r="AG372" s="93">
        <v>0</v>
      </c>
      <c r="AH372" s="5">
        <v>0</v>
      </c>
      <c r="AI372" s="5">
        <v>0</v>
      </c>
      <c r="AJ372" s="5">
        <v>0</v>
      </c>
      <c r="AK372" s="93">
        <v>0</v>
      </c>
      <c r="AL372" s="93">
        <v>0</v>
      </c>
      <c r="AM372" s="93">
        <v>0</v>
      </c>
      <c r="AN372" s="93">
        <v>0</v>
      </c>
      <c r="AO372" s="93">
        <v>0</v>
      </c>
      <c r="AP372" s="93">
        <v>0</v>
      </c>
      <c r="AQ372" s="93">
        <v>0</v>
      </c>
      <c r="AR372" s="93">
        <v>0</v>
      </c>
      <c r="AS372" s="93">
        <v>0</v>
      </c>
      <c r="AT372" s="93">
        <v>0</v>
      </c>
      <c r="AU372" s="5">
        <v>0</v>
      </c>
      <c r="AV372" s="302"/>
    </row>
    <row r="373" spans="1:48" ht="18" customHeight="1">
      <c r="A373" s="526"/>
      <c r="B373" s="474"/>
      <c r="C373" s="656"/>
      <c r="D373" s="474"/>
      <c r="E373" s="474"/>
      <c r="F373" s="476"/>
      <c r="G373" s="476"/>
      <c r="H373" s="476"/>
      <c r="I373" s="476"/>
      <c r="J373" s="517"/>
      <c r="K373" s="517"/>
      <c r="L373" s="515"/>
      <c r="M373" s="515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49"/>
        <v>0</v>
      </c>
      <c r="V373" s="7" t="s">
        <v>52</v>
      </c>
      <c r="W373" s="93">
        <v>0</v>
      </c>
      <c r="X373" s="93">
        <v>0</v>
      </c>
      <c r="Y373" s="93">
        <v>0</v>
      </c>
      <c r="Z373" s="93">
        <v>0</v>
      </c>
      <c r="AA373" s="93">
        <v>0</v>
      </c>
      <c r="AB373" s="93">
        <v>0</v>
      </c>
      <c r="AC373" s="93">
        <v>0</v>
      </c>
      <c r="AD373" s="93">
        <v>0</v>
      </c>
      <c r="AE373" s="93">
        <v>0</v>
      </c>
      <c r="AF373" s="93">
        <v>0</v>
      </c>
      <c r="AG373" s="93">
        <v>0</v>
      </c>
      <c r="AH373" s="5">
        <v>0</v>
      </c>
      <c r="AI373" s="5">
        <v>0</v>
      </c>
      <c r="AJ373" s="5">
        <v>0</v>
      </c>
      <c r="AK373" s="93">
        <v>0</v>
      </c>
      <c r="AL373" s="93">
        <v>0</v>
      </c>
      <c r="AM373" s="93">
        <v>0</v>
      </c>
      <c r="AN373" s="93">
        <v>0</v>
      </c>
      <c r="AO373" s="93">
        <v>0</v>
      </c>
      <c r="AP373" s="93">
        <v>0</v>
      </c>
      <c r="AQ373" s="93">
        <v>0</v>
      </c>
      <c r="AR373" s="93">
        <v>0</v>
      </c>
      <c r="AS373" s="93">
        <v>0</v>
      </c>
      <c r="AT373" s="93">
        <v>0</v>
      </c>
      <c r="AU373" s="5">
        <v>0</v>
      </c>
      <c r="AV373" s="302"/>
    </row>
    <row r="374" spans="1:48" ht="17.25" customHeight="1">
      <c r="A374" s="526"/>
      <c r="B374" s="474"/>
      <c r="C374" s="656"/>
      <c r="D374" s="474"/>
      <c r="E374" s="474"/>
      <c r="F374" s="476"/>
      <c r="G374" s="476"/>
      <c r="H374" s="476"/>
      <c r="I374" s="476"/>
      <c r="J374" s="517"/>
      <c r="K374" s="517"/>
      <c r="L374" s="515"/>
      <c r="M374" s="515"/>
      <c r="N374" s="230">
        <f t="shared" ref="N374:T374" si="153">SUM(N369:N373)</f>
        <v>0</v>
      </c>
      <c r="O374" s="230">
        <f t="shared" si="153"/>
        <v>3.9950700000000001</v>
      </c>
      <c r="P374" s="230">
        <f>SUM(P369:P373)</f>
        <v>0.12076000000000001</v>
      </c>
      <c r="Q374" s="230">
        <f t="shared" si="153"/>
        <v>0</v>
      </c>
      <c r="R374" s="230">
        <f t="shared" si="153"/>
        <v>0</v>
      </c>
      <c r="S374" s="230">
        <f t="shared" si="153"/>
        <v>0</v>
      </c>
      <c r="T374" s="230">
        <f t="shared" si="153"/>
        <v>0</v>
      </c>
      <c r="U374" s="231">
        <f t="shared" si="149"/>
        <v>4.1158299999999999</v>
      </c>
      <c r="V374" s="231" t="s">
        <v>11</v>
      </c>
      <c r="W374" s="193">
        <f t="shared" ref="W374:AU374" si="154">SUM(W369:W373)</f>
        <v>0</v>
      </c>
      <c r="X374" s="193">
        <f t="shared" si="154"/>
        <v>0</v>
      </c>
      <c r="Y374" s="193">
        <f t="shared" si="154"/>
        <v>0</v>
      </c>
      <c r="Z374" s="193">
        <f t="shared" si="154"/>
        <v>0</v>
      </c>
      <c r="AA374" s="193">
        <f t="shared" si="154"/>
        <v>0</v>
      </c>
      <c r="AB374" s="193">
        <f t="shared" si="154"/>
        <v>0</v>
      </c>
      <c r="AC374" s="193">
        <f t="shared" si="154"/>
        <v>0</v>
      </c>
      <c r="AD374" s="193">
        <f t="shared" si="154"/>
        <v>0</v>
      </c>
      <c r="AE374" s="193">
        <f t="shared" si="154"/>
        <v>0</v>
      </c>
      <c r="AF374" s="193">
        <f t="shared" si="154"/>
        <v>0</v>
      </c>
      <c r="AG374" s="193">
        <f t="shared" si="154"/>
        <v>0</v>
      </c>
      <c r="AH374" s="230">
        <f t="shared" si="154"/>
        <v>0</v>
      </c>
      <c r="AI374" s="230">
        <f t="shared" si="154"/>
        <v>0</v>
      </c>
      <c r="AJ374" s="230">
        <f t="shared" si="154"/>
        <v>0</v>
      </c>
      <c r="AK374" s="193">
        <f t="shared" si="154"/>
        <v>0</v>
      </c>
      <c r="AL374" s="193">
        <f t="shared" si="154"/>
        <v>0</v>
      </c>
      <c r="AM374" s="193">
        <f t="shared" si="154"/>
        <v>0</v>
      </c>
      <c r="AN374" s="193">
        <f t="shared" si="154"/>
        <v>0</v>
      </c>
      <c r="AO374" s="193">
        <f t="shared" si="154"/>
        <v>0</v>
      </c>
      <c r="AP374" s="193">
        <f t="shared" si="154"/>
        <v>0</v>
      </c>
      <c r="AQ374" s="193">
        <f t="shared" si="154"/>
        <v>0</v>
      </c>
      <c r="AR374" s="193">
        <f t="shared" si="154"/>
        <v>0</v>
      </c>
      <c r="AS374" s="193">
        <f t="shared" si="154"/>
        <v>0</v>
      </c>
      <c r="AT374" s="193">
        <f t="shared" si="154"/>
        <v>0</v>
      </c>
      <c r="AU374" s="230">
        <f t="shared" si="154"/>
        <v>0</v>
      </c>
      <c r="AV374" s="328"/>
    </row>
    <row r="375" spans="1:48" ht="19.5" customHeight="1">
      <c r="A375" s="526"/>
      <c r="B375" s="474" t="s">
        <v>249</v>
      </c>
      <c r="C375" s="656" t="s">
        <v>110</v>
      </c>
      <c r="D375" s="474" t="s">
        <v>272</v>
      </c>
      <c r="E375" s="474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517">
        <v>2020</v>
      </c>
      <c r="K375" s="517">
        <v>2020</v>
      </c>
      <c r="L375" s="515">
        <v>3.0526</v>
      </c>
      <c r="M375" s="515">
        <f t="shared" ref="M375" si="155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49"/>
        <v>3.0526</v>
      </c>
      <c r="V375" s="7" t="s">
        <v>3</v>
      </c>
      <c r="W375" s="93">
        <v>0</v>
      </c>
      <c r="X375" s="93">
        <v>0</v>
      </c>
      <c r="Y375" s="93">
        <v>0</v>
      </c>
      <c r="Z375" s="93">
        <v>0</v>
      </c>
      <c r="AA375" s="93">
        <v>0</v>
      </c>
      <c r="AB375" s="93">
        <v>0</v>
      </c>
      <c r="AC375" s="93">
        <v>0</v>
      </c>
      <c r="AD375" s="93">
        <v>0</v>
      </c>
      <c r="AE375" s="93">
        <v>0</v>
      </c>
      <c r="AF375" s="93">
        <v>0</v>
      </c>
      <c r="AG375" s="93">
        <v>0</v>
      </c>
      <c r="AH375" s="5">
        <v>0</v>
      </c>
      <c r="AI375" s="5">
        <v>0</v>
      </c>
      <c r="AJ375" s="5">
        <v>0</v>
      </c>
      <c r="AK375" s="93">
        <v>0</v>
      </c>
      <c r="AL375" s="93">
        <v>0</v>
      </c>
      <c r="AM375" s="93">
        <v>0</v>
      </c>
      <c r="AN375" s="93">
        <v>0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5">
        <v>0</v>
      </c>
      <c r="AV375" s="302"/>
    </row>
    <row r="376" spans="1:48" ht="19.5" customHeight="1">
      <c r="A376" s="526"/>
      <c r="B376" s="474"/>
      <c r="C376" s="656"/>
      <c r="D376" s="474"/>
      <c r="E376" s="474"/>
      <c r="F376" s="6" t="s">
        <v>19</v>
      </c>
      <c r="G376" s="6" t="s">
        <v>22</v>
      </c>
      <c r="H376" s="6" t="s">
        <v>297</v>
      </c>
      <c r="I376" s="6" t="s">
        <v>297</v>
      </c>
      <c r="J376" s="517"/>
      <c r="K376" s="517"/>
      <c r="L376" s="515"/>
      <c r="M376" s="515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49"/>
        <v>0</v>
      </c>
      <c r="V376" s="5" t="s">
        <v>8</v>
      </c>
      <c r="W376" s="93">
        <v>0</v>
      </c>
      <c r="X376" s="93">
        <v>0</v>
      </c>
      <c r="Y376" s="93">
        <v>0</v>
      </c>
      <c r="Z376" s="93">
        <v>0</v>
      </c>
      <c r="AA376" s="93">
        <v>0</v>
      </c>
      <c r="AB376" s="93">
        <v>0</v>
      </c>
      <c r="AC376" s="93">
        <v>0</v>
      </c>
      <c r="AD376" s="93">
        <v>0</v>
      </c>
      <c r="AE376" s="93">
        <v>0</v>
      </c>
      <c r="AF376" s="93">
        <v>0</v>
      </c>
      <c r="AG376" s="93">
        <v>0</v>
      </c>
      <c r="AH376" s="5">
        <v>0</v>
      </c>
      <c r="AI376" s="5">
        <v>0</v>
      </c>
      <c r="AJ376" s="5">
        <v>0</v>
      </c>
      <c r="AK376" s="93">
        <v>0</v>
      </c>
      <c r="AL376" s="93">
        <v>0</v>
      </c>
      <c r="AM376" s="93">
        <v>0</v>
      </c>
      <c r="AN376" s="93">
        <v>0</v>
      </c>
      <c r="AO376" s="93">
        <v>0</v>
      </c>
      <c r="AP376" s="93">
        <v>0</v>
      </c>
      <c r="AQ376" s="93">
        <v>0</v>
      </c>
      <c r="AR376" s="93">
        <v>0</v>
      </c>
      <c r="AS376" s="93">
        <v>0</v>
      </c>
      <c r="AT376" s="93">
        <v>0</v>
      </c>
      <c r="AU376" s="5">
        <v>0</v>
      </c>
      <c r="AV376" s="302"/>
    </row>
    <row r="377" spans="1:48" ht="19.5" customHeight="1">
      <c r="A377" s="526"/>
      <c r="B377" s="474"/>
      <c r="C377" s="656"/>
      <c r="D377" s="474"/>
      <c r="E377" s="474"/>
      <c r="F377" s="476" t="s">
        <v>39</v>
      </c>
      <c r="G377" s="476" t="s">
        <v>21</v>
      </c>
      <c r="H377" s="476" t="s">
        <v>297</v>
      </c>
      <c r="I377" s="476" t="s">
        <v>297</v>
      </c>
      <c r="J377" s="517"/>
      <c r="K377" s="517"/>
      <c r="L377" s="515"/>
      <c r="M377" s="515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49"/>
        <v>0</v>
      </c>
      <c r="V377" s="7" t="s">
        <v>50</v>
      </c>
      <c r="W377" s="93">
        <v>0</v>
      </c>
      <c r="X377" s="93">
        <v>0</v>
      </c>
      <c r="Y377" s="93">
        <v>0</v>
      </c>
      <c r="Z377" s="93">
        <v>0</v>
      </c>
      <c r="AA377" s="93">
        <v>0</v>
      </c>
      <c r="AB377" s="93">
        <v>0</v>
      </c>
      <c r="AC377" s="93">
        <v>0</v>
      </c>
      <c r="AD377" s="93">
        <v>0</v>
      </c>
      <c r="AE377" s="93">
        <v>0</v>
      </c>
      <c r="AF377" s="93">
        <v>0</v>
      </c>
      <c r="AG377" s="93">
        <v>0</v>
      </c>
      <c r="AH377" s="5">
        <v>0</v>
      </c>
      <c r="AI377" s="5">
        <v>0</v>
      </c>
      <c r="AJ377" s="5">
        <v>0</v>
      </c>
      <c r="AK377" s="93">
        <v>0</v>
      </c>
      <c r="AL377" s="93">
        <v>0</v>
      </c>
      <c r="AM377" s="93">
        <v>0</v>
      </c>
      <c r="AN377" s="93">
        <v>0</v>
      </c>
      <c r="AO377" s="93">
        <v>0</v>
      </c>
      <c r="AP377" s="93">
        <v>0</v>
      </c>
      <c r="AQ377" s="93">
        <v>0</v>
      </c>
      <c r="AR377" s="93">
        <v>0</v>
      </c>
      <c r="AS377" s="93">
        <v>0</v>
      </c>
      <c r="AT377" s="93">
        <v>0</v>
      </c>
      <c r="AU377" s="5">
        <v>0</v>
      </c>
      <c r="AV377" s="302"/>
    </row>
    <row r="378" spans="1:48" ht="19.5" customHeight="1">
      <c r="A378" s="526"/>
      <c r="B378" s="474"/>
      <c r="C378" s="656"/>
      <c r="D378" s="474"/>
      <c r="E378" s="474"/>
      <c r="F378" s="476"/>
      <c r="G378" s="476"/>
      <c r="H378" s="476"/>
      <c r="I378" s="476"/>
      <c r="J378" s="517"/>
      <c r="K378" s="517"/>
      <c r="L378" s="515"/>
      <c r="M378" s="515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49"/>
        <v>0</v>
      </c>
      <c r="V378" s="7" t="s">
        <v>51</v>
      </c>
      <c r="W378" s="93">
        <v>0</v>
      </c>
      <c r="X378" s="93">
        <v>0</v>
      </c>
      <c r="Y378" s="93">
        <v>0</v>
      </c>
      <c r="Z378" s="93">
        <v>0</v>
      </c>
      <c r="AA378" s="93">
        <v>0</v>
      </c>
      <c r="AB378" s="93">
        <v>0</v>
      </c>
      <c r="AC378" s="93">
        <v>0</v>
      </c>
      <c r="AD378" s="93">
        <v>0</v>
      </c>
      <c r="AE378" s="93">
        <v>0</v>
      </c>
      <c r="AF378" s="93">
        <v>0</v>
      </c>
      <c r="AG378" s="93">
        <v>0</v>
      </c>
      <c r="AH378" s="5">
        <v>0</v>
      </c>
      <c r="AI378" s="5">
        <v>0</v>
      </c>
      <c r="AJ378" s="5">
        <v>0</v>
      </c>
      <c r="AK378" s="93">
        <v>0</v>
      </c>
      <c r="AL378" s="93">
        <v>0</v>
      </c>
      <c r="AM378" s="93">
        <v>0</v>
      </c>
      <c r="AN378" s="93">
        <v>0</v>
      </c>
      <c r="AO378" s="93">
        <v>0</v>
      </c>
      <c r="AP378" s="93">
        <v>0</v>
      </c>
      <c r="AQ378" s="93">
        <v>0</v>
      </c>
      <c r="AR378" s="93">
        <v>0</v>
      </c>
      <c r="AS378" s="93">
        <v>0</v>
      </c>
      <c r="AT378" s="93">
        <v>0</v>
      </c>
      <c r="AU378" s="5">
        <v>0</v>
      </c>
      <c r="AV378" s="302"/>
    </row>
    <row r="379" spans="1:48" ht="18" customHeight="1">
      <c r="A379" s="526"/>
      <c r="B379" s="474"/>
      <c r="C379" s="656"/>
      <c r="D379" s="474"/>
      <c r="E379" s="474"/>
      <c r="F379" s="476"/>
      <c r="G379" s="476"/>
      <c r="H379" s="476"/>
      <c r="I379" s="476"/>
      <c r="J379" s="517"/>
      <c r="K379" s="517"/>
      <c r="L379" s="515"/>
      <c r="M379" s="515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49"/>
        <v>0</v>
      </c>
      <c r="V379" s="7" t="s">
        <v>52</v>
      </c>
      <c r="W379" s="93">
        <v>0</v>
      </c>
      <c r="X379" s="93">
        <v>0</v>
      </c>
      <c r="Y379" s="93">
        <v>0</v>
      </c>
      <c r="Z379" s="93">
        <v>0</v>
      </c>
      <c r="AA379" s="93">
        <v>0</v>
      </c>
      <c r="AB379" s="93">
        <v>0</v>
      </c>
      <c r="AC379" s="93">
        <v>0</v>
      </c>
      <c r="AD379" s="93">
        <v>0</v>
      </c>
      <c r="AE379" s="93">
        <v>0</v>
      </c>
      <c r="AF379" s="93">
        <v>0</v>
      </c>
      <c r="AG379" s="93">
        <v>0</v>
      </c>
      <c r="AH379" s="5">
        <v>0</v>
      </c>
      <c r="AI379" s="5">
        <v>0</v>
      </c>
      <c r="AJ379" s="5">
        <v>0</v>
      </c>
      <c r="AK379" s="93">
        <v>0</v>
      </c>
      <c r="AL379" s="93">
        <v>0</v>
      </c>
      <c r="AM379" s="93">
        <v>0</v>
      </c>
      <c r="AN379" s="93">
        <v>0</v>
      </c>
      <c r="AO379" s="93">
        <v>0</v>
      </c>
      <c r="AP379" s="93">
        <v>0</v>
      </c>
      <c r="AQ379" s="93">
        <v>0</v>
      </c>
      <c r="AR379" s="93">
        <v>0</v>
      </c>
      <c r="AS379" s="93">
        <v>0</v>
      </c>
      <c r="AT379" s="93">
        <v>0</v>
      </c>
      <c r="AU379" s="5">
        <v>0</v>
      </c>
      <c r="AV379" s="302"/>
    </row>
    <row r="380" spans="1:48" ht="17.25" customHeight="1">
      <c r="A380" s="526"/>
      <c r="B380" s="474"/>
      <c r="C380" s="656"/>
      <c r="D380" s="474"/>
      <c r="E380" s="474"/>
      <c r="F380" s="476"/>
      <c r="G380" s="476"/>
      <c r="H380" s="476"/>
      <c r="I380" s="476"/>
      <c r="J380" s="517"/>
      <c r="K380" s="517"/>
      <c r="L380" s="515"/>
      <c r="M380" s="515"/>
      <c r="N380" s="230">
        <f t="shared" ref="N380:T380" si="156">SUM(N375:N379)</f>
        <v>0</v>
      </c>
      <c r="O380" s="230">
        <f t="shared" si="156"/>
        <v>2.95668</v>
      </c>
      <c r="P380" s="230">
        <f t="shared" si="156"/>
        <v>9.5920000000000005E-2</v>
      </c>
      <c r="Q380" s="230">
        <f t="shared" si="156"/>
        <v>0</v>
      </c>
      <c r="R380" s="230">
        <f t="shared" si="156"/>
        <v>0</v>
      </c>
      <c r="S380" s="230">
        <f t="shared" si="156"/>
        <v>0</v>
      </c>
      <c r="T380" s="230">
        <f t="shared" si="156"/>
        <v>0</v>
      </c>
      <c r="U380" s="231">
        <f t="shared" si="149"/>
        <v>3.0526</v>
      </c>
      <c r="V380" s="231" t="s">
        <v>11</v>
      </c>
      <c r="W380" s="193">
        <f t="shared" ref="W380:AU380" si="157">SUM(W375:W379)</f>
        <v>0</v>
      </c>
      <c r="X380" s="193">
        <f t="shared" si="157"/>
        <v>0</v>
      </c>
      <c r="Y380" s="193">
        <f t="shared" si="157"/>
        <v>0</v>
      </c>
      <c r="Z380" s="193">
        <f t="shared" si="157"/>
        <v>0</v>
      </c>
      <c r="AA380" s="193">
        <f t="shared" si="157"/>
        <v>0</v>
      </c>
      <c r="AB380" s="193">
        <f t="shared" si="157"/>
        <v>0</v>
      </c>
      <c r="AC380" s="193">
        <f t="shared" si="157"/>
        <v>0</v>
      </c>
      <c r="AD380" s="193">
        <f t="shared" si="157"/>
        <v>0</v>
      </c>
      <c r="AE380" s="193">
        <f t="shared" si="157"/>
        <v>0</v>
      </c>
      <c r="AF380" s="193">
        <f t="shared" si="157"/>
        <v>0</v>
      </c>
      <c r="AG380" s="193">
        <f t="shared" si="157"/>
        <v>0</v>
      </c>
      <c r="AH380" s="230">
        <f t="shared" si="157"/>
        <v>0</v>
      </c>
      <c r="AI380" s="230">
        <f t="shared" si="157"/>
        <v>0</v>
      </c>
      <c r="AJ380" s="230">
        <f t="shared" si="157"/>
        <v>0</v>
      </c>
      <c r="AK380" s="193">
        <f t="shared" si="157"/>
        <v>0</v>
      </c>
      <c r="AL380" s="193">
        <f t="shared" si="157"/>
        <v>0</v>
      </c>
      <c r="AM380" s="193">
        <f t="shared" si="157"/>
        <v>0</v>
      </c>
      <c r="AN380" s="193">
        <f t="shared" si="157"/>
        <v>0</v>
      </c>
      <c r="AO380" s="193">
        <f t="shared" si="157"/>
        <v>0</v>
      </c>
      <c r="AP380" s="193">
        <f t="shared" si="157"/>
        <v>0</v>
      </c>
      <c r="AQ380" s="193">
        <f t="shared" si="157"/>
        <v>0</v>
      </c>
      <c r="AR380" s="193">
        <f t="shared" si="157"/>
        <v>0</v>
      </c>
      <c r="AS380" s="193">
        <f t="shared" si="157"/>
        <v>0</v>
      </c>
      <c r="AT380" s="193">
        <f t="shared" si="157"/>
        <v>0</v>
      </c>
      <c r="AU380" s="230">
        <f t="shared" si="157"/>
        <v>0</v>
      </c>
      <c r="AV380" s="328"/>
    </row>
    <row r="381" spans="1:48" ht="19.5" customHeight="1">
      <c r="A381" s="526"/>
      <c r="B381" s="474" t="s">
        <v>250</v>
      </c>
      <c r="C381" s="656" t="s">
        <v>111</v>
      </c>
      <c r="D381" s="474" t="s">
        <v>272</v>
      </c>
      <c r="E381" s="476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517">
        <v>2019</v>
      </c>
      <c r="K381" s="517">
        <v>2019</v>
      </c>
      <c r="L381" s="515">
        <v>0.37290000000000001</v>
      </c>
      <c r="M381" s="515">
        <f t="shared" ref="M381" si="158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49"/>
        <v>0.37290000000000001</v>
      </c>
      <c r="V381" s="7" t="s">
        <v>3</v>
      </c>
      <c r="W381" s="93">
        <v>0</v>
      </c>
      <c r="X381" s="93">
        <v>0</v>
      </c>
      <c r="Y381" s="93">
        <v>0</v>
      </c>
      <c r="Z381" s="93">
        <v>0</v>
      </c>
      <c r="AA381" s="93">
        <v>0</v>
      </c>
      <c r="AB381" s="93">
        <v>0</v>
      </c>
      <c r="AC381" s="93">
        <v>0</v>
      </c>
      <c r="AD381" s="93">
        <v>0</v>
      </c>
      <c r="AE381" s="93">
        <v>0</v>
      </c>
      <c r="AF381" s="93">
        <v>0</v>
      </c>
      <c r="AG381" s="93">
        <v>0</v>
      </c>
      <c r="AH381" s="5">
        <v>0</v>
      </c>
      <c r="AI381" s="5">
        <v>0</v>
      </c>
      <c r="AJ381" s="5">
        <v>0</v>
      </c>
      <c r="AK381" s="93">
        <v>0</v>
      </c>
      <c r="AL381" s="93">
        <v>0</v>
      </c>
      <c r="AM381" s="93">
        <v>0</v>
      </c>
      <c r="AN381" s="93">
        <v>0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5">
        <v>0</v>
      </c>
      <c r="AV381" s="302"/>
    </row>
    <row r="382" spans="1:48" ht="19.5" customHeight="1">
      <c r="A382" s="526"/>
      <c r="B382" s="474"/>
      <c r="C382" s="656"/>
      <c r="D382" s="474"/>
      <c r="E382" s="476"/>
      <c r="F382" s="6" t="s">
        <v>19</v>
      </c>
      <c r="G382" s="6" t="s">
        <v>22</v>
      </c>
      <c r="H382" s="6" t="s">
        <v>297</v>
      </c>
      <c r="I382" s="6" t="s">
        <v>297</v>
      </c>
      <c r="J382" s="517"/>
      <c r="K382" s="517"/>
      <c r="L382" s="515"/>
      <c r="M382" s="515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49"/>
        <v>0</v>
      </c>
      <c r="V382" s="5" t="s">
        <v>8</v>
      </c>
      <c r="W382" s="93">
        <v>0</v>
      </c>
      <c r="X382" s="93">
        <v>0</v>
      </c>
      <c r="Y382" s="93">
        <v>0</v>
      </c>
      <c r="Z382" s="93">
        <v>0</v>
      </c>
      <c r="AA382" s="93">
        <v>0</v>
      </c>
      <c r="AB382" s="93">
        <v>0</v>
      </c>
      <c r="AC382" s="93">
        <v>0</v>
      </c>
      <c r="AD382" s="93">
        <v>0</v>
      </c>
      <c r="AE382" s="93">
        <v>0</v>
      </c>
      <c r="AF382" s="93">
        <v>0</v>
      </c>
      <c r="AG382" s="93">
        <v>0</v>
      </c>
      <c r="AH382" s="5">
        <v>0</v>
      </c>
      <c r="AI382" s="5">
        <v>0</v>
      </c>
      <c r="AJ382" s="5">
        <v>0</v>
      </c>
      <c r="AK382" s="93">
        <v>0</v>
      </c>
      <c r="AL382" s="93">
        <v>0</v>
      </c>
      <c r="AM382" s="93">
        <v>0</v>
      </c>
      <c r="AN382" s="93">
        <v>0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5">
        <v>0</v>
      </c>
      <c r="AV382" s="302"/>
    </row>
    <row r="383" spans="1:48" ht="19.5" customHeight="1">
      <c r="A383" s="526"/>
      <c r="B383" s="474"/>
      <c r="C383" s="656"/>
      <c r="D383" s="474"/>
      <c r="E383" s="476"/>
      <c r="F383" s="476" t="s">
        <v>39</v>
      </c>
      <c r="G383" s="476" t="s">
        <v>21</v>
      </c>
      <c r="H383" s="476" t="s">
        <v>297</v>
      </c>
      <c r="I383" s="476" t="s">
        <v>297</v>
      </c>
      <c r="J383" s="517"/>
      <c r="K383" s="517"/>
      <c r="L383" s="515"/>
      <c r="M383" s="515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49"/>
        <v>0</v>
      </c>
      <c r="V383" s="7" t="s">
        <v>50</v>
      </c>
      <c r="W383" s="93">
        <v>0</v>
      </c>
      <c r="X383" s="93">
        <v>0</v>
      </c>
      <c r="Y383" s="93">
        <v>0</v>
      </c>
      <c r="Z383" s="93">
        <v>0</v>
      </c>
      <c r="AA383" s="93">
        <v>0</v>
      </c>
      <c r="AB383" s="93">
        <v>0</v>
      </c>
      <c r="AC383" s="93">
        <v>0</v>
      </c>
      <c r="AD383" s="93">
        <v>0</v>
      </c>
      <c r="AE383" s="93">
        <v>0</v>
      </c>
      <c r="AF383" s="93">
        <v>0</v>
      </c>
      <c r="AG383" s="93">
        <v>0</v>
      </c>
      <c r="AH383" s="5">
        <v>0</v>
      </c>
      <c r="AI383" s="5">
        <v>0</v>
      </c>
      <c r="AJ383" s="5">
        <v>0</v>
      </c>
      <c r="AK383" s="93">
        <v>0</v>
      </c>
      <c r="AL383" s="93">
        <v>0</v>
      </c>
      <c r="AM383" s="93">
        <v>0</v>
      </c>
      <c r="AN383" s="93">
        <v>0</v>
      </c>
      <c r="AO383" s="93">
        <v>0</v>
      </c>
      <c r="AP383" s="93">
        <v>0</v>
      </c>
      <c r="AQ383" s="93">
        <v>0</v>
      </c>
      <c r="AR383" s="93">
        <v>0</v>
      </c>
      <c r="AS383" s="93">
        <v>0</v>
      </c>
      <c r="AT383" s="93">
        <v>0</v>
      </c>
      <c r="AU383" s="5">
        <v>0</v>
      </c>
      <c r="AV383" s="302"/>
    </row>
    <row r="384" spans="1:48" ht="19.5" customHeight="1">
      <c r="A384" s="526"/>
      <c r="B384" s="474"/>
      <c r="C384" s="656"/>
      <c r="D384" s="474"/>
      <c r="E384" s="476"/>
      <c r="F384" s="476"/>
      <c r="G384" s="476"/>
      <c r="H384" s="476"/>
      <c r="I384" s="476"/>
      <c r="J384" s="517"/>
      <c r="K384" s="517"/>
      <c r="L384" s="515"/>
      <c r="M384" s="515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49"/>
        <v>0</v>
      </c>
      <c r="V384" s="7" t="s">
        <v>51</v>
      </c>
      <c r="W384" s="93">
        <v>0</v>
      </c>
      <c r="X384" s="93">
        <v>0</v>
      </c>
      <c r="Y384" s="93">
        <v>0</v>
      </c>
      <c r="Z384" s="93">
        <v>0</v>
      </c>
      <c r="AA384" s="93">
        <v>0</v>
      </c>
      <c r="AB384" s="93">
        <v>0</v>
      </c>
      <c r="AC384" s="93">
        <v>0</v>
      </c>
      <c r="AD384" s="93">
        <v>0</v>
      </c>
      <c r="AE384" s="93">
        <v>0</v>
      </c>
      <c r="AF384" s="93">
        <v>0</v>
      </c>
      <c r="AG384" s="93">
        <v>0</v>
      </c>
      <c r="AH384" s="5">
        <v>0</v>
      </c>
      <c r="AI384" s="5">
        <v>0</v>
      </c>
      <c r="AJ384" s="5">
        <v>0</v>
      </c>
      <c r="AK384" s="93">
        <v>0</v>
      </c>
      <c r="AL384" s="93">
        <v>0</v>
      </c>
      <c r="AM384" s="93">
        <v>0</v>
      </c>
      <c r="AN384" s="93">
        <v>0</v>
      </c>
      <c r="AO384" s="93">
        <v>0</v>
      </c>
      <c r="AP384" s="93">
        <v>0</v>
      </c>
      <c r="AQ384" s="93">
        <v>0</v>
      </c>
      <c r="AR384" s="93">
        <v>0</v>
      </c>
      <c r="AS384" s="93">
        <v>0</v>
      </c>
      <c r="AT384" s="93">
        <v>0</v>
      </c>
      <c r="AU384" s="5">
        <v>0</v>
      </c>
      <c r="AV384" s="302"/>
    </row>
    <row r="385" spans="1:48" ht="18" customHeight="1">
      <c r="A385" s="526"/>
      <c r="B385" s="474"/>
      <c r="C385" s="656"/>
      <c r="D385" s="474"/>
      <c r="E385" s="476"/>
      <c r="F385" s="476"/>
      <c r="G385" s="476"/>
      <c r="H385" s="476"/>
      <c r="I385" s="476"/>
      <c r="J385" s="517"/>
      <c r="K385" s="517"/>
      <c r="L385" s="515"/>
      <c r="M385" s="515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49"/>
        <v>0</v>
      </c>
      <c r="V385" s="7" t="s">
        <v>52</v>
      </c>
      <c r="W385" s="93">
        <v>0</v>
      </c>
      <c r="X385" s="93">
        <v>0</v>
      </c>
      <c r="Y385" s="93">
        <v>0</v>
      </c>
      <c r="Z385" s="93">
        <v>0</v>
      </c>
      <c r="AA385" s="93">
        <v>0</v>
      </c>
      <c r="AB385" s="93">
        <v>0</v>
      </c>
      <c r="AC385" s="93">
        <v>0</v>
      </c>
      <c r="AD385" s="93">
        <v>0</v>
      </c>
      <c r="AE385" s="93">
        <v>0</v>
      </c>
      <c r="AF385" s="93">
        <v>0</v>
      </c>
      <c r="AG385" s="93">
        <v>0</v>
      </c>
      <c r="AH385" s="5">
        <v>0</v>
      </c>
      <c r="AI385" s="5">
        <v>0</v>
      </c>
      <c r="AJ385" s="5">
        <v>0</v>
      </c>
      <c r="AK385" s="93">
        <v>0</v>
      </c>
      <c r="AL385" s="93">
        <v>0</v>
      </c>
      <c r="AM385" s="93">
        <v>0</v>
      </c>
      <c r="AN385" s="93">
        <v>0</v>
      </c>
      <c r="AO385" s="93">
        <v>0</v>
      </c>
      <c r="AP385" s="93">
        <v>0</v>
      </c>
      <c r="AQ385" s="93">
        <v>0</v>
      </c>
      <c r="AR385" s="93">
        <v>0</v>
      </c>
      <c r="AS385" s="93">
        <v>0</v>
      </c>
      <c r="AT385" s="93">
        <v>0</v>
      </c>
      <c r="AU385" s="5">
        <v>0</v>
      </c>
      <c r="AV385" s="302"/>
    </row>
    <row r="386" spans="1:48" ht="17.25" customHeight="1">
      <c r="A386" s="526"/>
      <c r="B386" s="474"/>
      <c r="C386" s="656"/>
      <c r="D386" s="474"/>
      <c r="E386" s="476"/>
      <c r="F386" s="476"/>
      <c r="G386" s="476"/>
      <c r="H386" s="476"/>
      <c r="I386" s="476"/>
      <c r="J386" s="517"/>
      <c r="K386" s="517"/>
      <c r="L386" s="515"/>
      <c r="M386" s="515"/>
      <c r="N386" s="230">
        <f t="shared" ref="N386:T386" si="159">SUM(N381:N385)</f>
        <v>0</v>
      </c>
      <c r="O386" s="230">
        <f t="shared" si="159"/>
        <v>0.37290000000000001</v>
      </c>
      <c r="P386" s="230">
        <f t="shared" si="159"/>
        <v>0</v>
      </c>
      <c r="Q386" s="230">
        <f t="shared" si="159"/>
        <v>0</v>
      </c>
      <c r="R386" s="230">
        <f t="shared" si="159"/>
        <v>0</v>
      </c>
      <c r="S386" s="230">
        <f t="shared" si="159"/>
        <v>0</v>
      </c>
      <c r="T386" s="230">
        <f t="shared" si="159"/>
        <v>0</v>
      </c>
      <c r="U386" s="231">
        <f t="shared" si="149"/>
        <v>0.37290000000000001</v>
      </c>
      <c r="V386" s="231" t="s">
        <v>11</v>
      </c>
      <c r="W386" s="193">
        <f t="shared" ref="W386:AU386" si="160">SUM(W381:W385)</f>
        <v>0</v>
      </c>
      <c r="X386" s="193">
        <f t="shared" si="160"/>
        <v>0</v>
      </c>
      <c r="Y386" s="193">
        <f t="shared" si="160"/>
        <v>0</v>
      </c>
      <c r="Z386" s="193">
        <f t="shared" si="160"/>
        <v>0</v>
      </c>
      <c r="AA386" s="193">
        <f t="shared" si="160"/>
        <v>0</v>
      </c>
      <c r="AB386" s="193">
        <f t="shared" si="160"/>
        <v>0</v>
      </c>
      <c r="AC386" s="193">
        <f t="shared" si="160"/>
        <v>0</v>
      </c>
      <c r="AD386" s="193">
        <f t="shared" si="160"/>
        <v>0</v>
      </c>
      <c r="AE386" s="193">
        <f t="shared" si="160"/>
        <v>0</v>
      </c>
      <c r="AF386" s="193">
        <f t="shared" si="160"/>
        <v>0</v>
      </c>
      <c r="AG386" s="193">
        <f t="shared" si="160"/>
        <v>0</v>
      </c>
      <c r="AH386" s="230">
        <f t="shared" si="160"/>
        <v>0</v>
      </c>
      <c r="AI386" s="230">
        <f t="shared" si="160"/>
        <v>0</v>
      </c>
      <c r="AJ386" s="230">
        <f t="shared" si="160"/>
        <v>0</v>
      </c>
      <c r="AK386" s="193">
        <f t="shared" si="160"/>
        <v>0</v>
      </c>
      <c r="AL386" s="193">
        <f t="shared" si="160"/>
        <v>0</v>
      </c>
      <c r="AM386" s="193">
        <f t="shared" si="160"/>
        <v>0</v>
      </c>
      <c r="AN386" s="193">
        <f t="shared" si="160"/>
        <v>0</v>
      </c>
      <c r="AO386" s="193">
        <f t="shared" si="160"/>
        <v>0</v>
      </c>
      <c r="AP386" s="193">
        <f t="shared" si="160"/>
        <v>0</v>
      </c>
      <c r="AQ386" s="193">
        <f t="shared" si="160"/>
        <v>0</v>
      </c>
      <c r="AR386" s="193">
        <f t="shared" si="160"/>
        <v>0</v>
      </c>
      <c r="AS386" s="193">
        <f t="shared" si="160"/>
        <v>0</v>
      </c>
      <c r="AT386" s="193">
        <f t="shared" si="160"/>
        <v>0</v>
      </c>
      <c r="AU386" s="230">
        <f t="shared" si="160"/>
        <v>0</v>
      </c>
      <c r="AV386" s="328"/>
    </row>
    <row r="387" spans="1:48" ht="19.5" customHeight="1">
      <c r="A387" s="526"/>
      <c r="B387" s="474" t="s">
        <v>251</v>
      </c>
      <c r="C387" s="656" t="s">
        <v>112</v>
      </c>
      <c r="D387" s="474" t="s">
        <v>273</v>
      </c>
      <c r="E387" s="476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517">
        <v>2019</v>
      </c>
      <c r="K387" s="517">
        <v>2020</v>
      </c>
      <c r="L387" s="515">
        <v>2.7569499999999998</v>
      </c>
      <c r="M387" s="515">
        <f t="shared" ref="M387" si="161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49"/>
        <v>1.93702</v>
      </c>
      <c r="V387" s="7" t="s">
        <v>3</v>
      </c>
      <c r="W387" s="93">
        <v>0</v>
      </c>
      <c r="X387" s="93">
        <v>0</v>
      </c>
      <c r="Y387" s="93">
        <v>0</v>
      </c>
      <c r="Z387" s="93">
        <v>0</v>
      </c>
      <c r="AA387" s="93">
        <v>0</v>
      </c>
      <c r="AB387" s="93">
        <v>0</v>
      </c>
      <c r="AC387" s="93">
        <v>0</v>
      </c>
      <c r="AD387" s="93">
        <v>0</v>
      </c>
      <c r="AE387" s="93">
        <v>0</v>
      </c>
      <c r="AF387" s="93">
        <v>0</v>
      </c>
      <c r="AG387" s="93">
        <v>0</v>
      </c>
      <c r="AH387" s="5">
        <v>0</v>
      </c>
      <c r="AI387" s="5">
        <v>0</v>
      </c>
      <c r="AJ387" s="5">
        <v>0</v>
      </c>
      <c r="AK387" s="93">
        <v>0</v>
      </c>
      <c r="AL387" s="93">
        <v>0</v>
      </c>
      <c r="AM387" s="93">
        <v>0</v>
      </c>
      <c r="AN387" s="93">
        <v>0</v>
      </c>
      <c r="AO387" s="93">
        <v>0</v>
      </c>
      <c r="AP387" s="93">
        <v>0</v>
      </c>
      <c r="AQ387" s="93">
        <v>0</v>
      </c>
      <c r="AR387" s="93">
        <v>0</v>
      </c>
      <c r="AS387" s="93">
        <v>0</v>
      </c>
      <c r="AT387" s="93">
        <v>0</v>
      </c>
      <c r="AU387" s="5">
        <v>0</v>
      </c>
      <c r="AV387" s="302"/>
    </row>
    <row r="388" spans="1:48" ht="19.5" customHeight="1">
      <c r="A388" s="526"/>
      <c r="B388" s="474"/>
      <c r="C388" s="656"/>
      <c r="D388" s="474"/>
      <c r="E388" s="476"/>
      <c r="F388" s="6" t="s">
        <v>19</v>
      </c>
      <c r="G388" s="6" t="s">
        <v>22</v>
      </c>
      <c r="H388" s="6" t="s">
        <v>297</v>
      </c>
      <c r="I388" s="6" t="s">
        <v>297</v>
      </c>
      <c r="J388" s="517"/>
      <c r="K388" s="517"/>
      <c r="L388" s="515"/>
      <c r="M388" s="515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49"/>
        <v>0</v>
      </c>
      <c r="V388" s="5" t="s">
        <v>8</v>
      </c>
      <c r="W388" s="93">
        <v>0</v>
      </c>
      <c r="X388" s="93">
        <v>0</v>
      </c>
      <c r="Y388" s="93">
        <v>0</v>
      </c>
      <c r="Z388" s="93">
        <v>0</v>
      </c>
      <c r="AA388" s="93">
        <v>0</v>
      </c>
      <c r="AB388" s="93">
        <v>0</v>
      </c>
      <c r="AC388" s="93">
        <v>0</v>
      </c>
      <c r="AD388" s="93">
        <v>0</v>
      </c>
      <c r="AE388" s="93">
        <v>0</v>
      </c>
      <c r="AF388" s="93">
        <v>0</v>
      </c>
      <c r="AG388" s="93">
        <v>0</v>
      </c>
      <c r="AH388" s="5">
        <v>0</v>
      </c>
      <c r="AI388" s="5">
        <v>0</v>
      </c>
      <c r="AJ388" s="5">
        <v>0</v>
      </c>
      <c r="AK388" s="93">
        <v>0</v>
      </c>
      <c r="AL388" s="93">
        <v>0</v>
      </c>
      <c r="AM388" s="93">
        <v>0</v>
      </c>
      <c r="AN388" s="93">
        <v>0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5">
        <v>0</v>
      </c>
      <c r="AV388" s="302"/>
    </row>
    <row r="389" spans="1:48" ht="19.5" customHeight="1">
      <c r="A389" s="526"/>
      <c r="B389" s="474"/>
      <c r="C389" s="656"/>
      <c r="D389" s="474"/>
      <c r="E389" s="476"/>
      <c r="F389" s="476" t="s">
        <v>39</v>
      </c>
      <c r="G389" s="476" t="s">
        <v>21</v>
      </c>
      <c r="H389" s="476" t="s">
        <v>297</v>
      </c>
      <c r="I389" s="476" t="s">
        <v>297</v>
      </c>
      <c r="J389" s="517"/>
      <c r="K389" s="517"/>
      <c r="L389" s="515"/>
      <c r="M389" s="515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49"/>
        <v>0</v>
      </c>
      <c r="V389" s="7" t="s">
        <v>50</v>
      </c>
      <c r="W389" s="93">
        <v>0</v>
      </c>
      <c r="X389" s="93">
        <v>0</v>
      </c>
      <c r="Y389" s="93">
        <v>0</v>
      </c>
      <c r="Z389" s="93">
        <v>0</v>
      </c>
      <c r="AA389" s="93">
        <v>0</v>
      </c>
      <c r="AB389" s="93">
        <v>0</v>
      </c>
      <c r="AC389" s="93">
        <v>0</v>
      </c>
      <c r="AD389" s="93">
        <v>0</v>
      </c>
      <c r="AE389" s="93">
        <v>0</v>
      </c>
      <c r="AF389" s="93">
        <v>0</v>
      </c>
      <c r="AG389" s="93">
        <v>0</v>
      </c>
      <c r="AH389" s="5">
        <v>0</v>
      </c>
      <c r="AI389" s="5">
        <v>0</v>
      </c>
      <c r="AJ389" s="5">
        <v>0</v>
      </c>
      <c r="AK389" s="93">
        <v>0</v>
      </c>
      <c r="AL389" s="93">
        <v>0</v>
      </c>
      <c r="AM389" s="93">
        <v>0</v>
      </c>
      <c r="AN389" s="93">
        <v>0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5">
        <v>0</v>
      </c>
      <c r="AV389" s="302"/>
    </row>
    <row r="390" spans="1:48" ht="19.5" customHeight="1">
      <c r="A390" s="526"/>
      <c r="B390" s="474"/>
      <c r="C390" s="656"/>
      <c r="D390" s="474"/>
      <c r="E390" s="476"/>
      <c r="F390" s="476"/>
      <c r="G390" s="476"/>
      <c r="H390" s="476"/>
      <c r="I390" s="476"/>
      <c r="J390" s="517"/>
      <c r="K390" s="517"/>
      <c r="L390" s="515"/>
      <c r="M390" s="515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49"/>
        <v>0</v>
      </c>
      <c r="V390" s="7" t="s">
        <v>51</v>
      </c>
      <c r="W390" s="93">
        <v>0</v>
      </c>
      <c r="X390" s="93">
        <v>0</v>
      </c>
      <c r="Y390" s="93">
        <v>0</v>
      </c>
      <c r="Z390" s="93">
        <v>0</v>
      </c>
      <c r="AA390" s="93">
        <v>0</v>
      </c>
      <c r="AB390" s="93">
        <v>0</v>
      </c>
      <c r="AC390" s="93">
        <v>0</v>
      </c>
      <c r="AD390" s="93">
        <v>0</v>
      </c>
      <c r="AE390" s="93">
        <v>0</v>
      </c>
      <c r="AF390" s="93">
        <v>0</v>
      </c>
      <c r="AG390" s="93">
        <v>0</v>
      </c>
      <c r="AH390" s="5">
        <v>0</v>
      </c>
      <c r="AI390" s="5">
        <v>0</v>
      </c>
      <c r="AJ390" s="5">
        <v>0</v>
      </c>
      <c r="AK390" s="93">
        <v>0</v>
      </c>
      <c r="AL390" s="93">
        <v>0</v>
      </c>
      <c r="AM390" s="93">
        <v>0</v>
      </c>
      <c r="AN390" s="93">
        <v>0</v>
      </c>
      <c r="AO390" s="93">
        <v>0</v>
      </c>
      <c r="AP390" s="93">
        <v>0</v>
      </c>
      <c r="AQ390" s="93">
        <v>0</v>
      </c>
      <c r="AR390" s="93">
        <v>0</v>
      </c>
      <c r="AS390" s="93">
        <v>0</v>
      </c>
      <c r="AT390" s="93">
        <v>0</v>
      </c>
      <c r="AU390" s="5">
        <v>0</v>
      </c>
      <c r="AV390" s="302"/>
    </row>
    <row r="391" spans="1:48" ht="18" customHeight="1">
      <c r="A391" s="526"/>
      <c r="B391" s="474"/>
      <c r="C391" s="656"/>
      <c r="D391" s="474"/>
      <c r="E391" s="476"/>
      <c r="F391" s="476"/>
      <c r="G391" s="476"/>
      <c r="H391" s="476"/>
      <c r="I391" s="476"/>
      <c r="J391" s="517"/>
      <c r="K391" s="517"/>
      <c r="L391" s="515"/>
      <c r="M391" s="515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49"/>
        <v>0</v>
      </c>
      <c r="V391" s="7" t="s">
        <v>52</v>
      </c>
      <c r="W391" s="93">
        <v>0</v>
      </c>
      <c r="X391" s="93">
        <v>0</v>
      </c>
      <c r="Y391" s="93">
        <v>0</v>
      </c>
      <c r="Z391" s="93">
        <v>0</v>
      </c>
      <c r="AA391" s="93">
        <v>0</v>
      </c>
      <c r="AB391" s="93">
        <v>0</v>
      </c>
      <c r="AC391" s="93">
        <v>0</v>
      </c>
      <c r="AD391" s="93">
        <v>0</v>
      </c>
      <c r="AE391" s="93">
        <v>0</v>
      </c>
      <c r="AF391" s="93">
        <v>0</v>
      </c>
      <c r="AG391" s="93">
        <v>0</v>
      </c>
      <c r="AH391" s="5">
        <v>0</v>
      </c>
      <c r="AI391" s="5">
        <v>0</v>
      </c>
      <c r="AJ391" s="5">
        <v>0</v>
      </c>
      <c r="AK391" s="93">
        <v>0</v>
      </c>
      <c r="AL391" s="93">
        <v>0</v>
      </c>
      <c r="AM391" s="93">
        <v>0</v>
      </c>
      <c r="AN391" s="93">
        <v>0</v>
      </c>
      <c r="AO391" s="93">
        <v>0</v>
      </c>
      <c r="AP391" s="93">
        <v>0</v>
      </c>
      <c r="AQ391" s="93">
        <v>0</v>
      </c>
      <c r="AR391" s="93">
        <v>0</v>
      </c>
      <c r="AS391" s="93">
        <v>0</v>
      </c>
      <c r="AT391" s="93">
        <v>0</v>
      </c>
      <c r="AU391" s="5">
        <v>0</v>
      </c>
      <c r="AV391" s="302"/>
    </row>
    <row r="392" spans="1:48" ht="17.25" customHeight="1">
      <c r="A392" s="526"/>
      <c r="B392" s="474"/>
      <c r="C392" s="656"/>
      <c r="D392" s="474"/>
      <c r="E392" s="476"/>
      <c r="F392" s="476"/>
      <c r="G392" s="476"/>
      <c r="H392" s="476"/>
      <c r="I392" s="476"/>
      <c r="J392" s="517"/>
      <c r="K392" s="517"/>
      <c r="L392" s="515"/>
      <c r="M392" s="515"/>
      <c r="N392" s="230">
        <f t="shared" ref="N392:T392" si="162">SUM(N387:N391)</f>
        <v>0.29718</v>
      </c>
      <c r="O392" s="230">
        <f t="shared" si="162"/>
        <v>1.63984</v>
      </c>
      <c r="P392" s="230">
        <f t="shared" si="162"/>
        <v>0</v>
      </c>
      <c r="Q392" s="230">
        <f t="shared" si="162"/>
        <v>0</v>
      </c>
      <c r="R392" s="230">
        <f t="shared" si="162"/>
        <v>0</v>
      </c>
      <c r="S392" s="230">
        <f t="shared" si="162"/>
        <v>0</v>
      </c>
      <c r="T392" s="230">
        <f t="shared" si="162"/>
        <v>0</v>
      </c>
      <c r="U392" s="231">
        <f t="shared" si="149"/>
        <v>1.93702</v>
      </c>
      <c r="V392" s="231" t="s">
        <v>11</v>
      </c>
      <c r="W392" s="193">
        <f t="shared" ref="W392:AU392" si="163">SUM(W387:W391)</f>
        <v>0</v>
      </c>
      <c r="X392" s="193">
        <f t="shared" si="163"/>
        <v>0</v>
      </c>
      <c r="Y392" s="193">
        <f t="shared" si="163"/>
        <v>0</v>
      </c>
      <c r="Z392" s="193">
        <f t="shared" si="163"/>
        <v>0</v>
      </c>
      <c r="AA392" s="193">
        <f t="shared" si="163"/>
        <v>0</v>
      </c>
      <c r="AB392" s="193">
        <f t="shared" si="163"/>
        <v>0</v>
      </c>
      <c r="AC392" s="193">
        <f t="shared" si="163"/>
        <v>0</v>
      </c>
      <c r="AD392" s="193">
        <f t="shared" si="163"/>
        <v>0</v>
      </c>
      <c r="AE392" s="193">
        <f t="shared" si="163"/>
        <v>0</v>
      </c>
      <c r="AF392" s="193">
        <f t="shared" si="163"/>
        <v>0</v>
      </c>
      <c r="AG392" s="193">
        <f t="shared" si="163"/>
        <v>0</v>
      </c>
      <c r="AH392" s="230">
        <f t="shared" si="163"/>
        <v>0</v>
      </c>
      <c r="AI392" s="230">
        <f t="shared" si="163"/>
        <v>0</v>
      </c>
      <c r="AJ392" s="230">
        <f t="shared" si="163"/>
        <v>0</v>
      </c>
      <c r="AK392" s="193">
        <f t="shared" si="163"/>
        <v>0</v>
      </c>
      <c r="AL392" s="193">
        <f t="shared" si="163"/>
        <v>0</v>
      </c>
      <c r="AM392" s="193">
        <f t="shared" si="163"/>
        <v>0</v>
      </c>
      <c r="AN392" s="193">
        <f t="shared" si="163"/>
        <v>0</v>
      </c>
      <c r="AO392" s="193">
        <f t="shared" si="163"/>
        <v>0</v>
      </c>
      <c r="AP392" s="193">
        <f t="shared" si="163"/>
        <v>0</v>
      </c>
      <c r="AQ392" s="193">
        <f t="shared" si="163"/>
        <v>0</v>
      </c>
      <c r="AR392" s="193">
        <f t="shared" si="163"/>
        <v>0</v>
      </c>
      <c r="AS392" s="193">
        <f t="shared" si="163"/>
        <v>0</v>
      </c>
      <c r="AT392" s="193">
        <f t="shared" si="163"/>
        <v>0</v>
      </c>
      <c r="AU392" s="230">
        <f t="shared" si="163"/>
        <v>0</v>
      </c>
      <c r="AV392" s="328"/>
    </row>
    <row r="393" spans="1:48" ht="19.5" customHeight="1">
      <c r="A393" s="526"/>
      <c r="B393" s="474" t="s">
        <v>252</v>
      </c>
      <c r="C393" s="656" t="s">
        <v>113</v>
      </c>
      <c r="D393" s="474" t="s">
        <v>273</v>
      </c>
      <c r="E393" s="476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517">
        <v>2019</v>
      </c>
      <c r="K393" s="517">
        <v>2023</v>
      </c>
      <c r="L393" s="515">
        <v>47.437759999999997</v>
      </c>
      <c r="M393" s="515">
        <f t="shared" ref="M393" si="164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49"/>
        <v>47.437759999999997</v>
      </c>
      <c r="V393" s="7" t="s">
        <v>3</v>
      </c>
      <c r="W393" s="93">
        <v>18622.57</v>
      </c>
      <c r="X393" s="93">
        <v>0</v>
      </c>
      <c r="Y393" s="93">
        <v>0</v>
      </c>
      <c r="Z393" s="93">
        <v>0</v>
      </c>
      <c r="AA393" s="93">
        <v>0</v>
      </c>
      <c r="AB393" s="93">
        <v>0</v>
      </c>
      <c r="AC393" s="93">
        <v>0</v>
      </c>
      <c r="AD393" s="93">
        <v>0</v>
      </c>
      <c r="AE393" s="93">
        <v>0</v>
      </c>
      <c r="AF393" s="93">
        <v>0</v>
      </c>
      <c r="AG393" s="93">
        <v>0</v>
      </c>
      <c r="AH393" s="5">
        <v>0</v>
      </c>
      <c r="AI393" s="5">
        <v>0</v>
      </c>
      <c r="AJ393" s="5">
        <v>0</v>
      </c>
      <c r="AK393" s="93">
        <v>0</v>
      </c>
      <c r="AL393" s="93">
        <v>0</v>
      </c>
      <c r="AM393" s="93">
        <v>0</v>
      </c>
      <c r="AN393" s="93">
        <v>0</v>
      </c>
      <c r="AO393" s="93">
        <v>0</v>
      </c>
      <c r="AP393" s="93">
        <v>0</v>
      </c>
      <c r="AQ393" s="93">
        <v>0</v>
      </c>
      <c r="AR393" s="93">
        <v>0</v>
      </c>
      <c r="AS393" s="93">
        <v>0</v>
      </c>
      <c r="AT393" s="93">
        <v>0</v>
      </c>
      <c r="AU393" s="5">
        <v>0</v>
      </c>
      <c r="AV393" s="302"/>
    </row>
    <row r="394" spans="1:48" ht="19.5" customHeight="1">
      <c r="A394" s="526"/>
      <c r="B394" s="474"/>
      <c r="C394" s="656"/>
      <c r="D394" s="474"/>
      <c r="E394" s="476"/>
      <c r="F394" s="6" t="s">
        <v>19</v>
      </c>
      <c r="G394" s="6" t="s">
        <v>22</v>
      </c>
      <c r="H394" s="6" t="s">
        <v>297</v>
      </c>
      <c r="I394" s="6" t="s">
        <v>297</v>
      </c>
      <c r="J394" s="517"/>
      <c r="K394" s="517"/>
      <c r="L394" s="515"/>
      <c r="M394" s="515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49"/>
        <v>0</v>
      </c>
      <c r="V394" s="5" t="s">
        <v>8</v>
      </c>
      <c r="W394" s="93">
        <v>0</v>
      </c>
      <c r="X394" s="93">
        <v>0</v>
      </c>
      <c r="Y394" s="93">
        <v>0</v>
      </c>
      <c r="Z394" s="93">
        <v>0</v>
      </c>
      <c r="AA394" s="93">
        <v>0</v>
      </c>
      <c r="AB394" s="93">
        <v>0</v>
      </c>
      <c r="AC394" s="93">
        <v>0</v>
      </c>
      <c r="AD394" s="93">
        <v>0</v>
      </c>
      <c r="AE394" s="93">
        <v>0</v>
      </c>
      <c r="AF394" s="93">
        <v>0</v>
      </c>
      <c r="AG394" s="93">
        <v>0</v>
      </c>
      <c r="AH394" s="5">
        <v>0</v>
      </c>
      <c r="AI394" s="5">
        <v>0</v>
      </c>
      <c r="AJ394" s="5">
        <v>0</v>
      </c>
      <c r="AK394" s="93">
        <v>0</v>
      </c>
      <c r="AL394" s="93">
        <v>0</v>
      </c>
      <c r="AM394" s="93">
        <v>0</v>
      </c>
      <c r="AN394" s="93">
        <v>0</v>
      </c>
      <c r="AO394" s="93">
        <v>0</v>
      </c>
      <c r="AP394" s="93">
        <v>0</v>
      </c>
      <c r="AQ394" s="93">
        <v>0</v>
      </c>
      <c r="AR394" s="93">
        <v>0</v>
      </c>
      <c r="AS394" s="93">
        <v>0</v>
      </c>
      <c r="AT394" s="93">
        <v>0</v>
      </c>
      <c r="AU394" s="5">
        <v>0</v>
      </c>
      <c r="AV394" s="302"/>
    </row>
    <row r="395" spans="1:48" ht="19.5" customHeight="1">
      <c r="A395" s="526"/>
      <c r="B395" s="474"/>
      <c r="C395" s="656"/>
      <c r="D395" s="474"/>
      <c r="E395" s="476"/>
      <c r="F395" s="476" t="s">
        <v>39</v>
      </c>
      <c r="G395" s="476" t="s">
        <v>21</v>
      </c>
      <c r="H395" s="476" t="s">
        <v>297</v>
      </c>
      <c r="I395" s="476" t="s">
        <v>297</v>
      </c>
      <c r="J395" s="517"/>
      <c r="K395" s="517"/>
      <c r="L395" s="515"/>
      <c r="M395" s="515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5">SUM(N395:T395)</f>
        <v>0</v>
      </c>
      <c r="V395" s="7" t="s">
        <v>50</v>
      </c>
      <c r="W395" s="93">
        <v>0</v>
      </c>
      <c r="X395" s="93">
        <v>0</v>
      </c>
      <c r="Y395" s="93">
        <v>0</v>
      </c>
      <c r="Z395" s="93">
        <v>0</v>
      </c>
      <c r="AA395" s="93">
        <v>0</v>
      </c>
      <c r="AB395" s="93">
        <v>0</v>
      </c>
      <c r="AC395" s="93">
        <v>0</v>
      </c>
      <c r="AD395" s="93">
        <v>0</v>
      </c>
      <c r="AE395" s="93">
        <v>0</v>
      </c>
      <c r="AF395" s="93">
        <v>0</v>
      </c>
      <c r="AG395" s="93">
        <v>0</v>
      </c>
      <c r="AH395" s="5">
        <v>0</v>
      </c>
      <c r="AI395" s="5">
        <v>0</v>
      </c>
      <c r="AJ395" s="5">
        <v>0</v>
      </c>
      <c r="AK395" s="93">
        <v>0</v>
      </c>
      <c r="AL395" s="93">
        <v>0</v>
      </c>
      <c r="AM395" s="93">
        <v>0</v>
      </c>
      <c r="AN395" s="93">
        <v>0</v>
      </c>
      <c r="AO395" s="93">
        <v>0</v>
      </c>
      <c r="AP395" s="93">
        <v>0</v>
      </c>
      <c r="AQ395" s="93">
        <v>0</v>
      </c>
      <c r="AR395" s="93">
        <v>0</v>
      </c>
      <c r="AS395" s="93">
        <v>0</v>
      </c>
      <c r="AT395" s="93">
        <v>0</v>
      </c>
      <c r="AU395" s="5">
        <v>0</v>
      </c>
      <c r="AV395" s="302"/>
    </row>
    <row r="396" spans="1:48" ht="19.5" customHeight="1">
      <c r="A396" s="526"/>
      <c r="B396" s="474"/>
      <c r="C396" s="656"/>
      <c r="D396" s="474"/>
      <c r="E396" s="476"/>
      <c r="F396" s="476"/>
      <c r="G396" s="476"/>
      <c r="H396" s="476"/>
      <c r="I396" s="476"/>
      <c r="J396" s="517"/>
      <c r="K396" s="517"/>
      <c r="L396" s="515"/>
      <c r="M396" s="515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5"/>
        <v>0</v>
      </c>
      <c r="V396" s="7" t="s">
        <v>51</v>
      </c>
      <c r="W396" s="93">
        <v>0</v>
      </c>
      <c r="X396" s="93">
        <v>0</v>
      </c>
      <c r="Y396" s="93">
        <v>0</v>
      </c>
      <c r="Z396" s="93">
        <v>0</v>
      </c>
      <c r="AA396" s="93">
        <v>0</v>
      </c>
      <c r="AB396" s="93">
        <v>0</v>
      </c>
      <c r="AC396" s="93">
        <v>0</v>
      </c>
      <c r="AD396" s="93">
        <v>0</v>
      </c>
      <c r="AE396" s="93">
        <v>0</v>
      </c>
      <c r="AF396" s="93">
        <v>0</v>
      </c>
      <c r="AG396" s="93">
        <v>0</v>
      </c>
      <c r="AH396" s="5">
        <v>0</v>
      </c>
      <c r="AI396" s="5">
        <v>0</v>
      </c>
      <c r="AJ396" s="5">
        <v>0</v>
      </c>
      <c r="AK396" s="93">
        <v>0</v>
      </c>
      <c r="AL396" s="93">
        <v>0</v>
      </c>
      <c r="AM396" s="93">
        <v>0</v>
      </c>
      <c r="AN396" s="93">
        <v>0</v>
      </c>
      <c r="AO396" s="93">
        <v>0</v>
      </c>
      <c r="AP396" s="93">
        <v>0</v>
      </c>
      <c r="AQ396" s="93">
        <v>0</v>
      </c>
      <c r="AR396" s="93">
        <v>0</v>
      </c>
      <c r="AS396" s="93">
        <v>0</v>
      </c>
      <c r="AT396" s="93">
        <v>0</v>
      </c>
      <c r="AU396" s="5">
        <v>0</v>
      </c>
      <c r="AV396" s="302"/>
    </row>
    <row r="397" spans="1:48" ht="18" customHeight="1">
      <c r="A397" s="526"/>
      <c r="B397" s="474"/>
      <c r="C397" s="656"/>
      <c r="D397" s="474"/>
      <c r="E397" s="476"/>
      <c r="F397" s="476"/>
      <c r="G397" s="476"/>
      <c r="H397" s="476"/>
      <c r="I397" s="476"/>
      <c r="J397" s="517"/>
      <c r="K397" s="517"/>
      <c r="L397" s="515"/>
      <c r="M397" s="515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5"/>
        <v>0</v>
      </c>
      <c r="V397" s="7" t="s">
        <v>52</v>
      </c>
      <c r="W397" s="93">
        <v>0</v>
      </c>
      <c r="X397" s="93">
        <v>0</v>
      </c>
      <c r="Y397" s="93">
        <v>0</v>
      </c>
      <c r="Z397" s="93">
        <v>0</v>
      </c>
      <c r="AA397" s="93">
        <v>0</v>
      </c>
      <c r="AB397" s="93">
        <v>0</v>
      </c>
      <c r="AC397" s="93">
        <v>0</v>
      </c>
      <c r="AD397" s="93">
        <v>0</v>
      </c>
      <c r="AE397" s="93">
        <v>0</v>
      </c>
      <c r="AF397" s="93">
        <v>0</v>
      </c>
      <c r="AG397" s="93">
        <v>0</v>
      </c>
      <c r="AH397" s="5">
        <v>0</v>
      </c>
      <c r="AI397" s="5">
        <v>0</v>
      </c>
      <c r="AJ397" s="5">
        <v>0</v>
      </c>
      <c r="AK397" s="93">
        <v>0</v>
      </c>
      <c r="AL397" s="93">
        <v>0</v>
      </c>
      <c r="AM397" s="93">
        <v>0</v>
      </c>
      <c r="AN397" s="93">
        <v>0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5">
        <v>0</v>
      </c>
      <c r="AV397" s="302"/>
    </row>
    <row r="398" spans="1:48" ht="17.25" customHeight="1">
      <c r="A398" s="526"/>
      <c r="B398" s="474"/>
      <c r="C398" s="656"/>
      <c r="D398" s="474"/>
      <c r="E398" s="476"/>
      <c r="F398" s="476"/>
      <c r="G398" s="476"/>
      <c r="H398" s="476"/>
      <c r="I398" s="476"/>
      <c r="J398" s="517"/>
      <c r="K398" s="517"/>
      <c r="L398" s="515"/>
      <c r="M398" s="515"/>
      <c r="N398" s="230">
        <f t="shared" ref="N398:T398" si="166">SUM(N393:N397)</f>
        <v>2.7614399999999999</v>
      </c>
      <c r="O398" s="230">
        <f t="shared" si="166"/>
        <v>9.6296700000000008</v>
      </c>
      <c r="P398" s="230">
        <f t="shared" si="166"/>
        <v>2.6059899999999998</v>
      </c>
      <c r="Q398" s="230">
        <f t="shared" si="166"/>
        <v>18.62257</v>
      </c>
      <c r="R398" s="230">
        <f t="shared" si="166"/>
        <v>13.81809</v>
      </c>
      <c r="S398" s="230">
        <f t="shared" si="166"/>
        <v>0</v>
      </c>
      <c r="T398" s="230">
        <f t="shared" si="166"/>
        <v>0</v>
      </c>
      <c r="U398" s="231">
        <f t="shared" si="165"/>
        <v>47.437759999999997</v>
      </c>
      <c r="V398" s="231" t="s">
        <v>11</v>
      </c>
      <c r="W398" s="193">
        <f t="shared" ref="W398:AU398" si="167">SUM(W393:W397)</f>
        <v>18622.57</v>
      </c>
      <c r="X398" s="193">
        <f t="shared" si="167"/>
        <v>0</v>
      </c>
      <c r="Y398" s="193">
        <f t="shared" si="167"/>
        <v>0</v>
      </c>
      <c r="Z398" s="193">
        <f t="shared" si="167"/>
        <v>0</v>
      </c>
      <c r="AA398" s="193">
        <f t="shared" si="167"/>
        <v>0</v>
      </c>
      <c r="AB398" s="193">
        <f t="shared" si="167"/>
        <v>0</v>
      </c>
      <c r="AC398" s="193">
        <f t="shared" si="167"/>
        <v>0</v>
      </c>
      <c r="AD398" s="193">
        <f t="shared" si="167"/>
        <v>0</v>
      </c>
      <c r="AE398" s="193">
        <f t="shared" si="167"/>
        <v>0</v>
      </c>
      <c r="AF398" s="193">
        <f t="shared" si="167"/>
        <v>0</v>
      </c>
      <c r="AG398" s="193">
        <f t="shared" si="167"/>
        <v>0</v>
      </c>
      <c r="AH398" s="230">
        <f t="shared" si="167"/>
        <v>0</v>
      </c>
      <c r="AI398" s="230">
        <f t="shared" si="167"/>
        <v>0</v>
      </c>
      <c r="AJ398" s="230">
        <f t="shared" si="167"/>
        <v>0</v>
      </c>
      <c r="AK398" s="193">
        <f t="shared" si="167"/>
        <v>0</v>
      </c>
      <c r="AL398" s="193">
        <f t="shared" si="167"/>
        <v>0</v>
      </c>
      <c r="AM398" s="193">
        <f t="shared" si="167"/>
        <v>0</v>
      </c>
      <c r="AN398" s="193">
        <f t="shared" si="167"/>
        <v>0</v>
      </c>
      <c r="AO398" s="193">
        <f t="shared" si="167"/>
        <v>0</v>
      </c>
      <c r="AP398" s="193">
        <f t="shared" si="167"/>
        <v>0</v>
      </c>
      <c r="AQ398" s="193">
        <f t="shared" si="167"/>
        <v>0</v>
      </c>
      <c r="AR398" s="193">
        <f t="shared" si="167"/>
        <v>0</v>
      </c>
      <c r="AS398" s="193">
        <f t="shared" si="167"/>
        <v>0</v>
      </c>
      <c r="AT398" s="193">
        <f t="shared" si="167"/>
        <v>0</v>
      </c>
      <c r="AU398" s="230">
        <f t="shared" si="167"/>
        <v>0</v>
      </c>
      <c r="AV398" s="328"/>
    </row>
    <row r="399" spans="1:48" ht="19.5" customHeight="1">
      <c r="A399" s="526"/>
      <c r="B399" s="474" t="s">
        <v>253</v>
      </c>
      <c r="C399" s="656" t="s">
        <v>114</v>
      </c>
      <c r="D399" s="474" t="s">
        <v>272</v>
      </c>
      <c r="E399" s="476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517">
        <v>2020</v>
      </c>
      <c r="K399" s="517">
        <v>2020</v>
      </c>
      <c r="L399" s="515">
        <v>28.99</v>
      </c>
      <c r="M399" s="515">
        <f t="shared" ref="M399" si="168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5"/>
        <v>28.990000000000002</v>
      </c>
      <c r="V399" s="7" t="s">
        <v>3</v>
      </c>
      <c r="W399" s="93">
        <v>0</v>
      </c>
      <c r="X399" s="93">
        <v>0</v>
      </c>
      <c r="Y399" s="93">
        <v>0</v>
      </c>
      <c r="Z399" s="93">
        <v>0</v>
      </c>
      <c r="AA399" s="93">
        <v>0</v>
      </c>
      <c r="AB399" s="93">
        <v>0</v>
      </c>
      <c r="AC399" s="93">
        <v>0</v>
      </c>
      <c r="AD399" s="93">
        <v>0</v>
      </c>
      <c r="AE399" s="93">
        <v>0</v>
      </c>
      <c r="AF399" s="93">
        <v>0</v>
      </c>
      <c r="AG399" s="93">
        <v>0</v>
      </c>
      <c r="AH399" s="5">
        <v>0</v>
      </c>
      <c r="AI399" s="5">
        <v>0</v>
      </c>
      <c r="AJ399" s="5">
        <v>0</v>
      </c>
      <c r="AK399" s="93">
        <v>0</v>
      </c>
      <c r="AL399" s="93">
        <v>0</v>
      </c>
      <c r="AM399" s="93">
        <v>0</v>
      </c>
      <c r="AN399" s="93">
        <v>0</v>
      </c>
      <c r="AO399" s="93">
        <v>0</v>
      </c>
      <c r="AP399" s="93">
        <v>0</v>
      </c>
      <c r="AQ399" s="93">
        <v>0</v>
      </c>
      <c r="AR399" s="93">
        <v>0</v>
      </c>
      <c r="AS399" s="93">
        <v>0</v>
      </c>
      <c r="AT399" s="93">
        <v>0</v>
      </c>
      <c r="AU399" s="5">
        <v>0</v>
      </c>
      <c r="AV399" s="636" t="s">
        <v>1000</v>
      </c>
    </row>
    <row r="400" spans="1:48" ht="19.5" customHeight="1">
      <c r="A400" s="526"/>
      <c r="B400" s="474"/>
      <c r="C400" s="656"/>
      <c r="D400" s="474"/>
      <c r="E400" s="476"/>
      <c r="F400" s="6" t="s">
        <v>19</v>
      </c>
      <c r="G400" s="6" t="s">
        <v>22</v>
      </c>
      <c r="H400" s="6" t="s">
        <v>297</v>
      </c>
      <c r="I400" s="6" t="s">
        <v>297</v>
      </c>
      <c r="J400" s="517"/>
      <c r="K400" s="517"/>
      <c r="L400" s="515"/>
      <c r="M400" s="515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5"/>
        <v>0</v>
      </c>
      <c r="V400" s="5" t="s">
        <v>8</v>
      </c>
      <c r="W400" s="93">
        <v>0</v>
      </c>
      <c r="X400" s="93">
        <v>0</v>
      </c>
      <c r="Y400" s="93">
        <v>0</v>
      </c>
      <c r="Z400" s="93">
        <v>0</v>
      </c>
      <c r="AA400" s="93">
        <v>0</v>
      </c>
      <c r="AB400" s="93">
        <v>0</v>
      </c>
      <c r="AC400" s="93">
        <v>0</v>
      </c>
      <c r="AD400" s="93">
        <v>0</v>
      </c>
      <c r="AE400" s="93">
        <v>0</v>
      </c>
      <c r="AF400" s="93">
        <v>0</v>
      </c>
      <c r="AG400" s="93">
        <v>0</v>
      </c>
      <c r="AH400" s="5">
        <v>0</v>
      </c>
      <c r="AI400" s="5">
        <v>0</v>
      </c>
      <c r="AJ400" s="5">
        <v>0</v>
      </c>
      <c r="AK400" s="93">
        <v>0</v>
      </c>
      <c r="AL400" s="93">
        <v>0</v>
      </c>
      <c r="AM400" s="93">
        <v>0</v>
      </c>
      <c r="AN400" s="93">
        <v>0</v>
      </c>
      <c r="AO400" s="93">
        <v>0</v>
      </c>
      <c r="AP400" s="93">
        <v>0</v>
      </c>
      <c r="AQ400" s="93">
        <v>0</v>
      </c>
      <c r="AR400" s="93">
        <v>0</v>
      </c>
      <c r="AS400" s="93">
        <v>0</v>
      </c>
      <c r="AT400" s="93">
        <v>0</v>
      </c>
      <c r="AU400" s="5">
        <v>0</v>
      </c>
      <c r="AV400" s="637"/>
    </row>
    <row r="401" spans="1:48" ht="19.5" customHeight="1">
      <c r="A401" s="526"/>
      <c r="B401" s="474"/>
      <c r="C401" s="656"/>
      <c r="D401" s="474"/>
      <c r="E401" s="476"/>
      <c r="F401" s="476" t="s">
        <v>39</v>
      </c>
      <c r="G401" s="476" t="s">
        <v>21</v>
      </c>
      <c r="H401" s="476" t="s">
        <v>297</v>
      </c>
      <c r="I401" s="476" t="s">
        <v>297</v>
      </c>
      <c r="J401" s="517"/>
      <c r="K401" s="517"/>
      <c r="L401" s="515"/>
      <c r="M401" s="515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5"/>
        <v>0</v>
      </c>
      <c r="V401" s="7" t="s">
        <v>50</v>
      </c>
      <c r="W401" s="93">
        <v>0</v>
      </c>
      <c r="X401" s="93">
        <v>0</v>
      </c>
      <c r="Y401" s="93">
        <v>0</v>
      </c>
      <c r="Z401" s="93">
        <v>0</v>
      </c>
      <c r="AA401" s="93">
        <v>0</v>
      </c>
      <c r="AB401" s="93">
        <v>0</v>
      </c>
      <c r="AC401" s="93">
        <v>0</v>
      </c>
      <c r="AD401" s="93">
        <v>0</v>
      </c>
      <c r="AE401" s="93">
        <v>0</v>
      </c>
      <c r="AF401" s="93">
        <v>0</v>
      </c>
      <c r="AG401" s="93">
        <v>0</v>
      </c>
      <c r="AH401" s="5">
        <v>0</v>
      </c>
      <c r="AI401" s="5">
        <v>0</v>
      </c>
      <c r="AJ401" s="5">
        <v>0</v>
      </c>
      <c r="AK401" s="93">
        <v>0</v>
      </c>
      <c r="AL401" s="93">
        <v>0</v>
      </c>
      <c r="AM401" s="93">
        <v>0</v>
      </c>
      <c r="AN401" s="93">
        <v>0</v>
      </c>
      <c r="AO401" s="93">
        <v>0</v>
      </c>
      <c r="AP401" s="93">
        <v>0</v>
      </c>
      <c r="AQ401" s="93">
        <v>0</v>
      </c>
      <c r="AR401" s="93">
        <v>0</v>
      </c>
      <c r="AS401" s="93">
        <v>0</v>
      </c>
      <c r="AT401" s="93">
        <v>0</v>
      </c>
      <c r="AU401" s="5">
        <v>0</v>
      </c>
      <c r="AV401" s="637"/>
    </row>
    <row r="402" spans="1:48" ht="19.5" customHeight="1">
      <c r="A402" s="526"/>
      <c r="B402" s="474"/>
      <c r="C402" s="656"/>
      <c r="D402" s="474"/>
      <c r="E402" s="476"/>
      <c r="F402" s="476"/>
      <c r="G402" s="476"/>
      <c r="H402" s="476"/>
      <c r="I402" s="476"/>
      <c r="J402" s="517"/>
      <c r="K402" s="517"/>
      <c r="L402" s="515"/>
      <c r="M402" s="515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5"/>
        <v>0</v>
      </c>
      <c r="V402" s="7" t="s">
        <v>51</v>
      </c>
      <c r="W402" s="93">
        <v>0</v>
      </c>
      <c r="X402" s="93">
        <v>0</v>
      </c>
      <c r="Y402" s="93">
        <v>0</v>
      </c>
      <c r="Z402" s="93">
        <v>0</v>
      </c>
      <c r="AA402" s="93">
        <v>0</v>
      </c>
      <c r="AB402" s="93">
        <v>0</v>
      </c>
      <c r="AC402" s="93">
        <v>0</v>
      </c>
      <c r="AD402" s="93">
        <v>0</v>
      </c>
      <c r="AE402" s="93">
        <v>0</v>
      </c>
      <c r="AF402" s="93">
        <v>0</v>
      </c>
      <c r="AG402" s="93">
        <v>0</v>
      </c>
      <c r="AH402" s="5">
        <v>0</v>
      </c>
      <c r="AI402" s="5">
        <v>0</v>
      </c>
      <c r="AJ402" s="5">
        <v>0</v>
      </c>
      <c r="AK402" s="93">
        <v>0</v>
      </c>
      <c r="AL402" s="93">
        <v>0</v>
      </c>
      <c r="AM402" s="93">
        <v>0</v>
      </c>
      <c r="AN402" s="93">
        <v>0</v>
      </c>
      <c r="AO402" s="93">
        <v>0</v>
      </c>
      <c r="AP402" s="93">
        <v>0</v>
      </c>
      <c r="AQ402" s="93">
        <v>0</v>
      </c>
      <c r="AR402" s="93">
        <v>0</v>
      </c>
      <c r="AS402" s="93">
        <v>0</v>
      </c>
      <c r="AT402" s="93">
        <v>0</v>
      </c>
      <c r="AU402" s="5">
        <v>0</v>
      </c>
      <c r="AV402" s="637"/>
    </row>
    <row r="403" spans="1:48" ht="18" customHeight="1">
      <c r="A403" s="526"/>
      <c r="B403" s="474"/>
      <c r="C403" s="656"/>
      <c r="D403" s="474"/>
      <c r="E403" s="476"/>
      <c r="F403" s="476"/>
      <c r="G403" s="476"/>
      <c r="H403" s="476"/>
      <c r="I403" s="476"/>
      <c r="J403" s="517"/>
      <c r="K403" s="517"/>
      <c r="L403" s="515"/>
      <c r="M403" s="515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5"/>
        <v>0</v>
      </c>
      <c r="V403" s="7" t="s">
        <v>52</v>
      </c>
      <c r="W403" s="93">
        <v>0</v>
      </c>
      <c r="X403" s="93">
        <v>0</v>
      </c>
      <c r="Y403" s="93">
        <v>0</v>
      </c>
      <c r="Z403" s="93">
        <v>0</v>
      </c>
      <c r="AA403" s="93">
        <v>0</v>
      </c>
      <c r="AB403" s="93">
        <v>0</v>
      </c>
      <c r="AC403" s="93">
        <v>0</v>
      </c>
      <c r="AD403" s="93">
        <v>0</v>
      </c>
      <c r="AE403" s="93">
        <v>0</v>
      </c>
      <c r="AF403" s="93">
        <v>0</v>
      </c>
      <c r="AG403" s="93">
        <v>0</v>
      </c>
      <c r="AH403" s="5">
        <v>0</v>
      </c>
      <c r="AI403" s="5">
        <v>0</v>
      </c>
      <c r="AJ403" s="5">
        <v>0</v>
      </c>
      <c r="AK403" s="93">
        <v>0</v>
      </c>
      <c r="AL403" s="93">
        <v>0</v>
      </c>
      <c r="AM403" s="93">
        <v>0</v>
      </c>
      <c r="AN403" s="93">
        <v>0</v>
      </c>
      <c r="AO403" s="93">
        <v>0</v>
      </c>
      <c r="AP403" s="93">
        <v>0</v>
      </c>
      <c r="AQ403" s="93">
        <v>0</v>
      </c>
      <c r="AR403" s="93">
        <v>0</v>
      </c>
      <c r="AS403" s="93">
        <v>0</v>
      </c>
      <c r="AT403" s="93">
        <v>0</v>
      </c>
      <c r="AU403" s="5">
        <v>0</v>
      </c>
      <c r="AV403" s="638"/>
    </row>
    <row r="404" spans="1:48" ht="17.25" customHeight="1">
      <c r="A404" s="526"/>
      <c r="B404" s="474"/>
      <c r="C404" s="656"/>
      <c r="D404" s="474"/>
      <c r="E404" s="476"/>
      <c r="F404" s="476"/>
      <c r="G404" s="476"/>
      <c r="H404" s="476"/>
      <c r="I404" s="476"/>
      <c r="J404" s="517"/>
      <c r="K404" s="517"/>
      <c r="L404" s="515"/>
      <c r="M404" s="515"/>
      <c r="N404" s="230">
        <f t="shared" ref="N404:T404" si="169">SUM(N399:N403)</f>
        <v>0</v>
      </c>
      <c r="O404" s="230">
        <f t="shared" si="169"/>
        <v>10.15</v>
      </c>
      <c r="P404" s="230">
        <f t="shared" si="169"/>
        <v>18.84</v>
      </c>
      <c r="Q404" s="230">
        <f t="shared" si="169"/>
        <v>0</v>
      </c>
      <c r="R404" s="230">
        <f t="shared" si="169"/>
        <v>0</v>
      </c>
      <c r="S404" s="230">
        <f t="shared" si="169"/>
        <v>0</v>
      </c>
      <c r="T404" s="230">
        <f t="shared" si="169"/>
        <v>0</v>
      </c>
      <c r="U404" s="231">
        <f t="shared" si="165"/>
        <v>28.990000000000002</v>
      </c>
      <c r="V404" s="231" t="s">
        <v>11</v>
      </c>
      <c r="W404" s="193">
        <f t="shared" ref="W404:AU404" si="170">SUM(W399:W403)</f>
        <v>0</v>
      </c>
      <c r="X404" s="193">
        <f t="shared" si="170"/>
        <v>0</v>
      </c>
      <c r="Y404" s="193">
        <f t="shared" si="170"/>
        <v>0</v>
      </c>
      <c r="Z404" s="193">
        <f t="shared" si="170"/>
        <v>0</v>
      </c>
      <c r="AA404" s="193">
        <f t="shared" si="170"/>
        <v>0</v>
      </c>
      <c r="AB404" s="193">
        <f t="shared" si="170"/>
        <v>0</v>
      </c>
      <c r="AC404" s="193">
        <f t="shared" si="170"/>
        <v>0</v>
      </c>
      <c r="AD404" s="193">
        <f t="shared" si="170"/>
        <v>0</v>
      </c>
      <c r="AE404" s="193">
        <f t="shared" si="170"/>
        <v>0</v>
      </c>
      <c r="AF404" s="193">
        <f t="shared" si="170"/>
        <v>0</v>
      </c>
      <c r="AG404" s="193">
        <f t="shared" si="170"/>
        <v>0</v>
      </c>
      <c r="AH404" s="230">
        <f t="shared" si="170"/>
        <v>0</v>
      </c>
      <c r="AI404" s="230">
        <f t="shared" si="170"/>
        <v>0</v>
      </c>
      <c r="AJ404" s="230">
        <f t="shared" si="170"/>
        <v>0</v>
      </c>
      <c r="AK404" s="193">
        <f t="shared" si="170"/>
        <v>0</v>
      </c>
      <c r="AL404" s="193">
        <f t="shared" si="170"/>
        <v>0</v>
      </c>
      <c r="AM404" s="193">
        <f t="shared" si="170"/>
        <v>0</v>
      </c>
      <c r="AN404" s="193">
        <f t="shared" si="170"/>
        <v>0</v>
      </c>
      <c r="AO404" s="193">
        <f t="shared" si="170"/>
        <v>0</v>
      </c>
      <c r="AP404" s="193">
        <f t="shared" si="170"/>
        <v>0</v>
      </c>
      <c r="AQ404" s="193">
        <f t="shared" si="170"/>
        <v>0</v>
      </c>
      <c r="AR404" s="193">
        <f t="shared" si="170"/>
        <v>0</v>
      </c>
      <c r="AS404" s="193">
        <f t="shared" si="170"/>
        <v>0</v>
      </c>
      <c r="AT404" s="193">
        <f t="shared" si="170"/>
        <v>0</v>
      </c>
      <c r="AU404" s="230">
        <f t="shared" si="170"/>
        <v>0</v>
      </c>
      <c r="AV404" s="328"/>
    </row>
    <row r="405" spans="1:48" ht="19.5" customHeight="1">
      <c r="A405" s="526"/>
      <c r="B405" s="474" t="s">
        <v>254</v>
      </c>
      <c r="C405" s="656" t="s">
        <v>115</v>
      </c>
      <c r="D405" s="474" t="s">
        <v>274</v>
      </c>
      <c r="E405" s="476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517">
        <v>2021</v>
      </c>
      <c r="K405" s="517">
        <v>2022</v>
      </c>
      <c r="L405" s="515">
        <v>2.90638</v>
      </c>
      <c r="M405" s="515">
        <f t="shared" ref="M405" si="171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5"/>
        <v>2.90638</v>
      </c>
      <c r="V405" s="7" t="s">
        <v>3</v>
      </c>
      <c r="W405" s="93">
        <v>2820.43</v>
      </c>
      <c r="X405" s="93">
        <f t="shared" ref="X405:AS405" si="172">SUM(X406:X406)</f>
        <v>0</v>
      </c>
      <c r="Y405" s="93">
        <f t="shared" si="172"/>
        <v>0</v>
      </c>
      <c r="Z405" s="93">
        <f t="shared" si="172"/>
        <v>0</v>
      </c>
      <c r="AA405" s="93">
        <f t="shared" si="172"/>
        <v>0</v>
      </c>
      <c r="AB405" s="93">
        <f t="shared" si="172"/>
        <v>0</v>
      </c>
      <c r="AC405" s="93">
        <f t="shared" si="172"/>
        <v>0</v>
      </c>
      <c r="AD405" s="93">
        <f t="shared" si="172"/>
        <v>0</v>
      </c>
      <c r="AE405" s="93">
        <f t="shared" si="172"/>
        <v>0</v>
      </c>
      <c r="AF405" s="93">
        <f t="shared" si="172"/>
        <v>0</v>
      </c>
      <c r="AG405" s="93">
        <f t="shared" si="172"/>
        <v>0</v>
      </c>
      <c r="AH405" s="5">
        <f t="shared" si="172"/>
        <v>0</v>
      </c>
      <c r="AI405" s="5">
        <f t="shared" si="172"/>
        <v>0</v>
      </c>
      <c r="AJ405" s="5">
        <f t="shared" si="172"/>
        <v>0</v>
      </c>
      <c r="AK405" s="93">
        <f t="shared" si="172"/>
        <v>3654.06</v>
      </c>
      <c r="AL405" s="93">
        <f t="shared" si="172"/>
        <v>0</v>
      </c>
      <c r="AM405" s="93">
        <f t="shared" si="172"/>
        <v>0</v>
      </c>
      <c r="AN405" s="93">
        <f t="shared" si="172"/>
        <v>0</v>
      </c>
      <c r="AO405" s="93">
        <f t="shared" si="172"/>
        <v>0</v>
      </c>
      <c r="AP405" s="93">
        <f t="shared" si="172"/>
        <v>0</v>
      </c>
      <c r="AQ405" s="93">
        <f t="shared" si="172"/>
        <v>0</v>
      </c>
      <c r="AR405" s="93">
        <f t="shared" si="172"/>
        <v>0</v>
      </c>
      <c r="AS405" s="93">
        <f t="shared" si="172"/>
        <v>0</v>
      </c>
      <c r="AT405" s="93">
        <v>0</v>
      </c>
      <c r="AU405" s="5">
        <v>0</v>
      </c>
      <c r="AV405" s="636" t="s">
        <v>1000</v>
      </c>
    </row>
    <row r="406" spans="1:48" s="275" customFormat="1" ht="19.5" hidden="1" customHeight="1">
      <c r="A406" s="526"/>
      <c r="B406" s="474"/>
      <c r="C406" s="656"/>
      <c r="D406" s="474"/>
      <c r="E406" s="476"/>
      <c r="F406" s="272"/>
      <c r="G406" s="272"/>
      <c r="H406" s="272"/>
      <c r="I406" s="272"/>
      <c r="J406" s="517"/>
      <c r="K406" s="517"/>
      <c r="L406" s="515"/>
      <c r="M406" s="515"/>
      <c r="N406" s="273"/>
      <c r="O406" s="273"/>
      <c r="P406" s="273"/>
      <c r="Q406" s="273"/>
      <c r="R406" s="273"/>
      <c r="S406" s="273"/>
      <c r="T406" s="273"/>
      <c r="U406" s="273"/>
      <c r="V406" s="279" t="s">
        <v>934</v>
      </c>
      <c r="W406" s="274"/>
      <c r="X406" s="274"/>
      <c r="Y406" s="274"/>
      <c r="Z406" s="274"/>
      <c r="AA406" s="274"/>
      <c r="AB406" s="274"/>
      <c r="AC406" s="274"/>
      <c r="AD406" s="274"/>
      <c r="AE406" s="274"/>
      <c r="AF406" s="274"/>
      <c r="AG406" s="274"/>
      <c r="AH406" s="273"/>
      <c r="AI406" s="273"/>
      <c r="AJ406" s="273"/>
      <c r="AK406" s="274">
        <v>3654.06</v>
      </c>
      <c r="AL406" s="274"/>
      <c r="AM406" s="274"/>
      <c r="AN406" s="274"/>
      <c r="AO406" s="274"/>
      <c r="AP406" s="274"/>
      <c r="AQ406" s="274"/>
      <c r="AR406" s="274"/>
      <c r="AS406" s="274"/>
      <c r="AT406" s="274"/>
      <c r="AU406" s="273"/>
      <c r="AV406" s="637"/>
    </row>
    <row r="407" spans="1:48" ht="19.5" customHeight="1">
      <c r="A407" s="526"/>
      <c r="B407" s="474"/>
      <c r="C407" s="656"/>
      <c r="D407" s="474"/>
      <c r="E407" s="476"/>
      <c r="F407" s="6" t="s">
        <v>19</v>
      </c>
      <c r="G407" s="6" t="s">
        <v>22</v>
      </c>
      <c r="H407" s="6" t="s">
        <v>297</v>
      </c>
      <c r="I407" s="6" t="s">
        <v>297</v>
      </c>
      <c r="J407" s="517"/>
      <c r="K407" s="517"/>
      <c r="L407" s="515"/>
      <c r="M407" s="515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5"/>
        <v>0</v>
      </c>
      <c r="V407" s="5" t="s">
        <v>8</v>
      </c>
      <c r="W407" s="93">
        <v>0</v>
      </c>
      <c r="X407" s="93">
        <v>0</v>
      </c>
      <c r="Y407" s="93">
        <v>0</v>
      </c>
      <c r="Z407" s="93">
        <v>0</v>
      </c>
      <c r="AA407" s="93">
        <v>0</v>
      </c>
      <c r="AB407" s="93">
        <v>0</v>
      </c>
      <c r="AC407" s="93">
        <v>0</v>
      </c>
      <c r="AD407" s="93">
        <v>0</v>
      </c>
      <c r="AE407" s="93">
        <v>0</v>
      </c>
      <c r="AF407" s="93">
        <v>0</v>
      </c>
      <c r="AG407" s="93">
        <v>0</v>
      </c>
      <c r="AH407" s="5">
        <v>0</v>
      </c>
      <c r="AI407" s="5">
        <v>0</v>
      </c>
      <c r="AJ407" s="5">
        <v>0</v>
      </c>
      <c r="AK407" s="93">
        <v>0</v>
      </c>
      <c r="AL407" s="93">
        <v>0</v>
      </c>
      <c r="AM407" s="93">
        <v>0</v>
      </c>
      <c r="AN407" s="93">
        <v>0</v>
      </c>
      <c r="AO407" s="93">
        <v>0</v>
      </c>
      <c r="AP407" s="93">
        <v>0</v>
      </c>
      <c r="AQ407" s="93">
        <v>0</v>
      </c>
      <c r="AR407" s="93">
        <v>0</v>
      </c>
      <c r="AS407" s="93">
        <v>0</v>
      </c>
      <c r="AT407" s="93">
        <v>0</v>
      </c>
      <c r="AU407" s="5">
        <v>0</v>
      </c>
      <c r="AV407" s="637"/>
    </row>
    <row r="408" spans="1:48" ht="19.5" customHeight="1">
      <c r="A408" s="526"/>
      <c r="B408" s="474"/>
      <c r="C408" s="656"/>
      <c r="D408" s="474"/>
      <c r="E408" s="476"/>
      <c r="F408" s="476" t="s">
        <v>39</v>
      </c>
      <c r="G408" s="476" t="s">
        <v>21</v>
      </c>
      <c r="H408" s="476" t="s">
        <v>297</v>
      </c>
      <c r="I408" s="476" t="s">
        <v>297</v>
      </c>
      <c r="J408" s="517"/>
      <c r="K408" s="517"/>
      <c r="L408" s="515"/>
      <c r="M408" s="515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5"/>
        <v>0</v>
      </c>
      <c r="V408" s="7" t="s">
        <v>50</v>
      </c>
      <c r="W408" s="93">
        <v>0</v>
      </c>
      <c r="X408" s="93">
        <v>0</v>
      </c>
      <c r="Y408" s="93">
        <v>0</v>
      </c>
      <c r="Z408" s="93">
        <v>0</v>
      </c>
      <c r="AA408" s="93">
        <v>0</v>
      </c>
      <c r="AB408" s="93">
        <v>0</v>
      </c>
      <c r="AC408" s="93">
        <v>0</v>
      </c>
      <c r="AD408" s="93">
        <v>0</v>
      </c>
      <c r="AE408" s="93">
        <v>0</v>
      </c>
      <c r="AF408" s="93">
        <v>0</v>
      </c>
      <c r="AG408" s="93">
        <v>0</v>
      </c>
      <c r="AH408" s="5">
        <v>0</v>
      </c>
      <c r="AI408" s="5">
        <v>0</v>
      </c>
      <c r="AJ408" s="5">
        <v>0</v>
      </c>
      <c r="AK408" s="93">
        <v>0</v>
      </c>
      <c r="AL408" s="93">
        <v>0</v>
      </c>
      <c r="AM408" s="93">
        <v>0</v>
      </c>
      <c r="AN408" s="93">
        <v>0</v>
      </c>
      <c r="AO408" s="93">
        <v>0</v>
      </c>
      <c r="AP408" s="93">
        <v>0</v>
      </c>
      <c r="AQ408" s="93">
        <v>0</v>
      </c>
      <c r="AR408" s="93">
        <v>0</v>
      </c>
      <c r="AS408" s="93">
        <v>0</v>
      </c>
      <c r="AT408" s="93">
        <v>0</v>
      </c>
      <c r="AU408" s="5">
        <v>0</v>
      </c>
      <c r="AV408" s="640"/>
    </row>
    <row r="409" spans="1:48" ht="19.5" customHeight="1">
      <c r="A409" s="526"/>
      <c r="B409" s="474"/>
      <c r="C409" s="656"/>
      <c r="D409" s="474"/>
      <c r="E409" s="476"/>
      <c r="F409" s="476"/>
      <c r="G409" s="476"/>
      <c r="H409" s="476"/>
      <c r="I409" s="476"/>
      <c r="J409" s="517"/>
      <c r="K409" s="517"/>
      <c r="L409" s="515"/>
      <c r="M409" s="515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5"/>
        <v>0</v>
      </c>
      <c r="V409" s="7" t="s">
        <v>51</v>
      </c>
      <c r="W409" s="93">
        <v>0</v>
      </c>
      <c r="X409" s="93">
        <v>0</v>
      </c>
      <c r="Y409" s="93">
        <v>0</v>
      </c>
      <c r="Z409" s="93">
        <v>0</v>
      </c>
      <c r="AA409" s="93">
        <v>0</v>
      </c>
      <c r="AB409" s="93">
        <v>0</v>
      </c>
      <c r="AC409" s="93">
        <v>0</v>
      </c>
      <c r="AD409" s="93">
        <v>0</v>
      </c>
      <c r="AE409" s="93">
        <v>0</v>
      </c>
      <c r="AF409" s="93">
        <v>0</v>
      </c>
      <c r="AG409" s="93">
        <v>0</v>
      </c>
      <c r="AH409" s="5">
        <v>0</v>
      </c>
      <c r="AI409" s="5">
        <v>0</v>
      </c>
      <c r="AJ409" s="5">
        <v>0</v>
      </c>
      <c r="AK409" s="93">
        <v>0</v>
      </c>
      <c r="AL409" s="93">
        <v>0</v>
      </c>
      <c r="AM409" s="93">
        <v>0</v>
      </c>
      <c r="AN409" s="93">
        <v>0</v>
      </c>
      <c r="AO409" s="93">
        <v>0</v>
      </c>
      <c r="AP409" s="93">
        <v>0</v>
      </c>
      <c r="AQ409" s="93">
        <v>0</v>
      </c>
      <c r="AR409" s="93">
        <v>0</v>
      </c>
      <c r="AS409" s="93">
        <v>0</v>
      </c>
      <c r="AT409" s="93">
        <v>0</v>
      </c>
      <c r="AU409" s="5">
        <v>0</v>
      </c>
      <c r="AV409" s="640"/>
    </row>
    <row r="410" spans="1:48" ht="18" customHeight="1">
      <c r="A410" s="526"/>
      <c r="B410" s="474"/>
      <c r="C410" s="656"/>
      <c r="D410" s="474"/>
      <c r="E410" s="476"/>
      <c r="F410" s="476"/>
      <c r="G410" s="476"/>
      <c r="H410" s="476"/>
      <c r="I410" s="476"/>
      <c r="J410" s="517"/>
      <c r="K410" s="517"/>
      <c r="L410" s="515"/>
      <c r="M410" s="515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5"/>
        <v>0</v>
      </c>
      <c r="V410" s="7" t="s">
        <v>52</v>
      </c>
      <c r="W410" s="93">
        <v>0</v>
      </c>
      <c r="X410" s="93">
        <v>0</v>
      </c>
      <c r="Y410" s="93">
        <v>0</v>
      </c>
      <c r="Z410" s="93">
        <v>0</v>
      </c>
      <c r="AA410" s="93">
        <v>0</v>
      </c>
      <c r="AB410" s="93">
        <v>0</v>
      </c>
      <c r="AC410" s="93">
        <v>0</v>
      </c>
      <c r="AD410" s="93">
        <v>0</v>
      </c>
      <c r="AE410" s="93">
        <v>0</v>
      </c>
      <c r="AF410" s="93">
        <v>0</v>
      </c>
      <c r="AG410" s="93">
        <v>0</v>
      </c>
      <c r="AH410" s="5">
        <v>0</v>
      </c>
      <c r="AI410" s="5">
        <v>0</v>
      </c>
      <c r="AJ410" s="5">
        <v>0</v>
      </c>
      <c r="AK410" s="93">
        <v>0</v>
      </c>
      <c r="AL410" s="93">
        <v>0</v>
      </c>
      <c r="AM410" s="93">
        <v>0</v>
      </c>
      <c r="AN410" s="93">
        <v>0</v>
      </c>
      <c r="AO410" s="93">
        <v>0</v>
      </c>
      <c r="AP410" s="93">
        <v>0</v>
      </c>
      <c r="AQ410" s="93">
        <v>0</v>
      </c>
      <c r="AR410" s="93">
        <v>0</v>
      </c>
      <c r="AS410" s="93">
        <v>0</v>
      </c>
      <c r="AT410" s="93">
        <v>0</v>
      </c>
      <c r="AU410" s="5">
        <v>0</v>
      </c>
      <c r="AV410" s="639"/>
    </row>
    <row r="411" spans="1:48" ht="17.25" customHeight="1">
      <c r="A411" s="526"/>
      <c r="B411" s="474"/>
      <c r="C411" s="656"/>
      <c r="D411" s="474"/>
      <c r="E411" s="476"/>
      <c r="F411" s="476"/>
      <c r="G411" s="476"/>
      <c r="H411" s="476"/>
      <c r="I411" s="476"/>
      <c r="J411" s="517"/>
      <c r="K411" s="517"/>
      <c r="L411" s="515"/>
      <c r="M411" s="515"/>
      <c r="N411" s="230">
        <f t="shared" ref="N411:T411" si="173">SUM(N405:N410)</f>
        <v>0</v>
      </c>
      <c r="O411" s="230">
        <f t="shared" si="173"/>
        <v>0</v>
      </c>
      <c r="P411" s="230">
        <f t="shared" si="173"/>
        <v>8.5949999999999999E-2</v>
      </c>
      <c r="Q411" s="230">
        <f t="shared" si="173"/>
        <v>2.82043</v>
      </c>
      <c r="R411" s="230">
        <f t="shared" si="173"/>
        <v>0</v>
      </c>
      <c r="S411" s="230">
        <f t="shared" si="173"/>
        <v>0</v>
      </c>
      <c r="T411" s="230">
        <f t="shared" si="173"/>
        <v>0</v>
      </c>
      <c r="U411" s="231">
        <f t="shared" si="165"/>
        <v>2.90638</v>
      </c>
      <c r="V411" s="231" t="s">
        <v>11</v>
      </c>
      <c r="W411" s="193">
        <f t="shared" ref="W411:AU411" si="174">SUM(W405:W410)</f>
        <v>2820.43</v>
      </c>
      <c r="X411" s="193">
        <f t="shared" ref="X411:AK411" si="175">X405+X407+X408+X409+X410</f>
        <v>0</v>
      </c>
      <c r="Y411" s="193">
        <f t="shared" si="175"/>
        <v>0</v>
      </c>
      <c r="Z411" s="193">
        <f t="shared" si="175"/>
        <v>0</v>
      </c>
      <c r="AA411" s="193">
        <f t="shared" si="175"/>
        <v>0</v>
      </c>
      <c r="AB411" s="193">
        <f t="shared" si="175"/>
        <v>0</v>
      </c>
      <c r="AC411" s="193">
        <f t="shared" si="175"/>
        <v>0</v>
      </c>
      <c r="AD411" s="193">
        <f t="shared" si="175"/>
        <v>0</v>
      </c>
      <c r="AE411" s="193">
        <f t="shared" si="175"/>
        <v>0</v>
      </c>
      <c r="AF411" s="193">
        <f t="shared" si="175"/>
        <v>0</v>
      </c>
      <c r="AG411" s="193">
        <f t="shared" si="175"/>
        <v>0</v>
      </c>
      <c r="AH411" s="230">
        <f t="shared" si="175"/>
        <v>0</v>
      </c>
      <c r="AI411" s="230">
        <f t="shared" si="175"/>
        <v>0</v>
      </c>
      <c r="AJ411" s="230">
        <f t="shared" si="175"/>
        <v>0</v>
      </c>
      <c r="AK411" s="193">
        <f t="shared" si="175"/>
        <v>3654.06</v>
      </c>
      <c r="AL411" s="193">
        <v>5264.0290000000005</v>
      </c>
      <c r="AM411" s="193">
        <f t="shared" ref="AM411:AT411" si="176">AM405+AM407+AM408+AM409+AM410</f>
        <v>0</v>
      </c>
      <c r="AN411" s="193">
        <f t="shared" si="176"/>
        <v>0</v>
      </c>
      <c r="AO411" s="193">
        <f t="shared" si="176"/>
        <v>0</v>
      </c>
      <c r="AP411" s="193">
        <f t="shared" si="176"/>
        <v>0</v>
      </c>
      <c r="AQ411" s="193">
        <f t="shared" si="176"/>
        <v>0</v>
      </c>
      <c r="AR411" s="193">
        <f t="shared" si="176"/>
        <v>0</v>
      </c>
      <c r="AS411" s="193">
        <f t="shared" si="176"/>
        <v>0</v>
      </c>
      <c r="AT411" s="193">
        <f t="shared" si="176"/>
        <v>0</v>
      </c>
      <c r="AU411" s="230">
        <f t="shared" si="174"/>
        <v>0</v>
      </c>
      <c r="AV411" s="328"/>
    </row>
    <row r="412" spans="1:48" ht="19.5" customHeight="1">
      <c r="A412" s="526"/>
      <c r="B412" s="474" t="s">
        <v>255</v>
      </c>
      <c r="C412" s="656" t="s">
        <v>116</v>
      </c>
      <c r="D412" s="474" t="s">
        <v>274</v>
      </c>
      <c r="E412" s="476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517">
        <v>2021</v>
      </c>
      <c r="K412" s="517">
        <v>2022</v>
      </c>
      <c r="L412" s="515">
        <v>3.5025499999999998</v>
      </c>
      <c r="M412" s="515">
        <f t="shared" ref="M412" si="177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5"/>
        <v>3.5025499999999998</v>
      </c>
      <c r="V412" s="7" t="s">
        <v>3</v>
      </c>
      <c r="W412" s="93">
        <v>3423.47</v>
      </c>
      <c r="X412" s="93">
        <f>SUM(X413:X414)</f>
        <v>0</v>
      </c>
      <c r="Y412" s="93">
        <f t="shared" ref="Y412:AT412" si="178">SUM(Y413:Y414)</f>
        <v>0</v>
      </c>
      <c r="Z412" s="93">
        <f t="shared" si="178"/>
        <v>0</v>
      </c>
      <c r="AA412" s="93">
        <f t="shared" si="178"/>
        <v>0</v>
      </c>
      <c r="AB412" s="93">
        <f t="shared" si="178"/>
        <v>0</v>
      </c>
      <c r="AC412" s="93">
        <f t="shared" si="178"/>
        <v>0</v>
      </c>
      <c r="AD412" s="93">
        <f t="shared" si="178"/>
        <v>0</v>
      </c>
      <c r="AE412" s="93">
        <f t="shared" si="178"/>
        <v>0</v>
      </c>
      <c r="AF412" s="93">
        <f t="shared" si="178"/>
        <v>0</v>
      </c>
      <c r="AG412" s="93">
        <f t="shared" si="178"/>
        <v>0</v>
      </c>
      <c r="AH412" s="93">
        <f t="shared" si="178"/>
        <v>0</v>
      </c>
      <c r="AI412" s="93">
        <f t="shared" si="178"/>
        <v>0</v>
      </c>
      <c r="AJ412" s="93">
        <f t="shared" si="178"/>
        <v>0</v>
      </c>
      <c r="AK412" s="93">
        <f t="shared" si="178"/>
        <v>2848.4785499999998</v>
      </c>
      <c r="AL412" s="93">
        <f t="shared" si="178"/>
        <v>0</v>
      </c>
      <c r="AM412" s="93">
        <f t="shared" si="178"/>
        <v>0</v>
      </c>
      <c r="AN412" s="93">
        <f t="shared" si="178"/>
        <v>0</v>
      </c>
      <c r="AO412" s="93">
        <f t="shared" si="178"/>
        <v>0</v>
      </c>
      <c r="AP412" s="93">
        <f t="shared" si="178"/>
        <v>0</v>
      </c>
      <c r="AQ412" s="93">
        <f t="shared" si="178"/>
        <v>0</v>
      </c>
      <c r="AR412" s="93">
        <f t="shared" si="178"/>
        <v>0</v>
      </c>
      <c r="AS412" s="93">
        <f t="shared" si="178"/>
        <v>0</v>
      </c>
      <c r="AT412" s="93">
        <f t="shared" si="178"/>
        <v>0</v>
      </c>
      <c r="AU412" s="5">
        <v>0</v>
      </c>
      <c r="AV412" s="636" t="s">
        <v>1000</v>
      </c>
    </row>
    <row r="413" spans="1:48" s="275" customFormat="1" ht="29.25" hidden="1" customHeight="1">
      <c r="A413" s="526"/>
      <c r="B413" s="474"/>
      <c r="C413" s="656"/>
      <c r="D413" s="474"/>
      <c r="E413" s="476"/>
      <c r="F413" s="272"/>
      <c r="G413" s="272"/>
      <c r="H413" s="272"/>
      <c r="I413" s="272"/>
      <c r="J413" s="517"/>
      <c r="K413" s="517"/>
      <c r="L413" s="515"/>
      <c r="M413" s="515"/>
      <c r="N413" s="273"/>
      <c r="O413" s="273"/>
      <c r="P413" s="273"/>
      <c r="Q413" s="273"/>
      <c r="R413" s="273"/>
      <c r="S413" s="273"/>
      <c r="T413" s="273"/>
      <c r="U413" s="273"/>
      <c r="V413" s="278" t="s">
        <v>935</v>
      </c>
      <c r="W413" s="274"/>
      <c r="X413" s="274"/>
      <c r="Y413" s="274"/>
      <c r="Z413" s="274"/>
      <c r="AA413" s="274"/>
      <c r="AB413" s="274"/>
      <c r="AC413" s="274"/>
      <c r="AD413" s="274"/>
      <c r="AE413" s="274"/>
      <c r="AF413" s="274"/>
      <c r="AG413" s="274"/>
      <c r="AH413" s="273"/>
      <c r="AI413" s="273"/>
      <c r="AJ413" s="273"/>
      <c r="AK413" s="274">
        <f>1233.5+1614.97855</f>
        <v>2848.4785499999998</v>
      </c>
      <c r="AL413" s="274"/>
      <c r="AM413" s="274"/>
      <c r="AN413" s="274"/>
      <c r="AO413" s="274"/>
      <c r="AP413" s="274"/>
      <c r="AQ413" s="274"/>
      <c r="AR413" s="274"/>
      <c r="AS413" s="274"/>
      <c r="AT413" s="274"/>
      <c r="AU413" s="273"/>
      <c r="AV413" s="640"/>
    </row>
    <row r="414" spans="1:48" s="234" customFormat="1" ht="19.5" hidden="1" customHeight="1">
      <c r="A414" s="526"/>
      <c r="B414" s="474"/>
      <c r="C414" s="656"/>
      <c r="D414" s="474"/>
      <c r="E414" s="476"/>
      <c r="F414" s="232"/>
      <c r="G414" s="232"/>
      <c r="H414" s="232"/>
      <c r="I414" s="232"/>
      <c r="J414" s="517"/>
      <c r="K414" s="517"/>
      <c r="L414" s="515"/>
      <c r="M414" s="515"/>
      <c r="N414" s="233"/>
      <c r="O414" s="233"/>
      <c r="P414" s="233"/>
      <c r="Q414" s="233"/>
      <c r="R414" s="233"/>
      <c r="S414" s="233"/>
      <c r="T414" s="233"/>
      <c r="U414" s="233"/>
      <c r="V414" s="236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33"/>
      <c r="AI414" s="233"/>
      <c r="AJ414" s="233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33"/>
      <c r="AV414" s="640"/>
    </row>
    <row r="415" spans="1:48" ht="19.5" customHeight="1">
      <c r="A415" s="526"/>
      <c r="B415" s="474"/>
      <c r="C415" s="656"/>
      <c r="D415" s="474"/>
      <c r="E415" s="476"/>
      <c r="F415" s="6" t="s">
        <v>19</v>
      </c>
      <c r="G415" s="6" t="s">
        <v>22</v>
      </c>
      <c r="H415" s="6" t="s">
        <v>297</v>
      </c>
      <c r="I415" s="6" t="s">
        <v>297</v>
      </c>
      <c r="J415" s="517"/>
      <c r="K415" s="517"/>
      <c r="L415" s="515"/>
      <c r="M415" s="515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5"/>
        <v>0</v>
      </c>
      <c r="V415" s="5" t="s">
        <v>8</v>
      </c>
      <c r="W415" s="93">
        <v>0</v>
      </c>
      <c r="X415" s="93">
        <v>0</v>
      </c>
      <c r="Y415" s="93">
        <v>0</v>
      </c>
      <c r="Z415" s="93">
        <v>0</v>
      </c>
      <c r="AA415" s="93">
        <v>0</v>
      </c>
      <c r="AB415" s="93">
        <v>0</v>
      </c>
      <c r="AC415" s="93">
        <v>0</v>
      </c>
      <c r="AD415" s="93">
        <v>0</v>
      </c>
      <c r="AE415" s="93">
        <v>0</v>
      </c>
      <c r="AF415" s="93">
        <v>0</v>
      </c>
      <c r="AG415" s="93">
        <v>0</v>
      </c>
      <c r="AH415" s="5">
        <v>0</v>
      </c>
      <c r="AI415" s="5">
        <v>0</v>
      </c>
      <c r="AJ415" s="5">
        <v>0</v>
      </c>
      <c r="AK415" s="93">
        <v>0</v>
      </c>
      <c r="AL415" s="93">
        <v>0</v>
      </c>
      <c r="AM415" s="93">
        <v>0</v>
      </c>
      <c r="AN415" s="93">
        <v>0</v>
      </c>
      <c r="AO415" s="93">
        <v>0</v>
      </c>
      <c r="AP415" s="93">
        <v>0</v>
      </c>
      <c r="AQ415" s="93">
        <v>0</v>
      </c>
      <c r="AR415" s="93">
        <v>0</v>
      </c>
      <c r="AS415" s="93">
        <v>0</v>
      </c>
      <c r="AT415" s="93">
        <v>0</v>
      </c>
      <c r="AU415" s="5">
        <v>0</v>
      </c>
      <c r="AV415" s="640"/>
    </row>
    <row r="416" spans="1:48" ht="19.5" customHeight="1">
      <c r="A416" s="526"/>
      <c r="B416" s="474"/>
      <c r="C416" s="656"/>
      <c r="D416" s="474"/>
      <c r="E416" s="476"/>
      <c r="F416" s="476" t="s">
        <v>39</v>
      </c>
      <c r="G416" s="476" t="s">
        <v>21</v>
      </c>
      <c r="H416" s="476" t="s">
        <v>297</v>
      </c>
      <c r="I416" s="476" t="s">
        <v>297</v>
      </c>
      <c r="J416" s="517"/>
      <c r="K416" s="517"/>
      <c r="L416" s="515"/>
      <c r="M416" s="515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5"/>
        <v>0</v>
      </c>
      <c r="V416" s="7" t="s">
        <v>50</v>
      </c>
      <c r="W416" s="93">
        <v>0</v>
      </c>
      <c r="X416" s="93">
        <v>0</v>
      </c>
      <c r="Y416" s="93">
        <v>0</v>
      </c>
      <c r="Z416" s="93">
        <v>0</v>
      </c>
      <c r="AA416" s="93">
        <v>0</v>
      </c>
      <c r="AB416" s="93">
        <v>0</v>
      </c>
      <c r="AC416" s="93">
        <v>0</v>
      </c>
      <c r="AD416" s="93">
        <v>0</v>
      </c>
      <c r="AE416" s="93">
        <v>0</v>
      </c>
      <c r="AF416" s="93">
        <v>0</v>
      </c>
      <c r="AG416" s="93">
        <v>0</v>
      </c>
      <c r="AH416" s="5">
        <v>0</v>
      </c>
      <c r="AI416" s="5">
        <v>0</v>
      </c>
      <c r="AJ416" s="5">
        <v>0</v>
      </c>
      <c r="AK416" s="93">
        <v>0</v>
      </c>
      <c r="AL416" s="93">
        <v>0</v>
      </c>
      <c r="AM416" s="93">
        <v>0</v>
      </c>
      <c r="AN416" s="93">
        <v>0</v>
      </c>
      <c r="AO416" s="93">
        <v>0</v>
      </c>
      <c r="AP416" s="93">
        <v>0</v>
      </c>
      <c r="AQ416" s="93">
        <v>0</v>
      </c>
      <c r="AR416" s="93">
        <v>0</v>
      </c>
      <c r="AS416" s="93">
        <v>0</v>
      </c>
      <c r="AT416" s="93">
        <v>0</v>
      </c>
      <c r="AU416" s="5">
        <v>0</v>
      </c>
      <c r="AV416" s="640"/>
    </row>
    <row r="417" spans="1:48" ht="19.5" customHeight="1">
      <c r="A417" s="526"/>
      <c r="B417" s="474"/>
      <c r="C417" s="656"/>
      <c r="D417" s="474"/>
      <c r="E417" s="476"/>
      <c r="F417" s="476"/>
      <c r="G417" s="476"/>
      <c r="H417" s="476"/>
      <c r="I417" s="476"/>
      <c r="J417" s="517"/>
      <c r="K417" s="517"/>
      <c r="L417" s="515"/>
      <c r="M417" s="515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5"/>
        <v>0</v>
      </c>
      <c r="V417" s="7" t="s">
        <v>51</v>
      </c>
      <c r="W417" s="93">
        <v>0</v>
      </c>
      <c r="X417" s="93">
        <v>0</v>
      </c>
      <c r="Y417" s="93">
        <v>0</v>
      </c>
      <c r="Z417" s="93">
        <v>0</v>
      </c>
      <c r="AA417" s="93">
        <v>0</v>
      </c>
      <c r="AB417" s="93">
        <v>0</v>
      </c>
      <c r="AC417" s="93">
        <v>0</v>
      </c>
      <c r="AD417" s="93">
        <v>0</v>
      </c>
      <c r="AE417" s="93">
        <v>0</v>
      </c>
      <c r="AF417" s="93">
        <v>0</v>
      </c>
      <c r="AG417" s="93">
        <v>0</v>
      </c>
      <c r="AH417" s="5">
        <v>0</v>
      </c>
      <c r="AI417" s="5">
        <v>0</v>
      </c>
      <c r="AJ417" s="5">
        <v>0</v>
      </c>
      <c r="AK417" s="93">
        <v>0</v>
      </c>
      <c r="AL417" s="93">
        <v>0</v>
      </c>
      <c r="AM417" s="93">
        <v>0</v>
      </c>
      <c r="AN417" s="93">
        <v>0</v>
      </c>
      <c r="AO417" s="93">
        <v>0</v>
      </c>
      <c r="AP417" s="93">
        <v>0</v>
      </c>
      <c r="AQ417" s="93">
        <v>0</v>
      </c>
      <c r="AR417" s="93">
        <v>0</v>
      </c>
      <c r="AS417" s="93">
        <v>0</v>
      </c>
      <c r="AT417" s="93">
        <v>0</v>
      </c>
      <c r="AU417" s="5">
        <v>0</v>
      </c>
      <c r="AV417" s="640"/>
    </row>
    <row r="418" spans="1:48" ht="18" customHeight="1">
      <c r="A418" s="526"/>
      <c r="B418" s="474"/>
      <c r="C418" s="656"/>
      <c r="D418" s="474"/>
      <c r="E418" s="476"/>
      <c r="F418" s="476"/>
      <c r="G418" s="476"/>
      <c r="H418" s="476"/>
      <c r="I418" s="476"/>
      <c r="J418" s="517"/>
      <c r="K418" s="517"/>
      <c r="L418" s="515"/>
      <c r="M418" s="515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5"/>
        <v>0</v>
      </c>
      <c r="V418" s="7" t="s">
        <v>52</v>
      </c>
      <c r="W418" s="93">
        <v>0</v>
      </c>
      <c r="X418" s="93">
        <v>0</v>
      </c>
      <c r="Y418" s="93">
        <v>0</v>
      </c>
      <c r="Z418" s="93">
        <v>0</v>
      </c>
      <c r="AA418" s="93">
        <v>0</v>
      </c>
      <c r="AB418" s="93">
        <v>0</v>
      </c>
      <c r="AC418" s="93">
        <v>0</v>
      </c>
      <c r="AD418" s="93">
        <v>0</v>
      </c>
      <c r="AE418" s="93">
        <v>0</v>
      </c>
      <c r="AF418" s="93">
        <v>0</v>
      </c>
      <c r="AG418" s="93">
        <v>0</v>
      </c>
      <c r="AH418" s="5">
        <v>0</v>
      </c>
      <c r="AI418" s="5">
        <v>0</v>
      </c>
      <c r="AJ418" s="5">
        <v>0</v>
      </c>
      <c r="AK418" s="93">
        <v>0</v>
      </c>
      <c r="AL418" s="93">
        <v>0</v>
      </c>
      <c r="AM418" s="93">
        <v>0</v>
      </c>
      <c r="AN418" s="93">
        <v>0</v>
      </c>
      <c r="AO418" s="93">
        <v>0</v>
      </c>
      <c r="AP418" s="93">
        <v>0</v>
      </c>
      <c r="AQ418" s="93">
        <v>0</v>
      </c>
      <c r="AR418" s="93">
        <v>0</v>
      </c>
      <c r="AS418" s="93">
        <v>0</v>
      </c>
      <c r="AT418" s="93">
        <v>0</v>
      </c>
      <c r="AU418" s="5">
        <v>0</v>
      </c>
      <c r="AV418" s="639"/>
    </row>
    <row r="419" spans="1:48" ht="17.25" customHeight="1">
      <c r="A419" s="527"/>
      <c r="B419" s="474"/>
      <c r="C419" s="656"/>
      <c r="D419" s="474"/>
      <c r="E419" s="476"/>
      <c r="F419" s="476"/>
      <c r="G419" s="476"/>
      <c r="H419" s="476"/>
      <c r="I419" s="476"/>
      <c r="J419" s="517"/>
      <c r="K419" s="517"/>
      <c r="L419" s="515"/>
      <c r="M419" s="515"/>
      <c r="N419" s="230">
        <f t="shared" ref="N419:T419" si="179">SUM(N412:N418)</f>
        <v>0</v>
      </c>
      <c r="O419" s="230">
        <f t="shared" si="179"/>
        <v>0</v>
      </c>
      <c r="P419" s="230">
        <f t="shared" si="179"/>
        <v>7.9079999999999998E-2</v>
      </c>
      <c r="Q419" s="230">
        <f t="shared" si="179"/>
        <v>3.42347</v>
      </c>
      <c r="R419" s="230">
        <f t="shared" si="179"/>
        <v>0</v>
      </c>
      <c r="S419" s="230">
        <f t="shared" si="179"/>
        <v>0</v>
      </c>
      <c r="T419" s="230">
        <f t="shared" si="179"/>
        <v>0</v>
      </c>
      <c r="U419" s="231">
        <f t="shared" si="165"/>
        <v>3.5025499999999998</v>
      </c>
      <c r="V419" s="231" t="s">
        <v>11</v>
      </c>
      <c r="W419" s="193">
        <f t="shared" ref="W419" si="180">SUM(W412:W418)</f>
        <v>3423.47</v>
      </c>
      <c r="X419" s="193">
        <f>X418+X417+X416+X415+X412</f>
        <v>0</v>
      </c>
      <c r="Y419" s="193">
        <f t="shared" ref="Y419:AU419" si="181">Y418+Y417+Y416+Y415+Y412</f>
        <v>0</v>
      </c>
      <c r="Z419" s="193">
        <f t="shared" si="181"/>
        <v>0</v>
      </c>
      <c r="AA419" s="193">
        <f t="shared" si="181"/>
        <v>0</v>
      </c>
      <c r="AB419" s="193">
        <f t="shared" si="181"/>
        <v>0</v>
      </c>
      <c r="AC419" s="193">
        <f t="shared" si="181"/>
        <v>0</v>
      </c>
      <c r="AD419" s="193">
        <f t="shared" si="181"/>
        <v>0</v>
      </c>
      <c r="AE419" s="193">
        <f t="shared" si="181"/>
        <v>0</v>
      </c>
      <c r="AF419" s="193">
        <f t="shared" si="181"/>
        <v>0</v>
      </c>
      <c r="AG419" s="193">
        <f t="shared" si="181"/>
        <v>0</v>
      </c>
      <c r="AH419" s="193">
        <f t="shared" si="181"/>
        <v>0</v>
      </c>
      <c r="AI419" s="193">
        <f t="shared" si="181"/>
        <v>0</v>
      </c>
      <c r="AJ419" s="193">
        <f t="shared" si="181"/>
        <v>0</v>
      </c>
      <c r="AK419" s="193">
        <f t="shared" si="181"/>
        <v>2848.4785499999998</v>
      </c>
      <c r="AL419" s="193">
        <v>3980.1320000000001</v>
      </c>
      <c r="AM419" s="193">
        <f t="shared" si="181"/>
        <v>0</v>
      </c>
      <c r="AN419" s="193">
        <f t="shared" si="181"/>
        <v>0</v>
      </c>
      <c r="AO419" s="193">
        <f t="shared" si="181"/>
        <v>0</v>
      </c>
      <c r="AP419" s="193">
        <f t="shared" si="181"/>
        <v>0</v>
      </c>
      <c r="AQ419" s="193">
        <f t="shared" si="181"/>
        <v>0</v>
      </c>
      <c r="AR419" s="193">
        <f t="shared" si="181"/>
        <v>0</v>
      </c>
      <c r="AS419" s="193">
        <f t="shared" si="181"/>
        <v>0</v>
      </c>
      <c r="AT419" s="193">
        <f t="shared" si="181"/>
        <v>0</v>
      </c>
      <c r="AU419" s="193">
        <f t="shared" si="181"/>
        <v>0</v>
      </c>
      <c r="AV419" s="328"/>
    </row>
    <row r="420" spans="1:48" ht="15.75" hidden="1" customHeight="1">
      <c r="A420" s="467" t="s">
        <v>181</v>
      </c>
      <c r="B420" s="468"/>
      <c r="C420" s="468"/>
      <c r="D420" s="468"/>
      <c r="E420" s="468"/>
      <c r="F420" s="468"/>
      <c r="G420" s="468"/>
      <c r="H420" s="468"/>
      <c r="I420" s="468"/>
      <c r="J420" s="468"/>
      <c r="K420" s="468"/>
      <c r="L420" s="468"/>
      <c r="M420" s="468"/>
      <c r="N420" s="468"/>
      <c r="O420" s="468"/>
      <c r="P420" s="468"/>
      <c r="Q420" s="468"/>
      <c r="R420" s="468"/>
      <c r="S420" s="468"/>
      <c r="T420" s="468"/>
      <c r="U420" s="468"/>
      <c r="V420" s="518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88"/>
      <c r="AI420" s="188"/>
      <c r="AJ420" s="188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88"/>
      <c r="AV420" s="302"/>
    </row>
    <row r="421" spans="1:48" ht="29.25" hidden="1" customHeight="1">
      <c r="A421" s="522" t="s">
        <v>65</v>
      </c>
      <c r="B421" s="523"/>
      <c r="C421" s="523"/>
      <c r="D421" s="523"/>
      <c r="E421" s="523"/>
      <c r="F421" s="523"/>
      <c r="G421" s="523"/>
      <c r="H421" s="523"/>
      <c r="I421" s="523"/>
      <c r="J421" s="523"/>
      <c r="K421" s="523"/>
      <c r="L421" s="523"/>
      <c r="M421" s="523"/>
      <c r="N421" s="523"/>
      <c r="O421" s="523"/>
      <c r="P421" s="523"/>
      <c r="Q421" s="523"/>
      <c r="R421" s="523"/>
      <c r="S421" s="523"/>
      <c r="T421" s="523"/>
      <c r="U421" s="523"/>
      <c r="V421" s="524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88"/>
      <c r="AI421" s="188"/>
      <c r="AJ421" s="188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88"/>
      <c r="AV421" s="302"/>
    </row>
    <row r="422" spans="1:48" ht="15.75" hidden="1" customHeight="1">
      <c r="A422" s="467" t="s">
        <v>182</v>
      </c>
      <c r="B422" s="468"/>
      <c r="C422" s="468"/>
      <c r="D422" s="468"/>
      <c r="E422" s="468"/>
      <c r="F422" s="468"/>
      <c r="G422" s="468"/>
      <c r="H422" s="468"/>
      <c r="I422" s="468"/>
      <c r="J422" s="468"/>
      <c r="K422" s="468"/>
      <c r="L422" s="468"/>
      <c r="M422" s="468"/>
      <c r="N422" s="468"/>
      <c r="O422" s="468"/>
      <c r="P422" s="468"/>
      <c r="Q422" s="468"/>
      <c r="R422" s="468"/>
      <c r="S422" s="468"/>
      <c r="T422" s="468"/>
      <c r="U422" s="468"/>
      <c r="V422" s="518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88"/>
      <c r="AI422" s="188"/>
      <c r="AJ422" s="188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88"/>
      <c r="AV422" s="302"/>
    </row>
    <row r="423" spans="1:48" ht="29.25" hidden="1" customHeight="1">
      <c r="A423" s="522" t="s">
        <v>65</v>
      </c>
      <c r="B423" s="523"/>
      <c r="C423" s="523"/>
      <c r="D423" s="523"/>
      <c r="E423" s="523"/>
      <c r="F423" s="523"/>
      <c r="G423" s="523"/>
      <c r="H423" s="523"/>
      <c r="I423" s="523"/>
      <c r="J423" s="523"/>
      <c r="K423" s="523"/>
      <c r="L423" s="523"/>
      <c r="M423" s="523"/>
      <c r="N423" s="523"/>
      <c r="O423" s="523"/>
      <c r="P423" s="523"/>
      <c r="Q423" s="523"/>
      <c r="R423" s="523"/>
      <c r="S423" s="523"/>
      <c r="T423" s="523"/>
      <c r="U423" s="523"/>
      <c r="V423" s="524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88"/>
      <c r="AI423" s="188"/>
      <c r="AJ423" s="188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88"/>
      <c r="AV423" s="302"/>
    </row>
    <row r="424" spans="1:48" ht="15.75" hidden="1" customHeight="1">
      <c r="A424" s="467" t="s">
        <v>183</v>
      </c>
      <c r="B424" s="468"/>
      <c r="C424" s="468"/>
      <c r="D424" s="468"/>
      <c r="E424" s="468"/>
      <c r="F424" s="468"/>
      <c r="G424" s="468"/>
      <c r="H424" s="468"/>
      <c r="I424" s="468"/>
      <c r="J424" s="468"/>
      <c r="K424" s="468"/>
      <c r="L424" s="468"/>
      <c r="M424" s="468"/>
      <c r="N424" s="468"/>
      <c r="O424" s="468"/>
      <c r="P424" s="468"/>
      <c r="Q424" s="468"/>
      <c r="R424" s="468"/>
      <c r="S424" s="468"/>
      <c r="T424" s="468"/>
      <c r="U424" s="468"/>
      <c r="V424" s="518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88"/>
      <c r="AI424" s="188"/>
      <c r="AJ424" s="188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88"/>
      <c r="AV424" s="302"/>
    </row>
    <row r="425" spans="1:48" ht="29.25" hidden="1" customHeight="1">
      <c r="A425" s="522" t="s">
        <v>65</v>
      </c>
      <c r="B425" s="523"/>
      <c r="C425" s="523"/>
      <c r="D425" s="523"/>
      <c r="E425" s="523"/>
      <c r="F425" s="523"/>
      <c r="G425" s="523"/>
      <c r="H425" s="523"/>
      <c r="I425" s="523"/>
      <c r="J425" s="523"/>
      <c r="K425" s="523"/>
      <c r="L425" s="523"/>
      <c r="M425" s="523"/>
      <c r="N425" s="523"/>
      <c r="O425" s="523"/>
      <c r="P425" s="523"/>
      <c r="Q425" s="523"/>
      <c r="R425" s="523"/>
      <c r="S425" s="523"/>
      <c r="T425" s="523"/>
      <c r="U425" s="523"/>
      <c r="V425" s="524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88"/>
      <c r="AI425" s="188"/>
      <c r="AJ425" s="188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88"/>
      <c r="AV425" s="302"/>
    </row>
    <row r="426" spans="1:48" ht="21.75" hidden="1" customHeight="1">
      <c r="A426" s="544" t="s">
        <v>46</v>
      </c>
      <c r="B426" s="545"/>
      <c r="C426" s="545"/>
      <c r="D426" s="545"/>
      <c r="E426" s="545"/>
      <c r="F426" s="545"/>
      <c r="G426" s="545"/>
      <c r="H426" s="545"/>
      <c r="I426" s="545"/>
      <c r="J426" s="545"/>
      <c r="K426" s="545"/>
      <c r="L426" s="545"/>
      <c r="M426" s="545"/>
      <c r="N426" s="545"/>
      <c r="O426" s="545"/>
      <c r="P426" s="545"/>
      <c r="Q426" s="545"/>
      <c r="R426" s="545"/>
      <c r="S426" s="545"/>
      <c r="T426" s="545"/>
      <c r="U426" s="545"/>
      <c r="V426" s="546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88"/>
      <c r="AI426" s="188"/>
      <c r="AJ426" s="188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88"/>
      <c r="AV426" s="302"/>
    </row>
    <row r="427" spans="1:48" ht="17.25" hidden="1" customHeight="1">
      <c r="A427" s="542"/>
      <c r="B427" s="543"/>
      <c r="C427" s="543"/>
      <c r="D427" s="543"/>
      <c r="E427" s="543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2">N349+N363+N369+N375+N381+N387+N393+N399+N405+N412</f>
        <v>23.058620000000001</v>
      </c>
      <c r="O427" s="9">
        <f t="shared" si="182"/>
        <v>37.895569999999999</v>
      </c>
      <c r="P427" s="9">
        <f t="shared" si="182"/>
        <v>23.759620000000002</v>
      </c>
      <c r="Q427" s="9">
        <f t="shared" si="182"/>
        <v>25.591840000000005</v>
      </c>
      <c r="R427" s="9">
        <f t="shared" si="182"/>
        <v>13.81809</v>
      </c>
      <c r="S427" s="9">
        <f t="shared" si="182"/>
        <v>0</v>
      </c>
      <c r="T427" s="9">
        <f t="shared" si="182"/>
        <v>0</v>
      </c>
      <c r="U427" s="9">
        <f t="shared" ref="U427:U432" si="183">SUM(N427:T427)</f>
        <v>124.12374</v>
      </c>
      <c r="V427" s="16" t="s">
        <v>3</v>
      </c>
      <c r="W427" s="93">
        <f t="shared" ref="W427:AU427" si="184">W349+W363+W369+W375+W381+W387+W393+W399+W405+W412</f>
        <v>25591.84</v>
      </c>
      <c r="X427" s="93">
        <f t="shared" si="184"/>
        <v>0</v>
      </c>
      <c r="Y427" s="93">
        <f t="shared" si="184"/>
        <v>0</v>
      </c>
      <c r="Z427" s="93">
        <f t="shared" si="184"/>
        <v>0</v>
      </c>
      <c r="AA427" s="93">
        <f t="shared" si="184"/>
        <v>0</v>
      </c>
      <c r="AB427" s="93">
        <f t="shared" si="184"/>
        <v>0</v>
      </c>
      <c r="AC427" s="93">
        <f t="shared" si="184"/>
        <v>0</v>
      </c>
      <c r="AD427" s="93">
        <f t="shared" si="184"/>
        <v>0</v>
      </c>
      <c r="AE427" s="93">
        <f t="shared" si="184"/>
        <v>0</v>
      </c>
      <c r="AF427" s="93">
        <f t="shared" si="184"/>
        <v>0</v>
      </c>
      <c r="AG427" s="93">
        <f t="shared" si="184"/>
        <v>0</v>
      </c>
      <c r="AH427" s="9">
        <f t="shared" si="184"/>
        <v>0</v>
      </c>
      <c r="AI427" s="9">
        <f t="shared" si="184"/>
        <v>0</v>
      </c>
      <c r="AJ427" s="9">
        <f t="shared" si="184"/>
        <v>0</v>
      </c>
      <c r="AK427" s="93">
        <f t="shared" si="184"/>
        <v>6502.5385499999993</v>
      </c>
      <c r="AL427" s="93">
        <f t="shared" si="184"/>
        <v>0</v>
      </c>
      <c r="AM427" s="93">
        <f t="shared" si="184"/>
        <v>0</v>
      </c>
      <c r="AN427" s="93">
        <f t="shared" si="184"/>
        <v>0</v>
      </c>
      <c r="AO427" s="93">
        <f t="shared" si="184"/>
        <v>0</v>
      </c>
      <c r="AP427" s="93">
        <f t="shared" si="184"/>
        <v>0</v>
      </c>
      <c r="AQ427" s="93">
        <f t="shared" si="184"/>
        <v>0</v>
      </c>
      <c r="AR427" s="93">
        <f t="shared" si="184"/>
        <v>0</v>
      </c>
      <c r="AS427" s="93">
        <f t="shared" si="184"/>
        <v>0</v>
      </c>
      <c r="AT427" s="93">
        <f t="shared" si="184"/>
        <v>0</v>
      </c>
      <c r="AU427" s="9">
        <f t="shared" si="184"/>
        <v>0</v>
      </c>
      <c r="AV427" s="302"/>
    </row>
    <row r="428" spans="1:48" ht="17.25" hidden="1" customHeight="1">
      <c r="A428" s="542"/>
      <c r="B428" s="543"/>
      <c r="C428" s="543"/>
      <c r="D428" s="543"/>
      <c r="E428" s="543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5">N350+N364+N370+N376+N382+N388+N394+N400+N407+N415</f>
        <v>0</v>
      </c>
      <c r="O428" s="9">
        <f t="shared" si="185"/>
        <v>0</v>
      </c>
      <c r="P428" s="9">
        <f t="shared" si="185"/>
        <v>0</v>
      </c>
      <c r="Q428" s="9">
        <f t="shared" si="185"/>
        <v>0</v>
      </c>
      <c r="R428" s="9">
        <f t="shared" si="185"/>
        <v>0</v>
      </c>
      <c r="S428" s="9">
        <f t="shared" si="185"/>
        <v>0</v>
      </c>
      <c r="T428" s="9">
        <f t="shared" si="185"/>
        <v>0</v>
      </c>
      <c r="U428" s="9">
        <f t="shared" si="183"/>
        <v>0</v>
      </c>
      <c r="V428" s="16" t="s">
        <v>8</v>
      </c>
      <c r="W428" s="93">
        <f t="shared" ref="W428:AU432" si="186">W350+W364+W370+W376+W382+W388+W394+W400+W407+W415</f>
        <v>0</v>
      </c>
      <c r="X428" s="93">
        <f t="shared" si="186"/>
        <v>0</v>
      </c>
      <c r="Y428" s="93">
        <f t="shared" si="186"/>
        <v>0</v>
      </c>
      <c r="Z428" s="93">
        <f t="shared" si="186"/>
        <v>0</v>
      </c>
      <c r="AA428" s="93">
        <f t="shared" si="186"/>
        <v>0</v>
      </c>
      <c r="AB428" s="93">
        <f t="shared" si="186"/>
        <v>0</v>
      </c>
      <c r="AC428" s="93">
        <f t="shared" si="186"/>
        <v>0</v>
      </c>
      <c r="AD428" s="93">
        <f t="shared" si="186"/>
        <v>0</v>
      </c>
      <c r="AE428" s="93">
        <f t="shared" si="186"/>
        <v>0</v>
      </c>
      <c r="AF428" s="93">
        <f t="shared" si="186"/>
        <v>0</v>
      </c>
      <c r="AG428" s="93">
        <f t="shared" si="186"/>
        <v>0</v>
      </c>
      <c r="AH428" s="9">
        <f t="shared" si="186"/>
        <v>0</v>
      </c>
      <c r="AI428" s="9">
        <f t="shared" si="186"/>
        <v>0</v>
      </c>
      <c r="AJ428" s="9">
        <f t="shared" si="186"/>
        <v>0</v>
      </c>
      <c r="AK428" s="93">
        <f t="shared" si="186"/>
        <v>0</v>
      </c>
      <c r="AL428" s="93">
        <f t="shared" si="186"/>
        <v>0</v>
      </c>
      <c r="AM428" s="93">
        <f t="shared" si="186"/>
        <v>0</v>
      </c>
      <c r="AN428" s="93">
        <f t="shared" si="186"/>
        <v>0</v>
      </c>
      <c r="AO428" s="93">
        <f t="shared" si="186"/>
        <v>0</v>
      </c>
      <c r="AP428" s="93">
        <f t="shared" si="186"/>
        <v>0</v>
      </c>
      <c r="AQ428" s="93">
        <f t="shared" si="186"/>
        <v>0</v>
      </c>
      <c r="AR428" s="93">
        <f t="shared" si="186"/>
        <v>0</v>
      </c>
      <c r="AS428" s="93">
        <f t="shared" si="186"/>
        <v>0</v>
      </c>
      <c r="AT428" s="93">
        <f t="shared" si="186"/>
        <v>0</v>
      </c>
      <c r="AU428" s="9">
        <f t="shared" si="186"/>
        <v>0</v>
      </c>
      <c r="AV428" s="302"/>
    </row>
    <row r="429" spans="1:48" ht="17.25" hidden="1" customHeight="1">
      <c r="A429" s="542"/>
      <c r="B429" s="543"/>
      <c r="C429" s="543"/>
      <c r="D429" s="543"/>
      <c r="E429" s="543"/>
      <c r="F429" s="11"/>
      <c r="G429" s="11"/>
      <c r="H429" s="11"/>
      <c r="I429" s="11"/>
      <c r="J429" s="11"/>
      <c r="K429" s="11"/>
      <c r="L429" s="20"/>
      <c r="M429" s="20"/>
      <c r="N429" s="9">
        <f t="shared" si="185"/>
        <v>0</v>
      </c>
      <c r="O429" s="9">
        <f t="shared" si="185"/>
        <v>0</v>
      </c>
      <c r="P429" s="9">
        <f t="shared" si="185"/>
        <v>0</v>
      </c>
      <c r="Q429" s="9">
        <f t="shared" si="185"/>
        <v>0</v>
      </c>
      <c r="R429" s="9">
        <f t="shared" si="185"/>
        <v>0</v>
      </c>
      <c r="S429" s="9">
        <f t="shared" si="185"/>
        <v>0</v>
      </c>
      <c r="T429" s="9">
        <f t="shared" si="185"/>
        <v>0</v>
      </c>
      <c r="U429" s="9">
        <f t="shared" si="183"/>
        <v>0</v>
      </c>
      <c r="V429" s="13" t="s">
        <v>50</v>
      </c>
      <c r="W429" s="93">
        <f t="shared" si="186"/>
        <v>0</v>
      </c>
      <c r="X429" s="93">
        <f t="shared" si="186"/>
        <v>0</v>
      </c>
      <c r="Y429" s="93">
        <f t="shared" si="186"/>
        <v>0</v>
      </c>
      <c r="Z429" s="93">
        <f t="shared" si="186"/>
        <v>0</v>
      </c>
      <c r="AA429" s="93">
        <f t="shared" si="186"/>
        <v>0</v>
      </c>
      <c r="AB429" s="93">
        <f t="shared" si="186"/>
        <v>0</v>
      </c>
      <c r="AC429" s="93">
        <f t="shared" si="186"/>
        <v>0</v>
      </c>
      <c r="AD429" s="93">
        <f t="shared" si="186"/>
        <v>0</v>
      </c>
      <c r="AE429" s="93">
        <f t="shared" si="186"/>
        <v>0</v>
      </c>
      <c r="AF429" s="93">
        <f t="shared" si="186"/>
        <v>0</v>
      </c>
      <c r="AG429" s="93">
        <f t="shared" si="186"/>
        <v>0</v>
      </c>
      <c r="AH429" s="9">
        <f t="shared" si="186"/>
        <v>0</v>
      </c>
      <c r="AI429" s="9">
        <f t="shared" si="186"/>
        <v>0</v>
      </c>
      <c r="AJ429" s="9">
        <f t="shared" si="186"/>
        <v>0</v>
      </c>
      <c r="AK429" s="93">
        <f t="shared" si="186"/>
        <v>0</v>
      </c>
      <c r="AL429" s="93">
        <f t="shared" si="186"/>
        <v>0</v>
      </c>
      <c r="AM429" s="93">
        <f t="shared" si="186"/>
        <v>0</v>
      </c>
      <c r="AN429" s="93">
        <f t="shared" si="186"/>
        <v>0</v>
      </c>
      <c r="AO429" s="93">
        <f t="shared" si="186"/>
        <v>0</v>
      </c>
      <c r="AP429" s="93">
        <f t="shared" si="186"/>
        <v>0</v>
      </c>
      <c r="AQ429" s="93">
        <f t="shared" si="186"/>
        <v>0</v>
      </c>
      <c r="AR429" s="93">
        <f t="shared" si="186"/>
        <v>0</v>
      </c>
      <c r="AS429" s="93">
        <f t="shared" si="186"/>
        <v>0</v>
      </c>
      <c r="AT429" s="93">
        <f t="shared" si="186"/>
        <v>0</v>
      </c>
      <c r="AU429" s="9">
        <f t="shared" si="186"/>
        <v>0</v>
      </c>
      <c r="AV429" s="302"/>
    </row>
    <row r="430" spans="1:48" ht="17.25" hidden="1" customHeight="1">
      <c r="A430" s="542"/>
      <c r="B430" s="543"/>
      <c r="C430" s="543"/>
      <c r="D430" s="543"/>
      <c r="E430" s="543"/>
      <c r="F430" s="11"/>
      <c r="G430" s="11"/>
      <c r="H430" s="11"/>
      <c r="I430" s="11"/>
      <c r="J430" s="11"/>
      <c r="K430" s="11"/>
      <c r="L430" s="20"/>
      <c r="M430" s="20"/>
      <c r="N430" s="9">
        <f t="shared" si="185"/>
        <v>0</v>
      </c>
      <c r="O430" s="9">
        <f t="shared" si="185"/>
        <v>0</v>
      </c>
      <c r="P430" s="9">
        <f t="shared" si="185"/>
        <v>0</v>
      </c>
      <c r="Q430" s="9">
        <f t="shared" si="185"/>
        <v>0</v>
      </c>
      <c r="R430" s="9">
        <f t="shared" si="185"/>
        <v>0</v>
      </c>
      <c r="S430" s="9">
        <f t="shared" si="185"/>
        <v>0</v>
      </c>
      <c r="T430" s="9">
        <f t="shared" si="185"/>
        <v>0</v>
      </c>
      <c r="U430" s="9">
        <f t="shared" si="183"/>
        <v>0</v>
      </c>
      <c r="V430" s="13" t="s">
        <v>51</v>
      </c>
      <c r="W430" s="93">
        <f t="shared" si="186"/>
        <v>0</v>
      </c>
      <c r="X430" s="93">
        <f t="shared" si="186"/>
        <v>0</v>
      </c>
      <c r="Y430" s="93">
        <f t="shared" si="186"/>
        <v>0</v>
      </c>
      <c r="Z430" s="93">
        <f t="shared" si="186"/>
        <v>0</v>
      </c>
      <c r="AA430" s="93">
        <f t="shared" si="186"/>
        <v>0</v>
      </c>
      <c r="AB430" s="93">
        <f t="shared" si="186"/>
        <v>0</v>
      </c>
      <c r="AC430" s="93">
        <f t="shared" si="186"/>
        <v>0</v>
      </c>
      <c r="AD430" s="93">
        <f t="shared" si="186"/>
        <v>0</v>
      </c>
      <c r="AE430" s="93">
        <f t="shared" si="186"/>
        <v>0</v>
      </c>
      <c r="AF430" s="93">
        <f t="shared" si="186"/>
        <v>0</v>
      </c>
      <c r="AG430" s="93">
        <f t="shared" si="186"/>
        <v>0</v>
      </c>
      <c r="AH430" s="9">
        <f t="shared" si="186"/>
        <v>0</v>
      </c>
      <c r="AI430" s="9">
        <f t="shared" si="186"/>
        <v>0</v>
      </c>
      <c r="AJ430" s="9">
        <f t="shared" si="186"/>
        <v>0</v>
      </c>
      <c r="AK430" s="93">
        <f t="shared" si="186"/>
        <v>0</v>
      </c>
      <c r="AL430" s="93">
        <f t="shared" si="186"/>
        <v>0</v>
      </c>
      <c r="AM430" s="93">
        <f t="shared" si="186"/>
        <v>0</v>
      </c>
      <c r="AN430" s="93">
        <f t="shared" si="186"/>
        <v>0</v>
      </c>
      <c r="AO430" s="93">
        <f t="shared" si="186"/>
        <v>0</v>
      </c>
      <c r="AP430" s="93">
        <f t="shared" si="186"/>
        <v>0</v>
      </c>
      <c r="AQ430" s="93">
        <f t="shared" si="186"/>
        <v>0</v>
      </c>
      <c r="AR430" s="93">
        <f t="shared" si="186"/>
        <v>0</v>
      </c>
      <c r="AS430" s="93">
        <f t="shared" si="186"/>
        <v>0</v>
      </c>
      <c r="AT430" s="93">
        <f t="shared" si="186"/>
        <v>0</v>
      </c>
      <c r="AU430" s="9">
        <f t="shared" si="186"/>
        <v>0</v>
      </c>
      <c r="AV430" s="302"/>
    </row>
    <row r="431" spans="1:48" ht="17.25" hidden="1" customHeight="1">
      <c r="A431" s="18"/>
      <c r="B431" s="19"/>
      <c r="C431" s="357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5"/>
        <v>0</v>
      </c>
      <c r="O431" s="9">
        <f t="shared" si="185"/>
        <v>0</v>
      </c>
      <c r="P431" s="9">
        <f t="shared" si="185"/>
        <v>0</v>
      </c>
      <c r="Q431" s="9">
        <f t="shared" si="185"/>
        <v>0</v>
      </c>
      <c r="R431" s="9">
        <f t="shared" si="185"/>
        <v>0</v>
      </c>
      <c r="S431" s="9">
        <f t="shared" si="185"/>
        <v>0</v>
      </c>
      <c r="T431" s="9">
        <f t="shared" si="185"/>
        <v>0</v>
      </c>
      <c r="U431" s="9">
        <f t="shared" si="183"/>
        <v>0</v>
      </c>
      <c r="V431" s="13" t="s">
        <v>52</v>
      </c>
      <c r="W431" s="93">
        <f t="shared" si="186"/>
        <v>0</v>
      </c>
      <c r="X431" s="93">
        <f t="shared" si="186"/>
        <v>0</v>
      </c>
      <c r="Y431" s="93">
        <f t="shared" si="186"/>
        <v>0</v>
      </c>
      <c r="Z431" s="93">
        <f t="shared" si="186"/>
        <v>0</v>
      </c>
      <c r="AA431" s="93">
        <f t="shared" si="186"/>
        <v>0</v>
      </c>
      <c r="AB431" s="93">
        <f t="shared" si="186"/>
        <v>0</v>
      </c>
      <c r="AC431" s="93">
        <f t="shared" si="186"/>
        <v>0</v>
      </c>
      <c r="AD431" s="93">
        <f t="shared" si="186"/>
        <v>0</v>
      </c>
      <c r="AE431" s="93">
        <f t="shared" si="186"/>
        <v>0</v>
      </c>
      <c r="AF431" s="93">
        <f t="shared" si="186"/>
        <v>0</v>
      </c>
      <c r="AG431" s="93">
        <f t="shared" si="186"/>
        <v>0</v>
      </c>
      <c r="AH431" s="9">
        <f t="shared" si="186"/>
        <v>0</v>
      </c>
      <c r="AI431" s="9">
        <f t="shared" si="186"/>
        <v>0</v>
      </c>
      <c r="AJ431" s="9">
        <f t="shared" si="186"/>
        <v>0</v>
      </c>
      <c r="AK431" s="93">
        <f t="shared" si="186"/>
        <v>0</v>
      </c>
      <c r="AL431" s="93">
        <f t="shared" si="186"/>
        <v>0</v>
      </c>
      <c r="AM431" s="93">
        <f t="shared" si="186"/>
        <v>0</v>
      </c>
      <c r="AN431" s="93">
        <f t="shared" si="186"/>
        <v>0</v>
      </c>
      <c r="AO431" s="93">
        <f t="shared" si="186"/>
        <v>0</v>
      </c>
      <c r="AP431" s="93">
        <f t="shared" si="186"/>
        <v>0</v>
      </c>
      <c r="AQ431" s="93">
        <f t="shared" si="186"/>
        <v>0</v>
      </c>
      <c r="AR431" s="93">
        <f t="shared" si="186"/>
        <v>0</v>
      </c>
      <c r="AS431" s="93">
        <f t="shared" si="186"/>
        <v>0</v>
      </c>
      <c r="AT431" s="93">
        <f t="shared" si="186"/>
        <v>0</v>
      </c>
      <c r="AU431" s="9">
        <f t="shared" si="186"/>
        <v>0</v>
      </c>
      <c r="AV431" s="302"/>
    </row>
    <row r="432" spans="1:48" ht="17.25" hidden="1" customHeight="1">
      <c r="A432" s="542"/>
      <c r="B432" s="543"/>
      <c r="C432" s="543"/>
      <c r="D432" s="543"/>
      <c r="E432" s="543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30">
        <f t="shared" si="185"/>
        <v>23.058620000000001</v>
      </c>
      <c r="O432" s="230">
        <f t="shared" si="185"/>
        <v>37.895569999999999</v>
      </c>
      <c r="P432" s="230">
        <f t="shared" si="185"/>
        <v>23.759620000000002</v>
      </c>
      <c r="Q432" s="230">
        <f t="shared" si="185"/>
        <v>25.591840000000005</v>
      </c>
      <c r="R432" s="230">
        <f t="shared" si="185"/>
        <v>13.81809</v>
      </c>
      <c r="S432" s="230">
        <f t="shared" si="185"/>
        <v>0</v>
      </c>
      <c r="T432" s="230">
        <f t="shared" si="185"/>
        <v>0</v>
      </c>
      <c r="U432" s="231">
        <f t="shared" si="183"/>
        <v>124.12374</v>
      </c>
      <c r="V432" s="231" t="s">
        <v>11</v>
      </c>
      <c r="W432" s="193">
        <f t="shared" si="186"/>
        <v>25591.84</v>
      </c>
      <c r="X432" s="193">
        <f t="shared" si="186"/>
        <v>0</v>
      </c>
      <c r="Y432" s="193">
        <f t="shared" si="186"/>
        <v>0</v>
      </c>
      <c r="Z432" s="193">
        <f t="shared" si="186"/>
        <v>0</v>
      </c>
      <c r="AA432" s="193">
        <f t="shared" si="186"/>
        <v>0</v>
      </c>
      <c r="AB432" s="193">
        <f t="shared" si="186"/>
        <v>0</v>
      </c>
      <c r="AC432" s="193">
        <f t="shared" si="186"/>
        <v>0</v>
      </c>
      <c r="AD432" s="193">
        <f t="shared" si="186"/>
        <v>0</v>
      </c>
      <c r="AE432" s="193">
        <f t="shared" si="186"/>
        <v>0</v>
      </c>
      <c r="AF432" s="193">
        <f t="shared" si="186"/>
        <v>0</v>
      </c>
      <c r="AG432" s="193">
        <f t="shared" si="186"/>
        <v>0</v>
      </c>
      <c r="AH432" s="230">
        <f t="shared" si="186"/>
        <v>0</v>
      </c>
      <c r="AI432" s="230">
        <f t="shared" si="186"/>
        <v>0</v>
      </c>
      <c r="AJ432" s="230">
        <f t="shared" si="186"/>
        <v>0</v>
      </c>
      <c r="AK432" s="193">
        <f t="shared" si="186"/>
        <v>6502.5385499999993</v>
      </c>
      <c r="AL432" s="193">
        <f>AL419+AL411</f>
        <v>9244.1610000000001</v>
      </c>
      <c r="AM432" s="193">
        <f t="shared" si="186"/>
        <v>0</v>
      </c>
      <c r="AN432" s="193">
        <f t="shared" si="186"/>
        <v>0</v>
      </c>
      <c r="AO432" s="193">
        <f t="shared" si="186"/>
        <v>0</v>
      </c>
      <c r="AP432" s="193">
        <f t="shared" si="186"/>
        <v>0</v>
      </c>
      <c r="AQ432" s="193">
        <f t="shared" si="186"/>
        <v>0</v>
      </c>
      <c r="AR432" s="193">
        <f t="shared" si="186"/>
        <v>0</v>
      </c>
      <c r="AS432" s="193">
        <f t="shared" si="186"/>
        <v>0</v>
      </c>
      <c r="AT432" s="193">
        <f t="shared" si="186"/>
        <v>0</v>
      </c>
      <c r="AU432" s="230">
        <f t="shared" si="186"/>
        <v>0</v>
      </c>
      <c r="AV432" s="328"/>
    </row>
    <row r="433" spans="1:48" ht="15.75" hidden="1" customHeight="1">
      <c r="A433" s="459" t="s">
        <v>877</v>
      </c>
      <c r="B433" s="460"/>
      <c r="C433" s="460"/>
      <c r="D433" s="460"/>
      <c r="E433" s="460"/>
      <c r="F433" s="460"/>
      <c r="G433" s="460"/>
      <c r="H433" s="460"/>
      <c r="I433" s="460"/>
      <c r="J433" s="460"/>
      <c r="K433" s="460"/>
      <c r="L433" s="460"/>
      <c r="M433" s="460"/>
      <c r="N433" s="460"/>
      <c r="O433" s="460"/>
      <c r="P433" s="460"/>
      <c r="Q433" s="460"/>
      <c r="R433" s="460"/>
      <c r="S433" s="460"/>
      <c r="T433" s="460"/>
      <c r="U433" s="460"/>
      <c r="V433" s="460"/>
      <c r="W433" s="461"/>
      <c r="X433" s="461"/>
      <c r="Y433" s="461"/>
      <c r="Z433" s="461"/>
      <c r="AA433" s="461"/>
      <c r="AB433" s="461"/>
      <c r="AC433" s="461"/>
      <c r="AD433" s="461"/>
      <c r="AE433" s="461"/>
      <c r="AF433" s="461"/>
      <c r="AG433" s="461"/>
      <c r="AH433" s="461"/>
      <c r="AI433" s="461"/>
      <c r="AJ433" s="461"/>
      <c r="AK433" s="461"/>
      <c r="AL433" s="461"/>
      <c r="AM433" s="461"/>
      <c r="AN433" s="461"/>
      <c r="AO433" s="461"/>
      <c r="AP433" s="461"/>
      <c r="AQ433" s="461"/>
      <c r="AR433" s="461"/>
      <c r="AS433" s="461"/>
      <c r="AT433" s="461"/>
      <c r="AU433" s="461"/>
      <c r="AV433" s="462"/>
    </row>
    <row r="434" spans="1:48" ht="15.75" hidden="1" customHeight="1">
      <c r="A434" s="467" t="s">
        <v>184</v>
      </c>
      <c r="B434" s="468"/>
      <c r="C434" s="468"/>
      <c r="D434" s="468"/>
      <c r="E434" s="468"/>
      <c r="F434" s="468"/>
      <c r="G434" s="468"/>
      <c r="H434" s="468"/>
      <c r="I434" s="468"/>
      <c r="J434" s="468"/>
      <c r="K434" s="468"/>
      <c r="L434" s="468"/>
      <c r="M434" s="468"/>
      <c r="N434" s="468"/>
      <c r="O434" s="468"/>
      <c r="P434" s="468"/>
      <c r="Q434" s="468"/>
      <c r="R434" s="468"/>
      <c r="S434" s="468"/>
      <c r="T434" s="468"/>
      <c r="U434" s="468"/>
      <c r="V434" s="468"/>
      <c r="W434" s="469"/>
      <c r="X434" s="469"/>
      <c r="Y434" s="469"/>
      <c r="Z434" s="469"/>
      <c r="AA434" s="469"/>
      <c r="AB434" s="469"/>
      <c r="AC434" s="469"/>
      <c r="AD434" s="469"/>
      <c r="AE434" s="469"/>
      <c r="AF434" s="469"/>
      <c r="AG434" s="469"/>
      <c r="AH434" s="469"/>
      <c r="AI434" s="469"/>
      <c r="AJ434" s="469"/>
      <c r="AK434" s="469"/>
      <c r="AL434" s="469"/>
      <c r="AM434" s="469"/>
      <c r="AN434" s="469"/>
      <c r="AO434" s="469"/>
      <c r="AP434" s="469"/>
      <c r="AQ434" s="469"/>
      <c r="AR434" s="469"/>
      <c r="AS434" s="469"/>
      <c r="AT434" s="469"/>
      <c r="AU434" s="469"/>
      <c r="AV434" s="470"/>
    </row>
    <row r="435" spans="1:48" ht="19.5" customHeight="1">
      <c r="A435" s="525"/>
      <c r="B435" s="474" t="s">
        <v>256</v>
      </c>
      <c r="C435" s="656" t="s">
        <v>356</v>
      </c>
      <c r="D435" s="474" t="s">
        <v>275</v>
      </c>
      <c r="E435" s="474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517">
        <v>2020</v>
      </c>
      <c r="K435" s="517">
        <v>2023</v>
      </c>
      <c r="L435" s="515">
        <v>7.6970000000000001</v>
      </c>
      <c r="M435" s="515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87">SUM(N435:T435)</f>
        <v>6.0229600000000003</v>
      </c>
      <c r="V435" s="7" t="s">
        <v>3</v>
      </c>
      <c r="W435" s="93">
        <v>420.48</v>
      </c>
      <c r="X435" s="93">
        <f>SUM(X436:X437)</f>
        <v>0</v>
      </c>
      <c r="Y435" s="93">
        <f t="shared" ref="Y435:AS435" si="188">SUM(Y436:Y437)</f>
        <v>0</v>
      </c>
      <c r="Z435" s="93">
        <f t="shared" si="188"/>
        <v>0</v>
      </c>
      <c r="AA435" s="93">
        <f t="shared" si="188"/>
        <v>0</v>
      </c>
      <c r="AB435" s="93">
        <f t="shared" si="188"/>
        <v>0</v>
      </c>
      <c r="AC435" s="93">
        <f t="shared" si="188"/>
        <v>0</v>
      </c>
      <c r="AD435" s="93">
        <f t="shared" si="188"/>
        <v>0</v>
      </c>
      <c r="AE435" s="93">
        <f t="shared" si="188"/>
        <v>24.7</v>
      </c>
      <c r="AF435" s="93">
        <f t="shared" si="188"/>
        <v>24.7</v>
      </c>
      <c r="AG435" s="93">
        <f t="shared" si="188"/>
        <v>24.7</v>
      </c>
      <c r="AH435" s="93">
        <f t="shared" si="188"/>
        <v>0</v>
      </c>
      <c r="AI435" s="93">
        <f t="shared" si="188"/>
        <v>0</v>
      </c>
      <c r="AJ435" s="93">
        <f t="shared" si="188"/>
        <v>0</v>
      </c>
      <c r="AK435" s="93">
        <f t="shared" si="188"/>
        <v>0</v>
      </c>
      <c r="AL435" s="93">
        <f t="shared" si="188"/>
        <v>0</v>
      </c>
      <c r="AM435" s="93">
        <f t="shared" si="188"/>
        <v>0</v>
      </c>
      <c r="AN435" s="93">
        <f t="shared" si="188"/>
        <v>0</v>
      </c>
      <c r="AO435" s="93">
        <f t="shared" si="188"/>
        <v>0</v>
      </c>
      <c r="AP435" s="93">
        <f t="shared" si="188"/>
        <v>0</v>
      </c>
      <c r="AQ435" s="93">
        <f t="shared" si="188"/>
        <v>0</v>
      </c>
      <c r="AR435" s="93">
        <f t="shared" si="188"/>
        <v>0</v>
      </c>
      <c r="AS435" s="93">
        <f t="shared" si="188"/>
        <v>0</v>
      </c>
      <c r="AT435" s="93">
        <v>0</v>
      </c>
      <c r="AU435" s="5">
        <v>0</v>
      </c>
      <c r="AV435" s="636" t="s">
        <v>1001</v>
      </c>
    </row>
    <row r="436" spans="1:48" s="275" customFormat="1" ht="42.75" customHeight="1">
      <c r="A436" s="526"/>
      <c r="B436" s="474"/>
      <c r="C436" s="656"/>
      <c r="D436" s="474"/>
      <c r="E436" s="474"/>
      <c r="F436" s="272"/>
      <c r="G436" s="272"/>
      <c r="H436" s="272"/>
      <c r="I436" s="272"/>
      <c r="J436" s="517"/>
      <c r="K436" s="517"/>
      <c r="L436" s="515"/>
      <c r="M436" s="515"/>
      <c r="N436" s="273"/>
      <c r="O436" s="273"/>
      <c r="P436" s="273"/>
      <c r="Q436" s="273"/>
      <c r="R436" s="273"/>
      <c r="S436" s="273"/>
      <c r="T436" s="273"/>
      <c r="U436" s="273"/>
      <c r="V436" s="279" t="s">
        <v>933</v>
      </c>
      <c r="W436" s="274"/>
      <c r="X436" s="274"/>
      <c r="Y436" s="274"/>
      <c r="Z436" s="274"/>
      <c r="AA436" s="274"/>
      <c r="AB436" s="274"/>
      <c r="AC436" s="274"/>
      <c r="AD436" s="274"/>
      <c r="AE436" s="274">
        <f>AF436</f>
        <v>24.7</v>
      </c>
      <c r="AF436" s="274">
        <v>24.7</v>
      </c>
      <c r="AG436" s="274">
        <v>24.7</v>
      </c>
      <c r="AH436" s="273"/>
      <c r="AI436" s="273"/>
      <c r="AJ436" s="273"/>
      <c r="AK436" s="274"/>
      <c r="AL436" s="274"/>
      <c r="AM436" s="274"/>
      <c r="AN436" s="274"/>
      <c r="AO436" s="274"/>
      <c r="AP436" s="274"/>
      <c r="AQ436" s="274"/>
      <c r="AR436" s="274"/>
      <c r="AS436" s="274"/>
      <c r="AT436" s="274"/>
      <c r="AU436" s="273"/>
      <c r="AV436" s="640"/>
    </row>
    <row r="437" spans="1:48" s="234" customFormat="1" ht="19.5" customHeight="1">
      <c r="A437" s="526"/>
      <c r="B437" s="474"/>
      <c r="C437" s="656"/>
      <c r="D437" s="474"/>
      <c r="E437" s="474"/>
      <c r="F437" s="232"/>
      <c r="G437" s="232"/>
      <c r="H437" s="232"/>
      <c r="I437" s="232"/>
      <c r="J437" s="517"/>
      <c r="K437" s="517"/>
      <c r="L437" s="515"/>
      <c r="M437" s="515"/>
      <c r="N437" s="233"/>
      <c r="O437" s="233"/>
      <c r="P437" s="233"/>
      <c r="Q437" s="233"/>
      <c r="R437" s="233"/>
      <c r="S437" s="233"/>
      <c r="T437" s="233"/>
      <c r="U437" s="233"/>
      <c r="V437" s="235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33"/>
      <c r="AI437" s="233"/>
      <c r="AJ437" s="233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33"/>
      <c r="AV437" s="640"/>
    </row>
    <row r="438" spans="1:48" ht="19.5" customHeight="1">
      <c r="A438" s="526"/>
      <c r="B438" s="474"/>
      <c r="C438" s="656"/>
      <c r="D438" s="474"/>
      <c r="E438" s="474"/>
      <c r="F438" s="6" t="s">
        <v>19</v>
      </c>
      <c r="G438" s="6" t="s">
        <v>22</v>
      </c>
      <c r="H438" s="6" t="s">
        <v>297</v>
      </c>
      <c r="I438" s="6" t="s">
        <v>297</v>
      </c>
      <c r="J438" s="517"/>
      <c r="K438" s="517"/>
      <c r="L438" s="515"/>
      <c r="M438" s="515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87"/>
        <v>0</v>
      </c>
      <c r="V438" s="5" t="s">
        <v>8</v>
      </c>
      <c r="W438" s="93">
        <v>0</v>
      </c>
      <c r="X438" s="93">
        <v>0</v>
      </c>
      <c r="Y438" s="93">
        <v>0</v>
      </c>
      <c r="Z438" s="93">
        <v>0</v>
      </c>
      <c r="AA438" s="93">
        <v>0</v>
      </c>
      <c r="AB438" s="93">
        <v>0</v>
      </c>
      <c r="AC438" s="93">
        <v>0</v>
      </c>
      <c r="AD438" s="93">
        <v>0</v>
      </c>
      <c r="AE438" s="93">
        <v>0</v>
      </c>
      <c r="AF438" s="93">
        <v>0</v>
      </c>
      <c r="AG438" s="93">
        <v>0</v>
      </c>
      <c r="AH438" s="5">
        <v>0</v>
      </c>
      <c r="AI438" s="5">
        <v>0</v>
      </c>
      <c r="AJ438" s="5">
        <v>0</v>
      </c>
      <c r="AK438" s="93">
        <v>0</v>
      </c>
      <c r="AL438" s="93">
        <v>0</v>
      </c>
      <c r="AM438" s="93">
        <v>0</v>
      </c>
      <c r="AN438" s="93">
        <v>0</v>
      </c>
      <c r="AO438" s="93">
        <v>0</v>
      </c>
      <c r="AP438" s="93">
        <v>0</v>
      </c>
      <c r="AQ438" s="93">
        <v>0</v>
      </c>
      <c r="AR438" s="93">
        <v>0</v>
      </c>
      <c r="AS438" s="93">
        <v>0</v>
      </c>
      <c r="AT438" s="93">
        <v>0</v>
      </c>
      <c r="AU438" s="5">
        <v>0</v>
      </c>
      <c r="AV438" s="640"/>
    </row>
    <row r="439" spans="1:48" ht="19.5" customHeight="1">
      <c r="A439" s="526"/>
      <c r="B439" s="474"/>
      <c r="C439" s="656"/>
      <c r="D439" s="474"/>
      <c r="E439" s="474"/>
      <c r="F439" s="476" t="s">
        <v>39</v>
      </c>
      <c r="G439" s="476" t="s">
        <v>21</v>
      </c>
      <c r="H439" s="476" t="s">
        <v>297</v>
      </c>
      <c r="I439" s="476" t="s">
        <v>297</v>
      </c>
      <c r="J439" s="517"/>
      <c r="K439" s="517"/>
      <c r="L439" s="515"/>
      <c r="M439" s="515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87"/>
        <v>0</v>
      </c>
      <c r="V439" s="7" t="s">
        <v>50</v>
      </c>
      <c r="W439" s="93">
        <v>0</v>
      </c>
      <c r="X439" s="93">
        <v>0</v>
      </c>
      <c r="Y439" s="93">
        <v>0</v>
      </c>
      <c r="Z439" s="93">
        <v>0</v>
      </c>
      <c r="AA439" s="93">
        <v>0</v>
      </c>
      <c r="AB439" s="93">
        <v>0</v>
      </c>
      <c r="AC439" s="93">
        <v>0</v>
      </c>
      <c r="AD439" s="93">
        <v>0</v>
      </c>
      <c r="AE439" s="93">
        <v>0</v>
      </c>
      <c r="AF439" s="93">
        <v>0</v>
      </c>
      <c r="AG439" s="93">
        <v>0</v>
      </c>
      <c r="AH439" s="5">
        <v>0</v>
      </c>
      <c r="AI439" s="5">
        <v>0</v>
      </c>
      <c r="AJ439" s="5">
        <v>0</v>
      </c>
      <c r="AK439" s="93">
        <v>0</v>
      </c>
      <c r="AL439" s="93">
        <v>0</v>
      </c>
      <c r="AM439" s="93">
        <v>0</v>
      </c>
      <c r="AN439" s="93">
        <v>0</v>
      </c>
      <c r="AO439" s="93">
        <v>0</v>
      </c>
      <c r="AP439" s="93">
        <v>0</v>
      </c>
      <c r="AQ439" s="93">
        <v>0</v>
      </c>
      <c r="AR439" s="93">
        <v>0</v>
      </c>
      <c r="AS439" s="93">
        <v>0</v>
      </c>
      <c r="AT439" s="93">
        <v>0</v>
      </c>
      <c r="AU439" s="5">
        <v>0</v>
      </c>
      <c r="AV439" s="640"/>
    </row>
    <row r="440" spans="1:48" ht="19.5" customHeight="1">
      <c r="A440" s="526"/>
      <c r="B440" s="474"/>
      <c r="C440" s="656"/>
      <c r="D440" s="474"/>
      <c r="E440" s="474"/>
      <c r="F440" s="476"/>
      <c r="G440" s="476"/>
      <c r="H440" s="476"/>
      <c r="I440" s="476"/>
      <c r="J440" s="517"/>
      <c r="K440" s="517"/>
      <c r="L440" s="515"/>
      <c r="M440" s="515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87"/>
        <v>0</v>
      </c>
      <c r="V440" s="7" t="s">
        <v>51</v>
      </c>
      <c r="W440" s="93">
        <v>0</v>
      </c>
      <c r="X440" s="93">
        <v>0</v>
      </c>
      <c r="Y440" s="93">
        <v>0</v>
      </c>
      <c r="Z440" s="93">
        <v>0</v>
      </c>
      <c r="AA440" s="93">
        <v>0</v>
      </c>
      <c r="AB440" s="93">
        <v>0</v>
      </c>
      <c r="AC440" s="93">
        <v>0</v>
      </c>
      <c r="AD440" s="93">
        <v>0</v>
      </c>
      <c r="AE440" s="93">
        <v>0</v>
      </c>
      <c r="AF440" s="93">
        <v>0</v>
      </c>
      <c r="AG440" s="93">
        <v>0</v>
      </c>
      <c r="AH440" s="5">
        <v>0</v>
      </c>
      <c r="AI440" s="5">
        <v>0</v>
      </c>
      <c r="AJ440" s="5">
        <v>0</v>
      </c>
      <c r="AK440" s="93">
        <v>0</v>
      </c>
      <c r="AL440" s="93">
        <v>0</v>
      </c>
      <c r="AM440" s="93">
        <v>0</v>
      </c>
      <c r="AN440" s="93">
        <v>0</v>
      </c>
      <c r="AO440" s="93">
        <v>0</v>
      </c>
      <c r="AP440" s="93">
        <v>0</v>
      </c>
      <c r="AQ440" s="93">
        <v>0</v>
      </c>
      <c r="AR440" s="93">
        <v>0</v>
      </c>
      <c r="AS440" s="93">
        <v>0</v>
      </c>
      <c r="AT440" s="93">
        <v>0</v>
      </c>
      <c r="AU440" s="5">
        <v>0</v>
      </c>
      <c r="AV440" s="640"/>
    </row>
    <row r="441" spans="1:48" ht="18" customHeight="1">
      <c r="A441" s="526"/>
      <c r="B441" s="474"/>
      <c r="C441" s="656"/>
      <c r="D441" s="474"/>
      <c r="E441" s="474"/>
      <c r="F441" s="476"/>
      <c r="G441" s="476"/>
      <c r="H441" s="476"/>
      <c r="I441" s="476"/>
      <c r="J441" s="517"/>
      <c r="K441" s="517"/>
      <c r="L441" s="515"/>
      <c r="M441" s="515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87"/>
        <v>0</v>
      </c>
      <c r="V441" s="7" t="s">
        <v>52</v>
      </c>
      <c r="W441" s="93">
        <v>0</v>
      </c>
      <c r="X441" s="93">
        <v>0</v>
      </c>
      <c r="Y441" s="93">
        <v>0</v>
      </c>
      <c r="Z441" s="93">
        <v>0</v>
      </c>
      <c r="AA441" s="93">
        <v>0</v>
      </c>
      <c r="AB441" s="93">
        <v>0</v>
      </c>
      <c r="AC441" s="93">
        <v>0</v>
      </c>
      <c r="AD441" s="93">
        <v>0</v>
      </c>
      <c r="AE441" s="93">
        <v>0</v>
      </c>
      <c r="AF441" s="93">
        <v>0</v>
      </c>
      <c r="AG441" s="93">
        <v>0</v>
      </c>
      <c r="AH441" s="5">
        <v>0</v>
      </c>
      <c r="AI441" s="5">
        <v>0</v>
      </c>
      <c r="AJ441" s="5">
        <v>0</v>
      </c>
      <c r="AK441" s="93">
        <v>0</v>
      </c>
      <c r="AL441" s="93">
        <v>0</v>
      </c>
      <c r="AM441" s="93">
        <v>0</v>
      </c>
      <c r="AN441" s="93">
        <v>0</v>
      </c>
      <c r="AO441" s="93">
        <v>0</v>
      </c>
      <c r="AP441" s="93">
        <v>0</v>
      </c>
      <c r="AQ441" s="93">
        <v>0</v>
      </c>
      <c r="AR441" s="93">
        <v>0</v>
      </c>
      <c r="AS441" s="93">
        <v>0</v>
      </c>
      <c r="AT441" s="93">
        <v>0</v>
      </c>
      <c r="AU441" s="5">
        <v>0</v>
      </c>
      <c r="AV441" s="639"/>
    </row>
    <row r="442" spans="1:48" ht="17.25" customHeight="1">
      <c r="A442" s="527"/>
      <c r="B442" s="474"/>
      <c r="C442" s="656"/>
      <c r="D442" s="474"/>
      <c r="E442" s="474"/>
      <c r="F442" s="476"/>
      <c r="G442" s="476"/>
      <c r="H442" s="476"/>
      <c r="I442" s="476"/>
      <c r="J442" s="517"/>
      <c r="K442" s="517"/>
      <c r="L442" s="515"/>
      <c r="M442" s="515"/>
      <c r="N442" s="230">
        <f t="shared" ref="N442:T442" si="189">SUM(N435:N441)</f>
        <v>0</v>
      </c>
      <c r="O442" s="230">
        <f t="shared" si="189"/>
        <v>0.98</v>
      </c>
      <c r="P442" s="230">
        <f t="shared" si="189"/>
        <v>4.6224800000000004</v>
      </c>
      <c r="Q442" s="230">
        <f t="shared" si="189"/>
        <v>0.42048000000000002</v>
      </c>
      <c r="R442" s="230">
        <f t="shared" si="189"/>
        <v>0</v>
      </c>
      <c r="S442" s="230">
        <f t="shared" si="189"/>
        <v>0</v>
      </c>
      <c r="T442" s="230">
        <f t="shared" si="189"/>
        <v>0</v>
      </c>
      <c r="U442" s="231">
        <f t="shared" si="187"/>
        <v>6.0229600000000003</v>
      </c>
      <c r="V442" s="231" t="s">
        <v>11</v>
      </c>
      <c r="W442" s="193">
        <f t="shared" ref="W442:AU442" si="190">SUM(W435:W441)</f>
        <v>420.48</v>
      </c>
      <c r="X442" s="193">
        <f>X435+X438+X439+X440+X441</f>
        <v>0</v>
      </c>
      <c r="Y442" s="193">
        <f t="shared" ref="Y442:AT442" si="191">Y435+Y438+Y439+Y440+Y441</f>
        <v>0</v>
      </c>
      <c r="Z442" s="193">
        <f t="shared" si="191"/>
        <v>0</v>
      </c>
      <c r="AA442" s="193">
        <f t="shared" si="191"/>
        <v>0</v>
      </c>
      <c r="AB442" s="193">
        <f t="shared" si="191"/>
        <v>0</v>
      </c>
      <c r="AC442" s="193">
        <f t="shared" si="191"/>
        <v>0</v>
      </c>
      <c r="AD442" s="193">
        <f t="shared" si="191"/>
        <v>0</v>
      </c>
      <c r="AE442" s="193">
        <f t="shared" si="191"/>
        <v>24.7</v>
      </c>
      <c r="AF442" s="193">
        <f t="shared" si="191"/>
        <v>24.7</v>
      </c>
      <c r="AG442" s="193">
        <f t="shared" si="191"/>
        <v>24.7</v>
      </c>
      <c r="AH442" s="193">
        <f t="shared" si="191"/>
        <v>0</v>
      </c>
      <c r="AI442" s="193">
        <f t="shared" si="191"/>
        <v>0</v>
      </c>
      <c r="AJ442" s="193">
        <f t="shared" si="191"/>
        <v>0</v>
      </c>
      <c r="AK442" s="193">
        <f t="shared" si="191"/>
        <v>0</v>
      </c>
      <c r="AL442" s="193">
        <f t="shared" si="191"/>
        <v>0</v>
      </c>
      <c r="AM442" s="193">
        <f t="shared" si="191"/>
        <v>0</v>
      </c>
      <c r="AN442" s="193">
        <f t="shared" si="191"/>
        <v>0</v>
      </c>
      <c r="AO442" s="193">
        <f t="shared" si="191"/>
        <v>0</v>
      </c>
      <c r="AP442" s="193">
        <f t="shared" si="191"/>
        <v>0</v>
      </c>
      <c r="AQ442" s="193">
        <f t="shared" si="191"/>
        <v>0</v>
      </c>
      <c r="AR442" s="193">
        <f t="shared" si="191"/>
        <v>0</v>
      </c>
      <c r="AS442" s="193">
        <f t="shared" si="191"/>
        <v>0</v>
      </c>
      <c r="AT442" s="193">
        <f t="shared" si="191"/>
        <v>0</v>
      </c>
      <c r="AU442" s="230">
        <f t="shared" si="190"/>
        <v>0</v>
      </c>
      <c r="AV442" s="328"/>
    </row>
    <row r="443" spans="1:48" ht="15.75" hidden="1" customHeight="1">
      <c r="A443" s="547" t="s">
        <v>185</v>
      </c>
      <c r="B443" s="547"/>
      <c r="C443" s="547"/>
      <c r="D443" s="547"/>
      <c r="E443" s="547"/>
      <c r="F443" s="547"/>
      <c r="G443" s="547"/>
      <c r="H443" s="547"/>
      <c r="I443" s="547"/>
      <c r="J443" s="547"/>
      <c r="K443" s="547"/>
      <c r="L443" s="547"/>
      <c r="M443" s="547"/>
      <c r="N443" s="547"/>
      <c r="O443" s="547"/>
      <c r="P443" s="547"/>
      <c r="Q443" s="547"/>
      <c r="R443" s="547"/>
      <c r="S443" s="547"/>
      <c r="T443" s="547"/>
      <c r="U443" s="547"/>
      <c r="V443" s="547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88"/>
      <c r="AI443" s="188"/>
      <c r="AJ443" s="188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88"/>
      <c r="AV443" s="302"/>
    </row>
    <row r="444" spans="1:48" ht="29.25" hidden="1" customHeight="1">
      <c r="A444" s="548" t="s">
        <v>65</v>
      </c>
      <c r="B444" s="548"/>
      <c r="C444" s="548"/>
      <c r="D444" s="548"/>
      <c r="E444" s="548"/>
      <c r="F444" s="548"/>
      <c r="G444" s="548"/>
      <c r="H444" s="548"/>
      <c r="I444" s="548"/>
      <c r="J444" s="548"/>
      <c r="K444" s="548"/>
      <c r="L444" s="548"/>
      <c r="M444" s="548"/>
      <c r="N444" s="548"/>
      <c r="O444" s="548"/>
      <c r="P444" s="548"/>
      <c r="Q444" s="548"/>
      <c r="R444" s="548"/>
      <c r="S444" s="548"/>
      <c r="T444" s="548"/>
      <c r="U444" s="548"/>
      <c r="V444" s="548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88"/>
      <c r="AI444" s="188"/>
      <c r="AJ444" s="188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88"/>
      <c r="AV444" s="302"/>
    </row>
    <row r="445" spans="1:48" ht="15.75" hidden="1" customHeight="1">
      <c r="A445" s="547" t="s">
        <v>186</v>
      </c>
      <c r="B445" s="547"/>
      <c r="C445" s="547"/>
      <c r="D445" s="547"/>
      <c r="E445" s="547"/>
      <c r="F445" s="547"/>
      <c r="G445" s="547"/>
      <c r="H445" s="547"/>
      <c r="I445" s="547"/>
      <c r="J445" s="547"/>
      <c r="K445" s="547"/>
      <c r="L445" s="547"/>
      <c r="M445" s="547"/>
      <c r="N445" s="547"/>
      <c r="O445" s="547"/>
      <c r="P445" s="547"/>
      <c r="Q445" s="547"/>
      <c r="R445" s="547"/>
      <c r="S445" s="547"/>
      <c r="T445" s="547"/>
      <c r="U445" s="547"/>
      <c r="V445" s="547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88"/>
      <c r="AI445" s="188"/>
      <c r="AJ445" s="188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88"/>
      <c r="AV445" s="302"/>
    </row>
    <row r="446" spans="1:48" ht="29.25" hidden="1" customHeight="1">
      <c r="A446" s="548" t="s">
        <v>65</v>
      </c>
      <c r="B446" s="548"/>
      <c r="C446" s="548"/>
      <c r="D446" s="548"/>
      <c r="E446" s="548"/>
      <c r="F446" s="548"/>
      <c r="G446" s="548"/>
      <c r="H446" s="548"/>
      <c r="I446" s="548"/>
      <c r="J446" s="548"/>
      <c r="K446" s="548"/>
      <c r="L446" s="548"/>
      <c r="M446" s="548"/>
      <c r="N446" s="548"/>
      <c r="O446" s="548"/>
      <c r="P446" s="548"/>
      <c r="Q446" s="548"/>
      <c r="R446" s="548"/>
      <c r="S446" s="548"/>
      <c r="T446" s="548"/>
      <c r="U446" s="548"/>
      <c r="V446" s="548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88"/>
      <c r="AI446" s="188"/>
      <c r="AJ446" s="188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88"/>
      <c r="AV446" s="302"/>
    </row>
    <row r="447" spans="1:48" ht="15.75" hidden="1" customHeight="1">
      <c r="A447" s="547" t="s">
        <v>187</v>
      </c>
      <c r="B447" s="547"/>
      <c r="C447" s="547"/>
      <c r="D447" s="547"/>
      <c r="E447" s="547"/>
      <c r="F447" s="547"/>
      <c r="G447" s="547"/>
      <c r="H447" s="547"/>
      <c r="I447" s="547"/>
      <c r="J447" s="547"/>
      <c r="K447" s="547"/>
      <c r="L447" s="547"/>
      <c r="M447" s="547"/>
      <c r="N447" s="547"/>
      <c r="O447" s="547"/>
      <c r="P447" s="547"/>
      <c r="Q447" s="547"/>
      <c r="R447" s="547"/>
      <c r="S447" s="547"/>
      <c r="T447" s="547"/>
      <c r="U447" s="547"/>
      <c r="V447" s="547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88"/>
      <c r="AI447" s="188"/>
      <c r="AJ447" s="188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88"/>
      <c r="AV447" s="302"/>
    </row>
    <row r="448" spans="1:48" ht="29.25" hidden="1" customHeight="1">
      <c r="A448" s="548" t="s">
        <v>65</v>
      </c>
      <c r="B448" s="548"/>
      <c r="C448" s="548"/>
      <c r="D448" s="548"/>
      <c r="E448" s="548"/>
      <c r="F448" s="548"/>
      <c r="G448" s="548"/>
      <c r="H448" s="548"/>
      <c r="I448" s="548"/>
      <c r="J448" s="548"/>
      <c r="K448" s="548"/>
      <c r="L448" s="548"/>
      <c r="M448" s="548"/>
      <c r="N448" s="548"/>
      <c r="O448" s="548"/>
      <c r="P448" s="548"/>
      <c r="Q448" s="548"/>
      <c r="R448" s="548"/>
      <c r="S448" s="548"/>
      <c r="T448" s="548"/>
      <c r="U448" s="548"/>
      <c r="V448" s="548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88"/>
      <c r="AI448" s="188"/>
      <c r="AJ448" s="188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88"/>
      <c r="AV448" s="302"/>
    </row>
    <row r="449" spans="1:48" ht="19.5" hidden="1" customHeight="1">
      <c r="A449" s="549" t="s">
        <v>47</v>
      </c>
      <c r="B449" s="549"/>
      <c r="C449" s="549"/>
      <c r="D449" s="549"/>
      <c r="E449" s="549"/>
      <c r="F449" s="549"/>
      <c r="G449" s="549"/>
      <c r="H449" s="549"/>
      <c r="I449" s="549"/>
      <c r="J449" s="549"/>
      <c r="K449" s="549"/>
      <c r="L449" s="549"/>
      <c r="M449" s="549"/>
      <c r="N449" s="4"/>
      <c r="O449" s="4"/>
      <c r="P449" s="4"/>
      <c r="Q449" s="4"/>
      <c r="R449" s="4"/>
      <c r="S449" s="4"/>
      <c r="T449" s="4"/>
      <c r="U449" s="5"/>
      <c r="V449" s="5"/>
      <c r="W449" s="191"/>
      <c r="X449" s="191"/>
      <c r="Y449" s="190"/>
      <c r="Z449" s="190"/>
      <c r="AA449" s="190"/>
      <c r="AB449" s="190"/>
      <c r="AC449" s="190"/>
      <c r="AD449" s="190"/>
      <c r="AE449" s="190"/>
      <c r="AF449" s="190"/>
      <c r="AG449" s="190"/>
      <c r="AH449" s="188"/>
      <c r="AI449" s="188"/>
      <c r="AJ449" s="188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88"/>
      <c r="AV449" s="302"/>
    </row>
    <row r="450" spans="1:48" ht="17.25" hidden="1" customHeight="1">
      <c r="A450" s="542"/>
      <c r="B450" s="543"/>
      <c r="C450" s="543"/>
      <c r="D450" s="543"/>
      <c r="E450" s="543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192">O435</f>
        <v>0.98</v>
      </c>
      <c r="P450" s="9">
        <f t="shared" si="192"/>
        <v>4.6224800000000004</v>
      </c>
      <c r="Q450" s="9">
        <f t="shared" si="192"/>
        <v>0.42048000000000002</v>
      </c>
      <c r="R450" s="9">
        <f t="shared" si="192"/>
        <v>0</v>
      </c>
      <c r="S450" s="9">
        <f t="shared" si="192"/>
        <v>0</v>
      </c>
      <c r="T450" s="9">
        <f t="shared" si="192"/>
        <v>0</v>
      </c>
      <c r="U450" s="9">
        <f t="shared" ref="U450:U455" si="193">SUM(N450:T450)</f>
        <v>6.0229600000000003</v>
      </c>
      <c r="V450" s="16" t="s">
        <v>3</v>
      </c>
      <c r="W450" s="93">
        <f t="shared" ref="W450:AU450" si="194">W435</f>
        <v>420.48</v>
      </c>
      <c r="X450" s="93">
        <f t="shared" si="194"/>
        <v>0</v>
      </c>
      <c r="Y450" s="93">
        <f t="shared" si="194"/>
        <v>0</v>
      </c>
      <c r="Z450" s="93">
        <f t="shared" si="194"/>
        <v>0</v>
      </c>
      <c r="AA450" s="93">
        <f t="shared" si="194"/>
        <v>0</v>
      </c>
      <c r="AB450" s="93">
        <f t="shared" si="194"/>
        <v>0</v>
      </c>
      <c r="AC450" s="93">
        <f t="shared" si="194"/>
        <v>0</v>
      </c>
      <c r="AD450" s="93">
        <f t="shared" si="194"/>
        <v>0</v>
      </c>
      <c r="AE450" s="93">
        <f t="shared" si="194"/>
        <v>24.7</v>
      </c>
      <c r="AF450" s="93">
        <f t="shared" si="194"/>
        <v>24.7</v>
      </c>
      <c r="AG450" s="93">
        <f t="shared" si="194"/>
        <v>24.7</v>
      </c>
      <c r="AH450" s="9">
        <f t="shared" si="194"/>
        <v>0</v>
      </c>
      <c r="AI450" s="9">
        <f t="shared" si="194"/>
        <v>0</v>
      </c>
      <c r="AJ450" s="9">
        <f t="shared" si="194"/>
        <v>0</v>
      </c>
      <c r="AK450" s="93">
        <f t="shared" si="194"/>
        <v>0</v>
      </c>
      <c r="AL450" s="93">
        <f t="shared" si="194"/>
        <v>0</v>
      </c>
      <c r="AM450" s="93">
        <f t="shared" si="194"/>
        <v>0</v>
      </c>
      <c r="AN450" s="93">
        <f t="shared" si="194"/>
        <v>0</v>
      </c>
      <c r="AO450" s="93">
        <f t="shared" si="194"/>
        <v>0</v>
      </c>
      <c r="AP450" s="93">
        <f t="shared" si="194"/>
        <v>0</v>
      </c>
      <c r="AQ450" s="93">
        <f t="shared" si="194"/>
        <v>0</v>
      </c>
      <c r="AR450" s="93">
        <f t="shared" si="194"/>
        <v>0</v>
      </c>
      <c r="AS450" s="93">
        <f t="shared" si="194"/>
        <v>0</v>
      </c>
      <c r="AT450" s="93">
        <f t="shared" si="194"/>
        <v>0</v>
      </c>
      <c r="AU450" s="9">
        <f t="shared" si="194"/>
        <v>0</v>
      </c>
      <c r="AV450" s="302"/>
    </row>
    <row r="451" spans="1:48" ht="17.25" hidden="1" customHeight="1">
      <c r="A451" s="542"/>
      <c r="B451" s="543"/>
      <c r="C451" s="543"/>
      <c r="D451" s="543"/>
      <c r="E451" s="543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195">N438</f>
        <v>0</v>
      </c>
      <c r="O451" s="9">
        <f t="shared" si="195"/>
        <v>0</v>
      </c>
      <c r="P451" s="9">
        <f t="shared" si="195"/>
        <v>0</v>
      </c>
      <c r="Q451" s="9">
        <f t="shared" si="195"/>
        <v>0</v>
      </c>
      <c r="R451" s="9">
        <f t="shared" si="195"/>
        <v>0</v>
      </c>
      <c r="S451" s="9">
        <f t="shared" si="195"/>
        <v>0</v>
      </c>
      <c r="T451" s="9">
        <f t="shared" si="195"/>
        <v>0</v>
      </c>
      <c r="U451" s="9">
        <f t="shared" si="193"/>
        <v>0</v>
      </c>
      <c r="V451" s="16" t="s">
        <v>8</v>
      </c>
      <c r="W451" s="93">
        <f t="shared" ref="W451:AU455" si="196">W438</f>
        <v>0</v>
      </c>
      <c r="X451" s="93">
        <f t="shared" si="196"/>
        <v>0</v>
      </c>
      <c r="Y451" s="93">
        <f t="shared" si="196"/>
        <v>0</v>
      </c>
      <c r="Z451" s="93">
        <f t="shared" si="196"/>
        <v>0</v>
      </c>
      <c r="AA451" s="93">
        <f t="shared" si="196"/>
        <v>0</v>
      </c>
      <c r="AB451" s="93">
        <f t="shared" si="196"/>
        <v>0</v>
      </c>
      <c r="AC451" s="93">
        <f t="shared" si="196"/>
        <v>0</v>
      </c>
      <c r="AD451" s="93">
        <f t="shared" si="196"/>
        <v>0</v>
      </c>
      <c r="AE451" s="93">
        <f t="shared" si="196"/>
        <v>0</v>
      </c>
      <c r="AF451" s="93">
        <f t="shared" si="196"/>
        <v>0</v>
      </c>
      <c r="AG451" s="93">
        <f t="shared" si="196"/>
        <v>0</v>
      </c>
      <c r="AH451" s="9">
        <f t="shared" si="196"/>
        <v>0</v>
      </c>
      <c r="AI451" s="9">
        <f t="shared" si="196"/>
        <v>0</v>
      </c>
      <c r="AJ451" s="9">
        <f t="shared" si="196"/>
        <v>0</v>
      </c>
      <c r="AK451" s="93">
        <f t="shared" si="196"/>
        <v>0</v>
      </c>
      <c r="AL451" s="93">
        <f t="shared" si="196"/>
        <v>0</v>
      </c>
      <c r="AM451" s="93">
        <f t="shared" si="196"/>
        <v>0</v>
      </c>
      <c r="AN451" s="93">
        <f t="shared" si="196"/>
        <v>0</v>
      </c>
      <c r="AO451" s="93">
        <f t="shared" si="196"/>
        <v>0</v>
      </c>
      <c r="AP451" s="93">
        <f t="shared" si="196"/>
        <v>0</v>
      </c>
      <c r="AQ451" s="93">
        <f t="shared" si="196"/>
        <v>0</v>
      </c>
      <c r="AR451" s="93">
        <f t="shared" si="196"/>
        <v>0</v>
      </c>
      <c r="AS451" s="93">
        <f t="shared" si="196"/>
        <v>0</v>
      </c>
      <c r="AT451" s="93">
        <f t="shared" si="196"/>
        <v>0</v>
      </c>
      <c r="AU451" s="9">
        <f t="shared" si="196"/>
        <v>0</v>
      </c>
      <c r="AV451" s="302"/>
    </row>
    <row r="452" spans="1:48" ht="17.25" hidden="1" customHeight="1">
      <c r="A452" s="542"/>
      <c r="B452" s="543"/>
      <c r="C452" s="543"/>
      <c r="D452" s="543"/>
      <c r="E452" s="543"/>
      <c r="F452" s="11"/>
      <c r="G452" s="11"/>
      <c r="H452" s="11"/>
      <c r="I452" s="11"/>
      <c r="J452" s="11"/>
      <c r="K452" s="11"/>
      <c r="L452" s="20"/>
      <c r="M452" s="20"/>
      <c r="N452" s="9">
        <f t="shared" si="195"/>
        <v>0</v>
      </c>
      <c r="O452" s="9">
        <f t="shared" si="195"/>
        <v>0</v>
      </c>
      <c r="P452" s="9">
        <f t="shared" si="195"/>
        <v>0</v>
      </c>
      <c r="Q452" s="9">
        <f t="shared" si="195"/>
        <v>0</v>
      </c>
      <c r="R452" s="9">
        <f t="shared" si="195"/>
        <v>0</v>
      </c>
      <c r="S452" s="9">
        <f t="shared" si="195"/>
        <v>0</v>
      </c>
      <c r="T452" s="9">
        <f t="shared" si="195"/>
        <v>0</v>
      </c>
      <c r="U452" s="9">
        <f t="shared" si="193"/>
        <v>0</v>
      </c>
      <c r="V452" s="13" t="s">
        <v>50</v>
      </c>
      <c r="W452" s="93">
        <f t="shared" si="196"/>
        <v>0</v>
      </c>
      <c r="X452" s="93">
        <f t="shared" si="196"/>
        <v>0</v>
      </c>
      <c r="Y452" s="93">
        <f t="shared" si="196"/>
        <v>0</v>
      </c>
      <c r="Z452" s="93">
        <f t="shared" si="196"/>
        <v>0</v>
      </c>
      <c r="AA452" s="93">
        <f t="shared" si="196"/>
        <v>0</v>
      </c>
      <c r="AB452" s="93">
        <f t="shared" si="196"/>
        <v>0</v>
      </c>
      <c r="AC452" s="93">
        <f t="shared" si="196"/>
        <v>0</v>
      </c>
      <c r="AD452" s="93">
        <f t="shared" si="196"/>
        <v>0</v>
      </c>
      <c r="AE452" s="93">
        <f t="shared" si="196"/>
        <v>0</v>
      </c>
      <c r="AF452" s="93">
        <f t="shared" si="196"/>
        <v>0</v>
      </c>
      <c r="AG452" s="93">
        <f t="shared" si="196"/>
        <v>0</v>
      </c>
      <c r="AH452" s="9">
        <f t="shared" si="196"/>
        <v>0</v>
      </c>
      <c r="AI452" s="9">
        <f t="shared" si="196"/>
        <v>0</v>
      </c>
      <c r="AJ452" s="9">
        <f t="shared" si="196"/>
        <v>0</v>
      </c>
      <c r="AK452" s="93">
        <f t="shared" si="196"/>
        <v>0</v>
      </c>
      <c r="AL452" s="93">
        <f t="shared" si="196"/>
        <v>0</v>
      </c>
      <c r="AM452" s="93">
        <f t="shared" si="196"/>
        <v>0</v>
      </c>
      <c r="AN452" s="93">
        <f t="shared" si="196"/>
        <v>0</v>
      </c>
      <c r="AO452" s="93">
        <f t="shared" si="196"/>
        <v>0</v>
      </c>
      <c r="AP452" s="93">
        <f t="shared" si="196"/>
        <v>0</v>
      </c>
      <c r="AQ452" s="93">
        <f t="shared" si="196"/>
        <v>0</v>
      </c>
      <c r="AR452" s="93">
        <f t="shared" si="196"/>
        <v>0</v>
      </c>
      <c r="AS452" s="93">
        <f t="shared" si="196"/>
        <v>0</v>
      </c>
      <c r="AT452" s="93">
        <f t="shared" si="196"/>
        <v>0</v>
      </c>
      <c r="AU452" s="9">
        <f t="shared" si="196"/>
        <v>0</v>
      </c>
      <c r="AV452" s="302"/>
    </row>
    <row r="453" spans="1:48" ht="17.25" hidden="1" customHeight="1">
      <c r="A453" s="542"/>
      <c r="B453" s="543"/>
      <c r="C453" s="543"/>
      <c r="D453" s="543"/>
      <c r="E453" s="543"/>
      <c r="F453" s="11"/>
      <c r="G453" s="11"/>
      <c r="H453" s="11"/>
      <c r="I453" s="11"/>
      <c r="J453" s="11"/>
      <c r="K453" s="11"/>
      <c r="L453" s="20"/>
      <c r="M453" s="20"/>
      <c r="N453" s="9">
        <f t="shared" si="195"/>
        <v>0</v>
      </c>
      <c r="O453" s="9">
        <f t="shared" si="195"/>
        <v>0</v>
      </c>
      <c r="P453" s="9">
        <f t="shared" si="195"/>
        <v>0</v>
      </c>
      <c r="Q453" s="9">
        <f t="shared" si="195"/>
        <v>0</v>
      </c>
      <c r="R453" s="9">
        <f t="shared" si="195"/>
        <v>0</v>
      </c>
      <c r="S453" s="9">
        <f t="shared" si="195"/>
        <v>0</v>
      </c>
      <c r="T453" s="9">
        <f t="shared" si="195"/>
        <v>0</v>
      </c>
      <c r="U453" s="9">
        <f t="shared" si="193"/>
        <v>0</v>
      </c>
      <c r="V453" s="13" t="s">
        <v>51</v>
      </c>
      <c r="W453" s="93">
        <f t="shared" si="196"/>
        <v>0</v>
      </c>
      <c r="X453" s="93">
        <f t="shared" si="196"/>
        <v>0</v>
      </c>
      <c r="Y453" s="93">
        <f t="shared" si="196"/>
        <v>0</v>
      </c>
      <c r="Z453" s="93">
        <f t="shared" si="196"/>
        <v>0</v>
      </c>
      <c r="AA453" s="93">
        <f t="shared" si="196"/>
        <v>0</v>
      </c>
      <c r="AB453" s="93">
        <f t="shared" si="196"/>
        <v>0</v>
      </c>
      <c r="AC453" s="93">
        <f t="shared" si="196"/>
        <v>0</v>
      </c>
      <c r="AD453" s="93">
        <f t="shared" si="196"/>
        <v>0</v>
      </c>
      <c r="AE453" s="93">
        <f t="shared" si="196"/>
        <v>0</v>
      </c>
      <c r="AF453" s="93">
        <f t="shared" si="196"/>
        <v>0</v>
      </c>
      <c r="AG453" s="93">
        <f t="shared" si="196"/>
        <v>0</v>
      </c>
      <c r="AH453" s="9">
        <f t="shared" si="196"/>
        <v>0</v>
      </c>
      <c r="AI453" s="9">
        <f t="shared" si="196"/>
        <v>0</v>
      </c>
      <c r="AJ453" s="9">
        <f t="shared" si="196"/>
        <v>0</v>
      </c>
      <c r="AK453" s="93">
        <f t="shared" si="196"/>
        <v>0</v>
      </c>
      <c r="AL453" s="93">
        <f t="shared" si="196"/>
        <v>0</v>
      </c>
      <c r="AM453" s="93">
        <f t="shared" si="196"/>
        <v>0</v>
      </c>
      <c r="AN453" s="93">
        <f t="shared" si="196"/>
        <v>0</v>
      </c>
      <c r="AO453" s="93">
        <f t="shared" si="196"/>
        <v>0</v>
      </c>
      <c r="AP453" s="93">
        <f t="shared" si="196"/>
        <v>0</v>
      </c>
      <c r="AQ453" s="93">
        <f t="shared" si="196"/>
        <v>0</v>
      </c>
      <c r="AR453" s="93">
        <f t="shared" si="196"/>
        <v>0</v>
      </c>
      <c r="AS453" s="93">
        <f t="shared" si="196"/>
        <v>0</v>
      </c>
      <c r="AT453" s="93">
        <f t="shared" si="196"/>
        <v>0</v>
      </c>
      <c r="AU453" s="9">
        <f t="shared" si="196"/>
        <v>0</v>
      </c>
      <c r="AV453" s="302"/>
    </row>
    <row r="454" spans="1:48" ht="17.25" hidden="1" customHeight="1">
      <c r="A454" s="18"/>
      <c r="B454" s="19"/>
      <c r="C454" s="357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195"/>
        <v>0</v>
      </c>
      <c r="O454" s="9">
        <f t="shared" si="195"/>
        <v>0</v>
      </c>
      <c r="P454" s="9">
        <f t="shared" si="195"/>
        <v>0</v>
      </c>
      <c r="Q454" s="9">
        <f t="shared" si="195"/>
        <v>0</v>
      </c>
      <c r="R454" s="9">
        <f t="shared" si="195"/>
        <v>0</v>
      </c>
      <c r="S454" s="9">
        <f t="shared" si="195"/>
        <v>0</v>
      </c>
      <c r="T454" s="9">
        <f t="shared" si="195"/>
        <v>0</v>
      </c>
      <c r="U454" s="9">
        <f t="shared" si="193"/>
        <v>0</v>
      </c>
      <c r="V454" s="13" t="s">
        <v>52</v>
      </c>
      <c r="W454" s="93">
        <f t="shared" si="196"/>
        <v>0</v>
      </c>
      <c r="X454" s="93">
        <f t="shared" si="196"/>
        <v>0</v>
      </c>
      <c r="Y454" s="93">
        <f t="shared" si="196"/>
        <v>0</v>
      </c>
      <c r="Z454" s="93">
        <f t="shared" si="196"/>
        <v>0</v>
      </c>
      <c r="AA454" s="93">
        <f t="shared" si="196"/>
        <v>0</v>
      </c>
      <c r="AB454" s="93">
        <f t="shared" si="196"/>
        <v>0</v>
      </c>
      <c r="AC454" s="93">
        <f t="shared" si="196"/>
        <v>0</v>
      </c>
      <c r="AD454" s="93">
        <f t="shared" si="196"/>
        <v>0</v>
      </c>
      <c r="AE454" s="93">
        <f t="shared" si="196"/>
        <v>0</v>
      </c>
      <c r="AF454" s="93">
        <f t="shared" si="196"/>
        <v>0</v>
      </c>
      <c r="AG454" s="93">
        <f t="shared" si="196"/>
        <v>0</v>
      </c>
      <c r="AH454" s="9">
        <f t="shared" si="196"/>
        <v>0</v>
      </c>
      <c r="AI454" s="9">
        <f t="shared" si="196"/>
        <v>0</v>
      </c>
      <c r="AJ454" s="9">
        <f t="shared" si="196"/>
        <v>0</v>
      </c>
      <c r="AK454" s="93">
        <f t="shared" si="196"/>
        <v>0</v>
      </c>
      <c r="AL454" s="93">
        <f t="shared" si="196"/>
        <v>0</v>
      </c>
      <c r="AM454" s="93">
        <f t="shared" si="196"/>
        <v>0</v>
      </c>
      <c r="AN454" s="93">
        <f t="shared" si="196"/>
        <v>0</v>
      </c>
      <c r="AO454" s="93">
        <f t="shared" si="196"/>
        <v>0</v>
      </c>
      <c r="AP454" s="93">
        <f t="shared" si="196"/>
        <v>0</v>
      </c>
      <c r="AQ454" s="93">
        <f t="shared" si="196"/>
        <v>0</v>
      </c>
      <c r="AR454" s="93">
        <f t="shared" si="196"/>
        <v>0</v>
      </c>
      <c r="AS454" s="93">
        <f t="shared" si="196"/>
        <v>0</v>
      </c>
      <c r="AT454" s="93">
        <f t="shared" si="196"/>
        <v>0</v>
      </c>
      <c r="AU454" s="9">
        <f t="shared" si="196"/>
        <v>0</v>
      </c>
      <c r="AV454" s="302"/>
    </row>
    <row r="455" spans="1:48" ht="17.25" hidden="1" customHeight="1">
      <c r="A455" s="542"/>
      <c r="B455" s="543"/>
      <c r="C455" s="543"/>
      <c r="D455" s="543"/>
      <c r="E455" s="543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30">
        <f t="shared" si="195"/>
        <v>0</v>
      </c>
      <c r="O455" s="230">
        <f t="shared" si="195"/>
        <v>0.98</v>
      </c>
      <c r="P455" s="230">
        <f t="shared" si="195"/>
        <v>4.6224800000000004</v>
      </c>
      <c r="Q455" s="230">
        <f t="shared" si="195"/>
        <v>0.42048000000000002</v>
      </c>
      <c r="R455" s="230">
        <f t="shared" si="195"/>
        <v>0</v>
      </c>
      <c r="S455" s="230">
        <f t="shared" si="195"/>
        <v>0</v>
      </c>
      <c r="T455" s="230">
        <f t="shared" si="195"/>
        <v>0</v>
      </c>
      <c r="U455" s="231">
        <f t="shared" si="193"/>
        <v>6.0229600000000003</v>
      </c>
      <c r="V455" s="231" t="s">
        <v>11</v>
      </c>
      <c r="W455" s="193">
        <f t="shared" si="196"/>
        <v>420.48</v>
      </c>
      <c r="X455" s="193">
        <f t="shared" si="196"/>
        <v>0</v>
      </c>
      <c r="Y455" s="193">
        <f t="shared" si="196"/>
        <v>0</v>
      </c>
      <c r="Z455" s="193">
        <f t="shared" si="196"/>
        <v>0</v>
      </c>
      <c r="AA455" s="193">
        <f t="shared" si="196"/>
        <v>0</v>
      </c>
      <c r="AB455" s="193">
        <f t="shared" si="196"/>
        <v>0</v>
      </c>
      <c r="AC455" s="193">
        <f t="shared" si="196"/>
        <v>0</v>
      </c>
      <c r="AD455" s="193">
        <f t="shared" si="196"/>
        <v>0</v>
      </c>
      <c r="AE455" s="193">
        <f t="shared" si="196"/>
        <v>24.7</v>
      </c>
      <c r="AF455" s="193">
        <f t="shared" si="196"/>
        <v>24.7</v>
      </c>
      <c r="AG455" s="193">
        <f t="shared" si="196"/>
        <v>24.7</v>
      </c>
      <c r="AH455" s="230">
        <f t="shared" si="196"/>
        <v>0</v>
      </c>
      <c r="AI455" s="230">
        <f t="shared" si="196"/>
        <v>0</v>
      </c>
      <c r="AJ455" s="230">
        <f t="shared" si="196"/>
        <v>0</v>
      </c>
      <c r="AK455" s="193">
        <f t="shared" si="196"/>
        <v>0</v>
      </c>
      <c r="AL455" s="193">
        <f t="shared" si="196"/>
        <v>0</v>
      </c>
      <c r="AM455" s="193">
        <f t="shared" si="196"/>
        <v>0</v>
      </c>
      <c r="AN455" s="193">
        <f t="shared" si="196"/>
        <v>0</v>
      </c>
      <c r="AO455" s="193">
        <f t="shared" si="196"/>
        <v>0</v>
      </c>
      <c r="AP455" s="193">
        <f t="shared" si="196"/>
        <v>0</v>
      </c>
      <c r="AQ455" s="193">
        <f t="shared" si="196"/>
        <v>0</v>
      </c>
      <c r="AR455" s="193">
        <f t="shared" si="196"/>
        <v>0</v>
      </c>
      <c r="AS455" s="193">
        <f t="shared" si="196"/>
        <v>0</v>
      </c>
      <c r="AT455" s="193">
        <f t="shared" si="196"/>
        <v>0</v>
      </c>
      <c r="AU455" s="230">
        <f t="shared" si="196"/>
        <v>0</v>
      </c>
      <c r="AV455" s="328"/>
    </row>
    <row r="456" spans="1:48" ht="15.75" hidden="1" customHeight="1">
      <c r="A456" s="459" t="s">
        <v>35</v>
      </c>
      <c r="B456" s="460"/>
      <c r="C456" s="460"/>
      <c r="D456" s="460"/>
      <c r="E456" s="460"/>
      <c r="F456" s="460"/>
      <c r="G456" s="460"/>
      <c r="H456" s="460"/>
      <c r="I456" s="460"/>
      <c r="J456" s="460"/>
      <c r="K456" s="460"/>
      <c r="L456" s="460"/>
      <c r="M456" s="460"/>
      <c r="N456" s="460"/>
      <c r="O456" s="460"/>
      <c r="P456" s="460"/>
      <c r="Q456" s="460"/>
      <c r="R456" s="460"/>
      <c r="S456" s="460"/>
      <c r="T456" s="460"/>
      <c r="U456" s="460"/>
      <c r="V456" s="460"/>
      <c r="W456" s="461"/>
      <c r="X456" s="461"/>
      <c r="Y456" s="461"/>
      <c r="Z456" s="461"/>
      <c r="AA456" s="461"/>
      <c r="AB456" s="461"/>
      <c r="AC456" s="461"/>
      <c r="AD456" s="461"/>
      <c r="AE456" s="461"/>
      <c r="AF456" s="461"/>
      <c r="AG456" s="461"/>
      <c r="AH456" s="461"/>
      <c r="AI456" s="461"/>
      <c r="AJ456" s="461"/>
      <c r="AK456" s="461"/>
      <c r="AL456" s="461"/>
      <c r="AM456" s="461"/>
      <c r="AN456" s="461"/>
      <c r="AO456" s="461"/>
      <c r="AP456" s="461"/>
      <c r="AQ456" s="461"/>
      <c r="AR456" s="461"/>
      <c r="AS456" s="461"/>
      <c r="AT456" s="461"/>
      <c r="AU456" s="461"/>
      <c r="AV456" s="462"/>
    </row>
    <row r="457" spans="1:48" ht="15.75" hidden="1" customHeight="1">
      <c r="A457" s="463" t="s">
        <v>36</v>
      </c>
      <c r="B457" s="464"/>
      <c r="C457" s="464"/>
      <c r="D457" s="464"/>
      <c r="E457" s="464"/>
      <c r="F457" s="464"/>
      <c r="G457" s="464"/>
      <c r="H457" s="464"/>
      <c r="I457" s="464"/>
      <c r="J457" s="464"/>
      <c r="K457" s="464"/>
      <c r="L457" s="464"/>
      <c r="M457" s="464"/>
      <c r="N457" s="464"/>
      <c r="O457" s="464"/>
      <c r="P457" s="464"/>
      <c r="Q457" s="464"/>
      <c r="R457" s="464"/>
      <c r="S457" s="464"/>
      <c r="T457" s="464"/>
      <c r="U457" s="464"/>
      <c r="V457" s="464"/>
      <c r="W457" s="465"/>
      <c r="X457" s="465"/>
      <c r="Y457" s="465"/>
      <c r="Z457" s="465"/>
      <c r="AA457" s="465"/>
      <c r="AB457" s="465"/>
      <c r="AC457" s="465"/>
      <c r="AD457" s="465"/>
      <c r="AE457" s="465"/>
      <c r="AF457" s="465"/>
      <c r="AG457" s="465"/>
      <c r="AH457" s="465"/>
      <c r="AI457" s="465"/>
      <c r="AJ457" s="465"/>
      <c r="AK457" s="465"/>
      <c r="AL457" s="465"/>
      <c r="AM457" s="465"/>
      <c r="AN457" s="465"/>
      <c r="AO457" s="465"/>
      <c r="AP457" s="465"/>
      <c r="AQ457" s="465"/>
      <c r="AR457" s="465"/>
      <c r="AS457" s="465"/>
      <c r="AT457" s="465"/>
      <c r="AU457" s="465"/>
      <c r="AV457" s="466"/>
    </row>
    <row r="458" spans="1:48" ht="15.75" hidden="1" customHeight="1">
      <c r="A458" s="467" t="s">
        <v>188</v>
      </c>
      <c r="B458" s="468"/>
      <c r="C458" s="468"/>
      <c r="D458" s="468"/>
      <c r="E458" s="468"/>
      <c r="F458" s="468"/>
      <c r="G458" s="468"/>
      <c r="H458" s="468"/>
      <c r="I458" s="468"/>
      <c r="J458" s="468"/>
      <c r="K458" s="468"/>
      <c r="L458" s="468"/>
      <c r="M458" s="468"/>
      <c r="N458" s="468"/>
      <c r="O458" s="468"/>
      <c r="P458" s="468"/>
      <c r="Q458" s="468"/>
      <c r="R458" s="468"/>
      <c r="S458" s="468"/>
      <c r="T458" s="468"/>
      <c r="U458" s="468"/>
      <c r="V458" s="468"/>
      <c r="W458" s="469"/>
      <c r="X458" s="469"/>
      <c r="Y458" s="469"/>
      <c r="Z458" s="469"/>
      <c r="AA458" s="469"/>
      <c r="AB458" s="469"/>
      <c r="AC458" s="469"/>
      <c r="AD458" s="469"/>
      <c r="AE458" s="469"/>
      <c r="AF458" s="469"/>
      <c r="AG458" s="469"/>
      <c r="AH458" s="469"/>
      <c r="AI458" s="469"/>
      <c r="AJ458" s="469"/>
      <c r="AK458" s="469"/>
      <c r="AL458" s="469"/>
      <c r="AM458" s="469"/>
      <c r="AN458" s="469"/>
      <c r="AO458" s="469"/>
      <c r="AP458" s="469"/>
      <c r="AQ458" s="469"/>
      <c r="AR458" s="469"/>
      <c r="AS458" s="469"/>
      <c r="AT458" s="469"/>
      <c r="AU458" s="469"/>
      <c r="AV458" s="470"/>
    </row>
    <row r="459" spans="1:48" ht="29.25" hidden="1" customHeight="1">
      <c r="A459" s="548" t="s">
        <v>65</v>
      </c>
      <c r="B459" s="548"/>
      <c r="C459" s="548"/>
      <c r="D459" s="548"/>
      <c r="E459" s="548"/>
      <c r="F459" s="548"/>
      <c r="G459" s="548"/>
      <c r="H459" s="548"/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88"/>
      <c r="AI459" s="188"/>
      <c r="AJ459" s="188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88"/>
      <c r="AV459" s="302"/>
    </row>
    <row r="460" spans="1:48" ht="15.75" hidden="1" customHeight="1">
      <c r="A460" s="547" t="s">
        <v>189</v>
      </c>
      <c r="B460" s="547"/>
      <c r="C460" s="547"/>
      <c r="D460" s="547"/>
      <c r="E460" s="547"/>
      <c r="F460" s="547"/>
      <c r="G460" s="547"/>
      <c r="H460" s="547"/>
      <c r="I460" s="547"/>
      <c r="J460" s="547"/>
      <c r="K460" s="547"/>
      <c r="L460" s="547"/>
      <c r="M460" s="547"/>
      <c r="N460" s="547"/>
      <c r="O460" s="547"/>
      <c r="P460" s="547"/>
      <c r="Q460" s="547"/>
      <c r="R460" s="547"/>
      <c r="S460" s="547"/>
      <c r="T460" s="547"/>
      <c r="U460" s="547"/>
      <c r="V460" s="547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88"/>
      <c r="AI460" s="188"/>
      <c r="AJ460" s="188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88"/>
      <c r="AV460" s="302"/>
    </row>
    <row r="461" spans="1:48" ht="29.25" hidden="1" customHeight="1">
      <c r="A461" s="548" t="s">
        <v>65</v>
      </c>
      <c r="B461" s="548"/>
      <c r="C461" s="548"/>
      <c r="D461" s="548"/>
      <c r="E461" s="548"/>
      <c r="F461" s="548"/>
      <c r="G461" s="548"/>
      <c r="H461" s="548"/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88"/>
      <c r="AI461" s="188"/>
      <c r="AJ461" s="188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88"/>
      <c r="AV461" s="302"/>
    </row>
    <row r="462" spans="1:48" ht="15.75" hidden="1" customHeight="1">
      <c r="A462" s="547" t="s">
        <v>190</v>
      </c>
      <c r="B462" s="547"/>
      <c r="C462" s="547"/>
      <c r="D462" s="547"/>
      <c r="E462" s="547"/>
      <c r="F462" s="547"/>
      <c r="G462" s="547"/>
      <c r="H462" s="547"/>
      <c r="I462" s="547"/>
      <c r="J462" s="547"/>
      <c r="K462" s="547"/>
      <c r="L462" s="547"/>
      <c r="M462" s="547"/>
      <c r="N462" s="547"/>
      <c r="O462" s="547"/>
      <c r="P462" s="547"/>
      <c r="Q462" s="547"/>
      <c r="R462" s="547"/>
      <c r="S462" s="547"/>
      <c r="T462" s="547"/>
      <c r="U462" s="547"/>
      <c r="V462" s="547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88"/>
      <c r="AI462" s="188"/>
      <c r="AJ462" s="188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88"/>
      <c r="AV462" s="302"/>
    </row>
    <row r="463" spans="1:48" ht="29.25" hidden="1" customHeight="1">
      <c r="A463" s="548" t="s">
        <v>65</v>
      </c>
      <c r="B463" s="548"/>
      <c r="C463" s="548"/>
      <c r="D463" s="548"/>
      <c r="E463" s="548"/>
      <c r="F463" s="548"/>
      <c r="G463" s="548"/>
      <c r="H463" s="548"/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48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88"/>
      <c r="AI463" s="188"/>
      <c r="AJ463" s="188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88"/>
      <c r="AV463" s="302"/>
    </row>
    <row r="464" spans="1:48" ht="15.75" hidden="1" customHeight="1">
      <c r="A464" s="547" t="s">
        <v>191</v>
      </c>
      <c r="B464" s="547"/>
      <c r="C464" s="547"/>
      <c r="D464" s="547"/>
      <c r="E464" s="547"/>
      <c r="F464" s="547"/>
      <c r="G464" s="547"/>
      <c r="H464" s="547"/>
      <c r="I464" s="547"/>
      <c r="J464" s="547"/>
      <c r="K464" s="547"/>
      <c r="L464" s="547"/>
      <c r="M464" s="547"/>
      <c r="N464" s="547"/>
      <c r="O464" s="547"/>
      <c r="P464" s="547"/>
      <c r="Q464" s="547"/>
      <c r="R464" s="547"/>
      <c r="S464" s="547"/>
      <c r="T464" s="547"/>
      <c r="U464" s="547"/>
      <c r="V464" s="547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88"/>
      <c r="AI464" s="188"/>
      <c r="AJ464" s="188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88"/>
      <c r="AV464" s="302"/>
    </row>
    <row r="465" spans="1:48" ht="29.25" hidden="1" customHeight="1">
      <c r="A465" s="548" t="s">
        <v>65</v>
      </c>
      <c r="B465" s="548"/>
      <c r="C465" s="548"/>
      <c r="D465" s="548"/>
      <c r="E465" s="548"/>
      <c r="F465" s="548"/>
      <c r="G465" s="548"/>
      <c r="H465" s="548"/>
      <c r="I465" s="548"/>
      <c r="J465" s="548"/>
      <c r="K465" s="548"/>
      <c r="L465" s="548"/>
      <c r="M465" s="548"/>
      <c r="N465" s="548"/>
      <c r="O465" s="548"/>
      <c r="P465" s="548"/>
      <c r="Q465" s="548"/>
      <c r="R465" s="548"/>
      <c r="S465" s="548"/>
      <c r="T465" s="548"/>
      <c r="U465" s="548"/>
      <c r="V465" s="548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88"/>
      <c r="AI465" s="188"/>
      <c r="AJ465" s="188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88"/>
      <c r="AV465" s="302"/>
    </row>
    <row r="466" spans="1:48" ht="15.75" hidden="1" customHeight="1">
      <c r="A466" s="463" t="s">
        <v>37</v>
      </c>
      <c r="B466" s="464"/>
      <c r="C466" s="464"/>
      <c r="D466" s="464"/>
      <c r="E466" s="464"/>
      <c r="F466" s="464"/>
      <c r="G466" s="464"/>
      <c r="H466" s="464"/>
      <c r="I466" s="464"/>
      <c r="J466" s="464"/>
      <c r="K466" s="464"/>
      <c r="L466" s="464"/>
      <c r="M466" s="464"/>
      <c r="N466" s="464"/>
      <c r="O466" s="464"/>
      <c r="P466" s="464"/>
      <c r="Q466" s="464"/>
      <c r="R466" s="464"/>
      <c r="S466" s="464"/>
      <c r="T466" s="464"/>
      <c r="U466" s="464"/>
      <c r="V466" s="464"/>
      <c r="W466" s="465"/>
      <c r="X466" s="465"/>
      <c r="Y466" s="465"/>
      <c r="Z466" s="465"/>
      <c r="AA466" s="465"/>
      <c r="AB466" s="465"/>
      <c r="AC466" s="465"/>
      <c r="AD466" s="465"/>
      <c r="AE466" s="465"/>
      <c r="AF466" s="465"/>
      <c r="AG466" s="465"/>
      <c r="AH466" s="465"/>
      <c r="AI466" s="465"/>
      <c r="AJ466" s="465"/>
      <c r="AK466" s="465"/>
      <c r="AL466" s="465"/>
      <c r="AM466" s="465"/>
      <c r="AN466" s="465"/>
      <c r="AO466" s="465"/>
      <c r="AP466" s="465"/>
      <c r="AQ466" s="465"/>
      <c r="AR466" s="465"/>
      <c r="AS466" s="465"/>
      <c r="AT466" s="465"/>
      <c r="AU466" s="465"/>
      <c r="AV466" s="466"/>
    </row>
    <row r="467" spans="1:48" ht="15.75" hidden="1" customHeight="1">
      <c r="A467" s="467" t="s">
        <v>192</v>
      </c>
      <c r="B467" s="468"/>
      <c r="C467" s="468"/>
      <c r="D467" s="468"/>
      <c r="E467" s="468"/>
      <c r="F467" s="468"/>
      <c r="G467" s="468"/>
      <c r="H467" s="468"/>
      <c r="I467" s="468"/>
      <c r="J467" s="468"/>
      <c r="K467" s="468"/>
      <c r="L467" s="468"/>
      <c r="M467" s="468"/>
      <c r="N467" s="468"/>
      <c r="O467" s="468"/>
      <c r="P467" s="468"/>
      <c r="Q467" s="468"/>
      <c r="R467" s="468"/>
      <c r="S467" s="468"/>
      <c r="T467" s="468"/>
      <c r="U467" s="468"/>
      <c r="V467" s="468"/>
      <c r="W467" s="469"/>
      <c r="X467" s="469"/>
      <c r="Y467" s="469"/>
      <c r="Z467" s="469"/>
      <c r="AA467" s="469"/>
      <c r="AB467" s="469"/>
      <c r="AC467" s="469"/>
      <c r="AD467" s="469"/>
      <c r="AE467" s="469"/>
      <c r="AF467" s="469"/>
      <c r="AG467" s="469"/>
      <c r="AH467" s="469"/>
      <c r="AI467" s="469"/>
      <c r="AJ467" s="469"/>
      <c r="AK467" s="469"/>
      <c r="AL467" s="469"/>
      <c r="AM467" s="469"/>
      <c r="AN467" s="469"/>
      <c r="AO467" s="469"/>
      <c r="AP467" s="469"/>
      <c r="AQ467" s="469"/>
      <c r="AR467" s="469"/>
      <c r="AS467" s="469"/>
      <c r="AT467" s="469"/>
      <c r="AU467" s="469"/>
      <c r="AV467" s="470"/>
    </row>
    <row r="468" spans="1:48" ht="29.25" hidden="1" customHeight="1">
      <c r="A468" s="548" t="s">
        <v>65</v>
      </c>
      <c r="B468" s="548"/>
      <c r="C468" s="548"/>
      <c r="D468" s="548"/>
      <c r="E468" s="548"/>
      <c r="F468" s="548"/>
      <c r="G468" s="548"/>
      <c r="H468" s="548"/>
      <c r="I468" s="548"/>
      <c r="J468" s="548"/>
      <c r="K468" s="548"/>
      <c r="L468" s="548"/>
      <c r="M468" s="548"/>
      <c r="N468" s="548"/>
      <c r="O468" s="548"/>
      <c r="P468" s="548"/>
      <c r="Q468" s="548"/>
      <c r="R468" s="548"/>
      <c r="S468" s="548"/>
      <c r="T468" s="548"/>
      <c r="U468" s="548"/>
      <c r="V468" s="548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88"/>
      <c r="AI468" s="188"/>
      <c r="AJ468" s="188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88"/>
      <c r="AV468" s="302"/>
    </row>
    <row r="469" spans="1:48" ht="15.75" hidden="1" customHeight="1">
      <c r="A469" s="547" t="s">
        <v>193</v>
      </c>
      <c r="B469" s="547"/>
      <c r="C469" s="547"/>
      <c r="D469" s="547"/>
      <c r="E469" s="547"/>
      <c r="F469" s="547"/>
      <c r="G469" s="547"/>
      <c r="H469" s="547"/>
      <c r="I469" s="547"/>
      <c r="J469" s="547"/>
      <c r="K469" s="547"/>
      <c r="L469" s="547"/>
      <c r="M469" s="547"/>
      <c r="N469" s="547"/>
      <c r="O469" s="547"/>
      <c r="P469" s="547"/>
      <c r="Q469" s="547"/>
      <c r="R469" s="547"/>
      <c r="S469" s="547"/>
      <c r="T469" s="547"/>
      <c r="U469" s="547"/>
      <c r="V469" s="547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88"/>
      <c r="AI469" s="188"/>
      <c r="AJ469" s="188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88"/>
      <c r="AV469" s="302"/>
    </row>
    <row r="470" spans="1:48" ht="29.25" hidden="1" customHeight="1">
      <c r="A470" s="548" t="s">
        <v>65</v>
      </c>
      <c r="B470" s="548"/>
      <c r="C470" s="548"/>
      <c r="D470" s="548"/>
      <c r="E470" s="548"/>
      <c r="F470" s="548"/>
      <c r="G470" s="548"/>
      <c r="H470" s="548"/>
      <c r="I470" s="548"/>
      <c r="J470" s="548"/>
      <c r="K470" s="548"/>
      <c r="L470" s="548"/>
      <c r="M470" s="548"/>
      <c r="N470" s="548"/>
      <c r="O470" s="548"/>
      <c r="P470" s="548"/>
      <c r="Q470" s="548"/>
      <c r="R470" s="548"/>
      <c r="S470" s="548"/>
      <c r="T470" s="548"/>
      <c r="U470" s="548"/>
      <c r="V470" s="548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88"/>
      <c r="AI470" s="188"/>
      <c r="AJ470" s="188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88"/>
      <c r="AV470" s="302"/>
    </row>
    <row r="471" spans="1:48" ht="15.75" hidden="1" customHeight="1">
      <c r="A471" s="547" t="s">
        <v>194</v>
      </c>
      <c r="B471" s="547"/>
      <c r="C471" s="547"/>
      <c r="D471" s="547"/>
      <c r="E471" s="547"/>
      <c r="F471" s="547"/>
      <c r="G471" s="547"/>
      <c r="H471" s="547"/>
      <c r="I471" s="547"/>
      <c r="J471" s="547"/>
      <c r="K471" s="547"/>
      <c r="L471" s="547"/>
      <c r="M471" s="547"/>
      <c r="N471" s="547"/>
      <c r="O471" s="547"/>
      <c r="P471" s="547"/>
      <c r="Q471" s="547"/>
      <c r="R471" s="547"/>
      <c r="S471" s="547"/>
      <c r="T471" s="547"/>
      <c r="U471" s="547"/>
      <c r="V471" s="547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88"/>
      <c r="AI471" s="188"/>
      <c r="AJ471" s="188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88"/>
      <c r="AV471" s="302"/>
    </row>
    <row r="472" spans="1:48" ht="29.25" hidden="1" customHeight="1">
      <c r="A472" s="548" t="s">
        <v>65</v>
      </c>
      <c r="B472" s="548"/>
      <c r="C472" s="548"/>
      <c r="D472" s="548"/>
      <c r="E472" s="548"/>
      <c r="F472" s="548"/>
      <c r="G472" s="548"/>
      <c r="H472" s="548"/>
      <c r="I472" s="548"/>
      <c r="J472" s="548"/>
      <c r="K472" s="548"/>
      <c r="L472" s="548"/>
      <c r="M472" s="548"/>
      <c r="N472" s="548"/>
      <c r="O472" s="548"/>
      <c r="P472" s="548"/>
      <c r="Q472" s="548"/>
      <c r="R472" s="548"/>
      <c r="S472" s="548"/>
      <c r="T472" s="548"/>
      <c r="U472" s="548"/>
      <c r="V472" s="548"/>
      <c r="W472" s="190"/>
      <c r="X472" s="190"/>
      <c r="Y472" s="190"/>
      <c r="Z472" s="190"/>
      <c r="AA472" s="190"/>
      <c r="AB472" s="190"/>
      <c r="AC472" s="190"/>
      <c r="AD472" s="190"/>
      <c r="AE472" s="190"/>
      <c r="AF472" s="190"/>
      <c r="AG472" s="190"/>
      <c r="AH472" s="188"/>
      <c r="AI472" s="188"/>
      <c r="AJ472" s="188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88"/>
      <c r="AV472" s="302"/>
    </row>
    <row r="473" spans="1:48" ht="15.75" hidden="1" customHeight="1">
      <c r="A473" s="547" t="s">
        <v>195</v>
      </c>
      <c r="B473" s="547"/>
      <c r="C473" s="547"/>
      <c r="D473" s="547"/>
      <c r="E473" s="547"/>
      <c r="F473" s="547"/>
      <c r="G473" s="547"/>
      <c r="H473" s="547"/>
      <c r="I473" s="547"/>
      <c r="J473" s="547"/>
      <c r="K473" s="547"/>
      <c r="L473" s="547"/>
      <c r="M473" s="547"/>
      <c r="N473" s="547"/>
      <c r="O473" s="547"/>
      <c r="P473" s="547"/>
      <c r="Q473" s="547"/>
      <c r="R473" s="547"/>
      <c r="S473" s="547"/>
      <c r="T473" s="547"/>
      <c r="U473" s="547"/>
      <c r="V473" s="547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88"/>
      <c r="AI473" s="188"/>
      <c r="AJ473" s="188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88"/>
      <c r="AV473" s="302"/>
    </row>
    <row r="474" spans="1:48" ht="29.25" hidden="1" customHeight="1">
      <c r="A474" s="548" t="s">
        <v>65</v>
      </c>
      <c r="B474" s="548"/>
      <c r="C474" s="548"/>
      <c r="D474" s="548"/>
      <c r="E474" s="548"/>
      <c r="F474" s="548"/>
      <c r="G474" s="548"/>
      <c r="H474" s="548"/>
      <c r="I474" s="548"/>
      <c r="J474" s="548"/>
      <c r="K474" s="548"/>
      <c r="L474" s="548"/>
      <c r="M474" s="548"/>
      <c r="N474" s="548"/>
      <c r="O474" s="548"/>
      <c r="P474" s="548"/>
      <c r="Q474" s="548"/>
      <c r="R474" s="548"/>
      <c r="S474" s="548"/>
      <c r="T474" s="548"/>
      <c r="U474" s="548"/>
      <c r="V474" s="548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88"/>
      <c r="AI474" s="188"/>
      <c r="AJ474" s="188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88"/>
      <c r="AV474" s="302"/>
    </row>
    <row r="475" spans="1:48" ht="21.75" hidden="1" customHeight="1">
      <c r="A475" s="549" t="s">
        <v>48</v>
      </c>
      <c r="B475" s="549"/>
      <c r="C475" s="549"/>
      <c r="D475" s="549"/>
      <c r="E475" s="549"/>
      <c r="F475" s="549"/>
      <c r="G475" s="549"/>
      <c r="H475" s="549"/>
      <c r="I475" s="549"/>
      <c r="J475" s="549"/>
      <c r="K475" s="549"/>
      <c r="L475" s="549"/>
      <c r="M475" s="549"/>
      <c r="N475" s="4"/>
      <c r="O475" s="4"/>
      <c r="P475" s="4"/>
      <c r="Q475" s="4"/>
      <c r="R475" s="4"/>
      <c r="S475" s="4"/>
      <c r="T475" s="4"/>
      <c r="U475" s="5"/>
      <c r="V475" s="5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88"/>
      <c r="AI475" s="188"/>
      <c r="AJ475" s="188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88"/>
      <c r="AV475" s="302"/>
    </row>
    <row r="476" spans="1:48" ht="17.25" hidden="1" customHeight="1">
      <c r="A476" s="542"/>
      <c r="B476" s="543"/>
      <c r="C476" s="543"/>
      <c r="D476" s="543"/>
      <c r="E476" s="543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197">SUM(N476:T476)</f>
        <v>0</v>
      </c>
      <c r="V476" s="16" t="s">
        <v>3</v>
      </c>
      <c r="W476" s="93">
        <v>0</v>
      </c>
      <c r="X476" s="93">
        <v>0</v>
      </c>
      <c r="Y476" s="93">
        <v>0</v>
      </c>
      <c r="Z476" s="93">
        <v>0</v>
      </c>
      <c r="AA476" s="93">
        <v>0</v>
      </c>
      <c r="AB476" s="93">
        <v>0</v>
      </c>
      <c r="AC476" s="93">
        <v>0</v>
      </c>
      <c r="AD476" s="93">
        <v>0</v>
      </c>
      <c r="AE476" s="93">
        <v>0</v>
      </c>
      <c r="AF476" s="93">
        <v>0</v>
      </c>
      <c r="AG476" s="93">
        <v>0</v>
      </c>
      <c r="AH476" s="9">
        <v>0</v>
      </c>
      <c r="AI476" s="9">
        <v>0</v>
      </c>
      <c r="AJ476" s="9">
        <v>0</v>
      </c>
      <c r="AK476" s="93">
        <v>0</v>
      </c>
      <c r="AL476" s="93">
        <v>0</v>
      </c>
      <c r="AM476" s="93">
        <v>0</v>
      </c>
      <c r="AN476" s="93">
        <v>0</v>
      </c>
      <c r="AO476" s="93">
        <v>0</v>
      </c>
      <c r="AP476" s="93">
        <v>0</v>
      </c>
      <c r="AQ476" s="93">
        <v>0</v>
      </c>
      <c r="AR476" s="93">
        <v>0</v>
      </c>
      <c r="AS476" s="93">
        <v>0</v>
      </c>
      <c r="AT476" s="93">
        <v>0</v>
      </c>
      <c r="AU476" s="9">
        <v>0</v>
      </c>
      <c r="AV476" s="302"/>
    </row>
    <row r="477" spans="1:48" ht="17.25" hidden="1" customHeight="1">
      <c r="A477" s="542"/>
      <c r="B477" s="543"/>
      <c r="C477" s="543"/>
      <c r="D477" s="543"/>
      <c r="E477" s="543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197"/>
        <v>0</v>
      </c>
      <c r="V477" s="16" t="s">
        <v>8</v>
      </c>
      <c r="W477" s="93">
        <v>0</v>
      </c>
      <c r="X477" s="93">
        <v>0</v>
      </c>
      <c r="Y477" s="93">
        <v>0</v>
      </c>
      <c r="Z477" s="93">
        <v>0</v>
      </c>
      <c r="AA477" s="93">
        <v>0</v>
      </c>
      <c r="AB477" s="93">
        <v>0</v>
      </c>
      <c r="AC477" s="93">
        <v>0</v>
      </c>
      <c r="AD477" s="93">
        <v>0</v>
      </c>
      <c r="AE477" s="93">
        <v>0</v>
      </c>
      <c r="AF477" s="93">
        <v>0</v>
      </c>
      <c r="AG477" s="93">
        <v>0</v>
      </c>
      <c r="AH477" s="9">
        <v>0</v>
      </c>
      <c r="AI477" s="9">
        <v>0</v>
      </c>
      <c r="AJ477" s="9">
        <v>0</v>
      </c>
      <c r="AK477" s="93">
        <v>0</v>
      </c>
      <c r="AL477" s="93">
        <v>0</v>
      </c>
      <c r="AM477" s="93">
        <v>0</v>
      </c>
      <c r="AN477" s="93">
        <v>0</v>
      </c>
      <c r="AO477" s="93">
        <v>0</v>
      </c>
      <c r="AP477" s="93">
        <v>0</v>
      </c>
      <c r="AQ477" s="93">
        <v>0</v>
      </c>
      <c r="AR477" s="93">
        <v>0</v>
      </c>
      <c r="AS477" s="93">
        <v>0</v>
      </c>
      <c r="AT477" s="93">
        <v>0</v>
      </c>
      <c r="AU477" s="9">
        <v>0</v>
      </c>
      <c r="AV477" s="302"/>
    </row>
    <row r="478" spans="1:48" ht="17.25" hidden="1" customHeight="1">
      <c r="A478" s="542"/>
      <c r="B478" s="543"/>
      <c r="C478" s="543"/>
      <c r="D478" s="543"/>
      <c r="E478" s="543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197"/>
        <v>0</v>
      </c>
      <c r="V478" s="13" t="s">
        <v>50</v>
      </c>
      <c r="W478" s="93">
        <v>0</v>
      </c>
      <c r="X478" s="93">
        <v>0</v>
      </c>
      <c r="Y478" s="93">
        <v>0</v>
      </c>
      <c r="Z478" s="93">
        <v>0</v>
      </c>
      <c r="AA478" s="93">
        <v>0</v>
      </c>
      <c r="AB478" s="93">
        <v>0</v>
      </c>
      <c r="AC478" s="93">
        <v>0</v>
      </c>
      <c r="AD478" s="93">
        <v>0</v>
      </c>
      <c r="AE478" s="93">
        <v>0</v>
      </c>
      <c r="AF478" s="93">
        <v>0</v>
      </c>
      <c r="AG478" s="93">
        <v>0</v>
      </c>
      <c r="AH478" s="9">
        <v>0</v>
      </c>
      <c r="AI478" s="9">
        <v>0</v>
      </c>
      <c r="AJ478" s="9">
        <v>0</v>
      </c>
      <c r="AK478" s="93">
        <v>0</v>
      </c>
      <c r="AL478" s="93">
        <v>0</v>
      </c>
      <c r="AM478" s="93">
        <v>0</v>
      </c>
      <c r="AN478" s="93">
        <v>0</v>
      </c>
      <c r="AO478" s="93">
        <v>0</v>
      </c>
      <c r="AP478" s="93">
        <v>0</v>
      </c>
      <c r="AQ478" s="93">
        <v>0</v>
      </c>
      <c r="AR478" s="93">
        <v>0</v>
      </c>
      <c r="AS478" s="93">
        <v>0</v>
      </c>
      <c r="AT478" s="93">
        <v>0</v>
      </c>
      <c r="AU478" s="9">
        <v>0</v>
      </c>
      <c r="AV478" s="302"/>
    </row>
    <row r="479" spans="1:48" ht="17.25" hidden="1" customHeight="1">
      <c r="A479" s="542"/>
      <c r="B479" s="543"/>
      <c r="C479" s="543"/>
      <c r="D479" s="543"/>
      <c r="E479" s="543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197"/>
        <v>0</v>
      </c>
      <c r="V479" s="13" t="s">
        <v>51</v>
      </c>
      <c r="W479" s="93">
        <v>0</v>
      </c>
      <c r="X479" s="93">
        <v>0</v>
      </c>
      <c r="Y479" s="93">
        <v>0</v>
      </c>
      <c r="Z479" s="93">
        <v>0</v>
      </c>
      <c r="AA479" s="93">
        <v>0</v>
      </c>
      <c r="AB479" s="93">
        <v>0</v>
      </c>
      <c r="AC479" s="93">
        <v>0</v>
      </c>
      <c r="AD479" s="93">
        <v>0</v>
      </c>
      <c r="AE479" s="93">
        <v>0</v>
      </c>
      <c r="AF479" s="93">
        <v>0</v>
      </c>
      <c r="AG479" s="93">
        <v>0</v>
      </c>
      <c r="AH479" s="9">
        <v>0</v>
      </c>
      <c r="AI479" s="9">
        <v>0</v>
      </c>
      <c r="AJ479" s="9">
        <v>0</v>
      </c>
      <c r="AK479" s="93">
        <v>0</v>
      </c>
      <c r="AL479" s="93">
        <v>0</v>
      </c>
      <c r="AM479" s="93">
        <v>0</v>
      </c>
      <c r="AN479" s="93">
        <v>0</v>
      </c>
      <c r="AO479" s="93">
        <v>0</v>
      </c>
      <c r="AP479" s="93">
        <v>0</v>
      </c>
      <c r="AQ479" s="93">
        <v>0</v>
      </c>
      <c r="AR479" s="93">
        <v>0</v>
      </c>
      <c r="AS479" s="93">
        <v>0</v>
      </c>
      <c r="AT479" s="93">
        <v>0</v>
      </c>
      <c r="AU479" s="9">
        <v>0</v>
      </c>
      <c r="AV479" s="302"/>
    </row>
    <row r="480" spans="1:48" ht="17.25" hidden="1" customHeight="1">
      <c r="A480" s="18"/>
      <c r="B480" s="19"/>
      <c r="C480" s="357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197"/>
        <v>0</v>
      </c>
      <c r="V480" s="13" t="s">
        <v>52</v>
      </c>
      <c r="W480" s="93">
        <v>0</v>
      </c>
      <c r="X480" s="93">
        <v>0</v>
      </c>
      <c r="Y480" s="93">
        <v>0</v>
      </c>
      <c r="Z480" s="93">
        <v>0</v>
      </c>
      <c r="AA480" s="93">
        <v>0</v>
      </c>
      <c r="AB480" s="93">
        <v>0</v>
      </c>
      <c r="AC480" s="93">
        <v>0</v>
      </c>
      <c r="AD480" s="93">
        <v>0</v>
      </c>
      <c r="AE480" s="93">
        <v>0</v>
      </c>
      <c r="AF480" s="93">
        <v>0</v>
      </c>
      <c r="AG480" s="93">
        <v>0</v>
      </c>
      <c r="AH480" s="9">
        <v>0</v>
      </c>
      <c r="AI480" s="9">
        <v>0</v>
      </c>
      <c r="AJ480" s="9">
        <v>0</v>
      </c>
      <c r="AK480" s="93">
        <v>0</v>
      </c>
      <c r="AL480" s="93">
        <v>0</v>
      </c>
      <c r="AM480" s="93">
        <v>0</v>
      </c>
      <c r="AN480" s="93">
        <v>0</v>
      </c>
      <c r="AO480" s="93">
        <v>0</v>
      </c>
      <c r="AP480" s="93">
        <v>0</v>
      </c>
      <c r="AQ480" s="93">
        <v>0</v>
      </c>
      <c r="AR480" s="93">
        <v>0</v>
      </c>
      <c r="AS480" s="93">
        <v>0</v>
      </c>
      <c r="AT480" s="93">
        <v>0</v>
      </c>
      <c r="AU480" s="9">
        <v>0</v>
      </c>
      <c r="AV480" s="302"/>
    </row>
    <row r="481" spans="1:48" ht="17.25" hidden="1" customHeight="1">
      <c r="A481" s="542"/>
      <c r="B481" s="543"/>
      <c r="C481" s="543"/>
      <c r="D481" s="543"/>
      <c r="E481" s="543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30">
        <v>0</v>
      </c>
      <c r="O481" s="230">
        <v>0</v>
      </c>
      <c r="P481" s="230">
        <v>0</v>
      </c>
      <c r="Q481" s="230">
        <v>0</v>
      </c>
      <c r="R481" s="230">
        <v>0</v>
      </c>
      <c r="S481" s="230">
        <v>0</v>
      </c>
      <c r="T481" s="230">
        <v>0</v>
      </c>
      <c r="U481" s="231">
        <f t="shared" si="197"/>
        <v>0</v>
      </c>
      <c r="V481" s="231" t="s">
        <v>11</v>
      </c>
      <c r="W481" s="193">
        <v>0</v>
      </c>
      <c r="X481" s="193">
        <v>0</v>
      </c>
      <c r="Y481" s="193">
        <v>0</v>
      </c>
      <c r="Z481" s="193">
        <v>0</v>
      </c>
      <c r="AA481" s="193">
        <v>0</v>
      </c>
      <c r="AB481" s="193">
        <v>0</v>
      </c>
      <c r="AC481" s="193">
        <v>0</v>
      </c>
      <c r="AD481" s="193">
        <v>0</v>
      </c>
      <c r="AE481" s="193">
        <v>0</v>
      </c>
      <c r="AF481" s="193">
        <v>0</v>
      </c>
      <c r="AG481" s="193">
        <v>0</v>
      </c>
      <c r="AH481" s="230">
        <v>0</v>
      </c>
      <c r="AI481" s="230">
        <v>0</v>
      </c>
      <c r="AJ481" s="230">
        <v>0</v>
      </c>
      <c r="AK481" s="193">
        <v>0</v>
      </c>
      <c r="AL481" s="193">
        <v>0</v>
      </c>
      <c r="AM481" s="193">
        <v>0</v>
      </c>
      <c r="AN481" s="193">
        <v>0</v>
      </c>
      <c r="AO481" s="193">
        <v>0</v>
      </c>
      <c r="AP481" s="193">
        <v>0</v>
      </c>
      <c r="AQ481" s="193">
        <v>0</v>
      </c>
      <c r="AR481" s="193">
        <v>0</v>
      </c>
      <c r="AS481" s="193">
        <v>0</v>
      </c>
      <c r="AT481" s="193">
        <v>0</v>
      </c>
      <c r="AU481" s="230">
        <v>0</v>
      </c>
      <c r="AV481" s="328"/>
    </row>
    <row r="482" spans="1:48" ht="15.75" hidden="1" customHeight="1">
      <c r="A482" s="459" t="s">
        <v>876</v>
      </c>
      <c r="B482" s="460"/>
      <c r="C482" s="460"/>
      <c r="D482" s="460"/>
      <c r="E482" s="460"/>
      <c r="F482" s="460"/>
      <c r="G482" s="460"/>
      <c r="H482" s="460"/>
      <c r="I482" s="460"/>
      <c r="J482" s="460"/>
      <c r="K482" s="460"/>
      <c r="L482" s="460"/>
      <c r="M482" s="460"/>
      <c r="N482" s="460"/>
      <c r="O482" s="460"/>
      <c r="P482" s="460"/>
      <c r="Q482" s="460"/>
      <c r="R482" s="460"/>
      <c r="S482" s="460"/>
      <c r="T482" s="460"/>
      <c r="U482" s="460"/>
      <c r="V482" s="460"/>
      <c r="W482" s="461"/>
      <c r="X482" s="461"/>
      <c r="Y482" s="461"/>
      <c r="Z482" s="461"/>
      <c r="AA482" s="461"/>
      <c r="AB482" s="461"/>
      <c r="AC482" s="461"/>
      <c r="AD482" s="461"/>
      <c r="AE482" s="461"/>
      <c r="AF482" s="461"/>
      <c r="AG482" s="461"/>
      <c r="AH482" s="461"/>
      <c r="AI482" s="461"/>
      <c r="AJ482" s="461"/>
      <c r="AK482" s="461"/>
      <c r="AL482" s="461"/>
      <c r="AM482" s="461"/>
      <c r="AN482" s="461"/>
      <c r="AO482" s="461"/>
      <c r="AP482" s="461"/>
      <c r="AQ482" s="461"/>
      <c r="AR482" s="461"/>
      <c r="AS482" s="461"/>
      <c r="AT482" s="461"/>
      <c r="AU482" s="461"/>
      <c r="AV482" s="462"/>
    </row>
    <row r="483" spans="1:48" ht="15.75" hidden="1" customHeight="1">
      <c r="A483" s="467" t="s">
        <v>196</v>
      </c>
      <c r="B483" s="468"/>
      <c r="C483" s="468"/>
      <c r="D483" s="468"/>
      <c r="E483" s="468"/>
      <c r="F483" s="468"/>
      <c r="G483" s="468"/>
      <c r="H483" s="468"/>
      <c r="I483" s="468"/>
      <c r="J483" s="468"/>
      <c r="K483" s="468"/>
      <c r="L483" s="468"/>
      <c r="M483" s="468"/>
      <c r="N483" s="468"/>
      <c r="O483" s="468"/>
      <c r="P483" s="468"/>
      <c r="Q483" s="468"/>
      <c r="R483" s="468"/>
      <c r="S483" s="468"/>
      <c r="T483" s="468"/>
      <c r="U483" s="468"/>
      <c r="V483" s="468"/>
      <c r="W483" s="469"/>
      <c r="X483" s="469"/>
      <c r="Y483" s="469"/>
      <c r="Z483" s="469"/>
      <c r="AA483" s="469"/>
      <c r="AB483" s="469"/>
      <c r="AC483" s="469"/>
      <c r="AD483" s="469"/>
      <c r="AE483" s="469"/>
      <c r="AF483" s="469"/>
      <c r="AG483" s="469"/>
      <c r="AH483" s="469"/>
      <c r="AI483" s="469"/>
      <c r="AJ483" s="469"/>
      <c r="AK483" s="469"/>
      <c r="AL483" s="469"/>
      <c r="AM483" s="469"/>
      <c r="AN483" s="469"/>
      <c r="AO483" s="469"/>
      <c r="AP483" s="469"/>
      <c r="AQ483" s="469"/>
      <c r="AR483" s="469"/>
      <c r="AS483" s="469"/>
      <c r="AT483" s="469"/>
      <c r="AU483" s="469"/>
      <c r="AV483" s="470"/>
    </row>
    <row r="484" spans="1:48" ht="19.5" customHeight="1">
      <c r="A484" s="525"/>
      <c r="B484" s="474" t="s">
        <v>357</v>
      </c>
      <c r="C484" s="656" t="s">
        <v>360</v>
      </c>
      <c r="D484" s="474" t="s">
        <v>275</v>
      </c>
      <c r="E484" s="474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517">
        <v>2023</v>
      </c>
      <c r="K484" s="517">
        <v>2023</v>
      </c>
      <c r="L484" s="515">
        <v>5.3825500000000002</v>
      </c>
      <c r="M484" s="515">
        <f t="shared" ref="M484" si="198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199">SUM(N484:T484)</f>
        <v>0</v>
      </c>
      <c r="V484" s="7" t="s">
        <v>3</v>
      </c>
      <c r="W484" s="93">
        <v>0</v>
      </c>
      <c r="X484" s="93">
        <f>X485</f>
        <v>0</v>
      </c>
      <c r="Y484" s="93">
        <f t="shared" ref="Y484:AT484" si="200">Y485</f>
        <v>0</v>
      </c>
      <c r="Z484" s="93">
        <f t="shared" si="200"/>
        <v>0</v>
      </c>
      <c r="AA484" s="93">
        <f t="shared" si="200"/>
        <v>0</v>
      </c>
      <c r="AB484" s="93">
        <f t="shared" si="200"/>
        <v>0</v>
      </c>
      <c r="AC484" s="93">
        <f t="shared" si="200"/>
        <v>0</v>
      </c>
      <c r="AD484" s="93">
        <f t="shared" si="200"/>
        <v>0</v>
      </c>
      <c r="AE484" s="93">
        <f t="shared" si="200"/>
        <v>0</v>
      </c>
      <c r="AF484" s="93">
        <f t="shared" si="200"/>
        <v>86.39667</v>
      </c>
      <c r="AG484" s="93">
        <f t="shared" si="200"/>
        <v>0</v>
      </c>
      <c r="AH484" s="93">
        <f t="shared" si="200"/>
        <v>0</v>
      </c>
      <c r="AI484" s="93">
        <f t="shared" si="200"/>
        <v>0</v>
      </c>
      <c r="AJ484" s="93">
        <f t="shared" si="200"/>
        <v>0</v>
      </c>
      <c r="AK484" s="93">
        <f t="shared" si="200"/>
        <v>86.39667</v>
      </c>
      <c r="AL484" s="93">
        <f t="shared" si="200"/>
        <v>0</v>
      </c>
      <c r="AM484" s="93">
        <f t="shared" si="200"/>
        <v>0</v>
      </c>
      <c r="AN484" s="93">
        <f t="shared" si="200"/>
        <v>0</v>
      </c>
      <c r="AO484" s="93">
        <f t="shared" si="200"/>
        <v>0</v>
      </c>
      <c r="AP484" s="93">
        <f t="shared" si="200"/>
        <v>0</v>
      </c>
      <c r="AQ484" s="93">
        <f t="shared" si="200"/>
        <v>0</v>
      </c>
      <c r="AR484" s="93">
        <f t="shared" si="200"/>
        <v>0</v>
      </c>
      <c r="AS484" s="93">
        <f t="shared" si="200"/>
        <v>0</v>
      </c>
      <c r="AT484" s="93">
        <f t="shared" si="200"/>
        <v>0</v>
      </c>
      <c r="AU484" s="5">
        <v>0</v>
      </c>
      <c r="AV484" s="302"/>
    </row>
    <row r="485" spans="1:48" s="275" customFormat="1" ht="30" hidden="1" customHeight="1">
      <c r="A485" s="526"/>
      <c r="B485" s="474"/>
      <c r="C485" s="656"/>
      <c r="D485" s="474"/>
      <c r="E485" s="474"/>
      <c r="F485" s="272"/>
      <c r="G485" s="272"/>
      <c r="H485" s="272"/>
      <c r="I485" s="272"/>
      <c r="J485" s="517"/>
      <c r="K485" s="517"/>
      <c r="L485" s="515"/>
      <c r="M485" s="515"/>
      <c r="N485" s="273"/>
      <c r="O485" s="273"/>
      <c r="P485" s="273"/>
      <c r="Q485" s="273"/>
      <c r="R485" s="273"/>
      <c r="S485" s="273"/>
      <c r="T485" s="273"/>
      <c r="U485" s="273"/>
      <c r="V485" s="279" t="s">
        <v>995</v>
      </c>
      <c r="W485" s="274"/>
      <c r="X485" s="274">
        <v>0</v>
      </c>
      <c r="Y485" s="274"/>
      <c r="Z485" s="274"/>
      <c r="AA485" s="274"/>
      <c r="AB485" s="274"/>
      <c r="AC485" s="274"/>
      <c r="AD485" s="274"/>
      <c r="AE485" s="274"/>
      <c r="AF485" s="274">
        <v>86.39667</v>
      </c>
      <c r="AG485" s="274">
        <v>0</v>
      </c>
      <c r="AH485" s="273"/>
      <c r="AI485" s="273"/>
      <c r="AJ485" s="273"/>
      <c r="AK485" s="274">
        <v>86.39667</v>
      </c>
      <c r="AL485" s="274"/>
      <c r="AM485" s="274"/>
      <c r="AN485" s="274"/>
      <c r="AO485" s="274"/>
      <c r="AP485" s="274"/>
      <c r="AQ485" s="274"/>
      <c r="AR485" s="274"/>
      <c r="AS485" s="274"/>
      <c r="AT485" s="274"/>
      <c r="AU485" s="273"/>
      <c r="AV485" s="330"/>
    </row>
    <row r="486" spans="1:48" ht="19.5" customHeight="1">
      <c r="A486" s="526"/>
      <c r="B486" s="474"/>
      <c r="C486" s="656"/>
      <c r="D486" s="474"/>
      <c r="E486" s="474"/>
      <c r="F486" s="6" t="s">
        <v>19</v>
      </c>
      <c r="G486" s="6" t="s">
        <v>22</v>
      </c>
      <c r="H486" s="6" t="s">
        <v>297</v>
      </c>
      <c r="I486" s="6" t="s">
        <v>297</v>
      </c>
      <c r="J486" s="517"/>
      <c r="K486" s="517"/>
      <c r="L486" s="515"/>
      <c r="M486" s="515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199"/>
        <v>0</v>
      </c>
      <c r="V486" s="5" t="s">
        <v>8</v>
      </c>
      <c r="W486" s="93">
        <v>0</v>
      </c>
      <c r="X486" s="93">
        <v>0</v>
      </c>
      <c r="Y486" s="93">
        <v>0</v>
      </c>
      <c r="Z486" s="93">
        <v>0</v>
      </c>
      <c r="AA486" s="93">
        <v>0</v>
      </c>
      <c r="AB486" s="93">
        <v>0</v>
      </c>
      <c r="AC486" s="93">
        <v>0</v>
      </c>
      <c r="AD486" s="93">
        <v>0</v>
      </c>
      <c r="AE486" s="93">
        <v>0</v>
      </c>
      <c r="AF486" s="93">
        <v>0</v>
      </c>
      <c r="AG486" s="93">
        <v>0</v>
      </c>
      <c r="AH486" s="5">
        <v>0</v>
      </c>
      <c r="AI486" s="5">
        <v>0</v>
      </c>
      <c r="AJ486" s="5">
        <v>0</v>
      </c>
      <c r="AK486" s="93">
        <v>0</v>
      </c>
      <c r="AL486" s="93">
        <v>0</v>
      </c>
      <c r="AM486" s="93">
        <v>0</v>
      </c>
      <c r="AN486" s="93">
        <v>0</v>
      </c>
      <c r="AO486" s="93">
        <v>0</v>
      </c>
      <c r="AP486" s="93">
        <v>0</v>
      </c>
      <c r="AQ486" s="93">
        <v>0</v>
      </c>
      <c r="AR486" s="93">
        <v>0</v>
      </c>
      <c r="AS486" s="93">
        <v>0</v>
      </c>
      <c r="AT486" s="93">
        <v>0</v>
      </c>
      <c r="AU486" s="5">
        <v>0</v>
      </c>
      <c r="AV486" s="302"/>
    </row>
    <row r="487" spans="1:48" ht="19.5" customHeight="1">
      <c r="A487" s="526"/>
      <c r="B487" s="474"/>
      <c r="C487" s="656"/>
      <c r="D487" s="474"/>
      <c r="E487" s="474"/>
      <c r="F487" s="476" t="s">
        <v>39</v>
      </c>
      <c r="G487" s="476" t="s">
        <v>21</v>
      </c>
      <c r="H487" s="476" t="s">
        <v>297</v>
      </c>
      <c r="I487" s="476" t="s">
        <v>297</v>
      </c>
      <c r="J487" s="517"/>
      <c r="K487" s="517"/>
      <c r="L487" s="515"/>
      <c r="M487" s="515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199"/>
        <v>0</v>
      </c>
      <c r="V487" s="7" t="s">
        <v>50</v>
      </c>
      <c r="W487" s="93">
        <v>0</v>
      </c>
      <c r="X487" s="93">
        <v>0</v>
      </c>
      <c r="Y487" s="93">
        <v>0</v>
      </c>
      <c r="Z487" s="93">
        <v>0</v>
      </c>
      <c r="AA487" s="93">
        <v>0</v>
      </c>
      <c r="AB487" s="93">
        <v>0</v>
      </c>
      <c r="AC487" s="93">
        <v>0</v>
      </c>
      <c r="AD487" s="93">
        <v>0</v>
      </c>
      <c r="AE487" s="93">
        <v>0</v>
      </c>
      <c r="AF487" s="93">
        <v>0</v>
      </c>
      <c r="AG487" s="93">
        <v>0</v>
      </c>
      <c r="AH487" s="5">
        <v>0</v>
      </c>
      <c r="AI487" s="5">
        <v>0</v>
      </c>
      <c r="AJ487" s="5">
        <v>0</v>
      </c>
      <c r="AK487" s="93">
        <v>0</v>
      </c>
      <c r="AL487" s="93">
        <v>0</v>
      </c>
      <c r="AM487" s="93">
        <v>0</v>
      </c>
      <c r="AN487" s="93">
        <v>0</v>
      </c>
      <c r="AO487" s="93">
        <v>0</v>
      </c>
      <c r="AP487" s="93">
        <v>0</v>
      </c>
      <c r="AQ487" s="93">
        <v>0</v>
      </c>
      <c r="AR487" s="93">
        <v>0</v>
      </c>
      <c r="AS487" s="93">
        <v>0</v>
      </c>
      <c r="AT487" s="93">
        <v>0</v>
      </c>
      <c r="AU487" s="5">
        <v>0</v>
      </c>
      <c r="AV487" s="302"/>
    </row>
    <row r="488" spans="1:48" ht="19.5" customHeight="1">
      <c r="A488" s="526"/>
      <c r="B488" s="474"/>
      <c r="C488" s="656"/>
      <c r="D488" s="474"/>
      <c r="E488" s="474"/>
      <c r="F488" s="476"/>
      <c r="G488" s="476"/>
      <c r="H488" s="476"/>
      <c r="I488" s="476"/>
      <c r="J488" s="517"/>
      <c r="K488" s="517"/>
      <c r="L488" s="515"/>
      <c r="M488" s="515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199"/>
        <v>0</v>
      </c>
      <c r="V488" s="7" t="s">
        <v>51</v>
      </c>
      <c r="W488" s="93">
        <v>0</v>
      </c>
      <c r="X488" s="93">
        <v>0</v>
      </c>
      <c r="Y488" s="93">
        <v>0</v>
      </c>
      <c r="Z488" s="93">
        <v>0</v>
      </c>
      <c r="AA488" s="93">
        <v>0</v>
      </c>
      <c r="AB488" s="93">
        <v>0</v>
      </c>
      <c r="AC488" s="93">
        <v>0</v>
      </c>
      <c r="AD488" s="93">
        <v>0</v>
      </c>
      <c r="AE488" s="93">
        <v>0</v>
      </c>
      <c r="AF488" s="93">
        <v>0</v>
      </c>
      <c r="AG488" s="93">
        <v>0</v>
      </c>
      <c r="AH488" s="5">
        <v>0</v>
      </c>
      <c r="AI488" s="5">
        <v>0</v>
      </c>
      <c r="AJ488" s="5">
        <v>0</v>
      </c>
      <c r="AK488" s="93">
        <v>0</v>
      </c>
      <c r="AL488" s="93">
        <v>0</v>
      </c>
      <c r="AM488" s="93">
        <v>0</v>
      </c>
      <c r="AN488" s="93">
        <v>0</v>
      </c>
      <c r="AO488" s="93">
        <v>0</v>
      </c>
      <c r="AP488" s="93">
        <v>0</v>
      </c>
      <c r="AQ488" s="93">
        <v>0</v>
      </c>
      <c r="AR488" s="93">
        <v>0</v>
      </c>
      <c r="AS488" s="93">
        <v>0</v>
      </c>
      <c r="AT488" s="93">
        <v>0</v>
      </c>
      <c r="AU488" s="5">
        <v>0</v>
      </c>
      <c r="AV488" s="302"/>
    </row>
    <row r="489" spans="1:48" ht="18" customHeight="1">
      <c r="A489" s="526"/>
      <c r="B489" s="474"/>
      <c r="C489" s="656"/>
      <c r="D489" s="474"/>
      <c r="E489" s="474"/>
      <c r="F489" s="476"/>
      <c r="G489" s="476"/>
      <c r="H489" s="476"/>
      <c r="I489" s="476"/>
      <c r="J489" s="517"/>
      <c r="K489" s="517"/>
      <c r="L489" s="515"/>
      <c r="M489" s="515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199"/>
        <v>0</v>
      </c>
      <c r="V489" s="7" t="s">
        <v>52</v>
      </c>
      <c r="W489" s="93">
        <v>0</v>
      </c>
      <c r="X489" s="93">
        <v>0</v>
      </c>
      <c r="Y489" s="93">
        <v>0</v>
      </c>
      <c r="Z489" s="93">
        <v>0</v>
      </c>
      <c r="AA489" s="93">
        <v>0</v>
      </c>
      <c r="AB489" s="93">
        <v>0</v>
      </c>
      <c r="AC489" s="93">
        <v>0</v>
      </c>
      <c r="AD489" s="93">
        <v>0</v>
      </c>
      <c r="AE489" s="93">
        <v>0</v>
      </c>
      <c r="AF489" s="93">
        <v>0</v>
      </c>
      <c r="AG489" s="93">
        <v>0</v>
      </c>
      <c r="AH489" s="5">
        <v>0</v>
      </c>
      <c r="AI489" s="5">
        <v>0</v>
      </c>
      <c r="AJ489" s="5">
        <v>0</v>
      </c>
      <c r="AK489" s="93">
        <v>0</v>
      </c>
      <c r="AL489" s="93">
        <v>0</v>
      </c>
      <c r="AM489" s="93">
        <v>0</v>
      </c>
      <c r="AN489" s="93">
        <v>0</v>
      </c>
      <c r="AO489" s="93">
        <v>0</v>
      </c>
      <c r="AP489" s="93">
        <v>0</v>
      </c>
      <c r="AQ489" s="93">
        <v>0</v>
      </c>
      <c r="AR489" s="93">
        <v>0</v>
      </c>
      <c r="AS489" s="93">
        <v>0</v>
      </c>
      <c r="AT489" s="93">
        <v>0</v>
      </c>
      <c r="AU489" s="5">
        <v>0</v>
      </c>
      <c r="AV489" s="302"/>
    </row>
    <row r="490" spans="1:48" ht="17.25" customHeight="1">
      <c r="A490" s="527"/>
      <c r="B490" s="474"/>
      <c r="C490" s="656"/>
      <c r="D490" s="474"/>
      <c r="E490" s="474"/>
      <c r="F490" s="476"/>
      <c r="G490" s="476"/>
      <c r="H490" s="476"/>
      <c r="I490" s="476"/>
      <c r="J490" s="517"/>
      <c r="K490" s="517"/>
      <c r="L490" s="515"/>
      <c r="M490" s="515"/>
      <c r="N490" s="230">
        <f t="shared" ref="N490:T490" si="201">SUM(N484:N489)</f>
        <v>0</v>
      </c>
      <c r="O490" s="230">
        <f t="shared" si="201"/>
        <v>0</v>
      </c>
      <c r="P490" s="230">
        <f t="shared" si="201"/>
        <v>0</v>
      </c>
      <c r="Q490" s="230">
        <f t="shared" si="201"/>
        <v>0</v>
      </c>
      <c r="R490" s="230">
        <f t="shared" si="201"/>
        <v>0</v>
      </c>
      <c r="S490" s="230">
        <f t="shared" si="201"/>
        <v>0</v>
      </c>
      <c r="T490" s="230">
        <f t="shared" si="201"/>
        <v>0</v>
      </c>
      <c r="U490" s="231">
        <f t="shared" si="199"/>
        <v>0</v>
      </c>
      <c r="V490" s="231" t="s">
        <v>11</v>
      </c>
      <c r="W490" s="193">
        <f t="shared" ref="W490:AU490" si="202">SUM(W484:W489)</f>
        <v>0</v>
      </c>
      <c r="X490" s="193">
        <f>X484</f>
        <v>0</v>
      </c>
      <c r="Y490" s="193">
        <f t="shared" ref="Y490:AS490" si="203">Y484</f>
        <v>0</v>
      </c>
      <c r="Z490" s="193">
        <f t="shared" si="203"/>
        <v>0</v>
      </c>
      <c r="AA490" s="193">
        <f t="shared" si="203"/>
        <v>0</v>
      </c>
      <c r="AB490" s="193">
        <f t="shared" si="203"/>
        <v>0</v>
      </c>
      <c r="AC490" s="193">
        <f t="shared" si="203"/>
        <v>0</v>
      </c>
      <c r="AD490" s="193">
        <f t="shared" si="203"/>
        <v>0</v>
      </c>
      <c r="AE490" s="193">
        <f t="shared" si="203"/>
        <v>0</v>
      </c>
      <c r="AF490" s="193">
        <f t="shared" si="203"/>
        <v>86.39667</v>
      </c>
      <c r="AG490" s="193">
        <f t="shared" si="203"/>
        <v>0</v>
      </c>
      <c r="AH490" s="193">
        <f t="shared" si="203"/>
        <v>0</v>
      </c>
      <c r="AI490" s="193">
        <f t="shared" si="203"/>
        <v>0</v>
      </c>
      <c r="AJ490" s="193">
        <f t="shared" si="203"/>
        <v>0</v>
      </c>
      <c r="AK490" s="193">
        <f t="shared" si="203"/>
        <v>86.39667</v>
      </c>
      <c r="AL490" s="193">
        <f t="shared" si="203"/>
        <v>0</v>
      </c>
      <c r="AM490" s="193">
        <f t="shared" si="203"/>
        <v>0</v>
      </c>
      <c r="AN490" s="193">
        <f t="shared" si="203"/>
        <v>0</v>
      </c>
      <c r="AO490" s="193">
        <f t="shared" si="203"/>
        <v>0</v>
      </c>
      <c r="AP490" s="193">
        <f t="shared" si="203"/>
        <v>0</v>
      </c>
      <c r="AQ490" s="193">
        <f t="shared" si="203"/>
        <v>0</v>
      </c>
      <c r="AR490" s="193">
        <f t="shared" si="203"/>
        <v>0</v>
      </c>
      <c r="AS490" s="193">
        <f t="shared" si="203"/>
        <v>0</v>
      </c>
      <c r="AT490" s="193">
        <f t="shared" si="202"/>
        <v>0</v>
      </c>
      <c r="AU490" s="230">
        <f t="shared" si="202"/>
        <v>0</v>
      </c>
      <c r="AV490" s="328"/>
    </row>
    <row r="491" spans="1:48" ht="19.5" customHeight="1">
      <c r="A491" s="525"/>
      <c r="B491" s="474" t="s">
        <v>358</v>
      </c>
      <c r="C491" s="656" t="s">
        <v>362</v>
      </c>
      <c r="D491" s="474" t="s">
        <v>275</v>
      </c>
      <c r="E491" s="474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517">
        <v>2023</v>
      </c>
      <c r="K491" s="517">
        <v>2023</v>
      </c>
      <c r="L491" s="515">
        <v>10.92723</v>
      </c>
      <c r="M491" s="515">
        <f t="shared" ref="M491" si="204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199"/>
        <v>0</v>
      </c>
      <c r="V491" s="7" t="s">
        <v>3</v>
      </c>
      <c r="W491" s="93">
        <v>0</v>
      </c>
      <c r="X491" s="93">
        <f>X492</f>
        <v>0</v>
      </c>
      <c r="Y491" s="93">
        <f t="shared" ref="Y491:AP491" si="205">Y492</f>
        <v>0</v>
      </c>
      <c r="Z491" s="93">
        <f t="shared" si="205"/>
        <v>0</v>
      </c>
      <c r="AA491" s="93">
        <f t="shared" si="205"/>
        <v>0</v>
      </c>
      <c r="AB491" s="93">
        <f t="shared" si="205"/>
        <v>0</v>
      </c>
      <c r="AC491" s="93">
        <f t="shared" si="205"/>
        <v>0</v>
      </c>
      <c r="AD491" s="93">
        <f t="shared" si="205"/>
        <v>0</v>
      </c>
      <c r="AE491" s="93">
        <f t="shared" si="205"/>
        <v>0</v>
      </c>
      <c r="AF491" s="93">
        <f t="shared" si="205"/>
        <v>106.61417</v>
      </c>
      <c r="AG491" s="93">
        <f t="shared" si="205"/>
        <v>0</v>
      </c>
      <c r="AH491" s="93">
        <f t="shared" si="205"/>
        <v>0</v>
      </c>
      <c r="AI491" s="93">
        <f t="shared" si="205"/>
        <v>0</v>
      </c>
      <c r="AJ491" s="93">
        <f t="shared" si="205"/>
        <v>0</v>
      </c>
      <c r="AK491" s="93">
        <f t="shared" si="205"/>
        <v>106.61417</v>
      </c>
      <c r="AL491" s="93">
        <f t="shared" si="205"/>
        <v>0</v>
      </c>
      <c r="AM491" s="93">
        <f t="shared" si="205"/>
        <v>0</v>
      </c>
      <c r="AN491" s="93">
        <f t="shared" si="205"/>
        <v>0</v>
      </c>
      <c r="AO491" s="93">
        <f t="shared" si="205"/>
        <v>0</v>
      </c>
      <c r="AP491" s="93">
        <f t="shared" si="205"/>
        <v>0</v>
      </c>
      <c r="AQ491" s="93">
        <v>0</v>
      </c>
      <c r="AR491" s="93">
        <v>0</v>
      </c>
      <c r="AS491" s="93">
        <v>0</v>
      </c>
      <c r="AT491" s="93">
        <v>0</v>
      </c>
      <c r="AU491" s="5">
        <v>0</v>
      </c>
      <c r="AV491" s="302"/>
    </row>
    <row r="492" spans="1:48" ht="28.5" hidden="1" customHeight="1">
      <c r="A492" s="526"/>
      <c r="B492" s="474"/>
      <c r="C492" s="656"/>
      <c r="D492" s="474"/>
      <c r="E492" s="474"/>
      <c r="F492" s="6"/>
      <c r="G492" s="6"/>
      <c r="H492" s="6"/>
      <c r="I492" s="6"/>
      <c r="J492" s="517"/>
      <c r="K492" s="517"/>
      <c r="L492" s="515"/>
      <c r="M492" s="515"/>
      <c r="N492" s="5"/>
      <c r="O492" s="5"/>
      <c r="P492" s="5"/>
      <c r="Q492" s="5"/>
      <c r="R492" s="5"/>
      <c r="S492" s="5"/>
      <c r="T492" s="5"/>
      <c r="U492" s="5"/>
      <c r="V492" s="279" t="s">
        <v>995</v>
      </c>
      <c r="W492" s="274"/>
      <c r="X492" s="274">
        <v>0</v>
      </c>
      <c r="Y492" s="274"/>
      <c r="Z492" s="274"/>
      <c r="AA492" s="274"/>
      <c r="AB492" s="274"/>
      <c r="AC492" s="274"/>
      <c r="AD492" s="274"/>
      <c r="AE492" s="274"/>
      <c r="AF492" s="274">
        <v>106.61417</v>
      </c>
      <c r="AG492" s="274">
        <v>0</v>
      </c>
      <c r="AH492" s="273"/>
      <c r="AI492" s="273"/>
      <c r="AJ492" s="273"/>
      <c r="AK492" s="274">
        <v>106.61417</v>
      </c>
      <c r="AL492" s="274"/>
      <c r="AM492" s="274"/>
      <c r="AN492" s="274"/>
      <c r="AO492" s="274"/>
      <c r="AP492" s="274"/>
      <c r="AQ492" s="93"/>
      <c r="AR492" s="93"/>
      <c r="AS492" s="93"/>
      <c r="AT492" s="93"/>
      <c r="AU492" s="5"/>
      <c r="AV492" s="302"/>
    </row>
    <row r="493" spans="1:48" ht="19.5" customHeight="1">
      <c r="A493" s="526"/>
      <c r="B493" s="474"/>
      <c r="C493" s="656"/>
      <c r="D493" s="474"/>
      <c r="E493" s="474"/>
      <c r="F493" s="6" t="s">
        <v>19</v>
      </c>
      <c r="G493" s="6" t="s">
        <v>22</v>
      </c>
      <c r="H493" s="6" t="s">
        <v>297</v>
      </c>
      <c r="I493" s="6" t="s">
        <v>297</v>
      </c>
      <c r="J493" s="517"/>
      <c r="K493" s="517"/>
      <c r="L493" s="515"/>
      <c r="M493" s="515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199"/>
        <v>0</v>
      </c>
      <c r="V493" s="5" t="s">
        <v>8</v>
      </c>
      <c r="W493" s="93">
        <v>0</v>
      </c>
      <c r="X493" s="93">
        <v>0</v>
      </c>
      <c r="Y493" s="93">
        <v>0</v>
      </c>
      <c r="Z493" s="93">
        <v>0</v>
      </c>
      <c r="AA493" s="93">
        <v>0</v>
      </c>
      <c r="AB493" s="93">
        <v>0</v>
      </c>
      <c r="AC493" s="93">
        <v>0</v>
      </c>
      <c r="AD493" s="93">
        <v>0</v>
      </c>
      <c r="AE493" s="93">
        <v>0</v>
      </c>
      <c r="AF493" s="93">
        <v>0</v>
      </c>
      <c r="AG493" s="93">
        <v>0</v>
      </c>
      <c r="AH493" s="5">
        <v>0</v>
      </c>
      <c r="AI493" s="5">
        <v>0</v>
      </c>
      <c r="AJ493" s="5">
        <v>0</v>
      </c>
      <c r="AK493" s="93">
        <v>0</v>
      </c>
      <c r="AL493" s="93">
        <v>0</v>
      </c>
      <c r="AM493" s="93">
        <v>0</v>
      </c>
      <c r="AN493" s="93">
        <v>0</v>
      </c>
      <c r="AO493" s="93">
        <v>0</v>
      </c>
      <c r="AP493" s="93">
        <v>0</v>
      </c>
      <c r="AQ493" s="93">
        <v>0</v>
      </c>
      <c r="AR493" s="93">
        <v>0</v>
      </c>
      <c r="AS493" s="93">
        <v>0</v>
      </c>
      <c r="AT493" s="93">
        <v>0</v>
      </c>
      <c r="AU493" s="5">
        <v>0</v>
      </c>
      <c r="AV493" s="302"/>
    </row>
    <row r="494" spans="1:48" ht="19.5" customHeight="1">
      <c r="A494" s="526"/>
      <c r="B494" s="474"/>
      <c r="C494" s="656"/>
      <c r="D494" s="474"/>
      <c r="E494" s="474"/>
      <c r="F494" s="476" t="s">
        <v>39</v>
      </c>
      <c r="G494" s="476" t="s">
        <v>21</v>
      </c>
      <c r="H494" s="476" t="s">
        <v>297</v>
      </c>
      <c r="I494" s="476" t="s">
        <v>297</v>
      </c>
      <c r="J494" s="517"/>
      <c r="K494" s="517"/>
      <c r="L494" s="515"/>
      <c r="M494" s="515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199"/>
        <v>0</v>
      </c>
      <c r="V494" s="7" t="s">
        <v>50</v>
      </c>
      <c r="W494" s="93">
        <v>0</v>
      </c>
      <c r="X494" s="93">
        <v>0</v>
      </c>
      <c r="Y494" s="93">
        <v>0</v>
      </c>
      <c r="Z494" s="93">
        <v>0</v>
      </c>
      <c r="AA494" s="93">
        <v>0</v>
      </c>
      <c r="AB494" s="93">
        <v>0</v>
      </c>
      <c r="AC494" s="93">
        <v>0</v>
      </c>
      <c r="AD494" s="93">
        <v>0</v>
      </c>
      <c r="AE494" s="93">
        <v>0</v>
      </c>
      <c r="AF494" s="93">
        <v>0</v>
      </c>
      <c r="AG494" s="93">
        <v>0</v>
      </c>
      <c r="AH494" s="5">
        <v>0</v>
      </c>
      <c r="AI494" s="5">
        <v>0</v>
      </c>
      <c r="AJ494" s="5">
        <v>0</v>
      </c>
      <c r="AK494" s="93">
        <v>0</v>
      </c>
      <c r="AL494" s="93">
        <v>0</v>
      </c>
      <c r="AM494" s="93">
        <v>0</v>
      </c>
      <c r="AN494" s="93">
        <v>0</v>
      </c>
      <c r="AO494" s="93">
        <v>0</v>
      </c>
      <c r="AP494" s="93">
        <v>0</v>
      </c>
      <c r="AQ494" s="93">
        <v>0</v>
      </c>
      <c r="AR494" s="93">
        <v>0</v>
      </c>
      <c r="AS494" s="93">
        <v>0</v>
      </c>
      <c r="AT494" s="93">
        <v>0</v>
      </c>
      <c r="AU494" s="5">
        <v>0</v>
      </c>
      <c r="AV494" s="302"/>
    </row>
    <row r="495" spans="1:48" ht="19.5" customHeight="1">
      <c r="A495" s="526"/>
      <c r="B495" s="474"/>
      <c r="C495" s="656"/>
      <c r="D495" s="474"/>
      <c r="E495" s="474"/>
      <c r="F495" s="476"/>
      <c r="G495" s="476"/>
      <c r="H495" s="476"/>
      <c r="I495" s="476"/>
      <c r="J495" s="517"/>
      <c r="K495" s="517"/>
      <c r="L495" s="515"/>
      <c r="M495" s="515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199"/>
        <v>0</v>
      </c>
      <c r="V495" s="7" t="s">
        <v>51</v>
      </c>
      <c r="W495" s="93">
        <v>0</v>
      </c>
      <c r="X495" s="93">
        <v>0</v>
      </c>
      <c r="Y495" s="93">
        <v>0</v>
      </c>
      <c r="Z495" s="93">
        <v>0</v>
      </c>
      <c r="AA495" s="93">
        <v>0</v>
      </c>
      <c r="AB495" s="93">
        <v>0</v>
      </c>
      <c r="AC495" s="93">
        <v>0</v>
      </c>
      <c r="AD495" s="93">
        <v>0</v>
      </c>
      <c r="AE495" s="93">
        <v>0</v>
      </c>
      <c r="AF495" s="93">
        <v>0</v>
      </c>
      <c r="AG495" s="93">
        <v>0</v>
      </c>
      <c r="AH495" s="5">
        <v>0</v>
      </c>
      <c r="AI495" s="5">
        <v>0</v>
      </c>
      <c r="AJ495" s="5">
        <v>0</v>
      </c>
      <c r="AK495" s="93">
        <v>0</v>
      </c>
      <c r="AL495" s="93">
        <v>0</v>
      </c>
      <c r="AM495" s="93">
        <v>0</v>
      </c>
      <c r="AN495" s="93">
        <v>0</v>
      </c>
      <c r="AO495" s="93">
        <v>0</v>
      </c>
      <c r="AP495" s="93">
        <v>0</v>
      </c>
      <c r="AQ495" s="93">
        <v>0</v>
      </c>
      <c r="AR495" s="93">
        <v>0</v>
      </c>
      <c r="AS495" s="93">
        <v>0</v>
      </c>
      <c r="AT495" s="93">
        <v>0</v>
      </c>
      <c r="AU495" s="5">
        <v>0</v>
      </c>
      <c r="AV495" s="302"/>
    </row>
    <row r="496" spans="1:48" ht="18" customHeight="1">
      <c r="A496" s="526"/>
      <c r="B496" s="474"/>
      <c r="C496" s="656"/>
      <c r="D496" s="474"/>
      <c r="E496" s="474"/>
      <c r="F496" s="476"/>
      <c r="G496" s="476"/>
      <c r="H496" s="476"/>
      <c r="I496" s="476"/>
      <c r="J496" s="517"/>
      <c r="K496" s="517"/>
      <c r="L496" s="515"/>
      <c r="M496" s="515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199"/>
        <v>0</v>
      </c>
      <c r="V496" s="7" t="s">
        <v>52</v>
      </c>
      <c r="W496" s="93">
        <v>0</v>
      </c>
      <c r="X496" s="93">
        <v>0</v>
      </c>
      <c r="Y496" s="93">
        <v>0</v>
      </c>
      <c r="Z496" s="93">
        <v>0</v>
      </c>
      <c r="AA496" s="93">
        <v>0</v>
      </c>
      <c r="AB496" s="93">
        <v>0</v>
      </c>
      <c r="AC496" s="93">
        <v>0</v>
      </c>
      <c r="AD496" s="93">
        <v>0</v>
      </c>
      <c r="AE496" s="93">
        <v>0</v>
      </c>
      <c r="AF496" s="93">
        <v>0</v>
      </c>
      <c r="AG496" s="93">
        <v>0</v>
      </c>
      <c r="AH496" s="5">
        <v>0</v>
      </c>
      <c r="AI496" s="5">
        <v>0</v>
      </c>
      <c r="AJ496" s="5">
        <v>0</v>
      </c>
      <c r="AK496" s="93">
        <v>0</v>
      </c>
      <c r="AL496" s="93">
        <v>0</v>
      </c>
      <c r="AM496" s="93">
        <v>0</v>
      </c>
      <c r="AN496" s="93">
        <v>0</v>
      </c>
      <c r="AO496" s="93">
        <v>0</v>
      </c>
      <c r="AP496" s="93">
        <v>0</v>
      </c>
      <c r="AQ496" s="93">
        <v>0</v>
      </c>
      <c r="AR496" s="93">
        <v>0</v>
      </c>
      <c r="AS496" s="93">
        <v>0</v>
      </c>
      <c r="AT496" s="93">
        <v>0</v>
      </c>
      <c r="AU496" s="5">
        <v>0</v>
      </c>
      <c r="AV496" s="302"/>
    </row>
    <row r="497" spans="1:48" ht="17.25" customHeight="1">
      <c r="A497" s="527"/>
      <c r="B497" s="474"/>
      <c r="C497" s="656"/>
      <c r="D497" s="474"/>
      <c r="E497" s="474"/>
      <c r="F497" s="476"/>
      <c r="G497" s="476"/>
      <c r="H497" s="476"/>
      <c r="I497" s="476"/>
      <c r="J497" s="517"/>
      <c r="K497" s="517"/>
      <c r="L497" s="515"/>
      <c r="M497" s="515"/>
      <c r="N497" s="230">
        <f t="shared" ref="N497:T497" si="206">SUM(N491:N496)</f>
        <v>0</v>
      </c>
      <c r="O497" s="230">
        <f t="shared" si="206"/>
        <v>0</v>
      </c>
      <c r="P497" s="230">
        <f t="shared" si="206"/>
        <v>0</v>
      </c>
      <c r="Q497" s="230">
        <f t="shared" si="206"/>
        <v>0</v>
      </c>
      <c r="R497" s="230">
        <f t="shared" si="206"/>
        <v>0</v>
      </c>
      <c r="S497" s="230">
        <f t="shared" si="206"/>
        <v>0</v>
      </c>
      <c r="T497" s="230">
        <f t="shared" si="206"/>
        <v>0</v>
      </c>
      <c r="U497" s="231">
        <f t="shared" si="199"/>
        <v>0</v>
      </c>
      <c r="V497" s="231" t="s">
        <v>11</v>
      </c>
      <c r="W497" s="193">
        <f t="shared" ref="W497" si="207">SUM(W491:W496)</f>
        <v>0</v>
      </c>
      <c r="X497" s="193">
        <f>X491</f>
        <v>0</v>
      </c>
      <c r="Y497" s="193">
        <f t="shared" ref="Y497:AP497" si="208">Y491</f>
        <v>0</v>
      </c>
      <c r="Z497" s="193">
        <f t="shared" si="208"/>
        <v>0</v>
      </c>
      <c r="AA497" s="193">
        <f t="shared" si="208"/>
        <v>0</v>
      </c>
      <c r="AB497" s="193">
        <f t="shared" si="208"/>
        <v>0</v>
      </c>
      <c r="AC497" s="193">
        <f t="shared" si="208"/>
        <v>0</v>
      </c>
      <c r="AD497" s="193">
        <f t="shared" si="208"/>
        <v>0</v>
      </c>
      <c r="AE497" s="193">
        <f t="shared" si="208"/>
        <v>0</v>
      </c>
      <c r="AF497" s="193">
        <f t="shared" si="208"/>
        <v>106.61417</v>
      </c>
      <c r="AG497" s="193">
        <f t="shared" si="208"/>
        <v>0</v>
      </c>
      <c r="AH497" s="193">
        <f t="shared" si="208"/>
        <v>0</v>
      </c>
      <c r="AI497" s="193">
        <f t="shared" si="208"/>
        <v>0</v>
      </c>
      <c r="AJ497" s="193">
        <f t="shared" si="208"/>
        <v>0</v>
      </c>
      <c r="AK497" s="193">
        <f t="shared" si="208"/>
        <v>106.61417</v>
      </c>
      <c r="AL497" s="193">
        <f t="shared" si="208"/>
        <v>0</v>
      </c>
      <c r="AM497" s="193">
        <f t="shared" si="208"/>
        <v>0</v>
      </c>
      <c r="AN497" s="193">
        <f t="shared" si="208"/>
        <v>0</v>
      </c>
      <c r="AO497" s="193">
        <f t="shared" si="208"/>
        <v>0</v>
      </c>
      <c r="AP497" s="193">
        <f t="shared" si="208"/>
        <v>0</v>
      </c>
      <c r="AQ497" s="193">
        <f t="shared" ref="AQ497:AU497" si="209">SUM(AQ491:AQ496)</f>
        <v>0</v>
      </c>
      <c r="AR497" s="193">
        <f t="shared" si="209"/>
        <v>0</v>
      </c>
      <c r="AS497" s="193">
        <f t="shared" si="209"/>
        <v>0</v>
      </c>
      <c r="AT497" s="193">
        <f t="shared" si="209"/>
        <v>0</v>
      </c>
      <c r="AU497" s="230">
        <f t="shared" si="209"/>
        <v>0</v>
      </c>
      <c r="AV497" s="328"/>
    </row>
    <row r="498" spans="1:48" ht="19.5" customHeight="1">
      <c r="A498" s="525"/>
      <c r="B498" s="474" t="s">
        <v>359</v>
      </c>
      <c r="C498" s="656" t="s">
        <v>364</v>
      </c>
      <c r="D498" s="474" t="s">
        <v>275</v>
      </c>
      <c r="E498" s="474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517">
        <v>2023</v>
      </c>
      <c r="K498" s="517">
        <v>2023</v>
      </c>
      <c r="L498" s="515">
        <v>11.09313</v>
      </c>
      <c r="M498" s="515">
        <f t="shared" ref="M498" si="210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199"/>
        <v>0</v>
      </c>
      <c r="V498" s="7" t="s">
        <v>3</v>
      </c>
      <c r="W498" s="93">
        <v>0</v>
      </c>
      <c r="X498" s="93">
        <f>X499</f>
        <v>0</v>
      </c>
      <c r="Y498" s="93">
        <f t="shared" ref="Y498:AP498" si="211">Y499</f>
        <v>0</v>
      </c>
      <c r="Z498" s="93">
        <f t="shared" si="211"/>
        <v>0</v>
      </c>
      <c r="AA498" s="93">
        <f t="shared" si="211"/>
        <v>0</v>
      </c>
      <c r="AB498" s="93">
        <f t="shared" si="211"/>
        <v>0</v>
      </c>
      <c r="AC498" s="93">
        <f t="shared" si="211"/>
        <v>0</v>
      </c>
      <c r="AD498" s="93">
        <f t="shared" si="211"/>
        <v>0</v>
      </c>
      <c r="AE498" s="93">
        <f t="shared" si="211"/>
        <v>0</v>
      </c>
      <c r="AF498" s="93">
        <f t="shared" si="211"/>
        <v>106.61417</v>
      </c>
      <c r="AG498" s="93">
        <f t="shared" si="211"/>
        <v>0</v>
      </c>
      <c r="AH498" s="93">
        <f t="shared" si="211"/>
        <v>0</v>
      </c>
      <c r="AI498" s="93">
        <f t="shared" si="211"/>
        <v>0</v>
      </c>
      <c r="AJ498" s="93">
        <f t="shared" si="211"/>
        <v>0</v>
      </c>
      <c r="AK498" s="93">
        <f t="shared" si="211"/>
        <v>106.61417</v>
      </c>
      <c r="AL498" s="93">
        <f t="shared" si="211"/>
        <v>0</v>
      </c>
      <c r="AM498" s="93">
        <f t="shared" si="211"/>
        <v>0</v>
      </c>
      <c r="AN498" s="93">
        <f t="shared" si="211"/>
        <v>0</v>
      </c>
      <c r="AO498" s="93">
        <f t="shared" si="211"/>
        <v>0</v>
      </c>
      <c r="AP498" s="93">
        <f t="shared" si="211"/>
        <v>0</v>
      </c>
      <c r="AQ498" s="93">
        <v>0</v>
      </c>
      <c r="AR498" s="93">
        <v>0</v>
      </c>
      <c r="AS498" s="93">
        <v>0</v>
      </c>
      <c r="AT498" s="93">
        <v>0</v>
      </c>
      <c r="AU498" s="5">
        <v>0</v>
      </c>
      <c r="AV498" s="302"/>
    </row>
    <row r="499" spans="1:48" ht="19.5" hidden="1" customHeight="1">
      <c r="A499" s="526"/>
      <c r="B499" s="474"/>
      <c r="C499" s="656"/>
      <c r="D499" s="474"/>
      <c r="E499" s="474"/>
      <c r="F499" s="6"/>
      <c r="G499" s="6"/>
      <c r="H499" s="6"/>
      <c r="I499" s="6"/>
      <c r="J499" s="517"/>
      <c r="K499" s="517"/>
      <c r="L499" s="515"/>
      <c r="M499" s="515"/>
      <c r="N499" s="5"/>
      <c r="O499" s="5"/>
      <c r="P499" s="5"/>
      <c r="Q499" s="5"/>
      <c r="R499" s="5"/>
      <c r="S499" s="5"/>
      <c r="T499" s="5"/>
      <c r="U499" s="5"/>
      <c r="V499" s="279" t="s">
        <v>995</v>
      </c>
      <c r="W499" s="274"/>
      <c r="X499" s="274">
        <v>0</v>
      </c>
      <c r="Y499" s="274"/>
      <c r="Z499" s="274"/>
      <c r="AA499" s="274"/>
      <c r="AB499" s="274"/>
      <c r="AC499" s="274"/>
      <c r="AD499" s="274"/>
      <c r="AE499" s="274"/>
      <c r="AF499" s="274">
        <v>106.61417</v>
      </c>
      <c r="AG499" s="274">
        <v>0</v>
      </c>
      <c r="AH499" s="273"/>
      <c r="AI499" s="273"/>
      <c r="AJ499" s="273"/>
      <c r="AK499" s="274">
        <v>106.61417</v>
      </c>
      <c r="AL499" s="274"/>
      <c r="AM499" s="274"/>
      <c r="AN499" s="274"/>
      <c r="AO499" s="274"/>
      <c r="AP499" s="274"/>
      <c r="AQ499" s="93"/>
      <c r="AR499" s="93"/>
      <c r="AS499" s="93"/>
      <c r="AT499" s="93"/>
      <c r="AU499" s="5"/>
      <c r="AV499" s="302"/>
    </row>
    <row r="500" spans="1:48" ht="19.5" customHeight="1">
      <c r="A500" s="526"/>
      <c r="B500" s="474"/>
      <c r="C500" s="656"/>
      <c r="D500" s="474"/>
      <c r="E500" s="474"/>
      <c r="F500" s="6" t="s">
        <v>19</v>
      </c>
      <c r="G500" s="6" t="s">
        <v>22</v>
      </c>
      <c r="H500" s="6" t="s">
        <v>297</v>
      </c>
      <c r="I500" s="6" t="s">
        <v>297</v>
      </c>
      <c r="J500" s="517"/>
      <c r="K500" s="517"/>
      <c r="L500" s="515"/>
      <c r="M500" s="515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199"/>
        <v>0</v>
      </c>
      <c r="V500" s="5" t="s">
        <v>8</v>
      </c>
      <c r="W500" s="93">
        <v>0</v>
      </c>
      <c r="X500" s="93">
        <v>0</v>
      </c>
      <c r="Y500" s="93">
        <v>0</v>
      </c>
      <c r="Z500" s="93">
        <v>0</v>
      </c>
      <c r="AA500" s="93">
        <v>0</v>
      </c>
      <c r="AB500" s="93">
        <v>0</v>
      </c>
      <c r="AC500" s="93">
        <v>0</v>
      </c>
      <c r="AD500" s="93">
        <v>0</v>
      </c>
      <c r="AE500" s="93">
        <v>0</v>
      </c>
      <c r="AF500" s="93">
        <v>0</v>
      </c>
      <c r="AG500" s="93">
        <v>0</v>
      </c>
      <c r="AH500" s="5">
        <v>0</v>
      </c>
      <c r="AI500" s="5">
        <v>0</v>
      </c>
      <c r="AJ500" s="5">
        <v>0</v>
      </c>
      <c r="AK500" s="93">
        <v>0</v>
      </c>
      <c r="AL500" s="93">
        <v>0</v>
      </c>
      <c r="AM500" s="93">
        <v>0</v>
      </c>
      <c r="AN500" s="93">
        <v>0</v>
      </c>
      <c r="AO500" s="93">
        <v>0</v>
      </c>
      <c r="AP500" s="93">
        <v>0</v>
      </c>
      <c r="AQ500" s="93">
        <v>0</v>
      </c>
      <c r="AR500" s="93">
        <v>0</v>
      </c>
      <c r="AS500" s="93">
        <v>0</v>
      </c>
      <c r="AT500" s="93">
        <v>0</v>
      </c>
      <c r="AU500" s="5">
        <v>0</v>
      </c>
      <c r="AV500" s="302"/>
    </row>
    <row r="501" spans="1:48" ht="19.5" customHeight="1">
      <c r="A501" s="526"/>
      <c r="B501" s="474"/>
      <c r="C501" s="656"/>
      <c r="D501" s="474"/>
      <c r="E501" s="474"/>
      <c r="F501" s="476" t="s">
        <v>39</v>
      </c>
      <c r="G501" s="476" t="s">
        <v>21</v>
      </c>
      <c r="H501" s="476" t="s">
        <v>297</v>
      </c>
      <c r="I501" s="476" t="s">
        <v>297</v>
      </c>
      <c r="J501" s="517"/>
      <c r="K501" s="517"/>
      <c r="L501" s="515"/>
      <c r="M501" s="515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199"/>
        <v>0</v>
      </c>
      <c r="V501" s="7" t="s">
        <v>50</v>
      </c>
      <c r="W501" s="93">
        <v>0</v>
      </c>
      <c r="X501" s="93">
        <v>0</v>
      </c>
      <c r="Y501" s="93">
        <v>0</v>
      </c>
      <c r="Z501" s="93">
        <v>0</v>
      </c>
      <c r="AA501" s="93">
        <v>0</v>
      </c>
      <c r="AB501" s="93">
        <v>0</v>
      </c>
      <c r="AC501" s="93">
        <v>0</v>
      </c>
      <c r="AD501" s="93">
        <v>0</v>
      </c>
      <c r="AE501" s="93">
        <v>0</v>
      </c>
      <c r="AF501" s="93">
        <v>0</v>
      </c>
      <c r="AG501" s="93">
        <v>0</v>
      </c>
      <c r="AH501" s="5">
        <v>0</v>
      </c>
      <c r="AI501" s="5">
        <v>0</v>
      </c>
      <c r="AJ501" s="5">
        <v>0</v>
      </c>
      <c r="AK501" s="93">
        <v>0</v>
      </c>
      <c r="AL501" s="93">
        <v>0</v>
      </c>
      <c r="AM501" s="93">
        <v>0</v>
      </c>
      <c r="AN501" s="93">
        <v>0</v>
      </c>
      <c r="AO501" s="93">
        <v>0</v>
      </c>
      <c r="AP501" s="93">
        <v>0</v>
      </c>
      <c r="AQ501" s="93">
        <v>0</v>
      </c>
      <c r="AR501" s="93">
        <v>0</v>
      </c>
      <c r="AS501" s="93">
        <v>0</v>
      </c>
      <c r="AT501" s="93">
        <v>0</v>
      </c>
      <c r="AU501" s="5">
        <v>0</v>
      </c>
      <c r="AV501" s="302"/>
    </row>
    <row r="502" spans="1:48" ht="19.5" customHeight="1">
      <c r="A502" s="526"/>
      <c r="B502" s="474"/>
      <c r="C502" s="656"/>
      <c r="D502" s="474"/>
      <c r="E502" s="474"/>
      <c r="F502" s="476"/>
      <c r="G502" s="476"/>
      <c r="H502" s="476"/>
      <c r="I502" s="476"/>
      <c r="J502" s="517"/>
      <c r="K502" s="517"/>
      <c r="L502" s="515"/>
      <c r="M502" s="515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199"/>
        <v>0</v>
      </c>
      <c r="V502" s="7" t="s">
        <v>51</v>
      </c>
      <c r="W502" s="93">
        <v>0</v>
      </c>
      <c r="X502" s="93">
        <v>0</v>
      </c>
      <c r="Y502" s="93">
        <v>0</v>
      </c>
      <c r="Z502" s="93">
        <v>0</v>
      </c>
      <c r="AA502" s="93">
        <v>0</v>
      </c>
      <c r="AB502" s="93">
        <v>0</v>
      </c>
      <c r="AC502" s="93">
        <v>0</v>
      </c>
      <c r="AD502" s="93">
        <v>0</v>
      </c>
      <c r="AE502" s="93">
        <v>0</v>
      </c>
      <c r="AF502" s="93">
        <v>0</v>
      </c>
      <c r="AG502" s="93">
        <v>0</v>
      </c>
      <c r="AH502" s="5">
        <v>0</v>
      </c>
      <c r="AI502" s="5">
        <v>0</v>
      </c>
      <c r="AJ502" s="5">
        <v>0</v>
      </c>
      <c r="AK502" s="93">
        <v>0</v>
      </c>
      <c r="AL502" s="93">
        <v>0</v>
      </c>
      <c r="AM502" s="93">
        <v>0</v>
      </c>
      <c r="AN502" s="93">
        <v>0</v>
      </c>
      <c r="AO502" s="93">
        <v>0</v>
      </c>
      <c r="AP502" s="93">
        <v>0</v>
      </c>
      <c r="AQ502" s="93">
        <v>0</v>
      </c>
      <c r="AR502" s="93">
        <v>0</v>
      </c>
      <c r="AS502" s="93">
        <v>0</v>
      </c>
      <c r="AT502" s="93">
        <v>0</v>
      </c>
      <c r="AU502" s="5">
        <v>0</v>
      </c>
      <c r="AV502" s="302"/>
    </row>
    <row r="503" spans="1:48" ht="18" customHeight="1">
      <c r="A503" s="526"/>
      <c r="B503" s="474"/>
      <c r="C503" s="656"/>
      <c r="D503" s="474"/>
      <c r="E503" s="474"/>
      <c r="F503" s="476"/>
      <c r="G503" s="476"/>
      <c r="H503" s="476"/>
      <c r="I503" s="476"/>
      <c r="J503" s="517"/>
      <c r="K503" s="517"/>
      <c r="L503" s="515"/>
      <c r="M503" s="515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199"/>
        <v>0</v>
      </c>
      <c r="V503" s="7" t="s">
        <v>52</v>
      </c>
      <c r="W503" s="93">
        <v>0</v>
      </c>
      <c r="X503" s="93">
        <v>0</v>
      </c>
      <c r="Y503" s="93">
        <v>0</v>
      </c>
      <c r="Z503" s="93">
        <v>0</v>
      </c>
      <c r="AA503" s="93">
        <v>0</v>
      </c>
      <c r="AB503" s="93">
        <v>0</v>
      </c>
      <c r="AC503" s="93">
        <v>0</v>
      </c>
      <c r="AD503" s="93">
        <v>0</v>
      </c>
      <c r="AE503" s="93">
        <v>0</v>
      </c>
      <c r="AF503" s="93">
        <v>0</v>
      </c>
      <c r="AG503" s="93">
        <v>0</v>
      </c>
      <c r="AH503" s="5">
        <v>0</v>
      </c>
      <c r="AI503" s="5">
        <v>0</v>
      </c>
      <c r="AJ503" s="5">
        <v>0</v>
      </c>
      <c r="AK503" s="93">
        <v>0</v>
      </c>
      <c r="AL503" s="93">
        <v>0</v>
      </c>
      <c r="AM503" s="93">
        <v>0</v>
      </c>
      <c r="AN503" s="93">
        <v>0</v>
      </c>
      <c r="AO503" s="93">
        <v>0</v>
      </c>
      <c r="AP503" s="93">
        <v>0</v>
      </c>
      <c r="AQ503" s="93">
        <v>0</v>
      </c>
      <c r="AR503" s="93">
        <v>0</v>
      </c>
      <c r="AS503" s="93">
        <v>0</v>
      </c>
      <c r="AT503" s="93">
        <v>0</v>
      </c>
      <c r="AU503" s="5">
        <v>0</v>
      </c>
      <c r="AV503" s="302"/>
    </row>
    <row r="504" spans="1:48" ht="17.25" customHeight="1">
      <c r="A504" s="527"/>
      <c r="B504" s="474"/>
      <c r="C504" s="656"/>
      <c r="D504" s="474"/>
      <c r="E504" s="474"/>
      <c r="F504" s="476"/>
      <c r="G504" s="476"/>
      <c r="H504" s="476"/>
      <c r="I504" s="476"/>
      <c r="J504" s="517"/>
      <c r="K504" s="517"/>
      <c r="L504" s="515"/>
      <c r="M504" s="515"/>
      <c r="N504" s="230">
        <f t="shared" ref="N504:T504" si="212">SUM(N498:N503)</f>
        <v>0</v>
      </c>
      <c r="O504" s="230">
        <f t="shared" si="212"/>
        <v>0</v>
      </c>
      <c r="P504" s="230">
        <f t="shared" si="212"/>
        <v>0</v>
      </c>
      <c r="Q504" s="230">
        <f t="shared" si="212"/>
        <v>0</v>
      </c>
      <c r="R504" s="230">
        <f t="shared" si="212"/>
        <v>0</v>
      </c>
      <c r="S504" s="230">
        <f t="shared" si="212"/>
        <v>0</v>
      </c>
      <c r="T504" s="230">
        <f t="shared" si="212"/>
        <v>0</v>
      </c>
      <c r="U504" s="231">
        <f t="shared" si="199"/>
        <v>0</v>
      </c>
      <c r="V504" s="231" t="s">
        <v>11</v>
      </c>
      <c r="W504" s="193">
        <f t="shared" ref="W504" si="213">SUM(W498:W503)</f>
        <v>0</v>
      </c>
      <c r="X504" s="193">
        <f>X498</f>
        <v>0</v>
      </c>
      <c r="Y504" s="193">
        <f t="shared" ref="Y504:AP504" si="214">Y498</f>
        <v>0</v>
      </c>
      <c r="Z504" s="193">
        <f t="shared" si="214"/>
        <v>0</v>
      </c>
      <c r="AA504" s="193">
        <f t="shared" si="214"/>
        <v>0</v>
      </c>
      <c r="AB504" s="193">
        <f t="shared" si="214"/>
        <v>0</v>
      </c>
      <c r="AC504" s="193">
        <f t="shared" si="214"/>
        <v>0</v>
      </c>
      <c r="AD504" s="193">
        <f t="shared" si="214"/>
        <v>0</v>
      </c>
      <c r="AE504" s="193">
        <f t="shared" si="214"/>
        <v>0</v>
      </c>
      <c r="AF504" s="193">
        <f t="shared" si="214"/>
        <v>106.61417</v>
      </c>
      <c r="AG504" s="193">
        <f t="shared" si="214"/>
        <v>0</v>
      </c>
      <c r="AH504" s="193">
        <f t="shared" si="214"/>
        <v>0</v>
      </c>
      <c r="AI504" s="193">
        <f t="shared" si="214"/>
        <v>0</v>
      </c>
      <c r="AJ504" s="193">
        <f t="shared" si="214"/>
        <v>0</v>
      </c>
      <c r="AK504" s="193">
        <f t="shared" si="214"/>
        <v>106.61417</v>
      </c>
      <c r="AL504" s="193">
        <f t="shared" si="214"/>
        <v>0</v>
      </c>
      <c r="AM504" s="193">
        <f t="shared" si="214"/>
        <v>0</v>
      </c>
      <c r="AN504" s="193">
        <f t="shared" si="214"/>
        <v>0</v>
      </c>
      <c r="AO504" s="193">
        <f t="shared" si="214"/>
        <v>0</v>
      </c>
      <c r="AP504" s="193">
        <f t="shared" si="214"/>
        <v>0</v>
      </c>
      <c r="AQ504" s="193">
        <f t="shared" ref="AQ504:AU504" si="215">SUM(AQ498:AQ503)</f>
        <v>0</v>
      </c>
      <c r="AR504" s="193">
        <f t="shared" si="215"/>
        <v>0</v>
      </c>
      <c r="AS504" s="193">
        <f t="shared" si="215"/>
        <v>0</v>
      </c>
      <c r="AT504" s="193">
        <f t="shared" si="215"/>
        <v>0</v>
      </c>
      <c r="AU504" s="230">
        <f t="shared" si="215"/>
        <v>0</v>
      </c>
      <c r="AV504" s="328"/>
    </row>
    <row r="505" spans="1:48" ht="29.25" hidden="1" customHeight="1">
      <c r="A505" s="548" t="s">
        <v>65</v>
      </c>
      <c r="B505" s="548"/>
      <c r="C505" s="548"/>
      <c r="D505" s="548"/>
      <c r="E505" s="548"/>
      <c r="F505" s="548"/>
      <c r="G505" s="548"/>
      <c r="H505" s="548"/>
      <c r="I505" s="548"/>
      <c r="J505" s="548"/>
      <c r="K505" s="548"/>
      <c r="L505" s="548"/>
      <c r="M505" s="548"/>
      <c r="N505" s="548"/>
      <c r="O505" s="548"/>
      <c r="P505" s="548"/>
      <c r="Q505" s="548"/>
      <c r="R505" s="548"/>
      <c r="S505" s="548"/>
      <c r="T505" s="548"/>
      <c r="U505" s="548"/>
      <c r="V505" s="548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88"/>
      <c r="AI505" s="188"/>
      <c r="AJ505" s="188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88"/>
      <c r="AV505" s="302"/>
    </row>
    <row r="506" spans="1:48" ht="15.75" hidden="1" customHeight="1">
      <c r="A506" s="547" t="s">
        <v>197</v>
      </c>
      <c r="B506" s="547"/>
      <c r="C506" s="547"/>
      <c r="D506" s="547"/>
      <c r="E506" s="547"/>
      <c r="F506" s="547"/>
      <c r="G506" s="547"/>
      <c r="H506" s="547"/>
      <c r="I506" s="547"/>
      <c r="J506" s="547"/>
      <c r="K506" s="547"/>
      <c r="L506" s="547"/>
      <c r="M506" s="547"/>
      <c r="N506" s="547"/>
      <c r="O506" s="547"/>
      <c r="P506" s="547"/>
      <c r="Q506" s="547"/>
      <c r="R506" s="547"/>
      <c r="S506" s="547"/>
      <c r="T506" s="547"/>
      <c r="U506" s="547"/>
      <c r="V506" s="547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88"/>
      <c r="AI506" s="188"/>
      <c r="AJ506" s="188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88"/>
      <c r="AV506" s="302"/>
    </row>
    <row r="507" spans="1:48" ht="29.25" hidden="1" customHeight="1">
      <c r="A507" s="548" t="s">
        <v>65</v>
      </c>
      <c r="B507" s="548"/>
      <c r="C507" s="548"/>
      <c r="D507" s="548"/>
      <c r="E507" s="548"/>
      <c r="F507" s="548"/>
      <c r="G507" s="548"/>
      <c r="H507" s="548"/>
      <c r="I507" s="548"/>
      <c r="J507" s="548"/>
      <c r="K507" s="548"/>
      <c r="L507" s="548"/>
      <c r="M507" s="548"/>
      <c r="N507" s="548"/>
      <c r="O507" s="548"/>
      <c r="P507" s="548"/>
      <c r="Q507" s="548"/>
      <c r="R507" s="548"/>
      <c r="S507" s="548"/>
      <c r="T507" s="548"/>
      <c r="U507" s="548"/>
      <c r="V507" s="548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88"/>
      <c r="AI507" s="188"/>
      <c r="AJ507" s="188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88"/>
      <c r="AV507" s="302"/>
    </row>
    <row r="508" spans="1:48" ht="15.75" hidden="1" customHeight="1">
      <c r="A508" s="547" t="s">
        <v>198</v>
      </c>
      <c r="B508" s="547"/>
      <c r="C508" s="547"/>
      <c r="D508" s="547"/>
      <c r="E508" s="547"/>
      <c r="F508" s="547"/>
      <c r="G508" s="547"/>
      <c r="H508" s="547"/>
      <c r="I508" s="547"/>
      <c r="J508" s="547"/>
      <c r="K508" s="547"/>
      <c r="L508" s="547"/>
      <c r="M508" s="547"/>
      <c r="N508" s="547"/>
      <c r="O508" s="547"/>
      <c r="P508" s="547"/>
      <c r="Q508" s="547"/>
      <c r="R508" s="547"/>
      <c r="S508" s="547"/>
      <c r="T508" s="547"/>
      <c r="U508" s="547"/>
      <c r="V508" s="547"/>
      <c r="W508" s="190"/>
      <c r="X508" s="190"/>
      <c r="Y508" s="190"/>
      <c r="Z508" s="190"/>
      <c r="AA508" s="190"/>
      <c r="AB508" s="190"/>
      <c r="AC508" s="190"/>
      <c r="AD508" s="190"/>
      <c r="AE508" s="190"/>
      <c r="AF508" s="190"/>
      <c r="AG508" s="190"/>
      <c r="AH508" s="188"/>
      <c r="AI508" s="188"/>
      <c r="AJ508" s="188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88"/>
      <c r="AV508" s="302"/>
    </row>
    <row r="509" spans="1:48" ht="29.25" hidden="1" customHeight="1">
      <c r="A509" s="548" t="s">
        <v>65</v>
      </c>
      <c r="B509" s="548"/>
      <c r="C509" s="548"/>
      <c r="D509" s="548"/>
      <c r="E509" s="548"/>
      <c r="F509" s="548"/>
      <c r="G509" s="548"/>
      <c r="H509" s="548"/>
      <c r="I509" s="548"/>
      <c r="J509" s="548"/>
      <c r="K509" s="548"/>
      <c r="L509" s="548"/>
      <c r="M509" s="548"/>
      <c r="N509" s="548"/>
      <c r="O509" s="548"/>
      <c r="P509" s="548"/>
      <c r="Q509" s="548"/>
      <c r="R509" s="548"/>
      <c r="S509" s="548"/>
      <c r="T509" s="548"/>
      <c r="U509" s="548"/>
      <c r="V509" s="548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88"/>
      <c r="AI509" s="188"/>
      <c r="AJ509" s="188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88"/>
      <c r="AV509" s="302"/>
    </row>
    <row r="510" spans="1:48" ht="15.75" hidden="1" customHeight="1">
      <c r="A510" s="547" t="s">
        <v>199</v>
      </c>
      <c r="B510" s="547"/>
      <c r="C510" s="547"/>
      <c r="D510" s="547"/>
      <c r="E510" s="547"/>
      <c r="F510" s="547"/>
      <c r="G510" s="547"/>
      <c r="H510" s="547"/>
      <c r="I510" s="547"/>
      <c r="J510" s="547"/>
      <c r="K510" s="547"/>
      <c r="L510" s="547"/>
      <c r="M510" s="547"/>
      <c r="N510" s="547"/>
      <c r="O510" s="547"/>
      <c r="P510" s="547"/>
      <c r="Q510" s="547"/>
      <c r="R510" s="547"/>
      <c r="S510" s="547"/>
      <c r="T510" s="547"/>
      <c r="U510" s="547"/>
      <c r="V510" s="547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88"/>
      <c r="AI510" s="188"/>
      <c r="AJ510" s="188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88"/>
      <c r="AV510" s="302"/>
    </row>
    <row r="511" spans="1:48" ht="29.25" hidden="1" customHeight="1">
      <c r="A511" s="548" t="s">
        <v>65</v>
      </c>
      <c r="B511" s="548"/>
      <c r="C511" s="548"/>
      <c r="D511" s="548"/>
      <c r="E511" s="548"/>
      <c r="F511" s="548"/>
      <c r="G511" s="548"/>
      <c r="H511" s="548"/>
      <c r="I511" s="548"/>
      <c r="J511" s="548"/>
      <c r="K511" s="548"/>
      <c r="L511" s="548"/>
      <c r="M511" s="548"/>
      <c r="N511" s="548"/>
      <c r="O511" s="548"/>
      <c r="P511" s="548"/>
      <c r="Q511" s="548"/>
      <c r="R511" s="548"/>
      <c r="S511" s="548"/>
      <c r="T511" s="548"/>
      <c r="U511" s="548"/>
      <c r="V511" s="548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88"/>
      <c r="AI511" s="188"/>
      <c r="AJ511" s="188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88"/>
      <c r="AV511" s="302"/>
    </row>
    <row r="512" spans="1:48" ht="19.5" hidden="1" customHeight="1">
      <c r="A512" s="544" t="s">
        <v>49</v>
      </c>
      <c r="B512" s="545"/>
      <c r="C512" s="545"/>
      <c r="D512" s="545"/>
      <c r="E512" s="545"/>
      <c r="F512" s="545"/>
      <c r="G512" s="545"/>
      <c r="H512" s="545"/>
      <c r="I512" s="545"/>
      <c r="J512" s="545"/>
      <c r="K512" s="545"/>
      <c r="L512" s="545"/>
      <c r="M512" s="545"/>
      <c r="N512" s="545"/>
      <c r="O512" s="545"/>
      <c r="P512" s="545"/>
      <c r="Q512" s="545"/>
      <c r="R512" s="545"/>
      <c r="S512" s="545"/>
      <c r="T512" s="545"/>
      <c r="U512" s="545"/>
      <c r="V512" s="546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88"/>
      <c r="AI512" s="188"/>
      <c r="AJ512" s="188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88"/>
      <c r="AV512" s="302"/>
    </row>
    <row r="513" spans="1:48" ht="17.25" hidden="1" customHeight="1">
      <c r="A513" s="542"/>
      <c r="B513" s="543"/>
      <c r="C513" s="543"/>
      <c r="D513" s="543"/>
      <c r="E513" s="543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16">O484+O491+O498</f>
        <v>0</v>
      </c>
      <c r="P513" s="9">
        <f t="shared" si="216"/>
        <v>0</v>
      </c>
      <c r="Q513" s="9">
        <f t="shared" si="216"/>
        <v>0</v>
      </c>
      <c r="R513" s="9">
        <f t="shared" si="216"/>
        <v>0</v>
      </c>
      <c r="S513" s="9">
        <f t="shared" si="216"/>
        <v>0</v>
      </c>
      <c r="T513" s="9">
        <f t="shared" si="216"/>
        <v>0</v>
      </c>
      <c r="U513" s="9">
        <f t="shared" ref="U513:U517" si="217">SUM(N513:T513)</f>
        <v>0</v>
      </c>
      <c r="V513" s="16" t="s">
        <v>3</v>
      </c>
      <c r="W513" s="93">
        <f>W484+W491+W498</f>
        <v>0</v>
      </c>
      <c r="X513" s="93">
        <f>X484+X491+X498</f>
        <v>0</v>
      </c>
      <c r="Y513" s="93">
        <f t="shared" ref="Y513:AU513" si="218">Y484+Y491+Y498</f>
        <v>0</v>
      </c>
      <c r="Z513" s="93">
        <f t="shared" si="218"/>
        <v>0</v>
      </c>
      <c r="AA513" s="93">
        <f t="shared" si="218"/>
        <v>0</v>
      </c>
      <c r="AB513" s="93">
        <f t="shared" si="218"/>
        <v>0</v>
      </c>
      <c r="AC513" s="93">
        <f t="shared" si="218"/>
        <v>0</v>
      </c>
      <c r="AD513" s="93">
        <f t="shared" si="218"/>
        <v>0</v>
      </c>
      <c r="AE513" s="93">
        <f t="shared" si="218"/>
        <v>0</v>
      </c>
      <c r="AF513" s="93">
        <f t="shared" si="218"/>
        <v>299.62500999999997</v>
      </c>
      <c r="AG513" s="93">
        <f t="shared" si="218"/>
        <v>0</v>
      </c>
      <c r="AH513" s="9">
        <f t="shared" si="218"/>
        <v>0</v>
      </c>
      <c r="AI513" s="9">
        <f t="shared" si="218"/>
        <v>0</v>
      </c>
      <c r="AJ513" s="9">
        <f t="shared" si="218"/>
        <v>0</v>
      </c>
      <c r="AK513" s="93">
        <f t="shared" si="218"/>
        <v>299.62500999999997</v>
      </c>
      <c r="AL513" s="93">
        <f t="shared" si="218"/>
        <v>0</v>
      </c>
      <c r="AM513" s="93">
        <f t="shared" si="218"/>
        <v>0</v>
      </c>
      <c r="AN513" s="93">
        <f t="shared" si="218"/>
        <v>0</v>
      </c>
      <c r="AO513" s="93">
        <f t="shared" si="218"/>
        <v>0</v>
      </c>
      <c r="AP513" s="93">
        <f t="shared" si="218"/>
        <v>0</v>
      </c>
      <c r="AQ513" s="93">
        <f t="shared" si="218"/>
        <v>0</v>
      </c>
      <c r="AR513" s="93">
        <f t="shared" si="218"/>
        <v>0</v>
      </c>
      <c r="AS513" s="93">
        <f t="shared" si="218"/>
        <v>0</v>
      </c>
      <c r="AT513" s="93">
        <f t="shared" si="218"/>
        <v>0</v>
      </c>
      <c r="AU513" s="9">
        <f t="shared" si="218"/>
        <v>0</v>
      </c>
      <c r="AV513" s="302"/>
    </row>
    <row r="514" spans="1:48" ht="17.25" hidden="1" customHeight="1">
      <c r="A514" s="542"/>
      <c r="B514" s="543"/>
      <c r="C514" s="543"/>
      <c r="D514" s="543"/>
      <c r="E514" s="543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19">N486+N493+N500</f>
        <v>0</v>
      </c>
      <c r="O514" s="9">
        <f t="shared" si="219"/>
        <v>0</v>
      </c>
      <c r="P514" s="9">
        <f t="shared" si="219"/>
        <v>0</v>
      </c>
      <c r="Q514" s="9">
        <f t="shared" si="219"/>
        <v>0</v>
      </c>
      <c r="R514" s="9">
        <f t="shared" si="219"/>
        <v>0</v>
      </c>
      <c r="S514" s="9">
        <f t="shared" si="219"/>
        <v>0</v>
      </c>
      <c r="T514" s="9">
        <f t="shared" si="219"/>
        <v>0</v>
      </c>
      <c r="U514" s="9">
        <f t="shared" si="217"/>
        <v>0</v>
      </c>
      <c r="V514" s="16" t="s">
        <v>8</v>
      </c>
      <c r="W514" s="93">
        <f t="shared" ref="W514:AU518" si="220">W486+W493+W500</f>
        <v>0</v>
      </c>
      <c r="X514" s="93">
        <f t="shared" si="220"/>
        <v>0</v>
      </c>
      <c r="Y514" s="93">
        <f t="shared" si="220"/>
        <v>0</v>
      </c>
      <c r="Z514" s="93">
        <f t="shared" si="220"/>
        <v>0</v>
      </c>
      <c r="AA514" s="93">
        <f t="shared" si="220"/>
        <v>0</v>
      </c>
      <c r="AB514" s="93">
        <f t="shared" si="220"/>
        <v>0</v>
      </c>
      <c r="AC514" s="93">
        <f t="shared" si="220"/>
        <v>0</v>
      </c>
      <c r="AD514" s="93">
        <f t="shared" si="220"/>
        <v>0</v>
      </c>
      <c r="AE514" s="93">
        <f t="shared" si="220"/>
        <v>0</v>
      </c>
      <c r="AF514" s="93">
        <f t="shared" si="220"/>
        <v>0</v>
      </c>
      <c r="AG514" s="93">
        <f t="shared" si="220"/>
        <v>0</v>
      </c>
      <c r="AH514" s="9">
        <f t="shared" si="220"/>
        <v>0</v>
      </c>
      <c r="AI514" s="9">
        <f t="shared" si="220"/>
        <v>0</v>
      </c>
      <c r="AJ514" s="9">
        <f t="shared" si="220"/>
        <v>0</v>
      </c>
      <c r="AK514" s="93">
        <f t="shared" si="220"/>
        <v>0</v>
      </c>
      <c r="AL514" s="93">
        <f t="shared" si="220"/>
        <v>0</v>
      </c>
      <c r="AM514" s="93">
        <f t="shared" si="220"/>
        <v>0</v>
      </c>
      <c r="AN514" s="93">
        <f t="shared" si="220"/>
        <v>0</v>
      </c>
      <c r="AO514" s="93">
        <f t="shared" si="220"/>
        <v>0</v>
      </c>
      <c r="AP514" s="93">
        <f t="shared" si="220"/>
        <v>0</v>
      </c>
      <c r="AQ514" s="93">
        <f t="shared" si="220"/>
        <v>0</v>
      </c>
      <c r="AR514" s="93">
        <f t="shared" si="220"/>
        <v>0</v>
      </c>
      <c r="AS514" s="93">
        <f t="shared" si="220"/>
        <v>0</v>
      </c>
      <c r="AT514" s="93">
        <f t="shared" si="220"/>
        <v>0</v>
      </c>
      <c r="AU514" s="9">
        <f t="shared" si="220"/>
        <v>0</v>
      </c>
      <c r="AV514" s="302"/>
    </row>
    <row r="515" spans="1:48" ht="17.25" hidden="1" customHeight="1">
      <c r="A515" s="542"/>
      <c r="B515" s="543"/>
      <c r="C515" s="543"/>
      <c r="D515" s="543"/>
      <c r="E515" s="543"/>
      <c r="F515" s="11"/>
      <c r="G515" s="11"/>
      <c r="H515" s="11"/>
      <c r="I515" s="11"/>
      <c r="J515" s="11"/>
      <c r="K515" s="11"/>
      <c r="L515" s="20"/>
      <c r="M515" s="20"/>
      <c r="N515" s="9">
        <f t="shared" si="219"/>
        <v>0</v>
      </c>
      <c r="O515" s="9">
        <f t="shared" si="219"/>
        <v>0</v>
      </c>
      <c r="P515" s="9">
        <f t="shared" si="219"/>
        <v>0</v>
      </c>
      <c r="Q515" s="9">
        <f t="shared" si="219"/>
        <v>0</v>
      </c>
      <c r="R515" s="9">
        <f t="shared" si="219"/>
        <v>0</v>
      </c>
      <c r="S515" s="9">
        <f t="shared" si="219"/>
        <v>0</v>
      </c>
      <c r="T515" s="9">
        <f t="shared" si="219"/>
        <v>0</v>
      </c>
      <c r="U515" s="9">
        <f t="shared" si="217"/>
        <v>0</v>
      </c>
      <c r="V515" s="13" t="s">
        <v>50</v>
      </c>
      <c r="W515" s="93">
        <f t="shared" si="220"/>
        <v>0</v>
      </c>
      <c r="X515" s="93">
        <f t="shared" si="220"/>
        <v>0</v>
      </c>
      <c r="Y515" s="93">
        <f t="shared" si="220"/>
        <v>0</v>
      </c>
      <c r="Z515" s="93">
        <f t="shared" si="220"/>
        <v>0</v>
      </c>
      <c r="AA515" s="93">
        <f t="shared" si="220"/>
        <v>0</v>
      </c>
      <c r="AB515" s="93">
        <f t="shared" si="220"/>
        <v>0</v>
      </c>
      <c r="AC515" s="93">
        <f t="shared" si="220"/>
        <v>0</v>
      </c>
      <c r="AD515" s="93">
        <f t="shared" si="220"/>
        <v>0</v>
      </c>
      <c r="AE515" s="93">
        <f t="shared" si="220"/>
        <v>0</v>
      </c>
      <c r="AF515" s="93">
        <f t="shared" si="220"/>
        <v>0</v>
      </c>
      <c r="AG515" s="93">
        <f t="shared" si="220"/>
        <v>0</v>
      </c>
      <c r="AH515" s="9">
        <f t="shared" si="220"/>
        <v>0</v>
      </c>
      <c r="AI515" s="9">
        <f t="shared" si="220"/>
        <v>0</v>
      </c>
      <c r="AJ515" s="9">
        <f t="shared" si="220"/>
        <v>0</v>
      </c>
      <c r="AK515" s="93">
        <f t="shared" si="220"/>
        <v>0</v>
      </c>
      <c r="AL515" s="93">
        <f t="shared" si="220"/>
        <v>0</v>
      </c>
      <c r="AM515" s="93">
        <f t="shared" si="220"/>
        <v>0</v>
      </c>
      <c r="AN515" s="93">
        <f t="shared" si="220"/>
        <v>0</v>
      </c>
      <c r="AO515" s="93">
        <f t="shared" si="220"/>
        <v>0</v>
      </c>
      <c r="AP515" s="93">
        <f t="shared" si="220"/>
        <v>0</v>
      </c>
      <c r="AQ515" s="93">
        <f t="shared" si="220"/>
        <v>0</v>
      </c>
      <c r="AR515" s="93">
        <f t="shared" si="220"/>
        <v>0</v>
      </c>
      <c r="AS515" s="93">
        <f t="shared" si="220"/>
        <v>0</v>
      </c>
      <c r="AT515" s="93">
        <f t="shared" si="220"/>
        <v>0</v>
      </c>
      <c r="AU515" s="9">
        <f t="shared" si="220"/>
        <v>0</v>
      </c>
      <c r="AV515" s="302"/>
    </row>
    <row r="516" spans="1:48" ht="17.25" hidden="1" customHeight="1">
      <c r="A516" s="542"/>
      <c r="B516" s="543"/>
      <c r="C516" s="543"/>
      <c r="D516" s="543"/>
      <c r="E516" s="543"/>
      <c r="F516" s="11"/>
      <c r="G516" s="11"/>
      <c r="H516" s="11"/>
      <c r="I516" s="11"/>
      <c r="J516" s="11"/>
      <c r="K516" s="11"/>
      <c r="L516" s="20"/>
      <c r="M516" s="20"/>
      <c r="N516" s="9">
        <f t="shared" si="219"/>
        <v>0</v>
      </c>
      <c r="O516" s="9">
        <f t="shared" si="219"/>
        <v>0</v>
      </c>
      <c r="P516" s="9">
        <f t="shared" si="219"/>
        <v>0</v>
      </c>
      <c r="Q516" s="9">
        <f t="shared" si="219"/>
        <v>0</v>
      </c>
      <c r="R516" s="9">
        <f t="shared" si="219"/>
        <v>0</v>
      </c>
      <c r="S516" s="9">
        <f t="shared" si="219"/>
        <v>0</v>
      </c>
      <c r="T516" s="9">
        <f t="shared" si="219"/>
        <v>0</v>
      </c>
      <c r="U516" s="9">
        <f t="shared" si="217"/>
        <v>0</v>
      </c>
      <c r="V516" s="13" t="s">
        <v>51</v>
      </c>
      <c r="W516" s="93">
        <f t="shared" si="220"/>
        <v>0</v>
      </c>
      <c r="X516" s="93">
        <f t="shared" si="220"/>
        <v>0</v>
      </c>
      <c r="Y516" s="93">
        <f t="shared" si="220"/>
        <v>0</v>
      </c>
      <c r="Z516" s="93">
        <f t="shared" si="220"/>
        <v>0</v>
      </c>
      <c r="AA516" s="93">
        <f t="shared" si="220"/>
        <v>0</v>
      </c>
      <c r="AB516" s="93">
        <f t="shared" si="220"/>
        <v>0</v>
      </c>
      <c r="AC516" s="93">
        <f t="shared" si="220"/>
        <v>0</v>
      </c>
      <c r="AD516" s="93">
        <f t="shared" si="220"/>
        <v>0</v>
      </c>
      <c r="AE516" s="93">
        <f t="shared" si="220"/>
        <v>0</v>
      </c>
      <c r="AF516" s="93">
        <f t="shared" si="220"/>
        <v>0</v>
      </c>
      <c r="AG516" s="93">
        <f t="shared" si="220"/>
        <v>0</v>
      </c>
      <c r="AH516" s="9">
        <f t="shared" si="220"/>
        <v>0</v>
      </c>
      <c r="AI516" s="9">
        <f t="shared" si="220"/>
        <v>0</v>
      </c>
      <c r="AJ516" s="9">
        <f t="shared" si="220"/>
        <v>0</v>
      </c>
      <c r="AK516" s="93">
        <f t="shared" si="220"/>
        <v>0</v>
      </c>
      <c r="AL516" s="93">
        <f t="shared" si="220"/>
        <v>0</v>
      </c>
      <c r="AM516" s="93">
        <f t="shared" si="220"/>
        <v>0</v>
      </c>
      <c r="AN516" s="93">
        <f t="shared" si="220"/>
        <v>0</v>
      </c>
      <c r="AO516" s="93">
        <f t="shared" si="220"/>
        <v>0</v>
      </c>
      <c r="AP516" s="93">
        <f t="shared" si="220"/>
        <v>0</v>
      </c>
      <c r="AQ516" s="93">
        <f t="shared" si="220"/>
        <v>0</v>
      </c>
      <c r="AR516" s="93">
        <f t="shared" si="220"/>
        <v>0</v>
      </c>
      <c r="AS516" s="93">
        <f t="shared" si="220"/>
        <v>0</v>
      </c>
      <c r="AT516" s="93">
        <f t="shared" si="220"/>
        <v>0</v>
      </c>
      <c r="AU516" s="9">
        <f t="shared" si="220"/>
        <v>0</v>
      </c>
      <c r="AV516" s="302"/>
    </row>
    <row r="517" spans="1:48" ht="17.25" hidden="1" customHeight="1">
      <c r="A517" s="18"/>
      <c r="B517" s="19"/>
      <c r="C517" s="357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19"/>
        <v>0</v>
      </c>
      <c r="O517" s="9">
        <f t="shared" si="219"/>
        <v>0</v>
      </c>
      <c r="P517" s="9">
        <f t="shared" si="219"/>
        <v>0</v>
      </c>
      <c r="Q517" s="9">
        <f t="shared" si="219"/>
        <v>0</v>
      </c>
      <c r="R517" s="9">
        <f t="shared" si="219"/>
        <v>0</v>
      </c>
      <c r="S517" s="9">
        <f t="shared" si="219"/>
        <v>0</v>
      </c>
      <c r="T517" s="9">
        <f t="shared" si="219"/>
        <v>0</v>
      </c>
      <c r="U517" s="9">
        <f t="shared" si="217"/>
        <v>0</v>
      </c>
      <c r="V517" s="13" t="s">
        <v>52</v>
      </c>
      <c r="W517" s="93">
        <f t="shared" si="220"/>
        <v>0</v>
      </c>
      <c r="X517" s="93">
        <f t="shared" si="220"/>
        <v>0</v>
      </c>
      <c r="Y517" s="93">
        <f t="shared" si="220"/>
        <v>0</v>
      </c>
      <c r="Z517" s="93">
        <f t="shared" si="220"/>
        <v>0</v>
      </c>
      <c r="AA517" s="93">
        <f t="shared" si="220"/>
        <v>0</v>
      </c>
      <c r="AB517" s="93">
        <f t="shared" si="220"/>
        <v>0</v>
      </c>
      <c r="AC517" s="93">
        <f t="shared" si="220"/>
        <v>0</v>
      </c>
      <c r="AD517" s="93">
        <f t="shared" si="220"/>
        <v>0</v>
      </c>
      <c r="AE517" s="93">
        <f t="shared" si="220"/>
        <v>0</v>
      </c>
      <c r="AF517" s="93">
        <f t="shared" si="220"/>
        <v>0</v>
      </c>
      <c r="AG517" s="93">
        <f t="shared" si="220"/>
        <v>0</v>
      </c>
      <c r="AH517" s="9">
        <f t="shared" si="220"/>
        <v>0</v>
      </c>
      <c r="AI517" s="9">
        <f t="shared" si="220"/>
        <v>0</v>
      </c>
      <c r="AJ517" s="9">
        <f t="shared" si="220"/>
        <v>0</v>
      </c>
      <c r="AK517" s="93">
        <f t="shared" si="220"/>
        <v>0</v>
      </c>
      <c r="AL517" s="93">
        <f t="shared" si="220"/>
        <v>0</v>
      </c>
      <c r="AM517" s="93">
        <f t="shared" si="220"/>
        <v>0</v>
      </c>
      <c r="AN517" s="93">
        <f t="shared" si="220"/>
        <v>0</v>
      </c>
      <c r="AO517" s="93">
        <f t="shared" si="220"/>
        <v>0</v>
      </c>
      <c r="AP517" s="93">
        <f t="shared" si="220"/>
        <v>0</v>
      </c>
      <c r="AQ517" s="93">
        <f t="shared" si="220"/>
        <v>0</v>
      </c>
      <c r="AR517" s="93">
        <f t="shared" si="220"/>
        <v>0</v>
      </c>
      <c r="AS517" s="93">
        <f t="shared" si="220"/>
        <v>0</v>
      </c>
      <c r="AT517" s="93">
        <f t="shared" si="220"/>
        <v>0</v>
      </c>
      <c r="AU517" s="9">
        <f t="shared" si="220"/>
        <v>0</v>
      </c>
      <c r="AV517" s="302"/>
    </row>
    <row r="518" spans="1:48" ht="17.25" hidden="1" customHeight="1">
      <c r="A518" s="542"/>
      <c r="B518" s="543"/>
      <c r="C518" s="543"/>
      <c r="D518" s="543"/>
      <c r="E518" s="543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30">
        <f t="shared" si="219"/>
        <v>0</v>
      </c>
      <c r="O518" s="230">
        <f t="shared" si="219"/>
        <v>0</v>
      </c>
      <c r="P518" s="230">
        <f t="shared" si="219"/>
        <v>0</v>
      </c>
      <c r="Q518" s="230">
        <f t="shared" si="219"/>
        <v>0</v>
      </c>
      <c r="R518" s="230">
        <f t="shared" si="219"/>
        <v>0</v>
      </c>
      <c r="S518" s="230">
        <f t="shared" si="219"/>
        <v>0</v>
      </c>
      <c r="T518" s="230">
        <f t="shared" si="219"/>
        <v>0</v>
      </c>
      <c r="U518" s="231">
        <f>SUM(N518:T518)</f>
        <v>0</v>
      </c>
      <c r="V518" s="231" t="s">
        <v>11</v>
      </c>
      <c r="W518" s="193">
        <f t="shared" si="220"/>
        <v>0</v>
      </c>
      <c r="X518" s="193">
        <f t="shared" si="220"/>
        <v>0</v>
      </c>
      <c r="Y518" s="193">
        <f t="shared" si="220"/>
        <v>0</v>
      </c>
      <c r="Z518" s="193">
        <f t="shared" si="220"/>
        <v>0</v>
      </c>
      <c r="AA518" s="193">
        <f t="shared" si="220"/>
        <v>0</v>
      </c>
      <c r="AB518" s="193">
        <f t="shared" si="220"/>
        <v>0</v>
      </c>
      <c r="AC518" s="193">
        <f t="shared" si="220"/>
        <v>0</v>
      </c>
      <c r="AD518" s="193">
        <f t="shared" si="220"/>
        <v>0</v>
      </c>
      <c r="AE518" s="193">
        <f t="shared" si="220"/>
        <v>0</v>
      </c>
      <c r="AF518" s="193">
        <f t="shared" si="220"/>
        <v>299.62500999999997</v>
      </c>
      <c r="AG518" s="193">
        <f t="shared" si="220"/>
        <v>0</v>
      </c>
      <c r="AH518" s="230">
        <f t="shared" si="220"/>
        <v>0</v>
      </c>
      <c r="AI518" s="230">
        <f t="shared" si="220"/>
        <v>0</v>
      </c>
      <c r="AJ518" s="230">
        <f t="shared" si="220"/>
        <v>0</v>
      </c>
      <c r="AK518" s="193">
        <f t="shared" si="220"/>
        <v>299.62500999999997</v>
      </c>
      <c r="AL518" s="193">
        <f t="shared" si="220"/>
        <v>0</v>
      </c>
      <c r="AM518" s="193">
        <f t="shared" si="220"/>
        <v>0</v>
      </c>
      <c r="AN518" s="193">
        <f t="shared" si="220"/>
        <v>0</v>
      </c>
      <c r="AO518" s="193">
        <f t="shared" si="220"/>
        <v>0</v>
      </c>
      <c r="AP518" s="193">
        <f t="shared" si="220"/>
        <v>0</v>
      </c>
      <c r="AQ518" s="193">
        <f t="shared" si="220"/>
        <v>0</v>
      </c>
      <c r="AR518" s="193">
        <f t="shared" si="220"/>
        <v>0</v>
      </c>
      <c r="AS518" s="193">
        <f t="shared" si="220"/>
        <v>0</v>
      </c>
      <c r="AT518" s="193">
        <f t="shared" si="220"/>
        <v>0</v>
      </c>
      <c r="AU518" s="230">
        <f t="shared" si="220"/>
        <v>0</v>
      </c>
      <c r="AV518" s="328"/>
    </row>
    <row r="519" spans="1:48" ht="19.5" customHeight="1">
      <c r="A519" s="167"/>
      <c r="B519" s="168"/>
      <c r="C519" s="181" t="s">
        <v>919</v>
      </c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237"/>
      <c r="R519" s="237"/>
      <c r="S519" s="237"/>
      <c r="T519" s="237"/>
      <c r="U519" s="89"/>
      <c r="V519" s="89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88"/>
      <c r="AI519" s="188"/>
      <c r="AJ519" s="188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88"/>
      <c r="AV519" s="302"/>
    </row>
    <row r="520" spans="1:48" ht="17.25" customHeight="1">
      <c r="A520" s="542"/>
      <c r="B520" s="543"/>
      <c r="C520" s="543"/>
      <c r="D520" s="543"/>
      <c r="E520" s="543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1">N259+N340+N427+N450+N476+N513</f>
        <v>24.568740000000002</v>
      </c>
      <c r="O520" s="9">
        <f t="shared" si="221"/>
        <v>46.592609999999993</v>
      </c>
      <c r="P520" s="9">
        <f t="shared" si="221"/>
        <v>38.215750000000007</v>
      </c>
      <c r="Q520" s="9">
        <f t="shared" si="221"/>
        <v>52.294480000000007</v>
      </c>
      <c r="R520" s="9">
        <f t="shared" si="221"/>
        <v>56.385210000000001</v>
      </c>
      <c r="S520" s="9">
        <f t="shared" si="221"/>
        <v>3.7270799999999999</v>
      </c>
      <c r="T520" s="9">
        <f t="shared" si="221"/>
        <v>3.72648</v>
      </c>
      <c r="U520" s="9">
        <f>SUM(N520:T520)</f>
        <v>225.51035000000002</v>
      </c>
      <c r="V520" s="16" t="s">
        <v>3</v>
      </c>
      <c r="W520" s="93">
        <f t="shared" ref="W520:AU524" si="222">W259+W340+W427+W450+W476+W513</f>
        <v>52294.48</v>
      </c>
      <c r="X520" s="93">
        <f t="shared" si="222"/>
        <v>2975.0160000000001</v>
      </c>
      <c r="Y520" s="93">
        <f t="shared" si="222"/>
        <v>0</v>
      </c>
      <c r="Z520" s="93">
        <f t="shared" si="222"/>
        <v>0</v>
      </c>
      <c r="AA520" s="93">
        <f t="shared" si="222"/>
        <v>0</v>
      </c>
      <c r="AB520" s="93">
        <f t="shared" si="222"/>
        <v>0</v>
      </c>
      <c r="AC520" s="93">
        <f t="shared" si="222"/>
        <v>0</v>
      </c>
      <c r="AD520" s="93">
        <f t="shared" si="222"/>
        <v>0</v>
      </c>
      <c r="AE520" s="93">
        <f t="shared" si="222"/>
        <v>24.7</v>
      </c>
      <c r="AF520" s="93">
        <f t="shared" si="222"/>
        <v>324.32500999999996</v>
      </c>
      <c r="AG520" s="93">
        <f t="shared" si="222"/>
        <v>24.7</v>
      </c>
      <c r="AH520" s="9">
        <f t="shared" si="222"/>
        <v>870.53</v>
      </c>
      <c r="AI520" s="9">
        <f t="shared" si="222"/>
        <v>870.53</v>
      </c>
      <c r="AJ520" s="9">
        <f t="shared" si="222"/>
        <v>870.53</v>
      </c>
      <c r="AK520" s="93">
        <f t="shared" si="222"/>
        <v>7672.6915599999993</v>
      </c>
      <c r="AL520" s="93">
        <f t="shared" si="222"/>
        <v>0</v>
      </c>
      <c r="AM520" s="93">
        <f t="shared" si="222"/>
        <v>0</v>
      </c>
      <c r="AN520" s="93">
        <f t="shared" si="222"/>
        <v>0</v>
      </c>
      <c r="AO520" s="93">
        <f t="shared" si="222"/>
        <v>0</v>
      </c>
      <c r="AP520" s="93">
        <f t="shared" si="222"/>
        <v>0</v>
      </c>
      <c r="AQ520" s="93">
        <f t="shared" si="222"/>
        <v>0</v>
      </c>
      <c r="AR520" s="93">
        <f t="shared" si="222"/>
        <v>0</v>
      </c>
      <c r="AS520" s="93">
        <f t="shared" si="222"/>
        <v>0</v>
      </c>
      <c r="AT520" s="93">
        <f t="shared" si="222"/>
        <v>0</v>
      </c>
      <c r="AU520" s="9">
        <f t="shared" si="222"/>
        <v>0</v>
      </c>
      <c r="AV520" s="302"/>
    </row>
    <row r="521" spans="1:48" ht="18.75" customHeight="1">
      <c r="A521" s="542"/>
      <c r="B521" s="543"/>
      <c r="C521" s="543"/>
      <c r="D521" s="543"/>
      <c r="E521" s="543"/>
      <c r="F521" s="11"/>
      <c r="G521" s="11"/>
      <c r="H521" s="11"/>
      <c r="I521" s="11"/>
      <c r="J521" s="11"/>
      <c r="K521" s="11"/>
      <c r="L521" s="20"/>
      <c r="M521" s="20"/>
      <c r="N521" s="9">
        <f t="shared" si="221"/>
        <v>92.684110000000004</v>
      </c>
      <c r="O521" s="9">
        <f t="shared" si="221"/>
        <v>13.77323</v>
      </c>
      <c r="P521" s="9">
        <f t="shared" si="221"/>
        <v>12.942970000000001</v>
      </c>
      <c r="Q521" s="9">
        <f t="shared" si="221"/>
        <v>172.2159</v>
      </c>
      <c r="R521" s="9">
        <f t="shared" si="221"/>
        <v>218.92349000000004</v>
      </c>
      <c r="S521" s="9">
        <f t="shared" si="221"/>
        <v>119.20491000000001</v>
      </c>
      <c r="T521" s="9">
        <f t="shared" si="221"/>
        <v>119.10493000000001</v>
      </c>
      <c r="U521" s="9">
        <f t="shared" ref="U521:U525" si="223">SUM(N521:T521)</f>
        <v>748.84954000000005</v>
      </c>
      <c r="V521" s="16" t="s">
        <v>8</v>
      </c>
      <c r="W521" s="93">
        <f t="shared" si="222"/>
        <v>172315.9</v>
      </c>
      <c r="X521" s="93">
        <f t="shared" si="222"/>
        <v>52759.93</v>
      </c>
      <c r="Y521" s="93">
        <f t="shared" si="222"/>
        <v>1070</v>
      </c>
      <c r="Z521" s="93">
        <f t="shared" si="222"/>
        <v>1070</v>
      </c>
      <c r="AA521" s="93">
        <f t="shared" si="222"/>
        <v>1070</v>
      </c>
      <c r="AB521" s="93">
        <f t="shared" si="222"/>
        <v>1070</v>
      </c>
      <c r="AC521" s="93">
        <f t="shared" si="222"/>
        <v>1070</v>
      </c>
      <c r="AD521" s="93">
        <f t="shared" si="222"/>
        <v>1070</v>
      </c>
      <c r="AE521" s="93">
        <f t="shared" si="222"/>
        <v>1070</v>
      </c>
      <c r="AF521" s="93">
        <f t="shared" si="222"/>
        <v>1476.5677700000001</v>
      </c>
      <c r="AG521" s="93">
        <f t="shared" si="222"/>
        <v>1720.587</v>
      </c>
      <c r="AH521" s="9">
        <f t="shared" si="222"/>
        <v>0</v>
      </c>
      <c r="AI521" s="9">
        <f t="shared" si="222"/>
        <v>0</v>
      </c>
      <c r="AJ521" s="9">
        <f t="shared" si="222"/>
        <v>0</v>
      </c>
      <c r="AK521" s="93">
        <f t="shared" si="222"/>
        <v>2716.5277699999997</v>
      </c>
      <c r="AL521" s="93">
        <f t="shared" si="222"/>
        <v>0</v>
      </c>
      <c r="AM521" s="93">
        <f t="shared" si="222"/>
        <v>0</v>
      </c>
      <c r="AN521" s="93">
        <f t="shared" si="222"/>
        <v>0</v>
      </c>
      <c r="AO521" s="93">
        <f t="shared" si="222"/>
        <v>0</v>
      </c>
      <c r="AP521" s="93">
        <f t="shared" si="222"/>
        <v>0</v>
      </c>
      <c r="AQ521" s="93">
        <f t="shared" si="222"/>
        <v>0</v>
      </c>
      <c r="AR521" s="93">
        <f t="shared" si="222"/>
        <v>0</v>
      </c>
      <c r="AS521" s="93">
        <f t="shared" si="222"/>
        <v>0</v>
      </c>
      <c r="AT521" s="93">
        <f t="shared" si="222"/>
        <v>0</v>
      </c>
      <c r="AU521" s="9">
        <f t="shared" si="222"/>
        <v>0</v>
      </c>
      <c r="AV521" s="302"/>
    </row>
    <row r="522" spans="1:48" ht="17.25" customHeight="1">
      <c r="A522" s="542"/>
      <c r="B522" s="543"/>
      <c r="C522" s="543"/>
      <c r="D522" s="543"/>
      <c r="E522" s="543"/>
      <c r="F522" s="11"/>
      <c r="G522" s="11"/>
      <c r="H522" s="11"/>
      <c r="I522" s="11"/>
      <c r="J522" s="11"/>
      <c r="K522" s="11"/>
      <c r="L522" s="20"/>
      <c r="M522" s="20"/>
      <c r="N522" s="9">
        <f t="shared" si="221"/>
        <v>0</v>
      </c>
      <c r="O522" s="9">
        <f t="shared" si="221"/>
        <v>0</v>
      </c>
      <c r="P522" s="9">
        <f t="shared" si="221"/>
        <v>0</v>
      </c>
      <c r="Q522" s="9">
        <f t="shared" si="221"/>
        <v>0</v>
      </c>
      <c r="R522" s="9">
        <f t="shared" si="221"/>
        <v>73.918109999999999</v>
      </c>
      <c r="S522" s="9">
        <f t="shared" si="221"/>
        <v>58.198</v>
      </c>
      <c r="T522" s="9">
        <f t="shared" si="221"/>
        <v>58.198</v>
      </c>
      <c r="U522" s="9">
        <f t="shared" si="223"/>
        <v>190.31411</v>
      </c>
      <c r="V522" s="13" t="s">
        <v>50</v>
      </c>
      <c r="W522" s="93">
        <f t="shared" si="222"/>
        <v>0</v>
      </c>
      <c r="X522" s="93">
        <f t="shared" si="222"/>
        <v>0</v>
      </c>
      <c r="Y522" s="93">
        <f t="shared" si="222"/>
        <v>0</v>
      </c>
      <c r="Z522" s="93">
        <f t="shared" si="222"/>
        <v>0</v>
      </c>
      <c r="AA522" s="93">
        <f t="shared" si="222"/>
        <v>0</v>
      </c>
      <c r="AB522" s="93">
        <f t="shared" si="222"/>
        <v>0</v>
      </c>
      <c r="AC522" s="93">
        <f t="shared" si="222"/>
        <v>0</v>
      </c>
      <c r="AD522" s="93">
        <f t="shared" si="222"/>
        <v>0</v>
      </c>
      <c r="AE522" s="93">
        <f t="shared" si="222"/>
        <v>0</v>
      </c>
      <c r="AF522" s="93">
        <f t="shared" si="222"/>
        <v>0</v>
      </c>
      <c r="AG522" s="93">
        <f t="shared" si="222"/>
        <v>0</v>
      </c>
      <c r="AH522" s="9">
        <f t="shared" si="222"/>
        <v>0</v>
      </c>
      <c r="AI522" s="9">
        <f t="shared" si="222"/>
        <v>0</v>
      </c>
      <c r="AJ522" s="9">
        <f t="shared" si="222"/>
        <v>0</v>
      </c>
      <c r="AK522" s="93">
        <f t="shared" si="222"/>
        <v>0</v>
      </c>
      <c r="AL522" s="93">
        <f t="shared" si="222"/>
        <v>0</v>
      </c>
      <c r="AM522" s="93">
        <f t="shared" si="222"/>
        <v>0</v>
      </c>
      <c r="AN522" s="93">
        <f t="shared" si="222"/>
        <v>0</v>
      </c>
      <c r="AO522" s="93">
        <f t="shared" si="222"/>
        <v>0</v>
      </c>
      <c r="AP522" s="93">
        <f t="shared" si="222"/>
        <v>0</v>
      </c>
      <c r="AQ522" s="93">
        <f t="shared" si="222"/>
        <v>0</v>
      </c>
      <c r="AR522" s="93">
        <f t="shared" si="222"/>
        <v>0</v>
      </c>
      <c r="AS522" s="93">
        <f t="shared" si="222"/>
        <v>0</v>
      </c>
      <c r="AT522" s="93">
        <f t="shared" si="222"/>
        <v>0</v>
      </c>
      <c r="AU522" s="9">
        <f t="shared" si="222"/>
        <v>0</v>
      </c>
      <c r="AV522" s="302"/>
    </row>
    <row r="523" spans="1:48" ht="17.25" customHeight="1">
      <c r="A523" s="542"/>
      <c r="B523" s="543"/>
      <c r="C523" s="543"/>
      <c r="D523" s="543"/>
      <c r="E523" s="543"/>
      <c r="F523" s="11"/>
      <c r="G523" s="11"/>
      <c r="H523" s="11"/>
      <c r="I523" s="11"/>
      <c r="J523" s="11"/>
      <c r="K523" s="11"/>
      <c r="L523" s="20"/>
      <c r="M523" s="20"/>
      <c r="N523" s="9">
        <f t="shared" si="221"/>
        <v>0</v>
      </c>
      <c r="O523" s="9">
        <f t="shared" si="221"/>
        <v>0</v>
      </c>
      <c r="P523" s="9">
        <f t="shared" si="221"/>
        <v>0</v>
      </c>
      <c r="Q523" s="9">
        <f t="shared" si="221"/>
        <v>0</v>
      </c>
      <c r="R523" s="9">
        <f t="shared" si="221"/>
        <v>0</v>
      </c>
      <c r="S523" s="9">
        <f t="shared" si="221"/>
        <v>0</v>
      </c>
      <c r="T523" s="9">
        <f t="shared" si="221"/>
        <v>0</v>
      </c>
      <c r="U523" s="9">
        <f t="shared" si="223"/>
        <v>0</v>
      </c>
      <c r="V523" s="13" t="s">
        <v>51</v>
      </c>
      <c r="W523" s="93">
        <f t="shared" si="222"/>
        <v>0</v>
      </c>
      <c r="X523" s="93">
        <f t="shared" si="222"/>
        <v>0</v>
      </c>
      <c r="Y523" s="93">
        <f t="shared" si="222"/>
        <v>0</v>
      </c>
      <c r="Z523" s="93">
        <f t="shared" si="222"/>
        <v>0</v>
      </c>
      <c r="AA523" s="93">
        <f t="shared" si="222"/>
        <v>0</v>
      </c>
      <c r="AB523" s="93">
        <f t="shared" si="222"/>
        <v>0</v>
      </c>
      <c r="AC523" s="93">
        <f t="shared" si="222"/>
        <v>0</v>
      </c>
      <c r="AD523" s="93">
        <f t="shared" si="222"/>
        <v>0</v>
      </c>
      <c r="AE523" s="93">
        <f t="shared" si="222"/>
        <v>0</v>
      </c>
      <c r="AF523" s="93">
        <f t="shared" si="222"/>
        <v>0</v>
      </c>
      <c r="AG523" s="93">
        <f t="shared" si="222"/>
        <v>0</v>
      </c>
      <c r="AH523" s="9">
        <f t="shared" si="222"/>
        <v>0</v>
      </c>
      <c r="AI523" s="9">
        <f t="shared" si="222"/>
        <v>0</v>
      </c>
      <c r="AJ523" s="9">
        <f t="shared" si="222"/>
        <v>0</v>
      </c>
      <c r="AK523" s="93">
        <f t="shared" si="222"/>
        <v>0</v>
      </c>
      <c r="AL523" s="93">
        <f t="shared" si="222"/>
        <v>0</v>
      </c>
      <c r="AM523" s="93">
        <f t="shared" si="222"/>
        <v>0</v>
      </c>
      <c r="AN523" s="93">
        <f t="shared" si="222"/>
        <v>0</v>
      </c>
      <c r="AO523" s="93">
        <f t="shared" si="222"/>
        <v>0</v>
      </c>
      <c r="AP523" s="93">
        <f t="shared" si="222"/>
        <v>0</v>
      </c>
      <c r="AQ523" s="93">
        <f t="shared" si="222"/>
        <v>0</v>
      </c>
      <c r="AR523" s="93">
        <f t="shared" si="222"/>
        <v>0</v>
      </c>
      <c r="AS523" s="93">
        <f t="shared" si="222"/>
        <v>0</v>
      </c>
      <c r="AT523" s="93">
        <f t="shared" si="222"/>
        <v>0</v>
      </c>
      <c r="AU523" s="9">
        <f t="shared" si="222"/>
        <v>0</v>
      </c>
      <c r="AV523" s="302"/>
    </row>
    <row r="524" spans="1:48" ht="17.25" customHeight="1">
      <c r="A524" s="18"/>
      <c r="B524" s="19"/>
      <c r="C524" s="357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1"/>
        <v>135.50400999999999</v>
      </c>
      <c r="O524" s="9">
        <f t="shared" si="221"/>
        <v>36.499809999999997</v>
      </c>
      <c r="P524" s="9">
        <f t="shared" si="221"/>
        <v>0</v>
      </c>
      <c r="Q524" s="9">
        <f t="shared" si="221"/>
        <v>2.23428</v>
      </c>
      <c r="R524" s="9">
        <f t="shared" si="221"/>
        <v>426.80938000000003</v>
      </c>
      <c r="S524" s="9">
        <f t="shared" si="221"/>
        <v>698.72804999999994</v>
      </c>
      <c r="T524" s="9">
        <f t="shared" si="221"/>
        <v>0</v>
      </c>
      <c r="U524" s="9">
        <f t="shared" si="223"/>
        <v>1299.7755299999999</v>
      </c>
      <c r="V524" s="13" t="s">
        <v>52</v>
      </c>
      <c r="W524" s="93">
        <f t="shared" si="222"/>
        <v>2234.2800000000002</v>
      </c>
      <c r="X524" s="93">
        <f t="shared" si="222"/>
        <v>0</v>
      </c>
      <c r="Y524" s="93">
        <f t="shared" si="222"/>
        <v>0</v>
      </c>
      <c r="Z524" s="93">
        <f t="shared" si="222"/>
        <v>0</v>
      </c>
      <c r="AA524" s="93">
        <f t="shared" si="222"/>
        <v>0</v>
      </c>
      <c r="AB524" s="93">
        <f t="shared" si="222"/>
        <v>0</v>
      </c>
      <c r="AC524" s="93">
        <f t="shared" si="222"/>
        <v>0</v>
      </c>
      <c r="AD524" s="93">
        <f t="shared" si="222"/>
        <v>0</v>
      </c>
      <c r="AE524" s="93">
        <f t="shared" si="222"/>
        <v>0</v>
      </c>
      <c r="AF524" s="93">
        <f t="shared" si="222"/>
        <v>0</v>
      </c>
      <c r="AG524" s="93">
        <f t="shared" si="222"/>
        <v>0</v>
      </c>
      <c r="AH524" s="9">
        <f t="shared" si="222"/>
        <v>0</v>
      </c>
      <c r="AI524" s="9">
        <f t="shared" si="222"/>
        <v>0</v>
      </c>
      <c r="AJ524" s="9">
        <f t="shared" si="222"/>
        <v>0</v>
      </c>
      <c r="AK524" s="93">
        <f t="shared" si="222"/>
        <v>11.5</v>
      </c>
      <c r="AL524" s="93">
        <f t="shared" si="222"/>
        <v>0</v>
      </c>
      <c r="AM524" s="93">
        <f t="shared" si="222"/>
        <v>0</v>
      </c>
      <c r="AN524" s="93">
        <f t="shared" si="222"/>
        <v>0</v>
      </c>
      <c r="AO524" s="93">
        <f t="shared" si="222"/>
        <v>0</v>
      </c>
      <c r="AP524" s="93">
        <f t="shared" si="222"/>
        <v>0</v>
      </c>
      <c r="AQ524" s="93">
        <f t="shared" si="222"/>
        <v>0</v>
      </c>
      <c r="AR524" s="93">
        <f t="shared" si="222"/>
        <v>0</v>
      </c>
      <c r="AS524" s="93">
        <f t="shared" si="222"/>
        <v>0</v>
      </c>
      <c r="AT524" s="93">
        <f t="shared" si="222"/>
        <v>0</v>
      </c>
      <c r="AU524" s="9">
        <f t="shared" si="222"/>
        <v>0</v>
      </c>
      <c r="AV524" s="302"/>
    </row>
    <row r="525" spans="1:48" ht="17.25" customHeight="1">
      <c r="A525" s="18"/>
      <c r="B525" s="19"/>
      <c r="C525" s="357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24">O264</f>
        <v>196.47309999999999</v>
      </c>
      <c r="P525" s="9">
        <f t="shared" si="224"/>
        <v>0</v>
      </c>
      <c r="Q525" s="9">
        <f t="shared" si="224"/>
        <v>0</v>
      </c>
      <c r="R525" s="9">
        <f t="shared" si="224"/>
        <v>0</v>
      </c>
      <c r="S525" s="9">
        <f t="shared" si="224"/>
        <v>0</v>
      </c>
      <c r="T525" s="9">
        <f t="shared" si="224"/>
        <v>0</v>
      </c>
      <c r="U525" s="9">
        <f t="shared" si="223"/>
        <v>545.41428999999994</v>
      </c>
      <c r="V525" s="13" t="s">
        <v>202</v>
      </c>
      <c r="W525" s="93">
        <f t="shared" ref="W525:AU525" si="225">W264</f>
        <v>0</v>
      </c>
      <c r="X525" s="93">
        <f t="shared" si="225"/>
        <v>0</v>
      </c>
      <c r="Y525" s="93">
        <f t="shared" si="225"/>
        <v>0</v>
      </c>
      <c r="Z525" s="93">
        <f t="shared" si="225"/>
        <v>0</v>
      </c>
      <c r="AA525" s="93">
        <f t="shared" si="225"/>
        <v>0</v>
      </c>
      <c r="AB525" s="93">
        <f t="shared" si="225"/>
        <v>0</v>
      </c>
      <c r="AC525" s="93">
        <f t="shared" si="225"/>
        <v>0</v>
      </c>
      <c r="AD525" s="93">
        <f t="shared" si="225"/>
        <v>0</v>
      </c>
      <c r="AE525" s="93">
        <f t="shared" si="225"/>
        <v>0</v>
      </c>
      <c r="AF525" s="93">
        <f t="shared" si="225"/>
        <v>0</v>
      </c>
      <c r="AG525" s="93">
        <f t="shared" si="225"/>
        <v>0</v>
      </c>
      <c r="AH525" s="9">
        <f t="shared" si="225"/>
        <v>0</v>
      </c>
      <c r="AI525" s="9">
        <f t="shared" si="225"/>
        <v>0</v>
      </c>
      <c r="AJ525" s="9">
        <f t="shared" si="225"/>
        <v>0</v>
      </c>
      <c r="AK525" s="93">
        <f t="shared" si="225"/>
        <v>0</v>
      </c>
      <c r="AL525" s="93">
        <f t="shared" si="225"/>
        <v>0</v>
      </c>
      <c r="AM525" s="93">
        <f t="shared" si="225"/>
        <v>0</v>
      </c>
      <c r="AN525" s="93">
        <f t="shared" si="225"/>
        <v>0</v>
      </c>
      <c r="AO525" s="93">
        <f t="shared" si="225"/>
        <v>0</v>
      </c>
      <c r="AP525" s="93">
        <f t="shared" si="225"/>
        <v>0</v>
      </c>
      <c r="AQ525" s="93">
        <f t="shared" si="225"/>
        <v>0</v>
      </c>
      <c r="AR525" s="93">
        <f t="shared" si="225"/>
        <v>0</v>
      </c>
      <c r="AS525" s="93">
        <f t="shared" si="225"/>
        <v>0</v>
      </c>
      <c r="AT525" s="93">
        <f t="shared" si="225"/>
        <v>0</v>
      </c>
      <c r="AU525" s="9">
        <f t="shared" si="225"/>
        <v>0</v>
      </c>
      <c r="AV525" s="302"/>
    </row>
    <row r="526" spans="1:48" ht="17.25" customHeight="1">
      <c r="A526" s="542"/>
      <c r="B526" s="543"/>
      <c r="C526" s="543"/>
      <c r="D526" s="543"/>
      <c r="E526" s="543"/>
      <c r="F526" s="11"/>
      <c r="G526" s="11"/>
      <c r="H526" s="11"/>
      <c r="I526" s="11"/>
      <c r="J526" s="11"/>
      <c r="K526" s="11"/>
      <c r="L526" s="9">
        <f t="shared" ref="L526:T526" si="226">L265+L345+L432+L455+L481+L518</f>
        <v>3870.5491700000002</v>
      </c>
      <c r="M526" s="9">
        <f t="shared" si="226"/>
        <v>2276.3398100000009</v>
      </c>
      <c r="N526" s="230">
        <f t="shared" si="226"/>
        <v>601.69805000000008</v>
      </c>
      <c r="O526" s="230">
        <f t="shared" si="226"/>
        <v>293.33875</v>
      </c>
      <c r="P526" s="230">
        <f t="shared" si="226"/>
        <v>51.15872000000001</v>
      </c>
      <c r="Q526" s="230">
        <f t="shared" si="226"/>
        <v>226.74466000000001</v>
      </c>
      <c r="R526" s="230">
        <f t="shared" si="226"/>
        <v>776.03619000000003</v>
      </c>
      <c r="S526" s="230">
        <f t="shared" si="226"/>
        <v>879.85803999999996</v>
      </c>
      <c r="T526" s="230">
        <f t="shared" si="226"/>
        <v>181.02941000000001</v>
      </c>
      <c r="U526" s="231">
        <f>SUM(N526:T526)</f>
        <v>3009.86382</v>
      </c>
      <c r="V526" s="337" t="s">
        <v>11</v>
      </c>
      <c r="W526" s="338">
        <f t="shared" ref="W526:AU526" si="227">W265+W345+W432+W455+W481+W518</f>
        <v>226844.65999999997</v>
      </c>
      <c r="X526" s="338">
        <f t="shared" si="227"/>
        <v>55734.946000000004</v>
      </c>
      <c r="Y526" s="338">
        <f t="shared" si="227"/>
        <v>1070</v>
      </c>
      <c r="Z526" s="338">
        <f t="shared" si="227"/>
        <v>1070</v>
      </c>
      <c r="AA526" s="338">
        <f t="shared" si="227"/>
        <v>1070</v>
      </c>
      <c r="AB526" s="338">
        <f t="shared" si="227"/>
        <v>1070</v>
      </c>
      <c r="AC526" s="338">
        <f t="shared" si="227"/>
        <v>1070</v>
      </c>
      <c r="AD526" s="338">
        <f t="shared" si="227"/>
        <v>1070</v>
      </c>
      <c r="AE526" s="338">
        <f t="shared" si="227"/>
        <v>1094.7</v>
      </c>
      <c r="AF526" s="339">
        <f t="shared" si="227"/>
        <v>1800.8927800000001</v>
      </c>
      <c r="AG526" s="338">
        <f t="shared" si="227"/>
        <v>1745.287</v>
      </c>
      <c r="AH526" s="230">
        <f t="shared" si="227"/>
        <v>870.53</v>
      </c>
      <c r="AI526" s="230">
        <f t="shared" si="227"/>
        <v>870.53</v>
      </c>
      <c r="AJ526" s="230">
        <f t="shared" si="227"/>
        <v>870.53</v>
      </c>
      <c r="AK526" s="193">
        <f t="shared" si="227"/>
        <v>10400.71933</v>
      </c>
      <c r="AL526" s="193">
        <f t="shared" si="227"/>
        <v>10150.356</v>
      </c>
      <c r="AM526" s="193">
        <f t="shared" si="227"/>
        <v>0</v>
      </c>
      <c r="AN526" s="193">
        <f t="shared" si="227"/>
        <v>0</v>
      </c>
      <c r="AO526" s="193">
        <f t="shared" si="227"/>
        <v>0</v>
      </c>
      <c r="AP526" s="193">
        <f t="shared" si="227"/>
        <v>0</v>
      </c>
      <c r="AQ526" s="193">
        <f t="shared" si="227"/>
        <v>0</v>
      </c>
      <c r="AR526" s="193">
        <f t="shared" si="227"/>
        <v>0</v>
      </c>
      <c r="AS526" s="193">
        <f t="shared" si="227"/>
        <v>0</v>
      </c>
      <c r="AT526" s="193">
        <f t="shared" si="227"/>
        <v>0</v>
      </c>
      <c r="AU526" s="230">
        <f t="shared" si="227"/>
        <v>0</v>
      </c>
      <c r="AV526" s="328"/>
    </row>
    <row r="527" spans="1:48" s="84" customFormat="1" ht="17.25" customHeight="1">
      <c r="A527" s="167"/>
      <c r="B527" s="168"/>
      <c r="C527" s="174" t="s">
        <v>918</v>
      </c>
      <c r="D527" s="168"/>
      <c r="E527" s="168"/>
      <c r="F527" s="169"/>
      <c r="G527" s="169"/>
      <c r="H527" s="169"/>
      <c r="I527" s="169"/>
      <c r="J527" s="169"/>
      <c r="K527" s="169"/>
      <c r="L527" s="83"/>
      <c r="M527" s="83"/>
      <c r="N527" s="237"/>
      <c r="O527" s="237"/>
      <c r="P527" s="237"/>
      <c r="Q527" s="237"/>
      <c r="R527" s="237"/>
      <c r="S527" s="237"/>
      <c r="T527" s="237"/>
      <c r="U527" s="89"/>
      <c r="V527" s="89"/>
      <c r="W527" s="238"/>
      <c r="X527" s="238"/>
      <c r="Y527" s="238"/>
      <c r="Z527" s="238"/>
      <c r="AA527" s="238"/>
      <c r="AB527" s="238"/>
      <c r="AC527" s="238"/>
      <c r="AD527" s="238"/>
      <c r="AE527" s="238"/>
      <c r="AF527" s="238"/>
      <c r="AG527" s="238"/>
      <c r="AH527" s="239"/>
      <c r="AI527" s="239"/>
      <c r="AJ527" s="239"/>
      <c r="AK527" s="238"/>
      <c r="AL527" s="238"/>
      <c r="AM527" s="238"/>
      <c r="AN527" s="238"/>
      <c r="AO527" s="238"/>
      <c r="AP527" s="238"/>
      <c r="AQ527" s="238"/>
      <c r="AR527" s="238"/>
      <c r="AS527" s="238"/>
      <c r="AT527" s="238"/>
      <c r="AU527" s="239"/>
      <c r="AV527" s="331"/>
    </row>
    <row r="528" spans="1:48" ht="15.75" hidden="1" customHeight="1">
      <c r="A528" s="459" t="s">
        <v>626</v>
      </c>
      <c r="B528" s="460"/>
      <c r="C528" s="460"/>
      <c r="D528" s="460"/>
      <c r="E528" s="460"/>
      <c r="F528" s="460"/>
      <c r="G528" s="460"/>
      <c r="H528" s="460"/>
      <c r="I528" s="460"/>
      <c r="J528" s="460"/>
      <c r="K528" s="460"/>
      <c r="L528" s="460"/>
      <c r="M528" s="460"/>
      <c r="N528" s="460"/>
      <c r="O528" s="460"/>
      <c r="P528" s="460"/>
      <c r="Q528" s="460"/>
      <c r="R528" s="460"/>
      <c r="S528" s="460"/>
      <c r="T528" s="460"/>
      <c r="U528" s="460"/>
      <c r="V528" s="460"/>
      <c r="W528" s="461"/>
      <c r="X528" s="461"/>
      <c r="Y528" s="461"/>
      <c r="Z528" s="461"/>
      <c r="AA528" s="461"/>
      <c r="AB528" s="461"/>
      <c r="AC528" s="461"/>
      <c r="AD528" s="461"/>
      <c r="AE528" s="461"/>
      <c r="AF528" s="461"/>
      <c r="AG528" s="461"/>
      <c r="AH528" s="461"/>
      <c r="AI528" s="461"/>
      <c r="AJ528" s="461"/>
      <c r="AK528" s="461"/>
      <c r="AL528" s="461"/>
      <c r="AM528" s="461"/>
      <c r="AN528" s="461"/>
      <c r="AO528" s="461"/>
      <c r="AP528" s="461"/>
      <c r="AQ528" s="461"/>
      <c r="AR528" s="461"/>
      <c r="AS528" s="461"/>
      <c r="AT528" s="461"/>
      <c r="AU528" s="461"/>
      <c r="AV528" s="462"/>
    </row>
    <row r="529" spans="1:48" ht="15.75" hidden="1" customHeight="1">
      <c r="A529" s="459" t="s">
        <v>627</v>
      </c>
      <c r="B529" s="460"/>
      <c r="C529" s="460"/>
      <c r="D529" s="460"/>
      <c r="E529" s="460"/>
      <c r="F529" s="460"/>
      <c r="G529" s="460"/>
      <c r="H529" s="460"/>
      <c r="I529" s="460"/>
      <c r="J529" s="460"/>
      <c r="K529" s="460"/>
      <c r="L529" s="460"/>
      <c r="M529" s="460"/>
      <c r="N529" s="460"/>
      <c r="O529" s="460"/>
      <c r="P529" s="460"/>
      <c r="Q529" s="460"/>
      <c r="R529" s="460"/>
      <c r="S529" s="460"/>
      <c r="T529" s="460"/>
      <c r="U529" s="460"/>
      <c r="V529" s="460"/>
      <c r="W529" s="461"/>
      <c r="X529" s="461"/>
      <c r="Y529" s="461"/>
      <c r="Z529" s="461"/>
      <c r="AA529" s="461"/>
      <c r="AB529" s="461"/>
      <c r="AC529" s="461"/>
      <c r="AD529" s="461"/>
      <c r="AE529" s="461"/>
      <c r="AF529" s="461"/>
      <c r="AG529" s="461"/>
      <c r="AH529" s="461"/>
      <c r="AI529" s="461"/>
      <c r="AJ529" s="461"/>
      <c r="AK529" s="461"/>
      <c r="AL529" s="461"/>
      <c r="AM529" s="461"/>
      <c r="AN529" s="461"/>
      <c r="AO529" s="461"/>
      <c r="AP529" s="461"/>
      <c r="AQ529" s="461"/>
      <c r="AR529" s="461"/>
      <c r="AS529" s="461"/>
      <c r="AT529" s="461"/>
      <c r="AU529" s="461"/>
      <c r="AV529" s="462"/>
    </row>
    <row r="530" spans="1:48" ht="19.5" hidden="1" customHeight="1">
      <c r="A530" s="556" t="s">
        <v>628</v>
      </c>
      <c r="B530" s="557"/>
      <c r="C530" s="557"/>
      <c r="D530" s="557"/>
      <c r="E530" s="557"/>
      <c r="F530" s="557"/>
      <c r="G530" s="557"/>
      <c r="H530" s="557"/>
      <c r="I530" s="557"/>
      <c r="J530" s="557"/>
      <c r="K530" s="557"/>
      <c r="L530" s="557"/>
      <c r="M530" s="557"/>
      <c r="N530" s="557"/>
      <c r="O530" s="557"/>
      <c r="P530" s="557"/>
      <c r="Q530" s="557"/>
      <c r="R530" s="557"/>
      <c r="S530" s="557"/>
      <c r="T530" s="557"/>
      <c r="U530" s="557"/>
      <c r="V530" s="557"/>
      <c r="W530" s="558"/>
      <c r="X530" s="558"/>
      <c r="Y530" s="558"/>
      <c r="Z530" s="558"/>
      <c r="AA530" s="558"/>
      <c r="AB530" s="558"/>
      <c r="AC530" s="558"/>
      <c r="AD530" s="558"/>
      <c r="AE530" s="558"/>
      <c r="AF530" s="558"/>
      <c r="AG530" s="558"/>
      <c r="AH530" s="558"/>
      <c r="AI530" s="558"/>
      <c r="AJ530" s="558"/>
      <c r="AK530" s="558"/>
      <c r="AL530" s="558"/>
      <c r="AM530" s="558"/>
      <c r="AN530" s="558"/>
      <c r="AO530" s="558"/>
      <c r="AP530" s="558"/>
      <c r="AQ530" s="558"/>
      <c r="AR530" s="558"/>
      <c r="AS530" s="558"/>
      <c r="AT530" s="558"/>
      <c r="AU530" s="558"/>
      <c r="AV530" s="559"/>
    </row>
    <row r="531" spans="1:48" ht="19.5" customHeight="1">
      <c r="A531" s="551" t="s">
        <v>53</v>
      </c>
      <c r="B531" s="552" t="s">
        <v>346</v>
      </c>
      <c r="C531" s="656" t="s">
        <v>629</v>
      </c>
      <c r="D531" s="553" t="s">
        <v>630</v>
      </c>
      <c r="E531" s="554" t="s">
        <v>631</v>
      </c>
      <c r="F531" s="82" t="s">
        <v>18</v>
      </c>
      <c r="G531" s="82" t="s">
        <v>20</v>
      </c>
      <c r="H531" s="82" t="s">
        <v>59</v>
      </c>
      <c r="I531" s="82" t="s">
        <v>632</v>
      </c>
      <c r="J531" s="555">
        <v>2019</v>
      </c>
      <c r="K531" s="555">
        <v>2021</v>
      </c>
      <c r="L531" s="572">
        <v>74.498999999999995</v>
      </c>
      <c r="M531" s="572">
        <f>Q536+R536+S536+T536</f>
        <v>0</v>
      </c>
      <c r="N531" s="83">
        <v>0</v>
      </c>
      <c r="O531" s="83">
        <v>0</v>
      </c>
      <c r="P531" s="83">
        <v>0</v>
      </c>
      <c r="Q531" s="83">
        <v>0</v>
      </c>
      <c r="R531" s="83">
        <v>0</v>
      </c>
      <c r="S531" s="83">
        <v>0</v>
      </c>
      <c r="T531" s="83">
        <v>0</v>
      </c>
      <c r="U531" s="83">
        <f>SUM(N531:T531)</f>
        <v>0</v>
      </c>
      <c r="V531" s="170" t="s">
        <v>3</v>
      </c>
      <c r="W531" s="192">
        <v>0</v>
      </c>
      <c r="X531" s="192">
        <v>0</v>
      </c>
      <c r="Y531" s="192">
        <v>0</v>
      </c>
      <c r="Z531" s="192">
        <v>0</v>
      </c>
      <c r="AA531" s="192">
        <v>0</v>
      </c>
      <c r="AB531" s="192">
        <v>0</v>
      </c>
      <c r="AC531" s="192">
        <v>0</v>
      </c>
      <c r="AD531" s="192">
        <v>0</v>
      </c>
      <c r="AE531" s="192">
        <v>0</v>
      </c>
      <c r="AF531" s="192">
        <v>0</v>
      </c>
      <c r="AG531" s="192">
        <v>0</v>
      </c>
      <c r="AH531" s="83">
        <v>0</v>
      </c>
      <c r="AI531" s="83">
        <v>0</v>
      </c>
      <c r="AJ531" s="83">
        <v>0</v>
      </c>
      <c r="AK531" s="192">
        <v>0</v>
      </c>
      <c r="AL531" s="192">
        <v>0</v>
      </c>
      <c r="AM531" s="192">
        <v>0</v>
      </c>
      <c r="AN531" s="192">
        <v>0</v>
      </c>
      <c r="AO531" s="192">
        <v>0</v>
      </c>
      <c r="AP531" s="192">
        <v>0</v>
      </c>
      <c r="AQ531" s="192">
        <v>0</v>
      </c>
      <c r="AR531" s="192">
        <v>0</v>
      </c>
      <c r="AS531" s="192">
        <v>0</v>
      </c>
      <c r="AT531" s="192">
        <v>0</v>
      </c>
      <c r="AU531" s="83">
        <v>0</v>
      </c>
      <c r="AV531" s="302"/>
    </row>
    <row r="532" spans="1:48" ht="17.25" customHeight="1">
      <c r="A532" s="551"/>
      <c r="B532" s="552"/>
      <c r="C532" s="656"/>
      <c r="D532" s="553"/>
      <c r="E532" s="554"/>
      <c r="F532" s="82" t="s">
        <v>19</v>
      </c>
      <c r="G532" s="82" t="s">
        <v>22</v>
      </c>
      <c r="H532" s="82" t="s">
        <v>59</v>
      </c>
      <c r="I532" s="82" t="s">
        <v>633</v>
      </c>
      <c r="J532" s="555"/>
      <c r="K532" s="555"/>
      <c r="L532" s="572"/>
      <c r="M532" s="572"/>
      <c r="N532" s="9">
        <v>24.18074</v>
      </c>
      <c r="O532" s="9">
        <v>24.18074</v>
      </c>
      <c r="P532" s="9">
        <v>26.137560000000001</v>
      </c>
      <c r="Q532" s="83">
        <v>0</v>
      </c>
      <c r="R532" s="83">
        <v>0</v>
      </c>
      <c r="S532" s="83">
        <v>0</v>
      </c>
      <c r="T532" s="83">
        <v>0</v>
      </c>
      <c r="U532" s="83">
        <f t="shared" ref="U532:U550" si="228">SUM(N532:T532)</f>
        <v>74.499040000000008</v>
      </c>
      <c r="V532" s="171" t="s">
        <v>8</v>
      </c>
      <c r="W532" s="192">
        <v>0</v>
      </c>
      <c r="X532" s="192">
        <v>0</v>
      </c>
      <c r="Y532" s="192">
        <v>0</v>
      </c>
      <c r="Z532" s="192">
        <v>0</v>
      </c>
      <c r="AA532" s="192">
        <v>0</v>
      </c>
      <c r="AB532" s="192">
        <v>0</v>
      </c>
      <c r="AC532" s="192">
        <v>0</v>
      </c>
      <c r="AD532" s="192">
        <v>0</v>
      </c>
      <c r="AE532" s="192">
        <v>0</v>
      </c>
      <c r="AF532" s="192">
        <v>0</v>
      </c>
      <c r="AG532" s="192">
        <v>0</v>
      </c>
      <c r="AH532" s="83">
        <v>0</v>
      </c>
      <c r="AI532" s="83">
        <v>0</v>
      </c>
      <c r="AJ532" s="83">
        <v>0</v>
      </c>
      <c r="AK532" s="192">
        <v>0</v>
      </c>
      <c r="AL532" s="192">
        <v>0</v>
      </c>
      <c r="AM532" s="192">
        <v>0</v>
      </c>
      <c r="AN532" s="192">
        <v>0</v>
      </c>
      <c r="AO532" s="192">
        <v>0</v>
      </c>
      <c r="AP532" s="192">
        <v>0</v>
      </c>
      <c r="AQ532" s="192">
        <v>0</v>
      </c>
      <c r="AR532" s="192">
        <v>0</v>
      </c>
      <c r="AS532" s="192">
        <v>0</v>
      </c>
      <c r="AT532" s="192">
        <v>0</v>
      </c>
      <c r="AU532" s="83">
        <v>0</v>
      </c>
      <c r="AV532" s="302"/>
    </row>
    <row r="533" spans="1:48" ht="17.25" customHeight="1">
      <c r="A533" s="551"/>
      <c r="B533" s="552"/>
      <c r="C533" s="656"/>
      <c r="D533" s="553"/>
      <c r="E533" s="554"/>
      <c r="F533" s="550" t="s">
        <v>39</v>
      </c>
      <c r="G533" s="550" t="s">
        <v>634</v>
      </c>
      <c r="H533" s="550" t="s">
        <v>59</v>
      </c>
      <c r="I533" s="550" t="s">
        <v>635</v>
      </c>
      <c r="J533" s="555"/>
      <c r="K533" s="555"/>
      <c r="L533" s="572"/>
      <c r="M533" s="572"/>
      <c r="N533" s="9">
        <v>0</v>
      </c>
      <c r="O533" s="9">
        <v>0</v>
      </c>
      <c r="P533" s="9">
        <v>0</v>
      </c>
      <c r="Q533" s="83">
        <v>0</v>
      </c>
      <c r="R533" s="83">
        <v>0</v>
      </c>
      <c r="S533" s="83">
        <v>0</v>
      </c>
      <c r="T533" s="83">
        <v>0</v>
      </c>
      <c r="U533" s="83">
        <f t="shared" si="228"/>
        <v>0</v>
      </c>
      <c r="V533" s="170" t="s">
        <v>50</v>
      </c>
      <c r="W533" s="192">
        <v>0</v>
      </c>
      <c r="X533" s="192">
        <v>0</v>
      </c>
      <c r="Y533" s="192">
        <v>0</v>
      </c>
      <c r="Z533" s="192">
        <v>0</v>
      </c>
      <c r="AA533" s="192">
        <v>0</v>
      </c>
      <c r="AB533" s="192">
        <v>0</v>
      </c>
      <c r="AC533" s="192">
        <v>0</v>
      </c>
      <c r="AD533" s="192">
        <v>0</v>
      </c>
      <c r="AE533" s="192">
        <v>0</v>
      </c>
      <c r="AF533" s="192">
        <v>0</v>
      </c>
      <c r="AG533" s="192">
        <v>0</v>
      </c>
      <c r="AH533" s="83">
        <v>0</v>
      </c>
      <c r="AI533" s="83">
        <v>0</v>
      </c>
      <c r="AJ533" s="83">
        <v>0</v>
      </c>
      <c r="AK533" s="192">
        <v>0</v>
      </c>
      <c r="AL533" s="192">
        <v>0</v>
      </c>
      <c r="AM533" s="192">
        <v>0</v>
      </c>
      <c r="AN533" s="192">
        <v>0</v>
      </c>
      <c r="AO533" s="192">
        <v>0</v>
      </c>
      <c r="AP533" s="192">
        <v>0</v>
      </c>
      <c r="AQ533" s="192">
        <v>0</v>
      </c>
      <c r="AR533" s="192">
        <v>0</v>
      </c>
      <c r="AS533" s="192">
        <v>0</v>
      </c>
      <c r="AT533" s="192">
        <v>0</v>
      </c>
      <c r="AU533" s="83">
        <v>0</v>
      </c>
      <c r="AV533" s="302"/>
    </row>
    <row r="534" spans="1:48" ht="17.25" customHeight="1">
      <c r="A534" s="551"/>
      <c r="B534" s="552"/>
      <c r="C534" s="656"/>
      <c r="D534" s="553"/>
      <c r="E534" s="554"/>
      <c r="F534" s="550"/>
      <c r="G534" s="550"/>
      <c r="H534" s="550"/>
      <c r="I534" s="550"/>
      <c r="J534" s="555"/>
      <c r="K534" s="555"/>
      <c r="L534" s="572"/>
      <c r="M534" s="572"/>
      <c r="N534" s="9">
        <v>0</v>
      </c>
      <c r="O534" s="9">
        <v>0</v>
      </c>
      <c r="P534" s="9">
        <v>0</v>
      </c>
      <c r="Q534" s="83">
        <v>0</v>
      </c>
      <c r="R534" s="83">
        <v>0</v>
      </c>
      <c r="S534" s="83">
        <v>0</v>
      </c>
      <c r="T534" s="83">
        <v>0</v>
      </c>
      <c r="U534" s="83">
        <f t="shared" si="228"/>
        <v>0</v>
      </c>
      <c r="V534" s="170" t="s">
        <v>51</v>
      </c>
      <c r="W534" s="192">
        <v>0</v>
      </c>
      <c r="X534" s="192">
        <v>0</v>
      </c>
      <c r="Y534" s="192">
        <v>0</v>
      </c>
      <c r="Z534" s="192">
        <v>0</v>
      </c>
      <c r="AA534" s="192">
        <v>0</v>
      </c>
      <c r="AB534" s="192">
        <v>0</v>
      </c>
      <c r="AC534" s="192">
        <v>0</v>
      </c>
      <c r="AD534" s="192">
        <v>0</v>
      </c>
      <c r="AE534" s="192">
        <v>0</v>
      </c>
      <c r="AF534" s="192">
        <v>0</v>
      </c>
      <c r="AG534" s="192">
        <v>0</v>
      </c>
      <c r="AH534" s="83">
        <v>0</v>
      </c>
      <c r="AI534" s="83">
        <v>0</v>
      </c>
      <c r="AJ534" s="83">
        <v>0</v>
      </c>
      <c r="AK534" s="192">
        <v>0</v>
      </c>
      <c r="AL534" s="192">
        <v>0</v>
      </c>
      <c r="AM534" s="192">
        <v>0</v>
      </c>
      <c r="AN534" s="192">
        <v>0</v>
      </c>
      <c r="AO534" s="192">
        <v>0</v>
      </c>
      <c r="AP534" s="192">
        <v>0</v>
      </c>
      <c r="AQ534" s="192">
        <v>0</v>
      </c>
      <c r="AR534" s="192">
        <v>0</v>
      </c>
      <c r="AS534" s="192">
        <v>0</v>
      </c>
      <c r="AT534" s="192">
        <v>0</v>
      </c>
      <c r="AU534" s="83">
        <v>0</v>
      </c>
      <c r="AV534" s="302"/>
    </row>
    <row r="535" spans="1:48" ht="17.25" customHeight="1">
      <c r="A535" s="551"/>
      <c r="B535" s="552"/>
      <c r="C535" s="656"/>
      <c r="D535" s="553"/>
      <c r="E535" s="554"/>
      <c r="F535" s="550"/>
      <c r="G535" s="550"/>
      <c r="H535" s="550"/>
      <c r="I535" s="550"/>
      <c r="J535" s="555"/>
      <c r="K535" s="555"/>
      <c r="L535" s="572"/>
      <c r="M535" s="572"/>
      <c r="N535" s="85">
        <v>0</v>
      </c>
      <c r="O535" s="85">
        <v>0</v>
      </c>
      <c r="P535" s="85">
        <v>0</v>
      </c>
      <c r="Q535" s="86">
        <v>0</v>
      </c>
      <c r="R535" s="86">
        <v>0</v>
      </c>
      <c r="S535" s="86">
        <v>0</v>
      </c>
      <c r="T535" s="86">
        <v>0</v>
      </c>
      <c r="U535" s="83">
        <f t="shared" si="228"/>
        <v>0</v>
      </c>
      <c r="V535" s="170" t="s">
        <v>52</v>
      </c>
      <c r="W535" s="207">
        <v>0</v>
      </c>
      <c r="X535" s="207">
        <v>0</v>
      </c>
      <c r="Y535" s="207">
        <v>0</v>
      </c>
      <c r="Z535" s="207">
        <v>0</v>
      </c>
      <c r="AA535" s="207">
        <v>0</v>
      </c>
      <c r="AB535" s="207">
        <v>0</v>
      </c>
      <c r="AC535" s="207">
        <v>0</v>
      </c>
      <c r="AD535" s="207">
        <v>0</v>
      </c>
      <c r="AE535" s="207">
        <v>0</v>
      </c>
      <c r="AF535" s="207">
        <v>0</v>
      </c>
      <c r="AG535" s="207">
        <v>0</v>
      </c>
      <c r="AH535" s="86">
        <v>0</v>
      </c>
      <c r="AI535" s="86">
        <v>0</v>
      </c>
      <c r="AJ535" s="86">
        <v>0</v>
      </c>
      <c r="AK535" s="207">
        <v>0</v>
      </c>
      <c r="AL535" s="207">
        <v>0</v>
      </c>
      <c r="AM535" s="207">
        <v>0</v>
      </c>
      <c r="AN535" s="207">
        <v>0</v>
      </c>
      <c r="AO535" s="207">
        <v>0</v>
      </c>
      <c r="AP535" s="207">
        <v>0</v>
      </c>
      <c r="AQ535" s="207">
        <v>0</v>
      </c>
      <c r="AR535" s="207">
        <v>0</v>
      </c>
      <c r="AS535" s="207">
        <v>0</v>
      </c>
      <c r="AT535" s="207">
        <v>0</v>
      </c>
      <c r="AU535" s="86">
        <v>0</v>
      </c>
      <c r="AV535" s="302"/>
    </row>
    <row r="536" spans="1:48" ht="17.25" customHeight="1">
      <c r="A536" s="551"/>
      <c r="B536" s="552"/>
      <c r="C536" s="656"/>
      <c r="D536" s="553"/>
      <c r="E536" s="554"/>
      <c r="F536" s="550"/>
      <c r="G536" s="550"/>
      <c r="H536" s="550"/>
      <c r="I536" s="550"/>
      <c r="J536" s="555"/>
      <c r="K536" s="555"/>
      <c r="L536" s="572"/>
      <c r="M536" s="572"/>
      <c r="N536" s="87">
        <f>SUM(N531:N535)</f>
        <v>24.18074</v>
      </c>
      <c r="O536" s="87">
        <f t="shared" ref="O536:T536" si="229">SUM(O531:O535)</f>
        <v>24.18074</v>
      </c>
      <c r="P536" s="87">
        <f t="shared" si="229"/>
        <v>26.137560000000001</v>
      </c>
      <c r="Q536" s="175">
        <f t="shared" si="229"/>
        <v>0</v>
      </c>
      <c r="R536" s="175">
        <f t="shared" si="229"/>
        <v>0</v>
      </c>
      <c r="S536" s="175">
        <f t="shared" si="229"/>
        <v>0</v>
      </c>
      <c r="T536" s="175">
        <f t="shared" si="229"/>
        <v>0</v>
      </c>
      <c r="U536" s="176">
        <f t="shared" si="228"/>
        <v>74.499040000000008</v>
      </c>
      <c r="V536" s="177" t="s">
        <v>11</v>
      </c>
      <c r="W536" s="193">
        <f t="shared" ref="W536:AU536" si="230">SUM(W531:W535)</f>
        <v>0</v>
      </c>
      <c r="X536" s="193">
        <f t="shared" si="230"/>
        <v>0</v>
      </c>
      <c r="Y536" s="193">
        <f t="shared" si="230"/>
        <v>0</v>
      </c>
      <c r="Z536" s="193">
        <f t="shared" si="230"/>
        <v>0</v>
      </c>
      <c r="AA536" s="193">
        <f t="shared" si="230"/>
        <v>0</v>
      </c>
      <c r="AB536" s="193">
        <f t="shared" si="230"/>
        <v>0</v>
      </c>
      <c r="AC536" s="193">
        <f t="shared" si="230"/>
        <v>0</v>
      </c>
      <c r="AD536" s="193">
        <f t="shared" si="230"/>
        <v>0</v>
      </c>
      <c r="AE536" s="193">
        <f t="shared" si="230"/>
        <v>0</v>
      </c>
      <c r="AF536" s="193">
        <f t="shared" si="230"/>
        <v>0</v>
      </c>
      <c r="AG536" s="193">
        <f t="shared" si="230"/>
        <v>0</v>
      </c>
      <c r="AH536" s="175">
        <f t="shared" si="230"/>
        <v>0</v>
      </c>
      <c r="AI536" s="175">
        <f t="shared" si="230"/>
        <v>0</v>
      </c>
      <c r="AJ536" s="175">
        <f t="shared" si="230"/>
        <v>0</v>
      </c>
      <c r="AK536" s="193">
        <f t="shared" si="230"/>
        <v>0</v>
      </c>
      <c r="AL536" s="193">
        <f t="shared" si="230"/>
        <v>0</v>
      </c>
      <c r="AM536" s="193">
        <f t="shared" si="230"/>
        <v>0</v>
      </c>
      <c r="AN536" s="193">
        <f t="shared" si="230"/>
        <v>0</v>
      </c>
      <c r="AO536" s="193">
        <f t="shared" si="230"/>
        <v>0</v>
      </c>
      <c r="AP536" s="193">
        <f t="shared" si="230"/>
        <v>0</v>
      </c>
      <c r="AQ536" s="193">
        <f t="shared" si="230"/>
        <v>0</v>
      </c>
      <c r="AR536" s="193">
        <f t="shared" si="230"/>
        <v>0</v>
      </c>
      <c r="AS536" s="193">
        <f t="shared" si="230"/>
        <v>0</v>
      </c>
      <c r="AT536" s="193">
        <f t="shared" si="230"/>
        <v>0</v>
      </c>
      <c r="AU536" s="175">
        <f t="shared" si="230"/>
        <v>0</v>
      </c>
      <c r="AV536" s="328"/>
    </row>
    <row r="537" spans="1:48" ht="17.25" customHeight="1">
      <c r="A537" s="551"/>
      <c r="B537" s="552" t="s">
        <v>345</v>
      </c>
      <c r="C537" s="656" t="s">
        <v>636</v>
      </c>
      <c r="D537" s="553" t="s">
        <v>637</v>
      </c>
      <c r="E537" s="554" t="s">
        <v>638</v>
      </c>
      <c r="F537" s="82" t="s">
        <v>18</v>
      </c>
      <c r="G537" s="82" t="s">
        <v>20</v>
      </c>
      <c r="H537" s="82" t="s">
        <v>297</v>
      </c>
      <c r="I537" s="82" t="s">
        <v>297</v>
      </c>
      <c r="J537" s="555">
        <v>2020</v>
      </c>
      <c r="K537" s="555">
        <v>2021</v>
      </c>
      <c r="L537" s="572">
        <v>204.84899999999999</v>
      </c>
      <c r="M537" s="572">
        <f>Q542+R542+S542+T542</f>
        <v>0</v>
      </c>
      <c r="N537" s="85">
        <v>0</v>
      </c>
      <c r="O537" s="85">
        <v>0</v>
      </c>
      <c r="P537" s="85">
        <v>0</v>
      </c>
      <c r="Q537" s="86">
        <v>0</v>
      </c>
      <c r="R537" s="86">
        <v>0</v>
      </c>
      <c r="S537" s="86">
        <v>0</v>
      </c>
      <c r="T537" s="86">
        <v>0</v>
      </c>
      <c r="U537" s="83">
        <f>SUM(N537:T537)</f>
        <v>0</v>
      </c>
      <c r="V537" s="170" t="s">
        <v>3</v>
      </c>
      <c r="W537" s="207">
        <v>0</v>
      </c>
      <c r="X537" s="207">
        <v>0</v>
      </c>
      <c r="Y537" s="207">
        <v>0</v>
      </c>
      <c r="Z537" s="207">
        <v>0</v>
      </c>
      <c r="AA537" s="207">
        <v>0</v>
      </c>
      <c r="AB537" s="207">
        <v>0</v>
      </c>
      <c r="AC537" s="207">
        <v>0</v>
      </c>
      <c r="AD537" s="207">
        <v>0</v>
      </c>
      <c r="AE537" s="207">
        <v>0</v>
      </c>
      <c r="AF537" s="207">
        <v>0</v>
      </c>
      <c r="AG537" s="207">
        <v>0</v>
      </c>
      <c r="AH537" s="86">
        <v>0</v>
      </c>
      <c r="AI537" s="86">
        <v>0</v>
      </c>
      <c r="AJ537" s="86">
        <v>0</v>
      </c>
      <c r="AK537" s="207">
        <v>0</v>
      </c>
      <c r="AL537" s="207">
        <v>0</v>
      </c>
      <c r="AM537" s="207">
        <v>0</v>
      </c>
      <c r="AN537" s="207">
        <v>0</v>
      </c>
      <c r="AO537" s="207">
        <v>0</v>
      </c>
      <c r="AP537" s="207">
        <v>0</v>
      </c>
      <c r="AQ537" s="207">
        <v>0</v>
      </c>
      <c r="AR537" s="207">
        <v>0</v>
      </c>
      <c r="AS537" s="207">
        <v>0</v>
      </c>
      <c r="AT537" s="207">
        <v>0</v>
      </c>
      <c r="AU537" s="86">
        <v>0</v>
      </c>
      <c r="AV537" s="302"/>
    </row>
    <row r="538" spans="1:48" ht="17.25" customHeight="1">
      <c r="A538" s="551"/>
      <c r="B538" s="552"/>
      <c r="C538" s="656"/>
      <c r="D538" s="553"/>
      <c r="E538" s="554"/>
      <c r="F538" s="82" t="s">
        <v>19</v>
      </c>
      <c r="G538" s="82" t="s">
        <v>22</v>
      </c>
      <c r="H538" s="82" t="s">
        <v>297</v>
      </c>
      <c r="I538" s="82" t="s">
        <v>297</v>
      </c>
      <c r="J538" s="555"/>
      <c r="K538" s="555"/>
      <c r="L538" s="572"/>
      <c r="M538" s="572"/>
      <c r="N538" s="85">
        <v>0</v>
      </c>
      <c r="O538" s="85">
        <v>8.1918400000000009</v>
      </c>
      <c r="P538" s="85">
        <v>1.17269</v>
      </c>
      <c r="Q538" s="86">
        <v>0</v>
      </c>
      <c r="R538" s="86">
        <v>0</v>
      </c>
      <c r="S538" s="86">
        <v>0</v>
      </c>
      <c r="T538" s="86">
        <v>0</v>
      </c>
      <c r="U538" s="83">
        <f>SUM(N538:T538)</f>
        <v>9.3645300000000002</v>
      </c>
      <c r="V538" s="171" t="s">
        <v>8</v>
      </c>
      <c r="W538" s="207">
        <v>0</v>
      </c>
      <c r="X538" s="207">
        <v>0</v>
      </c>
      <c r="Y538" s="207">
        <v>0</v>
      </c>
      <c r="Z538" s="207">
        <v>0</v>
      </c>
      <c r="AA538" s="207">
        <v>0</v>
      </c>
      <c r="AB538" s="207">
        <v>0</v>
      </c>
      <c r="AC538" s="207">
        <v>0</v>
      </c>
      <c r="AD538" s="207">
        <v>0</v>
      </c>
      <c r="AE538" s="207">
        <v>0</v>
      </c>
      <c r="AF538" s="207">
        <v>0</v>
      </c>
      <c r="AG538" s="207">
        <v>0</v>
      </c>
      <c r="AH538" s="86">
        <v>0</v>
      </c>
      <c r="AI538" s="86">
        <v>0</v>
      </c>
      <c r="AJ538" s="86">
        <v>0</v>
      </c>
      <c r="AK538" s="207">
        <v>0</v>
      </c>
      <c r="AL538" s="207">
        <v>0</v>
      </c>
      <c r="AM538" s="207">
        <v>0</v>
      </c>
      <c r="AN538" s="207">
        <v>0</v>
      </c>
      <c r="AO538" s="207">
        <v>0</v>
      </c>
      <c r="AP538" s="207">
        <v>0</v>
      </c>
      <c r="AQ538" s="207">
        <v>0</v>
      </c>
      <c r="AR538" s="207">
        <v>0</v>
      </c>
      <c r="AS538" s="207">
        <v>0</v>
      </c>
      <c r="AT538" s="207">
        <v>0</v>
      </c>
      <c r="AU538" s="86">
        <v>0</v>
      </c>
      <c r="AV538" s="302"/>
    </row>
    <row r="539" spans="1:48" ht="19.5" customHeight="1">
      <c r="A539" s="551"/>
      <c r="B539" s="552"/>
      <c r="C539" s="656"/>
      <c r="D539" s="553"/>
      <c r="E539" s="554"/>
      <c r="F539" s="550" t="s">
        <v>39</v>
      </c>
      <c r="G539" s="550" t="s">
        <v>21</v>
      </c>
      <c r="H539" s="550" t="s">
        <v>59</v>
      </c>
      <c r="I539" s="550" t="s">
        <v>306</v>
      </c>
      <c r="J539" s="555"/>
      <c r="K539" s="555"/>
      <c r="L539" s="572"/>
      <c r="M539" s="572"/>
      <c r="N539" s="85">
        <v>0</v>
      </c>
      <c r="O539" s="85">
        <v>0</v>
      </c>
      <c r="P539" s="85">
        <v>0</v>
      </c>
      <c r="Q539" s="86">
        <v>0</v>
      </c>
      <c r="R539" s="86">
        <v>0</v>
      </c>
      <c r="S539" s="86">
        <v>0</v>
      </c>
      <c r="T539" s="86">
        <v>0</v>
      </c>
      <c r="U539" s="83">
        <f>SUM(N539:T539)</f>
        <v>0</v>
      </c>
      <c r="V539" s="170" t="s">
        <v>50</v>
      </c>
      <c r="W539" s="207">
        <v>0</v>
      </c>
      <c r="X539" s="207">
        <v>0</v>
      </c>
      <c r="Y539" s="207">
        <v>0</v>
      </c>
      <c r="Z539" s="207">
        <v>0</v>
      </c>
      <c r="AA539" s="207">
        <v>0</v>
      </c>
      <c r="AB539" s="207">
        <v>0</v>
      </c>
      <c r="AC539" s="207">
        <v>0</v>
      </c>
      <c r="AD539" s="207">
        <v>0</v>
      </c>
      <c r="AE539" s="207">
        <v>0</v>
      </c>
      <c r="AF539" s="207">
        <v>0</v>
      </c>
      <c r="AG539" s="207">
        <v>0</v>
      </c>
      <c r="AH539" s="86">
        <v>0</v>
      </c>
      <c r="AI539" s="86">
        <v>0</v>
      </c>
      <c r="AJ539" s="86">
        <v>0</v>
      </c>
      <c r="AK539" s="207">
        <v>0</v>
      </c>
      <c r="AL539" s="207">
        <v>0</v>
      </c>
      <c r="AM539" s="207">
        <v>0</v>
      </c>
      <c r="AN539" s="207">
        <v>0</v>
      </c>
      <c r="AO539" s="207">
        <v>0</v>
      </c>
      <c r="AP539" s="207">
        <v>0</v>
      </c>
      <c r="AQ539" s="207">
        <v>0</v>
      </c>
      <c r="AR539" s="207">
        <v>0</v>
      </c>
      <c r="AS539" s="207">
        <v>0</v>
      </c>
      <c r="AT539" s="207">
        <v>0</v>
      </c>
      <c r="AU539" s="86">
        <v>0</v>
      </c>
      <c r="AV539" s="302"/>
    </row>
    <row r="540" spans="1:48" ht="17.25" customHeight="1">
      <c r="A540" s="551"/>
      <c r="B540" s="552"/>
      <c r="C540" s="656"/>
      <c r="D540" s="553"/>
      <c r="E540" s="554"/>
      <c r="F540" s="550"/>
      <c r="G540" s="550"/>
      <c r="H540" s="550"/>
      <c r="I540" s="550"/>
      <c r="J540" s="555"/>
      <c r="K540" s="555"/>
      <c r="L540" s="572"/>
      <c r="M540" s="572"/>
      <c r="N540" s="86">
        <v>0</v>
      </c>
      <c r="O540" s="86">
        <v>0</v>
      </c>
      <c r="P540" s="86">
        <v>0</v>
      </c>
      <c r="Q540" s="86">
        <v>0</v>
      </c>
      <c r="R540" s="86">
        <v>0</v>
      </c>
      <c r="S540" s="86">
        <v>0</v>
      </c>
      <c r="T540" s="86">
        <v>0</v>
      </c>
      <c r="U540" s="83">
        <f>SUM(N540:T540)</f>
        <v>0</v>
      </c>
      <c r="V540" s="170" t="s">
        <v>51</v>
      </c>
      <c r="W540" s="207">
        <v>0</v>
      </c>
      <c r="X540" s="207">
        <v>0</v>
      </c>
      <c r="Y540" s="207">
        <v>0</v>
      </c>
      <c r="Z540" s="207">
        <v>0</v>
      </c>
      <c r="AA540" s="207">
        <v>0</v>
      </c>
      <c r="AB540" s="207">
        <v>0</v>
      </c>
      <c r="AC540" s="207">
        <v>0</v>
      </c>
      <c r="AD540" s="207">
        <v>0</v>
      </c>
      <c r="AE540" s="207">
        <v>0</v>
      </c>
      <c r="AF540" s="207">
        <v>0</v>
      </c>
      <c r="AG540" s="207">
        <v>0</v>
      </c>
      <c r="AH540" s="86">
        <v>0</v>
      </c>
      <c r="AI540" s="86">
        <v>0</v>
      </c>
      <c r="AJ540" s="86">
        <v>0</v>
      </c>
      <c r="AK540" s="207">
        <v>0</v>
      </c>
      <c r="AL540" s="207">
        <v>0</v>
      </c>
      <c r="AM540" s="207">
        <v>0</v>
      </c>
      <c r="AN540" s="207">
        <v>0</v>
      </c>
      <c r="AO540" s="207">
        <v>0</v>
      </c>
      <c r="AP540" s="207">
        <v>0</v>
      </c>
      <c r="AQ540" s="207">
        <v>0</v>
      </c>
      <c r="AR540" s="207">
        <v>0</v>
      </c>
      <c r="AS540" s="207">
        <v>0</v>
      </c>
      <c r="AT540" s="207">
        <v>0</v>
      </c>
      <c r="AU540" s="86">
        <v>0</v>
      </c>
      <c r="AV540" s="302"/>
    </row>
    <row r="541" spans="1:48" ht="17.25" customHeight="1">
      <c r="A541" s="551"/>
      <c r="B541" s="552"/>
      <c r="C541" s="656"/>
      <c r="D541" s="553"/>
      <c r="E541" s="554"/>
      <c r="F541" s="550"/>
      <c r="G541" s="550"/>
      <c r="H541" s="550"/>
      <c r="I541" s="550"/>
      <c r="J541" s="555"/>
      <c r="K541" s="555"/>
      <c r="L541" s="572"/>
      <c r="M541" s="572"/>
      <c r="N541" s="86">
        <v>0</v>
      </c>
      <c r="O541" s="86">
        <v>195.48500000000001</v>
      </c>
      <c r="P541" s="86">
        <v>0</v>
      </c>
      <c r="Q541" s="86">
        <v>0</v>
      </c>
      <c r="R541" s="86">
        <v>0</v>
      </c>
      <c r="S541" s="86">
        <v>0</v>
      </c>
      <c r="T541" s="86">
        <v>0</v>
      </c>
      <c r="U541" s="83">
        <f>SUM(N541:T541)</f>
        <v>195.48500000000001</v>
      </c>
      <c r="V541" s="170" t="s">
        <v>52</v>
      </c>
      <c r="W541" s="207">
        <v>0</v>
      </c>
      <c r="X541" s="207">
        <v>0</v>
      </c>
      <c r="Y541" s="207">
        <v>0</v>
      </c>
      <c r="Z541" s="207">
        <v>0</v>
      </c>
      <c r="AA541" s="207">
        <v>0</v>
      </c>
      <c r="AB541" s="207">
        <v>0</v>
      </c>
      <c r="AC541" s="207">
        <v>0</v>
      </c>
      <c r="AD541" s="207">
        <v>0</v>
      </c>
      <c r="AE541" s="207">
        <v>0</v>
      </c>
      <c r="AF541" s="207">
        <v>0</v>
      </c>
      <c r="AG541" s="207">
        <v>0</v>
      </c>
      <c r="AH541" s="86">
        <v>0</v>
      </c>
      <c r="AI541" s="86">
        <v>0</v>
      </c>
      <c r="AJ541" s="86">
        <v>0</v>
      </c>
      <c r="AK541" s="207">
        <v>0</v>
      </c>
      <c r="AL541" s="207">
        <v>0</v>
      </c>
      <c r="AM541" s="207">
        <v>0</v>
      </c>
      <c r="AN541" s="207">
        <v>0</v>
      </c>
      <c r="AO541" s="207">
        <v>0</v>
      </c>
      <c r="AP541" s="207">
        <v>0</v>
      </c>
      <c r="AQ541" s="207">
        <v>0</v>
      </c>
      <c r="AR541" s="207">
        <v>0</v>
      </c>
      <c r="AS541" s="207">
        <v>0</v>
      </c>
      <c r="AT541" s="207">
        <v>0</v>
      </c>
      <c r="AU541" s="86">
        <v>0</v>
      </c>
      <c r="AV541" s="302"/>
    </row>
    <row r="542" spans="1:48" ht="17.25" customHeight="1">
      <c r="A542" s="551"/>
      <c r="B542" s="552"/>
      <c r="C542" s="656"/>
      <c r="D542" s="553"/>
      <c r="E542" s="554"/>
      <c r="F542" s="550"/>
      <c r="G542" s="550"/>
      <c r="H542" s="550"/>
      <c r="I542" s="550"/>
      <c r="J542" s="555"/>
      <c r="K542" s="555"/>
      <c r="L542" s="572"/>
      <c r="M542" s="572"/>
      <c r="N542" s="88">
        <f t="shared" ref="N542:T542" si="231">SUM(N537:N541)</f>
        <v>0</v>
      </c>
      <c r="O542" s="88">
        <f t="shared" si="231"/>
        <v>203.67684000000003</v>
      </c>
      <c r="P542" s="88">
        <f t="shared" si="231"/>
        <v>1.17269</v>
      </c>
      <c r="Q542" s="175">
        <f t="shared" si="231"/>
        <v>0</v>
      </c>
      <c r="R542" s="175">
        <f t="shared" si="231"/>
        <v>0</v>
      </c>
      <c r="S542" s="175">
        <f t="shared" si="231"/>
        <v>0</v>
      </c>
      <c r="T542" s="175">
        <f t="shared" si="231"/>
        <v>0</v>
      </c>
      <c r="U542" s="176">
        <f t="shared" si="228"/>
        <v>204.84953000000002</v>
      </c>
      <c r="V542" s="177" t="s">
        <v>11</v>
      </c>
      <c r="W542" s="193">
        <f t="shared" ref="W542:AU542" si="232">SUM(W537:W541)</f>
        <v>0</v>
      </c>
      <c r="X542" s="193">
        <f t="shared" si="232"/>
        <v>0</v>
      </c>
      <c r="Y542" s="193">
        <f t="shared" si="232"/>
        <v>0</v>
      </c>
      <c r="Z542" s="193">
        <f t="shared" si="232"/>
        <v>0</v>
      </c>
      <c r="AA542" s="193">
        <f t="shared" si="232"/>
        <v>0</v>
      </c>
      <c r="AB542" s="193">
        <f t="shared" si="232"/>
        <v>0</v>
      </c>
      <c r="AC542" s="193">
        <f t="shared" si="232"/>
        <v>0</v>
      </c>
      <c r="AD542" s="193">
        <f t="shared" si="232"/>
        <v>0</v>
      </c>
      <c r="AE542" s="193">
        <f t="shared" si="232"/>
        <v>0</v>
      </c>
      <c r="AF542" s="193">
        <f t="shared" si="232"/>
        <v>0</v>
      </c>
      <c r="AG542" s="193">
        <f t="shared" si="232"/>
        <v>0</v>
      </c>
      <c r="AH542" s="175">
        <f t="shared" si="232"/>
        <v>0</v>
      </c>
      <c r="AI542" s="175">
        <f t="shared" si="232"/>
        <v>0</v>
      </c>
      <c r="AJ542" s="175">
        <f t="shared" si="232"/>
        <v>0</v>
      </c>
      <c r="AK542" s="193">
        <f t="shared" si="232"/>
        <v>0</v>
      </c>
      <c r="AL542" s="193">
        <f t="shared" si="232"/>
        <v>0</v>
      </c>
      <c r="AM542" s="193">
        <f t="shared" si="232"/>
        <v>0</v>
      </c>
      <c r="AN542" s="193">
        <f t="shared" si="232"/>
        <v>0</v>
      </c>
      <c r="AO542" s="193">
        <f t="shared" si="232"/>
        <v>0</v>
      </c>
      <c r="AP542" s="193">
        <f t="shared" si="232"/>
        <v>0</v>
      </c>
      <c r="AQ542" s="193">
        <f t="shared" si="232"/>
        <v>0</v>
      </c>
      <c r="AR542" s="193">
        <f t="shared" si="232"/>
        <v>0</v>
      </c>
      <c r="AS542" s="193">
        <f t="shared" si="232"/>
        <v>0</v>
      </c>
      <c r="AT542" s="193">
        <f t="shared" si="232"/>
        <v>0</v>
      </c>
      <c r="AU542" s="175">
        <f t="shared" si="232"/>
        <v>0</v>
      </c>
      <c r="AV542" s="328"/>
    </row>
    <row r="543" spans="1:48" ht="17.25" customHeight="1">
      <c r="A543" s="551"/>
      <c r="B543" s="552" t="s">
        <v>344</v>
      </c>
      <c r="C543" s="656" t="s">
        <v>639</v>
      </c>
      <c r="D543" s="553" t="s">
        <v>637</v>
      </c>
      <c r="E543" s="569" t="s">
        <v>640</v>
      </c>
      <c r="F543" s="82" t="s">
        <v>18</v>
      </c>
      <c r="G543" s="82" t="s">
        <v>20</v>
      </c>
      <c r="H543" s="82" t="s">
        <v>59</v>
      </c>
      <c r="I543" s="82" t="s">
        <v>641</v>
      </c>
      <c r="J543" s="555">
        <v>2015</v>
      </c>
      <c r="K543" s="555">
        <v>2019</v>
      </c>
      <c r="L543" s="572">
        <v>7.5549999999999997</v>
      </c>
      <c r="M543" s="572">
        <f>Q550+R550+S550+T550</f>
        <v>6.5925900000000004</v>
      </c>
      <c r="N543" s="86">
        <v>0</v>
      </c>
      <c r="O543" s="86">
        <v>0</v>
      </c>
      <c r="P543" s="86">
        <v>0</v>
      </c>
      <c r="Q543" s="86">
        <v>0</v>
      </c>
      <c r="R543" s="86">
        <v>0</v>
      </c>
      <c r="S543" s="86">
        <v>0</v>
      </c>
      <c r="T543" s="86">
        <v>0</v>
      </c>
      <c r="U543" s="83">
        <f t="shared" si="228"/>
        <v>0</v>
      </c>
      <c r="V543" s="170" t="s">
        <v>3</v>
      </c>
      <c r="W543" s="207">
        <v>0</v>
      </c>
      <c r="X543" s="207">
        <v>0</v>
      </c>
      <c r="Y543" s="207">
        <v>0</v>
      </c>
      <c r="Z543" s="207">
        <v>0</v>
      </c>
      <c r="AA543" s="207">
        <v>0</v>
      </c>
      <c r="AB543" s="207">
        <v>0</v>
      </c>
      <c r="AC543" s="207">
        <v>0</v>
      </c>
      <c r="AD543" s="207">
        <v>0</v>
      </c>
      <c r="AE543" s="207">
        <v>0</v>
      </c>
      <c r="AF543" s="207">
        <v>0</v>
      </c>
      <c r="AG543" s="207">
        <v>0</v>
      </c>
      <c r="AH543" s="86">
        <v>0</v>
      </c>
      <c r="AI543" s="86">
        <v>0</v>
      </c>
      <c r="AJ543" s="86">
        <v>0</v>
      </c>
      <c r="AK543" s="207">
        <v>0</v>
      </c>
      <c r="AL543" s="207">
        <v>0</v>
      </c>
      <c r="AM543" s="207">
        <v>0</v>
      </c>
      <c r="AN543" s="207">
        <v>0</v>
      </c>
      <c r="AO543" s="207">
        <v>0</v>
      </c>
      <c r="AP543" s="207">
        <v>0</v>
      </c>
      <c r="AQ543" s="207">
        <v>0</v>
      </c>
      <c r="AR543" s="207">
        <v>0</v>
      </c>
      <c r="AS543" s="207">
        <v>0</v>
      </c>
      <c r="AT543" s="207">
        <v>0</v>
      </c>
      <c r="AU543" s="86">
        <v>0</v>
      </c>
      <c r="AV543" s="302"/>
    </row>
    <row r="544" spans="1:48" ht="21" customHeight="1">
      <c r="A544" s="551"/>
      <c r="B544" s="552"/>
      <c r="C544" s="656"/>
      <c r="D544" s="553"/>
      <c r="E544" s="570"/>
      <c r="F544" s="82" t="s">
        <v>19</v>
      </c>
      <c r="G544" s="82" t="s">
        <v>22</v>
      </c>
      <c r="H544" s="82" t="s">
        <v>59</v>
      </c>
      <c r="I544" s="82" t="s">
        <v>642</v>
      </c>
      <c r="J544" s="555"/>
      <c r="K544" s="555"/>
      <c r="L544" s="572"/>
      <c r="M544" s="572"/>
      <c r="N544" s="86">
        <v>0</v>
      </c>
      <c r="O544" s="86">
        <v>0</v>
      </c>
      <c r="P544" s="86">
        <v>0</v>
      </c>
      <c r="Q544" s="86">
        <v>0</v>
      </c>
      <c r="R544" s="86">
        <v>6.5925900000000004</v>
      </c>
      <c r="S544" s="86">
        <v>0</v>
      </c>
      <c r="T544" s="86">
        <v>0</v>
      </c>
      <c r="U544" s="83">
        <f t="shared" si="228"/>
        <v>6.5925900000000004</v>
      </c>
      <c r="V544" s="171" t="s">
        <v>8</v>
      </c>
      <c r="W544" s="207">
        <v>0</v>
      </c>
      <c r="X544" s="207">
        <f>SUM(X545:X546)</f>
        <v>0</v>
      </c>
      <c r="Y544" s="207">
        <f t="shared" ref="Y544:AT544" si="233">SUM(Y545:Y546)</f>
        <v>0</v>
      </c>
      <c r="Z544" s="207">
        <f t="shared" si="233"/>
        <v>0</v>
      </c>
      <c r="AA544" s="207">
        <f t="shared" si="233"/>
        <v>0</v>
      </c>
      <c r="AB544" s="207">
        <f t="shared" si="233"/>
        <v>0</v>
      </c>
      <c r="AC544" s="207">
        <f t="shared" si="233"/>
        <v>0</v>
      </c>
      <c r="AD544" s="207">
        <f t="shared" si="233"/>
        <v>0</v>
      </c>
      <c r="AE544" s="207">
        <f t="shared" si="233"/>
        <v>0</v>
      </c>
      <c r="AF544" s="207">
        <f t="shared" si="233"/>
        <v>0</v>
      </c>
      <c r="AG544" s="207">
        <f t="shared" si="233"/>
        <v>0</v>
      </c>
      <c r="AH544" s="207">
        <f t="shared" si="233"/>
        <v>0</v>
      </c>
      <c r="AI544" s="207">
        <f t="shared" si="233"/>
        <v>0</v>
      </c>
      <c r="AJ544" s="207">
        <f t="shared" si="233"/>
        <v>0</v>
      </c>
      <c r="AK544" s="207">
        <f t="shared" si="233"/>
        <v>1110.08</v>
      </c>
      <c r="AL544" s="207">
        <f t="shared" si="233"/>
        <v>0</v>
      </c>
      <c r="AM544" s="207">
        <f t="shared" si="233"/>
        <v>0</v>
      </c>
      <c r="AN544" s="207">
        <f t="shared" si="233"/>
        <v>0</v>
      </c>
      <c r="AO544" s="207">
        <f t="shared" si="233"/>
        <v>0</v>
      </c>
      <c r="AP544" s="207">
        <f t="shared" si="233"/>
        <v>0</v>
      </c>
      <c r="AQ544" s="207">
        <f t="shared" si="233"/>
        <v>0</v>
      </c>
      <c r="AR544" s="207">
        <f t="shared" si="233"/>
        <v>0</v>
      </c>
      <c r="AS544" s="207">
        <f t="shared" si="233"/>
        <v>0</v>
      </c>
      <c r="AT544" s="207">
        <f t="shared" si="233"/>
        <v>0</v>
      </c>
      <c r="AU544" s="86">
        <v>0</v>
      </c>
      <c r="AV544" s="302"/>
    </row>
    <row r="545" spans="1:48" s="275" customFormat="1" ht="27" hidden="1" customHeight="1">
      <c r="A545" s="551"/>
      <c r="B545" s="552"/>
      <c r="C545" s="656"/>
      <c r="D545" s="553"/>
      <c r="E545" s="570"/>
      <c r="F545" s="280"/>
      <c r="G545" s="280"/>
      <c r="H545" s="280"/>
      <c r="I545" s="280"/>
      <c r="J545" s="555"/>
      <c r="K545" s="555"/>
      <c r="L545" s="572"/>
      <c r="M545" s="572"/>
      <c r="N545" s="281"/>
      <c r="O545" s="281"/>
      <c r="P545" s="281"/>
      <c r="Q545" s="281"/>
      <c r="R545" s="281"/>
      <c r="S545" s="281"/>
      <c r="T545" s="281"/>
      <c r="U545" s="282"/>
      <c r="V545" s="283" t="s">
        <v>966</v>
      </c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1"/>
      <c r="AI545" s="281"/>
      <c r="AJ545" s="281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4"/>
      <c r="AU545" s="281"/>
      <c r="AV545" s="330"/>
    </row>
    <row r="546" spans="1:48" s="275" customFormat="1" ht="27" hidden="1" customHeight="1">
      <c r="A546" s="551"/>
      <c r="B546" s="552"/>
      <c r="C546" s="656"/>
      <c r="D546" s="553"/>
      <c r="E546" s="570"/>
      <c r="F546" s="280"/>
      <c r="G546" s="280"/>
      <c r="H546" s="280"/>
      <c r="I546" s="280"/>
      <c r="J546" s="555"/>
      <c r="K546" s="555"/>
      <c r="L546" s="572"/>
      <c r="M546" s="572"/>
      <c r="N546" s="281"/>
      <c r="O546" s="281"/>
      <c r="P546" s="281"/>
      <c r="Q546" s="281"/>
      <c r="R546" s="281"/>
      <c r="S546" s="281"/>
      <c r="T546" s="281"/>
      <c r="U546" s="282"/>
      <c r="V546" s="283" t="s">
        <v>931</v>
      </c>
      <c r="W546" s="284"/>
      <c r="X546" s="284"/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1"/>
      <c r="AI546" s="281"/>
      <c r="AJ546" s="281"/>
      <c r="AK546" s="284">
        <v>1110.08</v>
      </c>
      <c r="AL546" s="284"/>
      <c r="AM546" s="284"/>
      <c r="AN546" s="284"/>
      <c r="AO546" s="284"/>
      <c r="AP546" s="284"/>
      <c r="AQ546" s="284"/>
      <c r="AR546" s="284"/>
      <c r="AS546" s="284"/>
      <c r="AT546" s="284"/>
      <c r="AU546" s="281"/>
      <c r="AV546" s="330"/>
    </row>
    <row r="547" spans="1:48" ht="17.25" customHeight="1">
      <c r="A547" s="551"/>
      <c r="B547" s="552"/>
      <c r="C547" s="656"/>
      <c r="D547" s="553"/>
      <c r="E547" s="570"/>
      <c r="F547" s="550" t="s">
        <v>39</v>
      </c>
      <c r="G547" s="550" t="s">
        <v>21</v>
      </c>
      <c r="H547" s="550" t="s">
        <v>59</v>
      </c>
      <c r="I547" s="550" t="s">
        <v>377</v>
      </c>
      <c r="J547" s="555"/>
      <c r="K547" s="555"/>
      <c r="L547" s="572"/>
      <c r="M547" s="572"/>
      <c r="N547" s="86">
        <v>0</v>
      </c>
      <c r="O547" s="86">
        <v>0</v>
      </c>
      <c r="P547" s="86">
        <v>0</v>
      </c>
      <c r="Q547" s="86">
        <v>0</v>
      </c>
      <c r="R547" s="86">
        <v>0</v>
      </c>
      <c r="S547" s="86">
        <v>0</v>
      </c>
      <c r="T547" s="86">
        <v>0</v>
      </c>
      <c r="U547" s="83">
        <f t="shared" si="228"/>
        <v>0</v>
      </c>
      <c r="V547" s="170" t="s">
        <v>50</v>
      </c>
      <c r="W547" s="207">
        <v>0</v>
      </c>
      <c r="X547" s="207">
        <v>0</v>
      </c>
      <c r="Y547" s="207">
        <v>0</v>
      </c>
      <c r="Z547" s="207">
        <v>0</v>
      </c>
      <c r="AA547" s="207">
        <v>0</v>
      </c>
      <c r="AB547" s="207">
        <v>0</v>
      </c>
      <c r="AC547" s="207">
        <v>0</v>
      </c>
      <c r="AD547" s="207">
        <v>0</v>
      </c>
      <c r="AE547" s="207">
        <v>0</v>
      </c>
      <c r="AF547" s="207">
        <v>0</v>
      </c>
      <c r="AG547" s="207">
        <v>0</v>
      </c>
      <c r="AH547" s="86">
        <v>0</v>
      </c>
      <c r="AI547" s="86">
        <v>0</v>
      </c>
      <c r="AJ547" s="86">
        <v>0</v>
      </c>
      <c r="AK547" s="207">
        <v>0</v>
      </c>
      <c r="AL547" s="207">
        <v>0</v>
      </c>
      <c r="AM547" s="207">
        <v>0</v>
      </c>
      <c r="AN547" s="207">
        <v>0</v>
      </c>
      <c r="AO547" s="207">
        <v>0</v>
      </c>
      <c r="AP547" s="207">
        <v>0</v>
      </c>
      <c r="AQ547" s="207">
        <v>0</v>
      </c>
      <c r="AR547" s="207">
        <v>0</v>
      </c>
      <c r="AS547" s="207">
        <v>0</v>
      </c>
      <c r="AT547" s="207">
        <v>0</v>
      </c>
      <c r="AU547" s="86">
        <v>0</v>
      </c>
      <c r="AV547" s="302"/>
    </row>
    <row r="548" spans="1:48" ht="19.5" customHeight="1">
      <c r="A548" s="551"/>
      <c r="B548" s="552"/>
      <c r="C548" s="656"/>
      <c r="D548" s="553"/>
      <c r="E548" s="570"/>
      <c r="F548" s="550"/>
      <c r="G548" s="550"/>
      <c r="H548" s="550"/>
      <c r="I548" s="550"/>
      <c r="J548" s="555"/>
      <c r="K548" s="555"/>
      <c r="L548" s="572"/>
      <c r="M548" s="572"/>
      <c r="N548" s="86">
        <v>0</v>
      </c>
      <c r="O548" s="86">
        <v>0</v>
      </c>
      <c r="P548" s="86">
        <v>0</v>
      </c>
      <c r="Q548" s="86">
        <v>0</v>
      </c>
      <c r="R548" s="86">
        <v>0</v>
      </c>
      <c r="S548" s="86">
        <v>0</v>
      </c>
      <c r="T548" s="86">
        <v>0</v>
      </c>
      <c r="U548" s="83">
        <f t="shared" si="228"/>
        <v>0</v>
      </c>
      <c r="V548" s="170" t="s">
        <v>51</v>
      </c>
      <c r="W548" s="207">
        <v>0</v>
      </c>
      <c r="X548" s="207">
        <v>0</v>
      </c>
      <c r="Y548" s="207">
        <v>0</v>
      </c>
      <c r="Z548" s="207">
        <v>0</v>
      </c>
      <c r="AA548" s="207">
        <v>0</v>
      </c>
      <c r="AB548" s="207">
        <v>0</v>
      </c>
      <c r="AC548" s="207">
        <v>0</v>
      </c>
      <c r="AD548" s="207">
        <v>0</v>
      </c>
      <c r="AE548" s="207">
        <v>0</v>
      </c>
      <c r="AF548" s="207">
        <v>0</v>
      </c>
      <c r="AG548" s="207">
        <v>0</v>
      </c>
      <c r="AH548" s="86">
        <v>0</v>
      </c>
      <c r="AI548" s="86">
        <v>0</v>
      </c>
      <c r="AJ548" s="86">
        <v>0</v>
      </c>
      <c r="AK548" s="207">
        <v>0</v>
      </c>
      <c r="AL548" s="207">
        <v>0</v>
      </c>
      <c r="AM548" s="207">
        <v>0</v>
      </c>
      <c r="AN548" s="207">
        <v>0</v>
      </c>
      <c r="AO548" s="207">
        <v>0</v>
      </c>
      <c r="AP548" s="207">
        <v>0</v>
      </c>
      <c r="AQ548" s="207">
        <v>0</v>
      </c>
      <c r="AR548" s="207">
        <v>0</v>
      </c>
      <c r="AS548" s="207">
        <v>0</v>
      </c>
      <c r="AT548" s="207">
        <v>0</v>
      </c>
      <c r="AU548" s="86">
        <v>0</v>
      </c>
      <c r="AV548" s="302"/>
    </row>
    <row r="549" spans="1:48" ht="17.25" customHeight="1">
      <c r="A549" s="551"/>
      <c r="B549" s="552"/>
      <c r="C549" s="656"/>
      <c r="D549" s="553"/>
      <c r="E549" s="570"/>
      <c r="F549" s="550"/>
      <c r="G549" s="550"/>
      <c r="H549" s="550"/>
      <c r="I549" s="550"/>
      <c r="J549" s="555"/>
      <c r="K549" s="555"/>
      <c r="L549" s="572"/>
      <c r="M549" s="572"/>
      <c r="N549" s="86">
        <v>0.40332999999999997</v>
      </c>
      <c r="O549" s="86">
        <v>0</v>
      </c>
      <c r="P549" s="86">
        <v>0</v>
      </c>
      <c r="Q549" s="86">
        <v>0</v>
      </c>
      <c r="R549" s="86">
        <v>0</v>
      </c>
      <c r="S549" s="86">
        <v>0</v>
      </c>
      <c r="T549" s="86">
        <v>0</v>
      </c>
      <c r="U549" s="83">
        <f t="shared" si="228"/>
        <v>0.40332999999999997</v>
      </c>
      <c r="V549" s="170" t="s">
        <v>52</v>
      </c>
      <c r="W549" s="207">
        <v>0</v>
      </c>
      <c r="X549" s="207">
        <v>0</v>
      </c>
      <c r="Y549" s="207">
        <v>0</v>
      </c>
      <c r="Z549" s="207">
        <v>0</v>
      </c>
      <c r="AA549" s="207">
        <v>0</v>
      </c>
      <c r="AB549" s="207">
        <v>0</v>
      </c>
      <c r="AC549" s="207">
        <v>0</v>
      </c>
      <c r="AD549" s="207">
        <v>0</v>
      </c>
      <c r="AE549" s="207">
        <v>0</v>
      </c>
      <c r="AF549" s="207">
        <v>0</v>
      </c>
      <c r="AG549" s="207">
        <v>0</v>
      </c>
      <c r="AH549" s="86">
        <v>0</v>
      </c>
      <c r="AI549" s="86">
        <v>0</v>
      </c>
      <c r="AJ549" s="86">
        <v>0</v>
      </c>
      <c r="AK549" s="207">
        <v>0</v>
      </c>
      <c r="AL549" s="207">
        <v>0</v>
      </c>
      <c r="AM549" s="207">
        <v>0</v>
      </c>
      <c r="AN549" s="207">
        <v>0</v>
      </c>
      <c r="AO549" s="207">
        <v>0</v>
      </c>
      <c r="AP549" s="207">
        <v>0</v>
      </c>
      <c r="AQ549" s="207">
        <v>0</v>
      </c>
      <c r="AR549" s="207">
        <v>0</v>
      </c>
      <c r="AS549" s="207">
        <v>0</v>
      </c>
      <c r="AT549" s="207">
        <v>0</v>
      </c>
      <c r="AU549" s="86">
        <v>0</v>
      </c>
      <c r="AV549" s="302"/>
    </row>
    <row r="550" spans="1:48" ht="17.25" customHeight="1">
      <c r="A550" s="551"/>
      <c r="B550" s="552"/>
      <c r="C550" s="656"/>
      <c r="D550" s="553"/>
      <c r="E550" s="571"/>
      <c r="F550" s="550"/>
      <c r="G550" s="550"/>
      <c r="H550" s="550"/>
      <c r="I550" s="550"/>
      <c r="J550" s="555"/>
      <c r="K550" s="555"/>
      <c r="L550" s="572"/>
      <c r="M550" s="572"/>
      <c r="N550" s="88">
        <f>SUM(N543:N549)</f>
        <v>0.40332999999999997</v>
      </c>
      <c r="O550" s="88">
        <f t="shared" ref="O550:T550" si="234">SUM(O543:O549)</f>
        <v>0</v>
      </c>
      <c r="P550" s="88">
        <f t="shared" si="234"/>
        <v>0</v>
      </c>
      <c r="Q550" s="175">
        <f t="shared" si="234"/>
        <v>0</v>
      </c>
      <c r="R550" s="175">
        <f t="shared" si="234"/>
        <v>6.5925900000000004</v>
      </c>
      <c r="S550" s="175">
        <f t="shared" si="234"/>
        <v>0</v>
      </c>
      <c r="T550" s="175">
        <f t="shared" si="234"/>
        <v>0</v>
      </c>
      <c r="U550" s="176">
        <f t="shared" si="228"/>
        <v>6.9959199999999999</v>
      </c>
      <c r="V550" s="177" t="s">
        <v>11</v>
      </c>
      <c r="W550" s="193">
        <f t="shared" ref="W550" si="235">SUM(W543:W549)</f>
        <v>0</v>
      </c>
      <c r="X550" s="193">
        <f>X544</f>
        <v>0</v>
      </c>
      <c r="Y550" s="193">
        <f t="shared" ref="Y550:AU550" si="236">Y544</f>
        <v>0</v>
      </c>
      <c r="Z550" s="193">
        <f t="shared" si="236"/>
        <v>0</v>
      </c>
      <c r="AA550" s="193">
        <f t="shared" si="236"/>
        <v>0</v>
      </c>
      <c r="AB550" s="193">
        <f t="shared" si="236"/>
        <v>0</v>
      </c>
      <c r="AC550" s="193">
        <f t="shared" si="236"/>
        <v>0</v>
      </c>
      <c r="AD550" s="193">
        <f t="shared" si="236"/>
        <v>0</v>
      </c>
      <c r="AE550" s="193">
        <f t="shared" si="236"/>
        <v>0</v>
      </c>
      <c r="AF550" s="193">
        <f t="shared" si="236"/>
        <v>0</v>
      </c>
      <c r="AG550" s="193">
        <f t="shared" si="236"/>
        <v>0</v>
      </c>
      <c r="AH550" s="193">
        <f t="shared" si="236"/>
        <v>0</v>
      </c>
      <c r="AI550" s="193">
        <f t="shared" si="236"/>
        <v>0</v>
      </c>
      <c r="AJ550" s="193">
        <f t="shared" si="236"/>
        <v>0</v>
      </c>
      <c r="AK550" s="193">
        <f t="shared" si="236"/>
        <v>1110.08</v>
      </c>
      <c r="AL550" s="193">
        <f t="shared" si="236"/>
        <v>0</v>
      </c>
      <c r="AM550" s="193">
        <f t="shared" si="236"/>
        <v>0</v>
      </c>
      <c r="AN550" s="193">
        <f t="shared" si="236"/>
        <v>0</v>
      </c>
      <c r="AO550" s="193">
        <f t="shared" si="236"/>
        <v>0</v>
      </c>
      <c r="AP550" s="193">
        <f t="shared" si="236"/>
        <v>0</v>
      </c>
      <c r="AQ550" s="193">
        <f t="shared" si="236"/>
        <v>0</v>
      </c>
      <c r="AR550" s="193">
        <f t="shared" si="236"/>
        <v>0</v>
      </c>
      <c r="AS550" s="193">
        <f t="shared" si="236"/>
        <v>0</v>
      </c>
      <c r="AT550" s="193">
        <f t="shared" si="236"/>
        <v>0</v>
      </c>
      <c r="AU550" s="193">
        <f t="shared" si="236"/>
        <v>0</v>
      </c>
      <c r="AV550" s="328"/>
    </row>
    <row r="551" spans="1:48" ht="19.5" hidden="1" customHeight="1">
      <c r="A551" s="556" t="s">
        <v>643</v>
      </c>
      <c r="B551" s="557"/>
      <c r="C551" s="557"/>
      <c r="D551" s="557"/>
      <c r="E551" s="557"/>
      <c r="F551" s="557"/>
      <c r="G551" s="557"/>
      <c r="H551" s="557"/>
      <c r="I551" s="557"/>
      <c r="J551" s="557"/>
      <c r="K551" s="557"/>
      <c r="L551" s="557"/>
      <c r="M551" s="557"/>
      <c r="N551" s="557"/>
      <c r="O551" s="557"/>
      <c r="P551" s="557"/>
      <c r="Q551" s="557"/>
      <c r="R551" s="557"/>
      <c r="S551" s="557"/>
      <c r="T551" s="557"/>
      <c r="U551" s="557"/>
      <c r="V551" s="557"/>
      <c r="W551" s="558"/>
      <c r="X551" s="558"/>
      <c r="Y551" s="558"/>
      <c r="Z551" s="558"/>
      <c r="AA551" s="558"/>
      <c r="AB551" s="558"/>
      <c r="AC551" s="558"/>
      <c r="AD551" s="558"/>
      <c r="AE551" s="558"/>
      <c r="AF551" s="558"/>
      <c r="AG551" s="558"/>
      <c r="AH551" s="558"/>
      <c r="AI551" s="558"/>
      <c r="AJ551" s="558"/>
      <c r="AK551" s="558"/>
      <c r="AL551" s="558"/>
      <c r="AM551" s="558"/>
      <c r="AN551" s="558"/>
      <c r="AO551" s="558"/>
      <c r="AP551" s="558"/>
      <c r="AQ551" s="558"/>
      <c r="AR551" s="558"/>
      <c r="AS551" s="558"/>
      <c r="AT551" s="558"/>
      <c r="AU551" s="558"/>
      <c r="AV551" s="559"/>
    </row>
    <row r="552" spans="1:48" ht="17.25" hidden="1" customHeight="1">
      <c r="A552" s="579" t="s">
        <v>644</v>
      </c>
      <c r="B552" s="579"/>
      <c r="C552" s="579"/>
      <c r="D552" s="579"/>
      <c r="E552" s="579"/>
      <c r="F552" s="579"/>
      <c r="G552" s="579"/>
      <c r="H552" s="579"/>
      <c r="I552" s="579"/>
      <c r="J552" s="579"/>
      <c r="K552" s="579"/>
      <c r="L552" s="579"/>
      <c r="M552" s="579"/>
      <c r="N552" s="579"/>
      <c r="O552" s="579"/>
      <c r="P552" s="579"/>
      <c r="Q552" s="579"/>
      <c r="R552" s="579"/>
      <c r="S552" s="579"/>
      <c r="T552" s="579"/>
      <c r="U552" s="579"/>
      <c r="V552" s="58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88"/>
      <c r="AI552" s="188"/>
      <c r="AJ552" s="188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88"/>
      <c r="AV552" s="302"/>
    </row>
    <row r="553" spans="1:48" ht="15.75" hidden="1" customHeight="1">
      <c r="A553" s="179"/>
      <c r="B553" s="648" t="s">
        <v>645</v>
      </c>
      <c r="C553" s="649"/>
      <c r="D553" s="649"/>
      <c r="E553" s="649"/>
      <c r="F553" s="649"/>
      <c r="G553" s="649"/>
      <c r="H553" s="649"/>
      <c r="I553" s="649"/>
      <c r="J553" s="649"/>
      <c r="K553" s="649"/>
      <c r="L553" s="649"/>
      <c r="M553" s="649"/>
      <c r="N553" s="649"/>
      <c r="O553" s="649"/>
      <c r="P553" s="649"/>
      <c r="Q553" s="649"/>
      <c r="R553" s="649"/>
      <c r="S553" s="649"/>
      <c r="T553" s="649"/>
      <c r="U553" s="649"/>
      <c r="V553" s="649"/>
      <c r="W553" s="461"/>
      <c r="X553" s="461"/>
      <c r="Y553" s="461"/>
      <c r="Z553" s="461"/>
      <c r="AA553" s="461"/>
      <c r="AB553" s="461"/>
      <c r="AC553" s="461"/>
      <c r="AD553" s="461"/>
      <c r="AE553" s="461"/>
      <c r="AF553" s="461"/>
      <c r="AG553" s="461"/>
      <c r="AH553" s="461"/>
      <c r="AI553" s="461"/>
      <c r="AJ553" s="461"/>
      <c r="AK553" s="461"/>
      <c r="AL553" s="461"/>
      <c r="AM553" s="461"/>
      <c r="AN553" s="461"/>
      <c r="AO553" s="461"/>
      <c r="AP553" s="461"/>
      <c r="AQ553" s="461"/>
      <c r="AR553" s="461"/>
      <c r="AS553" s="461"/>
      <c r="AT553" s="461"/>
      <c r="AU553" s="461"/>
      <c r="AV553" s="462"/>
    </row>
    <row r="554" spans="1:48" ht="19.5" hidden="1" customHeight="1">
      <c r="A554" s="556" t="s">
        <v>628</v>
      </c>
      <c r="B554" s="557"/>
      <c r="C554" s="557"/>
      <c r="D554" s="557"/>
      <c r="E554" s="557"/>
      <c r="F554" s="557"/>
      <c r="G554" s="557"/>
      <c r="H554" s="557"/>
      <c r="I554" s="557"/>
      <c r="J554" s="557"/>
      <c r="K554" s="557"/>
      <c r="L554" s="557"/>
      <c r="M554" s="557"/>
      <c r="N554" s="557"/>
      <c r="O554" s="557"/>
      <c r="P554" s="557"/>
      <c r="Q554" s="557"/>
      <c r="R554" s="557"/>
      <c r="S554" s="557"/>
      <c r="T554" s="557"/>
      <c r="U554" s="557"/>
      <c r="V554" s="557"/>
      <c r="W554" s="558"/>
      <c r="X554" s="558"/>
      <c r="Y554" s="558"/>
      <c r="Z554" s="558"/>
      <c r="AA554" s="558"/>
      <c r="AB554" s="558"/>
      <c r="AC554" s="558"/>
      <c r="AD554" s="558"/>
      <c r="AE554" s="558"/>
      <c r="AF554" s="558"/>
      <c r="AG554" s="558"/>
      <c r="AH554" s="558"/>
      <c r="AI554" s="558"/>
      <c r="AJ554" s="558"/>
      <c r="AK554" s="558"/>
      <c r="AL554" s="558"/>
      <c r="AM554" s="558"/>
      <c r="AN554" s="558"/>
      <c r="AO554" s="558"/>
      <c r="AP554" s="558"/>
      <c r="AQ554" s="558"/>
      <c r="AR554" s="558"/>
      <c r="AS554" s="558"/>
      <c r="AT554" s="558"/>
      <c r="AU554" s="558"/>
      <c r="AV554" s="559"/>
    </row>
    <row r="555" spans="1:48" ht="19.5" customHeight="1">
      <c r="A555" s="581" t="s">
        <v>53</v>
      </c>
      <c r="B555" s="573" t="s">
        <v>646</v>
      </c>
      <c r="C555" s="656" t="s">
        <v>647</v>
      </c>
      <c r="D555" s="576" t="s">
        <v>630</v>
      </c>
      <c r="E555" s="569" t="s">
        <v>648</v>
      </c>
      <c r="F555" s="82" t="s">
        <v>18</v>
      </c>
      <c r="G555" s="82" t="s">
        <v>20</v>
      </c>
      <c r="H555" s="82" t="s">
        <v>297</v>
      </c>
      <c r="I555" s="82" t="s">
        <v>297</v>
      </c>
      <c r="J555" s="560">
        <v>2022</v>
      </c>
      <c r="K555" s="560">
        <v>2022</v>
      </c>
      <c r="L555" s="563">
        <v>21.626999999999999</v>
      </c>
      <c r="M555" s="563">
        <f>Q560+R560+S560+T560</f>
        <v>21.62771</v>
      </c>
      <c r="N555" s="86">
        <v>0</v>
      </c>
      <c r="O555" s="86">
        <v>0</v>
      </c>
      <c r="P555" s="86">
        <v>0</v>
      </c>
      <c r="Q555" s="86">
        <v>0</v>
      </c>
      <c r="R555" s="86">
        <v>0</v>
      </c>
      <c r="S555" s="86">
        <v>0</v>
      </c>
      <c r="T555" s="86">
        <v>0</v>
      </c>
      <c r="U555" s="83">
        <f>SUM(N555:T555)</f>
        <v>0</v>
      </c>
      <c r="V555" s="170" t="s">
        <v>3</v>
      </c>
      <c r="W555" s="207">
        <v>0</v>
      </c>
      <c r="X555" s="207">
        <v>0</v>
      </c>
      <c r="Y555" s="207">
        <v>0</v>
      </c>
      <c r="Z555" s="207">
        <v>0</v>
      </c>
      <c r="AA555" s="207">
        <v>0</v>
      </c>
      <c r="AB555" s="207">
        <v>0</v>
      </c>
      <c r="AC555" s="207">
        <v>0</v>
      </c>
      <c r="AD555" s="207">
        <v>0</v>
      </c>
      <c r="AE555" s="207">
        <v>0</v>
      </c>
      <c r="AF555" s="207">
        <v>0</v>
      </c>
      <c r="AG555" s="207">
        <v>0</v>
      </c>
      <c r="AH555" s="86">
        <v>0</v>
      </c>
      <c r="AI555" s="86">
        <v>0</v>
      </c>
      <c r="AJ555" s="86">
        <v>0</v>
      </c>
      <c r="AK555" s="207">
        <v>0</v>
      </c>
      <c r="AL555" s="207">
        <v>0</v>
      </c>
      <c r="AM555" s="207">
        <v>0</v>
      </c>
      <c r="AN555" s="207">
        <v>0</v>
      </c>
      <c r="AO555" s="207">
        <v>0</v>
      </c>
      <c r="AP555" s="207">
        <v>0</v>
      </c>
      <c r="AQ555" s="207">
        <v>0</v>
      </c>
      <c r="AR555" s="207">
        <v>0</v>
      </c>
      <c r="AS555" s="207">
        <v>0</v>
      </c>
      <c r="AT555" s="207">
        <v>0</v>
      </c>
      <c r="AU555" s="86">
        <v>0</v>
      </c>
      <c r="AV555" s="636" t="s">
        <v>1002</v>
      </c>
    </row>
    <row r="556" spans="1:48" ht="17.25" customHeight="1">
      <c r="A556" s="582"/>
      <c r="B556" s="574"/>
      <c r="C556" s="656"/>
      <c r="D556" s="577"/>
      <c r="E556" s="570"/>
      <c r="F556" s="82" t="s">
        <v>19</v>
      </c>
      <c r="G556" s="82" t="s">
        <v>22</v>
      </c>
      <c r="H556" s="82" t="s">
        <v>297</v>
      </c>
      <c r="I556" s="82" t="s">
        <v>297</v>
      </c>
      <c r="J556" s="561"/>
      <c r="K556" s="561"/>
      <c r="L556" s="564"/>
      <c r="M556" s="564"/>
      <c r="N556" s="86">
        <v>0</v>
      </c>
      <c r="O556" s="86">
        <v>0</v>
      </c>
      <c r="P556" s="86">
        <v>0</v>
      </c>
      <c r="Q556" s="86">
        <v>21.62771</v>
      </c>
      <c r="R556" s="86">
        <v>0</v>
      </c>
      <c r="S556" s="86">
        <v>0</v>
      </c>
      <c r="T556" s="86">
        <v>0</v>
      </c>
      <c r="U556" s="83">
        <f t="shared" ref="U556:U560" si="237">SUM(N556:T556)</f>
        <v>21.62771</v>
      </c>
      <c r="V556" s="171" t="s">
        <v>8</v>
      </c>
      <c r="W556" s="207">
        <v>21627.71</v>
      </c>
      <c r="X556" s="207">
        <v>0</v>
      </c>
      <c r="Y556" s="207">
        <v>0</v>
      </c>
      <c r="Z556" s="207">
        <v>0</v>
      </c>
      <c r="AA556" s="207">
        <v>0</v>
      </c>
      <c r="AB556" s="207">
        <v>0</v>
      </c>
      <c r="AC556" s="207">
        <v>0</v>
      </c>
      <c r="AD556" s="207">
        <v>0</v>
      </c>
      <c r="AE556" s="207">
        <v>0</v>
      </c>
      <c r="AF556" s="207">
        <v>0</v>
      </c>
      <c r="AG556" s="207">
        <v>0</v>
      </c>
      <c r="AH556" s="86">
        <v>0</v>
      </c>
      <c r="AI556" s="86">
        <v>0</v>
      </c>
      <c r="AJ556" s="86">
        <v>0</v>
      </c>
      <c r="AK556" s="207">
        <v>0</v>
      </c>
      <c r="AL556" s="207">
        <v>0</v>
      </c>
      <c r="AM556" s="207">
        <v>0</v>
      </c>
      <c r="AN556" s="207">
        <v>0</v>
      </c>
      <c r="AO556" s="207">
        <v>0</v>
      </c>
      <c r="AP556" s="207">
        <v>0</v>
      </c>
      <c r="AQ556" s="207">
        <v>0</v>
      </c>
      <c r="AR556" s="207">
        <v>0</v>
      </c>
      <c r="AS556" s="207">
        <v>0</v>
      </c>
      <c r="AT556" s="207">
        <v>0</v>
      </c>
      <c r="AU556" s="86">
        <v>0</v>
      </c>
      <c r="AV556" s="637"/>
    </row>
    <row r="557" spans="1:48" ht="17.25" customHeight="1">
      <c r="A557" s="582"/>
      <c r="B557" s="574"/>
      <c r="C557" s="656"/>
      <c r="D557" s="577"/>
      <c r="E557" s="570"/>
      <c r="F557" s="566" t="s">
        <v>39</v>
      </c>
      <c r="G557" s="566" t="s">
        <v>21</v>
      </c>
      <c r="H557" s="566" t="s">
        <v>59</v>
      </c>
      <c r="I557" s="566" t="s">
        <v>372</v>
      </c>
      <c r="J557" s="561"/>
      <c r="K557" s="561"/>
      <c r="L557" s="564"/>
      <c r="M557" s="564"/>
      <c r="N557" s="86">
        <v>0</v>
      </c>
      <c r="O557" s="86">
        <v>0</v>
      </c>
      <c r="P557" s="86">
        <v>0</v>
      </c>
      <c r="Q557" s="86">
        <v>0</v>
      </c>
      <c r="R557" s="86">
        <v>0</v>
      </c>
      <c r="S557" s="86">
        <v>0</v>
      </c>
      <c r="T557" s="86">
        <v>0</v>
      </c>
      <c r="U557" s="83">
        <f t="shared" si="237"/>
        <v>0</v>
      </c>
      <c r="V557" s="170" t="s">
        <v>50</v>
      </c>
      <c r="W557" s="207">
        <v>0</v>
      </c>
      <c r="X557" s="207">
        <v>0</v>
      </c>
      <c r="Y557" s="207">
        <v>0</v>
      </c>
      <c r="Z557" s="207">
        <v>0</v>
      </c>
      <c r="AA557" s="207">
        <v>0</v>
      </c>
      <c r="AB557" s="207">
        <v>0</v>
      </c>
      <c r="AC557" s="207">
        <v>0</v>
      </c>
      <c r="AD557" s="207">
        <v>0</v>
      </c>
      <c r="AE557" s="207">
        <v>0</v>
      </c>
      <c r="AF557" s="207">
        <v>0</v>
      </c>
      <c r="AG557" s="207">
        <v>0</v>
      </c>
      <c r="AH557" s="86">
        <v>0</v>
      </c>
      <c r="AI557" s="86">
        <v>0</v>
      </c>
      <c r="AJ557" s="86">
        <v>0</v>
      </c>
      <c r="AK557" s="207">
        <v>0</v>
      </c>
      <c r="AL557" s="207">
        <v>0</v>
      </c>
      <c r="AM557" s="207">
        <v>0</v>
      </c>
      <c r="AN557" s="207">
        <v>0</v>
      </c>
      <c r="AO557" s="207">
        <v>0</v>
      </c>
      <c r="AP557" s="207">
        <v>0</v>
      </c>
      <c r="AQ557" s="207">
        <v>0</v>
      </c>
      <c r="AR557" s="207">
        <v>0</v>
      </c>
      <c r="AS557" s="207">
        <v>0</v>
      </c>
      <c r="AT557" s="207">
        <v>0</v>
      </c>
      <c r="AU557" s="86">
        <v>0</v>
      </c>
      <c r="AV557" s="637"/>
    </row>
    <row r="558" spans="1:48" ht="17.25" customHeight="1">
      <c r="A558" s="582"/>
      <c r="B558" s="574"/>
      <c r="C558" s="656"/>
      <c r="D558" s="577"/>
      <c r="E558" s="570"/>
      <c r="F558" s="567"/>
      <c r="G558" s="567"/>
      <c r="H558" s="567"/>
      <c r="I558" s="567"/>
      <c r="J558" s="561"/>
      <c r="K558" s="561"/>
      <c r="L558" s="564"/>
      <c r="M558" s="564"/>
      <c r="N558" s="86">
        <v>0</v>
      </c>
      <c r="O558" s="86">
        <v>0</v>
      </c>
      <c r="P558" s="86">
        <v>0</v>
      </c>
      <c r="Q558" s="86">
        <v>0</v>
      </c>
      <c r="R558" s="86">
        <v>0</v>
      </c>
      <c r="S558" s="86">
        <v>0</v>
      </c>
      <c r="T558" s="86">
        <v>0</v>
      </c>
      <c r="U558" s="83">
        <f t="shared" si="237"/>
        <v>0</v>
      </c>
      <c r="V558" s="170" t="s">
        <v>51</v>
      </c>
      <c r="W558" s="207">
        <v>0</v>
      </c>
      <c r="X558" s="207">
        <v>0</v>
      </c>
      <c r="Y558" s="207">
        <v>0</v>
      </c>
      <c r="Z558" s="207">
        <v>0</v>
      </c>
      <c r="AA558" s="207">
        <v>0</v>
      </c>
      <c r="AB558" s="207">
        <v>0</v>
      </c>
      <c r="AC558" s="207">
        <v>0</v>
      </c>
      <c r="AD558" s="207">
        <v>0</v>
      </c>
      <c r="AE558" s="207">
        <v>0</v>
      </c>
      <c r="AF558" s="207">
        <v>0</v>
      </c>
      <c r="AG558" s="207">
        <v>0</v>
      </c>
      <c r="AH558" s="86">
        <v>0</v>
      </c>
      <c r="AI558" s="86">
        <v>0</v>
      </c>
      <c r="AJ558" s="86">
        <v>0</v>
      </c>
      <c r="AK558" s="207">
        <v>0</v>
      </c>
      <c r="AL558" s="207">
        <v>0</v>
      </c>
      <c r="AM558" s="207">
        <v>0</v>
      </c>
      <c r="AN558" s="207">
        <v>0</v>
      </c>
      <c r="AO558" s="207">
        <v>0</v>
      </c>
      <c r="AP558" s="207">
        <v>0</v>
      </c>
      <c r="AQ558" s="207">
        <v>0</v>
      </c>
      <c r="AR558" s="207">
        <v>0</v>
      </c>
      <c r="AS558" s="207">
        <v>0</v>
      </c>
      <c r="AT558" s="207">
        <v>0</v>
      </c>
      <c r="AU558" s="86">
        <v>0</v>
      </c>
      <c r="AV558" s="637"/>
    </row>
    <row r="559" spans="1:48" ht="17.25" customHeight="1">
      <c r="A559" s="582"/>
      <c r="B559" s="574"/>
      <c r="C559" s="656"/>
      <c r="D559" s="577"/>
      <c r="E559" s="570"/>
      <c r="F559" s="567"/>
      <c r="G559" s="567"/>
      <c r="H559" s="567"/>
      <c r="I559" s="567"/>
      <c r="J559" s="561"/>
      <c r="K559" s="561"/>
      <c r="L559" s="564"/>
      <c r="M559" s="564"/>
      <c r="N559" s="86">
        <v>0</v>
      </c>
      <c r="O559" s="86">
        <v>0</v>
      </c>
      <c r="P559" s="86">
        <v>0</v>
      </c>
      <c r="Q559" s="86">
        <v>0</v>
      </c>
      <c r="R559" s="86">
        <v>0</v>
      </c>
      <c r="S559" s="86">
        <v>0</v>
      </c>
      <c r="T559" s="86">
        <v>0</v>
      </c>
      <c r="U559" s="83">
        <f t="shared" si="237"/>
        <v>0</v>
      </c>
      <c r="V559" s="170" t="s">
        <v>52</v>
      </c>
      <c r="W559" s="207">
        <v>0</v>
      </c>
      <c r="X559" s="207">
        <v>0</v>
      </c>
      <c r="Y559" s="207">
        <v>0</v>
      </c>
      <c r="Z559" s="207">
        <v>0</v>
      </c>
      <c r="AA559" s="207">
        <v>0</v>
      </c>
      <c r="AB559" s="207">
        <v>0</v>
      </c>
      <c r="AC559" s="207">
        <v>0</v>
      </c>
      <c r="AD559" s="207">
        <v>0</v>
      </c>
      <c r="AE559" s="207">
        <v>0</v>
      </c>
      <c r="AF559" s="207">
        <v>0</v>
      </c>
      <c r="AG559" s="207">
        <v>0</v>
      </c>
      <c r="AH559" s="86">
        <v>0</v>
      </c>
      <c r="AI559" s="86">
        <v>0</v>
      </c>
      <c r="AJ559" s="86">
        <v>0</v>
      </c>
      <c r="AK559" s="207">
        <v>0</v>
      </c>
      <c r="AL559" s="207">
        <v>0</v>
      </c>
      <c r="AM559" s="207">
        <v>0</v>
      </c>
      <c r="AN559" s="207">
        <v>0</v>
      </c>
      <c r="AO559" s="207">
        <v>0</v>
      </c>
      <c r="AP559" s="207">
        <v>0</v>
      </c>
      <c r="AQ559" s="207">
        <v>0</v>
      </c>
      <c r="AR559" s="207">
        <v>0</v>
      </c>
      <c r="AS559" s="207">
        <v>0</v>
      </c>
      <c r="AT559" s="207">
        <v>0</v>
      </c>
      <c r="AU559" s="86">
        <v>0</v>
      </c>
      <c r="AV559" s="638"/>
    </row>
    <row r="560" spans="1:48" ht="17.25" customHeight="1">
      <c r="A560" s="582"/>
      <c r="B560" s="575"/>
      <c r="C560" s="656"/>
      <c r="D560" s="578"/>
      <c r="E560" s="571"/>
      <c r="F560" s="568"/>
      <c r="G560" s="568"/>
      <c r="H560" s="568"/>
      <c r="I560" s="568"/>
      <c r="J560" s="562"/>
      <c r="K560" s="562"/>
      <c r="L560" s="565"/>
      <c r="M560" s="565"/>
      <c r="N560" s="88">
        <f>SUM(N555:N559)</f>
        <v>0</v>
      </c>
      <c r="O560" s="88">
        <f t="shared" ref="O560:T560" si="238">SUM(O555:O559)</f>
        <v>0</v>
      </c>
      <c r="P560" s="88">
        <f t="shared" si="238"/>
        <v>0</v>
      </c>
      <c r="Q560" s="175">
        <f t="shared" si="238"/>
        <v>21.62771</v>
      </c>
      <c r="R560" s="175">
        <f t="shared" si="238"/>
        <v>0</v>
      </c>
      <c r="S560" s="175">
        <f t="shared" si="238"/>
        <v>0</v>
      </c>
      <c r="T560" s="175">
        <f t="shared" si="238"/>
        <v>0</v>
      </c>
      <c r="U560" s="176">
        <f t="shared" si="237"/>
        <v>21.62771</v>
      </c>
      <c r="V560" s="177" t="s">
        <v>11</v>
      </c>
      <c r="W560" s="193">
        <f t="shared" ref="W560:AU560" si="239">SUM(W555:W559)</f>
        <v>21627.71</v>
      </c>
      <c r="X560" s="193">
        <f t="shared" si="239"/>
        <v>0</v>
      </c>
      <c r="Y560" s="193">
        <f t="shared" si="239"/>
        <v>0</v>
      </c>
      <c r="Z560" s="193">
        <f t="shared" si="239"/>
        <v>0</v>
      </c>
      <c r="AA560" s="193">
        <f t="shared" si="239"/>
        <v>0</v>
      </c>
      <c r="AB560" s="193">
        <f t="shared" si="239"/>
        <v>0</v>
      </c>
      <c r="AC560" s="193">
        <f t="shared" si="239"/>
        <v>0</v>
      </c>
      <c r="AD560" s="193">
        <f t="shared" si="239"/>
        <v>0</v>
      </c>
      <c r="AE560" s="193">
        <f t="shared" si="239"/>
        <v>0</v>
      </c>
      <c r="AF560" s="193">
        <f t="shared" si="239"/>
        <v>0</v>
      </c>
      <c r="AG560" s="193">
        <f t="shared" si="239"/>
        <v>0</v>
      </c>
      <c r="AH560" s="175">
        <f t="shared" si="239"/>
        <v>0</v>
      </c>
      <c r="AI560" s="175">
        <f t="shared" si="239"/>
        <v>0</v>
      </c>
      <c r="AJ560" s="175">
        <f t="shared" si="239"/>
        <v>0</v>
      </c>
      <c r="AK560" s="193">
        <f t="shared" si="239"/>
        <v>0</v>
      </c>
      <c r="AL560" s="193">
        <f t="shared" si="239"/>
        <v>0</v>
      </c>
      <c r="AM560" s="193">
        <f t="shared" si="239"/>
        <v>0</v>
      </c>
      <c r="AN560" s="193">
        <f t="shared" si="239"/>
        <v>0</v>
      </c>
      <c r="AO560" s="193">
        <f t="shared" si="239"/>
        <v>0</v>
      </c>
      <c r="AP560" s="193">
        <f t="shared" si="239"/>
        <v>0</v>
      </c>
      <c r="AQ560" s="193">
        <f t="shared" si="239"/>
        <v>0</v>
      </c>
      <c r="AR560" s="193">
        <f t="shared" si="239"/>
        <v>0</v>
      </c>
      <c r="AS560" s="193">
        <f t="shared" si="239"/>
        <v>0</v>
      </c>
      <c r="AT560" s="193">
        <f t="shared" si="239"/>
        <v>0</v>
      </c>
      <c r="AU560" s="175">
        <f t="shared" si="239"/>
        <v>0</v>
      </c>
      <c r="AV560" s="328"/>
    </row>
    <row r="561" spans="1:48" ht="17.25" customHeight="1">
      <c r="A561" s="582"/>
      <c r="B561" s="573" t="s">
        <v>649</v>
      </c>
      <c r="C561" s="656" t="s">
        <v>650</v>
      </c>
      <c r="D561" s="576" t="s">
        <v>630</v>
      </c>
      <c r="E561" s="569" t="s">
        <v>651</v>
      </c>
      <c r="F561" s="82" t="s">
        <v>18</v>
      </c>
      <c r="G561" s="82" t="s">
        <v>20</v>
      </c>
      <c r="H561" s="82" t="s">
        <v>297</v>
      </c>
      <c r="I561" s="82" t="s">
        <v>297</v>
      </c>
      <c r="J561" s="560">
        <v>2022</v>
      </c>
      <c r="K561" s="560">
        <v>2022</v>
      </c>
      <c r="L561" s="563">
        <v>12.759</v>
      </c>
      <c r="M561" s="563">
        <f>Q566+R566+S566+T566</f>
        <v>12.759949999999998</v>
      </c>
      <c r="N561" s="86">
        <v>0</v>
      </c>
      <c r="O561" s="86">
        <v>0</v>
      </c>
      <c r="P561" s="86">
        <v>0</v>
      </c>
      <c r="Q561" s="86">
        <v>0</v>
      </c>
      <c r="R561" s="86">
        <v>0</v>
      </c>
      <c r="S561" s="86">
        <v>0</v>
      </c>
      <c r="T561" s="86">
        <v>0</v>
      </c>
      <c r="U561" s="83">
        <f>SUM(N561:T561)</f>
        <v>0</v>
      </c>
      <c r="V561" s="170" t="s">
        <v>3</v>
      </c>
      <c r="W561" s="207">
        <v>0</v>
      </c>
      <c r="X561" s="207">
        <v>0</v>
      </c>
      <c r="Y561" s="207">
        <v>0</v>
      </c>
      <c r="Z561" s="207">
        <v>0</v>
      </c>
      <c r="AA561" s="207">
        <v>0</v>
      </c>
      <c r="AB561" s="207">
        <v>0</v>
      </c>
      <c r="AC561" s="207">
        <v>0</v>
      </c>
      <c r="AD561" s="207">
        <v>0</v>
      </c>
      <c r="AE561" s="207">
        <v>0</v>
      </c>
      <c r="AF561" s="207">
        <v>0</v>
      </c>
      <c r="AG561" s="207">
        <v>0</v>
      </c>
      <c r="AH561" s="86">
        <v>0</v>
      </c>
      <c r="AI561" s="86">
        <v>0</v>
      </c>
      <c r="AJ561" s="86">
        <v>0</v>
      </c>
      <c r="AK561" s="207">
        <v>0</v>
      </c>
      <c r="AL561" s="207">
        <v>0</v>
      </c>
      <c r="AM561" s="207">
        <v>0</v>
      </c>
      <c r="AN561" s="207">
        <v>0</v>
      </c>
      <c r="AO561" s="207">
        <v>0</v>
      </c>
      <c r="AP561" s="207">
        <v>0</v>
      </c>
      <c r="AQ561" s="207">
        <v>0</v>
      </c>
      <c r="AR561" s="207">
        <v>0</v>
      </c>
      <c r="AS561" s="207">
        <v>0</v>
      </c>
      <c r="AT561" s="207">
        <v>0</v>
      </c>
      <c r="AU561" s="86">
        <v>0</v>
      </c>
      <c r="AV561" s="636" t="s">
        <v>1002</v>
      </c>
    </row>
    <row r="562" spans="1:48" ht="19.5" customHeight="1">
      <c r="A562" s="582"/>
      <c r="B562" s="574"/>
      <c r="C562" s="656"/>
      <c r="D562" s="577"/>
      <c r="E562" s="570"/>
      <c r="F562" s="82" t="s">
        <v>19</v>
      </c>
      <c r="G562" s="82" t="s">
        <v>22</v>
      </c>
      <c r="H562" s="82" t="s">
        <v>297</v>
      </c>
      <c r="I562" s="82" t="s">
        <v>297</v>
      </c>
      <c r="J562" s="561"/>
      <c r="K562" s="561"/>
      <c r="L562" s="564"/>
      <c r="M562" s="564"/>
      <c r="N562" s="86">
        <v>0</v>
      </c>
      <c r="O562" s="86">
        <v>0</v>
      </c>
      <c r="P562" s="86">
        <v>0</v>
      </c>
      <c r="Q562" s="86">
        <v>12.759949999999998</v>
      </c>
      <c r="R562" s="86">
        <v>0</v>
      </c>
      <c r="S562" s="86">
        <v>0</v>
      </c>
      <c r="T562" s="86">
        <v>0</v>
      </c>
      <c r="U562" s="83">
        <f t="shared" ref="U562:U566" si="240">SUM(N562:T562)</f>
        <v>12.759949999999998</v>
      </c>
      <c r="V562" s="171" t="s">
        <v>8</v>
      </c>
      <c r="W562" s="207">
        <v>12759.95</v>
      </c>
      <c r="X562" s="207">
        <v>0</v>
      </c>
      <c r="Y562" s="207">
        <v>0</v>
      </c>
      <c r="Z562" s="207">
        <v>0</v>
      </c>
      <c r="AA562" s="207">
        <v>0</v>
      </c>
      <c r="AB562" s="207">
        <v>0</v>
      </c>
      <c r="AC562" s="207">
        <v>0</v>
      </c>
      <c r="AD562" s="207">
        <v>0</v>
      </c>
      <c r="AE562" s="207">
        <v>0</v>
      </c>
      <c r="AF562" s="207">
        <v>0</v>
      </c>
      <c r="AG562" s="207">
        <v>0</v>
      </c>
      <c r="AH562" s="86">
        <v>0</v>
      </c>
      <c r="AI562" s="86">
        <v>0</v>
      </c>
      <c r="AJ562" s="86">
        <v>0</v>
      </c>
      <c r="AK562" s="207">
        <v>0</v>
      </c>
      <c r="AL562" s="207">
        <v>0</v>
      </c>
      <c r="AM562" s="207">
        <v>0</v>
      </c>
      <c r="AN562" s="207">
        <v>0</v>
      </c>
      <c r="AO562" s="207">
        <v>0</v>
      </c>
      <c r="AP562" s="207">
        <v>0</v>
      </c>
      <c r="AQ562" s="207">
        <v>0</v>
      </c>
      <c r="AR562" s="207">
        <v>0</v>
      </c>
      <c r="AS562" s="207">
        <v>0</v>
      </c>
      <c r="AT562" s="207">
        <v>0</v>
      </c>
      <c r="AU562" s="86">
        <v>0</v>
      </c>
      <c r="AV562" s="637"/>
    </row>
    <row r="563" spans="1:48" ht="17.25" customHeight="1">
      <c r="A563" s="582"/>
      <c r="B563" s="574"/>
      <c r="C563" s="656"/>
      <c r="D563" s="577"/>
      <c r="E563" s="570"/>
      <c r="F563" s="566" t="s">
        <v>39</v>
      </c>
      <c r="G563" s="566" t="s">
        <v>21</v>
      </c>
      <c r="H563" s="566" t="s">
        <v>378</v>
      </c>
      <c r="I563" s="566" t="s">
        <v>366</v>
      </c>
      <c r="J563" s="561"/>
      <c r="K563" s="561"/>
      <c r="L563" s="564"/>
      <c r="M563" s="564"/>
      <c r="N563" s="86">
        <v>0</v>
      </c>
      <c r="O563" s="86">
        <v>0</v>
      </c>
      <c r="P563" s="86">
        <v>0</v>
      </c>
      <c r="Q563" s="86">
        <v>0</v>
      </c>
      <c r="R563" s="86">
        <v>0</v>
      </c>
      <c r="S563" s="86">
        <v>0</v>
      </c>
      <c r="T563" s="86">
        <v>0</v>
      </c>
      <c r="U563" s="83">
        <f t="shared" si="240"/>
        <v>0</v>
      </c>
      <c r="V563" s="170" t="s">
        <v>50</v>
      </c>
      <c r="W563" s="207">
        <v>0</v>
      </c>
      <c r="X563" s="207">
        <v>0</v>
      </c>
      <c r="Y563" s="207">
        <v>0</v>
      </c>
      <c r="Z563" s="207">
        <v>0</v>
      </c>
      <c r="AA563" s="207">
        <v>0</v>
      </c>
      <c r="AB563" s="207">
        <v>0</v>
      </c>
      <c r="AC563" s="207">
        <v>0</v>
      </c>
      <c r="AD563" s="207">
        <v>0</v>
      </c>
      <c r="AE563" s="207">
        <v>0</v>
      </c>
      <c r="AF563" s="207">
        <v>0</v>
      </c>
      <c r="AG563" s="207">
        <v>0</v>
      </c>
      <c r="AH563" s="86">
        <v>0</v>
      </c>
      <c r="AI563" s="86">
        <v>0</v>
      </c>
      <c r="AJ563" s="86">
        <v>0</v>
      </c>
      <c r="AK563" s="207">
        <v>0</v>
      </c>
      <c r="AL563" s="207">
        <v>0</v>
      </c>
      <c r="AM563" s="207">
        <v>0</v>
      </c>
      <c r="AN563" s="207">
        <v>0</v>
      </c>
      <c r="AO563" s="207">
        <v>0</v>
      </c>
      <c r="AP563" s="207">
        <v>0</v>
      </c>
      <c r="AQ563" s="207">
        <v>0</v>
      </c>
      <c r="AR563" s="207">
        <v>0</v>
      </c>
      <c r="AS563" s="207">
        <v>0</v>
      </c>
      <c r="AT563" s="207">
        <v>0</v>
      </c>
      <c r="AU563" s="86">
        <v>0</v>
      </c>
      <c r="AV563" s="637"/>
    </row>
    <row r="564" spans="1:48" ht="17.25" customHeight="1">
      <c r="A564" s="582"/>
      <c r="B564" s="574"/>
      <c r="C564" s="656"/>
      <c r="D564" s="577"/>
      <c r="E564" s="570"/>
      <c r="F564" s="567"/>
      <c r="G564" s="567"/>
      <c r="H564" s="567"/>
      <c r="I564" s="567"/>
      <c r="J564" s="561"/>
      <c r="K564" s="561"/>
      <c r="L564" s="564"/>
      <c r="M564" s="564"/>
      <c r="N564" s="86">
        <v>0</v>
      </c>
      <c r="O564" s="86">
        <v>0</v>
      </c>
      <c r="P564" s="86">
        <v>0</v>
      </c>
      <c r="Q564" s="86">
        <v>0</v>
      </c>
      <c r="R564" s="86">
        <v>0</v>
      </c>
      <c r="S564" s="86">
        <v>0</v>
      </c>
      <c r="T564" s="86">
        <v>0</v>
      </c>
      <c r="U564" s="83">
        <f t="shared" si="240"/>
        <v>0</v>
      </c>
      <c r="V564" s="170" t="s">
        <v>51</v>
      </c>
      <c r="W564" s="207">
        <v>0</v>
      </c>
      <c r="X564" s="207">
        <v>0</v>
      </c>
      <c r="Y564" s="207">
        <v>0</v>
      </c>
      <c r="Z564" s="207">
        <v>0</v>
      </c>
      <c r="AA564" s="207">
        <v>0</v>
      </c>
      <c r="AB564" s="207">
        <v>0</v>
      </c>
      <c r="AC564" s="207">
        <v>0</v>
      </c>
      <c r="AD564" s="207">
        <v>0</v>
      </c>
      <c r="AE564" s="207">
        <v>0</v>
      </c>
      <c r="AF564" s="207">
        <v>0</v>
      </c>
      <c r="AG564" s="207">
        <v>0</v>
      </c>
      <c r="AH564" s="86">
        <v>0</v>
      </c>
      <c r="AI564" s="86">
        <v>0</v>
      </c>
      <c r="AJ564" s="86">
        <v>0</v>
      </c>
      <c r="AK564" s="207">
        <v>0</v>
      </c>
      <c r="AL564" s="207">
        <v>0</v>
      </c>
      <c r="AM564" s="207">
        <v>0</v>
      </c>
      <c r="AN564" s="207">
        <v>0</v>
      </c>
      <c r="AO564" s="207">
        <v>0</v>
      </c>
      <c r="AP564" s="207">
        <v>0</v>
      </c>
      <c r="AQ564" s="207">
        <v>0</v>
      </c>
      <c r="AR564" s="207">
        <v>0</v>
      </c>
      <c r="AS564" s="207">
        <v>0</v>
      </c>
      <c r="AT564" s="207">
        <v>0</v>
      </c>
      <c r="AU564" s="86">
        <v>0</v>
      </c>
      <c r="AV564" s="637"/>
    </row>
    <row r="565" spans="1:48" ht="17.25" customHeight="1">
      <c r="A565" s="582"/>
      <c r="B565" s="574"/>
      <c r="C565" s="656"/>
      <c r="D565" s="577"/>
      <c r="E565" s="570"/>
      <c r="F565" s="567"/>
      <c r="G565" s="567"/>
      <c r="H565" s="567"/>
      <c r="I565" s="567"/>
      <c r="J565" s="561"/>
      <c r="K565" s="561"/>
      <c r="L565" s="564"/>
      <c r="M565" s="564"/>
      <c r="N565" s="86">
        <v>0</v>
      </c>
      <c r="O565" s="86">
        <v>0</v>
      </c>
      <c r="P565" s="86">
        <v>0</v>
      </c>
      <c r="Q565" s="86">
        <v>0</v>
      </c>
      <c r="R565" s="86">
        <v>0</v>
      </c>
      <c r="S565" s="86">
        <v>0</v>
      </c>
      <c r="T565" s="86">
        <v>0</v>
      </c>
      <c r="U565" s="83">
        <f t="shared" si="240"/>
        <v>0</v>
      </c>
      <c r="V565" s="170" t="s">
        <v>52</v>
      </c>
      <c r="W565" s="207">
        <v>0</v>
      </c>
      <c r="X565" s="207">
        <v>0</v>
      </c>
      <c r="Y565" s="207">
        <v>0</v>
      </c>
      <c r="Z565" s="207">
        <v>0</v>
      </c>
      <c r="AA565" s="207">
        <v>0</v>
      </c>
      <c r="AB565" s="207">
        <v>0</v>
      </c>
      <c r="AC565" s="207">
        <v>0</v>
      </c>
      <c r="AD565" s="207">
        <v>0</v>
      </c>
      <c r="AE565" s="207">
        <v>0</v>
      </c>
      <c r="AF565" s="207">
        <v>0</v>
      </c>
      <c r="AG565" s="207">
        <v>0</v>
      </c>
      <c r="AH565" s="86">
        <v>0</v>
      </c>
      <c r="AI565" s="86">
        <v>0</v>
      </c>
      <c r="AJ565" s="86">
        <v>0</v>
      </c>
      <c r="AK565" s="207">
        <v>0</v>
      </c>
      <c r="AL565" s="207">
        <v>0</v>
      </c>
      <c r="AM565" s="207">
        <v>0</v>
      </c>
      <c r="AN565" s="207">
        <v>0</v>
      </c>
      <c r="AO565" s="207">
        <v>0</v>
      </c>
      <c r="AP565" s="207">
        <v>0</v>
      </c>
      <c r="AQ565" s="207">
        <v>0</v>
      </c>
      <c r="AR565" s="207">
        <v>0</v>
      </c>
      <c r="AS565" s="207">
        <v>0</v>
      </c>
      <c r="AT565" s="207">
        <v>0</v>
      </c>
      <c r="AU565" s="86">
        <v>0</v>
      </c>
      <c r="AV565" s="638"/>
    </row>
    <row r="566" spans="1:48" ht="17.25" customHeight="1">
      <c r="A566" s="582"/>
      <c r="B566" s="575"/>
      <c r="C566" s="656"/>
      <c r="D566" s="578"/>
      <c r="E566" s="571"/>
      <c r="F566" s="568"/>
      <c r="G566" s="568"/>
      <c r="H566" s="568"/>
      <c r="I566" s="568"/>
      <c r="J566" s="562"/>
      <c r="K566" s="562"/>
      <c r="L566" s="565"/>
      <c r="M566" s="565"/>
      <c r="N566" s="88">
        <f>SUM(N561:N565)</f>
        <v>0</v>
      </c>
      <c r="O566" s="88">
        <f t="shared" ref="O566:T566" si="241">SUM(O561:O565)</f>
        <v>0</v>
      </c>
      <c r="P566" s="88">
        <f t="shared" si="241"/>
        <v>0</v>
      </c>
      <c r="Q566" s="175">
        <f t="shared" si="241"/>
        <v>12.759949999999998</v>
      </c>
      <c r="R566" s="175">
        <f t="shared" si="241"/>
        <v>0</v>
      </c>
      <c r="S566" s="175">
        <f t="shared" si="241"/>
        <v>0</v>
      </c>
      <c r="T566" s="175">
        <f t="shared" si="241"/>
        <v>0</v>
      </c>
      <c r="U566" s="176">
        <f t="shared" si="240"/>
        <v>12.759949999999998</v>
      </c>
      <c r="V566" s="177" t="s">
        <v>11</v>
      </c>
      <c r="W566" s="193">
        <f t="shared" ref="W566:AU566" si="242">SUM(W561:W565)</f>
        <v>12759.95</v>
      </c>
      <c r="X566" s="193">
        <f t="shared" si="242"/>
        <v>0</v>
      </c>
      <c r="Y566" s="193">
        <f t="shared" si="242"/>
        <v>0</v>
      </c>
      <c r="Z566" s="193">
        <f t="shared" si="242"/>
        <v>0</v>
      </c>
      <c r="AA566" s="193">
        <f t="shared" si="242"/>
        <v>0</v>
      </c>
      <c r="AB566" s="193">
        <f t="shared" si="242"/>
        <v>0</v>
      </c>
      <c r="AC566" s="193">
        <f t="shared" si="242"/>
        <v>0</v>
      </c>
      <c r="AD566" s="193">
        <f t="shared" si="242"/>
        <v>0</v>
      </c>
      <c r="AE566" s="193">
        <f t="shared" si="242"/>
        <v>0</v>
      </c>
      <c r="AF566" s="193">
        <f t="shared" si="242"/>
        <v>0</v>
      </c>
      <c r="AG566" s="193">
        <f t="shared" si="242"/>
        <v>0</v>
      </c>
      <c r="AH566" s="175">
        <f t="shared" si="242"/>
        <v>0</v>
      </c>
      <c r="AI566" s="175">
        <f t="shared" si="242"/>
        <v>0</v>
      </c>
      <c r="AJ566" s="175">
        <f t="shared" si="242"/>
        <v>0</v>
      </c>
      <c r="AK566" s="193">
        <f t="shared" si="242"/>
        <v>0</v>
      </c>
      <c r="AL566" s="193">
        <f t="shared" si="242"/>
        <v>0</v>
      </c>
      <c r="AM566" s="193">
        <f t="shared" si="242"/>
        <v>0</v>
      </c>
      <c r="AN566" s="193">
        <f t="shared" si="242"/>
        <v>0</v>
      </c>
      <c r="AO566" s="193">
        <f t="shared" si="242"/>
        <v>0</v>
      </c>
      <c r="AP566" s="193">
        <f t="shared" si="242"/>
        <v>0</v>
      </c>
      <c r="AQ566" s="193">
        <f t="shared" si="242"/>
        <v>0</v>
      </c>
      <c r="AR566" s="193">
        <f t="shared" si="242"/>
        <v>0</v>
      </c>
      <c r="AS566" s="193">
        <f t="shared" si="242"/>
        <v>0</v>
      </c>
      <c r="AT566" s="193">
        <f t="shared" si="242"/>
        <v>0</v>
      </c>
      <c r="AU566" s="175">
        <f t="shared" si="242"/>
        <v>0</v>
      </c>
      <c r="AV566" s="328"/>
    </row>
    <row r="567" spans="1:48" ht="17.25" customHeight="1">
      <c r="A567" s="582"/>
      <c r="B567" s="573" t="s">
        <v>652</v>
      </c>
      <c r="C567" s="656" t="s">
        <v>653</v>
      </c>
      <c r="D567" s="576" t="s">
        <v>630</v>
      </c>
      <c r="E567" s="569" t="s">
        <v>654</v>
      </c>
      <c r="F567" s="82" t="s">
        <v>18</v>
      </c>
      <c r="G567" s="82" t="s">
        <v>20</v>
      </c>
      <c r="H567" s="82" t="s">
        <v>297</v>
      </c>
      <c r="I567" s="82" t="s">
        <v>297</v>
      </c>
      <c r="J567" s="560">
        <v>2022</v>
      </c>
      <c r="K567" s="560">
        <v>2022</v>
      </c>
      <c r="L567" s="563">
        <v>12.759</v>
      </c>
      <c r="M567" s="563">
        <f>Q572+R572+S572+T572</f>
        <v>12.759589999999999</v>
      </c>
      <c r="N567" s="86">
        <v>0</v>
      </c>
      <c r="O567" s="86">
        <v>0</v>
      </c>
      <c r="P567" s="86">
        <v>0</v>
      </c>
      <c r="Q567" s="86">
        <v>0</v>
      </c>
      <c r="R567" s="86">
        <v>0</v>
      </c>
      <c r="S567" s="86">
        <v>0</v>
      </c>
      <c r="T567" s="86">
        <v>0</v>
      </c>
      <c r="U567" s="83">
        <f>SUM(N567:T567)</f>
        <v>0</v>
      </c>
      <c r="V567" s="170" t="s">
        <v>3</v>
      </c>
      <c r="W567" s="207">
        <v>0</v>
      </c>
      <c r="X567" s="207">
        <v>0</v>
      </c>
      <c r="Y567" s="207">
        <v>0</v>
      </c>
      <c r="Z567" s="207">
        <v>0</v>
      </c>
      <c r="AA567" s="207">
        <v>0</v>
      </c>
      <c r="AB567" s="207">
        <v>0</v>
      </c>
      <c r="AC567" s="207">
        <v>0</v>
      </c>
      <c r="AD567" s="207">
        <v>0</v>
      </c>
      <c r="AE567" s="207">
        <v>0</v>
      </c>
      <c r="AF567" s="207">
        <v>0</v>
      </c>
      <c r="AG567" s="207">
        <v>0</v>
      </c>
      <c r="AH567" s="86">
        <v>0</v>
      </c>
      <c r="AI567" s="86">
        <v>0</v>
      </c>
      <c r="AJ567" s="86">
        <v>0</v>
      </c>
      <c r="AK567" s="207">
        <v>0</v>
      </c>
      <c r="AL567" s="207">
        <v>0</v>
      </c>
      <c r="AM567" s="207">
        <v>0</v>
      </c>
      <c r="AN567" s="207">
        <v>0</v>
      </c>
      <c r="AO567" s="207">
        <v>0</v>
      </c>
      <c r="AP567" s="207">
        <v>0</v>
      </c>
      <c r="AQ567" s="207">
        <v>0</v>
      </c>
      <c r="AR567" s="207">
        <v>0</v>
      </c>
      <c r="AS567" s="207">
        <v>0</v>
      </c>
      <c r="AT567" s="207">
        <v>0</v>
      </c>
      <c r="AU567" s="86">
        <v>0</v>
      </c>
      <c r="AV567" s="636" t="s">
        <v>1002</v>
      </c>
    </row>
    <row r="568" spans="1:48" ht="17.25" customHeight="1">
      <c r="A568" s="582"/>
      <c r="B568" s="574"/>
      <c r="C568" s="656"/>
      <c r="D568" s="577"/>
      <c r="E568" s="570"/>
      <c r="F568" s="82" t="s">
        <v>19</v>
      </c>
      <c r="G568" s="82" t="s">
        <v>22</v>
      </c>
      <c r="H568" s="82" t="s">
        <v>297</v>
      </c>
      <c r="I568" s="82" t="s">
        <v>297</v>
      </c>
      <c r="J568" s="561"/>
      <c r="K568" s="561"/>
      <c r="L568" s="564"/>
      <c r="M568" s="564"/>
      <c r="N568" s="86">
        <v>0</v>
      </c>
      <c r="O568" s="86">
        <v>0</v>
      </c>
      <c r="P568" s="86">
        <v>0</v>
      </c>
      <c r="Q568" s="86">
        <v>12.759589999999999</v>
      </c>
      <c r="R568" s="86">
        <v>0</v>
      </c>
      <c r="S568" s="86">
        <v>0</v>
      </c>
      <c r="T568" s="86">
        <v>0</v>
      </c>
      <c r="U568" s="83">
        <f t="shared" ref="U568:U572" si="243">SUM(N568:T568)</f>
        <v>12.759589999999999</v>
      </c>
      <c r="V568" s="171" t="s">
        <v>8</v>
      </c>
      <c r="W568" s="207">
        <v>12759.59</v>
      </c>
      <c r="X568" s="207">
        <v>0</v>
      </c>
      <c r="Y568" s="207">
        <v>0</v>
      </c>
      <c r="Z568" s="207">
        <v>0</v>
      </c>
      <c r="AA568" s="207">
        <v>0</v>
      </c>
      <c r="AB568" s="207">
        <v>0</v>
      </c>
      <c r="AC568" s="207">
        <v>0</v>
      </c>
      <c r="AD568" s="207">
        <v>0</v>
      </c>
      <c r="AE568" s="207">
        <v>0</v>
      </c>
      <c r="AF568" s="207">
        <v>0</v>
      </c>
      <c r="AG568" s="207">
        <v>0</v>
      </c>
      <c r="AH568" s="86">
        <v>0</v>
      </c>
      <c r="AI568" s="86">
        <v>0</v>
      </c>
      <c r="AJ568" s="86">
        <v>0</v>
      </c>
      <c r="AK568" s="207">
        <v>0</v>
      </c>
      <c r="AL568" s="207">
        <v>0</v>
      </c>
      <c r="AM568" s="207">
        <v>0</v>
      </c>
      <c r="AN568" s="207">
        <v>0</v>
      </c>
      <c r="AO568" s="207">
        <v>0</v>
      </c>
      <c r="AP568" s="207">
        <v>0</v>
      </c>
      <c r="AQ568" s="207">
        <v>0</v>
      </c>
      <c r="AR568" s="207">
        <v>0</v>
      </c>
      <c r="AS568" s="207">
        <v>0</v>
      </c>
      <c r="AT568" s="207">
        <v>0</v>
      </c>
      <c r="AU568" s="86">
        <v>0</v>
      </c>
      <c r="AV568" s="637"/>
    </row>
    <row r="569" spans="1:48" ht="17.25" customHeight="1">
      <c r="A569" s="582"/>
      <c r="B569" s="574"/>
      <c r="C569" s="656"/>
      <c r="D569" s="577"/>
      <c r="E569" s="570"/>
      <c r="F569" s="566" t="s">
        <v>39</v>
      </c>
      <c r="G569" s="566" t="s">
        <v>21</v>
      </c>
      <c r="H569" s="566" t="s">
        <v>378</v>
      </c>
      <c r="I569" s="566" t="s">
        <v>366</v>
      </c>
      <c r="J569" s="561"/>
      <c r="K569" s="561"/>
      <c r="L569" s="564"/>
      <c r="M569" s="564"/>
      <c r="N569" s="86">
        <v>0</v>
      </c>
      <c r="O569" s="86">
        <v>0</v>
      </c>
      <c r="P569" s="86">
        <v>0</v>
      </c>
      <c r="Q569" s="86">
        <v>0</v>
      </c>
      <c r="R569" s="86">
        <v>0</v>
      </c>
      <c r="S569" s="86">
        <v>0</v>
      </c>
      <c r="T569" s="86">
        <v>0</v>
      </c>
      <c r="U569" s="83">
        <f t="shared" si="243"/>
        <v>0</v>
      </c>
      <c r="V569" s="170" t="s">
        <v>50</v>
      </c>
      <c r="W569" s="207">
        <v>0</v>
      </c>
      <c r="X569" s="207">
        <v>0</v>
      </c>
      <c r="Y569" s="207">
        <v>0</v>
      </c>
      <c r="Z569" s="207">
        <v>0</v>
      </c>
      <c r="AA569" s="207">
        <v>0</v>
      </c>
      <c r="AB569" s="207">
        <v>0</v>
      </c>
      <c r="AC569" s="207">
        <v>0</v>
      </c>
      <c r="AD569" s="207">
        <v>0</v>
      </c>
      <c r="AE569" s="207">
        <v>0</v>
      </c>
      <c r="AF569" s="207">
        <v>0</v>
      </c>
      <c r="AG569" s="207">
        <v>0</v>
      </c>
      <c r="AH569" s="86">
        <v>0</v>
      </c>
      <c r="AI569" s="86">
        <v>0</v>
      </c>
      <c r="AJ569" s="86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0</v>
      </c>
      <c r="AQ569" s="207">
        <v>0</v>
      </c>
      <c r="AR569" s="207">
        <v>0</v>
      </c>
      <c r="AS569" s="207">
        <v>0</v>
      </c>
      <c r="AT569" s="207">
        <v>0</v>
      </c>
      <c r="AU569" s="86">
        <v>0</v>
      </c>
      <c r="AV569" s="637"/>
    </row>
    <row r="570" spans="1:48">
      <c r="A570" s="582"/>
      <c r="B570" s="574"/>
      <c r="C570" s="656"/>
      <c r="D570" s="577"/>
      <c r="E570" s="570"/>
      <c r="F570" s="567"/>
      <c r="G570" s="567"/>
      <c r="H570" s="567"/>
      <c r="I570" s="567"/>
      <c r="J570" s="561"/>
      <c r="K570" s="561"/>
      <c r="L570" s="564"/>
      <c r="M570" s="564"/>
      <c r="N570" s="86">
        <v>0</v>
      </c>
      <c r="O570" s="86">
        <v>0</v>
      </c>
      <c r="P570" s="86">
        <v>0</v>
      </c>
      <c r="Q570" s="86">
        <v>0</v>
      </c>
      <c r="R570" s="86">
        <v>0</v>
      </c>
      <c r="S570" s="86">
        <v>0</v>
      </c>
      <c r="T570" s="86">
        <v>0</v>
      </c>
      <c r="U570" s="83">
        <f t="shared" si="243"/>
        <v>0</v>
      </c>
      <c r="V570" s="170" t="s">
        <v>51</v>
      </c>
      <c r="W570" s="207">
        <v>0</v>
      </c>
      <c r="X570" s="207">
        <v>0</v>
      </c>
      <c r="Y570" s="207">
        <v>0</v>
      </c>
      <c r="Z570" s="207">
        <v>0</v>
      </c>
      <c r="AA570" s="207">
        <v>0</v>
      </c>
      <c r="AB570" s="207">
        <v>0</v>
      </c>
      <c r="AC570" s="207">
        <v>0</v>
      </c>
      <c r="AD570" s="207">
        <v>0</v>
      </c>
      <c r="AE570" s="207">
        <v>0</v>
      </c>
      <c r="AF570" s="207">
        <v>0</v>
      </c>
      <c r="AG570" s="207">
        <v>0</v>
      </c>
      <c r="AH570" s="86">
        <v>0</v>
      </c>
      <c r="AI570" s="86">
        <v>0</v>
      </c>
      <c r="AJ570" s="86">
        <v>0</v>
      </c>
      <c r="AK570" s="207">
        <v>0</v>
      </c>
      <c r="AL570" s="207">
        <v>0</v>
      </c>
      <c r="AM570" s="207">
        <v>0</v>
      </c>
      <c r="AN570" s="207">
        <v>0</v>
      </c>
      <c r="AO570" s="207">
        <v>0</v>
      </c>
      <c r="AP570" s="207">
        <v>0</v>
      </c>
      <c r="AQ570" s="207">
        <v>0</v>
      </c>
      <c r="AR570" s="207">
        <v>0</v>
      </c>
      <c r="AS570" s="207">
        <v>0</v>
      </c>
      <c r="AT570" s="207">
        <v>0</v>
      </c>
      <c r="AU570" s="86">
        <v>0</v>
      </c>
      <c r="AV570" s="637"/>
    </row>
    <row r="571" spans="1:48">
      <c r="A571" s="582"/>
      <c r="B571" s="574"/>
      <c r="C571" s="656"/>
      <c r="D571" s="577"/>
      <c r="E571" s="570"/>
      <c r="F571" s="567"/>
      <c r="G571" s="567"/>
      <c r="H571" s="567"/>
      <c r="I571" s="567"/>
      <c r="J571" s="561"/>
      <c r="K571" s="561"/>
      <c r="L571" s="564"/>
      <c r="M571" s="564"/>
      <c r="N571" s="86">
        <v>0</v>
      </c>
      <c r="O571" s="86">
        <v>0</v>
      </c>
      <c r="P571" s="86">
        <v>0</v>
      </c>
      <c r="Q571" s="86">
        <v>0</v>
      </c>
      <c r="R571" s="86">
        <v>0</v>
      </c>
      <c r="S571" s="86">
        <v>0</v>
      </c>
      <c r="T571" s="86">
        <v>0</v>
      </c>
      <c r="U571" s="83">
        <f t="shared" si="243"/>
        <v>0</v>
      </c>
      <c r="V571" s="170" t="s">
        <v>52</v>
      </c>
      <c r="W571" s="207">
        <v>0</v>
      </c>
      <c r="X571" s="207">
        <v>0</v>
      </c>
      <c r="Y571" s="207">
        <v>0</v>
      </c>
      <c r="Z571" s="207">
        <v>0</v>
      </c>
      <c r="AA571" s="207">
        <v>0</v>
      </c>
      <c r="AB571" s="207">
        <v>0</v>
      </c>
      <c r="AC571" s="207">
        <v>0</v>
      </c>
      <c r="AD571" s="207">
        <v>0</v>
      </c>
      <c r="AE571" s="207">
        <v>0</v>
      </c>
      <c r="AF571" s="207">
        <v>0</v>
      </c>
      <c r="AG571" s="207">
        <v>0</v>
      </c>
      <c r="AH571" s="86">
        <v>0</v>
      </c>
      <c r="AI571" s="86">
        <v>0</v>
      </c>
      <c r="AJ571" s="86">
        <v>0</v>
      </c>
      <c r="AK571" s="207">
        <v>0</v>
      </c>
      <c r="AL571" s="207">
        <v>0</v>
      </c>
      <c r="AM571" s="207">
        <v>0</v>
      </c>
      <c r="AN571" s="207">
        <v>0</v>
      </c>
      <c r="AO571" s="207">
        <v>0</v>
      </c>
      <c r="AP571" s="207">
        <v>0</v>
      </c>
      <c r="AQ571" s="207">
        <v>0</v>
      </c>
      <c r="AR571" s="207">
        <v>0</v>
      </c>
      <c r="AS571" s="207">
        <v>0</v>
      </c>
      <c r="AT571" s="207">
        <v>0</v>
      </c>
      <c r="AU571" s="86">
        <v>0</v>
      </c>
      <c r="AV571" s="638"/>
    </row>
    <row r="572" spans="1:48">
      <c r="A572" s="582"/>
      <c r="B572" s="575"/>
      <c r="C572" s="656"/>
      <c r="D572" s="578"/>
      <c r="E572" s="571"/>
      <c r="F572" s="568"/>
      <c r="G572" s="568"/>
      <c r="H572" s="568"/>
      <c r="I572" s="568"/>
      <c r="J572" s="562"/>
      <c r="K572" s="562"/>
      <c r="L572" s="565"/>
      <c r="M572" s="565"/>
      <c r="N572" s="88">
        <f>SUM(N567:N571)</f>
        <v>0</v>
      </c>
      <c r="O572" s="88">
        <f t="shared" ref="O572:T572" si="244">SUM(O567:O571)</f>
        <v>0</v>
      </c>
      <c r="P572" s="88">
        <f t="shared" si="244"/>
        <v>0</v>
      </c>
      <c r="Q572" s="175">
        <f t="shared" si="244"/>
        <v>12.759589999999999</v>
      </c>
      <c r="R572" s="175">
        <f t="shared" si="244"/>
        <v>0</v>
      </c>
      <c r="S572" s="175">
        <f t="shared" si="244"/>
        <v>0</v>
      </c>
      <c r="T572" s="175">
        <f t="shared" si="244"/>
        <v>0</v>
      </c>
      <c r="U572" s="176">
        <f t="shared" si="243"/>
        <v>12.759589999999999</v>
      </c>
      <c r="V572" s="177" t="s">
        <v>11</v>
      </c>
      <c r="W572" s="193">
        <f t="shared" ref="W572:AU572" si="245">SUM(W567:W571)</f>
        <v>12759.59</v>
      </c>
      <c r="X572" s="193">
        <f t="shared" si="245"/>
        <v>0</v>
      </c>
      <c r="Y572" s="193">
        <f t="shared" si="245"/>
        <v>0</v>
      </c>
      <c r="Z572" s="193">
        <f t="shared" si="245"/>
        <v>0</v>
      </c>
      <c r="AA572" s="193">
        <f t="shared" si="245"/>
        <v>0</v>
      </c>
      <c r="AB572" s="193">
        <f t="shared" si="245"/>
        <v>0</v>
      </c>
      <c r="AC572" s="193">
        <f t="shared" si="245"/>
        <v>0</v>
      </c>
      <c r="AD572" s="193">
        <f t="shared" si="245"/>
        <v>0</v>
      </c>
      <c r="AE572" s="193">
        <f t="shared" si="245"/>
        <v>0</v>
      </c>
      <c r="AF572" s="193">
        <f t="shared" si="245"/>
        <v>0</v>
      </c>
      <c r="AG572" s="193">
        <f t="shared" si="245"/>
        <v>0</v>
      </c>
      <c r="AH572" s="175">
        <f t="shared" si="245"/>
        <v>0</v>
      </c>
      <c r="AI572" s="175">
        <f t="shared" si="245"/>
        <v>0</v>
      </c>
      <c r="AJ572" s="175">
        <f t="shared" si="245"/>
        <v>0</v>
      </c>
      <c r="AK572" s="193">
        <f t="shared" si="245"/>
        <v>0</v>
      </c>
      <c r="AL572" s="193">
        <f t="shared" si="245"/>
        <v>0</v>
      </c>
      <c r="AM572" s="193">
        <f t="shared" si="245"/>
        <v>0</v>
      </c>
      <c r="AN572" s="193">
        <f t="shared" si="245"/>
        <v>0</v>
      </c>
      <c r="AO572" s="193">
        <f t="shared" si="245"/>
        <v>0</v>
      </c>
      <c r="AP572" s="193">
        <f t="shared" si="245"/>
        <v>0</v>
      </c>
      <c r="AQ572" s="193">
        <f t="shared" si="245"/>
        <v>0</v>
      </c>
      <c r="AR572" s="193">
        <f t="shared" si="245"/>
        <v>0</v>
      </c>
      <c r="AS572" s="193">
        <f t="shared" si="245"/>
        <v>0</v>
      </c>
      <c r="AT572" s="193">
        <f t="shared" si="245"/>
        <v>0</v>
      </c>
      <c r="AU572" s="175">
        <f t="shared" si="245"/>
        <v>0</v>
      </c>
      <c r="AV572" s="328"/>
    </row>
    <row r="573" spans="1:48" ht="15.75" customHeight="1">
      <c r="A573" s="582"/>
      <c r="B573" s="573" t="s">
        <v>655</v>
      </c>
      <c r="C573" s="656" t="s">
        <v>656</v>
      </c>
      <c r="D573" s="576" t="s">
        <v>630</v>
      </c>
      <c r="E573" s="569" t="s">
        <v>657</v>
      </c>
      <c r="F573" s="82" t="s">
        <v>18</v>
      </c>
      <c r="G573" s="82" t="s">
        <v>20</v>
      </c>
      <c r="H573" s="82" t="s">
        <v>297</v>
      </c>
      <c r="I573" s="82" t="s">
        <v>297</v>
      </c>
      <c r="J573" s="560">
        <v>2022</v>
      </c>
      <c r="K573" s="560">
        <v>2023</v>
      </c>
      <c r="L573" s="563">
        <v>199.01900000000001</v>
      </c>
      <c r="M573" s="563">
        <f>Q581+R581+S581+T581</f>
        <v>140.67331000000001</v>
      </c>
      <c r="N573" s="86">
        <v>0</v>
      </c>
      <c r="O573" s="86">
        <v>0</v>
      </c>
      <c r="P573" s="86">
        <v>0</v>
      </c>
      <c r="Q573" s="86">
        <v>0</v>
      </c>
      <c r="R573" s="86">
        <v>0</v>
      </c>
      <c r="S573" s="86">
        <v>0</v>
      </c>
      <c r="T573" s="86">
        <v>0</v>
      </c>
      <c r="U573" s="83">
        <f>SUM(N573:T573)</f>
        <v>0</v>
      </c>
      <c r="V573" s="170" t="s">
        <v>3</v>
      </c>
      <c r="W573" s="207">
        <v>0</v>
      </c>
      <c r="X573" s="207">
        <v>0</v>
      </c>
      <c r="Y573" s="207">
        <v>0</v>
      </c>
      <c r="Z573" s="207">
        <v>0</v>
      </c>
      <c r="AA573" s="207">
        <v>0</v>
      </c>
      <c r="AB573" s="207">
        <v>0</v>
      </c>
      <c r="AC573" s="207">
        <v>0</v>
      </c>
      <c r="AD573" s="207">
        <v>0</v>
      </c>
      <c r="AE573" s="207">
        <v>0</v>
      </c>
      <c r="AF573" s="207">
        <v>0</v>
      </c>
      <c r="AG573" s="207">
        <v>0</v>
      </c>
      <c r="AH573" s="86">
        <v>0</v>
      </c>
      <c r="AI573" s="86">
        <v>0</v>
      </c>
      <c r="AJ573" s="86">
        <v>0</v>
      </c>
      <c r="AK573" s="207">
        <v>0</v>
      </c>
      <c r="AL573" s="207">
        <v>0</v>
      </c>
      <c r="AM573" s="207">
        <v>0</v>
      </c>
      <c r="AN573" s="207">
        <v>0</v>
      </c>
      <c r="AO573" s="207">
        <v>0</v>
      </c>
      <c r="AP573" s="207">
        <v>0</v>
      </c>
      <c r="AQ573" s="207">
        <v>0</v>
      </c>
      <c r="AR573" s="207">
        <v>0</v>
      </c>
      <c r="AS573" s="207">
        <v>0</v>
      </c>
      <c r="AT573" s="207">
        <v>0</v>
      </c>
      <c r="AU573" s="86">
        <v>0</v>
      </c>
      <c r="AV573" s="636" t="s">
        <v>999</v>
      </c>
    </row>
    <row r="574" spans="1:48" ht="18" customHeight="1">
      <c r="A574" s="582"/>
      <c r="B574" s="574"/>
      <c r="C574" s="656"/>
      <c r="D574" s="577"/>
      <c r="E574" s="570"/>
      <c r="F574" s="82" t="s">
        <v>19</v>
      </c>
      <c r="G574" s="82" t="s">
        <v>22</v>
      </c>
      <c r="H574" s="82" t="s">
        <v>297</v>
      </c>
      <c r="I574" s="82" t="s">
        <v>297</v>
      </c>
      <c r="J574" s="561"/>
      <c r="K574" s="561"/>
      <c r="L574" s="564"/>
      <c r="M574" s="564"/>
      <c r="N574" s="86">
        <v>0</v>
      </c>
      <c r="O574" s="86">
        <v>0</v>
      </c>
      <c r="P574" s="86">
        <v>0</v>
      </c>
      <c r="Q574" s="86">
        <v>0.1</v>
      </c>
      <c r="R574" s="86">
        <v>40.572489999999995</v>
      </c>
      <c r="S574" s="86">
        <v>24.812000000000001</v>
      </c>
      <c r="T574" s="86">
        <v>24.812000000000001</v>
      </c>
      <c r="U574" s="83">
        <f t="shared" ref="U574:U581" si="246">SUM(N574:T574)</f>
        <v>90.296489999999991</v>
      </c>
      <c r="V574" s="171" t="s">
        <v>8</v>
      </c>
      <c r="W574" s="207">
        <v>100</v>
      </c>
      <c r="X574" s="207">
        <f>SUM(X575:X577)</f>
        <v>0</v>
      </c>
      <c r="Y574" s="207">
        <f t="shared" ref="Y574:AU574" si="247">SUM(Y575:Y577)</f>
        <v>0</v>
      </c>
      <c r="Z574" s="207">
        <f t="shared" si="247"/>
        <v>0</v>
      </c>
      <c r="AA574" s="207">
        <f t="shared" si="247"/>
        <v>0</v>
      </c>
      <c r="AB574" s="207">
        <f t="shared" si="247"/>
        <v>0</v>
      </c>
      <c r="AC574" s="207">
        <f t="shared" si="247"/>
        <v>0</v>
      </c>
      <c r="AD574" s="207">
        <f t="shared" si="247"/>
        <v>0</v>
      </c>
      <c r="AE574" s="207">
        <f t="shared" si="247"/>
        <v>0</v>
      </c>
      <c r="AF574" s="207">
        <f t="shared" si="247"/>
        <v>0</v>
      </c>
      <c r="AG574" s="207">
        <f t="shared" si="247"/>
        <v>0</v>
      </c>
      <c r="AH574" s="207">
        <f t="shared" si="247"/>
        <v>0</v>
      </c>
      <c r="AI574" s="207">
        <f t="shared" si="247"/>
        <v>0</v>
      </c>
      <c r="AJ574" s="207">
        <f t="shared" si="247"/>
        <v>0</v>
      </c>
      <c r="AK574" s="207">
        <f t="shared" si="247"/>
        <v>0</v>
      </c>
      <c r="AL574" s="207">
        <f t="shared" si="247"/>
        <v>0</v>
      </c>
      <c r="AM574" s="207">
        <f t="shared" si="247"/>
        <v>0</v>
      </c>
      <c r="AN574" s="207">
        <f t="shared" si="247"/>
        <v>0</v>
      </c>
      <c r="AO574" s="207">
        <f t="shared" si="247"/>
        <v>0</v>
      </c>
      <c r="AP574" s="207">
        <f t="shared" si="247"/>
        <v>0</v>
      </c>
      <c r="AQ574" s="207">
        <f t="shared" si="247"/>
        <v>0</v>
      </c>
      <c r="AR574" s="207">
        <f t="shared" si="247"/>
        <v>0</v>
      </c>
      <c r="AS574" s="207">
        <f t="shared" si="247"/>
        <v>0</v>
      </c>
      <c r="AT574" s="207">
        <f t="shared" si="247"/>
        <v>0</v>
      </c>
      <c r="AU574" s="207">
        <f t="shared" si="247"/>
        <v>0</v>
      </c>
      <c r="AV574" s="640"/>
    </row>
    <row r="575" spans="1:48" s="275" customFormat="1" ht="25.5" hidden="1" customHeight="1">
      <c r="A575" s="582"/>
      <c r="B575" s="574"/>
      <c r="C575" s="656"/>
      <c r="D575" s="577"/>
      <c r="E575" s="570"/>
      <c r="F575" s="285"/>
      <c r="G575" s="285"/>
      <c r="H575" s="285"/>
      <c r="I575" s="285"/>
      <c r="J575" s="561"/>
      <c r="K575" s="561"/>
      <c r="L575" s="564"/>
      <c r="M575" s="564"/>
      <c r="N575" s="281"/>
      <c r="O575" s="281"/>
      <c r="P575" s="281"/>
      <c r="Q575" s="281"/>
      <c r="R575" s="281"/>
      <c r="S575" s="281"/>
      <c r="T575" s="281"/>
      <c r="U575" s="282"/>
      <c r="V575" s="283" t="s">
        <v>967</v>
      </c>
      <c r="W575" s="284"/>
      <c r="X575" s="284"/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1"/>
      <c r="AI575" s="281"/>
      <c r="AJ575" s="281"/>
      <c r="AK575" s="284"/>
      <c r="AL575" s="284"/>
      <c r="AM575" s="284"/>
      <c r="AN575" s="284"/>
      <c r="AO575" s="284"/>
      <c r="AP575" s="284"/>
      <c r="AQ575" s="284"/>
      <c r="AR575" s="284"/>
      <c r="AS575" s="284"/>
      <c r="AT575" s="284"/>
      <c r="AU575" s="281"/>
      <c r="AV575" s="640"/>
    </row>
    <row r="576" spans="1:48" s="275" customFormat="1" ht="25.5" hidden="1" customHeight="1">
      <c r="A576" s="582"/>
      <c r="B576" s="574"/>
      <c r="C576" s="656"/>
      <c r="D576" s="577"/>
      <c r="E576" s="570"/>
      <c r="F576" s="285"/>
      <c r="G576" s="285"/>
      <c r="H576" s="285"/>
      <c r="I576" s="285"/>
      <c r="J576" s="561"/>
      <c r="K576" s="561"/>
      <c r="L576" s="564"/>
      <c r="M576" s="564"/>
      <c r="N576" s="281"/>
      <c r="O576" s="281"/>
      <c r="P576" s="281"/>
      <c r="Q576" s="281"/>
      <c r="R576" s="281"/>
      <c r="S576" s="281"/>
      <c r="T576" s="281"/>
      <c r="U576" s="282"/>
      <c r="V576" s="283" t="s">
        <v>968</v>
      </c>
      <c r="W576" s="284"/>
      <c r="X576" s="284"/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1"/>
      <c r="AI576" s="281"/>
      <c r="AJ576" s="281"/>
      <c r="AK576" s="284"/>
      <c r="AL576" s="284"/>
      <c r="AM576" s="284"/>
      <c r="AN576" s="284"/>
      <c r="AO576" s="284"/>
      <c r="AP576" s="284"/>
      <c r="AQ576" s="284"/>
      <c r="AR576" s="284"/>
      <c r="AS576" s="284"/>
      <c r="AT576" s="284"/>
      <c r="AU576" s="281"/>
      <c r="AV576" s="640"/>
    </row>
    <row r="577" spans="1:48" s="275" customFormat="1" ht="25.5" hidden="1" customHeight="1">
      <c r="A577" s="582"/>
      <c r="B577" s="574"/>
      <c r="C577" s="656"/>
      <c r="D577" s="577"/>
      <c r="E577" s="570"/>
      <c r="F577" s="285"/>
      <c r="G577" s="285"/>
      <c r="H577" s="285"/>
      <c r="I577" s="285"/>
      <c r="J577" s="561"/>
      <c r="K577" s="561"/>
      <c r="L577" s="564"/>
      <c r="M577" s="564"/>
      <c r="N577" s="281"/>
      <c r="O577" s="281"/>
      <c r="P577" s="281"/>
      <c r="Q577" s="281"/>
      <c r="R577" s="281"/>
      <c r="S577" s="281"/>
      <c r="T577" s="281"/>
      <c r="U577" s="282"/>
      <c r="V577" s="283" t="s">
        <v>969</v>
      </c>
      <c r="W577" s="284"/>
      <c r="X577" s="284"/>
      <c r="Y577" s="284"/>
      <c r="Z577" s="284"/>
      <c r="AA577" s="284"/>
      <c r="AB577" s="284"/>
      <c r="AC577" s="284"/>
      <c r="AD577" s="284"/>
      <c r="AE577" s="284"/>
      <c r="AF577" s="284"/>
      <c r="AG577" s="284"/>
      <c r="AH577" s="281"/>
      <c r="AI577" s="281"/>
      <c r="AJ577" s="281"/>
      <c r="AK577" s="284"/>
      <c r="AL577" s="284"/>
      <c r="AM577" s="284"/>
      <c r="AN577" s="284"/>
      <c r="AO577" s="284"/>
      <c r="AP577" s="284"/>
      <c r="AQ577" s="284"/>
      <c r="AR577" s="284"/>
      <c r="AS577" s="284"/>
      <c r="AT577" s="284"/>
      <c r="AU577" s="281"/>
      <c r="AV577" s="640"/>
    </row>
    <row r="578" spans="1:48" ht="15.75" customHeight="1">
      <c r="A578" s="582"/>
      <c r="B578" s="574"/>
      <c r="C578" s="656"/>
      <c r="D578" s="577"/>
      <c r="E578" s="570"/>
      <c r="F578" s="566" t="s">
        <v>39</v>
      </c>
      <c r="G578" s="566" t="s">
        <v>21</v>
      </c>
      <c r="H578" s="566" t="s">
        <v>658</v>
      </c>
      <c r="I578" s="566" t="s">
        <v>659</v>
      </c>
      <c r="J578" s="561"/>
      <c r="K578" s="561"/>
      <c r="L578" s="564"/>
      <c r="M578" s="564"/>
      <c r="N578" s="86">
        <v>0</v>
      </c>
      <c r="O578" s="86">
        <v>0</v>
      </c>
      <c r="P578" s="86">
        <v>0</v>
      </c>
      <c r="Q578" s="86">
        <v>0</v>
      </c>
      <c r="R578" s="86">
        <v>0</v>
      </c>
      <c r="S578" s="86">
        <v>25.188410000000001</v>
      </c>
      <c r="T578" s="86">
        <v>25.188410000000001</v>
      </c>
      <c r="U578" s="83">
        <f t="shared" si="246"/>
        <v>50.376820000000002</v>
      </c>
      <c r="V578" s="170" t="s">
        <v>50</v>
      </c>
      <c r="W578" s="207">
        <v>0</v>
      </c>
      <c r="X578" s="207">
        <v>0</v>
      </c>
      <c r="Y578" s="207">
        <v>0</v>
      </c>
      <c r="Z578" s="207">
        <v>0</v>
      </c>
      <c r="AA578" s="207">
        <v>0</v>
      </c>
      <c r="AB578" s="207">
        <v>0</v>
      </c>
      <c r="AC578" s="207">
        <v>0</v>
      </c>
      <c r="AD578" s="207">
        <v>0</v>
      </c>
      <c r="AE578" s="207">
        <v>0</v>
      </c>
      <c r="AF578" s="207">
        <v>0</v>
      </c>
      <c r="AG578" s="207">
        <v>0</v>
      </c>
      <c r="AH578" s="86">
        <v>0</v>
      </c>
      <c r="AI578" s="86">
        <v>0</v>
      </c>
      <c r="AJ578" s="86">
        <v>0</v>
      </c>
      <c r="AK578" s="207">
        <v>0</v>
      </c>
      <c r="AL578" s="207">
        <v>0</v>
      </c>
      <c r="AM578" s="207">
        <v>0</v>
      </c>
      <c r="AN578" s="207">
        <v>0</v>
      </c>
      <c r="AO578" s="207">
        <v>0</v>
      </c>
      <c r="AP578" s="207">
        <v>0</v>
      </c>
      <c r="AQ578" s="207">
        <v>0</v>
      </c>
      <c r="AR578" s="207">
        <v>0</v>
      </c>
      <c r="AS578" s="207">
        <v>0</v>
      </c>
      <c r="AT578" s="207">
        <v>0</v>
      </c>
      <c r="AU578" s="86">
        <v>0</v>
      </c>
      <c r="AV578" s="640"/>
    </row>
    <row r="579" spans="1:48" ht="15.75" customHeight="1">
      <c r="A579" s="582"/>
      <c r="B579" s="574"/>
      <c r="C579" s="656"/>
      <c r="D579" s="577"/>
      <c r="E579" s="570"/>
      <c r="F579" s="567"/>
      <c r="G579" s="567"/>
      <c r="H579" s="567"/>
      <c r="I579" s="567"/>
      <c r="J579" s="561"/>
      <c r="K579" s="561"/>
      <c r="L579" s="564"/>
      <c r="M579" s="564"/>
      <c r="N579" s="86">
        <v>0</v>
      </c>
      <c r="O579" s="86">
        <v>0</v>
      </c>
      <c r="P579" s="86">
        <v>0</v>
      </c>
      <c r="Q579" s="86">
        <v>0</v>
      </c>
      <c r="R579" s="86">
        <v>0</v>
      </c>
      <c r="S579" s="86">
        <v>0</v>
      </c>
      <c r="T579" s="86">
        <v>0</v>
      </c>
      <c r="U579" s="83">
        <f t="shared" si="246"/>
        <v>0</v>
      </c>
      <c r="V579" s="170" t="s">
        <v>51</v>
      </c>
      <c r="W579" s="207">
        <v>0</v>
      </c>
      <c r="X579" s="207">
        <v>0</v>
      </c>
      <c r="Y579" s="207">
        <v>0</v>
      </c>
      <c r="Z579" s="207">
        <v>0</v>
      </c>
      <c r="AA579" s="207">
        <v>0</v>
      </c>
      <c r="AB579" s="207">
        <v>0</v>
      </c>
      <c r="AC579" s="207">
        <v>0</v>
      </c>
      <c r="AD579" s="207">
        <v>0</v>
      </c>
      <c r="AE579" s="207">
        <v>0</v>
      </c>
      <c r="AF579" s="207">
        <v>0</v>
      </c>
      <c r="AG579" s="207">
        <v>0</v>
      </c>
      <c r="AH579" s="86">
        <v>0</v>
      </c>
      <c r="AI579" s="86">
        <v>0</v>
      </c>
      <c r="AJ579" s="86">
        <v>0</v>
      </c>
      <c r="AK579" s="207">
        <v>0</v>
      </c>
      <c r="AL579" s="207">
        <v>0</v>
      </c>
      <c r="AM579" s="207">
        <v>0</v>
      </c>
      <c r="AN579" s="207">
        <v>0</v>
      </c>
      <c r="AO579" s="207">
        <v>0</v>
      </c>
      <c r="AP579" s="207">
        <v>0</v>
      </c>
      <c r="AQ579" s="207">
        <v>0</v>
      </c>
      <c r="AR579" s="207">
        <v>0</v>
      </c>
      <c r="AS579" s="207">
        <v>0</v>
      </c>
      <c r="AT579" s="207">
        <v>0</v>
      </c>
      <c r="AU579" s="86">
        <v>0</v>
      </c>
      <c r="AV579" s="640"/>
    </row>
    <row r="580" spans="1:48" ht="15.75" customHeight="1">
      <c r="A580" s="582"/>
      <c r="B580" s="574"/>
      <c r="C580" s="656"/>
      <c r="D580" s="577"/>
      <c r="E580" s="570"/>
      <c r="F580" s="567"/>
      <c r="G580" s="567"/>
      <c r="H580" s="567"/>
      <c r="I580" s="567"/>
      <c r="J580" s="561"/>
      <c r="K580" s="561"/>
      <c r="L580" s="564"/>
      <c r="M580" s="564"/>
      <c r="N580" s="86">
        <v>0</v>
      </c>
      <c r="O580" s="86">
        <v>0</v>
      </c>
      <c r="P580" s="86">
        <v>0</v>
      </c>
      <c r="Q580" s="86">
        <v>0</v>
      </c>
      <c r="R580" s="86">
        <v>0</v>
      </c>
      <c r="S580" s="86">
        <v>0</v>
      </c>
      <c r="T580" s="86">
        <v>0</v>
      </c>
      <c r="U580" s="83">
        <f t="shared" si="246"/>
        <v>0</v>
      </c>
      <c r="V580" s="170" t="s">
        <v>52</v>
      </c>
      <c r="W580" s="207">
        <v>0</v>
      </c>
      <c r="X580" s="207">
        <v>0</v>
      </c>
      <c r="Y580" s="207">
        <v>0</v>
      </c>
      <c r="Z580" s="207">
        <v>0</v>
      </c>
      <c r="AA580" s="207">
        <v>0</v>
      </c>
      <c r="AB580" s="207">
        <v>0</v>
      </c>
      <c r="AC580" s="207">
        <v>0</v>
      </c>
      <c r="AD580" s="207">
        <v>0</v>
      </c>
      <c r="AE580" s="207">
        <v>0</v>
      </c>
      <c r="AF580" s="207">
        <v>0</v>
      </c>
      <c r="AG580" s="207">
        <v>0</v>
      </c>
      <c r="AH580" s="86">
        <v>0</v>
      </c>
      <c r="AI580" s="86">
        <v>0</v>
      </c>
      <c r="AJ580" s="86">
        <v>0</v>
      </c>
      <c r="AK580" s="207">
        <v>0</v>
      </c>
      <c r="AL580" s="207">
        <v>0</v>
      </c>
      <c r="AM580" s="207">
        <v>0</v>
      </c>
      <c r="AN580" s="207">
        <v>0</v>
      </c>
      <c r="AO580" s="207">
        <v>0</v>
      </c>
      <c r="AP580" s="207">
        <v>0</v>
      </c>
      <c r="AQ580" s="207">
        <v>0</v>
      </c>
      <c r="AR580" s="207">
        <v>0</v>
      </c>
      <c r="AS580" s="207">
        <v>0</v>
      </c>
      <c r="AT580" s="207">
        <v>0</v>
      </c>
      <c r="AU580" s="86">
        <v>0</v>
      </c>
      <c r="AV580" s="639"/>
    </row>
    <row r="581" spans="1:48">
      <c r="A581" s="583"/>
      <c r="B581" s="575"/>
      <c r="C581" s="656"/>
      <c r="D581" s="578"/>
      <c r="E581" s="571"/>
      <c r="F581" s="568"/>
      <c r="G581" s="568"/>
      <c r="H581" s="568"/>
      <c r="I581" s="568"/>
      <c r="J581" s="562"/>
      <c r="K581" s="562"/>
      <c r="L581" s="565"/>
      <c r="M581" s="565"/>
      <c r="N581" s="88">
        <f>SUM(N573:N580)</f>
        <v>0</v>
      </c>
      <c r="O581" s="88">
        <f t="shared" ref="O581:T581" si="248">SUM(O573:O580)</f>
        <v>0</v>
      </c>
      <c r="P581" s="88">
        <f t="shared" si="248"/>
        <v>0</v>
      </c>
      <c r="Q581" s="175">
        <f t="shared" si="248"/>
        <v>0.1</v>
      </c>
      <c r="R581" s="175">
        <f t="shared" si="248"/>
        <v>40.572489999999995</v>
      </c>
      <c r="S581" s="175">
        <f t="shared" si="248"/>
        <v>50.000410000000002</v>
      </c>
      <c r="T581" s="175">
        <f t="shared" si="248"/>
        <v>50.000410000000002</v>
      </c>
      <c r="U581" s="176">
        <f t="shared" si="246"/>
        <v>140.67331000000001</v>
      </c>
      <c r="V581" s="177" t="s">
        <v>11</v>
      </c>
      <c r="W581" s="193">
        <f t="shared" ref="W581" si="249">SUM(W573:W580)</f>
        <v>100</v>
      </c>
      <c r="X581" s="193">
        <f>X574</f>
        <v>0</v>
      </c>
      <c r="Y581" s="193">
        <f t="shared" ref="Y581:AU581" si="250">Y574</f>
        <v>0</v>
      </c>
      <c r="Z581" s="193">
        <f t="shared" si="250"/>
        <v>0</v>
      </c>
      <c r="AA581" s="193">
        <f t="shared" si="250"/>
        <v>0</v>
      </c>
      <c r="AB581" s="193">
        <f t="shared" si="250"/>
        <v>0</v>
      </c>
      <c r="AC581" s="193">
        <f t="shared" si="250"/>
        <v>0</v>
      </c>
      <c r="AD581" s="193">
        <f t="shared" si="250"/>
        <v>0</v>
      </c>
      <c r="AE581" s="193">
        <f t="shared" si="250"/>
        <v>0</v>
      </c>
      <c r="AF581" s="193">
        <f t="shared" si="250"/>
        <v>0</v>
      </c>
      <c r="AG581" s="193">
        <f t="shared" si="250"/>
        <v>0</v>
      </c>
      <c r="AH581" s="193">
        <f t="shared" si="250"/>
        <v>0</v>
      </c>
      <c r="AI581" s="193">
        <f t="shared" si="250"/>
        <v>0</v>
      </c>
      <c r="AJ581" s="193">
        <f t="shared" si="250"/>
        <v>0</v>
      </c>
      <c r="AK581" s="193">
        <f t="shared" si="250"/>
        <v>0</v>
      </c>
      <c r="AL581" s="193">
        <f t="shared" si="250"/>
        <v>0</v>
      </c>
      <c r="AM581" s="193">
        <f t="shared" si="250"/>
        <v>0</v>
      </c>
      <c r="AN581" s="193">
        <f t="shared" si="250"/>
        <v>0</v>
      </c>
      <c r="AO581" s="193">
        <f t="shared" si="250"/>
        <v>0</v>
      </c>
      <c r="AP581" s="193">
        <f t="shared" si="250"/>
        <v>0</v>
      </c>
      <c r="AQ581" s="193">
        <f t="shared" si="250"/>
        <v>0</v>
      </c>
      <c r="AR581" s="193">
        <f t="shared" si="250"/>
        <v>0</v>
      </c>
      <c r="AS581" s="193">
        <f t="shared" si="250"/>
        <v>0</v>
      </c>
      <c r="AT581" s="193">
        <f t="shared" si="250"/>
        <v>0</v>
      </c>
      <c r="AU581" s="193">
        <f t="shared" si="250"/>
        <v>0</v>
      </c>
      <c r="AV581" s="328"/>
    </row>
    <row r="582" spans="1:48" ht="19.5" hidden="1" customHeight="1">
      <c r="A582" s="556" t="s">
        <v>643</v>
      </c>
      <c r="B582" s="557"/>
      <c r="C582" s="557"/>
      <c r="D582" s="557"/>
      <c r="E582" s="557"/>
      <c r="F582" s="557"/>
      <c r="G582" s="557"/>
      <c r="H582" s="557"/>
      <c r="I582" s="557"/>
      <c r="J582" s="557"/>
      <c r="K582" s="557"/>
      <c r="L582" s="557"/>
      <c r="M582" s="557"/>
      <c r="N582" s="557"/>
      <c r="O582" s="557"/>
      <c r="P582" s="557"/>
      <c r="Q582" s="557"/>
      <c r="R582" s="557"/>
      <c r="S582" s="557"/>
      <c r="T582" s="557"/>
      <c r="U582" s="557"/>
      <c r="V582" s="557"/>
      <c r="W582" s="558"/>
      <c r="X582" s="558" t="s">
        <v>916</v>
      </c>
      <c r="Y582" s="558"/>
      <c r="Z582" s="558"/>
      <c r="AA582" s="558"/>
      <c r="AB582" s="558"/>
      <c r="AC582" s="558"/>
      <c r="AD582" s="558"/>
      <c r="AE582" s="558"/>
      <c r="AF582" s="558"/>
      <c r="AG582" s="558"/>
      <c r="AH582" s="558"/>
      <c r="AI582" s="558"/>
      <c r="AJ582" s="558"/>
      <c r="AK582" s="558"/>
      <c r="AL582" s="558"/>
      <c r="AM582" s="558"/>
      <c r="AN582" s="558"/>
      <c r="AO582" s="558"/>
      <c r="AP582" s="558"/>
      <c r="AQ582" s="558"/>
      <c r="AR582" s="558"/>
      <c r="AS582" s="558"/>
      <c r="AT582" s="558"/>
      <c r="AU582" s="558"/>
      <c r="AV582" s="559"/>
    </row>
    <row r="583" spans="1:48" ht="15.75" customHeight="1">
      <c r="A583" s="581" t="s">
        <v>54</v>
      </c>
      <c r="B583" s="573" t="s">
        <v>660</v>
      </c>
      <c r="C583" s="656" t="s">
        <v>661</v>
      </c>
      <c r="D583" s="576" t="s">
        <v>662</v>
      </c>
      <c r="E583" s="569" t="s">
        <v>663</v>
      </c>
      <c r="F583" s="82" t="s">
        <v>18</v>
      </c>
      <c r="G583" s="82" t="s">
        <v>20</v>
      </c>
      <c r="H583" s="82" t="s">
        <v>297</v>
      </c>
      <c r="I583" s="82" t="s">
        <v>297</v>
      </c>
      <c r="J583" s="560">
        <v>2023</v>
      </c>
      <c r="K583" s="560">
        <v>2025</v>
      </c>
      <c r="L583" s="563">
        <v>4.1669999999999998</v>
      </c>
      <c r="M583" s="563">
        <v>0</v>
      </c>
      <c r="N583" s="86">
        <v>0</v>
      </c>
      <c r="O583" s="86">
        <v>0</v>
      </c>
      <c r="P583" s="86">
        <v>0</v>
      </c>
      <c r="Q583" s="86">
        <v>0</v>
      </c>
      <c r="R583" s="86">
        <v>0</v>
      </c>
      <c r="S583" s="86">
        <v>0</v>
      </c>
      <c r="T583" s="86">
        <v>0</v>
      </c>
      <c r="U583" s="83">
        <f>SUM(N583:T583)</f>
        <v>0</v>
      </c>
      <c r="V583" s="170" t="s">
        <v>3</v>
      </c>
      <c r="W583" s="207">
        <v>0</v>
      </c>
      <c r="X583" s="207">
        <v>0</v>
      </c>
      <c r="Y583" s="207">
        <v>0</v>
      </c>
      <c r="Z583" s="207">
        <v>0</v>
      </c>
      <c r="AA583" s="207">
        <v>0</v>
      </c>
      <c r="AB583" s="207">
        <v>0</v>
      </c>
      <c r="AC583" s="207">
        <v>0</v>
      </c>
      <c r="AD583" s="207">
        <v>0</v>
      </c>
      <c r="AE583" s="207">
        <v>0</v>
      </c>
      <c r="AF583" s="207">
        <v>0</v>
      </c>
      <c r="AG583" s="207">
        <v>0</v>
      </c>
      <c r="AH583" s="86">
        <v>0</v>
      </c>
      <c r="AI583" s="86">
        <v>0</v>
      </c>
      <c r="AJ583" s="86">
        <v>0</v>
      </c>
      <c r="AK583" s="207">
        <v>0</v>
      </c>
      <c r="AL583" s="207">
        <v>0</v>
      </c>
      <c r="AM583" s="207">
        <v>0</v>
      </c>
      <c r="AN583" s="207">
        <v>0</v>
      </c>
      <c r="AO583" s="207">
        <v>0</v>
      </c>
      <c r="AP583" s="207">
        <v>0</v>
      </c>
      <c r="AQ583" s="207">
        <v>0</v>
      </c>
      <c r="AR583" s="207">
        <v>0</v>
      </c>
      <c r="AS583" s="207">
        <v>0</v>
      </c>
      <c r="AT583" s="207">
        <v>0</v>
      </c>
      <c r="AU583" s="86">
        <v>0</v>
      </c>
      <c r="AV583" s="302"/>
    </row>
    <row r="584" spans="1:48" ht="21" customHeight="1">
      <c r="A584" s="582"/>
      <c r="B584" s="574"/>
      <c r="C584" s="656"/>
      <c r="D584" s="577"/>
      <c r="E584" s="570"/>
      <c r="F584" s="82" t="s">
        <v>19</v>
      </c>
      <c r="G584" s="82" t="s">
        <v>22</v>
      </c>
      <c r="H584" s="82" t="s">
        <v>297</v>
      </c>
      <c r="I584" s="82" t="s">
        <v>297</v>
      </c>
      <c r="J584" s="561"/>
      <c r="K584" s="561"/>
      <c r="L584" s="564"/>
      <c r="M584" s="564"/>
      <c r="N584" s="86">
        <v>0</v>
      </c>
      <c r="O584" s="86">
        <v>0</v>
      </c>
      <c r="P584" s="86">
        <v>0</v>
      </c>
      <c r="Q584" s="86">
        <v>0</v>
      </c>
      <c r="R584" s="86">
        <v>0.25</v>
      </c>
      <c r="S584" s="86">
        <v>1.95858</v>
      </c>
      <c r="T584" s="86">
        <v>1.95858</v>
      </c>
      <c r="U584" s="83">
        <f t="shared" ref="U584:U588" si="251">SUM(N584:T584)</f>
        <v>4.16716</v>
      </c>
      <c r="V584" s="171" t="s">
        <v>8</v>
      </c>
      <c r="W584" s="207">
        <v>0</v>
      </c>
      <c r="X584" s="207">
        <v>0</v>
      </c>
      <c r="Y584" s="207">
        <v>0</v>
      </c>
      <c r="Z584" s="207">
        <v>0</v>
      </c>
      <c r="AA584" s="207">
        <v>0</v>
      </c>
      <c r="AB584" s="207">
        <v>0</v>
      </c>
      <c r="AC584" s="207">
        <v>0</v>
      </c>
      <c r="AD584" s="207">
        <v>0</v>
      </c>
      <c r="AE584" s="207">
        <v>0</v>
      </c>
      <c r="AF584" s="207">
        <v>0</v>
      </c>
      <c r="AG584" s="207">
        <v>0</v>
      </c>
      <c r="AH584" s="86">
        <v>0</v>
      </c>
      <c r="AI584" s="86">
        <v>0</v>
      </c>
      <c r="AJ584" s="86">
        <v>0</v>
      </c>
      <c r="AK584" s="207">
        <v>0</v>
      </c>
      <c r="AL584" s="207">
        <v>0</v>
      </c>
      <c r="AM584" s="207">
        <v>0</v>
      </c>
      <c r="AN584" s="207">
        <v>0</v>
      </c>
      <c r="AO584" s="207">
        <v>0</v>
      </c>
      <c r="AP584" s="207">
        <v>0</v>
      </c>
      <c r="AQ584" s="207">
        <v>0</v>
      </c>
      <c r="AR584" s="207">
        <v>0</v>
      </c>
      <c r="AS584" s="207">
        <v>0</v>
      </c>
      <c r="AT584" s="207">
        <v>0</v>
      </c>
      <c r="AU584" s="86">
        <v>0</v>
      </c>
      <c r="AV584" s="302"/>
    </row>
    <row r="585" spans="1:48" ht="21.75" customHeight="1">
      <c r="A585" s="582"/>
      <c r="B585" s="574"/>
      <c r="C585" s="656"/>
      <c r="D585" s="577"/>
      <c r="E585" s="570"/>
      <c r="F585" s="566" t="s">
        <v>39</v>
      </c>
      <c r="G585" s="566" t="s">
        <v>21</v>
      </c>
      <c r="H585" s="566" t="s">
        <v>664</v>
      </c>
      <c r="I585" s="566" t="s">
        <v>665</v>
      </c>
      <c r="J585" s="561"/>
      <c r="K585" s="561"/>
      <c r="L585" s="564"/>
      <c r="M585" s="564"/>
      <c r="N585" s="86">
        <v>0</v>
      </c>
      <c r="O585" s="86">
        <v>0</v>
      </c>
      <c r="P585" s="86">
        <v>0</v>
      </c>
      <c r="Q585" s="86">
        <v>0</v>
      </c>
      <c r="R585" s="86">
        <v>0</v>
      </c>
      <c r="S585" s="86">
        <v>0</v>
      </c>
      <c r="T585" s="86">
        <v>0</v>
      </c>
      <c r="U585" s="83">
        <f t="shared" si="251"/>
        <v>0</v>
      </c>
      <c r="V585" s="170" t="s">
        <v>50</v>
      </c>
      <c r="W585" s="207">
        <v>0</v>
      </c>
      <c r="X585" s="207">
        <v>0</v>
      </c>
      <c r="Y585" s="207">
        <v>0</v>
      </c>
      <c r="Z585" s="207">
        <v>0</v>
      </c>
      <c r="AA585" s="207">
        <v>0</v>
      </c>
      <c r="AB585" s="207">
        <v>0</v>
      </c>
      <c r="AC585" s="207">
        <v>0</v>
      </c>
      <c r="AD585" s="207">
        <v>0</v>
      </c>
      <c r="AE585" s="207">
        <v>0</v>
      </c>
      <c r="AF585" s="207">
        <v>0</v>
      </c>
      <c r="AG585" s="207">
        <v>0</v>
      </c>
      <c r="AH585" s="86">
        <v>0</v>
      </c>
      <c r="AI585" s="86">
        <v>0</v>
      </c>
      <c r="AJ585" s="86">
        <v>0</v>
      </c>
      <c r="AK585" s="207">
        <v>0</v>
      </c>
      <c r="AL585" s="207">
        <v>0</v>
      </c>
      <c r="AM585" s="207">
        <v>0</v>
      </c>
      <c r="AN585" s="207">
        <v>0</v>
      </c>
      <c r="AO585" s="207">
        <v>0</v>
      </c>
      <c r="AP585" s="207">
        <v>0</v>
      </c>
      <c r="AQ585" s="207">
        <v>0</v>
      </c>
      <c r="AR585" s="207">
        <v>0</v>
      </c>
      <c r="AS585" s="207">
        <v>0</v>
      </c>
      <c r="AT585" s="207">
        <v>0</v>
      </c>
      <c r="AU585" s="86">
        <v>0</v>
      </c>
      <c r="AV585" s="302"/>
    </row>
    <row r="586" spans="1:48" ht="15.75" customHeight="1">
      <c r="A586" s="582"/>
      <c r="B586" s="574"/>
      <c r="C586" s="656"/>
      <c r="D586" s="577"/>
      <c r="E586" s="570"/>
      <c r="F586" s="567"/>
      <c r="G586" s="567"/>
      <c r="H586" s="567"/>
      <c r="I586" s="567"/>
      <c r="J586" s="561"/>
      <c r="K586" s="561"/>
      <c r="L586" s="564"/>
      <c r="M586" s="564"/>
      <c r="N586" s="86">
        <v>0</v>
      </c>
      <c r="O586" s="86">
        <v>0</v>
      </c>
      <c r="P586" s="86">
        <v>0</v>
      </c>
      <c r="Q586" s="86">
        <v>0</v>
      </c>
      <c r="R586" s="86">
        <v>0</v>
      </c>
      <c r="S586" s="86">
        <v>0</v>
      </c>
      <c r="T586" s="86">
        <v>0</v>
      </c>
      <c r="U586" s="83">
        <f t="shared" si="251"/>
        <v>0</v>
      </c>
      <c r="V586" s="170" t="s">
        <v>51</v>
      </c>
      <c r="W586" s="207">
        <v>0</v>
      </c>
      <c r="X586" s="207">
        <v>0</v>
      </c>
      <c r="Y586" s="207">
        <v>0</v>
      </c>
      <c r="Z586" s="207">
        <v>0</v>
      </c>
      <c r="AA586" s="207">
        <v>0</v>
      </c>
      <c r="AB586" s="207">
        <v>0</v>
      </c>
      <c r="AC586" s="207">
        <v>0</v>
      </c>
      <c r="AD586" s="207">
        <v>0</v>
      </c>
      <c r="AE586" s="207">
        <v>0</v>
      </c>
      <c r="AF586" s="207">
        <v>0</v>
      </c>
      <c r="AG586" s="207">
        <v>0</v>
      </c>
      <c r="AH586" s="86">
        <v>0</v>
      </c>
      <c r="AI586" s="86">
        <v>0</v>
      </c>
      <c r="AJ586" s="86">
        <v>0</v>
      </c>
      <c r="AK586" s="207">
        <v>0</v>
      </c>
      <c r="AL586" s="207">
        <v>0</v>
      </c>
      <c r="AM586" s="207">
        <v>0</v>
      </c>
      <c r="AN586" s="207">
        <v>0</v>
      </c>
      <c r="AO586" s="207">
        <v>0</v>
      </c>
      <c r="AP586" s="207">
        <v>0</v>
      </c>
      <c r="AQ586" s="207">
        <v>0</v>
      </c>
      <c r="AR586" s="207">
        <v>0</v>
      </c>
      <c r="AS586" s="207">
        <v>0</v>
      </c>
      <c r="AT586" s="207">
        <v>0</v>
      </c>
      <c r="AU586" s="86">
        <v>0</v>
      </c>
      <c r="AV586" s="302"/>
    </row>
    <row r="587" spans="1:48">
      <c r="A587" s="582"/>
      <c r="B587" s="574"/>
      <c r="C587" s="656"/>
      <c r="D587" s="577"/>
      <c r="E587" s="570"/>
      <c r="F587" s="567"/>
      <c r="G587" s="567"/>
      <c r="H587" s="567"/>
      <c r="I587" s="567"/>
      <c r="J587" s="561"/>
      <c r="K587" s="561"/>
      <c r="L587" s="564"/>
      <c r="M587" s="564"/>
      <c r="N587" s="86">
        <v>0</v>
      </c>
      <c r="O587" s="86">
        <v>0</v>
      </c>
      <c r="P587" s="86">
        <v>0</v>
      </c>
      <c r="Q587" s="86">
        <v>0</v>
      </c>
      <c r="R587" s="86">
        <v>0</v>
      </c>
      <c r="S587" s="86">
        <v>0</v>
      </c>
      <c r="T587" s="86">
        <v>0</v>
      </c>
      <c r="U587" s="83">
        <f t="shared" si="251"/>
        <v>0</v>
      </c>
      <c r="V587" s="170" t="s">
        <v>52</v>
      </c>
      <c r="W587" s="207">
        <v>0</v>
      </c>
      <c r="X587" s="207">
        <v>0</v>
      </c>
      <c r="Y587" s="207">
        <v>0</v>
      </c>
      <c r="Z587" s="207">
        <v>0</v>
      </c>
      <c r="AA587" s="207">
        <v>0</v>
      </c>
      <c r="AB587" s="207">
        <v>0</v>
      </c>
      <c r="AC587" s="207">
        <v>0</v>
      </c>
      <c r="AD587" s="207">
        <v>0</v>
      </c>
      <c r="AE587" s="207">
        <v>0</v>
      </c>
      <c r="AF587" s="207">
        <v>0</v>
      </c>
      <c r="AG587" s="207">
        <v>0</v>
      </c>
      <c r="AH587" s="86">
        <v>0</v>
      </c>
      <c r="AI587" s="86">
        <v>0</v>
      </c>
      <c r="AJ587" s="86">
        <v>0</v>
      </c>
      <c r="AK587" s="207">
        <v>0</v>
      </c>
      <c r="AL587" s="207">
        <v>0</v>
      </c>
      <c r="AM587" s="207">
        <v>0</v>
      </c>
      <c r="AN587" s="207">
        <v>0</v>
      </c>
      <c r="AO587" s="207">
        <v>0</v>
      </c>
      <c r="AP587" s="207">
        <v>0</v>
      </c>
      <c r="AQ587" s="207">
        <v>0</v>
      </c>
      <c r="AR587" s="207">
        <v>0</v>
      </c>
      <c r="AS587" s="207">
        <v>0</v>
      </c>
      <c r="AT587" s="207">
        <v>0</v>
      </c>
      <c r="AU587" s="86">
        <v>0</v>
      </c>
      <c r="AV587" s="302"/>
    </row>
    <row r="588" spans="1:48">
      <c r="A588" s="582"/>
      <c r="B588" s="575"/>
      <c r="C588" s="656"/>
      <c r="D588" s="578"/>
      <c r="E588" s="571"/>
      <c r="F588" s="568"/>
      <c r="G588" s="568"/>
      <c r="H588" s="568"/>
      <c r="I588" s="568"/>
      <c r="J588" s="562"/>
      <c r="K588" s="562"/>
      <c r="L588" s="565"/>
      <c r="M588" s="565"/>
      <c r="N588" s="88">
        <f>SUM(N583:N587)</f>
        <v>0</v>
      </c>
      <c r="O588" s="88">
        <f t="shared" ref="O588:T588" si="252">SUM(O583:O587)</f>
        <v>0</v>
      </c>
      <c r="P588" s="88">
        <f t="shared" si="252"/>
        <v>0</v>
      </c>
      <c r="Q588" s="175">
        <f t="shared" si="252"/>
        <v>0</v>
      </c>
      <c r="R588" s="175">
        <f t="shared" si="252"/>
        <v>0.25</v>
      </c>
      <c r="S588" s="175">
        <f t="shared" si="252"/>
        <v>1.95858</v>
      </c>
      <c r="T588" s="175">
        <f t="shared" si="252"/>
        <v>1.95858</v>
      </c>
      <c r="U588" s="176">
        <f t="shared" si="251"/>
        <v>4.16716</v>
      </c>
      <c r="V588" s="177" t="s">
        <v>11</v>
      </c>
      <c r="W588" s="193">
        <f t="shared" ref="W588:AU588" si="253">SUM(W583:W587)</f>
        <v>0</v>
      </c>
      <c r="X588" s="193">
        <f t="shared" si="253"/>
        <v>0</v>
      </c>
      <c r="Y588" s="193">
        <f t="shared" si="253"/>
        <v>0</v>
      </c>
      <c r="Z588" s="193">
        <f t="shared" si="253"/>
        <v>0</v>
      </c>
      <c r="AA588" s="193">
        <f t="shared" si="253"/>
        <v>0</v>
      </c>
      <c r="AB588" s="193">
        <f t="shared" si="253"/>
        <v>0</v>
      </c>
      <c r="AC588" s="193">
        <f t="shared" si="253"/>
        <v>0</v>
      </c>
      <c r="AD588" s="193">
        <f t="shared" si="253"/>
        <v>0</v>
      </c>
      <c r="AE588" s="193">
        <f t="shared" si="253"/>
        <v>0</v>
      </c>
      <c r="AF588" s="193">
        <f t="shared" si="253"/>
        <v>0</v>
      </c>
      <c r="AG588" s="193">
        <f t="shared" si="253"/>
        <v>0</v>
      </c>
      <c r="AH588" s="175">
        <f t="shared" si="253"/>
        <v>0</v>
      </c>
      <c r="AI588" s="175">
        <f t="shared" si="253"/>
        <v>0</v>
      </c>
      <c r="AJ588" s="175">
        <f t="shared" si="253"/>
        <v>0</v>
      </c>
      <c r="AK588" s="193">
        <f t="shared" si="253"/>
        <v>0</v>
      </c>
      <c r="AL588" s="193">
        <f t="shared" si="253"/>
        <v>0</v>
      </c>
      <c r="AM588" s="193">
        <f t="shared" si="253"/>
        <v>0</v>
      </c>
      <c r="AN588" s="193">
        <f t="shared" si="253"/>
        <v>0</v>
      </c>
      <c r="AO588" s="193">
        <f t="shared" si="253"/>
        <v>0</v>
      </c>
      <c r="AP588" s="193">
        <f t="shared" si="253"/>
        <v>0</v>
      </c>
      <c r="AQ588" s="193">
        <f t="shared" si="253"/>
        <v>0</v>
      </c>
      <c r="AR588" s="193">
        <f t="shared" si="253"/>
        <v>0</v>
      </c>
      <c r="AS588" s="193">
        <f t="shared" si="253"/>
        <v>0</v>
      </c>
      <c r="AT588" s="193">
        <f t="shared" si="253"/>
        <v>0</v>
      </c>
      <c r="AU588" s="175">
        <f t="shared" si="253"/>
        <v>0</v>
      </c>
      <c r="AV588" s="328"/>
    </row>
    <row r="589" spans="1:48" ht="15.75" customHeight="1">
      <c r="A589" s="582"/>
      <c r="B589" s="573" t="s">
        <v>666</v>
      </c>
      <c r="C589" s="656" t="s">
        <v>667</v>
      </c>
      <c r="D589" s="576" t="s">
        <v>662</v>
      </c>
      <c r="E589" s="569" t="s">
        <v>668</v>
      </c>
      <c r="F589" s="82" t="s">
        <v>18</v>
      </c>
      <c r="G589" s="82" t="s">
        <v>20</v>
      </c>
      <c r="H589" s="82" t="s">
        <v>297</v>
      </c>
      <c r="I589" s="82" t="s">
        <v>297</v>
      </c>
      <c r="J589" s="560">
        <v>2023</v>
      </c>
      <c r="K589" s="560">
        <v>2025</v>
      </c>
      <c r="L589" s="563">
        <v>2.0830000000000002</v>
      </c>
      <c r="M589" s="563">
        <v>0</v>
      </c>
      <c r="N589" s="86">
        <v>0</v>
      </c>
      <c r="O589" s="86">
        <v>0</v>
      </c>
      <c r="P589" s="86">
        <v>0</v>
      </c>
      <c r="Q589" s="86">
        <v>0</v>
      </c>
      <c r="R589" s="86">
        <v>0</v>
      </c>
      <c r="S589" s="86">
        <v>0</v>
      </c>
      <c r="T589" s="86">
        <v>0</v>
      </c>
      <c r="U589" s="83">
        <f>SUM(N589:T589)</f>
        <v>0</v>
      </c>
      <c r="V589" s="170" t="s">
        <v>3</v>
      </c>
      <c r="W589" s="207">
        <v>0</v>
      </c>
      <c r="X589" s="207">
        <v>0</v>
      </c>
      <c r="Y589" s="207">
        <v>0</v>
      </c>
      <c r="Z589" s="207">
        <v>0</v>
      </c>
      <c r="AA589" s="207">
        <v>0</v>
      </c>
      <c r="AB589" s="207">
        <v>0</v>
      </c>
      <c r="AC589" s="207">
        <v>0</v>
      </c>
      <c r="AD589" s="207">
        <v>0</v>
      </c>
      <c r="AE589" s="207">
        <v>0</v>
      </c>
      <c r="AF589" s="207">
        <v>0</v>
      </c>
      <c r="AG589" s="207">
        <v>0</v>
      </c>
      <c r="AH589" s="86">
        <v>0</v>
      </c>
      <c r="AI589" s="86">
        <v>0</v>
      </c>
      <c r="AJ589" s="86">
        <v>0</v>
      </c>
      <c r="AK589" s="207">
        <v>0</v>
      </c>
      <c r="AL589" s="207">
        <v>0</v>
      </c>
      <c r="AM589" s="207">
        <v>0</v>
      </c>
      <c r="AN589" s="207">
        <v>0</v>
      </c>
      <c r="AO589" s="207">
        <v>0</v>
      </c>
      <c r="AP589" s="207">
        <v>0</v>
      </c>
      <c r="AQ589" s="207">
        <v>0</v>
      </c>
      <c r="AR589" s="207">
        <v>0</v>
      </c>
      <c r="AS589" s="207">
        <v>0</v>
      </c>
      <c r="AT589" s="207">
        <v>0</v>
      </c>
      <c r="AU589" s="86">
        <v>0</v>
      </c>
      <c r="AV589" s="302"/>
    </row>
    <row r="590" spans="1:48" ht="18.75" customHeight="1">
      <c r="A590" s="582"/>
      <c r="B590" s="574"/>
      <c r="C590" s="656"/>
      <c r="D590" s="577"/>
      <c r="E590" s="570"/>
      <c r="F590" s="82" t="s">
        <v>19</v>
      </c>
      <c r="G590" s="82" t="s">
        <v>22</v>
      </c>
      <c r="H590" s="82" t="s">
        <v>297</v>
      </c>
      <c r="I590" s="82" t="s">
        <v>297</v>
      </c>
      <c r="J590" s="561"/>
      <c r="K590" s="561"/>
      <c r="L590" s="564"/>
      <c r="M590" s="564"/>
      <c r="N590" s="86">
        <v>0</v>
      </c>
      <c r="O590" s="86">
        <v>0</v>
      </c>
      <c r="P590" s="86">
        <v>0</v>
      </c>
      <c r="Q590" s="86">
        <v>0</v>
      </c>
      <c r="R590" s="86">
        <v>0.25</v>
      </c>
      <c r="S590" s="86">
        <v>0.91678999999999999</v>
      </c>
      <c r="T590" s="86">
        <v>0.91678999999999999</v>
      </c>
      <c r="U590" s="83">
        <f t="shared" ref="U590:U594" si="254">SUM(N590:T590)</f>
        <v>2.08358</v>
      </c>
      <c r="V590" s="171" t="s">
        <v>8</v>
      </c>
      <c r="W590" s="207">
        <v>0</v>
      </c>
      <c r="X590" s="207">
        <v>0</v>
      </c>
      <c r="Y590" s="207">
        <v>0</v>
      </c>
      <c r="Z590" s="207">
        <v>0</v>
      </c>
      <c r="AA590" s="207">
        <v>0</v>
      </c>
      <c r="AB590" s="207">
        <v>0</v>
      </c>
      <c r="AC590" s="207">
        <v>0</v>
      </c>
      <c r="AD590" s="207">
        <v>0</v>
      </c>
      <c r="AE590" s="207">
        <v>0</v>
      </c>
      <c r="AF590" s="207">
        <v>0</v>
      </c>
      <c r="AG590" s="207">
        <v>0</v>
      </c>
      <c r="AH590" s="86">
        <v>0</v>
      </c>
      <c r="AI590" s="86">
        <v>0</v>
      </c>
      <c r="AJ590" s="86">
        <v>0</v>
      </c>
      <c r="AK590" s="207">
        <v>0</v>
      </c>
      <c r="AL590" s="207">
        <v>0</v>
      </c>
      <c r="AM590" s="207">
        <v>0</v>
      </c>
      <c r="AN590" s="207">
        <v>0</v>
      </c>
      <c r="AO590" s="207">
        <v>0</v>
      </c>
      <c r="AP590" s="207">
        <v>0</v>
      </c>
      <c r="AQ590" s="207">
        <v>0</v>
      </c>
      <c r="AR590" s="207">
        <v>0</v>
      </c>
      <c r="AS590" s="207">
        <v>0</v>
      </c>
      <c r="AT590" s="207">
        <v>0</v>
      </c>
      <c r="AU590" s="86">
        <v>0</v>
      </c>
      <c r="AV590" s="302"/>
    </row>
    <row r="591" spans="1:48" ht="20.25" customHeight="1">
      <c r="A591" s="582"/>
      <c r="B591" s="574"/>
      <c r="C591" s="656"/>
      <c r="D591" s="577"/>
      <c r="E591" s="570"/>
      <c r="F591" s="566" t="s">
        <v>39</v>
      </c>
      <c r="G591" s="566" t="s">
        <v>21</v>
      </c>
      <c r="H591" s="566" t="s">
        <v>317</v>
      </c>
      <c r="I591" s="566" t="s">
        <v>366</v>
      </c>
      <c r="J591" s="561"/>
      <c r="K591" s="561"/>
      <c r="L591" s="564"/>
      <c r="M591" s="564"/>
      <c r="N591" s="86">
        <v>0</v>
      </c>
      <c r="O591" s="86">
        <v>0</v>
      </c>
      <c r="P591" s="86">
        <v>0</v>
      </c>
      <c r="Q591" s="86">
        <v>0</v>
      </c>
      <c r="R591" s="86">
        <v>0</v>
      </c>
      <c r="S591" s="86">
        <v>0</v>
      </c>
      <c r="T591" s="86">
        <v>0</v>
      </c>
      <c r="U591" s="83">
        <f>SUM(N591:T591)</f>
        <v>0</v>
      </c>
      <c r="V591" s="170" t="s">
        <v>50</v>
      </c>
      <c r="W591" s="207">
        <v>0</v>
      </c>
      <c r="X591" s="207">
        <v>0</v>
      </c>
      <c r="Y591" s="207">
        <v>0</v>
      </c>
      <c r="Z591" s="207">
        <v>0</v>
      </c>
      <c r="AA591" s="207">
        <v>0</v>
      </c>
      <c r="AB591" s="207">
        <v>0</v>
      </c>
      <c r="AC591" s="207">
        <v>0</v>
      </c>
      <c r="AD591" s="207">
        <v>0</v>
      </c>
      <c r="AE591" s="207">
        <v>0</v>
      </c>
      <c r="AF591" s="207">
        <v>0</v>
      </c>
      <c r="AG591" s="207">
        <v>0</v>
      </c>
      <c r="AH591" s="86">
        <v>0</v>
      </c>
      <c r="AI591" s="86">
        <v>0</v>
      </c>
      <c r="AJ591" s="86">
        <v>0</v>
      </c>
      <c r="AK591" s="207">
        <v>0</v>
      </c>
      <c r="AL591" s="207">
        <v>0</v>
      </c>
      <c r="AM591" s="207">
        <v>0</v>
      </c>
      <c r="AN591" s="207">
        <v>0</v>
      </c>
      <c r="AO591" s="207">
        <v>0</v>
      </c>
      <c r="AP591" s="207">
        <v>0</v>
      </c>
      <c r="AQ591" s="207">
        <v>0</v>
      </c>
      <c r="AR591" s="207">
        <v>0</v>
      </c>
      <c r="AS591" s="207">
        <v>0</v>
      </c>
      <c r="AT591" s="207">
        <v>0</v>
      </c>
      <c r="AU591" s="86">
        <v>0</v>
      </c>
      <c r="AV591" s="302"/>
    </row>
    <row r="592" spans="1:48" ht="15.75" customHeight="1">
      <c r="A592" s="582"/>
      <c r="B592" s="574"/>
      <c r="C592" s="656"/>
      <c r="D592" s="577"/>
      <c r="E592" s="570"/>
      <c r="F592" s="567"/>
      <c r="G592" s="567"/>
      <c r="H592" s="567"/>
      <c r="I592" s="567"/>
      <c r="J592" s="561"/>
      <c r="K592" s="561"/>
      <c r="L592" s="564"/>
      <c r="M592" s="564"/>
      <c r="N592" s="86">
        <v>0</v>
      </c>
      <c r="O592" s="86">
        <v>0</v>
      </c>
      <c r="P592" s="86">
        <v>0</v>
      </c>
      <c r="Q592" s="86">
        <v>0</v>
      </c>
      <c r="R592" s="86">
        <v>0</v>
      </c>
      <c r="S592" s="86">
        <v>0</v>
      </c>
      <c r="T592" s="86">
        <v>0</v>
      </c>
      <c r="U592" s="83">
        <f t="shared" si="254"/>
        <v>0</v>
      </c>
      <c r="V592" s="170" t="s">
        <v>51</v>
      </c>
      <c r="W592" s="207">
        <v>0</v>
      </c>
      <c r="X592" s="207">
        <v>0</v>
      </c>
      <c r="Y592" s="207">
        <v>0</v>
      </c>
      <c r="Z592" s="207">
        <v>0</v>
      </c>
      <c r="AA592" s="207">
        <v>0</v>
      </c>
      <c r="AB592" s="207">
        <v>0</v>
      </c>
      <c r="AC592" s="207">
        <v>0</v>
      </c>
      <c r="AD592" s="207">
        <v>0</v>
      </c>
      <c r="AE592" s="207">
        <v>0</v>
      </c>
      <c r="AF592" s="207">
        <v>0</v>
      </c>
      <c r="AG592" s="207">
        <v>0</v>
      </c>
      <c r="AH592" s="86">
        <v>0</v>
      </c>
      <c r="AI592" s="86">
        <v>0</v>
      </c>
      <c r="AJ592" s="86">
        <v>0</v>
      </c>
      <c r="AK592" s="207">
        <v>0</v>
      </c>
      <c r="AL592" s="207">
        <v>0</v>
      </c>
      <c r="AM592" s="207">
        <v>0</v>
      </c>
      <c r="AN592" s="207">
        <v>0</v>
      </c>
      <c r="AO592" s="207">
        <v>0</v>
      </c>
      <c r="AP592" s="207">
        <v>0</v>
      </c>
      <c r="AQ592" s="207">
        <v>0</v>
      </c>
      <c r="AR592" s="207">
        <v>0</v>
      </c>
      <c r="AS592" s="207">
        <v>0</v>
      </c>
      <c r="AT592" s="207">
        <v>0</v>
      </c>
      <c r="AU592" s="86">
        <v>0</v>
      </c>
      <c r="AV592" s="302"/>
    </row>
    <row r="593" spans="1:48">
      <c r="A593" s="582"/>
      <c r="B593" s="574"/>
      <c r="C593" s="656"/>
      <c r="D593" s="577"/>
      <c r="E593" s="570"/>
      <c r="F593" s="567"/>
      <c r="G593" s="567"/>
      <c r="H593" s="567"/>
      <c r="I593" s="567"/>
      <c r="J593" s="561"/>
      <c r="K593" s="561"/>
      <c r="L593" s="564"/>
      <c r="M593" s="564"/>
      <c r="N593" s="86">
        <v>0</v>
      </c>
      <c r="O593" s="86">
        <v>0</v>
      </c>
      <c r="P593" s="86">
        <v>0</v>
      </c>
      <c r="Q593" s="86">
        <v>0</v>
      </c>
      <c r="R593" s="86">
        <v>0</v>
      </c>
      <c r="S593" s="86">
        <v>0</v>
      </c>
      <c r="T593" s="86">
        <v>0</v>
      </c>
      <c r="U593" s="83">
        <f t="shared" si="254"/>
        <v>0</v>
      </c>
      <c r="V593" s="170" t="s">
        <v>52</v>
      </c>
      <c r="W593" s="207">
        <v>0</v>
      </c>
      <c r="X593" s="207">
        <v>0</v>
      </c>
      <c r="Y593" s="207">
        <v>0</v>
      </c>
      <c r="Z593" s="207">
        <v>0</v>
      </c>
      <c r="AA593" s="207">
        <v>0</v>
      </c>
      <c r="AB593" s="207">
        <v>0</v>
      </c>
      <c r="AC593" s="207">
        <v>0</v>
      </c>
      <c r="AD593" s="207">
        <v>0</v>
      </c>
      <c r="AE593" s="207">
        <v>0</v>
      </c>
      <c r="AF593" s="207">
        <v>0</v>
      </c>
      <c r="AG593" s="207">
        <v>0</v>
      </c>
      <c r="AH593" s="86">
        <v>0</v>
      </c>
      <c r="AI593" s="86">
        <v>0</v>
      </c>
      <c r="AJ593" s="86">
        <v>0</v>
      </c>
      <c r="AK593" s="207">
        <v>0</v>
      </c>
      <c r="AL593" s="207">
        <v>0</v>
      </c>
      <c r="AM593" s="207">
        <v>0</v>
      </c>
      <c r="AN593" s="207">
        <v>0</v>
      </c>
      <c r="AO593" s="207">
        <v>0</v>
      </c>
      <c r="AP593" s="207">
        <v>0</v>
      </c>
      <c r="AQ593" s="207">
        <v>0</v>
      </c>
      <c r="AR593" s="207">
        <v>0</v>
      </c>
      <c r="AS593" s="207">
        <v>0</v>
      </c>
      <c r="AT593" s="207">
        <v>0</v>
      </c>
      <c r="AU593" s="86">
        <v>0</v>
      </c>
      <c r="AV593" s="302"/>
    </row>
    <row r="594" spans="1:48">
      <c r="A594" s="583"/>
      <c r="B594" s="575"/>
      <c r="C594" s="656"/>
      <c r="D594" s="578"/>
      <c r="E594" s="571"/>
      <c r="F594" s="568"/>
      <c r="G594" s="568"/>
      <c r="H594" s="568"/>
      <c r="I594" s="568"/>
      <c r="J594" s="562"/>
      <c r="K594" s="562"/>
      <c r="L594" s="565"/>
      <c r="M594" s="565"/>
      <c r="N594" s="88">
        <f>SUM(N589:N593)</f>
        <v>0</v>
      </c>
      <c r="O594" s="88">
        <f t="shared" ref="O594:T594" si="255">SUM(O589:O593)</f>
        <v>0</v>
      </c>
      <c r="P594" s="88">
        <f t="shared" si="255"/>
        <v>0</v>
      </c>
      <c r="Q594" s="175">
        <f t="shared" si="255"/>
        <v>0</v>
      </c>
      <c r="R594" s="175">
        <f t="shared" si="255"/>
        <v>0.25</v>
      </c>
      <c r="S594" s="175">
        <f t="shared" si="255"/>
        <v>0.91678999999999999</v>
      </c>
      <c r="T594" s="175">
        <f t="shared" si="255"/>
        <v>0.91678999999999999</v>
      </c>
      <c r="U594" s="176">
        <f t="shared" si="254"/>
        <v>2.08358</v>
      </c>
      <c r="V594" s="177" t="s">
        <v>11</v>
      </c>
      <c r="W594" s="193">
        <f t="shared" ref="W594:AU594" si="256">SUM(W589:W593)</f>
        <v>0</v>
      </c>
      <c r="X594" s="193">
        <f t="shared" si="256"/>
        <v>0</v>
      </c>
      <c r="Y594" s="193">
        <f t="shared" si="256"/>
        <v>0</v>
      </c>
      <c r="Z594" s="193">
        <f t="shared" si="256"/>
        <v>0</v>
      </c>
      <c r="AA594" s="193">
        <f t="shared" si="256"/>
        <v>0</v>
      </c>
      <c r="AB594" s="193">
        <f t="shared" si="256"/>
        <v>0</v>
      </c>
      <c r="AC594" s="193">
        <f t="shared" si="256"/>
        <v>0</v>
      </c>
      <c r="AD594" s="193">
        <f t="shared" si="256"/>
        <v>0</v>
      </c>
      <c r="AE594" s="193">
        <f t="shared" si="256"/>
        <v>0</v>
      </c>
      <c r="AF594" s="193">
        <f t="shared" si="256"/>
        <v>0</v>
      </c>
      <c r="AG594" s="193">
        <f t="shared" si="256"/>
        <v>0</v>
      </c>
      <c r="AH594" s="175">
        <f t="shared" si="256"/>
        <v>0</v>
      </c>
      <c r="AI594" s="175">
        <f t="shared" si="256"/>
        <v>0</v>
      </c>
      <c r="AJ594" s="175">
        <f t="shared" si="256"/>
        <v>0</v>
      </c>
      <c r="AK594" s="193">
        <f t="shared" si="256"/>
        <v>0</v>
      </c>
      <c r="AL594" s="193">
        <f t="shared" si="256"/>
        <v>0</v>
      </c>
      <c r="AM594" s="193">
        <f t="shared" si="256"/>
        <v>0</v>
      </c>
      <c r="AN594" s="193">
        <f t="shared" si="256"/>
        <v>0</v>
      </c>
      <c r="AO594" s="193">
        <f t="shared" si="256"/>
        <v>0</v>
      </c>
      <c r="AP594" s="193">
        <f t="shared" si="256"/>
        <v>0</v>
      </c>
      <c r="AQ594" s="193">
        <f t="shared" si="256"/>
        <v>0</v>
      </c>
      <c r="AR594" s="193">
        <f t="shared" si="256"/>
        <v>0</v>
      </c>
      <c r="AS594" s="193">
        <f t="shared" si="256"/>
        <v>0</v>
      </c>
      <c r="AT594" s="193">
        <f t="shared" si="256"/>
        <v>0</v>
      </c>
      <c r="AU594" s="175">
        <f t="shared" si="256"/>
        <v>0</v>
      </c>
      <c r="AV594" s="328"/>
    </row>
    <row r="595" spans="1:48" ht="15.75" hidden="1" customHeight="1">
      <c r="A595" s="179"/>
      <c r="B595" s="648" t="s">
        <v>669</v>
      </c>
      <c r="C595" s="649"/>
      <c r="D595" s="649"/>
      <c r="E595" s="649"/>
      <c r="F595" s="649"/>
      <c r="G595" s="649"/>
      <c r="H595" s="649"/>
      <c r="I595" s="649"/>
      <c r="J595" s="649"/>
      <c r="K595" s="649"/>
      <c r="L595" s="649"/>
      <c r="M595" s="649"/>
      <c r="N595" s="649"/>
      <c r="O595" s="649"/>
      <c r="P595" s="649"/>
      <c r="Q595" s="649"/>
      <c r="R595" s="649"/>
      <c r="S595" s="649"/>
      <c r="T595" s="649"/>
      <c r="U595" s="649"/>
      <c r="V595" s="649"/>
      <c r="W595" s="461"/>
      <c r="X595" s="461"/>
      <c r="Y595" s="461"/>
      <c r="Z595" s="461"/>
      <c r="AA595" s="461"/>
      <c r="AB595" s="461"/>
      <c r="AC595" s="461"/>
      <c r="AD595" s="461"/>
      <c r="AE595" s="461"/>
      <c r="AF595" s="461"/>
      <c r="AG595" s="461"/>
      <c r="AH595" s="461"/>
      <c r="AI595" s="461"/>
      <c r="AJ595" s="461"/>
      <c r="AK595" s="461"/>
      <c r="AL595" s="461"/>
      <c r="AM595" s="461"/>
      <c r="AN595" s="461"/>
      <c r="AO595" s="461"/>
      <c r="AP595" s="461"/>
      <c r="AQ595" s="461"/>
      <c r="AR595" s="461"/>
      <c r="AS595" s="461"/>
      <c r="AT595" s="461"/>
      <c r="AU595" s="461"/>
      <c r="AV595" s="462"/>
    </row>
    <row r="596" spans="1:48" ht="19.5" hidden="1" customHeight="1">
      <c r="A596" s="556" t="s">
        <v>628</v>
      </c>
      <c r="B596" s="557"/>
      <c r="C596" s="557"/>
      <c r="D596" s="557"/>
      <c r="E596" s="557"/>
      <c r="F596" s="557"/>
      <c r="G596" s="557"/>
      <c r="H596" s="557"/>
      <c r="I596" s="557"/>
      <c r="J596" s="557"/>
      <c r="K596" s="557"/>
      <c r="L596" s="557"/>
      <c r="M596" s="557"/>
      <c r="N596" s="557"/>
      <c r="O596" s="557"/>
      <c r="P596" s="557"/>
      <c r="Q596" s="557"/>
      <c r="R596" s="557"/>
      <c r="S596" s="557"/>
      <c r="T596" s="557"/>
      <c r="U596" s="557"/>
      <c r="V596" s="557"/>
      <c r="W596" s="558"/>
      <c r="X596" s="558"/>
      <c r="Y596" s="558"/>
      <c r="Z596" s="558"/>
      <c r="AA596" s="558"/>
      <c r="AB596" s="558"/>
      <c r="AC596" s="558"/>
      <c r="AD596" s="558"/>
      <c r="AE596" s="558"/>
      <c r="AF596" s="558"/>
      <c r="AG596" s="558"/>
      <c r="AH596" s="558"/>
      <c r="AI596" s="558"/>
      <c r="AJ596" s="558"/>
      <c r="AK596" s="558"/>
      <c r="AL596" s="558"/>
      <c r="AM596" s="558"/>
      <c r="AN596" s="558"/>
      <c r="AO596" s="558"/>
      <c r="AP596" s="558"/>
      <c r="AQ596" s="558"/>
      <c r="AR596" s="558"/>
      <c r="AS596" s="558"/>
      <c r="AT596" s="558"/>
      <c r="AU596" s="558"/>
      <c r="AV596" s="559"/>
    </row>
    <row r="597" spans="1:48" ht="15.75" customHeight="1">
      <c r="A597" s="584" t="s">
        <v>53</v>
      </c>
      <c r="B597" s="587" t="s">
        <v>670</v>
      </c>
      <c r="C597" s="656" t="s">
        <v>671</v>
      </c>
      <c r="D597" s="576" t="s">
        <v>662</v>
      </c>
      <c r="E597" s="569" t="s">
        <v>631</v>
      </c>
      <c r="F597" s="82" t="s">
        <v>18</v>
      </c>
      <c r="G597" s="82" t="s">
        <v>20</v>
      </c>
      <c r="H597" s="82" t="s">
        <v>367</v>
      </c>
      <c r="I597" s="82" t="s">
        <v>672</v>
      </c>
      <c r="J597" s="560">
        <v>2022</v>
      </c>
      <c r="K597" s="560">
        <v>2023</v>
      </c>
      <c r="L597" s="563">
        <v>364.64400000000001</v>
      </c>
      <c r="M597" s="563">
        <f>Q602+R602+S602+T602</f>
        <v>358.03521999999998</v>
      </c>
      <c r="N597" s="83">
        <v>0</v>
      </c>
      <c r="O597" s="83">
        <v>0</v>
      </c>
      <c r="P597" s="83">
        <v>0</v>
      </c>
      <c r="Q597" s="83">
        <v>0</v>
      </c>
      <c r="R597" s="83">
        <v>0</v>
      </c>
      <c r="S597" s="83">
        <v>0</v>
      </c>
      <c r="T597" s="83">
        <v>0</v>
      </c>
      <c r="U597" s="83">
        <f>SUM(N597:T597)</f>
        <v>0</v>
      </c>
      <c r="V597" s="170" t="s">
        <v>3</v>
      </c>
      <c r="W597" s="192">
        <v>0</v>
      </c>
      <c r="X597" s="192">
        <v>0</v>
      </c>
      <c r="Y597" s="192">
        <v>0</v>
      </c>
      <c r="Z597" s="192">
        <v>0</v>
      </c>
      <c r="AA597" s="192">
        <v>0</v>
      </c>
      <c r="AB597" s="192">
        <v>0</v>
      </c>
      <c r="AC597" s="192">
        <v>0</v>
      </c>
      <c r="AD597" s="192">
        <v>0</v>
      </c>
      <c r="AE597" s="192">
        <v>0</v>
      </c>
      <c r="AF597" s="192">
        <v>0</v>
      </c>
      <c r="AG597" s="192">
        <v>0</v>
      </c>
      <c r="AH597" s="83">
        <v>0</v>
      </c>
      <c r="AI597" s="83">
        <v>0</v>
      </c>
      <c r="AJ597" s="83">
        <v>0</v>
      </c>
      <c r="AK597" s="192">
        <v>0</v>
      </c>
      <c r="AL597" s="192">
        <v>0</v>
      </c>
      <c r="AM597" s="192">
        <v>0</v>
      </c>
      <c r="AN597" s="192">
        <v>0</v>
      </c>
      <c r="AO597" s="192">
        <v>0</v>
      </c>
      <c r="AP597" s="192">
        <v>0</v>
      </c>
      <c r="AQ597" s="192">
        <v>0</v>
      </c>
      <c r="AR597" s="192">
        <v>0</v>
      </c>
      <c r="AS597" s="192">
        <v>0</v>
      </c>
      <c r="AT597" s="192">
        <v>0</v>
      </c>
      <c r="AU597" s="83">
        <v>0</v>
      </c>
      <c r="AV597" s="636" t="s">
        <v>997</v>
      </c>
    </row>
    <row r="598" spans="1:48" ht="15.75" customHeight="1">
      <c r="A598" s="585"/>
      <c r="B598" s="588"/>
      <c r="C598" s="656"/>
      <c r="D598" s="577"/>
      <c r="E598" s="570"/>
      <c r="F598" s="82" t="s">
        <v>19</v>
      </c>
      <c r="G598" s="82" t="s">
        <v>22</v>
      </c>
      <c r="H598" s="82" t="s">
        <v>673</v>
      </c>
      <c r="I598" s="82" t="s">
        <v>673</v>
      </c>
      <c r="J598" s="561"/>
      <c r="K598" s="561"/>
      <c r="L598" s="564"/>
      <c r="M598" s="564"/>
      <c r="N598" s="86">
        <v>0</v>
      </c>
      <c r="O598" s="85">
        <v>0</v>
      </c>
      <c r="P598" s="85">
        <v>2.2950000000000002E-2</v>
      </c>
      <c r="Q598" s="86">
        <v>70</v>
      </c>
      <c r="R598" s="86">
        <v>125</v>
      </c>
      <c r="S598" s="86">
        <v>80.999179999999996</v>
      </c>
      <c r="T598" s="86">
        <v>55.811</v>
      </c>
      <c r="U598" s="83">
        <f t="shared" ref="U598:U602" si="257">SUM(N598:T598)</f>
        <v>331.83312999999993</v>
      </c>
      <c r="V598" s="171" t="s">
        <v>8</v>
      </c>
      <c r="W598" s="207">
        <v>70000</v>
      </c>
      <c r="X598" s="207">
        <v>0</v>
      </c>
      <c r="Y598" s="207">
        <v>0</v>
      </c>
      <c r="Z598" s="207">
        <v>0</v>
      </c>
      <c r="AA598" s="207">
        <v>0</v>
      </c>
      <c r="AB598" s="207">
        <v>0</v>
      </c>
      <c r="AC598" s="207">
        <v>0</v>
      </c>
      <c r="AD598" s="207">
        <v>0</v>
      </c>
      <c r="AE598" s="207">
        <v>0</v>
      </c>
      <c r="AF598" s="207">
        <v>0</v>
      </c>
      <c r="AG598" s="207">
        <v>0</v>
      </c>
      <c r="AH598" s="86">
        <v>0</v>
      </c>
      <c r="AI598" s="86">
        <v>0</v>
      </c>
      <c r="AJ598" s="86">
        <v>0</v>
      </c>
      <c r="AK598" s="207">
        <v>0</v>
      </c>
      <c r="AL598" s="207">
        <v>0</v>
      </c>
      <c r="AM598" s="207">
        <v>0</v>
      </c>
      <c r="AN598" s="207">
        <v>0</v>
      </c>
      <c r="AO598" s="207">
        <v>0</v>
      </c>
      <c r="AP598" s="207">
        <v>0</v>
      </c>
      <c r="AQ598" s="207">
        <v>0</v>
      </c>
      <c r="AR598" s="207">
        <v>0</v>
      </c>
      <c r="AS598" s="207">
        <v>0</v>
      </c>
      <c r="AT598" s="207">
        <v>0</v>
      </c>
      <c r="AU598" s="86">
        <v>0</v>
      </c>
      <c r="AV598" s="637"/>
    </row>
    <row r="599" spans="1:48" ht="19.5" customHeight="1">
      <c r="A599" s="585"/>
      <c r="B599" s="588"/>
      <c r="C599" s="656"/>
      <c r="D599" s="577"/>
      <c r="E599" s="570"/>
      <c r="F599" s="82" t="s">
        <v>39</v>
      </c>
      <c r="G599" s="82" t="s">
        <v>21</v>
      </c>
      <c r="H599" s="566" t="s">
        <v>381</v>
      </c>
      <c r="I599" s="566" t="s">
        <v>674</v>
      </c>
      <c r="J599" s="561"/>
      <c r="K599" s="561"/>
      <c r="L599" s="564"/>
      <c r="M599" s="564"/>
      <c r="N599" s="83">
        <v>0</v>
      </c>
      <c r="O599" s="83">
        <v>0</v>
      </c>
      <c r="P599" s="83">
        <v>0</v>
      </c>
      <c r="Q599" s="83">
        <v>0</v>
      </c>
      <c r="R599" s="83">
        <v>0.37725999999999998</v>
      </c>
      <c r="S599" s="83">
        <v>0.65937000000000001</v>
      </c>
      <c r="T599" s="86">
        <v>25.188410000000001</v>
      </c>
      <c r="U599" s="83">
        <f>SUM(N599:T599)</f>
        <v>26.22504</v>
      </c>
      <c r="V599" s="170" t="s">
        <v>50</v>
      </c>
      <c r="W599" s="192">
        <v>0</v>
      </c>
      <c r="X599" s="192">
        <v>0</v>
      </c>
      <c r="Y599" s="192">
        <v>0</v>
      </c>
      <c r="Z599" s="192">
        <v>0</v>
      </c>
      <c r="AA599" s="192">
        <v>0</v>
      </c>
      <c r="AB599" s="192">
        <v>0</v>
      </c>
      <c r="AC599" s="192">
        <v>0</v>
      </c>
      <c r="AD599" s="192">
        <v>0</v>
      </c>
      <c r="AE599" s="192">
        <v>0</v>
      </c>
      <c r="AF599" s="192">
        <v>0</v>
      </c>
      <c r="AG599" s="192">
        <v>0</v>
      </c>
      <c r="AH599" s="83">
        <v>0</v>
      </c>
      <c r="AI599" s="83">
        <v>0</v>
      </c>
      <c r="AJ599" s="83">
        <v>0</v>
      </c>
      <c r="AK599" s="192">
        <v>0</v>
      </c>
      <c r="AL599" s="192">
        <v>0</v>
      </c>
      <c r="AM599" s="192">
        <v>0</v>
      </c>
      <c r="AN599" s="192">
        <v>0</v>
      </c>
      <c r="AO599" s="192">
        <v>0</v>
      </c>
      <c r="AP599" s="192">
        <v>0</v>
      </c>
      <c r="AQ599" s="192">
        <v>0</v>
      </c>
      <c r="AR599" s="192">
        <v>0</v>
      </c>
      <c r="AS599" s="192">
        <v>0</v>
      </c>
      <c r="AT599" s="192">
        <v>0</v>
      </c>
      <c r="AU599" s="83">
        <v>0</v>
      </c>
      <c r="AV599" s="637"/>
    </row>
    <row r="600" spans="1:48">
      <c r="A600" s="585"/>
      <c r="B600" s="588"/>
      <c r="C600" s="656"/>
      <c r="D600" s="577"/>
      <c r="E600" s="570"/>
      <c r="F600" s="82"/>
      <c r="G600" s="82"/>
      <c r="H600" s="567"/>
      <c r="I600" s="567"/>
      <c r="J600" s="561"/>
      <c r="K600" s="561"/>
      <c r="L600" s="564"/>
      <c r="M600" s="564"/>
      <c r="N600" s="83">
        <v>0</v>
      </c>
      <c r="O600" s="83">
        <v>0</v>
      </c>
      <c r="P600" s="83">
        <v>0</v>
      </c>
      <c r="Q600" s="83">
        <v>0</v>
      </c>
      <c r="R600" s="83">
        <v>0</v>
      </c>
      <c r="S600" s="83">
        <v>0</v>
      </c>
      <c r="T600" s="83">
        <v>0</v>
      </c>
      <c r="U600" s="83">
        <f t="shared" si="257"/>
        <v>0</v>
      </c>
      <c r="V600" s="170" t="s">
        <v>51</v>
      </c>
      <c r="W600" s="192">
        <v>0</v>
      </c>
      <c r="X600" s="192">
        <v>0</v>
      </c>
      <c r="Y600" s="192">
        <v>0</v>
      </c>
      <c r="Z600" s="192">
        <v>0</v>
      </c>
      <c r="AA600" s="192">
        <v>0</v>
      </c>
      <c r="AB600" s="192">
        <v>0</v>
      </c>
      <c r="AC600" s="192">
        <v>0</v>
      </c>
      <c r="AD600" s="192">
        <v>0</v>
      </c>
      <c r="AE600" s="192">
        <v>0</v>
      </c>
      <c r="AF600" s="192">
        <v>0</v>
      </c>
      <c r="AG600" s="192">
        <v>0</v>
      </c>
      <c r="AH600" s="83">
        <v>0</v>
      </c>
      <c r="AI600" s="83">
        <v>0</v>
      </c>
      <c r="AJ600" s="83">
        <v>0</v>
      </c>
      <c r="AK600" s="192">
        <v>0</v>
      </c>
      <c r="AL600" s="192">
        <v>0</v>
      </c>
      <c r="AM600" s="192">
        <v>0</v>
      </c>
      <c r="AN600" s="192">
        <v>0</v>
      </c>
      <c r="AO600" s="192">
        <v>0</v>
      </c>
      <c r="AP600" s="192">
        <v>0</v>
      </c>
      <c r="AQ600" s="192">
        <v>0</v>
      </c>
      <c r="AR600" s="192">
        <v>0</v>
      </c>
      <c r="AS600" s="192">
        <v>0</v>
      </c>
      <c r="AT600" s="192">
        <v>0</v>
      </c>
      <c r="AU600" s="83">
        <v>0</v>
      </c>
      <c r="AV600" s="637"/>
    </row>
    <row r="601" spans="1:48">
      <c r="A601" s="585"/>
      <c r="B601" s="588"/>
      <c r="C601" s="656"/>
      <c r="D601" s="577"/>
      <c r="E601" s="570"/>
      <c r="F601" s="82"/>
      <c r="G601" s="82"/>
      <c r="H601" s="567"/>
      <c r="I601" s="567"/>
      <c r="J601" s="561"/>
      <c r="K601" s="561"/>
      <c r="L601" s="564"/>
      <c r="M601" s="564"/>
      <c r="N601" s="86">
        <v>0</v>
      </c>
      <c r="O601" s="86">
        <v>0</v>
      </c>
      <c r="P601" s="86">
        <v>0</v>
      </c>
      <c r="Q601" s="86">
        <v>0</v>
      </c>
      <c r="R601" s="86">
        <v>0</v>
      </c>
      <c r="S601" s="86">
        <v>0</v>
      </c>
      <c r="T601" s="86">
        <v>0</v>
      </c>
      <c r="U601" s="83">
        <f t="shared" si="257"/>
        <v>0</v>
      </c>
      <c r="V601" s="170" t="s">
        <v>52</v>
      </c>
      <c r="W601" s="207">
        <v>0</v>
      </c>
      <c r="X601" s="207">
        <v>0</v>
      </c>
      <c r="Y601" s="207">
        <v>0</v>
      </c>
      <c r="Z601" s="207">
        <v>0</v>
      </c>
      <c r="AA601" s="207">
        <v>0</v>
      </c>
      <c r="AB601" s="207">
        <v>0</v>
      </c>
      <c r="AC601" s="207">
        <v>0</v>
      </c>
      <c r="AD601" s="207">
        <v>0</v>
      </c>
      <c r="AE601" s="207">
        <v>0</v>
      </c>
      <c r="AF601" s="207">
        <v>0</v>
      </c>
      <c r="AG601" s="207">
        <v>0</v>
      </c>
      <c r="AH601" s="86">
        <v>0</v>
      </c>
      <c r="AI601" s="86">
        <v>0</v>
      </c>
      <c r="AJ601" s="86">
        <v>0</v>
      </c>
      <c r="AK601" s="207">
        <v>0</v>
      </c>
      <c r="AL601" s="207">
        <v>0</v>
      </c>
      <c r="AM601" s="207">
        <v>0</v>
      </c>
      <c r="AN601" s="207">
        <v>0</v>
      </c>
      <c r="AO601" s="207">
        <v>0</v>
      </c>
      <c r="AP601" s="207">
        <v>0</v>
      </c>
      <c r="AQ601" s="207">
        <v>0</v>
      </c>
      <c r="AR601" s="207">
        <v>0</v>
      </c>
      <c r="AS601" s="207">
        <v>0</v>
      </c>
      <c r="AT601" s="207">
        <v>0</v>
      </c>
      <c r="AU601" s="86">
        <v>0</v>
      </c>
      <c r="AV601" s="638"/>
    </row>
    <row r="602" spans="1:48">
      <c r="A602" s="585"/>
      <c r="B602" s="589"/>
      <c r="C602" s="656"/>
      <c r="D602" s="578"/>
      <c r="E602" s="571"/>
      <c r="F602" s="91"/>
      <c r="G602" s="91"/>
      <c r="H602" s="568"/>
      <c r="I602" s="568"/>
      <c r="J602" s="562"/>
      <c r="K602" s="562"/>
      <c r="L602" s="565"/>
      <c r="M602" s="565"/>
      <c r="N602" s="88">
        <f>SUM(N597:N601)</f>
        <v>0</v>
      </c>
      <c r="O602" s="88">
        <f t="shared" ref="O602:T602" si="258">SUM(O597:O601)</f>
        <v>0</v>
      </c>
      <c r="P602" s="88">
        <f t="shared" si="258"/>
        <v>2.2950000000000002E-2</v>
      </c>
      <c r="Q602" s="175">
        <f t="shared" si="258"/>
        <v>70</v>
      </c>
      <c r="R602" s="175">
        <f t="shared" si="258"/>
        <v>125.37726000000001</v>
      </c>
      <c r="S602" s="175">
        <f t="shared" si="258"/>
        <v>81.658549999999991</v>
      </c>
      <c r="T602" s="175">
        <f t="shared" si="258"/>
        <v>80.999409999999997</v>
      </c>
      <c r="U602" s="176">
        <f t="shared" si="257"/>
        <v>358.05817000000002</v>
      </c>
      <c r="V602" s="177" t="s">
        <v>11</v>
      </c>
      <c r="W602" s="193">
        <f t="shared" ref="W602:AU602" si="259">SUM(W597:W601)</f>
        <v>70000</v>
      </c>
      <c r="X602" s="193">
        <f t="shared" si="259"/>
        <v>0</v>
      </c>
      <c r="Y602" s="193">
        <f t="shared" si="259"/>
        <v>0</v>
      </c>
      <c r="Z602" s="193">
        <f t="shared" si="259"/>
        <v>0</v>
      </c>
      <c r="AA602" s="193">
        <f t="shared" si="259"/>
        <v>0</v>
      </c>
      <c r="AB602" s="193">
        <f t="shared" si="259"/>
        <v>0</v>
      </c>
      <c r="AC602" s="193">
        <f t="shared" si="259"/>
        <v>0</v>
      </c>
      <c r="AD602" s="193">
        <f t="shared" si="259"/>
        <v>0</v>
      </c>
      <c r="AE602" s="193">
        <f t="shared" si="259"/>
        <v>0</v>
      </c>
      <c r="AF602" s="193">
        <f t="shared" si="259"/>
        <v>0</v>
      </c>
      <c r="AG602" s="193">
        <f t="shared" si="259"/>
        <v>0</v>
      </c>
      <c r="AH602" s="175">
        <f t="shared" si="259"/>
        <v>0</v>
      </c>
      <c r="AI602" s="175">
        <f t="shared" si="259"/>
        <v>0</v>
      </c>
      <c r="AJ602" s="175">
        <f t="shared" si="259"/>
        <v>0</v>
      </c>
      <c r="AK602" s="193">
        <f t="shared" si="259"/>
        <v>0</v>
      </c>
      <c r="AL602" s="193">
        <f t="shared" si="259"/>
        <v>0</v>
      </c>
      <c r="AM602" s="193">
        <f t="shared" si="259"/>
        <v>0</v>
      </c>
      <c r="AN602" s="193">
        <f t="shared" si="259"/>
        <v>0</v>
      </c>
      <c r="AO602" s="193">
        <f t="shared" si="259"/>
        <v>0</v>
      </c>
      <c r="AP602" s="193">
        <f t="shared" si="259"/>
        <v>0</v>
      </c>
      <c r="AQ602" s="193">
        <f t="shared" si="259"/>
        <v>0</v>
      </c>
      <c r="AR602" s="193">
        <f t="shared" si="259"/>
        <v>0</v>
      </c>
      <c r="AS602" s="193">
        <f t="shared" si="259"/>
        <v>0</v>
      </c>
      <c r="AT602" s="193">
        <f t="shared" si="259"/>
        <v>0</v>
      </c>
      <c r="AU602" s="175">
        <f t="shared" si="259"/>
        <v>0</v>
      </c>
      <c r="AV602" s="328"/>
    </row>
    <row r="603" spans="1:48" ht="15.75" customHeight="1">
      <c r="A603" s="585"/>
      <c r="B603" s="573" t="s">
        <v>675</v>
      </c>
      <c r="C603" s="656" t="s">
        <v>676</v>
      </c>
      <c r="D603" s="576" t="s">
        <v>662</v>
      </c>
      <c r="E603" s="569" t="s">
        <v>677</v>
      </c>
      <c r="F603" s="82" t="s">
        <v>18</v>
      </c>
      <c r="G603" s="82" t="s">
        <v>20</v>
      </c>
      <c r="H603" s="82" t="s">
        <v>678</v>
      </c>
      <c r="I603" s="82" t="s">
        <v>678</v>
      </c>
      <c r="J603" s="560">
        <v>2023</v>
      </c>
      <c r="K603" s="560">
        <v>2023</v>
      </c>
      <c r="L603" s="563">
        <v>7.96</v>
      </c>
      <c r="M603" s="563">
        <f>Q609+R609+S609+T609</f>
        <v>7.9602299999999993</v>
      </c>
      <c r="N603" s="86">
        <v>0</v>
      </c>
      <c r="O603" s="86">
        <v>0</v>
      </c>
      <c r="P603" s="86">
        <v>0</v>
      </c>
      <c r="Q603" s="86">
        <v>0</v>
      </c>
      <c r="R603" s="86">
        <v>0</v>
      </c>
      <c r="S603" s="86">
        <v>0</v>
      </c>
      <c r="T603" s="86">
        <v>0</v>
      </c>
      <c r="U603" s="83">
        <f>SUM(N603:T603)</f>
        <v>0</v>
      </c>
      <c r="V603" s="170" t="s">
        <v>3</v>
      </c>
      <c r="W603" s="207">
        <v>0</v>
      </c>
      <c r="X603" s="207">
        <v>0</v>
      </c>
      <c r="Y603" s="207">
        <v>0</v>
      </c>
      <c r="Z603" s="207">
        <v>0</v>
      </c>
      <c r="AA603" s="207">
        <v>0</v>
      </c>
      <c r="AB603" s="207">
        <v>0</v>
      </c>
      <c r="AC603" s="207">
        <v>0</v>
      </c>
      <c r="AD603" s="207">
        <v>0</v>
      </c>
      <c r="AE603" s="207">
        <v>0</v>
      </c>
      <c r="AF603" s="207">
        <v>0</v>
      </c>
      <c r="AG603" s="207">
        <v>0</v>
      </c>
      <c r="AH603" s="86">
        <v>0</v>
      </c>
      <c r="AI603" s="86">
        <v>0</v>
      </c>
      <c r="AJ603" s="86">
        <v>0</v>
      </c>
      <c r="AK603" s="207">
        <v>0</v>
      </c>
      <c r="AL603" s="207">
        <v>0</v>
      </c>
      <c r="AM603" s="207">
        <v>0</v>
      </c>
      <c r="AN603" s="207">
        <v>0</v>
      </c>
      <c r="AO603" s="207">
        <v>0</v>
      </c>
      <c r="AP603" s="207">
        <v>0</v>
      </c>
      <c r="AQ603" s="207">
        <v>0</v>
      </c>
      <c r="AR603" s="207">
        <v>0</v>
      </c>
      <c r="AS603" s="207">
        <v>0</v>
      </c>
      <c r="AT603" s="207">
        <v>0</v>
      </c>
      <c r="AU603" s="86">
        <v>0</v>
      </c>
      <c r="AV603" s="302"/>
    </row>
    <row r="604" spans="1:48" ht="18.75" customHeight="1">
      <c r="A604" s="585"/>
      <c r="B604" s="574"/>
      <c r="C604" s="656"/>
      <c r="D604" s="577"/>
      <c r="E604" s="570"/>
      <c r="F604" s="82" t="s">
        <v>19</v>
      </c>
      <c r="G604" s="82" t="s">
        <v>22</v>
      </c>
      <c r="H604" s="82" t="s">
        <v>679</v>
      </c>
      <c r="I604" s="82" t="s">
        <v>679</v>
      </c>
      <c r="J604" s="561"/>
      <c r="K604" s="561"/>
      <c r="L604" s="564"/>
      <c r="M604" s="564"/>
      <c r="N604" s="86">
        <v>0</v>
      </c>
      <c r="O604" s="86">
        <v>0</v>
      </c>
      <c r="P604" s="86">
        <v>0</v>
      </c>
      <c r="Q604" s="86">
        <v>0</v>
      </c>
      <c r="R604" s="86">
        <v>7.9602299999999993</v>
      </c>
      <c r="S604" s="86">
        <v>0</v>
      </c>
      <c r="T604" s="86">
        <v>0</v>
      </c>
      <c r="U604" s="83">
        <f>SUM(N604:T604)</f>
        <v>7.9602299999999993</v>
      </c>
      <c r="V604" s="171" t="s">
        <v>8</v>
      </c>
      <c r="W604" s="207">
        <v>0</v>
      </c>
      <c r="X604" s="207">
        <f>X605</f>
        <v>0</v>
      </c>
      <c r="Y604" s="207">
        <f t="shared" ref="Y604:AS604" si="260">Y605</f>
        <v>0</v>
      </c>
      <c r="Z604" s="207">
        <f t="shared" si="260"/>
        <v>0</v>
      </c>
      <c r="AA604" s="207">
        <f t="shared" si="260"/>
        <v>0</v>
      </c>
      <c r="AB604" s="207">
        <f t="shared" si="260"/>
        <v>0</v>
      </c>
      <c r="AC604" s="207">
        <f t="shared" si="260"/>
        <v>0</v>
      </c>
      <c r="AD604" s="207">
        <f t="shared" si="260"/>
        <v>0</v>
      </c>
      <c r="AE604" s="207">
        <f t="shared" si="260"/>
        <v>0</v>
      </c>
      <c r="AF604" s="207">
        <f t="shared" si="260"/>
        <v>0</v>
      </c>
      <c r="AG604" s="207">
        <f t="shared" si="260"/>
        <v>0</v>
      </c>
      <c r="AH604" s="207">
        <f t="shared" si="260"/>
        <v>0</v>
      </c>
      <c r="AI604" s="207">
        <f t="shared" si="260"/>
        <v>0</v>
      </c>
      <c r="AJ604" s="207">
        <f t="shared" si="260"/>
        <v>0</v>
      </c>
      <c r="AK604" s="207">
        <f t="shared" si="260"/>
        <v>28.65</v>
      </c>
      <c r="AL604" s="207">
        <f t="shared" si="260"/>
        <v>0</v>
      </c>
      <c r="AM604" s="207">
        <f t="shared" si="260"/>
        <v>0</v>
      </c>
      <c r="AN604" s="207">
        <f t="shared" si="260"/>
        <v>0</v>
      </c>
      <c r="AO604" s="207">
        <f t="shared" si="260"/>
        <v>0</v>
      </c>
      <c r="AP604" s="207">
        <f t="shared" si="260"/>
        <v>0</v>
      </c>
      <c r="AQ604" s="207">
        <f t="shared" si="260"/>
        <v>0</v>
      </c>
      <c r="AR604" s="207">
        <f t="shared" si="260"/>
        <v>0</v>
      </c>
      <c r="AS604" s="207">
        <f t="shared" si="260"/>
        <v>0</v>
      </c>
      <c r="AT604" s="207">
        <v>0</v>
      </c>
      <c r="AU604" s="86">
        <v>0</v>
      </c>
      <c r="AV604" s="302"/>
    </row>
    <row r="605" spans="1:48" s="275" customFormat="1" ht="30" hidden="1" customHeight="1">
      <c r="A605" s="585"/>
      <c r="B605" s="574"/>
      <c r="C605" s="656"/>
      <c r="D605" s="577"/>
      <c r="E605" s="570"/>
      <c r="F605" s="285"/>
      <c r="G605" s="285"/>
      <c r="H605" s="285"/>
      <c r="I605" s="285"/>
      <c r="J605" s="561"/>
      <c r="K605" s="561"/>
      <c r="L605" s="564"/>
      <c r="M605" s="564"/>
      <c r="N605" s="281"/>
      <c r="O605" s="281"/>
      <c r="P605" s="281"/>
      <c r="Q605" s="281"/>
      <c r="R605" s="281"/>
      <c r="S605" s="281"/>
      <c r="T605" s="281"/>
      <c r="U605" s="282"/>
      <c r="V605" s="283" t="s">
        <v>970</v>
      </c>
      <c r="W605" s="284"/>
      <c r="X605" s="284"/>
      <c r="Y605" s="284"/>
      <c r="Z605" s="284"/>
      <c r="AA605" s="284"/>
      <c r="AB605" s="284"/>
      <c r="AC605" s="284"/>
      <c r="AD605" s="284"/>
      <c r="AE605" s="284"/>
      <c r="AF605" s="284"/>
      <c r="AG605" s="284"/>
      <c r="AH605" s="281"/>
      <c r="AI605" s="281"/>
      <c r="AJ605" s="281"/>
      <c r="AK605" s="284">
        <v>28.65</v>
      </c>
      <c r="AL605" s="284"/>
      <c r="AM605" s="284"/>
      <c r="AN605" s="284"/>
      <c r="AO605" s="284"/>
      <c r="AP605" s="284"/>
      <c r="AQ605" s="284"/>
      <c r="AR605" s="284"/>
      <c r="AS605" s="284"/>
      <c r="AT605" s="284"/>
      <c r="AU605" s="281"/>
      <c r="AV605" s="330"/>
    </row>
    <row r="606" spans="1:48" ht="15.75" customHeight="1">
      <c r="A606" s="585"/>
      <c r="B606" s="574"/>
      <c r="C606" s="656"/>
      <c r="D606" s="577"/>
      <c r="E606" s="570"/>
      <c r="F606" s="566" t="s">
        <v>39</v>
      </c>
      <c r="G606" s="566" t="s">
        <v>21</v>
      </c>
      <c r="H606" s="566" t="s">
        <v>680</v>
      </c>
      <c r="I606" s="566" t="s">
        <v>659</v>
      </c>
      <c r="J606" s="561"/>
      <c r="K606" s="561"/>
      <c r="L606" s="564"/>
      <c r="M606" s="564"/>
      <c r="N606" s="86">
        <v>0</v>
      </c>
      <c r="O606" s="86">
        <v>0</v>
      </c>
      <c r="P606" s="86">
        <v>0</v>
      </c>
      <c r="Q606" s="86">
        <v>0</v>
      </c>
      <c r="R606" s="86">
        <v>0</v>
      </c>
      <c r="S606" s="86">
        <v>0</v>
      </c>
      <c r="T606" s="86">
        <v>0</v>
      </c>
      <c r="U606" s="83">
        <f>SUM(N606:T606)</f>
        <v>0</v>
      </c>
      <c r="V606" s="170" t="s">
        <v>50</v>
      </c>
      <c r="W606" s="207">
        <v>0</v>
      </c>
      <c r="X606" s="207">
        <v>0</v>
      </c>
      <c r="Y606" s="207">
        <v>0</v>
      </c>
      <c r="Z606" s="207">
        <v>0</v>
      </c>
      <c r="AA606" s="207">
        <v>0</v>
      </c>
      <c r="AB606" s="207">
        <v>0</v>
      </c>
      <c r="AC606" s="207">
        <v>0</v>
      </c>
      <c r="AD606" s="207">
        <v>0</v>
      </c>
      <c r="AE606" s="207">
        <v>0</v>
      </c>
      <c r="AF606" s="207">
        <v>0</v>
      </c>
      <c r="AG606" s="207">
        <v>0</v>
      </c>
      <c r="AH606" s="86">
        <v>0</v>
      </c>
      <c r="AI606" s="86">
        <v>0</v>
      </c>
      <c r="AJ606" s="86">
        <v>0</v>
      </c>
      <c r="AK606" s="207">
        <v>0</v>
      </c>
      <c r="AL606" s="207">
        <v>0</v>
      </c>
      <c r="AM606" s="207">
        <v>0</v>
      </c>
      <c r="AN606" s="207">
        <v>0</v>
      </c>
      <c r="AO606" s="207">
        <v>0</v>
      </c>
      <c r="AP606" s="207">
        <v>0</v>
      </c>
      <c r="AQ606" s="207">
        <v>0</v>
      </c>
      <c r="AR606" s="207">
        <v>0</v>
      </c>
      <c r="AS606" s="207">
        <v>0</v>
      </c>
      <c r="AT606" s="207">
        <v>0</v>
      </c>
      <c r="AU606" s="86">
        <v>0</v>
      </c>
      <c r="AV606" s="302"/>
    </row>
    <row r="607" spans="1:48">
      <c r="A607" s="585"/>
      <c r="B607" s="574"/>
      <c r="C607" s="656"/>
      <c r="D607" s="577"/>
      <c r="E607" s="570"/>
      <c r="F607" s="567"/>
      <c r="G607" s="567"/>
      <c r="H607" s="567"/>
      <c r="I607" s="567"/>
      <c r="J607" s="561"/>
      <c r="K607" s="561"/>
      <c r="L607" s="564"/>
      <c r="M607" s="564"/>
      <c r="N607" s="86">
        <v>0</v>
      </c>
      <c r="O607" s="86">
        <v>0</v>
      </c>
      <c r="P607" s="86">
        <v>0</v>
      </c>
      <c r="Q607" s="86">
        <v>0</v>
      </c>
      <c r="R607" s="86">
        <v>0</v>
      </c>
      <c r="S607" s="86">
        <v>0</v>
      </c>
      <c r="T607" s="86">
        <v>0</v>
      </c>
      <c r="U607" s="83">
        <f>SUM(N607:T607)</f>
        <v>0</v>
      </c>
      <c r="V607" s="170" t="s">
        <v>51</v>
      </c>
      <c r="W607" s="207">
        <v>0</v>
      </c>
      <c r="X607" s="207">
        <v>0</v>
      </c>
      <c r="Y607" s="207">
        <v>0</v>
      </c>
      <c r="Z607" s="207">
        <v>0</v>
      </c>
      <c r="AA607" s="207">
        <v>0</v>
      </c>
      <c r="AB607" s="207">
        <v>0</v>
      </c>
      <c r="AC607" s="207">
        <v>0</v>
      </c>
      <c r="AD607" s="207">
        <v>0</v>
      </c>
      <c r="AE607" s="207">
        <v>0</v>
      </c>
      <c r="AF607" s="207">
        <v>0</v>
      </c>
      <c r="AG607" s="207">
        <v>0</v>
      </c>
      <c r="AH607" s="86">
        <v>0</v>
      </c>
      <c r="AI607" s="86">
        <v>0</v>
      </c>
      <c r="AJ607" s="86">
        <v>0</v>
      </c>
      <c r="AK607" s="207">
        <v>0</v>
      </c>
      <c r="AL607" s="207">
        <v>0</v>
      </c>
      <c r="AM607" s="207">
        <v>0</v>
      </c>
      <c r="AN607" s="207">
        <v>0</v>
      </c>
      <c r="AO607" s="207">
        <v>0</v>
      </c>
      <c r="AP607" s="207">
        <v>0</v>
      </c>
      <c r="AQ607" s="207">
        <v>0</v>
      </c>
      <c r="AR607" s="207">
        <v>0</v>
      </c>
      <c r="AS607" s="207">
        <v>0</v>
      </c>
      <c r="AT607" s="207">
        <v>0</v>
      </c>
      <c r="AU607" s="86">
        <v>0</v>
      </c>
      <c r="AV607" s="302"/>
    </row>
    <row r="608" spans="1:48">
      <c r="A608" s="585"/>
      <c r="B608" s="574"/>
      <c r="C608" s="656"/>
      <c r="D608" s="577"/>
      <c r="E608" s="570"/>
      <c r="F608" s="567"/>
      <c r="G608" s="567"/>
      <c r="H608" s="567"/>
      <c r="I608" s="567"/>
      <c r="J608" s="561"/>
      <c r="K608" s="561"/>
      <c r="L608" s="564"/>
      <c r="M608" s="564"/>
      <c r="N608" s="86">
        <v>0</v>
      </c>
      <c r="O608" s="86">
        <v>0</v>
      </c>
      <c r="P608" s="86">
        <v>0</v>
      </c>
      <c r="Q608" s="86">
        <v>0</v>
      </c>
      <c r="R608" s="86">
        <v>0</v>
      </c>
      <c r="S608" s="86">
        <v>0</v>
      </c>
      <c r="T608" s="86">
        <v>0</v>
      </c>
      <c r="U608" s="83">
        <f>SUM(N608:T608)</f>
        <v>0</v>
      </c>
      <c r="V608" s="170" t="s">
        <v>52</v>
      </c>
      <c r="W608" s="207">
        <v>0</v>
      </c>
      <c r="X608" s="207">
        <v>0</v>
      </c>
      <c r="Y608" s="207">
        <v>0</v>
      </c>
      <c r="Z608" s="207">
        <v>0</v>
      </c>
      <c r="AA608" s="207">
        <v>0</v>
      </c>
      <c r="AB608" s="207">
        <v>0</v>
      </c>
      <c r="AC608" s="207">
        <v>0</v>
      </c>
      <c r="AD608" s="207">
        <v>0</v>
      </c>
      <c r="AE608" s="207">
        <v>0</v>
      </c>
      <c r="AF608" s="207">
        <v>0</v>
      </c>
      <c r="AG608" s="207">
        <v>0</v>
      </c>
      <c r="AH608" s="86">
        <v>0</v>
      </c>
      <c r="AI608" s="86">
        <v>0</v>
      </c>
      <c r="AJ608" s="86">
        <v>0</v>
      </c>
      <c r="AK608" s="207">
        <v>0</v>
      </c>
      <c r="AL608" s="207">
        <v>0</v>
      </c>
      <c r="AM608" s="207">
        <v>0</v>
      </c>
      <c r="AN608" s="207">
        <v>0</v>
      </c>
      <c r="AO608" s="207">
        <v>0</v>
      </c>
      <c r="AP608" s="207">
        <v>0</v>
      </c>
      <c r="AQ608" s="207">
        <v>0</v>
      </c>
      <c r="AR608" s="207">
        <v>0</v>
      </c>
      <c r="AS608" s="207">
        <v>0</v>
      </c>
      <c r="AT608" s="207">
        <v>0</v>
      </c>
      <c r="AU608" s="86">
        <v>0</v>
      </c>
      <c r="AV608" s="302"/>
    </row>
    <row r="609" spans="1:48">
      <c r="A609" s="586"/>
      <c r="B609" s="575"/>
      <c r="C609" s="656"/>
      <c r="D609" s="578"/>
      <c r="E609" s="571"/>
      <c r="F609" s="568"/>
      <c r="G609" s="568"/>
      <c r="H609" s="568"/>
      <c r="I609" s="568"/>
      <c r="J609" s="562"/>
      <c r="K609" s="562"/>
      <c r="L609" s="565"/>
      <c r="M609" s="565"/>
      <c r="N609" s="88">
        <f t="shared" ref="N609:T609" si="261">SUM(N603:N608)</f>
        <v>0</v>
      </c>
      <c r="O609" s="88">
        <f t="shared" si="261"/>
        <v>0</v>
      </c>
      <c r="P609" s="88">
        <f t="shared" si="261"/>
        <v>0</v>
      </c>
      <c r="Q609" s="175">
        <f t="shared" si="261"/>
        <v>0</v>
      </c>
      <c r="R609" s="175">
        <f t="shared" si="261"/>
        <v>7.9602299999999993</v>
      </c>
      <c r="S609" s="175">
        <f t="shared" si="261"/>
        <v>0</v>
      </c>
      <c r="T609" s="175">
        <f t="shared" si="261"/>
        <v>0</v>
      </c>
      <c r="U609" s="176">
        <f t="shared" ref="U609" si="262">SUM(N609:T609)</f>
        <v>7.9602299999999993</v>
      </c>
      <c r="V609" s="177" t="s">
        <v>11</v>
      </c>
      <c r="W609" s="193">
        <f t="shared" ref="W609" si="263">SUM(W603:W608)</f>
        <v>0</v>
      </c>
      <c r="X609" s="193">
        <f>X604</f>
        <v>0</v>
      </c>
      <c r="Y609" s="193">
        <f t="shared" ref="Y609:AS609" si="264">Y604</f>
        <v>0</v>
      </c>
      <c r="Z609" s="193">
        <f t="shared" si="264"/>
        <v>0</v>
      </c>
      <c r="AA609" s="193">
        <f t="shared" si="264"/>
        <v>0</v>
      </c>
      <c r="AB609" s="193">
        <f t="shared" si="264"/>
        <v>0</v>
      </c>
      <c r="AC609" s="193">
        <f t="shared" si="264"/>
        <v>0</v>
      </c>
      <c r="AD609" s="193">
        <f t="shared" si="264"/>
        <v>0</v>
      </c>
      <c r="AE609" s="193">
        <f t="shared" si="264"/>
        <v>0</v>
      </c>
      <c r="AF609" s="193">
        <f t="shared" si="264"/>
        <v>0</v>
      </c>
      <c r="AG609" s="193">
        <f t="shared" si="264"/>
        <v>0</v>
      </c>
      <c r="AH609" s="193">
        <f t="shared" si="264"/>
        <v>0</v>
      </c>
      <c r="AI609" s="193">
        <f t="shared" si="264"/>
        <v>0</v>
      </c>
      <c r="AJ609" s="193">
        <f t="shared" si="264"/>
        <v>0</v>
      </c>
      <c r="AK609" s="193">
        <f t="shared" si="264"/>
        <v>28.65</v>
      </c>
      <c r="AL609" s="193">
        <f t="shared" si="264"/>
        <v>0</v>
      </c>
      <c r="AM609" s="193">
        <f t="shared" si="264"/>
        <v>0</v>
      </c>
      <c r="AN609" s="193">
        <f t="shared" si="264"/>
        <v>0</v>
      </c>
      <c r="AO609" s="193">
        <f t="shared" si="264"/>
        <v>0</v>
      </c>
      <c r="AP609" s="193">
        <f t="shared" si="264"/>
        <v>0</v>
      </c>
      <c r="AQ609" s="193">
        <f t="shared" si="264"/>
        <v>0</v>
      </c>
      <c r="AR609" s="193">
        <f t="shared" si="264"/>
        <v>0</v>
      </c>
      <c r="AS609" s="193">
        <f t="shared" si="264"/>
        <v>0</v>
      </c>
      <c r="AT609" s="193">
        <f t="shared" ref="AT609:AU609" si="265">SUM(AT603:AT608)</f>
        <v>0</v>
      </c>
      <c r="AU609" s="175">
        <f t="shared" si="265"/>
        <v>0</v>
      </c>
      <c r="AV609" s="328"/>
    </row>
    <row r="610" spans="1:48" ht="19.5" hidden="1" customHeight="1">
      <c r="A610" s="556" t="s">
        <v>643</v>
      </c>
      <c r="B610" s="557"/>
      <c r="C610" s="557"/>
      <c r="D610" s="557"/>
      <c r="E610" s="557"/>
      <c r="F610" s="557"/>
      <c r="G610" s="557"/>
      <c r="H610" s="557"/>
      <c r="I610" s="557"/>
      <c r="J610" s="557"/>
      <c r="K610" s="557"/>
      <c r="L610" s="557"/>
      <c r="M610" s="557"/>
      <c r="N610" s="557"/>
      <c r="O610" s="557"/>
      <c r="P610" s="557"/>
      <c r="Q610" s="557"/>
      <c r="R610" s="557"/>
      <c r="S610" s="557"/>
      <c r="T610" s="557"/>
      <c r="U610" s="557"/>
      <c r="V610" s="557"/>
      <c r="W610" s="558"/>
      <c r="X610" s="558"/>
      <c r="Y610" s="558"/>
      <c r="Z610" s="558"/>
      <c r="AA610" s="558"/>
      <c r="AB610" s="558"/>
      <c r="AC610" s="558"/>
      <c r="AD610" s="558"/>
      <c r="AE610" s="558"/>
      <c r="AF610" s="558"/>
      <c r="AG610" s="558"/>
      <c r="AH610" s="558"/>
      <c r="AI610" s="558"/>
      <c r="AJ610" s="558"/>
      <c r="AK610" s="558"/>
      <c r="AL610" s="558"/>
      <c r="AM610" s="558"/>
      <c r="AN610" s="558"/>
      <c r="AO610" s="558"/>
      <c r="AP610" s="558"/>
      <c r="AQ610" s="558"/>
      <c r="AR610" s="558"/>
      <c r="AS610" s="558"/>
      <c r="AT610" s="558"/>
      <c r="AU610" s="558"/>
      <c r="AV610" s="559"/>
    </row>
    <row r="611" spans="1:48" ht="15.75" customHeight="1">
      <c r="A611" s="590" t="s">
        <v>54</v>
      </c>
      <c r="B611" s="573" t="s">
        <v>681</v>
      </c>
      <c r="C611" s="656" t="s">
        <v>682</v>
      </c>
      <c r="D611" s="576" t="s">
        <v>662</v>
      </c>
      <c r="E611" s="569" t="s">
        <v>683</v>
      </c>
      <c r="F611" s="82" t="s">
        <v>18</v>
      </c>
      <c r="G611" s="82" t="s">
        <v>20</v>
      </c>
      <c r="H611" s="82" t="s">
        <v>58</v>
      </c>
      <c r="I611" s="82" t="s">
        <v>378</v>
      </c>
      <c r="J611" s="560">
        <v>2023</v>
      </c>
      <c r="K611" s="560">
        <v>2025</v>
      </c>
      <c r="L611" s="563">
        <v>3.504</v>
      </c>
      <c r="M611" s="563">
        <v>0</v>
      </c>
      <c r="N611" s="86">
        <v>0</v>
      </c>
      <c r="O611" s="86">
        <v>0</v>
      </c>
      <c r="P611" s="86">
        <v>0</v>
      </c>
      <c r="Q611" s="86">
        <v>0</v>
      </c>
      <c r="R611" s="86">
        <v>0</v>
      </c>
      <c r="S611" s="86">
        <v>0</v>
      </c>
      <c r="T611" s="86">
        <v>0</v>
      </c>
      <c r="U611" s="83">
        <f>SUM(N611:T611)</f>
        <v>0</v>
      </c>
      <c r="V611" s="170" t="s">
        <v>3</v>
      </c>
      <c r="W611" s="207">
        <v>0</v>
      </c>
      <c r="X611" s="207">
        <v>0</v>
      </c>
      <c r="Y611" s="207">
        <v>0</v>
      </c>
      <c r="Z611" s="207">
        <v>0</v>
      </c>
      <c r="AA611" s="207">
        <v>0</v>
      </c>
      <c r="AB611" s="207">
        <v>0</v>
      </c>
      <c r="AC611" s="207">
        <v>0</v>
      </c>
      <c r="AD611" s="207">
        <v>0</v>
      </c>
      <c r="AE611" s="207">
        <v>0</v>
      </c>
      <c r="AF611" s="207">
        <v>0</v>
      </c>
      <c r="AG611" s="207">
        <v>0</v>
      </c>
      <c r="AH611" s="86">
        <v>0</v>
      </c>
      <c r="AI611" s="86">
        <v>0</v>
      </c>
      <c r="AJ611" s="86">
        <v>0</v>
      </c>
      <c r="AK611" s="207">
        <v>0</v>
      </c>
      <c r="AL611" s="207">
        <v>0</v>
      </c>
      <c r="AM611" s="207">
        <v>0</v>
      </c>
      <c r="AN611" s="207">
        <v>0</v>
      </c>
      <c r="AO611" s="207">
        <v>0</v>
      </c>
      <c r="AP611" s="207">
        <v>0</v>
      </c>
      <c r="AQ611" s="207">
        <v>0</v>
      </c>
      <c r="AR611" s="207">
        <v>0</v>
      </c>
      <c r="AS611" s="207">
        <v>0</v>
      </c>
      <c r="AT611" s="207">
        <v>0</v>
      </c>
      <c r="AU611" s="86">
        <v>0</v>
      </c>
      <c r="AV611" s="302"/>
    </row>
    <row r="612" spans="1:48" ht="15.75" customHeight="1">
      <c r="A612" s="591"/>
      <c r="B612" s="574"/>
      <c r="C612" s="656"/>
      <c r="D612" s="577"/>
      <c r="E612" s="570"/>
      <c r="F612" s="82" t="s">
        <v>19</v>
      </c>
      <c r="G612" s="82" t="s">
        <v>22</v>
      </c>
      <c r="H612" s="82" t="s">
        <v>306</v>
      </c>
      <c r="I612" s="82" t="s">
        <v>306</v>
      </c>
      <c r="J612" s="561"/>
      <c r="K612" s="561"/>
      <c r="L612" s="564"/>
      <c r="M612" s="564"/>
      <c r="N612" s="86">
        <v>0</v>
      </c>
      <c r="O612" s="86">
        <v>0</v>
      </c>
      <c r="P612" s="86">
        <v>0</v>
      </c>
      <c r="Q612" s="86">
        <v>0</v>
      </c>
      <c r="R612" s="86">
        <v>0.25</v>
      </c>
      <c r="S612" s="86">
        <v>1.627165</v>
      </c>
      <c r="T612" s="86">
        <v>1.627165</v>
      </c>
      <c r="U612" s="83">
        <f t="shared" ref="U612:U616" si="266">SUM(N612:T612)</f>
        <v>3.5043299999999999</v>
      </c>
      <c r="V612" s="171" t="s">
        <v>8</v>
      </c>
      <c r="W612" s="207">
        <v>0</v>
      </c>
      <c r="X612" s="207">
        <v>0</v>
      </c>
      <c r="Y612" s="207">
        <v>0</v>
      </c>
      <c r="Z612" s="207">
        <v>0</v>
      </c>
      <c r="AA612" s="207">
        <v>0</v>
      </c>
      <c r="AB612" s="207">
        <v>0</v>
      </c>
      <c r="AC612" s="207">
        <v>0</v>
      </c>
      <c r="AD612" s="207">
        <v>0</v>
      </c>
      <c r="AE612" s="207">
        <v>0</v>
      </c>
      <c r="AF612" s="207">
        <v>0</v>
      </c>
      <c r="AG612" s="207">
        <v>0</v>
      </c>
      <c r="AH612" s="86">
        <v>0</v>
      </c>
      <c r="AI612" s="86">
        <v>0</v>
      </c>
      <c r="AJ612" s="86">
        <v>0</v>
      </c>
      <c r="AK612" s="207">
        <v>0</v>
      </c>
      <c r="AL612" s="207">
        <v>0</v>
      </c>
      <c r="AM612" s="207">
        <v>0</v>
      </c>
      <c r="AN612" s="207">
        <v>0</v>
      </c>
      <c r="AO612" s="207">
        <v>0</v>
      </c>
      <c r="AP612" s="207">
        <v>0</v>
      </c>
      <c r="AQ612" s="207">
        <v>0</v>
      </c>
      <c r="AR612" s="207">
        <v>0</v>
      </c>
      <c r="AS612" s="207">
        <v>0</v>
      </c>
      <c r="AT612" s="207">
        <v>0</v>
      </c>
      <c r="AU612" s="86">
        <v>0</v>
      </c>
      <c r="AV612" s="302"/>
    </row>
    <row r="613" spans="1:48" ht="19.5" customHeight="1">
      <c r="A613" s="591"/>
      <c r="B613" s="574"/>
      <c r="C613" s="656"/>
      <c r="D613" s="577"/>
      <c r="E613" s="570"/>
      <c r="F613" s="566" t="s">
        <v>39</v>
      </c>
      <c r="G613" s="566" t="s">
        <v>634</v>
      </c>
      <c r="H613" s="566" t="s">
        <v>684</v>
      </c>
      <c r="I613" s="566" t="s">
        <v>58</v>
      </c>
      <c r="J613" s="561"/>
      <c r="K613" s="561"/>
      <c r="L613" s="564"/>
      <c r="M613" s="564"/>
      <c r="N613" s="86">
        <v>0</v>
      </c>
      <c r="O613" s="86">
        <v>0</v>
      </c>
      <c r="P613" s="86">
        <v>0</v>
      </c>
      <c r="Q613" s="86">
        <v>0</v>
      </c>
      <c r="R613" s="86">
        <v>0</v>
      </c>
      <c r="S613" s="86">
        <v>0</v>
      </c>
      <c r="T613" s="86">
        <v>0</v>
      </c>
      <c r="U613" s="83">
        <f>SUM(N613:T613)</f>
        <v>0</v>
      </c>
      <c r="V613" s="170" t="s">
        <v>50</v>
      </c>
      <c r="W613" s="207">
        <v>0</v>
      </c>
      <c r="X613" s="207">
        <v>0</v>
      </c>
      <c r="Y613" s="207">
        <v>0</v>
      </c>
      <c r="Z613" s="207">
        <v>0</v>
      </c>
      <c r="AA613" s="207">
        <v>0</v>
      </c>
      <c r="AB613" s="207">
        <v>0</v>
      </c>
      <c r="AC613" s="207">
        <v>0</v>
      </c>
      <c r="AD613" s="207">
        <v>0</v>
      </c>
      <c r="AE613" s="207">
        <v>0</v>
      </c>
      <c r="AF613" s="207">
        <v>0</v>
      </c>
      <c r="AG613" s="207">
        <v>0</v>
      </c>
      <c r="AH613" s="86">
        <v>0</v>
      </c>
      <c r="AI613" s="86">
        <v>0</v>
      </c>
      <c r="AJ613" s="86">
        <v>0</v>
      </c>
      <c r="AK613" s="207">
        <v>0</v>
      </c>
      <c r="AL613" s="207">
        <v>0</v>
      </c>
      <c r="AM613" s="207">
        <v>0</v>
      </c>
      <c r="AN613" s="207">
        <v>0</v>
      </c>
      <c r="AO613" s="207">
        <v>0</v>
      </c>
      <c r="AP613" s="207">
        <v>0</v>
      </c>
      <c r="AQ613" s="207">
        <v>0</v>
      </c>
      <c r="AR613" s="207">
        <v>0</v>
      </c>
      <c r="AS613" s="207">
        <v>0</v>
      </c>
      <c r="AT613" s="207">
        <v>0</v>
      </c>
      <c r="AU613" s="86">
        <v>0</v>
      </c>
      <c r="AV613" s="302"/>
    </row>
    <row r="614" spans="1:48">
      <c r="A614" s="591"/>
      <c r="B614" s="574"/>
      <c r="C614" s="656"/>
      <c r="D614" s="577"/>
      <c r="E614" s="570"/>
      <c r="F614" s="567"/>
      <c r="G614" s="567"/>
      <c r="H614" s="567"/>
      <c r="I614" s="567"/>
      <c r="J614" s="561"/>
      <c r="K614" s="561"/>
      <c r="L614" s="564"/>
      <c r="M614" s="564"/>
      <c r="N614" s="86">
        <v>0</v>
      </c>
      <c r="O614" s="86">
        <v>0</v>
      </c>
      <c r="P614" s="86">
        <v>0</v>
      </c>
      <c r="Q614" s="86">
        <v>0</v>
      </c>
      <c r="R614" s="86">
        <v>0</v>
      </c>
      <c r="S614" s="86">
        <v>0</v>
      </c>
      <c r="T614" s="86">
        <v>0</v>
      </c>
      <c r="U614" s="83">
        <f t="shared" si="266"/>
        <v>0</v>
      </c>
      <c r="V614" s="170" t="s">
        <v>51</v>
      </c>
      <c r="W614" s="207">
        <v>0</v>
      </c>
      <c r="X614" s="207">
        <v>0</v>
      </c>
      <c r="Y614" s="207">
        <v>0</v>
      </c>
      <c r="Z614" s="207">
        <v>0</v>
      </c>
      <c r="AA614" s="207">
        <v>0</v>
      </c>
      <c r="AB614" s="207">
        <v>0</v>
      </c>
      <c r="AC614" s="207">
        <v>0</v>
      </c>
      <c r="AD614" s="207">
        <v>0</v>
      </c>
      <c r="AE614" s="207">
        <v>0</v>
      </c>
      <c r="AF614" s="207">
        <v>0</v>
      </c>
      <c r="AG614" s="207">
        <v>0</v>
      </c>
      <c r="AH614" s="86">
        <v>0</v>
      </c>
      <c r="AI614" s="86">
        <v>0</v>
      </c>
      <c r="AJ614" s="86">
        <v>0</v>
      </c>
      <c r="AK614" s="207">
        <v>0</v>
      </c>
      <c r="AL614" s="207">
        <v>0</v>
      </c>
      <c r="AM614" s="207">
        <v>0</v>
      </c>
      <c r="AN614" s="207">
        <v>0</v>
      </c>
      <c r="AO614" s="207">
        <v>0</v>
      </c>
      <c r="AP614" s="207">
        <v>0</v>
      </c>
      <c r="AQ614" s="207">
        <v>0</v>
      </c>
      <c r="AR614" s="207">
        <v>0</v>
      </c>
      <c r="AS614" s="207">
        <v>0</v>
      </c>
      <c r="AT614" s="207">
        <v>0</v>
      </c>
      <c r="AU614" s="86">
        <v>0</v>
      </c>
      <c r="AV614" s="302"/>
    </row>
    <row r="615" spans="1:48">
      <c r="A615" s="591"/>
      <c r="B615" s="574"/>
      <c r="C615" s="656"/>
      <c r="D615" s="577"/>
      <c r="E615" s="570"/>
      <c r="F615" s="567"/>
      <c r="G615" s="567"/>
      <c r="H615" s="567"/>
      <c r="I615" s="567"/>
      <c r="J615" s="561"/>
      <c r="K615" s="561"/>
      <c r="L615" s="564"/>
      <c r="M615" s="564"/>
      <c r="N615" s="86">
        <v>0</v>
      </c>
      <c r="O615" s="86">
        <v>0</v>
      </c>
      <c r="P615" s="86">
        <v>0</v>
      </c>
      <c r="Q615" s="86">
        <v>0</v>
      </c>
      <c r="R615" s="86">
        <v>0</v>
      </c>
      <c r="S615" s="86">
        <v>0</v>
      </c>
      <c r="T615" s="86">
        <v>0</v>
      </c>
      <c r="U615" s="83">
        <f t="shared" si="266"/>
        <v>0</v>
      </c>
      <c r="V615" s="170" t="s">
        <v>52</v>
      </c>
      <c r="W615" s="207">
        <v>0</v>
      </c>
      <c r="X615" s="207">
        <v>0</v>
      </c>
      <c r="Y615" s="207">
        <v>0</v>
      </c>
      <c r="Z615" s="207">
        <v>0</v>
      </c>
      <c r="AA615" s="207">
        <v>0</v>
      </c>
      <c r="AB615" s="207">
        <v>0</v>
      </c>
      <c r="AC615" s="207">
        <v>0</v>
      </c>
      <c r="AD615" s="207">
        <v>0</v>
      </c>
      <c r="AE615" s="207">
        <v>0</v>
      </c>
      <c r="AF615" s="207">
        <v>0</v>
      </c>
      <c r="AG615" s="207">
        <v>0</v>
      </c>
      <c r="AH615" s="86">
        <v>0</v>
      </c>
      <c r="AI615" s="86">
        <v>0</v>
      </c>
      <c r="AJ615" s="86">
        <v>0</v>
      </c>
      <c r="AK615" s="207">
        <v>0</v>
      </c>
      <c r="AL615" s="207">
        <v>0</v>
      </c>
      <c r="AM615" s="207">
        <v>0</v>
      </c>
      <c r="AN615" s="207">
        <v>0</v>
      </c>
      <c r="AO615" s="207">
        <v>0</v>
      </c>
      <c r="AP615" s="207">
        <v>0</v>
      </c>
      <c r="AQ615" s="207">
        <v>0</v>
      </c>
      <c r="AR615" s="207">
        <v>0</v>
      </c>
      <c r="AS615" s="207">
        <v>0</v>
      </c>
      <c r="AT615" s="207">
        <v>0</v>
      </c>
      <c r="AU615" s="86">
        <v>0</v>
      </c>
      <c r="AV615" s="302"/>
    </row>
    <row r="616" spans="1:48">
      <c r="A616" s="592"/>
      <c r="B616" s="575"/>
      <c r="C616" s="656"/>
      <c r="D616" s="578"/>
      <c r="E616" s="571"/>
      <c r="F616" s="568"/>
      <c r="G616" s="568"/>
      <c r="H616" s="568"/>
      <c r="I616" s="568"/>
      <c r="J616" s="562"/>
      <c r="K616" s="562"/>
      <c r="L616" s="565"/>
      <c r="M616" s="565"/>
      <c r="N616" s="88">
        <f>SUM(N611:N615)</f>
        <v>0</v>
      </c>
      <c r="O616" s="88">
        <f t="shared" ref="O616:T616" si="267">SUM(O611:O615)</f>
        <v>0</v>
      </c>
      <c r="P616" s="88">
        <f t="shared" si="267"/>
        <v>0</v>
      </c>
      <c r="Q616" s="175">
        <f t="shared" si="267"/>
        <v>0</v>
      </c>
      <c r="R616" s="175">
        <f t="shared" si="267"/>
        <v>0.25</v>
      </c>
      <c r="S616" s="175">
        <f t="shared" si="267"/>
        <v>1.627165</v>
      </c>
      <c r="T616" s="175">
        <f t="shared" si="267"/>
        <v>1.627165</v>
      </c>
      <c r="U616" s="176">
        <f t="shared" si="266"/>
        <v>3.5043299999999999</v>
      </c>
      <c r="V616" s="177" t="s">
        <v>11</v>
      </c>
      <c r="W616" s="193">
        <f t="shared" ref="W616:AU616" si="268">SUM(W611:W615)</f>
        <v>0</v>
      </c>
      <c r="X616" s="193">
        <f t="shared" si="268"/>
        <v>0</v>
      </c>
      <c r="Y616" s="193">
        <f t="shared" si="268"/>
        <v>0</v>
      </c>
      <c r="Z616" s="193">
        <f t="shared" si="268"/>
        <v>0</v>
      </c>
      <c r="AA616" s="193">
        <f t="shared" si="268"/>
        <v>0</v>
      </c>
      <c r="AB616" s="193">
        <f t="shared" si="268"/>
        <v>0</v>
      </c>
      <c r="AC616" s="193">
        <f t="shared" si="268"/>
        <v>0</v>
      </c>
      <c r="AD616" s="193">
        <f t="shared" si="268"/>
        <v>0</v>
      </c>
      <c r="AE616" s="193">
        <f t="shared" si="268"/>
        <v>0</v>
      </c>
      <c r="AF616" s="193">
        <f t="shared" si="268"/>
        <v>0</v>
      </c>
      <c r="AG616" s="193">
        <f t="shared" si="268"/>
        <v>0</v>
      </c>
      <c r="AH616" s="175">
        <f t="shared" si="268"/>
        <v>0</v>
      </c>
      <c r="AI616" s="175">
        <f t="shared" si="268"/>
        <v>0</v>
      </c>
      <c r="AJ616" s="175">
        <f t="shared" si="268"/>
        <v>0</v>
      </c>
      <c r="AK616" s="193">
        <f t="shared" si="268"/>
        <v>0</v>
      </c>
      <c r="AL616" s="193">
        <f t="shared" si="268"/>
        <v>0</v>
      </c>
      <c r="AM616" s="193">
        <f t="shared" si="268"/>
        <v>0</v>
      </c>
      <c r="AN616" s="193">
        <f t="shared" si="268"/>
        <v>0</v>
      </c>
      <c r="AO616" s="193">
        <f t="shared" si="268"/>
        <v>0</v>
      </c>
      <c r="AP616" s="193">
        <f t="shared" si="268"/>
        <v>0</v>
      </c>
      <c r="AQ616" s="193">
        <f t="shared" si="268"/>
        <v>0</v>
      </c>
      <c r="AR616" s="193">
        <f t="shared" si="268"/>
        <v>0</v>
      </c>
      <c r="AS616" s="193">
        <f t="shared" si="268"/>
        <v>0</v>
      </c>
      <c r="AT616" s="193">
        <f t="shared" si="268"/>
        <v>0</v>
      </c>
      <c r="AU616" s="175">
        <f t="shared" si="268"/>
        <v>0</v>
      </c>
      <c r="AV616" s="328"/>
    </row>
    <row r="617" spans="1:48" ht="15.75" hidden="1" customHeight="1">
      <c r="A617" s="179"/>
      <c r="B617" s="648" t="s">
        <v>685</v>
      </c>
      <c r="C617" s="649"/>
      <c r="D617" s="649"/>
      <c r="E617" s="649"/>
      <c r="F617" s="649"/>
      <c r="G617" s="649"/>
      <c r="H617" s="649"/>
      <c r="I617" s="649"/>
      <c r="J617" s="649"/>
      <c r="K617" s="649"/>
      <c r="L617" s="649"/>
      <c r="M617" s="649"/>
      <c r="N617" s="649"/>
      <c r="O617" s="649"/>
      <c r="P617" s="649"/>
      <c r="Q617" s="649"/>
      <c r="R617" s="649"/>
      <c r="S617" s="649"/>
      <c r="T617" s="649"/>
      <c r="U617" s="649"/>
      <c r="V617" s="649"/>
      <c r="W617" s="461"/>
      <c r="X617" s="461"/>
      <c r="Y617" s="461"/>
      <c r="Z617" s="461"/>
      <c r="AA617" s="461"/>
      <c r="AB617" s="461"/>
      <c r="AC617" s="461"/>
      <c r="AD617" s="461"/>
      <c r="AE617" s="461"/>
      <c r="AF617" s="461"/>
      <c r="AG617" s="461"/>
      <c r="AH617" s="461"/>
      <c r="AI617" s="461"/>
      <c r="AJ617" s="461"/>
      <c r="AK617" s="461"/>
      <c r="AL617" s="461"/>
      <c r="AM617" s="461"/>
      <c r="AN617" s="461"/>
      <c r="AO617" s="461"/>
      <c r="AP617" s="461"/>
      <c r="AQ617" s="461"/>
      <c r="AR617" s="461"/>
      <c r="AS617" s="461"/>
      <c r="AT617" s="461"/>
      <c r="AU617" s="461"/>
      <c r="AV617" s="462"/>
    </row>
    <row r="618" spans="1:48" ht="19.5" hidden="1" customHeight="1">
      <c r="A618" s="556" t="s">
        <v>628</v>
      </c>
      <c r="B618" s="557"/>
      <c r="C618" s="557"/>
      <c r="D618" s="557"/>
      <c r="E618" s="557"/>
      <c r="F618" s="557"/>
      <c r="G618" s="557"/>
      <c r="H618" s="557"/>
      <c r="I618" s="557"/>
      <c r="J618" s="557"/>
      <c r="K618" s="557"/>
      <c r="L618" s="557"/>
      <c r="M618" s="557"/>
      <c r="N618" s="557"/>
      <c r="O618" s="557"/>
      <c r="P618" s="557"/>
      <c r="Q618" s="557"/>
      <c r="R618" s="557"/>
      <c r="S618" s="557"/>
      <c r="T618" s="557"/>
      <c r="U618" s="557"/>
      <c r="V618" s="557"/>
      <c r="W618" s="558"/>
      <c r="X618" s="558"/>
      <c r="Y618" s="558"/>
      <c r="Z618" s="558"/>
      <c r="AA618" s="558"/>
      <c r="AB618" s="558"/>
      <c r="AC618" s="558"/>
      <c r="AD618" s="558"/>
      <c r="AE618" s="558"/>
      <c r="AF618" s="558"/>
      <c r="AG618" s="558"/>
      <c r="AH618" s="558"/>
      <c r="AI618" s="558"/>
      <c r="AJ618" s="558"/>
      <c r="AK618" s="558"/>
      <c r="AL618" s="558"/>
      <c r="AM618" s="558"/>
      <c r="AN618" s="558"/>
      <c r="AO618" s="558"/>
      <c r="AP618" s="558"/>
      <c r="AQ618" s="558"/>
      <c r="AR618" s="558"/>
      <c r="AS618" s="558"/>
      <c r="AT618" s="558"/>
      <c r="AU618" s="558"/>
      <c r="AV618" s="559"/>
    </row>
    <row r="619" spans="1:48" ht="15.75" customHeight="1">
      <c r="A619" s="584" t="s">
        <v>53</v>
      </c>
      <c r="B619" s="587" t="s">
        <v>686</v>
      </c>
      <c r="C619" s="656" t="s">
        <v>687</v>
      </c>
      <c r="D619" s="576" t="s">
        <v>630</v>
      </c>
      <c r="E619" s="569" t="s">
        <v>688</v>
      </c>
      <c r="F619" s="82" t="s">
        <v>18</v>
      </c>
      <c r="G619" s="82" t="s">
        <v>20</v>
      </c>
      <c r="H619" s="82" t="s">
        <v>297</v>
      </c>
      <c r="I619" s="82" t="s">
        <v>297</v>
      </c>
      <c r="J619" s="560">
        <v>2023</v>
      </c>
      <c r="K619" s="560">
        <v>2023</v>
      </c>
      <c r="L619" s="563">
        <v>26.587</v>
      </c>
      <c r="M619" s="563">
        <f>Q624+R624+S624+T624</f>
        <v>17.035319999999999</v>
      </c>
      <c r="N619" s="83">
        <v>0</v>
      </c>
      <c r="O619" s="83">
        <v>0</v>
      </c>
      <c r="P619" s="83">
        <v>0</v>
      </c>
      <c r="Q619" s="83">
        <v>0</v>
      </c>
      <c r="R619" s="83">
        <v>0</v>
      </c>
      <c r="S619" s="83">
        <v>0</v>
      </c>
      <c r="T619" s="83">
        <v>0</v>
      </c>
      <c r="U619" s="83">
        <f>SUM(N619:T619)</f>
        <v>0</v>
      </c>
      <c r="V619" s="170" t="s">
        <v>3</v>
      </c>
      <c r="W619" s="192">
        <v>0</v>
      </c>
      <c r="X619" s="192">
        <v>0</v>
      </c>
      <c r="Y619" s="192">
        <v>0</v>
      </c>
      <c r="Z619" s="192">
        <v>0</v>
      </c>
      <c r="AA619" s="192">
        <v>0</v>
      </c>
      <c r="AB619" s="192">
        <v>0</v>
      </c>
      <c r="AC619" s="192">
        <v>0</v>
      </c>
      <c r="AD619" s="192">
        <v>0</v>
      </c>
      <c r="AE619" s="192">
        <v>0</v>
      </c>
      <c r="AF619" s="192">
        <v>0</v>
      </c>
      <c r="AG619" s="192">
        <v>0</v>
      </c>
      <c r="AH619" s="83">
        <v>0</v>
      </c>
      <c r="AI619" s="83">
        <v>0</v>
      </c>
      <c r="AJ619" s="83">
        <v>0</v>
      </c>
      <c r="AK619" s="192">
        <v>0</v>
      </c>
      <c r="AL619" s="192">
        <v>0</v>
      </c>
      <c r="AM619" s="192">
        <v>0</v>
      </c>
      <c r="AN619" s="192">
        <v>0</v>
      </c>
      <c r="AO619" s="192">
        <v>0</v>
      </c>
      <c r="AP619" s="192">
        <v>0</v>
      </c>
      <c r="AQ619" s="192">
        <v>0</v>
      </c>
      <c r="AR619" s="192">
        <v>0</v>
      </c>
      <c r="AS619" s="192">
        <v>0</v>
      </c>
      <c r="AT619" s="192">
        <v>0</v>
      </c>
      <c r="AU619" s="83">
        <v>0</v>
      </c>
      <c r="AV619" s="636" t="s">
        <v>997</v>
      </c>
    </row>
    <row r="620" spans="1:48" ht="15.75" customHeight="1">
      <c r="A620" s="585"/>
      <c r="B620" s="588"/>
      <c r="C620" s="656"/>
      <c r="D620" s="577"/>
      <c r="E620" s="570"/>
      <c r="F620" s="82" t="s">
        <v>19</v>
      </c>
      <c r="G620" s="82" t="s">
        <v>22</v>
      </c>
      <c r="H620" s="82" t="s">
        <v>297</v>
      </c>
      <c r="I620" s="82" t="s">
        <v>297</v>
      </c>
      <c r="J620" s="561"/>
      <c r="K620" s="561"/>
      <c r="L620" s="564"/>
      <c r="M620" s="564"/>
      <c r="N620" s="9">
        <v>0</v>
      </c>
      <c r="O620" s="9">
        <v>0</v>
      </c>
      <c r="P620" s="9">
        <v>0.70747000000000004</v>
      </c>
      <c r="Q620" s="83">
        <v>1.63245</v>
      </c>
      <c r="R620" s="83">
        <v>0</v>
      </c>
      <c r="S620" s="83">
        <v>0</v>
      </c>
      <c r="T620" s="83">
        <v>0</v>
      </c>
      <c r="U620" s="83">
        <f t="shared" ref="U620:U624" si="269">SUM(N620:T620)</f>
        <v>2.3399200000000002</v>
      </c>
      <c r="V620" s="171" t="s">
        <v>8</v>
      </c>
      <c r="W620" s="192">
        <v>1632.45</v>
      </c>
      <c r="X620" s="192">
        <v>0</v>
      </c>
      <c r="Y620" s="192">
        <v>0</v>
      </c>
      <c r="Z620" s="192">
        <v>0</v>
      </c>
      <c r="AA620" s="192">
        <v>0</v>
      </c>
      <c r="AB620" s="192">
        <v>0</v>
      </c>
      <c r="AC620" s="192">
        <v>0</v>
      </c>
      <c r="AD620" s="192">
        <v>0</v>
      </c>
      <c r="AE620" s="192">
        <v>0</v>
      </c>
      <c r="AF620" s="192">
        <v>0</v>
      </c>
      <c r="AG620" s="192">
        <v>0</v>
      </c>
      <c r="AH620" s="83">
        <v>0</v>
      </c>
      <c r="AI620" s="83">
        <v>0</v>
      </c>
      <c r="AJ620" s="83">
        <v>0</v>
      </c>
      <c r="AK620" s="192">
        <v>0</v>
      </c>
      <c r="AL620" s="192">
        <v>0</v>
      </c>
      <c r="AM620" s="192">
        <v>0</v>
      </c>
      <c r="AN620" s="192">
        <v>0</v>
      </c>
      <c r="AO620" s="192">
        <v>0</v>
      </c>
      <c r="AP620" s="192">
        <v>0</v>
      </c>
      <c r="AQ620" s="192">
        <v>0</v>
      </c>
      <c r="AR620" s="192">
        <v>0</v>
      </c>
      <c r="AS620" s="192">
        <v>0</v>
      </c>
      <c r="AT620" s="192">
        <v>0</v>
      </c>
      <c r="AU620" s="83">
        <v>0</v>
      </c>
      <c r="AV620" s="637"/>
    </row>
    <row r="621" spans="1:48" ht="21.75" customHeight="1">
      <c r="A621" s="585"/>
      <c r="B621" s="588"/>
      <c r="C621" s="656"/>
      <c r="D621" s="577"/>
      <c r="E621" s="570"/>
      <c r="F621" s="566" t="s">
        <v>39</v>
      </c>
      <c r="G621" s="566" t="s">
        <v>21</v>
      </c>
      <c r="H621" s="593">
        <v>1200</v>
      </c>
      <c r="I621" s="593">
        <v>2400</v>
      </c>
      <c r="J621" s="561"/>
      <c r="K621" s="561"/>
      <c r="L621" s="564"/>
      <c r="M621" s="564"/>
      <c r="N621" s="83">
        <v>0</v>
      </c>
      <c r="O621" s="83">
        <v>0</v>
      </c>
      <c r="P621" s="83">
        <v>0</v>
      </c>
      <c r="Q621" s="83">
        <v>0</v>
      </c>
      <c r="R621" s="83">
        <v>1.7533799999999999</v>
      </c>
      <c r="S621" s="83">
        <v>1.16892</v>
      </c>
      <c r="T621" s="83">
        <v>12.48057</v>
      </c>
      <c r="U621" s="83">
        <f>SUM(N621:T621)</f>
        <v>15.40287</v>
      </c>
      <c r="V621" s="170" t="s">
        <v>50</v>
      </c>
      <c r="W621" s="192">
        <v>0</v>
      </c>
      <c r="X621" s="192">
        <v>0</v>
      </c>
      <c r="Y621" s="192">
        <v>0</v>
      </c>
      <c r="Z621" s="192">
        <v>0</v>
      </c>
      <c r="AA621" s="192">
        <v>0</v>
      </c>
      <c r="AB621" s="192">
        <v>0</v>
      </c>
      <c r="AC621" s="192">
        <v>0</v>
      </c>
      <c r="AD621" s="192">
        <v>0</v>
      </c>
      <c r="AE621" s="192">
        <v>0</v>
      </c>
      <c r="AF621" s="192">
        <v>0</v>
      </c>
      <c r="AG621" s="192">
        <v>0</v>
      </c>
      <c r="AH621" s="83">
        <v>0</v>
      </c>
      <c r="AI621" s="83">
        <v>0</v>
      </c>
      <c r="AJ621" s="83">
        <v>0</v>
      </c>
      <c r="AK621" s="192">
        <v>0</v>
      </c>
      <c r="AL621" s="192">
        <v>0</v>
      </c>
      <c r="AM621" s="192">
        <v>0</v>
      </c>
      <c r="AN621" s="192">
        <v>0</v>
      </c>
      <c r="AO621" s="192">
        <v>0</v>
      </c>
      <c r="AP621" s="192">
        <v>0</v>
      </c>
      <c r="AQ621" s="192">
        <v>0</v>
      </c>
      <c r="AR621" s="192">
        <v>0</v>
      </c>
      <c r="AS621" s="192">
        <v>0</v>
      </c>
      <c r="AT621" s="192">
        <v>0</v>
      </c>
      <c r="AU621" s="83">
        <v>0</v>
      </c>
      <c r="AV621" s="637"/>
    </row>
    <row r="622" spans="1:48">
      <c r="A622" s="585"/>
      <c r="B622" s="588"/>
      <c r="C622" s="656"/>
      <c r="D622" s="577"/>
      <c r="E622" s="570"/>
      <c r="F622" s="567"/>
      <c r="G622" s="567"/>
      <c r="H622" s="594"/>
      <c r="I622" s="594"/>
      <c r="J622" s="561"/>
      <c r="K622" s="561"/>
      <c r="L622" s="564"/>
      <c r="M622" s="564"/>
      <c r="N622" s="83">
        <v>0</v>
      </c>
      <c r="O622" s="83">
        <v>0</v>
      </c>
      <c r="P622" s="83">
        <v>0</v>
      </c>
      <c r="Q622" s="83">
        <v>0</v>
      </c>
      <c r="R622" s="83">
        <v>0</v>
      </c>
      <c r="S622" s="83">
        <v>0</v>
      </c>
      <c r="T622" s="83">
        <v>0</v>
      </c>
      <c r="U622" s="83">
        <f t="shared" si="269"/>
        <v>0</v>
      </c>
      <c r="V622" s="170" t="s">
        <v>51</v>
      </c>
      <c r="W622" s="192">
        <v>0</v>
      </c>
      <c r="X622" s="192">
        <v>0</v>
      </c>
      <c r="Y622" s="192">
        <v>0</v>
      </c>
      <c r="Z622" s="192">
        <v>0</v>
      </c>
      <c r="AA622" s="192">
        <v>0</v>
      </c>
      <c r="AB622" s="192">
        <v>0</v>
      </c>
      <c r="AC622" s="192">
        <v>0</v>
      </c>
      <c r="AD622" s="192">
        <v>0</v>
      </c>
      <c r="AE622" s="192">
        <v>0</v>
      </c>
      <c r="AF622" s="192">
        <v>0</v>
      </c>
      <c r="AG622" s="192">
        <v>0</v>
      </c>
      <c r="AH622" s="83">
        <v>0</v>
      </c>
      <c r="AI622" s="83">
        <v>0</v>
      </c>
      <c r="AJ622" s="83">
        <v>0</v>
      </c>
      <c r="AK622" s="192">
        <v>0</v>
      </c>
      <c r="AL622" s="192">
        <v>0</v>
      </c>
      <c r="AM622" s="192">
        <v>0</v>
      </c>
      <c r="AN622" s="192">
        <v>0</v>
      </c>
      <c r="AO622" s="192">
        <v>0</v>
      </c>
      <c r="AP622" s="192">
        <v>0</v>
      </c>
      <c r="AQ622" s="192">
        <v>0</v>
      </c>
      <c r="AR622" s="192">
        <v>0</v>
      </c>
      <c r="AS622" s="192">
        <v>0</v>
      </c>
      <c r="AT622" s="192">
        <v>0</v>
      </c>
      <c r="AU622" s="83">
        <v>0</v>
      </c>
      <c r="AV622" s="637"/>
    </row>
    <row r="623" spans="1:48">
      <c r="A623" s="585"/>
      <c r="B623" s="588"/>
      <c r="C623" s="656"/>
      <c r="D623" s="577"/>
      <c r="E623" s="570"/>
      <c r="F623" s="567"/>
      <c r="G623" s="567"/>
      <c r="H623" s="594"/>
      <c r="I623" s="594"/>
      <c r="J623" s="561"/>
      <c r="K623" s="561"/>
      <c r="L623" s="564"/>
      <c r="M623" s="564"/>
      <c r="N623" s="83">
        <v>0</v>
      </c>
      <c r="O623" s="83">
        <v>0</v>
      </c>
      <c r="P623" s="83">
        <v>0</v>
      </c>
      <c r="Q623" s="83">
        <v>0</v>
      </c>
      <c r="R623" s="83">
        <v>0</v>
      </c>
      <c r="S623" s="83">
        <v>0</v>
      </c>
      <c r="T623" s="83">
        <v>0</v>
      </c>
      <c r="U623" s="83">
        <f t="shared" si="269"/>
        <v>0</v>
      </c>
      <c r="V623" s="170" t="s">
        <v>52</v>
      </c>
      <c r="W623" s="192">
        <v>0</v>
      </c>
      <c r="X623" s="192">
        <v>0</v>
      </c>
      <c r="Y623" s="192">
        <v>0</v>
      </c>
      <c r="Z623" s="192">
        <v>0</v>
      </c>
      <c r="AA623" s="192">
        <v>0</v>
      </c>
      <c r="AB623" s="192">
        <v>0</v>
      </c>
      <c r="AC623" s="192">
        <v>0</v>
      </c>
      <c r="AD623" s="192">
        <v>0</v>
      </c>
      <c r="AE623" s="192">
        <v>0</v>
      </c>
      <c r="AF623" s="192">
        <v>0</v>
      </c>
      <c r="AG623" s="192">
        <v>0</v>
      </c>
      <c r="AH623" s="83">
        <v>0</v>
      </c>
      <c r="AI623" s="83">
        <v>0</v>
      </c>
      <c r="AJ623" s="83">
        <v>0</v>
      </c>
      <c r="AK623" s="192">
        <v>0</v>
      </c>
      <c r="AL623" s="192">
        <v>0</v>
      </c>
      <c r="AM623" s="192">
        <v>0</v>
      </c>
      <c r="AN623" s="192">
        <v>0</v>
      </c>
      <c r="AO623" s="192">
        <v>0</v>
      </c>
      <c r="AP623" s="192">
        <v>0</v>
      </c>
      <c r="AQ623" s="192">
        <v>0</v>
      </c>
      <c r="AR623" s="192">
        <v>0</v>
      </c>
      <c r="AS623" s="192">
        <v>0</v>
      </c>
      <c r="AT623" s="192">
        <v>0</v>
      </c>
      <c r="AU623" s="83">
        <v>0</v>
      </c>
      <c r="AV623" s="638"/>
    </row>
    <row r="624" spans="1:48">
      <c r="A624" s="585"/>
      <c r="B624" s="589"/>
      <c r="C624" s="656"/>
      <c r="D624" s="578"/>
      <c r="E624" s="571"/>
      <c r="F624" s="568"/>
      <c r="G624" s="568"/>
      <c r="H624" s="595"/>
      <c r="I624" s="595"/>
      <c r="J624" s="562"/>
      <c r="K624" s="562"/>
      <c r="L624" s="565"/>
      <c r="M624" s="565"/>
      <c r="N624" s="88">
        <f>SUM(N619:N623)</f>
        <v>0</v>
      </c>
      <c r="O624" s="88">
        <f t="shared" ref="O624:T624" si="270">SUM(O619:O623)</f>
        <v>0</v>
      </c>
      <c r="P624" s="88">
        <f t="shared" si="270"/>
        <v>0.70747000000000004</v>
      </c>
      <c r="Q624" s="175">
        <f t="shared" si="270"/>
        <v>1.63245</v>
      </c>
      <c r="R624" s="175">
        <f t="shared" si="270"/>
        <v>1.7533799999999999</v>
      </c>
      <c r="S624" s="175">
        <f t="shared" si="270"/>
        <v>1.16892</v>
      </c>
      <c r="T624" s="175">
        <f t="shared" si="270"/>
        <v>12.48057</v>
      </c>
      <c r="U624" s="176">
        <f t="shared" si="269"/>
        <v>17.742789999999999</v>
      </c>
      <c r="V624" s="177" t="s">
        <v>11</v>
      </c>
      <c r="W624" s="193">
        <f t="shared" ref="W624:AU624" si="271">SUM(W619:W623)</f>
        <v>1632.45</v>
      </c>
      <c r="X624" s="193">
        <f t="shared" si="271"/>
        <v>0</v>
      </c>
      <c r="Y624" s="193">
        <f t="shared" si="271"/>
        <v>0</v>
      </c>
      <c r="Z624" s="193">
        <f t="shared" si="271"/>
        <v>0</v>
      </c>
      <c r="AA624" s="193">
        <f t="shared" si="271"/>
        <v>0</v>
      </c>
      <c r="AB624" s="193">
        <f t="shared" si="271"/>
        <v>0</v>
      </c>
      <c r="AC624" s="193">
        <f t="shared" si="271"/>
        <v>0</v>
      </c>
      <c r="AD624" s="193">
        <f t="shared" si="271"/>
        <v>0</v>
      </c>
      <c r="AE624" s="193">
        <f t="shared" si="271"/>
        <v>0</v>
      </c>
      <c r="AF624" s="193">
        <f t="shared" si="271"/>
        <v>0</v>
      </c>
      <c r="AG624" s="193">
        <f t="shared" si="271"/>
        <v>0</v>
      </c>
      <c r="AH624" s="175">
        <f t="shared" si="271"/>
        <v>0</v>
      </c>
      <c r="AI624" s="175">
        <f t="shared" si="271"/>
        <v>0</v>
      </c>
      <c r="AJ624" s="175">
        <f t="shared" si="271"/>
        <v>0</v>
      </c>
      <c r="AK624" s="193">
        <f t="shared" si="271"/>
        <v>0</v>
      </c>
      <c r="AL624" s="193">
        <f t="shared" si="271"/>
        <v>0</v>
      </c>
      <c r="AM624" s="193">
        <f t="shared" si="271"/>
        <v>0</v>
      </c>
      <c r="AN624" s="193">
        <f t="shared" si="271"/>
        <v>0</v>
      </c>
      <c r="AO624" s="193">
        <f t="shared" si="271"/>
        <v>0</v>
      </c>
      <c r="AP624" s="193">
        <f t="shared" si="271"/>
        <v>0</v>
      </c>
      <c r="AQ624" s="193">
        <f t="shared" si="271"/>
        <v>0</v>
      </c>
      <c r="AR624" s="193">
        <f t="shared" si="271"/>
        <v>0</v>
      </c>
      <c r="AS624" s="193">
        <f t="shared" si="271"/>
        <v>0</v>
      </c>
      <c r="AT624" s="193">
        <f t="shared" si="271"/>
        <v>0</v>
      </c>
      <c r="AU624" s="175">
        <f t="shared" si="271"/>
        <v>0</v>
      </c>
      <c r="AV624" s="328"/>
    </row>
    <row r="625" spans="1:48" ht="15.75" customHeight="1">
      <c r="A625" s="585"/>
      <c r="B625" s="587" t="s">
        <v>689</v>
      </c>
      <c r="C625" s="656" t="s">
        <v>921</v>
      </c>
      <c r="D625" s="576" t="s">
        <v>630</v>
      </c>
      <c r="E625" s="569" t="s">
        <v>691</v>
      </c>
      <c r="F625" s="82" t="s">
        <v>18</v>
      </c>
      <c r="G625" s="82" t="s">
        <v>20</v>
      </c>
      <c r="H625" s="82" t="s">
        <v>297</v>
      </c>
      <c r="I625" s="82" t="s">
        <v>297</v>
      </c>
      <c r="J625" s="560">
        <v>2020</v>
      </c>
      <c r="K625" s="560">
        <v>2022</v>
      </c>
      <c r="L625" s="563">
        <v>67.540999999999997</v>
      </c>
      <c r="M625" s="563">
        <f>Q630+R630+S630+T630</f>
        <v>50.964799999999997</v>
      </c>
      <c r="N625" s="83">
        <v>0</v>
      </c>
      <c r="O625" s="83">
        <v>0</v>
      </c>
      <c r="P625" s="83">
        <v>0</v>
      </c>
      <c r="Q625" s="83">
        <v>0</v>
      </c>
      <c r="R625" s="83">
        <v>0</v>
      </c>
      <c r="S625" s="83">
        <v>0</v>
      </c>
      <c r="T625" s="83">
        <v>0</v>
      </c>
      <c r="U625" s="83">
        <f>SUM(N625:T625)</f>
        <v>0</v>
      </c>
      <c r="V625" s="170" t="s">
        <v>3</v>
      </c>
      <c r="W625" s="192">
        <v>0</v>
      </c>
      <c r="X625" s="192">
        <v>0</v>
      </c>
      <c r="Y625" s="192">
        <v>0</v>
      </c>
      <c r="Z625" s="192">
        <v>0</v>
      </c>
      <c r="AA625" s="192">
        <v>0</v>
      </c>
      <c r="AB625" s="192">
        <v>0</v>
      </c>
      <c r="AC625" s="192">
        <v>0</v>
      </c>
      <c r="AD625" s="192">
        <v>0</v>
      </c>
      <c r="AE625" s="192">
        <v>0</v>
      </c>
      <c r="AF625" s="192">
        <v>0</v>
      </c>
      <c r="AG625" s="192">
        <v>0</v>
      </c>
      <c r="AH625" s="83">
        <v>0</v>
      </c>
      <c r="AI625" s="83">
        <v>0</v>
      </c>
      <c r="AJ625" s="83">
        <v>0</v>
      </c>
      <c r="AK625" s="192">
        <v>0</v>
      </c>
      <c r="AL625" s="192">
        <v>0</v>
      </c>
      <c r="AM625" s="192">
        <v>0</v>
      </c>
      <c r="AN625" s="192">
        <v>0</v>
      </c>
      <c r="AO625" s="192">
        <v>0</v>
      </c>
      <c r="AP625" s="192">
        <v>0</v>
      </c>
      <c r="AQ625" s="192">
        <v>0</v>
      </c>
      <c r="AR625" s="192">
        <v>0</v>
      </c>
      <c r="AS625" s="192">
        <v>0</v>
      </c>
      <c r="AT625" s="192">
        <v>0</v>
      </c>
      <c r="AU625" s="83">
        <v>0</v>
      </c>
      <c r="AV625" s="636" t="s">
        <v>997</v>
      </c>
    </row>
    <row r="626" spans="1:48" ht="15.75" customHeight="1">
      <c r="A626" s="585"/>
      <c r="B626" s="588"/>
      <c r="C626" s="656"/>
      <c r="D626" s="577"/>
      <c r="E626" s="570"/>
      <c r="F626" s="82" t="s">
        <v>19</v>
      </c>
      <c r="G626" s="82" t="s">
        <v>22</v>
      </c>
      <c r="H626" s="82" t="s">
        <v>297</v>
      </c>
      <c r="I626" s="82" t="s">
        <v>297</v>
      </c>
      <c r="J626" s="561"/>
      <c r="K626" s="561"/>
      <c r="L626" s="564"/>
      <c r="M626" s="564"/>
      <c r="N626" s="9">
        <v>0</v>
      </c>
      <c r="O626" s="9">
        <v>0</v>
      </c>
      <c r="P626" s="9">
        <v>6.7500000000000004E-2</v>
      </c>
      <c r="Q626" s="83">
        <v>27.314299999999999</v>
      </c>
      <c r="R626" s="83">
        <v>0</v>
      </c>
      <c r="S626" s="83">
        <v>0</v>
      </c>
      <c r="T626" s="83">
        <v>0</v>
      </c>
      <c r="U626" s="83">
        <f t="shared" ref="U626:U629" si="272">SUM(N626:T626)</f>
        <v>27.381799999999998</v>
      </c>
      <c r="V626" s="171" t="s">
        <v>8</v>
      </c>
      <c r="W626" s="192">
        <v>27314.3</v>
      </c>
      <c r="X626" s="192">
        <v>0</v>
      </c>
      <c r="Y626" s="192">
        <v>0</v>
      </c>
      <c r="Z626" s="192">
        <v>0</v>
      </c>
      <c r="AA626" s="192">
        <v>0</v>
      </c>
      <c r="AB626" s="192">
        <v>0</v>
      </c>
      <c r="AC626" s="192">
        <v>0</v>
      </c>
      <c r="AD626" s="192">
        <v>0</v>
      </c>
      <c r="AE626" s="192">
        <v>0</v>
      </c>
      <c r="AF626" s="192">
        <v>0</v>
      </c>
      <c r="AG626" s="192">
        <v>0</v>
      </c>
      <c r="AH626" s="83">
        <v>0</v>
      </c>
      <c r="AI626" s="83">
        <v>0</v>
      </c>
      <c r="AJ626" s="83">
        <v>0</v>
      </c>
      <c r="AK626" s="192">
        <v>0</v>
      </c>
      <c r="AL626" s="192">
        <v>0</v>
      </c>
      <c r="AM626" s="192">
        <v>0</v>
      </c>
      <c r="AN626" s="192">
        <v>0</v>
      </c>
      <c r="AO626" s="192">
        <v>0</v>
      </c>
      <c r="AP626" s="192">
        <v>0</v>
      </c>
      <c r="AQ626" s="192">
        <v>0</v>
      </c>
      <c r="AR626" s="192">
        <v>0</v>
      </c>
      <c r="AS626" s="192">
        <v>0</v>
      </c>
      <c r="AT626" s="192">
        <v>0</v>
      </c>
      <c r="AU626" s="83">
        <v>0</v>
      </c>
      <c r="AV626" s="637"/>
    </row>
    <row r="627" spans="1:48" ht="22.5" customHeight="1">
      <c r="A627" s="585"/>
      <c r="B627" s="588"/>
      <c r="C627" s="656"/>
      <c r="D627" s="577"/>
      <c r="E627" s="570"/>
      <c r="F627" s="566" t="s">
        <v>39</v>
      </c>
      <c r="G627" s="566" t="s">
        <v>21</v>
      </c>
      <c r="H627" s="593">
        <v>150000</v>
      </c>
      <c r="I627" s="593">
        <v>250000</v>
      </c>
      <c r="J627" s="561"/>
      <c r="K627" s="561"/>
      <c r="L627" s="564"/>
      <c r="M627" s="564"/>
      <c r="N627" s="83">
        <v>0</v>
      </c>
      <c r="O627" s="83">
        <v>0</v>
      </c>
      <c r="P627" s="83">
        <v>0</v>
      </c>
      <c r="Q627" s="83">
        <v>0</v>
      </c>
      <c r="R627" s="83">
        <v>16.509</v>
      </c>
      <c r="S627" s="83">
        <v>0.8</v>
      </c>
      <c r="T627" s="83">
        <v>6.3414999999999999</v>
      </c>
      <c r="U627" s="83">
        <f>SUM(N627:T627)</f>
        <v>23.650500000000001</v>
      </c>
      <c r="V627" s="170" t="s">
        <v>50</v>
      </c>
      <c r="W627" s="192">
        <v>0</v>
      </c>
      <c r="X627" s="192">
        <v>0</v>
      </c>
      <c r="Y627" s="192">
        <v>0</v>
      </c>
      <c r="Z627" s="192">
        <v>0</v>
      </c>
      <c r="AA627" s="192">
        <v>0</v>
      </c>
      <c r="AB627" s="192">
        <v>0</v>
      </c>
      <c r="AC627" s="192">
        <v>0</v>
      </c>
      <c r="AD627" s="192">
        <v>0</v>
      </c>
      <c r="AE627" s="192">
        <v>0</v>
      </c>
      <c r="AF627" s="192">
        <v>0</v>
      </c>
      <c r="AG627" s="192">
        <v>0</v>
      </c>
      <c r="AH627" s="83">
        <v>0</v>
      </c>
      <c r="AI627" s="83">
        <v>0</v>
      </c>
      <c r="AJ627" s="83">
        <v>0</v>
      </c>
      <c r="AK627" s="192">
        <v>0</v>
      </c>
      <c r="AL627" s="192">
        <v>0</v>
      </c>
      <c r="AM627" s="192">
        <v>0</v>
      </c>
      <c r="AN627" s="192">
        <v>0</v>
      </c>
      <c r="AO627" s="192">
        <v>0</v>
      </c>
      <c r="AP627" s="192">
        <v>0</v>
      </c>
      <c r="AQ627" s="192">
        <v>0</v>
      </c>
      <c r="AR627" s="192">
        <v>0</v>
      </c>
      <c r="AS627" s="192">
        <v>0</v>
      </c>
      <c r="AT627" s="192">
        <v>0</v>
      </c>
      <c r="AU627" s="83">
        <v>0</v>
      </c>
      <c r="AV627" s="637"/>
    </row>
    <row r="628" spans="1:48">
      <c r="A628" s="585"/>
      <c r="B628" s="588"/>
      <c r="C628" s="656"/>
      <c r="D628" s="577"/>
      <c r="E628" s="570"/>
      <c r="F628" s="567"/>
      <c r="G628" s="567"/>
      <c r="H628" s="594"/>
      <c r="I628" s="594"/>
      <c r="J628" s="561"/>
      <c r="K628" s="561"/>
      <c r="L628" s="564"/>
      <c r="M628" s="564"/>
      <c r="N628" s="83">
        <v>0</v>
      </c>
      <c r="O628" s="83">
        <v>0</v>
      </c>
      <c r="P628" s="83">
        <v>0</v>
      </c>
      <c r="Q628" s="83">
        <v>0</v>
      </c>
      <c r="R628" s="83">
        <v>0</v>
      </c>
      <c r="S628" s="83">
        <v>0</v>
      </c>
      <c r="T628" s="83">
        <v>0</v>
      </c>
      <c r="U628" s="83">
        <f t="shared" si="272"/>
        <v>0</v>
      </c>
      <c r="V628" s="170" t="s">
        <v>51</v>
      </c>
      <c r="W628" s="192">
        <v>0</v>
      </c>
      <c r="X628" s="192">
        <v>0</v>
      </c>
      <c r="Y628" s="192">
        <v>0</v>
      </c>
      <c r="Z628" s="192">
        <v>0</v>
      </c>
      <c r="AA628" s="192">
        <v>0</v>
      </c>
      <c r="AB628" s="192">
        <v>0</v>
      </c>
      <c r="AC628" s="192">
        <v>0</v>
      </c>
      <c r="AD628" s="192">
        <v>0</v>
      </c>
      <c r="AE628" s="192">
        <v>0</v>
      </c>
      <c r="AF628" s="192">
        <v>0</v>
      </c>
      <c r="AG628" s="192">
        <v>0</v>
      </c>
      <c r="AH628" s="83">
        <v>0</v>
      </c>
      <c r="AI628" s="83">
        <v>0</v>
      </c>
      <c r="AJ628" s="83">
        <v>0</v>
      </c>
      <c r="AK628" s="192">
        <v>0</v>
      </c>
      <c r="AL628" s="192">
        <v>0</v>
      </c>
      <c r="AM628" s="192">
        <v>0</v>
      </c>
      <c r="AN628" s="192">
        <v>0</v>
      </c>
      <c r="AO628" s="192">
        <v>0</v>
      </c>
      <c r="AP628" s="192">
        <v>0</v>
      </c>
      <c r="AQ628" s="192">
        <v>0</v>
      </c>
      <c r="AR628" s="192">
        <v>0</v>
      </c>
      <c r="AS628" s="192">
        <v>0</v>
      </c>
      <c r="AT628" s="192">
        <v>0</v>
      </c>
      <c r="AU628" s="83">
        <v>0</v>
      </c>
      <c r="AV628" s="637"/>
    </row>
    <row r="629" spans="1:48">
      <c r="A629" s="585"/>
      <c r="B629" s="588"/>
      <c r="C629" s="656"/>
      <c r="D629" s="577"/>
      <c r="E629" s="570"/>
      <c r="F629" s="567"/>
      <c r="G629" s="567"/>
      <c r="H629" s="594"/>
      <c r="I629" s="594"/>
      <c r="J629" s="561"/>
      <c r="K629" s="561"/>
      <c r="L629" s="564"/>
      <c r="M629" s="564"/>
      <c r="N629" s="83">
        <v>0</v>
      </c>
      <c r="O629" s="83">
        <v>0</v>
      </c>
      <c r="P629" s="83">
        <v>0</v>
      </c>
      <c r="Q629" s="83">
        <v>0</v>
      </c>
      <c r="R629" s="83">
        <v>0</v>
      </c>
      <c r="S629" s="83">
        <v>0</v>
      </c>
      <c r="T629" s="83">
        <v>0</v>
      </c>
      <c r="U629" s="83">
        <f t="shared" si="272"/>
        <v>0</v>
      </c>
      <c r="V629" s="170" t="s">
        <v>52</v>
      </c>
      <c r="W629" s="192">
        <v>0</v>
      </c>
      <c r="X629" s="192">
        <v>0</v>
      </c>
      <c r="Y629" s="192">
        <v>0</v>
      </c>
      <c r="Z629" s="192">
        <v>0</v>
      </c>
      <c r="AA629" s="192">
        <v>0</v>
      </c>
      <c r="AB629" s="192">
        <v>0</v>
      </c>
      <c r="AC629" s="192">
        <v>0</v>
      </c>
      <c r="AD629" s="192">
        <v>0</v>
      </c>
      <c r="AE629" s="192">
        <v>0</v>
      </c>
      <c r="AF629" s="192">
        <v>0</v>
      </c>
      <c r="AG629" s="192">
        <v>0</v>
      </c>
      <c r="AH629" s="83">
        <v>0</v>
      </c>
      <c r="AI629" s="83">
        <v>0</v>
      </c>
      <c r="AJ629" s="83">
        <v>0</v>
      </c>
      <c r="AK629" s="192">
        <v>0</v>
      </c>
      <c r="AL629" s="192">
        <v>0</v>
      </c>
      <c r="AM629" s="192">
        <v>0</v>
      </c>
      <c r="AN629" s="192">
        <v>0</v>
      </c>
      <c r="AO629" s="192">
        <v>0</v>
      </c>
      <c r="AP629" s="192">
        <v>0</v>
      </c>
      <c r="AQ629" s="192">
        <v>0</v>
      </c>
      <c r="AR629" s="192">
        <v>0</v>
      </c>
      <c r="AS629" s="192">
        <v>0</v>
      </c>
      <c r="AT629" s="192">
        <v>0</v>
      </c>
      <c r="AU629" s="83">
        <v>0</v>
      </c>
      <c r="AV629" s="638"/>
    </row>
    <row r="630" spans="1:48">
      <c r="A630" s="585"/>
      <c r="B630" s="589"/>
      <c r="C630" s="656"/>
      <c r="D630" s="578"/>
      <c r="E630" s="571"/>
      <c r="F630" s="568"/>
      <c r="G630" s="568"/>
      <c r="H630" s="595"/>
      <c r="I630" s="595"/>
      <c r="J630" s="562"/>
      <c r="K630" s="562"/>
      <c r="L630" s="565"/>
      <c r="M630" s="565"/>
      <c r="N630" s="88">
        <f>SUM(N625:N629)</f>
        <v>0</v>
      </c>
      <c r="O630" s="88">
        <f t="shared" ref="O630:T630" si="273">SUM(O625:O629)</f>
        <v>0</v>
      </c>
      <c r="P630" s="88">
        <f t="shared" si="273"/>
        <v>6.7500000000000004E-2</v>
      </c>
      <c r="Q630" s="175">
        <f t="shared" si="273"/>
        <v>27.314299999999999</v>
      </c>
      <c r="R630" s="175">
        <f t="shared" si="273"/>
        <v>16.509</v>
      </c>
      <c r="S630" s="175">
        <f t="shared" si="273"/>
        <v>0.8</v>
      </c>
      <c r="T630" s="175">
        <f t="shared" si="273"/>
        <v>6.3414999999999999</v>
      </c>
      <c r="U630" s="176">
        <f>SUM(N630:T630)</f>
        <v>51.032299999999992</v>
      </c>
      <c r="V630" s="177" t="s">
        <v>11</v>
      </c>
      <c r="W630" s="193">
        <f t="shared" ref="W630:AV630" si="274">SUM(W625:W629)</f>
        <v>27314.3</v>
      </c>
      <c r="X630" s="193">
        <f t="shared" si="274"/>
        <v>0</v>
      </c>
      <c r="Y630" s="193">
        <f t="shared" si="274"/>
        <v>0</v>
      </c>
      <c r="Z630" s="193">
        <f t="shared" si="274"/>
        <v>0</v>
      </c>
      <c r="AA630" s="193">
        <f t="shared" si="274"/>
        <v>0</v>
      </c>
      <c r="AB630" s="193">
        <f t="shared" si="274"/>
        <v>0</v>
      </c>
      <c r="AC630" s="193">
        <f t="shared" si="274"/>
        <v>0</v>
      </c>
      <c r="AD630" s="193">
        <f t="shared" si="274"/>
        <v>0</v>
      </c>
      <c r="AE630" s="193">
        <f t="shared" si="274"/>
        <v>0</v>
      </c>
      <c r="AF630" s="193">
        <f t="shared" si="274"/>
        <v>0</v>
      </c>
      <c r="AG630" s="193">
        <f t="shared" si="274"/>
        <v>0</v>
      </c>
      <c r="AH630" s="175">
        <f t="shared" si="274"/>
        <v>0</v>
      </c>
      <c r="AI630" s="175">
        <f t="shared" si="274"/>
        <v>0</v>
      </c>
      <c r="AJ630" s="175">
        <f t="shared" si="274"/>
        <v>0</v>
      </c>
      <c r="AK630" s="193">
        <f t="shared" si="274"/>
        <v>0</v>
      </c>
      <c r="AL630" s="193">
        <f t="shared" si="274"/>
        <v>0</v>
      </c>
      <c r="AM630" s="193">
        <f t="shared" si="274"/>
        <v>0</v>
      </c>
      <c r="AN630" s="193">
        <f t="shared" si="274"/>
        <v>0</v>
      </c>
      <c r="AO630" s="193">
        <f t="shared" si="274"/>
        <v>0</v>
      </c>
      <c r="AP630" s="193">
        <f t="shared" si="274"/>
        <v>0</v>
      </c>
      <c r="AQ630" s="193">
        <f t="shared" si="274"/>
        <v>0</v>
      </c>
      <c r="AR630" s="193">
        <f t="shared" si="274"/>
        <v>0</v>
      </c>
      <c r="AS630" s="193">
        <f t="shared" si="274"/>
        <v>0</v>
      </c>
      <c r="AT630" s="193">
        <f t="shared" si="274"/>
        <v>0</v>
      </c>
      <c r="AU630" s="175">
        <f t="shared" si="274"/>
        <v>0</v>
      </c>
      <c r="AV630" s="175">
        <f t="shared" si="274"/>
        <v>0</v>
      </c>
    </row>
    <row r="631" spans="1:48" ht="15.75" customHeight="1">
      <c r="A631" s="585"/>
      <c r="B631" s="587" t="s">
        <v>692</v>
      </c>
      <c r="C631" s="656" t="s">
        <v>693</v>
      </c>
      <c r="D631" s="576" t="s">
        <v>630</v>
      </c>
      <c r="E631" s="569" t="s">
        <v>694</v>
      </c>
      <c r="F631" s="82" t="s">
        <v>18</v>
      </c>
      <c r="G631" s="82" t="s">
        <v>20</v>
      </c>
      <c r="H631" s="82" t="s">
        <v>297</v>
      </c>
      <c r="I631" s="82" t="s">
        <v>297</v>
      </c>
      <c r="J631" s="560">
        <v>2020</v>
      </c>
      <c r="K631" s="560">
        <v>2022</v>
      </c>
      <c r="L631" s="563">
        <v>10.005000000000001</v>
      </c>
      <c r="M631" s="563">
        <f>Q637+R637+S637+T637</f>
        <v>7.8</v>
      </c>
      <c r="N631" s="83">
        <v>0</v>
      </c>
      <c r="O631" s="83">
        <v>0</v>
      </c>
      <c r="P631" s="83">
        <v>0</v>
      </c>
      <c r="Q631" s="83">
        <v>0</v>
      </c>
      <c r="R631" s="83">
        <v>0</v>
      </c>
      <c r="S631" s="83">
        <v>0</v>
      </c>
      <c r="T631" s="83">
        <v>0</v>
      </c>
      <c r="U631" s="83">
        <f>SUM(N631:T631)</f>
        <v>0</v>
      </c>
      <c r="V631" s="170" t="s">
        <v>3</v>
      </c>
      <c r="W631" s="192">
        <v>0</v>
      </c>
      <c r="X631" s="192">
        <v>0</v>
      </c>
      <c r="Y631" s="192">
        <v>0</v>
      </c>
      <c r="Z631" s="192">
        <v>0</v>
      </c>
      <c r="AA631" s="192">
        <v>0</v>
      </c>
      <c r="AB631" s="192">
        <v>0</v>
      </c>
      <c r="AC631" s="192">
        <v>0</v>
      </c>
      <c r="AD631" s="192">
        <v>0</v>
      </c>
      <c r="AE631" s="192">
        <v>0</v>
      </c>
      <c r="AF631" s="192">
        <v>0</v>
      </c>
      <c r="AG631" s="192">
        <v>0</v>
      </c>
      <c r="AH631" s="83">
        <v>0</v>
      </c>
      <c r="AI631" s="83">
        <v>0</v>
      </c>
      <c r="AJ631" s="83">
        <v>0</v>
      </c>
      <c r="AK631" s="192">
        <v>0</v>
      </c>
      <c r="AL631" s="192">
        <v>0</v>
      </c>
      <c r="AM631" s="192">
        <v>0</v>
      </c>
      <c r="AN631" s="192">
        <v>0</v>
      </c>
      <c r="AO631" s="192">
        <v>0</v>
      </c>
      <c r="AP631" s="192">
        <v>0</v>
      </c>
      <c r="AQ631" s="192">
        <v>0</v>
      </c>
      <c r="AR631" s="192">
        <v>0</v>
      </c>
      <c r="AS631" s="192">
        <v>0</v>
      </c>
      <c r="AT631" s="192">
        <v>0</v>
      </c>
      <c r="AU631" s="83">
        <v>0</v>
      </c>
      <c r="AV631" s="636" t="s">
        <v>997</v>
      </c>
    </row>
    <row r="632" spans="1:48" ht="15.75" customHeight="1">
      <c r="A632" s="585"/>
      <c r="B632" s="588"/>
      <c r="C632" s="656"/>
      <c r="D632" s="577"/>
      <c r="E632" s="570"/>
      <c r="F632" s="82" t="s">
        <v>19</v>
      </c>
      <c r="G632" s="82" t="s">
        <v>22</v>
      </c>
      <c r="H632" s="82" t="s">
        <v>297</v>
      </c>
      <c r="I632" s="82" t="s">
        <v>297</v>
      </c>
      <c r="J632" s="561"/>
      <c r="K632" s="561"/>
      <c r="L632" s="564"/>
      <c r="M632" s="564"/>
      <c r="N632" s="9">
        <v>0</v>
      </c>
      <c r="O632" s="9">
        <v>0</v>
      </c>
      <c r="P632" s="9">
        <v>2.2053400000000001</v>
      </c>
      <c r="Q632" s="83">
        <v>1.21526</v>
      </c>
      <c r="R632" s="83">
        <v>0</v>
      </c>
      <c r="S632" s="83">
        <v>0</v>
      </c>
      <c r="T632" s="83">
        <v>0</v>
      </c>
      <c r="U632" s="83">
        <f t="shared" ref="U632:U637" si="275">SUM(N632:T632)</f>
        <v>3.4206000000000003</v>
      </c>
      <c r="V632" s="171" t="s">
        <v>8</v>
      </c>
      <c r="W632" s="192">
        <v>1215.26</v>
      </c>
      <c r="X632" s="192">
        <v>0</v>
      </c>
      <c r="Y632" s="192">
        <v>0</v>
      </c>
      <c r="Z632" s="192">
        <v>0</v>
      </c>
      <c r="AA632" s="192">
        <v>0</v>
      </c>
      <c r="AB632" s="192">
        <v>0</v>
      </c>
      <c r="AC632" s="192">
        <v>0</v>
      </c>
      <c r="AD632" s="192">
        <v>0</v>
      </c>
      <c r="AE632" s="192">
        <v>0</v>
      </c>
      <c r="AF632" s="192">
        <v>0</v>
      </c>
      <c r="AG632" s="192">
        <v>0</v>
      </c>
      <c r="AH632" s="83">
        <v>0</v>
      </c>
      <c r="AI632" s="83">
        <v>0</v>
      </c>
      <c r="AJ632" s="83">
        <v>0</v>
      </c>
      <c r="AK632" s="192">
        <v>0</v>
      </c>
      <c r="AL632" s="192">
        <v>0</v>
      </c>
      <c r="AM632" s="192">
        <v>0</v>
      </c>
      <c r="AN632" s="192">
        <v>0</v>
      </c>
      <c r="AO632" s="192">
        <v>0</v>
      </c>
      <c r="AP632" s="192">
        <v>0</v>
      </c>
      <c r="AQ632" s="192">
        <v>0</v>
      </c>
      <c r="AR632" s="192">
        <v>0</v>
      </c>
      <c r="AS632" s="192">
        <v>0</v>
      </c>
      <c r="AT632" s="192">
        <v>0</v>
      </c>
      <c r="AU632" s="83">
        <v>0</v>
      </c>
      <c r="AV632" s="637"/>
    </row>
    <row r="633" spans="1:48" ht="15.75" customHeight="1">
      <c r="A633" s="585"/>
      <c r="B633" s="588"/>
      <c r="C633" s="656"/>
      <c r="D633" s="577"/>
      <c r="E633" s="570"/>
      <c r="F633" s="566" t="s">
        <v>39</v>
      </c>
      <c r="G633" s="566" t="s">
        <v>21</v>
      </c>
      <c r="H633" s="593">
        <v>1500</v>
      </c>
      <c r="I633" s="566" t="s">
        <v>370</v>
      </c>
      <c r="J633" s="561"/>
      <c r="K633" s="561"/>
      <c r="L633" s="564"/>
      <c r="M633" s="564"/>
      <c r="N633" s="83">
        <v>0</v>
      </c>
      <c r="O633" s="83">
        <v>0</v>
      </c>
      <c r="P633" s="83">
        <v>0</v>
      </c>
      <c r="Q633" s="83">
        <v>0</v>
      </c>
      <c r="R633" s="83">
        <v>0.61240000000000006</v>
      </c>
      <c r="S633" s="83">
        <v>5.97234</v>
      </c>
      <c r="T633" s="83">
        <v>0</v>
      </c>
      <c r="U633" s="83">
        <f>SUM(N633:T633)</f>
        <v>6.58474</v>
      </c>
      <c r="V633" s="170" t="s">
        <v>50</v>
      </c>
      <c r="W633" s="192">
        <v>0</v>
      </c>
      <c r="X633" s="192">
        <f>X634</f>
        <v>46</v>
      </c>
      <c r="Y633" s="192">
        <f t="shared" ref="Y633:AG633" si="276">Y634</f>
        <v>0</v>
      </c>
      <c r="Z633" s="192">
        <f t="shared" si="276"/>
        <v>0</v>
      </c>
      <c r="AA633" s="192">
        <f t="shared" si="276"/>
        <v>0</v>
      </c>
      <c r="AB633" s="192">
        <f t="shared" si="276"/>
        <v>0</v>
      </c>
      <c r="AC633" s="192">
        <f t="shared" si="276"/>
        <v>0</v>
      </c>
      <c r="AD633" s="192">
        <f t="shared" si="276"/>
        <v>0</v>
      </c>
      <c r="AE633" s="192">
        <f t="shared" si="276"/>
        <v>0</v>
      </c>
      <c r="AF633" s="192">
        <f t="shared" si="276"/>
        <v>0</v>
      </c>
      <c r="AG633" s="192">
        <f t="shared" si="276"/>
        <v>0</v>
      </c>
      <c r="AH633" s="83">
        <v>0</v>
      </c>
      <c r="AI633" s="83">
        <v>0</v>
      </c>
      <c r="AJ633" s="83">
        <v>0</v>
      </c>
      <c r="AK633" s="192">
        <v>0</v>
      </c>
      <c r="AL633" s="192">
        <v>0</v>
      </c>
      <c r="AM633" s="192">
        <v>0</v>
      </c>
      <c r="AN633" s="192">
        <v>0</v>
      </c>
      <c r="AO633" s="192">
        <v>0</v>
      </c>
      <c r="AP633" s="192">
        <v>0</v>
      </c>
      <c r="AQ633" s="192">
        <v>0</v>
      </c>
      <c r="AR633" s="192">
        <v>0</v>
      </c>
      <c r="AS633" s="192">
        <v>0</v>
      </c>
      <c r="AT633" s="192">
        <v>0</v>
      </c>
      <c r="AU633" s="83">
        <v>0</v>
      </c>
      <c r="AV633" s="637"/>
    </row>
    <row r="634" spans="1:48" s="275" customFormat="1" ht="15.75" hidden="1" customHeight="1">
      <c r="A634" s="585"/>
      <c r="B634" s="588"/>
      <c r="C634" s="656"/>
      <c r="D634" s="577"/>
      <c r="E634" s="570"/>
      <c r="F634" s="567"/>
      <c r="G634" s="567"/>
      <c r="H634" s="594"/>
      <c r="I634" s="567"/>
      <c r="J634" s="561"/>
      <c r="K634" s="561"/>
      <c r="L634" s="564"/>
      <c r="M634" s="564"/>
      <c r="N634" s="282"/>
      <c r="O634" s="282"/>
      <c r="P634" s="282"/>
      <c r="Q634" s="282"/>
      <c r="R634" s="282"/>
      <c r="S634" s="282"/>
      <c r="T634" s="282"/>
      <c r="U634" s="282"/>
      <c r="V634" s="353" t="s">
        <v>1026</v>
      </c>
      <c r="W634" s="359"/>
      <c r="X634" s="359">
        <v>46</v>
      </c>
      <c r="Y634" s="359"/>
      <c r="Z634" s="359"/>
      <c r="AA634" s="359"/>
      <c r="AB634" s="359"/>
      <c r="AC634" s="359"/>
      <c r="AD634" s="359"/>
      <c r="AE634" s="359"/>
      <c r="AF634" s="359"/>
      <c r="AG634" s="359"/>
      <c r="AH634" s="282"/>
      <c r="AI634" s="282"/>
      <c r="AJ634" s="282"/>
      <c r="AK634" s="359"/>
      <c r="AL634" s="359"/>
      <c r="AM634" s="359"/>
      <c r="AN634" s="359"/>
      <c r="AO634" s="359"/>
      <c r="AP634" s="359"/>
      <c r="AQ634" s="359"/>
      <c r="AR634" s="359"/>
      <c r="AS634" s="359"/>
      <c r="AT634" s="359"/>
      <c r="AU634" s="282"/>
      <c r="AV634" s="637"/>
    </row>
    <row r="635" spans="1:48">
      <c r="A635" s="585"/>
      <c r="B635" s="588"/>
      <c r="C635" s="656"/>
      <c r="D635" s="577"/>
      <c r="E635" s="570"/>
      <c r="F635" s="567"/>
      <c r="G635" s="567"/>
      <c r="H635" s="594"/>
      <c r="I635" s="567"/>
      <c r="J635" s="561"/>
      <c r="K635" s="561"/>
      <c r="L635" s="564"/>
      <c r="M635" s="564"/>
      <c r="N635" s="83">
        <v>0</v>
      </c>
      <c r="O635" s="83">
        <v>0</v>
      </c>
      <c r="P635" s="83">
        <v>0</v>
      </c>
      <c r="Q635" s="83">
        <v>0</v>
      </c>
      <c r="R635" s="83">
        <v>0</v>
      </c>
      <c r="S635" s="83">
        <v>0</v>
      </c>
      <c r="T635" s="83">
        <v>0</v>
      </c>
      <c r="U635" s="83">
        <f t="shared" si="275"/>
        <v>0</v>
      </c>
      <c r="V635" s="170" t="s">
        <v>51</v>
      </c>
      <c r="W635" s="192">
        <v>0</v>
      </c>
      <c r="X635" s="192">
        <v>0</v>
      </c>
      <c r="Y635" s="192">
        <v>0</v>
      </c>
      <c r="Z635" s="192">
        <v>0</v>
      </c>
      <c r="AA635" s="192">
        <v>0</v>
      </c>
      <c r="AB635" s="192">
        <v>0</v>
      </c>
      <c r="AC635" s="192">
        <v>0</v>
      </c>
      <c r="AD635" s="192">
        <v>0</v>
      </c>
      <c r="AE635" s="192">
        <v>0</v>
      </c>
      <c r="AF635" s="192">
        <v>0</v>
      </c>
      <c r="AG635" s="192">
        <v>0</v>
      </c>
      <c r="AH635" s="83">
        <v>0</v>
      </c>
      <c r="AI635" s="83">
        <v>0</v>
      </c>
      <c r="AJ635" s="83">
        <v>0</v>
      </c>
      <c r="AK635" s="192">
        <v>0</v>
      </c>
      <c r="AL635" s="192">
        <v>0</v>
      </c>
      <c r="AM635" s="192">
        <v>0</v>
      </c>
      <c r="AN635" s="192">
        <v>0</v>
      </c>
      <c r="AO635" s="192">
        <v>0</v>
      </c>
      <c r="AP635" s="192">
        <v>0</v>
      </c>
      <c r="AQ635" s="192">
        <v>0</v>
      </c>
      <c r="AR635" s="192">
        <v>0</v>
      </c>
      <c r="AS635" s="192">
        <v>0</v>
      </c>
      <c r="AT635" s="192">
        <v>0</v>
      </c>
      <c r="AU635" s="83">
        <v>0</v>
      </c>
      <c r="AV635" s="637"/>
    </row>
    <row r="636" spans="1:48">
      <c r="A636" s="585"/>
      <c r="B636" s="588"/>
      <c r="C636" s="656"/>
      <c r="D636" s="577"/>
      <c r="E636" s="570"/>
      <c r="F636" s="567"/>
      <c r="G636" s="567"/>
      <c r="H636" s="594"/>
      <c r="I636" s="567"/>
      <c r="J636" s="561"/>
      <c r="K636" s="561"/>
      <c r="L636" s="564"/>
      <c r="M636" s="564"/>
      <c r="N636" s="86">
        <v>0</v>
      </c>
      <c r="O636" s="86">
        <v>0</v>
      </c>
      <c r="P636" s="86">
        <v>0</v>
      </c>
      <c r="Q636" s="86">
        <v>0</v>
      </c>
      <c r="R636" s="86">
        <v>0</v>
      </c>
      <c r="S636" s="86">
        <v>0</v>
      </c>
      <c r="T636" s="86">
        <v>0</v>
      </c>
      <c r="U636" s="83">
        <f t="shared" si="275"/>
        <v>0</v>
      </c>
      <c r="V636" s="170" t="s">
        <v>52</v>
      </c>
      <c r="W636" s="207">
        <v>0</v>
      </c>
      <c r="X636" s="207">
        <v>0</v>
      </c>
      <c r="Y636" s="207">
        <v>0</v>
      </c>
      <c r="Z636" s="207">
        <v>0</v>
      </c>
      <c r="AA636" s="207">
        <v>0</v>
      </c>
      <c r="AB636" s="207">
        <v>0</v>
      </c>
      <c r="AC636" s="207">
        <v>0</v>
      </c>
      <c r="AD636" s="207">
        <v>0</v>
      </c>
      <c r="AE636" s="207">
        <v>0</v>
      </c>
      <c r="AF636" s="207">
        <v>0</v>
      </c>
      <c r="AG636" s="207">
        <v>0</v>
      </c>
      <c r="AH636" s="86">
        <v>0</v>
      </c>
      <c r="AI636" s="86">
        <v>0</v>
      </c>
      <c r="AJ636" s="86">
        <v>0</v>
      </c>
      <c r="AK636" s="207">
        <v>0</v>
      </c>
      <c r="AL636" s="207">
        <v>0</v>
      </c>
      <c r="AM636" s="207">
        <v>0</v>
      </c>
      <c r="AN636" s="207">
        <v>0</v>
      </c>
      <c r="AO636" s="207">
        <v>0</v>
      </c>
      <c r="AP636" s="207">
        <v>0</v>
      </c>
      <c r="AQ636" s="207">
        <v>0</v>
      </c>
      <c r="AR636" s="207">
        <v>0</v>
      </c>
      <c r="AS636" s="207">
        <v>0</v>
      </c>
      <c r="AT636" s="207">
        <v>0</v>
      </c>
      <c r="AU636" s="86">
        <v>0</v>
      </c>
      <c r="AV636" s="638"/>
    </row>
    <row r="637" spans="1:48">
      <c r="A637" s="586"/>
      <c r="B637" s="589"/>
      <c r="C637" s="656"/>
      <c r="D637" s="578"/>
      <c r="E637" s="571"/>
      <c r="F637" s="568"/>
      <c r="G637" s="568"/>
      <c r="H637" s="595"/>
      <c r="I637" s="568"/>
      <c r="J637" s="562"/>
      <c r="K637" s="562"/>
      <c r="L637" s="565"/>
      <c r="M637" s="565"/>
      <c r="N637" s="88">
        <f>SUM(N631:N636)</f>
        <v>0</v>
      </c>
      <c r="O637" s="88">
        <f t="shared" ref="O637:T637" si="277">SUM(O631:O636)</f>
        <v>0</v>
      </c>
      <c r="P637" s="88">
        <f t="shared" si="277"/>
        <v>2.2053400000000001</v>
      </c>
      <c r="Q637" s="175">
        <f t="shared" si="277"/>
        <v>1.21526</v>
      </c>
      <c r="R637" s="175">
        <f t="shared" si="277"/>
        <v>0.61240000000000006</v>
      </c>
      <c r="S637" s="175">
        <f t="shared" si="277"/>
        <v>5.97234</v>
      </c>
      <c r="T637" s="175">
        <f t="shared" si="277"/>
        <v>0</v>
      </c>
      <c r="U637" s="176">
        <f t="shared" si="275"/>
        <v>10.00534</v>
      </c>
      <c r="V637" s="177" t="s">
        <v>11</v>
      </c>
      <c r="W637" s="193">
        <f t="shared" ref="W637:AV637" si="278">SUM(W631:W636)</f>
        <v>1215.26</v>
      </c>
      <c r="X637" s="193">
        <f>X633</f>
        <v>46</v>
      </c>
      <c r="Y637" s="193">
        <f t="shared" ref="Y637:AG637" si="279">Y633</f>
        <v>0</v>
      </c>
      <c r="Z637" s="193">
        <f t="shared" si="279"/>
        <v>0</v>
      </c>
      <c r="AA637" s="193">
        <f t="shared" si="279"/>
        <v>0</v>
      </c>
      <c r="AB637" s="193">
        <f t="shared" si="279"/>
        <v>0</v>
      </c>
      <c r="AC637" s="193">
        <f t="shared" si="279"/>
        <v>0</v>
      </c>
      <c r="AD637" s="193">
        <f t="shared" si="279"/>
        <v>0</v>
      </c>
      <c r="AE637" s="193">
        <f t="shared" si="279"/>
        <v>0</v>
      </c>
      <c r="AF637" s="193">
        <f t="shared" si="279"/>
        <v>0</v>
      </c>
      <c r="AG637" s="193">
        <f t="shared" si="279"/>
        <v>0</v>
      </c>
      <c r="AH637" s="175">
        <f t="shared" si="278"/>
        <v>0</v>
      </c>
      <c r="AI637" s="175">
        <f t="shared" si="278"/>
        <v>0</v>
      </c>
      <c r="AJ637" s="175">
        <f t="shared" si="278"/>
        <v>0</v>
      </c>
      <c r="AK637" s="193">
        <f t="shared" si="278"/>
        <v>0</v>
      </c>
      <c r="AL637" s="193">
        <f t="shared" si="278"/>
        <v>0</v>
      </c>
      <c r="AM637" s="193">
        <f t="shared" si="278"/>
        <v>0</v>
      </c>
      <c r="AN637" s="193">
        <f t="shared" si="278"/>
        <v>0</v>
      </c>
      <c r="AO637" s="193">
        <f t="shared" si="278"/>
        <v>0</v>
      </c>
      <c r="AP637" s="193">
        <f t="shared" si="278"/>
        <v>0</v>
      </c>
      <c r="AQ637" s="193">
        <f t="shared" si="278"/>
        <v>0</v>
      </c>
      <c r="AR637" s="193">
        <f t="shared" si="278"/>
        <v>0</v>
      </c>
      <c r="AS637" s="193">
        <f t="shared" si="278"/>
        <v>0</v>
      </c>
      <c r="AT637" s="193">
        <f t="shared" si="278"/>
        <v>0</v>
      </c>
      <c r="AU637" s="175">
        <f t="shared" si="278"/>
        <v>0</v>
      </c>
      <c r="AV637" s="175">
        <f t="shared" si="278"/>
        <v>0</v>
      </c>
    </row>
    <row r="638" spans="1:48" ht="19.5" hidden="1" customHeight="1">
      <c r="A638" s="556" t="s">
        <v>643</v>
      </c>
      <c r="B638" s="557"/>
      <c r="C638" s="557"/>
      <c r="D638" s="557"/>
      <c r="E638" s="557"/>
      <c r="F638" s="557"/>
      <c r="G638" s="557"/>
      <c r="H638" s="557"/>
      <c r="I638" s="557"/>
      <c r="J638" s="557"/>
      <c r="K638" s="557"/>
      <c r="L638" s="557"/>
      <c r="M638" s="557"/>
      <c r="N638" s="557"/>
      <c r="O638" s="557"/>
      <c r="P638" s="557"/>
      <c r="Q638" s="557"/>
      <c r="R638" s="557"/>
      <c r="S638" s="557"/>
      <c r="T638" s="557"/>
      <c r="U638" s="557"/>
      <c r="V638" s="557"/>
      <c r="W638" s="558"/>
      <c r="X638" s="558"/>
      <c r="Y638" s="558"/>
      <c r="Z638" s="558"/>
      <c r="AA638" s="558"/>
      <c r="AB638" s="558"/>
      <c r="AC638" s="558"/>
      <c r="AD638" s="558"/>
      <c r="AE638" s="558"/>
      <c r="AF638" s="558"/>
      <c r="AG638" s="558"/>
      <c r="AH638" s="558"/>
      <c r="AI638" s="558"/>
      <c r="AJ638" s="558"/>
      <c r="AK638" s="558"/>
      <c r="AL638" s="558"/>
      <c r="AM638" s="558"/>
      <c r="AN638" s="558"/>
      <c r="AO638" s="558"/>
      <c r="AP638" s="558"/>
      <c r="AQ638" s="558"/>
      <c r="AR638" s="558"/>
      <c r="AS638" s="558"/>
      <c r="AT638" s="558"/>
      <c r="AU638" s="558"/>
      <c r="AV638" s="559"/>
    </row>
    <row r="639" spans="1:48" hidden="1">
      <c r="A639" s="596" t="s">
        <v>644</v>
      </c>
      <c r="B639" s="597"/>
      <c r="C639" s="597"/>
      <c r="D639" s="597"/>
      <c r="E639" s="597"/>
      <c r="F639" s="597"/>
      <c r="G639" s="597"/>
      <c r="H639" s="597"/>
      <c r="I639" s="597"/>
      <c r="J639" s="597"/>
      <c r="K639" s="597"/>
      <c r="L639" s="597"/>
      <c r="M639" s="597"/>
      <c r="N639" s="597"/>
      <c r="O639" s="597"/>
      <c r="P639" s="597"/>
      <c r="Q639" s="597"/>
      <c r="R639" s="597"/>
      <c r="S639" s="597"/>
      <c r="T639" s="597"/>
      <c r="U639" s="597"/>
      <c r="V639" s="598"/>
      <c r="W639" s="190"/>
      <c r="X639" s="190"/>
      <c r="Y639" s="190"/>
      <c r="Z639" s="190"/>
      <c r="AA639" s="190"/>
      <c r="AB639" s="190"/>
      <c r="AC639" s="190"/>
      <c r="AD639" s="190"/>
      <c r="AE639" s="190"/>
      <c r="AF639" s="190"/>
      <c r="AG639" s="190"/>
      <c r="AH639" s="188"/>
      <c r="AI639" s="188"/>
      <c r="AJ639" s="188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88"/>
      <c r="AV639" s="302"/>
    </row>
    <row r="640" spans="1:48" ht="15.75" hidden="1" customHeight="1">
      <c r="A640" s="92"/>
      <c r="B640" s="542" t="s">
        <v>44</v>
      </c>
      <c r="C640" s="543"/>
      <c r="D640" s="543"/>
      <c r="E640" s="543"/>
      <c r="F640" s="543"/>
      <c r="G640" s="543"/>
      <c r="H640" s="543"/>
      <c r="I640" s="543"/>
      <c r="J640" s="543"/>
      <c r="K640" s="543"/>
      <c r="L640" s="543"/>
      <c r="M640" s="599"/>
      <c r="N640" s="85"/>
      <c r="O640" s="85"/>
      <c r="P640" s="85"/>
      <c r="Q640" s="85"/>
      <c r="R640" s="85"/>
      <c r="S640" s="85"/>
      <c r="T640" s="85"/>
      <c r="U640" s="9"/>
      <c r="V640" s="172"/>
      <c r="W640" s="190"/>
      <c r="X640" s="190"/>
      <c r="Y640" s="190"/>
      <c r="Z640" s="190"/>
      <c r="AA640" s="190"/>
      <c r="AB640" s="190"/>
      <c r="AC640" s="190"/>
      <c r="AD640" s="190"/>
      <c r="AE640" s="190"/>
      <c r="AF640" s="190"/>
      <c r="AG640" s="190"/>
      <c r="AH640" s="188"/>
      <c r="AI640" s="188"/>
      <c r="AJ640" s="188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88"/>
      <c r="AV640" s="302"/>
    </row>
    <row r="641" spans="1:48" ht="15.75" hidden="1" customHeight="1">
      <c r="A641" s="600"/>
      <c r="B641" s="601"/>
      <c r="C641" s="601"/>
      <c r="D641" s="601"/>
      <c r="E641" s="602"/>
      <c r="F641" s="47"/>
      <c r="G641" s="47"/>
      <c r="H641" s="47"/>
      <c r="I641" s="47"/>
      <c r="J641" s="47"/>
      <c r="K641" s="47"/>
      <c r="L641" s="47"/>
      <c r="M641" s="47"/>
      <c r="N641" s="85">
        <f t="shared" ref="N641:U642" si="280">N631+N625+N619+N611+N603+N597+N589+N583+N573+N567+N561+N555+N543+N537+N531</f>
        <v>0</v>
      </c>
      <c r="O641" s="85">
        <f t="shared" si="280"/>
        <v>0</v>
      </c>
      <c r="P641" s="85">
        <f t="shared" si="280"/>
        <v>0</v>
      </c>
      <c r="Q641" s="85">
        <f t="shared" si="280"/>
        <v>0</v>
      </c>
      <c r="R641" s="85">
        <f t="shared" si="280"/>
        <v>0</v>
      </c>
      <c r="S641" s="85">
        <f t="shared" si="280"/>
        <v>0</v>
      </c>
      <c r="T641" s="85">
        <f t="shared" si="280"/>
        <v>0</v>
      </c>
      <c r="U641" s="85">
        <f t="shared" si="280"/>
        <v>0</v>
      </c>
      <c r="V641" s="172" t="s">
        <v>3</v>
      </c>
      <c r="W641" s="191">
        <f t="shared" ref="W641:AU642" si="281">W631+W625+W619+W611+W603+W597+W589+W583+W573+W567+W561+W555+W543+W537+W531</f>
        <v>0</v>
      </c>
      <c r="X641" s="191">
        <f t="shared" si="281"/>
        <v>0</v>
      </c>
      <c r="Y641" s="191">
        <f t="shared" si="281"/>
        <v>0</v>
      </c>
      <c r="Z641" s="191">
        <f t="shared" si="281"/>
        <v>0</v>
      </c>
      <c r="AA641" s="191">
        <f t="shared" si="281"/>
        <v>0</v>
      </c>
      <c r="AB641" s="191">
        <f t="shared" si="281"/>
        <v>0</v>
      </c>
      <c r="AC641" s="191">
        <f t="shared" si="281"/>
        <v>0</v>
      </c>
      <c r="AD641" s="191">
        <f t="shared" si="281"/>
        <v>0</v>
      </c>
      <c r="AE641" s="191">
        <f t="shared" si="281"/>
        <v>0</v>
      </c>
      <c r="AF641" s="191">
        <f t="shared" si="281"/>
        <v>0</v>
      </c>
      <c r="AG641" s="191">
        <f t="shared" si="281"/>
        <v>0</v>
      </c>
      <c r="AH641" s="85">
        <f t="shared" si="281"/>
        <v>0</v>
      </c>
      <c r="AI641" s="85">
        <f t="shared" si="281"/>
        <v>0</v>
      </c>
      <c r="AJ641" s="85">
        <f t="shared" si="281"/>
        <v>0</v>
      </c>
      <c r="AK641" s="191">
        <f t="shared" si="281"/>
        <v>0</v>
      </c>
      <c r="AL641" s="191">
        <f t="shared" si="281"/>
        <v>0</v>
      </c>
      <c r="AM641" s="191">
        <f t="shared" si="281"/>
        <v>0</v>
      </c>
      <c r="AN641" s="191">
        <f t="shared" si="281"/>
        <v>0</v>
      </c>
      <c r="AO641" s="191">
        <f t="shared" si="281"/>
        <v>0</v>
      </c>
      <c r="AP641" s="191">
        <f t="shared" si="281"/>
        <v>0</v>
      </c>
      <c r="AQ641" s="191">
        <f t="shared" si="281"/>
        <v>0</v>
      </c>
      <c r="AR641" s="191">
        <f t="shared" si="281"/>
        <v>0</v>
      </c>
      <c r="AS641" s="191">
        <f t="shared" si="281"/>
        <v>0</v>
      </c>
      <c r="AT641" s="191">
        <f t="shared" si="281"/>
        <v>0</v>
      </c>
      <c r="AU641" s="85">
        <f t="shared" si="281"/>
        <v>0</v>
      </c>
      <c r="AV641" s="302"/>
    </row>
    <row r="642" spans="1:48" ht="15.75" hidden="1" customHeight="1">
      <c r="A642" s="603"/>
      <c r="B642" s="604"/>
      <c r="C642" s="604"/>
      <c r="D642" s="604"/>
      <c r="E642" s="605"/>
      <c r="F642" s="47"/>
      <c r="G642" s="47"/>
      <c r="H642" s="47"/>
      <c r="I642" s="47"/>
      <c r="J642" s="47"/>
      <c r="K642" s="47"/>
      <c r="L642" s="47"/>
      <c r="M642" s="47"/>
      <c r="N642" s="85">
        <f t="shared" si="280"/>
        <v>24.18074</v>
      </c>
      <c r="O642" s="85">
        <f t="shared" si="280"/>
        <v>32.372579999999999</v>
      </c>
      <c r="P642" s="85">
        <f t="shared" si="280"/>
        <v>30.313510000000001</v>
      </c>
      <c r="Q642" s="85">
        <f t="shared" si="280"/>
        <v>147.40925999999999</v>
      </c>
      <c r="R642" s="85">
        <f t="shared" si="280"/>
        <v>180.87530999999998</v>
      </c>
      <c r="S642" s="85">
        <f t="shared" si="280"/>
        <v>110.313715</v>
      </c>
      <c r="T642" s="85">
        <f t="shared" si="280"/>
        <v>85.125534999999999</v>
      </c>
      <c r="U642" s="85">
        <f t="shared" si="280"/>
        <v>610.59064999999987</v>
      </c>
      <c r="V642" s="172" t="s">
        <v>8</v>
      </c>
      <c r="W642" s="191">
        <f t="shared" si="281"/>
        <v>147409.25999999998</v>
      </c>
      <c r="X642" s="191">
        <f t="shared" si="281"/>
        <v>0</v>
      </c>
      <c r="Y642" s="191">
        <f t="shared" si="281"/>
        <v>0</v>
      </c>
      <c r="Z642" s="191">
        <f t="shared" si="281"/>
        <v>0</v>
      </c>
      <c r="AA642" s="191">
        <f t="shared" si="281"/>
        <v>0</v>
      </c>
      <c r="AB642" s="191">
        <f t="shared" si="281"/>
        <v>0</v>
      </c>
      <c r="AC642" s="191">
        <f t="shared" si="281"/>
        <v>0</v>
      </c>
      <c r="AD642" s="191">
        <f t="shared" si="281"/>
        <v>0</v>
      </c>
      <c r="AE642" s="191">
        <f t="shared" si="281"/>
        <v>0</v>
      </c>
      <c r="AF642" s="191">
        <f t="shared" si="281"/>
        <v>0</v>
      </c>
      <c r="AG642" s="191">
        <f t="shared" si="281"/>
        <v>0</v>
      </c>
      <c r="AH642" s="85">
        <f t="shared" si="281"/>
        <v>0</v>
      </c>
      <c r="AI642" s="85">
        <f t="shared" si="281"/>
        <v>0</v>
      </c>
      <c r="AJ642" s="85">
        <f t="shared" si="281"/>
        <v>0</v>
      </c>
      <c r="AK642" s="191">
        <f t="shared" si="281"/>
        <v>1138.73</v>
      </c>
      <c r="AL642" s="191">
        <f t="shared" si="281"/>
        <v>0</v>
      </c>
      <c r="AM642" s="191">
        <f t="shared" si="281"/>
        <v>0</v>
      </c>
      <c r="AN642" s="191">
        <f t="shared" si="281"/>
        <v>0</v>
      </c>
      <c r="AO642" s="191">
        <f t="shared" si="281"/>
        <v>0</v>
      </c>
      <c r="AP642" s="191">
        <f t="shared" si="281"/>
        <v>0</v>
      </c>
      <c r="AQ642" s="191">
        <f t="shared" si="281"/>
        <v>0</v>
      </c>
      <c r="AR642" s="191">
        <f t="shared" si="281"/>
        <v>0</v>
      </c>
      <c r="AS642" s="191">
        <f t="shared" si="281"/>
        <v>0</v>
      </c>
      <c r="AT642" s="191">
        <f t="shared" si="281"/>
        <v>0</v>
      </c>
      <c r="AU642" s="85">
        <f t="shared" si="281"/>
        <v>0</v>
      </c>
      <c r="AV642" s="302"/>
    </row>
    <row r="643" spans="1:48" ht="31.5" hidden="1">
      <c r="A643" s="603"/>
      <c r="B643" s="604"/>
      <c r="C643" s="604"/>
      <c r="D643" s="604"/>
      <c r="E643" s="605"/>
      <c r="F643" s="47"/>
      <c r="G643" s="47"/>
      <c r="H643" s="47"/>
      <c r="I643" s="47"/>
      <c r="J643" s="47"/>
      <c r="K643" s="47"/>
      <c r="L643" s="47"/>
      <c r="M643" s="47"/>
      <c r="N643" s="85">
        <f t="shared" ref="N643:U643" si="282">N633+N627+N621+N613+N606+N599+N591+N585+N578+N569+N563+N557+N547+N539+N533</f>
        <v>0</v>
      </c>
      <c r="O643" s="85">
        <f t="shared" si="282"/>
        <v>0</v>
      </c>
      <c r="P643" s="85">
        <f t="shared" si="282"/>
        <v>0</v>
      </c>
      <c r="Q643" s="85">
        <f t="shared" si="282"/>
        <v>0</v>
      </c>
      <c r="R643" s="85">
        <f t="shared" si="282"/>
        <v>19.252040000000001</v>
      </c>
      <c r="S643" s="85">
        <f t="shared" si="282"/>
        <v>33.78904</v>
      </c>
      <c r="T643" s="85">
        <f t="shared" si="282"/>
        <v>69.198890000000006</v>
      </c>
      <c r="U643" s="85">
        <f t="shared" si="282"/>
        <v>122.23997</v>
      </c>
      <c r="V643" s="172" t="s">
        <v>50</v>
      </c>
      <c r="W643" s="191">
        <f t="shared" ref="W643:AU643" si="283">W633+W627+W621+W613+W606+W599+W591+W585+W578+W569+W563+W557+W547+W539+W533</f>
        <v>0</v>
      </c>
      <c r="X643" s="191">
        <f t="shared" si="283"/>
        <v>46</v>
      </c>
      <c r="Y643" s="191">
        <f t="shared" si="283"/>
        <v>0</v>
      </c>
      <c r="Z643" s="191">
        <f t="shared" si="283"/>
        <v>0</v>
      </c>
      <c r="AA643" s="191">
        <f t="shared" si="283"/>
        <v>0</v>
      </c>
      <c r="AB643" s="191">
        <f t="shared" si="283"/>
        <v>0</v>
      </c>
      <c r="AC643" s="191">
        <f t="shared" si="283"/>
        <v>0</v>
      </c>
      <c r="AD643" s="191">
        <f t="shared" si="283"/>
        <v>0</v>
      </c>
      <c r="AE643" s="191">
        <f t="shared" si="283"/>
        <v>0</v>
      </c>
      <c r="AF643" s="191">
        <f t="shared" si="283"/>
        <v>0</v>
      </c>
      <c r="AG643" s="191">
        <f t="shared" si="283"/>
        <v>0</v>
      </c>
      <c r="AH643" s="85">
        <f t="shared" si="283"/>
        <v>0</v>
      </c>
      <c r="AI643" s="85">
        <f t="shared" si="283"/>
        <v>0</v>
      </c>
      <c r="AJ643" s="85">
        <f t="shared" si="283"/>
        <v>0</v>
      </c>
      <c r="AK643" s="191">
        <f t="shared" si="283"/>
        <v>0</v>
      </c>
      <c r="AL643" s="191">
        <f t="shared" si="283"/>
        <v>0</v>
      </c>
      <c r="AM643" s="191">
        <f t="shared" si="283"/>
        <v>0</v>
      </c>
      <c r="AN643" s="191">
        <f t="shared" si="283"/>
        <v>0</v>
      </c>
      <c r="AO643" s="191">
        <f t="shared" si="283"/>
        <v>0</v>
      </c>
      <c r="AP643" s="191">
        <f t="shared" si="283"/>
        <v>0</v>
      </c>
      <c r="AQ643" s="191">
        <f t="shared" si="283"/>
        <v>0</v>
      </c>
      <c r="AR643" s="191">
        <f t="shared" si="283"/>
        <v>0</v>
      </c>
      <c r="AS643" s="191">
        <f t="shared" si="283"/>
        <v>0</v>
      </c>
      <c r="AT643" s="191">
        <f t="shared" si="283"/>
        <v>0</v>
      </c>
      <c r="AU643" s="85">
        <f t="shared" si="283"/>
        <v>0</v>
      </c>
      <c r="AV643" s="302"/>
    </row>
    <row r="644" spans="1:48" hidden="1">
      <c r="A644" s="603"/>
      <c r="B644" s="604"/>
      <c r="C644" s="604"/>
      <c r="D644" s="604"/>
      <c r="E644" s="605"/>
      <c r="F644" s="47"/>
      <c r="G644" s="47"/>
      <c r="H644" s="47"/>
      <c r="I644" s="47"/>
      <c r="J644" s="47"/>
      <c r="K644" s="47"/>
      <c r="L644" s="47"/>
      <c r="M644" s="47"/>
      <c r="N644" s="85">
        <f t="shared" ref="N644:U646" si="284">N635+N628+N622+N614+N607+N600+N592+N586+N579+N570+N564+N558+N548+N540+N534</f>
        <v>0</v>
      </c>
      <c r="O644" s="85">
        <f t="shared" si="284"/>
        <v>0</v>
      </c>
      <c r="P644" s="85">
        <f t="shared" si="284"/>
        <v>0</v>
      </c>
      <c r="Q644" s="85">
        <f t="shared" si="284"/>
        <v>0</v>
      </c>
      <c r="R644" s="85">
        <f t="shared" si="284"/>
        <v>0</v>
      </c>
      <c r="S644" s="85">
        <f t="shared" si="284"/>
        <v>0</v>
      </c>
      <c r="T644" s="85">
        <f t="shared" si="284"/>
        <v>0</v>
      </c>
      <c r="U644" s="85">
        <f t="shared" si="284"/>
        <v>0</v>
      </c>
      <c r="V644" s="172" t="s">
        <v>51</v>
      </c>
      <c r="W644" s="191">
        <f t="shared" ref="W644:AU646" si="285">W635+W628+W622+W614+W607+W600+W592+W586+W579+W570+W564+W558+W548+W540+W534</f>
        <v>0</v>
      </c>
      <c r="X644" s="191">
        <f t="shared" si="285"/>
        <v>0</v>
      </c>
      <c r="Y644" s="191">
        <f t="shared" si="285"/>
        <v>0</v>
      </c>
      <c r="Z644" s="191">
        <f t="shared" si="285"/>
        <v>0</v>
      </c>
      <c r="AA644" s="191">
        <f t="shared" si="285"/>
        <v>0</v>
      </c>
      <c r="AB644" s="191">
        <f t="shared" si="285"/>
        <v>0</v>
      </c>
      <c r="AC644" s="191">
        <f t="shared" si="285"/>
        <v>0</v>
      </c>
      <c r="AD644" s="191">
        <f t="shared" si="285"/>
        <v>0</v>
      </c>
      <c r="AE644" s="191">
        <f t="shared" si="285"/>
        <v>0</v>
      </c>
      <c r="AF644" s="191">
        <f t="shared" si="285"/>
        <v>0</v>
      </c>
      <c r="AG644" s="191">
        <f t="shared" si="285"/>
        <v>0</v>
      </c>
      <c r="AH644" s="85">
        <f t="shared" si="285"/>
        <v>0</v>
      </c>
      <c r="AI644" s="85">
        <f t="shared" si="285"/>
        <v>0</v>
      </c>
      <c r="AJ644" s="85">
        <f t="shared" si="285"/>
        <v>0</v>
      </c>
      <c r="AK644" s="191">
        <f t="shared" si="285"/>
        <v>0</v>
      </c>
      <c r="AL644" s="191">
        <f t="shared" si="285"/>
        <v>0</v>
      </c>
      <c r="AM644" s="191">
        <f t="shared" si="285"/>
        <v>0</v>
      </c>
      <c r="AN644" s="191">
        <f t="shared" si="285"/>
        <v>0</v>
      </c>
      <c r="AO644" s="191">
        <f t="shared" si="285"/>
        <v>0</v>
      </c>
      <c r="AP644" s="191">
        <f t="shared" si="285"/>
        <v>0</v>
      </c>
      <c r="AQ644" s="191">
        <f t="shared" si="285"/>
        <v>0</v>
      </c>
      <c r="AR644" s="191">
        <f t="shared" si="285"/>
        <v>0</v>
      </c>
      <c r="AS644" s="191">
        <f t="shared" si="285"/>
        <v>0</v>
      </c>
      <c r="AT644" s="191">
        <f t="shared" si="285"/>
        <v>0</v>
      </c>
      <c r="AU644" s="85">
        <f t="shared" si="285"/>
        <v>0</v>
      </c>
      <c r="AV644" s="302"/>
    </row>
    <row r="645" spans="1:48" hidden="1">
      <c r="A645" s="603"/>
      <c r="B645" s="604"/>
      <c r="C645" s="604"/>
      <c r="D645" s="604"/>
      <c r="E645" s="605"/>
      <c r="F645" s="47"/>
      <c r="G645" s="47"/>
      <c r="H645" s="47"/>
      <c r="I645" s="47"/>
      <c r="J645" s="47"/>
      <c r="K645" s="47"/>
      <c r="L645" s="47"/>
      <c r="M645" s="47"/>
      <c r="N645" s="85">
        <f t="shared" si="284"/>
        <v>0.40332999999999997</v>
      </c>
      <c r="O645" s="85">
        <f t="shared" si="284"/>
        <v>195.48500000000001</v>
      </c>
      <c r="P645" s="85">
        <f t="shared" si="284"/>
        <v>0</v>
      </c>
      <c r="Q645" s="85">
        <f t="shared" si="284"/>
        <v>0</v>
      </c>
      <c r="R645" s="85">
        <f t="shared" si="284"/>
        <v>0</v>
      </c>
      <c r="S645" s="85">
        <f t="shared" si="284"/>
        <v>0</v>
      </c>
      <c r="T645" s="85">
        <f t="shared" si="284"/>
        <v>0</v>
      </c>
      <c r="U645" s="85">
        <f t="shared" si="284"/>
        <v>195.88833000000002</v>
      </c>
      <c r="V645" s="172" t="s">
        <v>52</v>
      </c>
      <c r="W645" s="191">
        <f t="shared" si="285"/>
        <v>0</v>
      </c>
      <c r="X645" s="191">
        <f t="shared" si="285"/>
        <v>0</v>
      </c>
      <c r="Y645" s="191">
        <f t="shared" si="285"/>
        <v>0</v>
      </c>
      <c r="Z645" s="191">
        <f t="shared" si="285"/>
        <v>0</v>
      </c>
      <c r="AA645" s="191">
        <f t="shared" si="285"/>
        <v>0</v>
      </c>
      <c r="AB645" s="191">
        <f t="shared" si="285"/>
        <v>0</v>
      </c>
      <c r="AC645" s="191">
        <f t="shared" si="285"/>
        <v>0</v>
      </c>
      <c r="AD645" s="191">
        <f t="shared" si="285"/>
        <v>0</v>
      </c>
      <c r="AE645" s="191">
        <f t="shared" si="285"/>
        <v>0</v>
      </c>
      <c r="AF645" s="191">
        <f t="shared" si="285"/>
        <v>0</v>
      </c>
      <c r="AG645" s="191">
        <f t="shared" si="285"/>
        <v>0</v>
      </c>
      <c r="AH645" s="85">
        <f t="shared" si="285"/>
        <v>0</v>
      </c>
      <c r="AI645" s="85">
        <f t="shared" si="285"/>
        <v>0</v>
      </c>
      <c r="AJ645" s="85">
        <f t="shared" si="285"/>
        <v>0</v>
      </c>
      <c r="AK645" s="191">
        <f t="shared" si="285"/>
        <v>0</v>
      </c>
      <c r="AL645" s="191">
        <f t="shared" si="285"/>
        <v>0</v>
      </c>
      <c r="AM645" s="191">
        <f t="shared" si="285"/>
        <v>0</v>
      </c>
      <c r="AN645" s="191">
        <f t="shared" si="285"/>
        <v>0</v>
      </c>
      <c r="AO645" s="191">
        <f t="shared" si="285"/>
        <v>0</v>
      </c>
      <c r="AP645" s="191">
        <f t="shared" si="285"/>
        <v>0</v>
      </c>
      <c r="AQ645" s="191">
        <f t="shared" si="285"/>
        <v>0</v>
      </c>
      <c r="AR645" s="191">
        <f t="shared" si="285"/>
        <v>0</v>
      </c>
      <c r="AS645" s="191">
        <f t="shared" si="285"/>
        <v>0</v>
      </c>
      <c r="AT645" s="191">
        <f t="shared" si="285"/>
        <v>0</v>
      </c>
      <c r="AU645" s="85">
        <f t="shared" si="285"/>
        <v>0</v>
      </c>
      <c r="AV645" s="302"/>
    </row>
    <row r="646" spans="1:48" hidden="1">
      <c r="A646" s="606"/>
      <c r="B646" s="607"/>
      <c r="C646" s="607"/>
      <c r="D646" s="607"/>
      <c r="E646" s="608"/>
      <c r="F646" s="47"/>
      <c r="G646" s="47"/>
      <c r="H646" s="47"/>
      <c r="I646" s="47"/>
      <c r="J646" s="47"/>
      <c r="K646" s="47"/>
      <c r="L646" s="93">
        <f>L631+L625+L619+L611+L603+L597+L589+L583+L573+L567+L561+L555+L543+L537+L531</f>
        <v>1019.558</v>
      </c>
      <c r="M646" s="47"/>
      <c r="N646" s="85">
        <f t="shared" si="284"/>
        <v>24.584070000000001</v>
      </c>
      <c r="O646" s="85">
        <f t="shared" si="284"/>
        <v>227.85758000000004</v>
      </c>
      <c r="P646" s="85">
        <f t="shared" si="284"/>
        <v>30.313510000000001</v>
      </c>
      <c r="Q646" s="175">
        <f t="shared" si="284"/>
        <v>147.40925999999999</v>
      </c>
      <c r="R646" s="175">
        <f t="shared" si="284"/>
        <v>200.12735000000001</v>
      </c>
      <c r="S646" s="175">
        <f t="shared" si="284"/>
        <v>144.102755</v>
      </c>
      <c r="T646" s="175">
        <f t="shared" si="284"/>
        <v>154.32442500000002</v>
      </c>
      <c r="U646" s="176">
        <f t="shared" si="284"/>
        <v>928.71895000000006</v>
      </c>
      <c r="V646" s="177" t="s">
        <v>11</v>
      </c>
      <c r="W646" s="193">
        <f t="shared" si="285"/>
        <v>147409.25999999998</v>
      </c>
      <c r="X646" s="193">
        <f t="shared" si="285"/>
        <v>46</v>
      </c>
      <c r="Y646" s="193">
        <f t="shared" si="285"/>
        <v>0</v>
      </c>
      <c r="Z646" s="193">
        <f t="shared" si="285"/>
        <v>0</v>
      </c>
      <c r="AA646" s="193">
        <f t="shared" si="285"/>
        <v>0</v>
      </c>
      <c r="AB646" s="193">
        <f t="shared" si="285"/>
        <v>0</v>
      </c>
      <c r="AC646" s="193">
        <f t="shared" si="285"/>
        <v>0</v>
      </c>
      <c r="AD646" s="193">
        <f t="shared" si="285"/>
        <v>0</v>
      </c>
      <c r="AE646" s="193">
        <f t="shared" si="285"/>
        <v>0</v>
      </c>
      <c r="AF646" s="193">
        <f t="shared" si="285"/>
        <v>0</v>
      </c>
      <c r="AG646" s="193">
        <f t="shared" si="285"/>
        <v>0</v>
      </c>
      <c r="AH646" s="175">
        <f t="shared" si="285"/>
        <v>0</v>
      </c>
      <c r="AI646" s="175">
        <f t="shared" si="285"/>
        <v>0</v>
      </c>
      <c r="AJ646" s="175">
        <f t="shared" si="285"/>
        <v>0</v>
      </c>
      <c r="AK646" s="193">
        <f t="shared" si="285"/>
        <v>1138.73</v>
      </c>
      <c r="AL646" s="193">
        <f t="shared" si="285"/>
        <v>0</v>
      </c>
      <c r="AM646" s="193">
        <f t="shared" si="285"/>
        <v>0</v>
      </c>
      <c r="AN646" s="193">
        <f t="shared" si="285"/>
        <v>0</v>
      </c>
      <c r="AO646" s="193">
        <f t="shared" si="285"/>
        <v>0</v>
      </c>
      <c r="AP646" s="193">
        <f t="shared" si="285"/>
        <v>0</v>
      </c>
      <c r="AQ646" s="193">
        <f t="shared" si="285"/>
        <v>0</v>
      </c>
      <c r="AR646" s="193">
        <f t="shared" si="285"/>
        <v>0</v>
      </c>
      <c r="AS646" s="193">
        <f t="shared" si="285"/>
        <v>0</v>
      </c>
      <c r="AT646" s="193">
        <f t="shared" si="285"/>
        <v>0</v>
      </c>
      <c r="AU646" s="175">
        <f t="shared" si="285"/>
        <v>0</v>
      </c>
      <c r="AV646" s="328"/>
    </row>
    <row r="647" spans="1:48" ht="15.75" hidden="1" customHeight="1">
      <c r="A647" s="179"/>
      <c r="B647" s="648" t="s">
        <v>695</v>
      </c>
      <c r="C647" s="649"/>
      <c r="D647" s="649"/>
      <c r="E647" s="649"/>
      <c r="F647" s="649"/>
      <c r="G647" s="649"/>
      <c r="H647" s="649"/>
      <c r="I647" s="649"/>
      <c r="J647" s="649"/>
      <c r="K647" s="649"/>
      <c r="L647" s="649"/>
      <c r="M647" s="649"/>
      <c r="N647" s="649"/>
      <c r="O647" s="649"/>
      <c r="P647" s="649"/>
      <c r="Q647" s="649"/>
      <c r="R647" s="649"/>
      <c r="S647" s="649"/>
      <c r="T647" s="649"/>
      <c r="U647" s="649"/>
      <c r="V647" s="649"/>
      <c r="W647" s="461"/>
      <c r="X647" s="461"/>
      <c r="Y647" s="461"/>
      <c r="Z647" s="461"/>
      <c r="AA647" s="461"/>
      <c r="AB647" s="461"/>
      <c r="AC647" s="461"/>
      <c r="AD647" s="461"/>
      <c r="AE647" s="461"/>
      <c r="AF647" s="461"/>
      <c r="AG647" s="461"/>
      <c r="AH647" s="461"/>
      <c r="AI647" s="461"/>
      <c r="AJ647" s="461"/>
      <c r="AK647" s="461"/>
      <c r="AL647" s="461"/>
      <c r="AM647" s="461"/>
      <c r="AN647" s="461"/>
      <c r="AO647" s="461"/>
      <c r="AP647" s="461"/>
      <c r="AQ647" s="461"/>
      <c r="AR647" s="461"/>
      <c r="AS647" s="461"/>
      <c r="AT647" s="461"/>
      <c r="AU647" s="461"/>
      <c r="AV647" s="462"/>
    </row>
    <row r="648" spans="1:48" ht="15.75" hidden="1" customHeight="1">
      <c r="A648" s="179"/>
      <c r="B648" s="648" t="s">
        <v>696</v>
      </c>
      <c r="C648" s="649"/>
      <c r="D648" s="649"/>
      <c r="E648" s="649"/>
      <c r="F648" s="649"/>
      <c r="G648" s="649"/>
      <c r="H648" s="649"/>
      <c r="I648" s="649"/>
      <c r="J648" s="649"/>
      <c r="K648" s="649"/>
      <c r="L648" s="649"/>
      <c r="M648" s="649"/>
      <c r="N648" s="649"/>
      <c r="O648" s="649"/>
      <c r="P648" s="649"/>
      <c r="Q648" s="649"/>
      <c r="R648" s="649"/>
      <c r="S648" s="649"/>
      <c r="T648" s="649"/>
      <c r="U648" s="649"/>
      <c r="V648" s="649"/>
      <c r="W648" s="461"/>
      <c r="X648" s="461"/>
      <c r="Y648" s="461"/>
      <c r="Z648" s="461"/>
      <c r="AA648" s="461"/>
      <c r="AB648" s="461"/>
      <c r="AC648" s="461"/>
      <c r="AD648" s="461"/>
      <c r="AE648" s="461"/>
      <c r="AF648" s="461"/>
      <c r="AG648" s="461"/>
      <c r="AH648" s="461"/>
      <c r="AI648" s="461"/>
      <c r="AJ648" s="461"/>
      <c r="AK648" s="461"/>
      <c r="AL648" s="461"/>
      <c r="AM648" s="461"/>
      <c r="AN648" s="461"/>
      <c r="AO648" s="461"/>
      <c r="AP648" s="461"/>
      <c r="AQ648" s="461"/>
      <c r="AR648" s="461"/>
      <c r="AS648" s="461"/>
      <c r="AT648" s="461"/>
      <c r="AU648" s="461"/>
      <c r="AV648" s="462"/>
    </row>
    <row r="649" spans="1:48" ht="19.5" hidden="1" customHeight="1">
      <c r="A649" s="556" t="s">
        <v>628</v>
      </c>
      <c r="B649" s="557"/>
      <c r="C649" s="557"/>
      <c r="D649" s="557"/>
      <c r="E649" s="557"/>
      <c r="F649" s="557"/>
      <c r="G649" s="557"/>
      <c r="H649" s="557"/>
      <c r="I649" s="557"/>
      <c r="J649" s="557"/>
      <c r="K649" s="557"/>
      <c r="L649" s="557"/>
      <c r="M649" s="557"/>
      <c r="N649" s="557"/>
      <c r="O649" s="557"/>
      <c r="P649" s="557"/>
      <c r="Q649" s="557"/>
      <c r="R649" s="557"/>
      <c r="S649" s="557"/>
      <c r="T649" s="557"/>
      <c r="U649" s="557"/>
      <c r="V649" s="557"/>
      <c r="W649" s="558"/>
      <c r="X649" s="558"/>
      <c r="Y649" s="558"/>
      <c r="Z649" s="558"/>
      <c r="AA649" s="558"/>
      <c r="AB649" s="558"/>
      <c r="AC649" s="558"/>
      <c r="AD649" s="558"/>
      <c r="AE649" s="558"/>
      <c r="AF649" s="558"/>
      <c r="AG649" s="558"/>
      <c r="AH649" s="558"/>
      <c r="AI649" s="558"/>
      <c r="AJ649" s="558"/>
      <c r="AK649" s="558"/>
      <c r="AL649" s="558"/>
      <c r="AM649" s="558"/>
      <c r="AN649" s="558"/>
      <c r="AO649" s="558"/>
      <c r="AP649" s="558"/>
      <c r="AQ649" s="558"/>
      <c r="AR649" s="558"/>
      <c r="AS649" s="558"/>
      <c r="AT649" s="558"/>
      <c r="AU649" s="558"/>
      <c r="AV649" s="559"/>
    </row>
    <row r="650" spans="1:48" ht="15.75" customHeight="1">
      <c r="A650" s="584" t="s">
        <v>53</v>
      </c>
      <c r="B650" s="535" t="s">
        <v>697</v>
      </c>
      <c r="C650" s="653" t="s">
        <v>698</v>
      </c>
      <c r="D650" s="614" t="s">
        <v>662</v>
      </c>
      <c r="E650" s="617" t="s">
        <v>699</v>
      </c>
      <c r="F650" s="6" t="s">
        <v>18</v>
      </c>
      <c r="G650" s="6" t="s">
        <v>20</v>
      </c>
      <c r="H650" s="6" t="s">
        <v>59</v>
      </c>
      <c r="I650" s="6" t="s">
        <v>700</v>
      </c>
      <c r="J650" s="532">
        <v>2020</v>
      </c>
      <c r="K650" s="532">
        <v>2020</v>
      </c>
      <c r="L650" s="541">
        <v>84.153999999999996</v>
      </c>
      <c r="M650" s="563">
        <f>Q655+R655+S655+T655</f>
        <v>78.556570000000008</v>
      </c>
      <c r="N650" s="9">
        <v>0</v>
      </c>
      <c r="O650" s="9">
        <v>5.3708400000000003</v>
      </c>
      <c r="P650" s="9">
        <v>0.19353999999999999</v>
      </c>
      <c r="Q650" s="9">
        <v>78.556570000000008</v>
      </c>
      <c r="R650" s="9">
        <v>0</v>
      </c>
      <c r="S650" s="9">
        <v>0</v>
      </c>
      <c r="T650" s="9">
        <v>0</v>
      </c>
      <c r="U650" s="9">
        <f>SUM(N650:T650)</f>
        <v>84.120950000000008</v>
      </c>
      <c r="V650" s="204" t="s">
        <v>3</v>
      </c>
      <c r="W650" s="93">
        <v>78556.570000000007</v>
      </c>
      <c r="X650" s="93">
        <v>0</v>
      </c>
      <c r="Y650" s="93">
        <v>0</v>
      </c>
      <c r="Z650" s="93">
        <v>0</v>
      </c>
      <c r="AA650" s="93">
        <v>0</v>
      </c>
      <c r="AB650" s="93">
        <v>0</v>
      </c>
      <c r="AC650" s="93">
        <v>0</v>
      </c>
      <c r="AD650" s="93">
        <v>0</v>
      </c>
      <c r="AE650" s="93">
        <v>0</v>
      </c>
      <c r="AF650" s="93">
        <v>0</v>
      </c>
      <c r="AG650" s="93">
        <v>0</v>
      </c>
      <c r="AH650" s="9">
        <v>0</v>
      </c>
      <c r="AI650" s="9">
        <v>0</v>
      </c>
      <c r="AJ650" s="9">
        <v>0</v>
      </c>
      <c r="AK650" s="93">
        <v>0</v>
      </c>
      <c r="AL650" s="93">
        <v>0</v>
      </c>
      <c r="AM650" s="93">
        <v>0</v>
      </c>
      <c r="AN650" s="93">
        <v>0</v>
      </c>
      <c r="AO650" s="93">
        <v>0</v>
      </c>
      <c r="AP650" s="93">
        <v>0</v>
      </c>
      <c r="AQ650" s="93">
        <v>0</v>
      </c>
      <c r="AR650" s="93">
        <v>0</v>
      </c>
      <c r="AS650" s="93">
        <v>0</v>
      </c>
      <c r="AT650" s="93">
        <v>0</v>
      </c>
      <c r="AU650" s="9">
        <v>0</v>
      </c>
      <c r="AV650" s="636" t="s">
        <v>1005</v>
      </c>
    </row>
    <row r="651" spans="1:48" ht="20.25" customHeight="1">
      <c r="A651" s="585"/>
      <c r="B651" s="536"/>
      <c r="C651" s="654"/>
      <c r="D651" s="615"/>
      <c r="E651" s="618"/>
      <c r="F651" s="24" t="s">
        <v>19</v>
      </c>
      <c r="G651" s="24" t="s">
        <v>22</v>
      </c>
      <c r="H651" s="24" t="s">
        <v>59</v>
      </c>
      <c r="I651" s="24" t="s">
        <v>701</v>
      </c>
      <c r="J651" s="533"/>
      <c r="K651" s="533"/>
      <c r="L651" s="609"/>
      <c r="M651" s="564"/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 t="shared" ref="U651:U655" si="286">SUM(N651:T651)</f>
        <v>0</v>
      </c>
      <c r="V651" s="172" t="s">
        <v>8</v>
      </c>
      <c r="W651" s="93">
        <v>0</v>
      </c>
      <c r="X651" s="93">
        <v>0</v>
      </c>
      <c r="Y651" s="93">
        <v>0</v>
      </c>
      <c r="Z651" s="93">
        <v>0</v>
      </c>
      <c r="AA651" s="93">
        <v>0</v>
      </c>
      <c r="AB651" s="93">
        <v>0</v>
      </c>
      <c r="AC651" s="93">
        <v>0</v>
      </c>
      <c r="AD651" s="93">
        <v>0</v>
      </c>
      <c r="AE651" s="93">
        <v>0</v>
      </c>
      <c r="AF651" s="93">
        <v>0</v>
      </c>
      <c r="AG651" s="93">
        <v>0</v>
      </c>
      <c r="AH651" s="9">
        <v>0</v>
      </c>
      <c r="AI651" s="9">
        <v>0</v>
      </c>
      <c r="AJ651" s="9">
        <v>0</v>
      </c>
      <c r="AK651" s="93">
        <v>0</v>
      </c>
      <c r="AL651" s="93">
        <v>0</v>
      </c>
      <c r="AM651" s="93">
        <v>0</v>
      </c>
      <c r="AN651" s="93">
        <v>0</v>
      </c>
      <c r="AO651" s="93">
        <v>0</v>
      </c>
      <c r="AP651" s="93">
        <v>0</v>
      </c>
      <c r="AQ651" s="93">
        <v>0</v>
      </c>
      <c r="AR651" s="93">
        <v>0</v>
      </c>
      <c r="AS651" s="93">
        <v>0</v>
      </c>
      <c r="AT651" s="93">
        <v>0</v>
      </c>
      <c r="AU651" s="9">
        <v>0</v>
      </c>
      <c r="AV651" s="637"/>
    </row>
    <row r="652" spans="1:48" ht="19.5" customHeight="1">
      <c r="A652" s="585"/>
      <c r="B652" s="536"/>
      <c r="C652" s="654"/>
      <c r="D652" s="615"/>
      <c r="E652" s="618"/>
      <c r="F652" s="538" t="s">
        <v>39</v>
      </c>
      <c r="G652" s="538" t="s">
        <v>21</v>
      </c>
      <c r="H652" s="538" t="s">
        <v>59</v>
      </c>
      <c r="I652" s="538" t="s">
        <v>702</v>
      </c>
      <c r="J652" s="533"/>
      <c r="K652" s="533"/>
      <c r="L652" s="609"/>
      <c r="M652" s="564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>SUM(N652:T652)</f>
        <v>0</v>
      </c>
      <c r="V652" s="204" t="s">
        <v>50</v>
      </c>
      <c r="W652" s="93">
        <v>0</v>
      </c>
      <c r="X652" s="93">
        <v>0</v>
      </c>
      <c r="Y652" s="93">
        <v>0</v>
      </c>
      <c r="Z652" s="93">
        <v>0</v>
      </c>
      <c r="AA652" s="93">
        <v>0</v>
      </c>
      <c r="AB652" s="93">
        <v>0</v>
      </c>
      <c r="AC652" s="93">
        <v>0</v>
      </c>
      <c r="AD652" s="93">
        <v>0</v>
      </c>
      <c r="AE652" s="93">
        <v>0</v>
      </c>
      <c r="AF652" s="93">
        <v>0</v>
      </c>
      <c r="AG652" s="93">
        <v>0</v>
      </c>
      <c r="AH652" s="9">
        <v>0</v>
      </c>
      <c r="AI652" s="9">
        <v>0</v>
      </c>
      <c r="AJ652" s="9">
        <v>0</v>
      </c>
      <c r="AK652" s="93">
        <v>0</v>
      </c>
      <c r="AL652" s="93">
        <v>0</v>
      </c>
      <c r="AM652" s="93">
        <v>0</v>
      </c>
      <c r="AN652" s="93">
        <v>0</v>
      </c>
      <c r="AO652" s="93">
        <v>0</v>
      </c>
      <c r="AP652" s="93">
        <v>0</v>
      </c>
      <c r="AQ652" s="93">
        <v>0</v>
      </c>
      <c r="AR652" s="93">
        <v>0</v>
      </c>
      <c r="AS652" s="93">
        <v>0</v>
      </c>
      <c r="AT652" s="93">
        <v>0</v>
      </c>
      <c r="AU652" s="9">
        <v>0</v>
      </c>
      <c r="AV652" s="637"/>
    </row>
    <row r="653" spans="1:48">
      <c r="A653" s="585"/>
      <c r="B653" s="536"/>
      <c r="C653" s="654"/>
      <c r="D653" s="615"/>
      <c r="E653" s="618"/>
      <c r="F653" s="539"/>
      <c r="G653" s="539"/>
      <c r="H653" s="539"/>
      <c r="I653" s="539"/>
      <c r="J653" s="533"/>
      <c r="K653" s="533"/>
      <c r="L653" s="609"/>
      <c r="M653" s="564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si="286"/>
        <v>0</v>
      </c>
      <c r="V653" s="204" t="s">
        <v>51</v>
      </c>
      <c r="W653" s="93">
        <v>0</v>
      </c>
      <c r="X653" s="93">
        <v>0</v>
      </c>
      <c r="Y653" s="93">
        <v>0</v>
      </c>
      <c r="Z653" s="93">
        <v>0</v>
      </c>
      <c r="AA653" s="93">
        <v>0</v>
      </c>
      <c r="AB653" s="93">
        <v>0</v>
      </c>
      <c r="AC653" s="93">
        <v>0</v>
      </c>
      <c r="AD653" s="93">
        <v>0</v>
      </c>
      <c r="AE653" s="93">
        <v>0</v>
      </c>
      <c r="AF653" s="93">
        <v>0</v>
      </c>
      <c r="AG653" s="93">
        <v>0</v>
      </c>
      <c r="AH653" s="9">
        <v>0</v>
      </c>
      <c r="AI653" s="9">
        <v>0</v>
      </c>
      <c r="AJ653" s="9">
        <v>0</v>
      </c>
      <c r="AK653" s="93">
        <v>0</v>
      </c>
      <c r="AL653" s="93">
        <v>0</v>
      </c>
      <c r="AM653" s="93">
        <v>0</v>
      </c>
      <c r="AN653" s="93">
        <v>0</v>
      </c>
      <c r="AO653" s="93">
        <v>0</v>
      </c>
      <c r="AP653" s="93">
        <v>0</v>
      </c>
      <c r="AQ653" s="93">
        <v>0</v>
      </c>
      <c r="AR653" s="93">
        <v>0</v>
      </c>
      <c r="AS653" s="93">
        <v>0</v>
      </c>
      <c r="AT653" s="93">
        <v>0</v>
      </c>
      <c r="AU653" s="9">
        <v>0</v>
      </c>
      <c r="AV653" s="637"/>
    </row>
    <row r="654" spans="1:48" ht="15.75" customHeight="1">
      <c r="A654" s="585"/>
      <c r="B654" s="536"/>
      <c r="C654" s="654"/>
      <c r="D654" s="615"/>
      <c r="E654" s="618"/>
      <c r="F654" s="539"/>
      <c r="G654" s="539"/>
      <c r="H654" s="539"/>
      <c r="I654" s="539"/>
      <c r="J654" s="533"/>
      <c r="K654" s="533"/>
      <c r="L654" s="609"/>
      <c r="M654" s="564"/>
      <c r="N654" s="85">
        <v>0</v>
      </c>
      <c r="O654" s="85">
        <v>0</v>
      </c>
      <c r="P654" s="85">
        <v>0</v>
      </c>
      <c r="Q654" s="85">
        <v>0</v>
      </c>
      <c r="R654" s="85">
        <v>0</v>
      </c>
      <c r="S654" s="85">
        <v>0</v>
      </c>
      <c r="T654" s="85">
        <v>0</v>
      </c>
      <c r="U654" s="9">
        <f t="shared" si="286"/>
        <v>0</v>
      </c>
      <c r="V654" s="204" t="s">
        <v>52</v>
      </c>
      <c r="W654" s="191">
        <v>0</v>
      </c>
      <c r="X654" s="191">
        <v>0</v>
      </c>
      <c r="Y654" s="191">
        <v>0</v>
      </c>
      <c r="Z654" s="191">
        <v>0</v>
      </c>
      <c r="AA654" s="191">
        <v>0</v>
      </c>
      <c r="AB654" s="191">
        <v>0</v>
      </c>
      <c r="AC654" s="191">
        <v>0</v>
      </c>
      <c r="AD654" s="191">
        <v>0</v>
      </c>
      <c r="AE654" s="191">
        <v>0</v>
      </c>
      <c r="AF654" s="191">
        <v>0</v>
      </c>
      <c r="AG654" s="191">
        <v>0</v>
      </c>
      <c r="AH654" s="85">
        <v>0</v>
      </c>
      <c r="AI654" s="85">
        <v>0</v>
      </c>
      <c r="AJ654" s="85">
        <v>0</v>
      </c>
      <c r="AK654" s="191">
        <v>0</v>
      </c>
      <c r="AL654" s="191">
        <v>0</v>
      </c>
      <c r="AM654" s="191">
        <v>0</v>
      </c>
      <c r="AN654" s="191">
        <v>0</v>
      </c>
      <c r="AO654" s="191">
        <v>0</v>
      </c>
      <c r="AP654" s="191">
        <v>0</v>
      </c>
      <c r="AQ654" s="191">
        <v>0</v>
      </c>
      <c r="AR654" s="191">
        <v>0</v>
      </c>
      <c r="AS654" s="191">
        <v>0</v>
      </c>
      <c r="AT654" s="191">
        <v>0</v>
      </c>
      <c r="AU654" s="85">
        <v>0</v>
      </c>
      <c r="AV654" s="638"/>
    </row>
    <row r="655" spans="1:48">
      <c r="A655" s="585"/>
      <c r="B655" s="537"/>
      <c r="C655" s="655"/>
      <c r="D655" s="616"/>
      <c r="E655" s="619"/>
      <c r="F655" s="540"/>
      <c r="G655" s="540"/>
      <c r="H655" s="540"/>
      <c r="I655" s="540"/>
      <c r="J655" s="534"/>
      <c r="K655" s="534"/>
      <c r="L655" s="610"/>
      <c r="M655" s="565"/>
      <c r="N655" s="87">
        <f>SUM(N650:N654)</f>
        <v>0</v>
      </c>
      <c r="O655" s="87">
        <f t="shared" ref="O655:T655" si="287">SUM(O650:O654)</f>
        <v>5.3708400000000003</v>
      </c>
      <c r="P655" s="87">
        <f t="shared" si="287"/>
        <v>0.19353999999999999</v>
      </c>
      <c r="Q655" s="175">
        <f t="shared" si="287"/>
        <v>78.556570000000008</v>
      </c>
      <c r="R655" s="175">
        <f t="shared" si="287"/>
        <v>0</v>
      </c>
      <c r="S655" s="175">
        <f t="shared" si="287"/>
        <v>0</v>
      </c>
      <c r="T655" s="175">
        <f t="shared" si="287"/>
        <v>0</v>
      </c>
      <c r="U655" s="176">
        <f t="shared" si="286"/>
        <v>84.120950000000008</v>
      </c>
      <c r="V655" s="177" t="s">
        <v>11</v>
      </c>
      <c r="W655" s="193">
        <f t="shared" ref="W655:AU655" si="288">SUM(W650:W654)</f>
        <v>78556.570000000007</v>
      </c>
      <c r="X655" s="193">
        <f t="shared" si="288"/>
        <v>0</v>
      </c>
      <c r="Y655" s="193">
        <f t="shared" si="288"/>
        <v>0</v>
      </c>
      <c r="Z655" s="193">
        <f t="shared" si="288"/>
        <v>0</v>
      </c>
      <c r="AA655" s="193">
        <f t="shared" si="288"/>
        <v>0</v>
      </c>
      <c r="AB655" s="193">
        <f t="shared" si="288"/>
        <v>0</v>
      </c>
      <c r="AC655" s="193">
        <f t="shared" si="288"/>
        <v>0</v>
      </c>
      <c r="AD655" s="193">
        <f t="shared" si="288"/>
        <v>0</v>
      </c>
      <c r="AE655" s="193">
        <f t="shared" si="288"/>
        <v>0</v>
      </c>
      <c r="AF655" s="193">
        <f t="shared" si="288"/>
        <v>0</v>
      </c>
      <c r="AG655" s="193">
        <f t="shared" si="288"/>
        <v>0</v>
      </c>
      <c r="AH655" s="175">
        <f t="shared" si="288"/>
        <v>0</v>
      </c>
      <c r="AI655" s="175">
        <f t="shared" si="288"/>
        <v>0</v>
      </c>
      <c r="AJ655" s="175">
        <f t="shared" si="288"/>
        <v>0</v>
      </c>
      <c r="AK655" s="193">
        <f t="shared" si="288"/>
        <v>0</v>
      </c>
      <c r="AL655" s="193">
        <f t="shared" si="288"/>
        <v>0</v>
      </c>
      <c r="AM655" s="193">
        <f t="shared" si="288"/>
        <v>0</v>
      </c>
      <c r="AN655" s="193">
        <f t="shared" si="288"/>
        <v>0</v>
      </c>
      <c r="AO655" s="193">
        <f t="shared" si="288"/>
        <v>0</v>
      </c>
      <c r="AP655" s="193">
        <f t="shared" si="288"/>
        <v>0</v>
      </c>
      <c r="AQ655" s="193">
        <f t="shared" si="288"/>
        <v>0</v>
      </c>
      <c r="AR655" s="193">
        <f t="shared" si="288"/>
        <v>0</v>
      </c>
      <c r="AS655" s="193">
        <f t="shared" si="288"/>
        <v>0</v>
      </c>
      <c r="AT655" s="193">
        <f t="shared" si="288"/>
        <v>0</v>
      </c>
      <c r="AU655" s="175">
        <f t="shared" si="288"/>
        <v>0</v>
      </c>
      <c r="AV655" s="328"/>
    </row>
    <row r="656" spans="1:48" ht="15.75" customHeight="1">
      <c r="A656" s="585"/>
      <c r="B656" s="535" t="s">
        <v>703</v>
      </c>
      <c r="C656" s="653" t="s">
        <v>704</v>
      </c>
      <c r="D656" s="614" t="s">
        <v>662</v>
      </c>
      <c r="E656" s="617" t="s">
        <v>705</v>
      </c>
      <c r="F656" s="6" t="s">
        <v>18</v>
      </c>
      <c r="G656" s="6" t="s">
        <v>20</v>
      </c>
      <c r="H656" s="6" t="s">
        <v>59</v>
      </c>
      <c r="I656" s="6" t="s">
        <v>306</v>
      </c>
      <c r="J656" s="532">
        <v>2019</v>
      </c>
      <c r="K656" s="532">
        <v>2019</v>
      </c>
      <c r="L656" s="541">
        <v>3.75</v>
      </c>
      <c r="M656" s="563">
        <f>Q661+R661+S661+T661</f>
        <v>0</v>
      </c>
      <c r="N656" s="9">
        <v>1.639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f>SUM(N656:T656)</f>
        <v>1.639</v>
      </c>
      <c r="V656" s="204" t="s">
        <v>3</v>
      </c>
      <c r="W656" s="93">
        <v>0</v>
      </c>
      <c r="X656" s="93">
        <v>0</v>
      </c>
      <c r="Y656" s="93">
        <v>0</v>
      </c>
      <c r="Z656" s="93">
        <v>0</v>
      </c>
      <c r="AA656" s="93">
        <v>0</v>
      </c>
      <c r="AB656" s="93">
        <v>0</v>
      </c>
      <c r="AC656" s="93">
        <v>0</v>
      </c>
      <c r="AD656" s="93">
        <v>0</v>
      </c>
      <c r="AE656" s="93">
        <v>0</v>
      </c>
      <c r="AF656" s="93">
        <v>0</v>
      </c>
      <c r="AG656" s="93">
        <v>0</v>
      </c>
      <c r="AH656" s="9">
        <v>0</v>
      </c>
      <c r="AI656" s="9">
        <v>0</v>
      </c>
      <c r="AJ656" s="9">
        <v>0</v>
      </c>
      <c r="AK656" s="93">
        <v>0</v>
      </c>
      <c r="AL656" s="93">
        <v>0</v>
      </c>
      <c r="AM656" s="93">
        <v>0</v>
      </c>
      <c r="AN656" s="93">
        <v>0</v>
      </c>
      <c r="AO656" s="93">
        <v>0</v>
      </c>
      <c r="AP656" s="93">
        <v>0</v>
      </c>
      <c r="AQ656" s="93">
        <v>0</v>
      </c>
      <c r="AR656" s="93">
        <v>0</v>
      </c>
      <c r="AS656" s="93">
        <v>0</v>
      </c>
      <c r="AT656" s="93">
        <v>0</v>
      </c>
      <c r="AU656" s="9">
        <v>0</v>
      </c>
      <c r="AV656" s="302"/>
    </row>
    <row r="657" spans="1:48" ht="20.25" customHeight="1">
      <c r="A657" s="585"/>
      <c r="B657" s="536"/>
      <c r="C657" s="654"/>
      <c r="D657" s="615"/>
      <c r="E657" s="618"/>
      <c r="F657" s="24" t="s">
        <v>19</v>
      </c>
      <c r="G657" s="24" t="s">
        <v>22</v>
      </c>
      <c r="H657" s="24" t="s">
        <v>59</v>
      </c>
      <c r="I657" s="24" t="s">
        <v>706</v>
      </c>
      <c r="J657" s="533"/>
      <c r="K657" s="533"/>
      <c r="L657" s="609"/>
      <c r="M657" s="564"/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 t="shared" ref="U657:U661" si="289">SUM(N657:T657)</f>
        <v>0</v>
      </c>
      <c r="V657" s="172" t="s">
        <v>8</v>
      </c>
      <c r="W657" s="93">
        <v>0</v>
      </c>
      <c r="X657" s="93">
        <v>0</v>
      </c>
      <c r="Y657" s="93">
        <v>0</v>
      </c>
      <c r="Z657" s="93">
        <v>0</v>
      </c>
      <c r="AA657" s="93">
        <v>0</v>
      </c>
      <c r="AB657" s="93">
        <v>0</v>
      </c>
      <c r="AC657" s="93">
        <v>0</v>
      </c>
      <c r="AD657" s="93">
        <v>0</v>
      </c>
      <c r="AE657" s="93">
        <v>0</v>
      </c>
      <c r="AF657" s="93">
        <v>0</v>
      </c>
      <c r="AG657" s="93">
        <v>0</v>
      </c>
      <c r="AH657" s="9">
        <v>0</v>
      </c>
      <c r="AI657" s="9">
        <v>0</v>
      </c>
      <c r="AJ657" s="9">
        <v>0</v>
      </c>
      <c r="AK657" s="93">
        <v>0</v>
      </c>
      <c r="AL657" s="93">
        <v>0</v>
      </c>
      <c r="AM657" s="93">
        <v>0</v>
      </c>
      <c r="AN657" s="93">
        <v>0</v>
      </c>
      <c r="AO657" s="93">
        <v>0</v>
      </c>
      <c r="AP657" s="93">
        <v>0</v>
      </c>
      <c r="AQ657" s="93">
        <v>0</v>
      </c>
      <c r="AR657" s="93">
        <v>0</v>
      </c>
      <c r="AS657" s="93">
        <v>0</v>
      </c>
      <c r="AT657" s="93">
        <v>0</v>
      </c>
      <c r="AU657" s="9">
        <v>0</v>
      </c>
      <c r="AV657" s="302"/>
    </row>
    <row r="658" spans="1:48" ht="23.25" customHeight="1">
      <c r="A658" s="585"/>
      <c r="B658" s="536"/>
      <c r="C658" s="654"/>
      <c r="D658" s="615"/>
      <c r="E658" s="618"/>
      <c r="F658" s="538" t="s">
        <v>39</v>
      </c>
      <c r="G658" s="538" t="s">
        <v>21</v>
      </c>
      <c r="H658" s="538" t="s">
        <v>59</v>
      </c>
      <c r="I658" s="538" t="s">
        <v>702</v>
      </c>
      <c r="J658" s="533"/>
      <c r="K658" s="533"/>
      <c r="L658" s="609"/>
      <c r="M658" s="564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0</v>
      </c>
      <c r="V658" s="204" t="s">
        <v>50</v>
      </c>
      <c r="W658" s="93">
        <v>0</v>
      </c>
      <c r="X658" s="93">
        <v>0</v>
      </c>
      <c r="Y658" s="93">
        <v>0</v>
      </c>
      <c r="Z658" s="93">
        <v>0</v>
      </c>
      <c r="AA658" s="93">
        <v>0</v>
      </c>
      <c r="AB658" s="93">
        <v>0</v>
      </c>
      <c r="AC658" s="93">
        <v>0</v>
      </c>
      <c r="AD658" s="93">
        <v>0</v>
      </c>
      <c r="AE658" s="93">
        <v>0</v>
      </c>
      <c r="AF658" s="93">
        <v>0</v>
      </c>
      <c r="AG658" s="93">
        <v>0</v>
      </c>
      <c r="AH658" s="9">
        <v>0</v>
      </c>
      <c r="AI658" s="9">
        <v>0</v>
      </c>
      <c r="AJ658" s="9">
        <v>0</v>
      </c>
      <c r="AK658" s="93">
        <v>0</v>
      </c>
      <c r="AL658" s="93">
        <v>0</v>
      </c>
      <c r="AM658" s="93">
        <v>0</v>
      </c>
      <c r="AN658" s="93">
        <v>0</v>
      </c>
      <c r="AO658" s="93">
        <v>0</v>
      </c>
      <c r="AP658" s="93">
        <v>0</v>
      </c>
      <c r="AQ658" s="93">
        <v>0</v>
      </c>
      <c r="AR658" s="93">
        <v>0</v>
      </c>
      <c r="AS658" s="93">
        <v>0</v>
      </c>
      <c r="AT658" s="93">
        <v>0</v>
      </c>
      <c r="AU658" s="9">
        <v>0</v>
      </c>
      <c r="AV658" s="302"/>
    </row>
    <row r="659" spans="1:48">
      <c r="A659" s="585"/>
      <c r="B659" s="536"/>
      <c r="C659" s="654"/>
      <c r="D659" s="615"/>
      <c r="E659" s="618"/>
      <c r="F659" s="539"/>
      <c r="G659" s="539"/>
      <c r="H659" s="539"/>
      <c r="I659" s="539"/>
      <c r="J659" s="533"/>
      <c r="K659" s="533"/>
      <c r="L659" s="609"/>
      <c r="M659" s="564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si="289"/>
        <v>0</v>
      </c>
      <c r="V659" s="204" t="s">
        <v>51</v>
      </c>
      <c r="W659" s="93">
        <v>0</v>
      </c>
      <c r="X659" s="93">
        <v>0</v>
      </c>
      <c r="Y659" s="93">
        <v>0</v>
      </c>
      <c r="Z659" s="93">
        <v>0</v>
      </c>
      <c r="AA659" s="93">
        <v>0</v>
      </c>
      <c r="AB659" s="93">
        <v>0</v>
      </c>
      <c r="AC659" s="93">
        <v>0</v>
      </c>
      <c r="AD659" s="93">
        <v>0</v>
      </c>
      <c r="AE659" s="93">
        <v>0</v>
      </c>
      <c r="AF659" s="93">
        <v>0</v>
      </c>
      <c r="AG659" s="93">
        <v>0</v>
      </c>
      <c r="AH659" s="9">
        <v>0</v>
      </c>
      <c r="AI659" s="9">
        <v>0</v>
      </c>
      <c r="AJ659" s="9">
        <v>0</v>
      </c>
      <c r="AK659" s="93">
        <v>0</v>
      </c>
      <c r="AL659" s="93">
        <v>0</v>
      </c>
      <c r="AM659" s="93">
        <v>0</v>
      </c>
      <c r="AN659" s="93">
        <v>0</v>
      </c>
      <c r="AO659" s="93">
        <v>0</v>
      </c>
      <c r="AP659" s="93">
        <v>0</v>
      </c>
      <c r="AQ659" s="93">
        <v>0</v>
      </c>
      <c r="AR659" s="93">
        <v>0</v>
      </c>
      <c r="AS659" s="93">
        <v>0</v>
      </c>
      <c r="AT659" s="93">
        <v>0</v>
      </c>
      <c r="AU659" s="9">
        <v>0</v>
      </c>
      <c r="AV659" s="302"/>
    </row>
    <row r="660" spans="1:48" ht="15.75" customHeight="1">
      <c r="A660" s="585"/>
      <c r="B660" s="536"/>
      <c r="C660" s="654"/>
      <c r="D660" s="615"/>
      <c r="E660" s="618"/>
      <c r="F660" s="539"/>
      <c r="G660" s="539"/>
      <c r="H660" s="539"/>
      <c r="I660" s="539"/>
      <c r="J660" s="533"/>
      <c r="K660" s="533"/>
      <c r="L660" s="609"/>
      <c r="M660" s="564"/>
      <c r="N660" s="85">
        <v>0</v>
      </c>
      <c r="O660" s="85">
        <v>0</v>
      </c>
      <c r="P660" s="85">
        <v>0</v>
      </c>
      <c r="Q660" s="85">
        <v>0</v>
      </c>
      <c r="R660" s="85">
        <v>0</v>
      </c>
      <c r="S660" s="85">
        <v>0</v>
      </c>
      <c r="T660" s="85">
        <v>0</v>
      </c>
      <c r="U660" s="9">
        <f t="shared" si="289"/>
        <v>0</v>
      </c>
      <c r="V660" s="204" t="s">
        <v>52</v>
      </c>
      <c r="W660" s="191">
        <v>0</v>
      </c>
      <c r="X660" s="191">
        <v>0</v>
      </c>
      <c r="Y660" s="191">
        <v>0</v>
      </c>
      <c r="Z660" s="191">
        <v>0</v>
      </c>
      <c r="AA660" s="191">
        <v>0</v>
      </c>
      <c r="AB660" s="191">
        <v>0</v>
      </c>
      <c r="AC660" s="191">
        <v>0</v>
      </c>
      <c r="AD660" s="191">
        <v>0</v>
      </c>
      <c r="AE660" s="191">
        <v>0</v>
      </c>
      <c r="AF660" s="191">
        <v>0</v>
      </c>
      <c r="AG660" s="191">
        <v>0</v>
      </c>
      <c r="AH660" s="85">
        <v>0</v>
      </c>
      <c r="AI660" s="85">
        <v>0</v>
      </c>
      <c r="AJ660" s="85">
        <v>0</v>
      </c>
      <c r="AK660" s="191">
        <v>0</v>
      </c>
      <c r="AL660" s="191">
        <v>0</v>
      </c>
      <c r="AM660" s="191">
        <v>0</v>
      </c>
      <c r="AN660" s="191">
        <v>0</v>
      </c>
      <c r="AO660" s="191">
        <v>0</v>
      </c>
      <c r="AP660" s="191">
        <v>0</v>
      </c>
      <c r="AQ660" s="191">
        <v>0</v>
      </c>
      <c r="AR660" s="191">
        <v>0</v>
      </c>
      <c r="AS660" s="191">
        <v>0</v>
      </c>
      <c r="AT660" s="191">
        <v>0</v>
      </c>
      <c r="AU660" s="85">
        <v>0</v>
      </c>
      <c r="AV660" s="302"/>
    </row>
    <row r="661" spans="1:48">
      <c r="A661" s="585"/>
      <c r="B661" s="537"/>
      <c r="C661" s="655"/>
      <c r="D661" s="616"/>
      <c r="E661" s="619"/>
      <c r="F661" s="540"/>
      <c r="G661" s="540"/>
      <c r="H661" s="540"/>
      <c r="I661" s="540"/>
      <c r="J661" s="534"/>
      <c r="K661" s="534"/>
      <c r="L661" s="610"/>
      <c r="M661" s="565"/>
      <c r="N661" s="87">
        <f>SUM(N656:N660)</f>
        <v>1.639</v>
      </c>
      <c r="O661" s="87">
        <f t="shared" ref="O661:T661" si="290">SUM(O656:O660)</f>
        <v>0</v>
      </c>
      <c r="P661" s="87">
        <f t="shared" si="290"/>
        <v>0</v>
      </c>
      <c r="Q661" s="175">
        <f t="shared" si="290"/>
        <v>0</v>
      </c>
      <c r="R661" s="175">
        <f t="shared" si="290"/>
        <v>0</v>
      </c>
      <c r="S661" s="175">
        <f t="shared" si="290"/>
        <v>0</v>
      </c>
      <c r="T661" s="175">
        <f t="shared" si="290"/>
        <v>0</v>
      </c>
      <c r="U661" s="176">
        <f t="shared" si="289"/>
        <v>1.639</v>
      </c>
      <c r="V661" s="177" t="s">
        <v>11</v>
      </c>
      <c r="W661" s="193">
        <f t="shared" ref="W661:AU661" si="291">SUM(W656:W660)</f>
        <v>0</v>
      </c>
      <c r="X661" s="193">
        <f t="shared" si="291"/>
        <v>0</v>
      </c>
      <c r="Y661" s="193">
        <f t="shared" si="291"/>
        <v>0</v>
      </c>
      <c r="Z661" s="193">
        <f t="shared" si="291"/>
        <v>0</v>
      </c>
      <c r="AA661" s="193">
        <f t="shared" si="291"/>
        <v>0</v>
      </c>
      <c r="AB661" s="193">
        <f t="shared" si="291"/>
        <v>0</v>
      </c>
      <c r="AC661" s="193">
        <f t="shared" si="291"/>
        <v>0</v>
      </c>
      <c r="AD661" s="193">
        <f t="shared" si="291"/>
        <v>0</v>
      </c>
      <c r="AE661" s="193">
        <f t="shared" si="291"/>
        <v>0</v>
      </c>
      <c r="AF661" s="193">
        <f t="shared" si="291"/>
        <v>0</v>
      </c>
      <c r="AG661" s="193">
        <f t="shared" si="291"/>
        <v>0</v>
      </c>
      <c r="AH661" s="175">
        <f t="shared" si="291"/>
        <v>0</v>
      </c>
      <c r="AI661" s="175">
        <f t="shared" si="291"/>
        <v>0</v>
      </c>
      <c r="AJ661" s="175">
        <f t="shared" si="291"/>
        <v>0</v>
      </c>
      <c r="AK661" s="193">
        <f t="shared" si="291"/>
        <v>0</v>
      </c>
      <c r="AL661" s="193">
        <f t="shared" si="291"/>
        <v>0</v>
      </c>
      <c r="AM661" s="193">
        <f t="shared" si="291"/>
        <v>0</v>
      </c>
      <c r="AN661" s="193">
        <f t="shared" si="291"/>
        <v>0</v>
      </c>
      <c r="AO661" s="193">
        <f t="shared" si="291"/>
        <v>0</v>
      </c>
      <c r="AP661" s="193">
        <f t="shared" si="291"/>
        <v>0</v>
      </c>
      <c r="AQ661" s="193">
        <f t="shared" si="291"/>
        <v>0</v>
      </c>
      <c r="AR661" s="193">
        <f t="shared" si="291"/>
        <v>0</v>
      </c>
      <c r="AS661" s="193">
        <f t="shared" si="291"/>
        <v>0</v>
      </c>
      <c r="AT661" s="193">
        <f t="shared" si="291"/>
        <v>0</v>
      </c>
      <c r="AU661" s="175">
        <f t="shared" si="291"/>
        <v>0</v>
      </c>
      <c r="AV661" s="328"/>
    </row>
    <row r="662" spans="1:48" ht="15.75" customHeight="1">
      <c r="A662" s="585"/>
      <c r="B662" s="535" t="s">
        <v>707</v>
      </c>
      <c r="C662" s="653" t="s">
        <v>708</v>
      </c>
      <c r="D662" s="614" t="s">
        <v>662</v>
      </c>
      <c r="E662" s="617" t="s">
        <v>709</v>
      </c>
      <c r="F662" s="6" t="s">
        <v>18</v>
      </c>
      <c r="G662" s="6" t="s">
        <v>20</v>
      </c>
      <c r="H662" s="6" t="s">
        <v>59</v>
      </c>
      <c r="I662" s="6" t="s">
        <v>306</v>
      </c>
      <c r="J662" s="532">
        <v>2019</v>
      </c>
      <c r="K662" s="532">
        <v>2019</v>
      </c>
      <c r="L662" s="541">
        <v>3.75</v>
      </c>
      <c r="M662" s="563">
        <f>Q667+R667+S667+T667</f>
        <v>0</v>
      </c>
      <c r="N662" s="9">
        <v>2.6300219999999999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f>SUM(N662:T662)</f>
        <v>2.6300219999999999</v>
      </c>
      <c r="V662" s="204" t="s">
        <v>3</v>
      </c>
      <c r="W662" s="93">
        <v>0</v>
      </c>
      <c r="X662" s="93">
        <v>0</v>
      </c>
      <c r="Y662" s="93">
        <v>0</v>
      </c>
      <c r="Z662" s="93">
        <v>0</v>
      </c>
      <c r="AA662" s="93">
        <v>0</v>
      </c>
      <c r="AB662" s="93">
        <v>0</v>
      </c>
      <c r="AC662" s="93">
        <v>0</v>
      </c>
      <c r="AD662" s="93">
        <v>0</v>
      </c>
      <c r="AE662" s="93">
        <v>0</v>
      </c>
      <c r="AF662" s="93">
        <v>0</v>
      </c>
      <c r="AG662" s="93">
        <v>0</v>
      </c>
      <c r="AH662" s="9">
        <v>0</v>
      </c>
      <c r="AI662" s="9">
        <v>0</v>
      </c>
      <c r="AJ662" s="9">
        <v>0</v>
      </c>
      <c r="AK662" s="93">
        <v>0</v>
      </c>
      <c r="AL662" s="93">
        <v>0</v>
      </c>
      <c r="AM662" s="93">
        <v>0</v>
      </c>
      <c r="AN662" s="93">
        <v>0</v>
      </c>
      <c r="AO662" s="93">
        <v>0</v>
      </c>
      <c r="AP662" s="93">
        <v>0</v>
      </c>
      <c r="AQ662" s="93">
        <v>0</v>
      </c>
      <c r="AR662" s="93">
        <v>0</v>
      </c>
      <c r="AS662" s="93">
        <v>0</v>
      </c>
      <c r="AT662" s="93">
        <v>0</v>
      </c>
      <c r="AU662" s="9">
        <v>0</v>
      </c>
      <c r="AV662" s="302"/>
    </row>
    <row r="663" spans="1:48" ht="20.25" customHeight="1">
      <c r="A663" s="585"/>
      <c r="B663" s="536"/>
      <c r="C663" s="654"/>
      <c r="D663" s="615"/>
      <c r="E663" s="618"/>
      <c r="F663" s="24" t="s">
        <v>19</v>
      </c>
      <c r="G663" s="24" t="s">
        <v>22</v>
      </c>
      <c r="H663" s="24" t="s">
        <v>59</v>
      </c>
      <c r="I663" s="24" t="s">
        <v>706</v>
      </c>
      <c r="J663" s="533"/>
      <c r="K663" s="533"/>
      <c r="L663" s="609"/>
      <c r="M663" s="564"/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f t="shared" ref="U663:U667" si="292">SUM(N663:T663)</f>
        <v>0</v>
      </c>
      <c r="V663" s="172" t="s">
        <v>8</v>
      </c>
      <c r="W663" s="93">
        <v>0</v>
      </c>
      <c r="X663" s="93">
        <v>0</v>
      </c>
      <c r="Y663" s="93">
        <v>0</v>
      </c>
      <c r="Z663" s="93">
        <v>0</v>
      </c>
      <c r="AA663" s="93">
        <v>0</v>
      </c>
      <c r="AB663" s="93">
        <v>0</v>
      </c>
      <c r="AC663" s="93">
        <v>0</v>
      </c>
      <c r="AD663" s="93">
        <v>0</v>
      </c>
      <c r="AE663" s="93">
        <v>0</v>
      </c>
      <c r="AF663" s="93">
        <v>0</v>
      </c>
      <c r="AG663" s="93">
        <v>0</v>
      </c>
      <c r="AH663" s="9">
        <v>0</v>
      </c>
      <c r="AI663" s="9">
        <v>0</v>
      </c>
      <c r="AJ663" s="9">
        <v>0</v>
      </c>
      <c r="AK663" s="93">
        <v>0</v>
      </c>
      <c r="AL663" s="93">
        <v>0</v>
      </c>
      <c r="AM663" s="93">
        <v>0</v>
      </c>
      <c r="AN663" s="93">
        <v>0</v>
      </c>
      <c r="AO663" s="93">
        <v>0</v>
      </c>
      <c r="AP663" s="93">
        <v>0</v>
      </c>
      <c r="AQ663" s="93">
        <v>0</v>
      </c>
      <c r="AR663" s="93">
        <v>0</v>
      </c>
      <c r="AS663" s="93">
        <v>0</v>
      </c>
      <c r="AT663" s="93">
        <v>0</v>
      </c>
      <c r="AU663" s="9">
        <v>0</v>
      </c>
      <c r="AV663" s="302"/>
    </row>
    <row r="664" spans="1:48" ht="23.25" customHeight="1">
      <c r="A664" s="585"/>
      <c r="B664" s="536"/>
      <c r="C664" s="654"/>
      <c r="D664" s="615"/>
      <c r="E664" s="618"/>
      <c r="F664" s="538" t="s">
        <v>39</v>
      </c>
      <c r="G664" s="538" t="s">
        <v>710</v>
      </c>
      <c r="H664" s="538" t="s">
        <v>59</v>
      </c>
      <c r="I664" s="538" t="s">
        <v>711</v>
      </c>
      <c r="J664" s="533"/>
      <c r="K664" s="533"/>
      <c r="L664" s="609"/>
      <c r="M664" s="564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0</v>
      </c>
      <c r="V664" s="204" t="s">
        <v>50</v>
      </c>
      <c r="W664" s="93">
        <v>0</v>
      </c>
      <c r="X664" s="93">
        <v>0</v>
      </c>
      <c r="Y664" s="93">
        <v>0</v>
      </c>
      <c r="Z664" s="93">
        <v>0</v>
      </c>
      <c r="AA664" s="93">
        <v>0</v>
      </c>
      <c r="AB664" s="93">
        <v>0</v>
      </c>
      <c r="AC664" s="93">
        <v>0</v>
      </c>
      <c r="AD664" s="93">
        <v>0</v>
      </c>
      <c r="AE664" s="93">
        <v>0</v>
      </c>
      <c r="AF664" s="93">
        <v>0</v>
      </c>
      <c r="AG664" s="93">
        <v>0</v>
      </c>
      <c r="AH664" s="9">
        <v>0</v>
      </c>
      <c r="AI664" s="9">
        <v>0</v>
      </c>
      <c r="AJ664" s="9">
        <v>0</v>
      </c>
      <c r="AK664" s="93">
        <v>0</v>
      </c>
      <c r="AL664" s="93">
        <v>0</v>
      </c>
      <c r="AM664" s="93">
        <v>0</v>
      </c>
      <c r="AN664" s="93">
        <v>0</v>
      </c>
      <c r="AO664" s="93">
        <v>0</v>
      </c>
      <c r="AP664" s="93">
        <v>0</v>
      </c>
      <c r="AQ664" s="93">
        <v>0</v>
      </c>
      <c r="AR664" s="93">
        <v>0</v>
      </c>
      <c r="AS664" s="93">
        <v>0</v>
      </c>
      <c r="AT664" s="93">
        <v>0</v>
      </c>
      <c r="AU664" s="9">
        <v>0</v>
      </c>
      <c r="AV664" s="302"/>
    </row>
    <row r="665" spans="1:48">
      <c r="A665" s="585"/>
      <c r="B665" s="536"/>
      <c r="C665" s="654"/>
      <c r="D665" s="615"/>
      <c r="E665" s="618"/>
      <c r="F665" s="539"/>
      <c r="G665" s="539"/>
      <c r="H665" s="539"/>
      <c r="I665" s="539"/>
      <c r="J665" s="533"/>
      <c r="K665" s="533"/>
      <c r="L665" s="609"/>
      <c r="M665" s="564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si="292"/>
        <v>0</v>
      </c>
      <c r="V665" s="204" t="s">
        <v>51</v>
      </c>
      <c r="W665" s="93">
        <v>0</v>
      </c>
      <c r="X665" s="93">
        <v>0</v>
      </c>
      <c r="Y665" s="93">
        <v>0</v>
      </c>
      <c r="Z665" s="93">
        <v>0</v>
      </c>
      <c r="AA665" s="93">
        <v>0</v>
      </c>
      <c r="AB665" s="93">
        <v>0</v>
      </c>
      <c r="AC665" s="93">
        <v>0</v>
      </c>
      <c r="AD665" s="93">
        <v>0</v>
      </c>
      <c r="AE665" s="93">
        <v>0</v>
      </c>
      <c r="AF665" s="93">
        <v>0</v>
      </c>
      <c r="AG665" s="93">
        <v>0</v>
      </c>
      <c r="AH665" s="9">
        <v>0</v>
      </c>
      <c r="AI665" s="9">
        <v>0</v>
      </c>
      <c r="AJ665" s="9">
        <v>0</v>
      </c>
      <c r="AK665" s="93">
        <v>0</v>
      </c>
      <c r="AL665" s="93">
        <v>0</v>
      </c>
      <c r="AM665" s="93">
        <v>0</v>
      </c>
      <c r="AN665" s="93">
        <v>0</v>
      </c>
      <c r="AO665" s="93">
        <v>0</v>
      </c>
      <c r="AP665" s="93">
        <v>0</v>
      </c>
      <c r="AQ665" s="93">
        <v>0</v>
      </c>
      <c r="AR665" s="93">
        <v>0</v>
      </c>
      <c r="AS665" s="93">
        <v>0</v>
      </c>
      <c r="AT665" s="93">
        <v>0</v>
      </c>
      <c r="AU665" s="9">
        <v>0</v>
      </c>
      <c r="AV665" s="302"/>
    </row>
    <row r="666" spans="1:48">
      <c r="A666" s="585"/>
      <c r="B666" s="536"/>
      <c r="C666" s="654"/>
      <c r="D666" s="615"/>
      <c r="E666" s="618"/>
      <c r="F666" s="539"/>
      <c r="G666" s="539"/>
      <c r="H666" s="539"/>
      <c r="I666" s="539"/>
      <c r="J666" s="533"/>
      <c r="K666" s="533"/>
      <c r="L666" s="609"/>
      <c r="M666" s="564"/>
      <c r="N666" s="85">
        <v>0</v>
      </c>
      <c r="O666" s="85">
        <v>0</v>
      </c>
      <c r="P666" s="85">
        <v>0</v>
      </c>
      <c r="Q666" s="85">
        <v>0</v>
      </c>
      <c r="R666" s="85">
        <v>0</v>
      </c>
      <c r="S666" s="85">
        <v>0</v>
      </c>
      <c r="T666" s="85">
        <v>0</v>
      </c>
      <c r="U666" s="9">
        <f t="shared" si="292"/>
        <v>0</v>
      </c>
      <c r="V666" s="204" t="s">
        <v>52</v>
      </c>
      <c r="W666" s="191">
        <v>0</v>
      </c>
      <c r="X666" s="191">
        <v>0</v>
      </c>
      <c r="Y666" s="191">
        <v>0</v>
      </c>
      <c r="Z666" s="191">
        <v>0</v>
      </c>
      <c r="AA666" s="191">
        <v>0</v>
      </c>
      <c r="AB666" s="191">
        <v>0</v>
      </c>
      <c r="AC666" s="191">
        <v>0</v>
      </c>
      <c r="AD666" s="191">
        <v>0</v>
      </c>
      <c r="AE666" s="191">
        <v>0</v>
      </c>
      <c r="AF666" s="191">
        <v>0</v>
      </c>
      <c r="AG666" s="191">
        <v>0</v>
      </c>
      <c r="AH666" s="85">
        <v>0</v>
      </c>
      <c r="AI666" s="85">
        <v>0</v>
      </c>
      <c r="AJ666" s="85">
        <v>0</v>
      </c>
      <c r="AK666" s="191">
        <v>0</v>
      </c>
      <c r="AL666" s="191">
        <v>0</v>
      </c>
      <c r="AM666" s="191">
        <v>0</v>
      </c>
      <c r="AN666" s="191">
        <v>0</v>
      </c>
      <c r="AO666" s="191">
        <v>0</v>
      </c>
      <c r="AP666" s="191">
        <v>0</v>
      </c>
      <c r="AQ666" s="191">
        <v>0</v>
      </c>
      <c r="AR666" s="191">
        <v>0</v>
      </c>
      <c r="AS666" s="191">
        <v>0</v>
      </c>
      <c r="AT666" s="191">
        <v>0</v>
      </c>
      <c r="AU666" s="85">
        <v>0</v>
      </c>
      <c r="AV666" s="302"/>
    </row>
    <row r="667" spans="1:48">
      <c r="A667" s="585"/>
      <c r="B667" s="537"/>
      <c r="C667" s="655"/>
      <c r="D667" s="616"/>
      <c r="E667" s="619"/>
      <c r="F667" s="540"/>
      <c r="G667" s="540"/>
      <c r="H667" s="540"/>
      <c r="I667" s="540"/>
      <c r="J667" s="534"/>
      <c r="K667" s="534"/>
      <c r="L667" s="610"/>
      <c r="M667" s="565"/>
      <c r="N667" s="87">
        <f>SUM(N662:N666)</f>
        <v>2.6300219999999999</v>
      </c>
      <c r="O667" s="87">
        <f t="shared" ref="O667:T667" si="293">SUM(O662:O666)</f>
        <v>0</v>
      </c>
      <c r="P667" s="87">
        <f t="shared" si="293"/>
        <v>0</v>
      </c>
      <c r="Q667" s="175">
        <f t="shared" si="293"/>
        <v>0</v>
      </c>
      <c r="R667" s="175">
        <f t="shared" si="293"/>
        <v>0</v>
      </c>
      <c r="S667" s="175">
        <f t="shared" si="293"/>
        <v>0</v>
      </c>
      <c r="T667" s="175">
        <f t="shared" si="293"/>
        <v>0</v>
      </c>
      <c r="U667" s="176">
        <f t="shared" si="292"/>
        <v>2.6300219999999999</v>
      </c>
      <c r="V667" s="177" t="s">
        <v>11</v>
      </c>
      <c r="W667" s="193">
        <f t="shared" ref="W667:AU667" si="294">SUM(W662:W666)</f>
        <v>0</v>
      </c>
      <c r="X667" s="193">
        <f t="shared" si="294"/>
        <v>0</v>
      </c>
      <c r="Y667" s="193">
        <f t="shared" si="294"/>
        <v>0</v>
      </c>
      <c r="Z667" s="193">
        <f t="shared" si="294"/>
        <v>0</v>
      </c>
      <c r="AA667" s="193">
        <f t="shared" si="294"/>
        <v>0</v>
      </c>
      <c r="AB667" s="193">
        <f t="shared" si="294"/>
        <v>0</v>
      </c>
      <c r="AC667" s="193">
        <f t="shared" si="294"/>
        <v>0</v>
      </c>
      <c r="AD667" s="193">
        <f t="shared" si="294"/>
        <v>0</v>
      </c>
      <c r="AE667" s="193">
        <f t="shared" si="294"/>
        <v>0</v>
      </c>
      <c r="AF667" s="193">
        <f t="shared" si="294"/>
        <v>0</v>
      </c>
      <c r="AG667" s="193">
        <f t="shared" si="294"/>
        <v>0</v>
      </c>
      <c r="AH667" s="175">
        <f t="shared" si="294"/>
        <v>0</v>
      </c>
      <c r="AI667" s="175">
        <f t="shared" si="294"/>
        <v>0</v>
      </c>
      <c r="AJ667" s="175">
        <f t="shared" si="294"/>
        <v>0</v>
      </c>
      <c r="AK667" s="193">
        <f t="shared" si="294"/>
        <v>0</v>
      </c>
      <c r="AL667" s="193">
        <f t="shared" si="294"/>
        <v>0</v>
      </c>
      <c r="AM667" s="193">
        <f t="shared" si="294"/>
        <v>0</v>
      </c>
      <c r="AN667" s="193">
        <f t="shared" si="294"/>
        <v>0</v>
      </c>
      <c r="AO667" s="193">
        <f t="shared" si="294"/>
        <v>0</v>
      </c>
      <c r="AP667" s="193">
        <f t="shared" si="294"/>
        <v>0</v>
      </c>
      <c r="AQ667" s="193">
        <f t="shared" si="294"/>
        <v>0</v>
      </c>
      <c r="AR667" s="193">
        <f t="shared" si="294"/>
        <v>0</v>
      </c>
      <c r="AS667" s="193">
        <f t="shared" si="294"/>
        <v>0</v>
      </c>
      <c r="AT667" s="193">
        <f t="shared" si="294"/>
        <v>0</v>
      </c>
      <c r="AU667" s="175">
        <f t="shared" si="294"/>
        <v>0</v>
      </c>
      <c r="AV667" s="328"/>
    </row>
    <row r="668" spans="1:48" ht="20.25" customHeight="1">
      <c r="A668" s="585"/>
      <c r="B668" s="535" t="s">
        <v>712</v>
      </c>
      <c r="C668" s="653" t="s">
        <v>713</v>
      </c>
      <c r="D668" s="614" t="s">
        <v>662</v>
      </c>
      <c r="E668" s="617" t="s">
        <v>714</v>
      </c>
      <c r="F668" s="6" t="s">
        <v>18</v>
      </c>
      <c r="G668" s="6" t="s">
        <v>20</v>
      </c>
      <c r="H668" s="6" t="s">
        <v>59</v>
      </c>
      <c r="I668" s="6" t="s">
        <v>715</v>
      </c>
      <c r="J668" s="532">
        <v>2018</v>
      </c>
      <c r="K668" s="532">
        <v>2023</v>
      </c>
      <c r="L668" s="541">
        <v>22.631</v>
      </c>
      <c r="M668" s="563">
        <f>Q673+R673+S673+T673</f>
        <v>21.288360000000001</v>
      </c>
      <c r="N668" s="9">
        <v>0</v>
      </c>
      <c r="O668" s="9">
        <v>0</v>
      </c>
      <c r="P668" s="9">
        <v>0</v>
      </c>
      <c r="Q668" s="9">
        <v>0</v>
      </c>
      <c r="R668" s="9">
        <v>21.288360000000001</v>
      </c>
      <c r="S668" s="9">
        <v>0</v>
      </c>
      <c r="T668" s="9">
        <v>0</v>
      </c>
      <c r="U668" s="9">
        <f>SUM(N668:T668)</f>
        <v>21.288360000000001</v>
      </c>
      <c r="V668" s="204" t="s">
        <v>3</v>
      </c>
      <c r="W668" s="93">
        <v>0</v>
      </c>
      <c r="X668" s="93">
        <v>0</v>
      </c>
      <c r="Y668" s="93">
        <v>0</v>
      </c>
      <c r="Z668" s="93">
        <v>0</v>
      </c>
      <c r="AA668" s="93">
        <v>0</v>
      </c>
      <c r="AB668" s="93">
        <v>0</v>
      </c>
      <c r="AC668" s="93">
        <v>0</v>
      </c>
      <c r="AD668" s="93">
        <v>0</v>
      </c>
      <c r="AE668" s="93">
        <v>0</v>
      </c>
      <c r="AF668" s="93">
        <v>0</v>
      </c>
      <c r="AG668" s="93">
        <v>0</v>
      </c>
      <c r="AH668" s="9">
        <v>0</v>
      </c>
      <c r="AI668" s="9">
        <v>0</v>
      </c>
      <c r="AJ668" s="9">
        <v>0</v>
      </c>
      <c r="AK668" s="93">
        <v>0</v>
      </c>
      <c r="AL668" s="93">
        <v>0</v>
      </c>
      <c r="AM668" s="93">
        <v>0</v>
      </c>
      <c r="AN668" s="93">
        <v>0</v>
      </c>
      <c r="AO668" s="93">
        <v>0</v>
      </c>
      <c r="AP668" s="93">
        <v>0</v>
      </c>
      <c r="AQ668" s="93">
        <v>0</v>
      </c>
      <c r="AR668" s="93">
        <v>0</v>
      </c>
      <c r="AS668" s="93">
        <v>0</v>
      </c>
      <c r="AT668" s="93">
        <v>0</v>
      </c>
      <c r="AU668" s="9">
        <v>0</v>
      </c>
      <c r="AV668" s="302"/>
    </row>
    <row r="669" spans="1:48" ht="15.75" customHeight="1">
      <c r="A669" s="585"/>
      <c r="B669" s="536"/>
      <c r="C669" s="654"/>
      <c r="D669" s="615"/>
      <c r="E669" s="618"/>
      <c r="F669" s="24" t="s">
        <v>19</v>
      </c>
      <c r="G669" s="24" t="s">
        <v>22</v>
      </c>
      <c r="H669" s="24" t="s">
        <v>59</v>
      </c>
      <c r="I669" s="24" t="s">
        <v>633</v>
      </c>
      <c r="J669" s="533"/>
      <c r="K669" s="533"/>
      <c r="L669" s="609"/>
      <c r="M669" s="564"/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f t="shared" ref="U669:U673" si="295">SUM(N669:T669)</f>
        <v>0</v>
      </c>
      <c r="V669" s="172" t="s">
        <v>8</v>
      </c>
      <c r="W669" s="93">
        <v>0</v>
      </c>
      <c r="X669" s="93">
        <v>0</v>
      </c>
      <c r="Y669" s="93">
        <v>0</v>
      </c>
      <c r="Z669" s="93">
        <v>0</v>
      </c>
      <c r="AA669" s="93">
        <v>0</v>
      </c>
      <c r="AB669" s="93">
        <v>0</v>
      </c>
      <c r="AC669" s="93">
        <v>0</v>
      </c>
      <c r="AD669" s="93">
        <v>0</v>
      </c>
      <c r="AE669" s="93">
        <v>0</v>
      </c>
      <c r="AF669" s="93">
        <v>0</v>
      </c>
      <c r="AG669" s="93">
        <v>0</v>
      </c>
      <c r="AH669" s="9">
        <v>0</v>
      </c>
      <c r="AI669" s="9">
        <v>0</v>
      </c>
      <c r="AJ669" s="9">
        <v>0</v>
      </c>
      <c r="AK669" s="93">
        <v>0</v>
      </c>
      <c r="AL669" s="93">
        <v>0</v>
      </c>
      <c r="AM669" s="93">
        <v>0</v>
      </c>
      <c r="AN669" s="93">
        <v>0</v>
      </c>
      <c r="AO669" s="93">
        <v>0</v>
      </c>
      <c r="AP669" s="93">
        <v>0</v>
      </c>
      <c r="AQ669" s="93">
        <v>0</v>
      </c>
      <c r="AR669" s="93">
        <v>0</v>
      </c>
      <c r="AS669" s="93">
        <v>0</v>
      </c>
      <c r="AT669" s="93">
        <v>0</v>
      </c>
      <c r="AU669" s="9">
        <v>0</v>
      </c>
      <c r="AV669" s="302"/>
    </row>
    <row r="670" spans="1:48" ht="15.75" customHeight="1">
      <c r="A670" s="585"/>
      <c r="B670" s="536"/>
      <c r="C670" s="654"/>
      <c r="D670" s="615"/>
      <c r="E670" s="618"/>
      <c r="F670" s="538" t="s">
        <v>39</v>
      </c>
      <c r="G670" s="538" t="s">
        <v>21</v>
      </c>
      <c r="H670" s="538" t="s">
        <v>59</v>
      </c>
      <c r="I670" s="538" t="s">
        <v>377</v>
      </c>
      <c r="J670" s="533"/>
      <c r="K670" s="533"/>
      <c r="L670" s="609"/>
      <c r="M670" s="564"/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f>SUM(N670:T670)</f>
        <v>0</v>
      </c>
      <c r="V670" s="204" t="s">
        <v>50</v>
      </c>
      <c r="W670" s="93">
        <v>0</v>
      </c>
      <c r="X670" s="93">
        <v>0</v>
      </c>
      <c r="Y670" s="93">
        <v>0</v>
      </c>
      <c r="Z670" s="93">
        <v>0</v>
      </c>
      <c r="AA670" s="93">
        <v>0</v>
      </c>
      <c r="AB670" s="93">
        <v>0</v>
      </c>
      <c r="AC670" s="93">
        <v>0</v>
      </c>
      <c r="AD670" s="93">
        <v>0</v>
      </c>
      <c r="AE670" s="93">
        <v>0</v>
      </c>
      <c r="AF670" s="93">
        <v>0</v>
      </c>
      <c r="AG670" s="93">
        <v>0</v>
      </c>
      <c r="AH670" s="9">
        <v>0</v>
      </c>
      <c r="AI670" s="9">
        <v>0</v>
      </c>
      <c r="AJ670" s="9">
        <v>0</v>
      </c>
      <c r="AK670" s="93">
        <v>0</v>
      </c>
      <c r="AL670" s="93">
        <v>0</v>
      </c>
      <c r="AM670" s="93">
        <v>0</v>
      </c>
      <c r="AN670" s="93">
        <v>0</v>
      </c>
      <c r="AO670" s="93">
        <v>0</v>
      </c>
      <c r="AP670" s="93">
        <v>0</v>
      </c>
      <c r="AQ670" s="93">
        <v>0</v>
      </c>
      <c r="AR670" s="93">
        <v>0</v>
      </c>
      <c r="AS670" s="93">
        <v>0</v>
      </c>
      <c r="AT670" s="93">
        <v>0</v>
      </c>
      <c r="AU670" s="9">
        <v>0</v>
      </c>
      <c r="AV670" s="302"/>
    </row>
    <row r="671" spans="1:48" ht="15.75" customHeight="1">
      <c r="A671" s="585"/>
      <c r="B671" s="536"/>
      <c r="C671" s="654"/>
      <c r="D671" s="615"/>
      <c r="E671" s="618"/>
      <c r="F671" s="539"/>
      <c r="G671" s="539"/>
      <c r="H671" s="539"/>
      <c r="I671" s="539"/>
      <c r="J671" s="533"/>
      <c r="K671" s="533"/>
      <c r="L671" s="609"/>
      <c r="M671" s="564"/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f t="shared" si="295"/>
        <v>0</v>
      </c>
      <c r="V671" s="204" t="s">
        <v>51</v>
      </c>
      <c r="W671" s="93">
        <v>0</v>
      </c>
      <c r="X671" s="93">
        <v>0</v>
      </c>
      <c r="Y671" s="93">
        <v>0</v>
      </c>
      <c r="Z671" s="93">
        <v>0</v>
      </c>
      <c r="AA671" s="93">
        <v>0</v>
      </c>
      <c r="AB671" s="93">
        <v>0</v>
      </c>
      <c r="AC671" s="93">
        <v>0</v>
      </c>
      <c r="AD671" s="93">
        <v>0</v>
      </c>
      <c r="AE671" s="93">
        <v>0</v>
      </c>
      <c r="AF671" s="93">
        <v>0</v>
      </c>
      <c r="AG671" s="93">
        <v>0</v>
      </c>
      <c r="AH671" s="9">
        <v>0</v>
      </c>
      <c r="AI671" s="9">
        <v>0</v>
      </c>
      <c r="AJ671" s="9">
        <v>0</v>
      </c>
      <c r="AK671" s="93">
        <v>0</v>
      </c>
      <c r="AL671" s="93">
        <v>0</v>
      </c>
      <c r="AM671" s="93">
        <v>0</v>
      </c>
      <c r="AN671" s="93">
        <v>0</v>
      </c>
      <c r="AO671" s="93">
        <v>0</v>
      </c>
      <c r="AP671" s="93">
        <v>0</v>
      </c>
      <c r="AQ671" s="93">
        <v>0</v>
      </c>
      <c r="AR671" s="93">
        <v>0</v>
      </c>
      <c r="AS671" s="93">
        <v>0</v>
      </c>
      <c r="AT671" s="93">
        <v>0</v>
      </c>
      <c r="AU671" s="9">
        <v>0</v>
      </c>
      <c r="AV671" s="302"/>
    </row>
    <row r="672" spans="1:48" ht="15.75" customHeight="1">
      <c r="A672" s="585"/>
      <c r="B672" s="536"/>
      <c r="C672" s="654"/>
      <c r="D672" s="615"/>
      <c r="E672" s="618"/>
      <c r="F672" s="539"/>
      <c r="G672" s="539"/>
      <c r="H672" s="539"/>
      <c r="I672" s="539"/>
      <c r="J672" s="533"/>
      <c r="K672" s="533"/>
      <c r="L672" s="609"/>
      <c r="M672" s="564"/>
      <c r="N672" s="85">
        <v>1.2467699999999999</v>
      </c>
      <c r="O672" s="85">
        <v>0</v>
      </c>
      <c r="P672" s="85">
        <v>0</v>
      </c>
      <c r="Q672" s="85">
        <v>0</v>
      </c>
      <c r="R672" s="85">
        <v>0</v>
      </c>
      <c r="S672" s="85">
        <v>0</v>
      </c>
      <c r="T672" s="85">
        <v>0</v>
      </c>
      <c r="U672" s="9">
        <f t="shared" si="295"/>
        <v>1.2467699999999999</v>
      </c>
      <c r="V672" s="204" t="s">
        <v>52</v>
      </c>
      <c r="W672" s="191">
        <v>0</v>
      </c>
      <c r="X672" s="191">
        <v>0</v>
      </c>
      <c r="Y672" s="191">
        <v>0</v>
      </c>
      <c r="Z672" s="191">
        <v>0</v>
      </c>
      <c r="AA672" s="191">
        <v>0</v>
      </c>
      <c r="AB672" s="191">
        <v>0</v>
      </c>
      <c r="AC672" s="191">
        <v>0</v>
      </c>
      <c r="AD672" s="191">
        <v>0</v>
      </c>
      <c r="AE672" s="191">
        <v>0</v>
      </c>
      <c r="AF672" s="191">
        <v>0</v>
      </c>
      <c r="AG672" s="191">
        <v>0</v>
      </c>
      <c r="AH672" s="85">
        <v>0</v>
      </c>
      <c r="AI672" s="85">
        <v>0</v>
      </c>
      <c r="AJ672" s="85">
        <v>0</v>
      </c>
      <c r="AK672" s="191">
        <v>0</v>
      </c>
      <c r="AL672" s="191">
        <v>0</v>
      </c>
      <c r="AM672" s="191">
        <v>0</v>
      </c>
      <c r="AN672" s="191">
        <v>0</v>
      </c>
      <c r="AO672" s="191">
        <v>0</v>
      </c>
      <c r="AP672" s="191">
        <v>0</v>
      </c>
      <c r="AQ672" s="191">
        <v>0</v>
      </c>
      <c r="AR672" s="191">
        <v>0</v>
      </c>
      <c r="AS672" s="191">
        <v>0</v>
      </c>
      <c r="AT672" s="191">
        <v>0</v>
      </c>
      <c r="AU672" s="85">
        <v>0</v>
      </c>
      <c r="AV672" s="302"/>
    </row>
    <row r="673" spans="1:48">
      <c r="A673" s="585"/>
      <c r="B673" s="537"/>
      <c r="C673" s="655"/>
      <c r="D673" s="616"/>
      <c r="E673" s="619"/>
      <c r="F673" s="540"/>
      <c r="G673" s="540"/>
      <c r="H673" s="540"/>
      <c r="I673" s="540"/>
      <c r="J673" s="534"/>
      <c r="K673" s="534"/>
      <c r="L673" s="610"/>
      <c r="M673" s="565"/>
      <c r="N673" s="87">
        <f>SUM(N668:N672)</f>
        <v>1.2467699999999999</v>
      </c>
      <c r="O673" s="87">
        <f t="shared" ref="O673:T673" si="296">SUM(O668:O672)</f>
        <v>0</v>
      </c>
      <c r="P673" s="87">
        <f t="shared" si="296"/>
        <v>0</v>
      </c>
      <c r="Q673" s="175">
        <f t="shared" si="296"/>
        <v>0</v>
      </c>
      <c r="R673" s="175">
        <f t="shared" si="296"/>
        <v>21.288360000000001</v>
      </c>
      <c r="S673" s="175">
        <f t="shared" si="296"/>
        <v>0</v>
      </c>
      <c r="T673" s="175">
        <f t="shared" si="296"/>
        <v>0</v>
      </c>
      <c r="U673" s="176">
        <f t="shared" si="295"/>
        <v>22.535130000000002</v>
      </c>
      <c r="V673" s="177" t="s">
        <v>11</v>
      </c>
      <c r="W673" s="193">
        <f t="shared" ref="W673:AU673" si="297">SUM(W668:W672)</f>
        <v>0</v>
      </c>
      <c r="X673" s="193">
        <f t="shared" si="297"/>
        <v>0</v>
      </c>
      <c r="Y673" s="193">
        <f t="shared" si="297"/>
        <v>0</v>
      </c>
      <c r="Z673" s="193">
        <f t="shared" si="297"/>
        <v>0</v>
      </c>
      <c r="AA673" s="193">
        <f t="shared" si="297"/>
        <v>0</v>
      </c>
      <c r="AB673" s="193">
        <f t="shared" si="297"/>
        <v>0</v>
      </c>
      <c r="AC673" s="193">
        <f t="shared" si="297"/>
        <v>0</v>
      </c>
      <c r="AD673" s="193">
        <f t="shared" si="297"/>
        <v>0</v>
      </c>
      <c r="AE673" s="193">
        <f t="shared" si="297"/>
        <v>0</v>
      </c>
      <c r="AF673" s="193">
        <f t="shared" si="297"/>
        <v>0</v>
      </c>
      <c r="AG673" s="193">
        <f t="shared" si="297"/>
        <v>0</v>
      </c>
      <c r="AH673" s="175">
        <f t="shared" si="297"/>
        <v>0</v>
      </c>
      <c r="AI673" s="175">
        <f t="shared" si="297"/>
        <v>0</v>
      </c>
      <c r="AJ673" s="175">
        <f t="shared" si="297"/>
        <v>0</v>
      </c>
      <c r="AK673" s="193">
        <f t="shared" si="297"/>
        <v>0</v>
      </c>
      <c r="AL673" s="193">
        <f t="shared" si="297"/>
        <v>0</v>
      </c>
      <c r="AM673" s="193">
        <f t="shared" si="297"/>
        <v>0</v>
      </c>
      <c r="AN673" s="193">
        <f t="shared" si="297"/>
        <v>0</v>
      </c>
      <c r="AO673" s="193">
        <f t="shared" si="297"/>
        <v>0</v>
      </c>
      <c r="AP673" s="193">
        <f t="shared" si="297"/>
        <v>0</v>
      </c>
      <c r="AQ673" s="193">
        <f t="shared" si="297"/>
        <v>0</v>
      </c>
      <c r="AR673" s="193">
        <f t="shared" si="297"/>
        <v>0</v>
      </c>
      <c r="AS673" s="193">
        <f t="shared" si="297"/>
        <v>0</v>
      </c>
      <c r="AT673" s="193">
        <f t="shared" si="297"/>
        <v>0</v>
      </c>
      <c r="AU673" s="175">
        <f t="shared" si="297"/>
        <v>0</v>
      </c>
      <c r="AV673" s="328"/>
    </row>
    <row r="674" spans="1:48" ht="15.75" customHeight="1">
      <c r="A674" s="585"/>
      <c r="B674" s="587" t="s">
        <v>716</v>
      </c>
      <c r="C674" s="653" t="s">
        <v>717</v>
      </c>
      <c r="D674" s="576" t="s">
        <v>662</v>
      </c>
      <c r="E674" s="569" t="s">
        <v>718</v>
      </c>
      <c r="F674" s="6" t="s">
        <v>18</v>
      </c>
      <c r="G674" s="6" t="s">
        <v>20</v>
      </c>
      <c r="H674" s="6" t="s">
        <v>59</v>
      </c>
      <c r="I674" s="6" t="s">
        <v>58</v>
      </c>
      <c r="J674" s="560">
        <v>2022</v>
      </c>
      <c r="K674" s="560">
        <v>2022</v>
      </c>
      <c r="L674" s="563">
        <v>2.8780000000000001</v>
      </c>
      <c r="M674" s="563">
        <f>Q680+R680+S680+T680</f>
        <v>2.8781500000000002</v>
      </c>
      <c r="N674" s="9">
        <v>0</v>
      </c>
      <c r="O674" s="9">
        <v>0</v>
      </c>
      <c r="P674" s="9">
        <v>0</v>
      </c>
      <c r="Q674" s="9">
        <v>2.8781500000000002</v>
      </c>
      <c r="R674" s="9">
        <v>0</v>
      </c>
      <c r="S674" s="9">
        <v>0</v>
      </c>
      <c r="T674" s="9">
        <v>0</v>
      </c>
      <c r="U674" s="9">
        <f>SUM(N674:T674)</f>
        <v>2.8781500000000002</v>
      </c>
      <c r="V674" s="204" t="s">
        <v>3</v>
      </c>
      <c r="W674" s="93">
        <v>2878.15</v>
      </c>
      <c r="X674" s="93">
        <f>X675</f>
        <v>0</v>
      </c>
      <c r="Y674" s="93">
        <f t="shared" ref="Y674:AS674" si="298">Y675</f>
        <v>0</v>
      </c>
      <c r="Z674" s="93">
        <f t="shared" si="298"/>
        <v>0</v>
      </c>
      <c r="AA674" s="93">
        <f t="shared" si="298"/>
        <v>0</v>
      </c>
      <c r="AB674" s="93">
        <f t="shared" si="298"/>
        <v>0</v>
      </c>
      <c r="AC674" s="93">
        <f t="shared" si="298"/>
        <v>0</v>
      </c>
      <c r="AD674" s="93">
        <f t="shared" si="298"/>
        <v>0</v>
      </c>
      <c r="AE674" s="93">
        <f t="shared" si="298"/>
        <v>0</v>
      </c>
      <c r="AF674" s="93">
        <f t="shared" si="298"/>
        <v>0</v>
      </c>
      <c r="AG674" s="93">
        <f t="shared" si="298"/>
        <v>0</v>
      </c>
      <c r="AH674" s="93">
        <f t="shared" si="298"/>
        <v>0</v>
      </c>
      <c r="AI674" s="93">
        <f t="shared" si="298"/>
        <v>0</v>
      </c>
      <c r="AJ674" s="93">
        <f t="shared" si="298"/>
        <v>0</v>
      </c>
      <c r="AK674" s="93">
        <f t="shared" si="298"/>
        <v>0</v>
      </c>
      <c r="AL674" s="93">
        <f t="shared" si="298"/>
        <v>0</v>
      </c>
      <c r="AM674" s="93">
        <f t="shared" si="298"/>
        <v>0</v>
      </c>
      <c r="AN674" s="93">
        <f t="shared" si="298"/>
        <v>0</v>
      </c>
      <c r="AO674" s="93">
        <f t="shared" si="298"/>
        <v>0</v>
      </c>
      <c r="AP674" s="93">
        <f t="shared" si="298"/>
        <v>0</v>
      </c>
      <c r="AQ674" s="93">
        <f t="shared" si="298"/>
        <v>0</v>
      </c>
      <c r="AR674" s="93">
        <f t="shared" si="298"/>
        <v>0</v>
      </c>
      <c r="AS674" s="93">
        <f t="shared" si="298"/>
        <v>0</v>
      </c>
      <c r="AT674" s="93">
        <v>0</v>
      </c>
      <c r="AU674" s="9">
        <v>0</v>
      </c>
      <c r="AV674" s="636" t="s">
        <v>1005</v>
      </c>
    </row>
    <row r="675" spans="1:48" s="275" customFormat="1" ht="31.5" hidden="1" customHeight="1">
      <c r="A675" s="585"/>
      <c r="B675" s="588"/>
      <c r="C675" s="654"/>
      <c r="D675" s="577"/>
      <c r="E675" s="570"/>
      <c r="F675" s="286"/>
      <c r="G675" s="286"/>
      <c r="H675" s="286"/>
      <c r="I675" s="286"/>
      <c r="J675" s="561"/>
      <c r="K675" s="561"/>
      <c r="L675" s="564"/>
      <c r="M675" s="564"/>
      <c r="N675" s="277"/>
      <c r="O675" s="277"/>
      <c r="P675" s="277"/>
      <c r="Q675" s="277"/>
      <c r="R675" s="277"/>
      <c r="S675" s="277"/>
      <c r="T675" s="277"/>
      <c r="U675" s="277"/>
      <c r="V675" s="287" t="s">
        <v>971</v>
      </c>
      <c r="W675" s="274"/>
      <c r="X675" s="274"/>
      <c r="Y675" s="274"/>
      <c r="Z675" s="274"/>
      <c r="AA675" s="274"/>
      <c r="AB675" s="274"/>
      <c r="AC675" s="274"/>
      <c r="AD675" s="274"/>
      <c r="AE675" s="274"/>
      <c r="AF675" s="274"/>
      <c r="AG675" s="274"/>
      <c r="AH675" s="277"/>
      <c r="AI675" s="277"/>
      <c r="AJ675" s="277"/>
      <c r="AK675" s="274"/>
      <c r="AL675" s="274"/>
      <c r="AM675" s="274"/>
      <c r="AN675" s="274"/>
      <c r="AO675" s="274"/>
      <c r="AP675" s="274"/>
      <c r="AQ675" s="274"/>
      <c r="AR675" s="274"/>
      <c r="AS675" s="274"/>
      <c r="AT675" s="274"/>
      <c r="AU675" s="277"/>
      <c r="AV675" s="637"/>
    </row>
    <row r="676" spans="1:48" ht="18" customHeight="1">
      <c r="A676" s="585"/>
      <c r="B676" s="588"/>
      <c r="C676" s="654"/>
      <c r="D676" s="577"/>
      <c r="E676" s="570"/>
      <c r="F676" s="96" t="s">
        <v>19</v>
      </c>
      <c r="G676" s="96" t="s">
        <v>22</v>
      </c>
      <c r="H676" s="96" t="s">
        <v>59</v>
      </c>
      <c r="I676" s="96" t="s">
        <v>719</v>
      </c>
      <c r="J676" s="561"/>
      <c r="K676" s="561"/>
      <c r="L676" s="564"/>
      <c r="M676" s="564"/>
      <c r="N676" s="83">
        <v>0</v>
      </c>
      <c r="O676" s="83">
        <v>0</v>
      </c>
      <c r="P676" s="83">
        <v>0</v>
      </c>
      <c r="Q676" s="83">
        <v>0</v>
      </c>
      <c r="R676" s="83">
        <v>0</v>
      </c>
      <c r="S676" s="83">
        <v>0</v>
      </c>
      <c r="T676" s="83">
        <v>0</v>
      </c>
      <c r="U676" s="83">
        <f t="shared" ref="U676:U680" si="299">SUM(N676:T676)</f>
        <v>0</v>
      </c>
      <c r="V676" s="171" t="s">
        <v>8</v>
      </c>
      <c r="W676" s="192">
        <v>0</v>
      </c>
      <c r="X676" s="192">
        <v>0</v>
      </c>
      <c r="Y676" s="192">
        <v>0</v>
      </c>
      <c r="Z676" s="192">
        <v>0</v>
      </c>
      <c r="AA676" s="192">
        <v>0</v>
      </c>
      <c r="AB676" s="192">
        <v>0</v>
      </c>
      <c r="AC676" s="192">
        <v>0</v>
      </c>
      <c r="AD676" s="192">
        <v>0</v>
      </c>
      <c r="AE676" s="192">
        <v>0</v>
      </c>
      <c r="AF676" s="192">
        <v>0</v>
      </c>
      <c r="AG676" s="192">
        <v>0</v>
      </c>
      <c r="AH676" s="83">
        <v>0</v>
      </c>
      <c r="AI676" s="83">
        <v>0</v>
      </c>
      <c r="AJ676" s="83">
        <v>0</v>
      </c>
      <c r="AK676" s="192">
        <v>0</v>
      </c>
      <c r="AL676" s="192">
        <v>0</v>
      </c>
      <c r="AM676" s="192">
        <v>0</v>
      </c>
      <c r="AN676" s="192">
        <v>0</v>
      </c>
      <c r="AO676" s="192">
        <v>0</v>
      </c>
      <c r="AP676" s="192">
        <v>0</v>
      </c>
      <c r="AQ676" s="192">
        <v>0</v>
      </c>
      <c r="AR676" s="192">
        <v>0</v>
      </c>
      <c r="AS676" s="192">
        <v>0</v>
      </c>
      <c r="AT676" s="192">
        <v>0</v>
      </c>
      <c r="AU676" s="83">
        <v>0</v>
      </c>
      <c r="AV676" s="637"/>
    </row>
    <row r="677" spans="1:48" ht="21" customHeight="1">
      <c r="A677" s="585"/>
      <c r="B677" s="588"/>
      <c r="C677" s="654"/>
      <c r="D677" s="577"/>
      <c r="E677" s="570"/>
      <c r="F677" s="566" t="s">
        <v>39</v>
      </c>
      <c r="G677" s="566" t="s">
        <v>21</v>
      </c>
      <c r="H677" s="566" t="s">
        <v>59</v>
      </c>
      <c r="I677" s="566" t="s">
        <v>377</v>
      </c>
      <c r="J677" s="561"/>
      <c r="K677" s="561"/>
      <c r="L677" s="564"/>
      <c r="M677" s="564"/>
      <c r="N677" s="83">
        <v>0</v>
      </c>
      <c r="O677" s="83">
        <v>0</v>
      </c>
      <c r="P677" s="83">
        <v>0</v>
      </c>
      <c r="Q677" s="83">
        <v>0</v>
      </c>
      <c r="R677" s="83">
        <v>0</v>
      </c>
      <c r="S677" s="83">
        <v>0</v>
      </c>
      <c r="T677" s="83">
        <v>0</v>
      </c>
      <c r="U677" s="83">
        <f>SUM(N677:T677)</f>
        <v>0</v>
      </c>
      <c r="V677" s="170" t="s">
        <v>50</v>
      </c>
      <c r="W677" s="192">
        <v>0</v>
      </c>
      <c r="X677" s="192">
        <v>0</v>
      </c>
      <c r="Y677" s="192">
        <v>0</v>
      </c>
      <c r="Z677" s="192">
        <v>0</v>
      </c>
      <c r="AA677" s="192">
        <v>0</v>
      </c>
      <c r="AB677" s="192">
        <v>0</v>
      </c>
      <c r="AC677" s="192">
        <v>0</v>
      </c>
      <c r="AD677" s="192">
        <v>0</v>
      </c>
      <c r="AE677" s="192">
        <v>0</v>
      </c>
      <c r="AF677" s="192">
        <v>0</v>
      </c>
      <c r="AG677" s="192">
        <v>0</v>
      </c>
      <c r="AH677" s="83">
        <v>0</v>
      </c>
      <c r="AI677" s="83">
        <v>0</v>
      </c>
      <c r="AJ677" s="83">
        <v>0</v>
      </c>
      <c r="AK677" s="192">
        <v>0</v>
      </c>
      <c r="AL677" s="192">
        <v>0</v>
      </c>
      <c r="AM677" s="192">
        <v>0</v>
      </c>
      <c r="AN677" s="192">
        <v>0</v>
      </c>
      <c r="AO677" s="192">
        <v>0</v>
      </c>
      <c r="AP677" s="192">
        <v>0</v>
      </c>
      <c r="AQ677" s="192">
        <v>0</v>
      </c>
      <c r="AR677" s="192">
        <v>0</v>
      </c>
      <c r="AS677" s="192">
        <v>0</v>
      </c>
      <c r="AT677" s="192">
        <v>0</v>
      </c>
      <c r="AU677" s="83">
        <v>0</v>
      </c>
      <c r="AV677" s="637"/>
    </row>
    <row r="678" spans="1:48">
      <c r="A678" s="585"/>
      <c r="B678" s="588"/>
      <c r="C678" s="654"/>
      <c r="D678" s="577"/>
      <c r="E678" s="570"/>
      <c r="F678" s="567"/>
      <c r="G678" s="567"/>
      <c r="H678" s="567"/>
      <c r="I678" s="567"/>
      <c r="J678" s="561"/>
      <c r="K678" s="561"/>
      <c r="L678" s="564"/>
      <c r="M678" s="564"/>
      <c r="N678" s="83">
        <v>0</v>
      </c>
      <c r="O678" s="83">
        <v>0</v>
      </c>
      <c r="P678" s="83">
        <v>0</v>
      </c>
      <c r="Q678" s="83">
        <v>0</v>
      </c>
      <c r="R678" s="83">
        <v>0</v>
      </c>
      <c r="S678" s="83">
        <v>0</v>
      </c>
      <c r="T678" s="83">
        <v>0</v>
      </c>
      <c r="U678" s="83">
        <f t="shared" si="299"/>
        <v>0</v>
      </c>
      <c r="V678" s="170" t="s">
        <v>51</v>
      </c>
      <c r="W678" s="192">
        <v>0</v>
      </c>
      <c r="X678" s="192">
        <v>0</v>
      </c>
      <c r="Y678" s="192">
        <v>0</v>
      </c>
      <c r="Z678" s="192">
        <v>0</v>
      </c>
      <c r="AA678" s="192">
        <v>0</v>
      </c>
      <c r="AB678" s="192">
        <v>0</v>
      </c>
      <c r="AC678" s="192">
        <v>0</v>
      </c>
      <c r="AD678" s="192">
        <v>0</v>
      </c>
      <c r="AE678" s="192">
        <v>0</v>
      </c>
      <c r="AF678" s="192">
        <v>0</v>
      </c>
      <c r="AG678" s="192">
        <v>0</v>
      </c>
      <c r="AH678" s="83">
        <v>0</v>
      </c>
      <c r="AI678" s="83">
        <v>0</v>
      </c>
      <c r="AJ678" s="83">
        <v>0</v>
      </c>
      <c r="AK678" s="192">
        <v>0</v>
      </c>
      <c r="AL678" s="192">
        <v>0</v>
      </c>
      <c r="AM678" s="192">
        <v>0</v>
      </c>
      <c r="AN678" s="192">
        <v>0</v>
      </c>
      <c r="AO678" s="192">
        <v>0</v>
      </c>
      <c r="AP678" s="192">
        <v>0</v>
      </c>
      <c r="AQ678" s="192">
        <v>0</v>
      </c>
      <c r="AR678" s="192">
        <v>0</v>
      </c>
      <c r="AS678" s="192">
        <v>0</v>
      </c>
      <c r="AT678" s="192">
        <v>0</v>
      </c>
      <c r="AU678" s="83">
        <v>0</v>
      </c>
      <c r="AV678" s="637"/>
    </row>
    <row r="679" spans="1:48" ht="15.75" customHeight="1">
      <c r="A679" s="585"/>
      <c r="B679" s="588"/>
      <c r="C679" s="654"/>
      <c r="D679" s="577"/>
      <c r="E679" s="570"/>
      <c r="F679" s="567"/>
      <c r="G679" s="567"/>
      <c r="H679" s="567"/>
      <c r="I679" s="567"/>
      <c r="J679" s="561"/>
      <c r="K679" s="561"/>
      <c r="L679" s="564"/>
      <c r="M679" s="564"/>
      <c r="N679" s="86">
        <v>0</v>
      </c>
      <c r="O679" s="86">
        <v>0</v>
      </c>
      <c r="P679" s="86">
        <v>0</v>
      </c>
      <c r="Q679" s="86">
        <v>0</v>
      </c>
      <c r="R679" s="86">
        <v>0</v>
      </c>
      <c r="S679" s="86">
        <v>0</v>
      </c>
      <c r="T679" s="86">
        <v>0</v>
      </c>
      <c r="U679" s="83">
        <f t="shared" si="299"/>
        <v>0</v>
      </c>
      <c r="V679" s="170" t="s">
        <v>52</v>
      </c>
      <c r="W679" s="207">
        <v>0</v>
      </c>
      <c r="X679" s="207">
        <v>0</v>
      </c>
      <c r="Y679" s="207">
        <v>0</v>
      </c>
      <c r="Z679" s="207">
        <v>0</v>
      </c>
      <c r="AA679" s="207">
        <v>0</v>
      </c>
      <c r="AB679" s="207">
        <v>0</v>
      </c>
      <c r="AC679" s="207">
        <v>0</v>
      </c>
      <c r="AD679" s="207">
        <v>0</v>
      </c>
      <c r="AE679" s="207">
        <v>0</v>
      </c>
      <c r="AF679" s="207">
        <v>0</v>
      </c>
      <c r="AG679" s="207">
        <v>0</v>
      </c>
      <c r="AH679" s="86">
        <v>0</v>
      </c>
      <c r="AI679" s="86">
        <v>0</v>
      </c>
      <c r="AJ679" s="86">
        <v>0</v>
      </c>
      <c r="AK679" s="207">
        <v>0</v>
      </c>
      <c r="AL679" s="207">
        <v>0</v>
      </c>
      <c r="AM679" s="207">
        <v>0</v>
      </c>
      <c r="AN679" s="207">
        <v>0</v>
      </c>
      <c r="AO679" s="207">
        <v>0</v>
      </c>
      <c r="AP679" s="207">
        <v>0</v>
      </c>
      <c r="AQ679" s="207">
        <v>0</v>
      </c>
      <c r="AR679" s="207">
        <v>0</v>
      </c>
      <c r="AS679" s="207">
        <v>0</v>
      </c>
      <c r="AT679" s="207">
        <v>0</v>
      </c>
      <c r="AU679" s="86">
        <v>0</v>
      </c>
      <c r="AV679" s="639"/>
    </row>
    <row r="680" spans="1:48">
      <c r="A680" s="586"/>
      <c r="B680" s="589"/>
      <c r="C680" s="655"/>
      <c r="D680" s="578"/>
      <c r="E680" s="571"/>
      <c r="F680" s="568"/>
      <c r="G680" s="568"/>
      <c r="H680" s="568"/>
      <c r="I680" s="568"/>
      <c r="J680" s="562"/>
      <c r="K680" s="562"/>
      <c r="L680" s="565"/>
      <c r="M680" s="565"/>
      <c r="N680" s="88">
        <f>SUM(N674:N679)</f>
        <v>0</v>
      </c>
      <c r="O680" s="88">
        <f t="shared" ref="O680:T680" si="300">SUM(O674:O679)</f>
        <v>0</v>
      </c>
      <c r="P680" s="88">
        <f t="shared" si="300"/>
        <v>0</v>
      </c>
      <c r="Q680" s="175">
        <f t="shared" si="300"/>
        <v>2.8781500000000002</v>
      </c>
      <c r="R680" s="175">
        <f t="shared" si="300"/>
        <v>0</v>
      </c>
      <c r="S680" s="175">
        <f t="shared" si="300"/>
        <v>0</v>
      </c>
      <c r="T680" s="175">
        <f t="shared" si="300"/>
        <v>0</v>
      </c>
      <c r="U680" s="176">
        <f t="shared" si="299"/>
        <v>2.8781500000000002</v>
      </c>
      <c r="V680" s="177" t="s">
        <v>11</v>
      </c>
      <c r="W680" s="193">
        <f t="shared" ref="W680:AU680" si="301">SUM(W674:W679)</f>
        <v>2878.15</v>
      </c>
      <c r="X680" s="193">
        <f>X674</f>
        <v>0</v>
      </c>
      <c r="Y680" s="193">
        <f t="shared" ref="Y680:AS680" si="302">Y674</f>
        <v>0</v>
      </c>
      <c r="Z680" s="193">
        <f t="shared" si="302"/>
        <v>0</v>
      </c>
      <c r="AA680" s="193">
        <f t="shared" si="302"/>
        <v>0</v>
      </c>
      <c r="AB680" s="193">
        <f t="shared" si="302"/>
        <v>0</v>
      </c>
      <c r="AC680" s="193">
        <f t="shared" si="302"/>
        <v>0</v>
      </c>
      <c r="AD680" s="193">
        <f t="shared" si="302"/>
        <v>0</v>
      </c>
      <c r="AE680" s="193">
        <f t="shared" si="302"/>
        <v>0</v>
      </c>
      <c r="AF680" s="193">
        <f t="shared" si="302"/>
        <v>0</v>
      </c>
      <c r="AG680" s="193">
        <f t="shared" si="302"/>
        <v>0</v>
      </c>
      <c r="AH680" s="193">
        <f t="shared" si="302"/>
        <v>0</v>
      </c>
      <c r="AI680" s="193">
        <f t="shared" si="302"/>
        <v>0</v>
      </c>
      <c r="AJ680" s="193">
        <f t="shared" si="302"/>
        <v>0</v>
      </c>
      <c r="AK680" s="193">
        <f t="shared" si="302"/>
        <v>0</v>
      </c>
      <c r="AL680" s="193">
        <f t="shared" si="302"/>
        <v>0</v>
      </c>
      <c r="AM680" s="193">
        <f t="shared" si="302"/>
        <v>0</v>
      </c>
      <c r="AN680" s="193">
        <f t="shared" si="302"/>
        <v>0</v>
      </c>
      <c r="AO680" s="193">
        <f t="shared" si="302"/>
        <v>0</v>
      </c>
      <c r="AP680" s="193">
        <f t="shared" si="302"/>
        <v>0</v>
      </c>
      <c r="AQ680" s="193">
        <f t="shared" si="302"/>
        <v>0</v>
      </c>
      <c r="AR680" s="193">
        <f t="shared" si="302"/>
        <v>0</v>
      </c>
      <c r="AS680" s="193">
        <f t="shared" si="302"/>
        <v>0</v>
      </c>
      <c r="AT680" s="193">
        <f t="shared" si="301"/>
        <v>0</v>
      </c>
      <c r="AU680" s="175">
        <f t="shared" si="301"/>
        <v>0</v>
      </c>
      <c r="AV680" s="328"/>
    </row>
    <row r="681" spans="1:48" ht="19.5" hidden="1" customHeight="1">
      <c r="A681" s="556" t="s">
        <v>720</v>
      </c>
      <c r="B681" s="557"/>
      <c r="C681" s="557"/>
      <c r="D681" s="557"/>
      <c r="E681" s="557"/>
      <c r="F681" s="557"/>
      <c r="G681" s="557"/>
      <c r="H681" s="557"/>
      <c r="I681" s="557"/>
      <c r="J681" s="557"/>
      <c r="K681" s="557"/>
      <c r="L681" s="557"/>
      <c r="M681" s="557"/>
      <c r="N681" s="557"/>
      <c r="O681" s="557"/>
      <c r="P681" s="557"/>
      <c r="Q681" s="557"/>
      <c r="R681" s="557"/>
      <c r="S681" s="557"/>
      <c r="T681" s="557"/>
      <c r="U681" s="557"/>
      <c r="V681" s="557"/>
      <c r="W681" s="558"/>
      <c r="X681" s="558"/>
      <c r="Y681" s="558"/>
      <c r="Z681" s="558"/>
      <c r="AA681" s="558"/>
      <c r="AB681" s="558"/>
      <c r="AC681" s="558"/>
      <c r="AD681" s="558"/>
      <c r="AE681" s="558"/>
      <c r="AF681" s="558"/>
      <c r="AG681" s="558"/>
      <c r="AH681" s="558"/>
      <c r="AI681" s="558"/>
      <c r="AJ681" s="558"/>
      <c r="AK681" s="558"/>
      <c r="AL681" s="558"/>
      <c r="AM681" s="558"/>
      <c r="AN681" s="558"/>
      <c r="AO681" s="558"/>
      <c r="AP681" s="558"/>
      <c r="AQ681" s="558"/>
      <c r="AR681" s="558"/>
      <c r="AS681" s="558"/>
      <c r="AT681" s="558"/>
      <c r="AU681" s="558"/>
      <c r="AV681" s="559"/>
    </row>
    <row r="682" spans="1:48" ht="15.75" customHeight="1">
      <c r="A682" s="471" t="s">
        <v>54</v>
      </c>
      <c r="B682" s="535" t="s">
        <v>721</v>
      </c>
      <c r="C682" s="653" t="s">
        <v>722</v>
      </c>
      <c r="D682" s="576" t="s">
        <v>662</v>
      </c>
      <c r="E682" s="569" t="s">
        <v>723</v>
      </c>
      <c r="F682" s="6" t="s">
        <v>18</v>
      </c>
      <c r="G682" s="6" t="s">
        <v>20</v>
      </c>
      <c r="H682" s="6" t="s">
        <v>59</v>
      </c>
      <c r="I682" s="6" t="s">
        <v>724</v>
      </c>
      <c r="J682" s="532">
        <v>2023</v>
      </c>
      <c r="K682" s="532">
        <v>2025</v>
      </c>
      <c r="L682" s="541">
        <v>3.738</v>
      </c>
      <c r="M682" s="563">
        <f>Q687+R687+S687+T687</f>
        <v>2.2125000000000001E-3</v>
      </c>
      <c r="N682" s="9">
        <v>0</v>
      </c>
      <c r="O682" s="9">
        <v>0</v>
      </c>
      <c r="P682" s="9">
        <v>0</v>
      </c>
      <c r="Q682" s="9">
        <v>0</v>
      </c>
      <c r="R682" s="9">
        <v>7.3750000000000009E-4</v>
      </c>
      <c r="S682" s="9">
        <v>7.3750000000000009E-4</v>
      </c>
      <c r="T682" s="9">
        <v>7.3750000000000009E-4</v>
      </c>
      <c r="U682" s="9">
        <f>SUM(N682:T682)</f>
        <v>2.2125000000000001E-3</v>
      </c>
      <c r="V682" s="204" t="s">
        <v>3</v>
      </c>
      <c r="W682" s="93">
        <v>0</v>
      </c>
      <c r="X682" s="93">
        <v>0</v>
      </c>
      <c r="Y682" s="93">
        <v>0</v>
      </c>
      <c r="Z682" s="93">
        <v>0</v>
      </c>
      <c r="AA682" s="93">
        <v>0</v>
      </c>
      <c r="AB682" s="93">
        <v>0</v>
      </c>
      <c r="AC682" s="93">
        <v>0</v>
      </c>
      <c r="AD682" s="93">
        <v>0</v>
      </c>
      <c r="AE682" s="93">
        <v>0</v>
      </c>
      <c r="AF682" s="93">
        <v>0</v>
      </c>
      <c r="AG682" s="93">
        <v>0</v>
      </c>
      <c r="AH682" s="9">
        <v>0</v>
      </c>
      <c r="AI682" s="9">
        <v>0</v>
      </c>
      <c r="AJ682" s="9">
        <v>0</v>
      </c>
      <c r="AK682" s="93">
        <v>0</v>
      </c>
      <c r="AL682" s="93">
        <v>0</v>
      </c>
      <c r="AM682" s="93">
        <v>0</v>
      </c>
      <c r="AN682" s="93">
        <v>0</v>
      </c>
      <c r="AO682" s="93">
        <v>0</v>
      </c>
      <c r="AP682" s="93">
        <v>0</v>
      </c>
      <c r="AQ682" s="93">
        <v>0</v>
      </c>
      <c r="AR682" s="93">
        <v>0</v>
      </c>
      <c r="AS682" s="93">
        <v>0</v>
      </c>
      <c r="AT682" s="93">
        <v>0</v>
      </c>
      <c r="AU682" s="9">
        <v>0</v>
      </c>
      <c r="AV682" s="302"/>
    </row>
    <row r="683" spans="1:48" ht="19.5" customHeight="1">
      <c r="A683" s="472"/>
      <c r="B683" s="536"/>
      <c r="C683" s="654"/>
      <c r="D683" s="577"/>
      <c r="E683" s="570"/>
      <c r="F683" s="24" t="s">
        <v>19</v>
      </c>
      <c r="G683" s="24" t="s">
        <v>22</v>
      </c>
      <c r="H683" s="24" t="s">
        <v>59</v>
      </c>
      <c r="I683" s="96" t="s">
        <v>678</v>
      </c>
      <c r="J683" s="533"/>
      <c r="K683" s="533"/>
      <c r="L683" s="609"/>
      <c r="M683" s="564"/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83">
        <f t="shared" ref="U683:U687" si="303">SUM(N683:T683)</f>
        <v>0</v>
      </c>
      <c r="V683" s="172" t="s">
        <v>8</v>
      </c>
      <c r="W683" s="93">
        <v>0</v>
      </c>
      <c r="X683" s="93">
        <v>0</v>
      </c>
      <c r="Y683" s="93">
        <v>0</v>
      </c>
      <c r="Z683" s="93">
        <v>0</v>
      </c>
      <c r="AA683" s="93">
        <v>0</v>
      </c>
      <c r="AB683" s="93">
        <v>0</v>
      </c>
      <c r="AC683" s="93">
        <v>0</v>
      </c>
      <c r="AD683" s="93">
        <v>0</v>
      </c>
      <c r="AE683" s="93">
        <v>0</v>
      </c>
      <c r="AF683" s="93">
        <v>0</v>
      </c>
      <c r="AG683" s="93">
        <v>0</v>
      </c>
      <c r="AH683" s="9">
        <v>0</v>
      </c>
      <c r="AI683" s="9">
        <v>0</v>
      </c>
      <c r="AJ683" s="9">
        <v>0</v>
      </c>
      <c r="AK683" s="93">
        <v>0</v>
      </c>
      <c r="AL683" s="93">
        <v>0</v>
      </c>
      <c r="AM683" s="93">
        <v>0</v>
      </c>
      <c r="AN683" s="93">
        <v>0</v>
      </c>
      <c r="AO683" s="93">
        <v>0</v>
      </c>
      <c r="AP683" s="93">
        <v>0</v>
      </c>
      <c r="AQ683" s="93">
        <v>0</v>
      </c>
      <c r="AR683" s="93">
        <v>0</v>
      </c>
      <c r="AS683" s="93">
        <v>0</v>
      </c>
      <c r="AT683" s="93">
        <v>0</v>
      </c>
      <c r="AU683" s="9">
        <v>0</v>
      </c>
      <c r="AV683" s="302"/>
    </row>
    <row r="684" spans="1:48" ht="21" customHeight="1">
      <c r="A684" s="472"/>
      <c r="B684" s="536"/>
      <c r="C684" s="654"/>
      <c r="D684" s="577"/>
      <c r="E684" s="570"/>
      <c r="F684" s="538" t="s">
        <v>39</v>
      </c>
      <c r="G684" s="538" t="s">
        <v>21</v>
      </c>
      <c r="H684" s="538" t="s">
        <v>59</v>
      </c>
      <c r="I684" s="566" t="s">
        <v>303</v>
      </c>
      <c r="J684" s="533"/>
      <c r="K684" s="533"/>
      <c r="L684" s="609"/>
      <c r="M684" s="564"/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83">
        <f>SUM(N684:T684)</f>
        <v>0</v>
      </c>
      <c r="V684" s="204" t="s">
        <v>50</v>
      </c>
      <c r="W684" s="93">
        <v>0</v>
      </c>
      <c r="X684" s="93">
        <v>0</v>
      </c>
      <c r="Y684" s="93">
        <v>0</v>
      </c>
      <c r="Z684" s="93">
        <v>0</v>
      </c>
      <c r="AA684" s="93">
        <v>0</v>
      </c>
      <c r="AB684" s="93">
        <v>0</v>
      </c>
      <c r="AC684" s="93">
        <v>0</v>
      </c>
      <c r="AD684" s="93">
        <v>0</v>
      </c>
      <c r="AE684" s="93">
        <v>0</v>
      </c>
      <c r="AF684" s="93">
        <v>0</v>
      </c>
      <c r="AG684" s="93">
        <v>0</v>
      </c>
      <c r="AH684" s="9">
        <v>0</v>
      </c>
      <c r="AI684" s="9">
        <v>0</v>
      </c>
      <c r="AJ684" s="9">
        <v>0</v>
      </c>
      <c r="AK684" s="93">
        <v>0</v>
      </c>
      <c r="AL684" s="93">
        <v>0</v>
      </c>
      <c r="AM684" s="93">
        <v>0</v>
      </c>
      <c r="AN684" s="93">
        <v>0</v>
      </c>
      <c r="AO684" s="93">
        <v>0</v>
      </c>
      <c r="AP684" s="93">
        <v>0</v>
      </c>
      <c r="AQ684" s="93">
        <v>0</v>
      </c>
      <c r="AR684" s="93">
        <v>0</v>
      </c>
      <c r="AS684" s="93">
        <v>0</v>
      </c>
      <c r="AT684" s="93">
        <v>0</v>
      </c>
      <c r="AU684" s="9">
        <v>0</v>
      </c>
      <c r="AV684" s="302"/>
    </row>
    <row r="685" spans="1:48" ht="15.75" customHeight="1">
      <c r="A685" s="472"/>
      <c r="B685" s="536"/>
      <c r="C685" s="654"/>
      <c r="D685" s="577"/>
      <c r="E685" s="570"/>
      <c r="F685" s="539"/>
      <c r="G685" s="539"/>
      <c r="H685" s="539"/>
      <c r="I685" s="567"/>
      <c r="J685" s="533"/>
      <c r="K685" s="533"/>
      <c r="L685" s="609"/>
      <c r="M685" s="564"/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83">
        <f t="shared" si="303"/>
        <v>0</v>
      </c>
      <c r="V685" s="204" t="s">
        <v>51</v>
      </c>
      <c r="W685" s="93">
        <v>0</v>
      </c>
      <c r="X685" s="93">
        <v>0</v>
      </c>
      <c r="Y685" s="93">
        <v>0</v>
      </c>
      <c r="Z685" s="93">
        <v>0</v>
      </c>
      <c r="AA685" s="93">
        <v>0</v>
      </c>
      <c r="AB685" s="93">
        <v>0</v>
      </c>
      <c r="AC685" s="93">
        <v>0</v>
      </c>
      <c r="AD685" s="93">
        <v>0</v>
      </c>
      <c r="AE685" s="93">
        <v>0</v>
      </c>
      <c r="AF685" s="93">
        <v>0</v>
      </c>
      <c r="AG685" s="93">
        <v>0</v>
      </c>
      <c r="AH685" s="9">
        <v>0</v>
      </c>
      <c r="AI685" s="9">
        <v>0</v>
      </c>
      <c r="AJ685" s="9">
        <v>0</v>
      </c>
      <c r="AK685" s="93">
        <v>0</v>
      </c>
      <c r="AL685" s="93">
        <v>0</v>
      </c>
      <c r="AM685" s="93">
        <v>0</v>
      </c>
      <c r="AN685" s="93">
        <v>0</v>
      </c>
      <c r="AO685" s="93">
        <v>0</v>
      </c>
      <c r="AP685" s="93">
        <v>0</v>
      </c>
      <c r="AQ685" s="93">
        <v>0</v>
      </c>
      <c r="AR685" s="93">
        <v>0</v>
      </c>
      <c r="AS685" s="93">
        <v>0</v>
      </c>
      <c r="AT685" s="93">
        <v>0</v>
      </c>
      <c r="AU685" s="9">
        <v>0</v>
      </c>
      <c r="AV685" s="302"/>
    </row>
    <row r="686" spans="1:48">
      <c r="A686" s="472"/>
      <c r="B686" s="536"/>
      <c r="C686" s="654"/>
      <c r="D686" s="577"/>
      <c r="E686" s="570"/>
      <c r="F686" s="539"/>
      <c r="G686" s="539"/>
      <c r="H686" s="539"/>
      <c r="I686" s="567"/>
      <c r="J686" s="533"/>
      <c r="K686" s="533"/>
      <c r="L686" s="609"/>
      <c r="M686" s="564"/>
      <c r="N686" s="85">
        <v>0</v>
      </c>
      <c r="O686" s="85">
        <v>0</v>
      </c>
      <c r="P686" s="85">
        <v>0</v>
      </c>
      <c r="Q686" s="85">
        <v>0</v>
      </c>
      <c r="R686" s="85">
        <v>0</v>
      </c>
      <c r="S686" s="85">
        <v>0</v>
      </c>
      <c r="T686" s="85">
        <v>0</v>
      </c>
      <c r="U686" s="83">
        <f t="shared" si="303"/>
        <v>0</v>
      </c>
      <c r="V686" s="204" t="s">
        <v>52</v>
      </c>
      <c r="W686" s="191">
        <v>0</v>
      </c>
      <c r="X686" s="191">
        <v>0</v>
      </c>
      <c r="Y686" s="191">
        <v>0</v>
      </c>
      <c r="Z686" s="191">
        <v>0</v>
      </c>
      <c r="AA686" s="191">
        <v>0</v>
      </c>
      <c r="AB686" s="191">
        <v>0</v>
      </c>
      <c r="AC686" s="191">
        <v>0</v>
      </c>
      <c r="AD686" s="191">
        <v>0</v>
      </c>
      <c r="AE686" s="191">
        <v>0</v>
      </c>
      <c r="AF686" s="191">
        <v>0</v>
      </c>
      <c r="AG686" s="191">
        <v>0</v>
      </c>
      <c r="AH686" s="85">
        <v>0</v>
      </c>
      <c r="AI686" s="85">
        <v>0</v>
      </c>
      <c r="AJ686" s="85">
        <v>0</v>
      </c>
      <c r="AK686" s="191">
        <v>0</v>
      </c>
      <c r="AL686" s="191">
        <v>0</v>
      </c>
      <c r="AM686" s="191">
        <v>0</v>
      </c>
      <c r="AN686" s="191">
        <v>0</v>
      </c>
      <c r="AO686" s="191">
        <v>0</v>
      </c>
      <c r="AP686" s="191">
        <v>0</v>
      </c>
      <c r="AQ686" s="191">
        <v>0</v>
      </c>
      <c r="AR686" s="191">
        <v>0</v>
      </c>
      <c r="AS686" s="191">
        <v>0</v>
      </c>
      <c r="AT686" s="191">
        <v>0</v>
      </c>
      <c r="AU686" s="85">
        <v>0</v>
      </c>
      <c r="AV686" s="302"/>
    </row>
    <row r="687" spans="1:48">
      <c r="A687" s="473"/>
      <c r="B687" s="537"/>
      <c r="C687" s="655"/>
      <c r="D687" s="578"/>
      <c r="E687" s="571"/>
      <c r="F687" s="540"/>
      <c r="G687" s="540"/>
      <c r="H687" s="540"/>
      <c r="I687" s="568"/>
      <c r="J687" s="534"/>
      <c r="K687" s="534"/>
      <c r="L687" s="610"/>
      <c r="M687" s="565"/>
      <c r="N687" s="88">
        <f>SUM(N682:N686)</f>
        <v>0</v>
      </c>
      <c r="O687" s="88">
        <f t="shared" ref="O687:T687" si="304">SUM(O682:O686)</f>
        <v>0</v>
      </c>
      <c r="P687" s="88">
        <f t="shared" si="304"/>
        <v>0</v>
      </c>
      <c r="Q687" s="175">
        <f t="shared" si="304"/>
        <v>0</v>
      </c>
      <c r="R687" s="175">
        <f t="shared" si="304"/>
        <v>7.3750000000000009E-4</v>
      </c>
      <c r="S687" s="175">
        <f t="shared" si="304"/>
        <v>7.3750000000000009E-4</v>
      </c>
      <c r="T687" s="175">
        <f t="shared" si="304"/>
        <v>7.3750000000000009E-4</v>
      </c>
      <c r="U687" s="176">
        <f t="shared" si="303"/>
        <v>2.2125000000000001E-3</v>
      </c>
      <c r="V687" s="177" t="s">
        <v>11</v>
      </c>
      <c r="W687" s="193">
        <f t="shared" ref="W687:AU687" si="305">SUM(W682:W686)</f>
        <v>0</v>
      </c>
      <c r="X687" s="193">
        <f t="shared" si="305"/>
        <v>0</v>
      </c>
      <c r="Y687" s="193">
        <f t="shared" si="305"/>
        <v>0</v>
      </c>
      <c r="Z687" s="193">
        <f t="shared" si="305"/>
        <v>0</v>
      </c>
      <c r="AA687" s="193">
        <f t="shared" si="305"/>
        <v>0</v>
      </c>
      <c r="AB687" s="193">
        <f t="shared" si="305"/>
        <v>0</v>
      </c>
      <c r="AC687" s="193">
        <f t="shared" si="305"/>
        <v>0</v>
      </c>
      <c r="AD687" s="193">
        <f t="shared" si="305"/>
        <v>0</v>
      </c>
      <c r="AE687" s="193">
        <f t="shared" si="305"/>
        <v>0</v>
      </c>
      <c r="AF687" s="193">
        <f t="shared" si="305"/>
        <v>0</v>
      </c>
      <c r="AG687" s="193">
        <f t="shared" si="305"/>
        <v>0</v>
      </c>
      <c r="AH687" s="175">
        <f t="shared" si="305"/>
        <v>0</v>
      </c>
      <c r="AI687" s="175">
        <f t="shared" si="305"/>
        <v>0</v>
      </c>
      <c r="AJ687" s="175">
        <f t="shared" si="305"/>
        <v>0</v>
      </c>
      <c r="AK687" s="193">
        <f t="shared" si="305"/>
        <v>0</v>
      </c>
      <c r="AL687" s="193">
        <f t="shared" si="305"/>
        <v>0</v>
      </c>
      <c r="AM687" s="193">
        <f t="shared" si="305"/>
        <v>0</v>
      </c>
      <c r="AN687" s="193">
        <f t="shared" si="305"/>
        <v>0</v>
      </c>
      <c r="AO687" s="193">
        <f t="shared" si="305"/>
        <v>0</v>
      </c>
      <c r="AP687" s="193">
        <f t="shared" si="305"/>
        <v>0</v>
      </c>
      <c r="AQ687" s="193">
        <f t="shared" si="305"/>
        <v>0</v>
      </c>
      <c r="AR687" s="193">
        <f t="shared" si="305"/>
        <v>0</v>
      </c>
      <c r="AS687" s="193">
        <f t="shared" si="305"/>
        <v>0</v>
      </c>
      <c r="AT687" s="193">
        <f t="shared" si="305"/>
        <v>0</v>
      </c>
      <c r="AU687" s="175">
        <f t="shared" si="305"/>
        <v>0</v>
      </c>
      <c r="AV687" s="328"/>
    </row>
    <row r="688" spans="1:48" ht="15.75" hidden="1" customHeight="1">
      <c r="A688" s="459" t="s">
        <v>725</v>
      </c>
      <c r="B688" s="460"/>
      <c r="C688" s="460"/>
      <c r="D688" s="460"/>
      <c r="E688" s="460"/>
      <c r="F688" s="460"/>
      <c r="G688" s="460"/>
      <c r="H688" s="460"/>
      <c r="I688" s="460"/>
      <c r="J688" s="460"/>
      <c r="K688" s="460"/>
      <c r="L688" s="460"/>
      <c r="M688" s="460"/>
      <c r="N688" s="460"/>
      <c r="O688" s="460"/>
      <c r="P688" s="460"/>
      <c r="Q688" s="460"/>
      <c r="R688" s="460"/>
      <c r="S688" s="460"/>
      <c r="T688" s="460"/>
      <c r="U688" s="460"/>
      <c r="V688" s="460"/>
      <c r="W688" s="461"/>
      <c r="X688" s="461"/>
      <c r="Y688" s="461"/>
      <c r="Z688" s="461"/>
      <c r="AA688" s="461"/>
      <c r="AB688" s="461"/>
      <c r="AC688" s="461"/>
      <c r="AD688" s="461"/>
      <c r="AE688" s="461"/>
      <c r="AF688" s="461"/>
      <c r="AG688" s="461"/>
      <c r="AH688" s="461"/>
      <c r="AI688" s="461"/>
      <c r="AJ688" s="461"/>
      <c r="AK688" s="461"/>
      <c r="AL688" s="461"/>
      <c r="AM688" s="461"/>
      <c r="AN688" s="461"/>
      <c r="AO688" s="461"/>
      <c r="AP688" s="461"/>
      <c r="AQ688" s="461"/>
      <c r="AR688" s="461"/>
      <c r="AS688" s="461"/>
      <c r="AT688" s="461"/>
      <c r="AU688" s="461"/>
      <c r="AV688" s="462"/>
    </row>
    <row r="689" spans="1:48" ht="19.5" hidden="1" customHeight="1">
      <c r="A689" s="556" t="s">
        <v>628</v>
      </c>
      <c r="B689" s="557"/>
      <c r="C689" s="557"/>
      <c r="D689" s="557"/>
      <c r="E689" s="557"/>
      <c r="F689" s="557"/>
      <c r="G689" s="557"/>
      <c r="H689" s="557"/>
      <c r="I689" s="557"/>
      <c r="J689" s="557"/>
      <c r="K689" s="557"/>
      <c r="L689" s="557"/>
      <c r="M689" s="557"/>
      <c r="N689" s="557"/>
      <c r="O689" s="557"/>
      <c r="P689" s="557"/>
      <c r="Q689" s="557"/>
      <c r="R689" s="557"/>
      <c r="S689" s="557"/>
      <c r="T689" s="557"/>
      <c r="U689" s="557"/>
      <c r="V689" s="557"/>
      <c r="W689" s="558"/>
      <c r="X689" s="558"/>
      <c r="Y689" s="558"/>
      <c r="Z689" s="558"/>
      <c r="AA689" s="558"/>
      <c r="AB689" s="558"/>
      <c r="AC689" s="558"/>
      <c r="AD689" s="558"/>
      <c r="AE689" s="558"/>
      <c r="AF689" s="558"/>
      <c r="AG689" s="558"/>
      <c r="AH689" s="558"/>
      <c r="AI689" s="558"/>
      <c r="AJ689" s="558"/>
      <c r="AK689" s="558"/>
      <c r="AL689" s="558"/>
      <c r="AM689" s="558"/>
      <c r="AN689" s="558"/>
      <c r="AO689" s="558"/>
      <c r="AP689" s="558"/>
      <c r="AQ689" s="558"/>
      <c r="AR689" s="558"/>
      <c r="AS689" s="558"/>
      <c r="AT689" s="558"/>
      <c r="AU689" s="558"/>
      <c r="AV689" s="559"/>
    </row>
    <row r="690" spans="1:48" ht="15.75" customHeight="1">
      <c r="A690" s="471" t="s">
        <v>53</v>
      </c>
      <c r="B690" s="535" t="s">
        <v>726</v>
      </c>
      <c r="C690" s="653" t="s">
        <v>727</v>
      </c>
      <c r="D690" s="614" t="s">
        <v>662</v>
      </c>
      <c r="E690" s="617" t="s">
        <v>728</v>
      </c>
      <c r="F690" s="6" t="s">
        <v>18</v>
      </c>
      <c r="G690" s="6" t="s">
        <v>20</v>
      </c>
      <c r="H690" s="6" t="s">
        <v>59</v>
      </c>
      <c r="I690" s="6" t="s">
        <v>378</v>
      </c>
      <c r="J690" s="532">
        <v>2019</v>
      </c>
      <c r="K690" s="532">
        <v>2021</v>
      </c>
      <c r="L690" s="541">
        <v>6.6959999999999997</v>
      </c>
      <c r="M690" s="563">
        <f>Q697+R697+S697+T697</f>
        <v>0</v>
      </c>
      <c r="N690" s="9">
        <v>0</v>
      </c>
      <c r="O690" s="9">
        <v>2.0819299999999998</v>
      </c>
      <c r="P690" s="9">
        <v>4.6148599999999993</v>
      </c>
      <c r="Q690" s="9">
        <v>0</v>
      </c>
      <c r="R690" s="9">
        <v>0</v>
      </c>
      <c r="S690" s="9">
        <v>0</v>
      </c>
      <c r="T690" s="9">
        <v>0</v>
      </c>
      <c r="U690" s="9">
        <f>SUM(N690:T690)</f>
        <v>6.6967899999999991</v>
      </c>
      <c r="V690" s="204" t="s">
        <v>3</v>
      </c>
      <c r="W690" s="93">
        <v>0</v>
      </c>
      <c r="X690" s="93">
        <f>SUM(X691:X692)</f>
        <v>0</v>
      </c>
      <c r="Y690" s="93">
        <f t="shared" ref="Y690:AS690" si="306">SUM(Y691:Y692)</f>
        <v>0</v>
      </c>
      <c r="Z690" s="93">
        <f t="shared" si="306"/>
        <v>0</v>
      </c>
      <c r="AA690" s="93">
        <f t="shared" si="306"/>
        <v>0</v>
      </c>
      <c r="AB690" s="93">
        <f t="shared" si="306"/>
        <v>0</v>
      </c>
      <c r="AC690" s="93">
        <f t="shared" si="306"/>
        <v>0</v>
      </c>
      <c r="AD690" s="93">
        <f t="shared" si="306"/>
        <v>0</v>
      </c>
      <c r="AE690" s="93">
        <f t="shared" si="306"/>
        <v>0</v>
      </c>
      <c r="AF690" s="93">
        <f t="shared" si="306"/>
        <v>0</v>
      </c>
      <c r="AG690" s="93">
        <f t="shared" si="306"/>
        <v>0</v>
      </c>
      <c r="AH690" s="93">
        <f t="shared" si="306"/>
        <v>0</v>
      </c>
      <c r="AI690" s="93">
        <f t="shared" si="306"/>
        <v>0</v>
      </c>
      <c r="AJ690" s="93">
        <f t="shared" si="306"/>
        <v>0</v>
      </c>
      <c r="AK690" s="93">
        <f t="shared" si="306"/>
        <v>0</v>
      </c>
      <c r="AL690" s="93">
        <f t="shared" si="306"/>
        <v>0</v>
      </c>
      <c r="AM690" s="93">
        <f t="shared" si="306"/>
        <v>0</v>
      </c>
      <c r="AN690" s="93">
        <f t="shared" si="306"/>
        <v>0</v>
      </c>
      <c r="AO690" s="93">
        <f t="shared" si="306"/>
        <v>0</v>
      </c>
      <c r="AP690" s="93">
        <f t="shared" si="306"/>
        <v>0</v>
      </c>
      <c r="AQ690" s="93">
        <f t="shared" si="306"/>
        <v>0</v>
      </c>
      <c r="AR690" s="93">
        <f t="shared" si="306"/>
        <v>0</v>
      </c>
      <c r="AS690" s="93">
        <f t="shared" si="306"/>
        <v>0</v>
      </c>
      <c r="AT690" s="93">
        <v>0</v>
      </c>
      <c r="AU690" s="9">
        <v>0</v>
      </c>
      <c r="AV690" s="302"/>
    </row>
    <row r="691" spans="1:48" s="275" customFormat="1" ht="33" hidden="1" customHeight="1">
      <c r="A691" s="472"/>
      <c r="B691" s="536"/>
      <c r="C691" s="654"/>
      <c r="D691" s="615"/>
      <c r="E691" s="618"/>
      <c r="F691" s="286"/>
      <c r="G691" s="286"/>
      <c r="H691" s="286"/>
      <c r="I691" s="286"/>
      <c r="J691" s="533"/>
      <c r="K691" s="533"/>
      <c r="L691" s="609"/>
      <c r="M691" s="564"/>
      <c r="N691" s="277"/>
      <c r="O691" s="277"/>
      <c r="P691" s="277"/>
      <c r="Q691" s="277"/>
      <c r="R691" s="277"/>
      <c r="S691" s="277"/>
      <c r="T691" s="277"/>
      <c r="U691" s="277"/>
      <c r="V691" s="287" t="s">
        <v>972</v>
      </c>
      <c r="W691" s="274"/>
      <c r="X691" s="274"/>
      <c r="Y691" s="274"/>
      <c r="Z691" s="274"/>
      <c r="AA691" s="274"/>
      <c r="AB691" s="274"/>
      <c r="AC691" s="274"/>
      <c r="AD691" s="274"/>
      <c r="AE691" s="274"/>
      <c r="AF691" s="274"/>
      <c r="AG691" s="274"/>
      <c r="AH691" s="277"/>
      <c r="AI691" s="277"/>
      <c r="AJ691" s="277"/>
      <c r="AK691" s="274"/>
      <c r="AL691" s="274"/>
      <c r="AM691" s="274"/>
      <c r="AN691" s="274"/>
      <c r="AO691" s="274"/>
      <c r="AP691" s="274"/>
      <c r="AQ691" s="274"/>
      <c r="AR691" s="274"/>
      <c r="AS691" s="274"/>
      <c r="AT691" s="274"/>
      <c r="AU691" s="277"/>
      <c r="AV691" s="330"/>
    </row>
    <row r="692" spans="1:48" s="275" customFormat="1" ht="15.75" hidden="1" customHeight="1">
      <c r="A692" s="472"/>
      <c r="B692" s="536"/>
      <c r="C692" s="654"/>
      <c r="D692" s="615"/>
      <c r="E692" s="618"/>
      <c r="F692" s="286"/>
      <c r="G692" s="286"/>
      <c r="H692" s="286"/>
      <c r="I692" s="286"/>
      <c r="J692" s="533"/>
      <c r="K692" s="533"/>
      <c r="L692" s="609"/>
      <c r="M692" s="564"/>
      <c r="N692" s="277"/>
      <c r="O692" s="277"/>
      <c r="P692" s="277"/>
      <c r="Q692" s="277"/>
      <c r="R692" s="277"/>
      <c r="S692" s="277"/>
      <c r="T692" s="277"/>
      <c r="U692" s="277"/>
      <c r="V692" s="287" t="s">
        <v>971</v>
      </c>
      <c r="W692" s="274"/>
      <c r="X692" s="274"/>
      <c r="Y692" s="274"/>
      <c r="Z692" s="274"/>
      <c r="AA692" s="274"/>
      <c r="AB692" s="274"/>
      <c r="AC692" s="274"/>
      <c r="AD692" s="274"/>
      <c r="AE692" s="274"/>
      <c r="AF692" s="274"/>
      <c r="AG692" s="274"/>
      <c r="AH692" s="277"/>
      <c r="AI692" s="277"/>
      <c r="AJ692" s="277"/>
      <c r="AK692" s="274"/>
      <c r="AL692" s="274"/>
      <c r="AM692" s="274"/>
      <c r="AN692" s="274"/>
      <c r="AO692" s="274"/>
      <c r="AP692" s="274"/>
      <c r="AQ692" s="274"/>
      <c r="AR692" s="274"/>
      <c r="AS692" s="274"/>
      <c r="AT692" s="274"/>
      <c r="AU692" s="277"/>
      <c r="AV692" s="330"/>
    </row>
    <row r="693" spans="1:48" ht="21.75" customHeight="1">
      <c r="A693" s="472"/>
      <c r="B693" s="536"/>
      <c r="C693" s="654"/>
      <c r="D693" s="615"/>
      <c r="E693" s="618"/>
      <c r="F693" s="24" t="s">
        <v>19</v>
      </c>
      <c r="G693" s="24" t="s">
        <v>22</v>
      </c>
      <c r="H693" s="24" t="s">
        <v>59</v>
      </c>
      <c r="I693" s="24" t="s">
        <v>729</v>
      </c>
      <c r="J693" s="533"/>
      <c r="K693" s="533"/>
      <c r="L693" s="609"/>
      <c r="M693" s="564"/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f t="shared" ref="U693:U697" si="307">SUM(N693:T693)</f>
        <v>0</v>
      </c>
      <c r="V693" s="172" t="s">
        <v>8</v>
      </c>
      <c r="W693" s="93">
        <v>0</v>
      </c>
      <c r="X693" s="93">
        <v>0</v>
      </c>
      <c r="Y693" s="93">
        <v>0</v>
      </c>
      <c r="Z693" s="93">
        <v>0</v>
      </c>
      <c r="AA693" s="93">
        <v>0</v>
      </c>
      <c r="AB693" s="93">
        <v>0</v>
      </c>
      <c r="AC693" s="93">
        <v>0</v>
      </c>
      <c r="AD693" s="93">
        <v>0</v>
      </c>
      <c r="AE693" s="93">
        <v>0</v>
      </c>
      <c r="AF693" s="93">
        <v>0</v>
      </c>
      <c r="AG693" s="93">
        <v>0</v>
      </c>
      <c r="AH693" s="9">
        <v>0</v>
      </c>
      <c r="AI693" s="9">
        <v>0</v>
      </c>
      <c r="AJ693" s="9">
        <v>0</v>
      </c>
      <c r="AK693" s="93">
        <v>0</v>
      </c>
      <c r="AL693" s="93">
        <v>0</v>
      </c>
      <c r="AM693" s="93">
        <v>0</v>
      </c>
      <c r="AN693" s="93">
        <v>0</v>
      </c>
      <c r="AO693" s="93">
        <v>0</v>
      </c>
      <c r="AP693" s="93">
        <v>0</v>
      </c>
      <c r="AQ693" s="93">
        <v>0</v>
      </c>
      <c r="AR693" s="93">
        <v>0</v>
      </c>
      <c r="AS693" s="93">
        <v>0</v>
      </c>
      <c r="AT693" s="93">
        <v>0</v>
      </c>
      <c r="AU693" s="9">
        <v>0</v>
      </c>
      <c r="AV693" s="302"/>
    </row>
    <row r="694" spans="1:48" ht="21" customHeight="1">
      <c r="A694" s="472"/>
      <c r="B694" s="536"/>
      <c r="C694" s="654"/>
      <c r="D694" s="615"/>
      <c r="E694" s="618"/>
      <c r="F694" s="538" t="s">
        <v>39</v>
      </c>
      <c r="G694" s="538" t="s">
        <v>21</v>
      </c>
      <c r="H694" s="538" t="s">
        <v>59</v>
      </c>
      <c r="I694" s="538" t="s">
        <v>678</v>
      </c>
      <c r="J694" s="533"/>
      <c r="K694" s="533"/>
      <c r="L694" s="609"/>
      <c r="M694" s="564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>SUM(N694:T694)</f>
        <v>0</v>
      </c>
      <c r="V694" s="204" t="s">
        <v>50</v>
      </c>
      <c r="W694" s="93">
        <v>0</v>
      </c>
      <c r="X694" s="93">
        <v>0</v>
      </c>
      <c r="Y694" s="93">
        <v>0</v>
      </c>
      <c r="Z694" s="93">
        <v>0</v>
      </c>
      <c r="AA694" s="93">
        <v>0</v>
      </c>
      <c r="AB694" s="93">
        <v>0</v>
      </c>
      <c r="AC694" s="93">
        <v>0</v>
      </c>
      <c r="AD694" s="93">
        <v>0</v>
      </c>
      <c r="AE694" s="93">
        <v>0</v>
      </c>
      <c r="AF694" s="93">
        <v>0</v>
      </c>
      <c r="AG694" s="93">
        <v>0</v>
      </c>
      <c r="AH694" s="9">
        <v>0</v>
      </c>
      <c r="AI694" s="9">
        <v>0</v>
      </c>
      <c r="AJ694" s="9">
        <v>0</v>
      </c>
      <c r="AK694" s="93">
        <v>0</v>
      </c>
      <c r="AL694" s="93">
        <v>0</v>
      </c>
      <c r="AM694" s="93">
        <v>0</v>
      </c>
      <c r="AN694" s="93">
        <v>0</v>
      </c>
      <c r="AO694" s="93">
        <v>0</v>
      </c>
      <c r="AP694" s="93">
        <v>0</v>
      </c>
      <c r="AQ694" s="93">
        <v>0</v>
      </c>
      <c r="AR694" s="93">
        <v>0</v>
      </c>
      <c r="AS694" s="93">
        <v>0</v>
      </c>
      <c r="AT694" s="93">
        <v>0</v>
      </c>
      <c r="AU694" s="9">
        <v>0</v>
      </c>
      <c r="AV694" s="302"/>
    </row>
    <row r="695" spans="1:48">
      <c r="A695" s="472"/>
      <c r="B695" s="536"/>
      <c r="C695" s="654"/>
      <c r="D695" s="615"/>
      <c r="E695" s="618"/>
      <c r="F695" s="539"/>
      <c r="G695" s="539"/>
      <c r="H695" s="539"/>
      <c r="I695" s="539"/>
      <c r="J695" s="533"/>
      <c r="K695" s="533"/>
      <c r="L695" s="609"/>
      <c r="M695" s="564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 t="shared" si="307"/>
        <v>0</v>
      </c>
      <c r="V695" s="204" t="s">
        <v>51</v>
      </c>
      <c r="W695" s="93">
        <v>0</v>
      </c>
      <c r="X695" s="93">
        <v>0</v>
      </c>
      <c r="Y695" s="93">
        <v>0</v>
      </c>
      <c r="Z695" s="93">
        <v>0</v>
      </c>
      <c r="AA695" s="93">
        <v>0</v>
      </c>
      <c r="AB695" s="93">
        <v>0</v>
      </c>
      <c r="AC695" s="93">
        <v>0</v>
      </c>
      <c r="AD695" s="93">
        <v>0</v>
      </c>
      <c r="AE695" s="93">
        <v>0</v>
      </c>
      <c r="AF695" s="93">
        <v>0</v>
      </c>
      <c r="AG695" s="93">
        <v>0</v>
      </c>
      <c r="AH695" s="9">
        <v>0</v>
      </c>
      <c r="AI695" s="9">
        <v>0</v>
      </c>
      <c r="AJ695" s="9">
        <v>0</v>
      </c>
      <c r="AK695" s="93">
        <v>0</v>
      </c>
      <c r="AL695" s="93">
        <v>0</v>
      </c>
      <c r="AM695" s="93">
        <v>0</v>
      </c>
      <c r="AN695" s="93">
        <v>0</v>
      </c>
      <c r="AO695" s="93">
        <v>0</v>
      </c>
      <c r="AP695" s="93">
        <v>0</v>
      </c>
      <c r="AQ695" s="93">
        <v>0</v>
      </c>
      <c r="AR695" s="93">
        <v>0</v>
      </c>
      <c r="AS695" s="93">
        <v>0</v>
      </c>
      <c r="AT695" s="93">
        <v>0</v>
      </c>
      <c r="AU695" s="9">
        <v>0</v>
      </c>
      <c r="AV695" s="302"/>
    </row>
    <row r="696" spans="1:48">
      <c r="A696" s="472"/>
      <c r="B696" s="536"/>
      <c r="C696" s="654"/>
      <c r="D696" s="615"/>
      <c r="E696" s="618"/>
      <c r="F696" s="539"/>
      <c r="G696" s="539"/>
      <c r="H696" s="539"/>
      <c r="I696" s="539"/>
      <c r="J696" s="533"/>
      <c r="K696" s="533"/>
      <c r="L696" s="609"/>
      <c r="M696" s="564"/>
      <c r="N696" s="85">
        <v>0</v>
      </c>
      <c r="O696" s="85">
        <v>0</v>
      </c>
      <c r="P696" s="85">
        <v>0</v>
      </c>
      <c r="Q696" s="85">
        <v>0</v>
      </c>
      <c r="R696" s="85">
        <v>0</v>
      </c>
      <c r="S696" s="85">
        <v>0</v>
      </c>
      <c r="T696" s="85">
        <v>0</v>
      </c>
      <c r="U696" s="9">
        <f t="shared" si="307"/>
        <v>0</v>
      </c>
      <c r="V696" s="204" t="s">
        <v>52</v>
      </c>
      <c r="W696" s="191">
        <v>0</v>
      </c>
      <c r="X696" s="191">
        <v>0</v>
      </c>
      <c r="Y696" s="191">
        <v>0</v>
      </c>
      <c r="Z696" s="191">
        <v>0</v>
      </c>
      <c r="AA696" s="191">
        <v>0</v>
      </c>
      <c r="AB696" s="191">
        <v>0</v>
      </c>
      <c r="AC696" s="191">
        <v>0</v>
      </c>
      <c r="AD696" s="191">
        <v>0</v>
      </c>
      <c r="AE696" s="191">
        <v>0</v>
      </c>
      <c r="AF696" s="191">
        <v>0</v>
      </c>
      <c r="AG696" s="191">
        <v>0</v>
      </c>
      <c r="AH696" s="85">
        <v>0</v>
      </c>
      <c r="AI696" s="85">
        <v>0</v>
      </c>
      <c r="AJ696" s="85">
        <v>0</v>
      </c>
      <c r="AK696" s="191">
        <v>0</v>
      </c>
      <c r="AL696" s="191">
        <v>0</v>
      </c>
      <c r="AM696" s="191">
        <v>0</v>
      </c>
      <c r="AN696" s="191">
        <v>0</v>
      </c>
      <c r="AO696" s="191">
        <v>0</v>
      </c>
      <c r="AP696" s="191">
        <v>0</v>
      </c>
      <c r="AQ696" s="191">
        <v>0</v>
      </c>
      <c r="AR696" s="191">
        <v>0</v>
      </c>
      <c r="AS696" s="191">
        <v>0</v>
      </c>
      <c r="AT696" s="191">
        <v>0</v>
      </c>
      <c r="AU696" s="85">
        <v>0</v>
      </c>
      <c r="AV696" s="302"/>
    </row>
    <row r="697" spans="1:48">
      <c r="A697" s="472"/>
      <c r="B697" s="537"/>
      <c r="C697" s="655"/>
      <c r="D697" s="616"/>
      <c r="E697" s="619"/>
      <c r="F697" s="540"/>
      <c r="G697" s="540"/>
      <c r="H697" s="540"/>
      <c r="I697" s="540"/>
      <c r="J697" s="534"/>
      <c r="K697" s="534"/>
      <c r="L697" s="610"/>
      <c r="M697" s="565"/>
      <c r="N697" s="87">
        <f>SUM(N690:N696)</f>
        <v>0</v>
      </c>
      <c r="O697" s="87">
        <f t="shared" ref="O697:T697" si="308">SUM(O690:O696)</f>
        <v>2.0819299999999998</v>
      </c>
      <c r="P697" s="87">
        <f t="shared" si="308"/>
        <v>4.6148599999999993</v>
      </c>
      <c r="Q697" s="175">
        <f t="shared" si="308"/>
        <v>0</v>
      </c>
      <c r="R697" s="175">
        <f t="shared" si="308"/>
        <v>0</v>
      </c>
      <c r="S697" s="175">
        <f t="shared" si="308"/>
        <v>0</v>
      </c>
      <c r="T697" s="175">
        <f t="shared" si="308"/>
        <v>0</v>
      </c>
      <c r="U697" s="176">
        <f t="shared" si="307"/>
        <v>6.6967899999999991</v>
      </c>
      <c r="V697" s="177" t="s">
        <v>11</v>
      </c>
      <c r="W697" s="193">
        <f t="shared" ref="W697:AU697" si="309">SUM(W690:W696)</f>
        <v>0</v>
      </c>
      <c r="X697" s="193">
        <f>X690</f>
        <v>0</v>
      </c>
      <c r="Y697" s="193">
        <f t="shared" ref="Y697:AT697" si="310">Y690</f>
        <v>0</v>
      </c>
      <c r="Z697" s="193">
        <f t="shared" si="310"/>
        <v>0</v>
      </c>
      <c r="AA697" s="193">
        <f t="shared" si="310"/>
        <v>0</v>
      </c>
      <c r="AB697" s="193">
        <f t="shared" si="310"/>
        <v>0</v>
      </c>
      <c r="AC697" s="193">
        <f t="shared" si="310"/>
        <v>0</v>
      </c>
      <c r="AD697" s="193">
        <f t="shared" si="310"/>
        <v>0</v>
      </c>
      <c r="AE697" s="193">
        <f t="shared" si="310"/>
        <v>0</v>
      </c>
      <c r="AF697" s="193">
        <f t="shared" si="310"/>
        <v>0</v>
      </c>
      <c r="AG697" s="193">
        <f t="shared" si="310"/>
        <v>0</v>
      </c>
      <c r="AH697" s="193">
        <f t="shared" si="310"/>
        <v>0</v>
      </c>
      <c r="AI697" s="193">
        <f t="shared" si="310"/>
        <v>0</v>
      </c>
      <c r="AJ697" s="193">
        <f t="shared" si="310"/>
        <v>0</v>
      </c>
      <c r="AK697" s="193">
        <f t="shared" si="310"/>
        <v>0</v>
      </c>
      <c r="AL697" s="193">
        <f t="shared" si="310"/>
        <v>0</v>
      </c>
      <c r="AM697" s="193">
        <f t="shared" si="310"/>
        <v>0</v>
      </c>
      <c r="AN697" s="193">
        <f t="shared" si="310"/>
        <v>0</v>
      </c>
      <c r="AO697" s="193">
        <f t="shared" si="310"/>
        <v>0</v>
      </c>
      <c r="AP697" s="193">
        <f t="shared" si="310"/>
        <v>0</v>
      </c>
      <c r="AQ697" s="193">
        <f t="shared" si="310"/>
        <v>0</v>
      </c>
      <c r="AR697" s="193">
        <f t="shared" si="310"/>
        <v>0</v>
      </c>
      <c r="AS697" s="193">
        <f t="shared" si="310"/>
        <v>0</v>
      </c>
      <c r="AT697" s="193">
        <f t="shared" si="310"/>
        <v>0</v>
      </c>
      <c r="AU697" s="175">
        <f t="shared" si="309"/>
        <v>0</v>
      </c>
      <c r="AV697" s="328"/>
    </row>
    <row r="698" spans="1:48" ht="15.75" customHeight="1">
      <c r="A698" s="472"/>
      <c r="B698" s="535" t="s">
        <v>730</v>
      </c>
      <c r="C698" s="653" t="s">
        <v>731</v>
      </c>
      <c r="D698" s="614" t="s">
        <v>662</v>
      </c>
      <c r="E698" s="617" t="s">
        <v>732</v>
      </c>
      <c r="F698" s="6" t="s">
        <v>18</v>
      </c>
      <c r="G698" s="6" t="s">
        <v>20</v>
      </c>
      <c r="H698" s="6" t="s">
        <v>59</v>
      </c>
      <c r="I698" s="6" t="s">
        <v>58</v>
      </c>
      <c r="J698" s="532">
        <v>2022</v>
      </c>
      <c r="K698" s="532">
        <v>2023</v>
      </c>
      <c r="L698" s="541">
        <v>0.81299999999999994</v>
      </c>
      <c r="M698" s="563">
        <f>Q703+R703+S703+T703</f>
        <v>0.81345199999999995</v>
      </c>
      <c r="N698" s="9">
        <v>0</v>
      </c>
      <c r="O698" s="9">
        <v>0</v>
      </c>
      <c r="P698" s="9">
        <v>0</v>
      </c>
      <c r="Q698" s="9">
        <v>2.702E-3</v>
      </c>
      <c r="R698" s="9">
        <v>0.81074999999999997</v>
      </c>
      <c r="S698" s="9">
        <v>0</v>
      </c>
      <c r="T698" s="9">
        <v>0</v>
      </c>
      <c r="U698" s="9">
        <f>SUM(N698:T698)</f>
        <v>0.81345199999999995</v>
      </c>
      <c r="V698" s="204" t="s">
        <v>3</v>
      </c>
      <c r="W698" s="93">
        <v>3</v>
      </c>
      <c r="X698" s="93">
        <v>0</v>
      </c>
      <c r="Y698" s="93">
        <v>0</v>
      </c>
      <c r="Z698" s="93">
        <v>0</v>
      </c>
      <c r="AA698" s="93">
        <v>0</v>
      </c>
      <c r="AB698" s="93">
        <v>0</v>
      </c>
      <c r="AC698" s="93">
        <v>0</v>
      </c>
      <c r="AD698" s="93">
        <v>0</v>
      </c>
      <c r="AE698" s="93">
        <v>0</v>
      </c>
      <c r="AF698" s="93">
        <v>0</v>
      </c>
      <c r="AG698" s="93">
        <v>0</v>
      </c>
      <c r="AH698" s="9">
        <v>0</v>
      </c>
      <c r="AI698" s="9">
        <v>0</v>
      </c>
      <c r="AJ698" s="9">
        <v>0</v>
      </c>
      <c r="AK698" s="93">
        <v>0</v>
      </c>
      <c r="AL698" s="93">
        <v>0</v>
      </c>
      <c r="AM698" s="93">
        <v>0</v>
      </c>
      <c r="AN698" s="93">
        <v>0</v>
      </c>
      <c r="AO698" s="93">
        <v>0</v>
      </c>
      <c r="AP698" s="93">
        <v>0</v>
      </c>
      <c r="AQ698" s="93">
        <v>0</v>
      </c>
      <c r="AR698" s="93">
        <v>0</v>
      </c>
      <c r="AS698" s="93">
        <v>0</v>
      </c>
      <c r="AT698" s="93">
        <v>0</v>
      </c>
      <c r="AU698" s="9">
        <v>0</v>
      </c>
      <c r="AV698" s="302"/>
    </row>
    <row r="699" spans="1:48" ht="15.75" customHeight="1">
      <c r="A699" s="472"/>
      <c r="B699" s="536"/>
      <c r="C699" s="654"/>
      <c r="D699" s="615"/>
      <c r="E699" s="618"/>
      <c r="F699" s="24" t="s">
        <v>19</v>
      </c>
      <c r="G699" s="24" t="s">
        <v>22</v>
      </c>
      <c r="H699" s="24" t="s">
        <v>59</v>
      </c>
      <c r="I699" s="24" t="s">
        <v>317</v>
      </c>
      <c r="J699" s="533"/>
      <c r="K699" s="533"/>
      <c r="L699" s="609"/>
      <c r="M699" s="564"/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f t="shared" ref="U699:U703" si="311">SUM(N699:T699)</f>
        <v>0</v>
      </c>
      <c r="V699" s="172" t="s">
        <v>8</v>
      </c>
      <c r="W699" s="93">
        <v>0</v>
      </c>
      <c r="X699" s="93">
        <v>0</v>
      </c>
      <c r="Y699" s="93">
        <v>0</v>
      </c>
      <c r="Z699" s="93">
        <v>0</v>
      </c>
      <c r="AA699" s="93">
        <v>0</v>
      </c>
      <c r="AB699" s="93">
        <v>0</v>
      </c>
      <c r="AC699" s="93">
        <v>0</v>
      </c>
      <c r="AD699" s="93">
        <v>0</v>
      </c>
      <c r="AE699" s="93">
        <v>0</v>
      </c>
      <c r="AF699" s="93">
        <v>0</v>
      </c>
      <c r="AG699" s="93">
        <v>0</v>
      </c>
      <c r="AH699" s="9">
        <v>0</v>
      </c>
      <c r="AI699" s="9">
        <v>0</v>
      </c>
      <c r="AJ699" s="9">
        <v>0</v>
      </c>
      <c r="AK699" s="93">
        <v>0</v>
      </c>
      <c r="AL699" s="93">
        <v>0</v>
      </c>
      <c r="AM699" s="93">
        <v>0</v>
      </c>
      <c r="AN699" s="93">
        <v>0</v>
      </c>
      <c r="AO699" s="93">
        <v>0</v>
      </c>
      <c r="AP699" s="93">
        <v>0</v>
      </c>
      <c r="AQ699" s="93">
        <v>0</v>
      </c>
      <c r="AR699" s="93">
        <v>0</v>
      </c>
      <c r="AS699" s="93">
        <v>0</v>
      </c>
      <c r="AT699" s="93">
        <v>0</v>
      </c>
      <c r="AU699" s="9">
        <v>0</v>
      </c>
      <c r="AV699" s="302"/>
    </row>
    <row r="700" spans="1:48" ht="21.75" customHeight="1">
      <c r="A700" s="472"/>
      <c r="B700" s="536"/>
      <c r="C700" s="654"/>
      <c r="D700" s="615"/>
      <c r="E700" s="618"/>
      <c r="F700" s="538" t="s">
        <v>39</v>
      </c>
      <c r="G700" s="538" t="s">
        <v>21</v>
      </c>
      <c r="H700" s="538" t="s">
        <v>59</v>
      </c>
      <c r="I700" s="538" t="s">
        <v>303</v>
      </c>
      <c r="J700" s="533"/>
      <c r="K700" s="533"/>
      <c r="L700" s="609"/>
      <c r="M700" s="564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>SUM(N700:T700)</f>
        <v>0</v>
      </c>
      <c r="V700" s="204" t="s">
        <v>50</v>
      </c>
      <c r="W700" s="93">
        <v>0</v>
      </c>
      <c r="X700" s="93">
        <v>0</v>
      </c>
      <c r="Y700" s="93">
        <v>0</v>
      </c>
      <c r="Z700" s="93">
        <v>0</v>
      </c>
      <c r="AA700" s="93">
        <v>0</v>
      </c>
      <c r="AB700" s="93">
        <v>0</v>
      </c>
      <c r="AC700" s="93">
        <v>0</v>
      </c>
      <c r="AD700" s="93">
        <v>0</v>
      </c>
      <c r="AE700" s="93">
        <v>0</v>
      </c>
      <c r="AF700" s="93">
        <v>0</v>
      </c>
      <c r="AG700" s="93">
        <v>0</v>
      </c>
      <c r="AH700" s="9">
        <v>0</v>
      </c>
      <c r="AI700" s="9">
        <v>0</v>
      </c>
      <c r="AJ700" s="9">
        <v>0</v>
      </c>
      <c r="AK700" s="93">
        <v>0</v>
      </c>
      <c r="AL700" s="93">
        <v>0</v>
      </c>
      <c r="AM700" s="93">
        <v>0</v>
      </c>
      <c r="AN700" s="93">
        <v>0</v>
      </c>
      <c r="AO700" s="93">
        <v>0</v>
      </c>
      <c r="AP700" s="93">
        <v>0</v>
      </c>
      <c r="AQ700" s="93">
        <v>0</v>
      </c>
      <c r="AR700" s="93">
        <v>0</v>
      </c>
      <c r="AS700" s="93">
        <v>0</v>
      </c>
      <c r="AT700" s="93">
        <v>0</v>
      </c>
      <c r="AU700" s="9">
        <v>0</v>
      </c>
      <c r="AV700" s="302"/>
    </row>
    <row r="701" spans="1:48">
      <c r="A701" s="472"/>
      <c r="B701" s="536"/>
      <c r="C701" s="654"/>
      <c r="D701" s="615"/>
      <c r="E701" s="618"/>
      <c r="F701" s="539"/>
      <c r="G701" s="539"/>
      <c r="H701" s="539"/>
      <c r="I701" s="539"/>
      <c r="J701" s="533"/>
      <c r="K701" s="533"/>
      <c r="L701" s="609"/>
      <c r="M701" s="564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 t="shared" si="311"/>
        <v>0</v>
      </c>
      <c r="V701" s="204" t="s">
        <v>51</v>
      </c>
      <c r="W701" s="93">
        <v>0</v>
      </c>
      <c r="X701" s="93">
        <v>0</v>
      </c>
      <c r="Y701" s="93">
        <v>0</v>
      </c>
      <c r="Z701" s="93">
        <v>0</v>
      </c>
      <c r="AA701" s="93">
        <v>0</v>
      </c>
      <c r="AB701" s="93">
        <v>0</v>
      </c>
      <c r="AC701" s="93">
        <v>0</v>
      </c>
      <c r="AD701" s="93">
        <v>0</v>
      </c>
      <c r="AE701" s="93">
        <v>0</v>
      </c>
      <c r="AF701" s="93">
        <v>0</v>
      </c>
      <c r="AG701" s="93">
        <v>0</v>
      </c>
      <c r="AH701" s="9">
        <v>0</v>
      </c>
      <c r="AI701" s="9">
        <v>0</v>
      </c>
      <c r="AJ701" s="9">
        <v>0</v>
      </c>
      <c r="AK701" s="93">
        <v>0</v>
      </c>
      <c r="AL701" s="93">
        <v>0</v>
      </c>
      <c r="AM701" s="93">
        <v>0</v>
      </c>
      <c r="AN701" s="93">
        <v>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">
        <v>0</v>
      </c>
      <c r="AV701" s="302"/>
    </row>
    <row r="702" spans="1:48">
      <c r="A702" s="472"/>
      <c r="B702" s="536"/>
      <c r="C702" s="654"/>
      <c r="D702" s="615"/>
      <c r="E702" s="618"/>
      <c r="F702" s="539"/>
      <c r="G702" s="539"/>
      <c r="H702" s="539"/>
      <c r="I702" s="539"/>
      <c r="J702" s="533"/>
      <c r="K702" s="533"/>
      <c r="L702" s="609"/>
      <c r="M702" s="564"/>
      <c r="N702" s="85">
        <v>0</v>
      </c>
      <c r="O702" s="85">
        <v>0</v>
      </c>
      <c r="P702" s="85">
        <v>0</v>
      </c>
      <c r="Q702" s="85">
        <v>0</v>
      </c>
      <c r="R702" s="85">
        <v>0</v>
      </c>
      <c r="S702" s="85">
        <v>0</v>
      </c>
      <c r="T702" s="85">
        <v>0</v>
      </c>
      <c r="U702" s="9">
        <f t="shared" si="311"/>
        <v>0</v>
      </c>
      <c r="V702" s="204" t="s">
        <v>52</v>
      </c>
      <c r="W702" s="191">
        <v>0</v>
      </c>
      <c r="X702" s="191">
        <v>0</v>
      </c>
      <c r="Y702" s="191">
        <v>0</v>
      </c>
      <c r="Z702" s="191">
        <v>0</v>
      </c>
      <c r="AA702" s="191">
        <v>0</v>
      </c>
      <c r="AB702" s="191">
        <v>0</v>
      </c>
      <c r="AC702" s="191">
        <v>0</v>
      </c>
      <c r="AD702" s="191">
        <v>0</v>
      </c>
      <c r="AE702" s="191">
        <v>0</v>
      </c>
      <c r="AF702" s="191">
        <v>0</v>
      </c>
      <c r="AG702" s="191">
        <v>0</v>
      </c>
      <c r="AH702" s="85">
        <v>0</v>
      </c>
      <c r="AI702" s="85">
        <v>0</v>
      </c>
      <c r="AJ702" s="85">
        <v>0</v>
      </c>
      <c r="AK702" s="191">
        <v>0</v>
      </c>
      <c r="AL702" s="191">
        <v>0</v>
      </c>
      <c r="AM702" s="191">
        <v>0</v>
      </c>
      <c r="AN702" s="191">
        <v>0</v>
      </c>
      <c r="AO702" s="191">
        <v>0</v>
      </c>
      <c r="AP702" s="191">
        <v>0</v>
      </c>
      <c r="AQ702" s="191">
        <v>0</v>
      </c>
      <c r="AR702" s="191">
        <v>0</v>
      </c>
      <c r="AS702" s="191">
        <v>0</v>
      </c>
      <c r="AT702" s="191">
        <v>0</v>
      </c>
      <c r="AU702" s="85">
        <v>0</v>
      </c>
      <c r="AV702" s="302"/>
    </row>
    <row r="703" spans="1:48">
      <c r="A703" s="472"/>
      <c r="B703" s="537"/>
      <c r="C703" s="655"/>
      <c r="D703" s="616"/>
      <c r="E703" s="619"/>
      <c r="F703" s="540"/>
      <c r="G703" s="540"/>
      <c r="H703" s="540"/>
      <c r="I703" s="540"/>
      <c r="J703" s="534"/>
      <c r="K703" s="534"/>
      <c r="L703" s="610"/>
      <c r="M703" s="565"/>
      <c r="N703" s="87">
        <f>SUM(N698:N702)</f>
        <v>0</v>
      </c>
      <c r="O703" s="87">
        <f t="shared" ref="O703:T703" si="312">SUM(O698:O702)</f>
        <v>0</v>
      </c>
      <c r="P703" s="87">
        <f t="shared" si="312"/>
        <v>0</v>
      </c>
      <c r="Q703" s="175">
        <f t="shared" si="312"/>
        <v>2.702E-3</v>
      </c>
      <c r="R703" s="175">
        <f t="shared" si="312"/>
        <v>0.81074999999999997</v>
      </c>
      <c r="S703" s="175">
        <f t="shared" si="312"/>
        <v>0</v>
      </c>
      <c r="T703" s="175">
        <f t="shared" si="312"/>
        <v>0</v>
      </c>
      <c r="U703" s="176">
        <f t="shared" si="311"/>
        <v>0.81345199999999995</v>
      </c>
      <c r="V703" s="177" t="s">
        <v>11</v>
      </c>
      <c r="W703" s="193">
        <f t="shared" ref="W703:AU703" si="313">SUM(W698:W702)</f>
        <v>3</v>
      </c>
      <c r="X703" s="193">
        <f t="shared" si="313"/>
        <v>0</v>
      </c>
      <c r="Y703" s="193">
        <f t="shared" si="313"/>
        <v>0</v>
      </c>
      <c r="Z703" s="193">
        <f t="shared" si="313"/>
        <v>0</v>
      </c>
      <c r="AA703" s="193">
        <f t="shared" si="313"/>
        <v>0</v>
      </c>
      <c r="AB703" s="193">
        <f t="shared" si="313"/>
        <v>0</v>
      </c>
      <c r="AC703" s="193">
        <f t="shared" si="313"/>
        <v>0</v>
      </c>
      <c r="AD703" s="193">
        <f t="shared" si="313"/>
        <v>0</v>
      </c>
      <c r="AE703" s="193">
        <f t="shared" si="313"/>
        <v>0</v>
      </c>
      <c r="AF703" s="193">
        <f t="shared" si="313"/>
        <v>0</v>
      </c>
      <c r="AG703" s="193">
        <f t="shared" si="313"/>
        <v>0</v>
      </c>
      <c r="AH703" s="175">
        <f t="shared" si="313"/>
        <v>0</v>
      </c>
      <c r="AI703" s="175">
        <f t="shared" si="313"/>
        <v>0</v>
      </c>
      <c r="AJ703" s="175">
        <f t="shared" si="313"/>
        <v>0</v>
      </c>
      <c r="AK703" s="193">
        <f t="shared" si="313"/>
        <v>0</v>
      </c>
      <c r="AL703" s="193">
        <f t="shared" si="313"/>
        <v>0</v>
      </c>
      <c r="AM703" s="193">
        <f t="shared" si="313"/>
        <v>0</v>
      </c>
      <c r="AN703" s="193">
        <f t="shared" si="313"/>
        <v>0</v>
      </c>
      <c r="AO703" s="193">
        <f t="shared" si="313"/>
        <v>0</v>
      </c>
      <c r="AP703" s="193">
        <f t="shared" si="313"/>
        <v>0</v>
      </c>
      <c r="AQ703" s="193">
        <f t="shared" si="313"/>
        <v>0</v>
      </c>
      <c r="AR703" s="193">
        <f t="shared" si="313"/>
        <v>0</v>
      </c>
      <c r="AS703" s="193">
        <f t="shared" si="313"/>
        <v>0</v>
      </c>
      <c r="AT703" s="193">
        <f t="shared" si="313"/>
        <v>0</v>
      </c>
      <c r="AU703" s="175">
        <f t="shared" si="313"/>
        <v>0</v>
      </c>
      <c r="AV703" s="328"/>
    </row>
    <row r="704" spans="1:48" ht="15.75" customHeight="1">
      <c r="A704" s="472"/>
      <c r="B704" s="535" t="s">
        <v>733</v>
      </c>
      <c r="C704" s="653" t="s">
        <v>734</v>
      </c>
      <c r="D704" s="614" t="s">
        <v>662</v>
      </c>
      <c r="E704" s="617" t="s">
        <v>735</v>
      </c>
      <c r="F704" s="6" t="s">
        <v>18</v>
      </c>
      <c r="G704" s="6" t="s">
        <v>20</v>
      </c>
      <c r="H704" s="6" t="s">
        <v>59</v>
      </c>
      <c r="I704" s="6" t="s">
        <v>724</v>
      </c>
      <c r="J704" s="532">
        <v>2023</v>
      </c>
      <c r="K704" s="532">
        <v>2023</v>
      </c>
      <c r="L704" s="541">
        <v>2.899</v>
      </c>
      <c r="M704" s="563">
        <f>Q709+R709+S709+T709</f>
        <v>2.8993000000000002</v>
      </c>
      <c r="N704" s="9">
        <v>0</v>
      </c>
      <c r="O704" s="9">
        <v>0</v>
      </c>
      <c r="P704" s="9">
        <v>0</v>
      </c>
      <c r="Q704" s="9">
        <v>0</v>
      </c>
      <c r="R704" s="9">
        <v>2.8993000000000002</v>
      </c>
      <c r="S704" s="9">
        <v>0</v>
      </c>
      <c r="T704" s="9">
        <v>0</v>
      </c>
      <c r="U704" s="9">
        <f>SUM(N704:T704)</f>
        <v>2.8993000000000002</v>
      </c>
      <c r="V704" s="204" t="s">
        <v>3</v>
      </c>
      <c r="W704" s="93">
        <v>0</v>
      </c>
      <c r="X704" s="93">
        <v>0</v>
      </c>
      <c r="Y704" s="93">
        <v>0</v>
      </c>
      <c r="Z704" s="93">
        <v>0</v>
      </c>
      <c r="AA704" s="93">
        <v>0</v>
      </c>
      <c r="AB704" s="93">
        <v>0</v>
      </c>
      <c r="AC704" s="93">
        <v>0</v>
      </c>
      <c r="AD704" s="93">
        <v>0</v>
      </c>
      <c r="AE704" s="93">
        <v>0</v>
      </c>
      <c r="AF704" s="93">
        <v>0</v>
      </c>
      <c r="AG704" s="93">
        <v>0</v>
      </c>
      <c r="AH704" s="9">
        <v>0</v>
      </c>
      <c r="AI704" s="9">
        <v>0</v>
      </c>
      <c r="AJ704" s="9">
        <v>0</v>
      </c>
      <c r="AK704" s="93">
        <v>0</v>
      </c>
      <c r="AL704" s="93">
        <v>0</v>
      </c>
      <c r="AM704" s="93">
        <v>0</v>
      </c>
      <c r="AN704" s="93">
        <v>0</v>
      </c>
      <c r="AO704" s="93">
        <v>0</v>
      </c>
      <c r="AP704" s="93">
        <v>0</v>
      </c>
      <c r="AQ704" s="93">
        <v>0</v>
      </c>
      <c r="AR704" s="93">
        <v>0</v>
      </c>
      <c r="AS704" s="93">
        <v>0</v>
      </c>
      <c r="AT704" s="93">
        <v>0</v>
      </c>
      <c r="AU704" s="9">
        <v>0</v>
      </c>
      <c r="AV704" s="302"/>
    </row>
    <row r="705" spans="1:48" ht="15.75" customHeight="1">
      <c r="A705" s="472"/>
      <c r="B705" s="536"/>
      <c r="C705" s="654"/>
      <c r="D705" s="615"/>
      <c r="E705" s="618"/>
      <c r="F705" s="24" t="s">
        <v>19</v>
      </c>
      <c r="G705" s="24" t="s">
        <v>22</v>
      </c>
      <c r="H705" s="24" t="s">
        <v>59</v>
      </c>
      <c r="I705" s="24" t="s">
        <v>736</v>
      </c>
      <c r="J705" s="533"/>
      <c r="K705" s="533"/>
      <c r="L705" s="609"/>
      <c r="M705" s="564"/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f t="shared" ref="U705:U709" si="314">SUM(N705:T705)</f>
        <v>0</v>
      </c>
      <c r="V705" s="172" t="s">
        <v>8</v>
      </c>
      <c r="W705" s="93">
        <v>0</v>
      </c>
      <c r="X705" s="93">
        <v>0</v>
      </c>
      <c r="Y705" s="93">
        <v>0</v>
      </c>
      <c r="Z705" s="93">
        <v>0</v>
      </c>
      <c r="AA705" s="93">
        <v>0</v>
      </c>
      <c r="AB705" s="93">
        <v>0</v>
      </c>
      <c r="AC705" s="93">
        <v>0</v>
      </c>
      <c r="AD705" s="93">
        <v>0</v>
      </c>
      <c r="AE705" s="93">
        <v>0</v>
      </c>
      <c r="AF705" s="93">
        <v>0</v>
      </c>
      <c r="AG705" s="93">
        <v>0</v>
      </c>
      <c r="AH705" s="9">
        <v>0</v>
      </c>
      <c r="AI705" s="9">
        <v>0</v>
      </c>
      <c r="AJ705" s="9">
        <v>0</v>
      </c>
      <c r="AK705" s="93">
        <v>0</v>
      </c>
      <c r="AL705" s="93">
        <v>0</v>
      </c>
      <c r="AM705" s="93">
        <v>0</v>
      </c>
      <c r="AN705" s="93">
        <v>0</v>
      </c>
      <c r="AO705" s="93">
        <v>0</v>
      </c>
      <c r="AP705" s="93">
        <v>0</v>
      </c>
      <c r="AQ705" s="93">
        <v>0</v>
      </c>
      <c r="AR705" s="93">
        <v>0</v>
      </c>
      <c r="AS705" s="93">
        <v>0</v>
      </c>
      <c r="AT705" s="93">
        <v>0</v>
      </c>
      <c r="AU705" s="9">
        <v>0</v>
      </c>
      <c r="AV705" s="302"/>
    </row>
    <row r="706" spans="1:48" ht="15.75" customHeight="1">
      <c r="A706" s="472"/>
      <c r="B706" s="536"/>
      <c r="C706" s="654"/>
      <c r="D706" s="615"/>
      <c r="E706" s="618"/>
      <c r="F706" s="538" t="s">
        <v>39</v>
      </c>
      <c r="G706" s="538" t="s">
        <v>21</v>
      </c>
      <c r="H706" s="538" t="s">
        <v>59</v>
      </c>
      <c r="I706" s="538" t="s">
        <v>306</v>
      </c>
      <c r="J706" s="533"/>
      <c r="K706" s="533"/>
      <c r="L706" s="609"/>
      <c r="M706" s="564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>SUM(N706:T706)</f>
        <v>0</v>
      </c>
      <c r="V706" s="204" t="s">
        <v>50</v>
      </c>
      <c r="W706" s="93">
        <v>0</v>
      </c>
      <c r="X706" s="93">
        <v>0</v>
      </c>
      <c r="Y706" s="93">
        <v>0</v>
      </c>
      <c r="Z706" s="93">
        <v>0</v>
      </c>
      <c r="AA706" s="93">
        <v>0</v>
      </c>
      <c r="AB706" s="93">
        <v>0</v>
      </c>
      <c r="AC706" s="93">
        <v>0</v>
      </c>
      <c r="AD706" s="93">
        <v>0</v>
      </c>
      <c r="AE706" s="93">
        <v>0</v>
      </c>
      <c r="AF706" s="93">
        <v>0</v>
      </c>
      <c r="AG706" s="93">
        <v>0</v>
      </c>
      <c r="AH706" s="9">
        <v>0</v>
      </c>
      <c r="AI706" s="9">
        <v>0</v>
      </c>
      <c r="AJ706" s="9">
        <v>0</v>
      </c>
      <c r="AK706" s="93">
        <v>0</v>
      </c>
      <c r="AL706" s="93">
        <v>0</v>
      </c>
      <c r="AM706" s="93">
        <v>0</v>
      </c>
      <c r="AN706" s="93">
        <v>0</v>
      </c>
      <c r="AO706" s="93">
        <v>0</v>
      </c>
      <c r="AP706" s="93">
        <v>0</v>
      </c>
      <c r="AQ706" s="93">
        <v>0</v>
      </c>
      <c r="AR706" s="93">
        <v>0</v>
      </c>
      <c r="AS706" s="93">
        <v>0</v>
      </c>
      <c r="AT706" s="93">
        <v>0</v>
      </c>
      <c r="AU706" s="9">
        <v>0</v>
      </c>
      <c r="AV706" s="302"/>
    </row>
    <row r="707" spans="1:48">
      <c r="A707" s="472"/>
      <c r="B707" s="536"/>
      <c r="C707" s="654"/>
      <c r="D707" s="615"/>
      <c r="E707" s="618"/>
      <c r="F707" s="539"/>
      <c r="G707" s="539"/>
      <c r="H707" s="539"/>
      <c r="I707" s="539"/>
      <c r="J707" s="533"/>
      <c r="K707" s="533"/>
      <c r="L707" s="609"/>
      <c r="M707" s="564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 t="shared" si="314"/>
        <v>0</v>
      </c>
      <c r="V707" s="204" t="s">
        <v>51</v>
      </c>
      <c r="W707" s="93">
        <v>0</v>
      </c>
      <c r="X707" s="93">
        <v>0</v>
      </c>
      <c r="Y707" s="93">
        <v>0</v>
      </c>
      <c r="Z707" s="93">
        <v>0</v>
      </c>
      <c r="AA707" s="93">
        <v>0</v>
      </c>
      <c r="AB707" s="93">
        <v>0</v>
      </c>
      <c r="AC707" s="93">
        <v>0</v>
      </c>
      <c r="AD707" s="93">
        <v>0</v>
      </c>
      <c r="AE707" s="93">
        <v>0</v>
      </c>
      <c r="AF707" s="93">
        <v>0</v>
      </c>
      <c r="AG707" s="93">
        <v>0</v>
      </c>
      <c r="AH707" s="9">
        <v>0</v>
      </c>
      <c r="AI707" s="9">
        <v>0</v>
      </c>
      <c r="AJ707" s="9">
        <v>0</v>
      </c>
      <c r="AK707" s="93">
        <v>0</v>
      </c>
      <c r="AL707" s="93">
        <v>0</v>
      </c>
      <c r="AM707" s="93">
        <v>0</v>
      </c>
      <c r="AN707" s="93">
        <v>0</v>
      </c>
      <c r="AO707" s="93">
        <v>0</v>
      </c>
      <c r="AP707" s="93">
        <v>0</v>
      </c>
      <c r="AQ707" s="93">
        <v>0</v>
      </c>
      <c r="AR707" s="93">
        <v>0</v>
      </c>
      <c r="AS707" s="93">
        <v>0</v>
      </c>
      <c r="AT707" s="93">
        <v>0</v>
      </c>
      <c r="AU707" s="9">
        <v>0</v>
      </c>
      <c r="AV707" s="302"/>
    </row>
    <row r="708" spans="1:48">
      <c r="A708" s="472"/>
      <c r="B708" s="536"/>
      <c r="C708" s="654"/>
      <c r="D708" s="615"/>
      <c r="E708" s="618"/>
      <c r="F708" s="539"/>
      <c r="G708" s="539"/>
      <c r="H708" s="539"/>
      <c r="I708" s="539"/>
      <c r="J708" s="533"/>
      <c r="K708" s="533"/>
      <c r="L708" s="609"/>
      <c r="M708" s="564"/>
      <c r="N708" s="85">
        <v>0</v>
      </c>
      <c r="O708" s="85">
        <v>0</v>
      </c>
      <c r="P708" s="85">
        <v>0</v>
      </c>
      <c r="Q708" s="85">
        <v>0</v>
      </c>
      <c r="R708" s="85">
        <v>0</v>
      </c>
      <c r="S708" s="85">
        <v>0</v>
      </c>
      <c r="T708" s="85">
        <v>0</v>
      </c>
      <c r="U708" s="9">
        <f t="shared" si="314"/>
        <v>0</v>
      </c>
      <c r="V708" s="204" t="s">
        <v>52</v>
      </c>
      <c r="W708" s="191">
        <v>0</v>
      </c>
      <c r="X708" s="191">
        <v>0</v>
      </c>
      <c r="Y708" s="191">
        <v>0</v>
      </c>
      <c r="Z708" s="191">
        <v>0</v>
      </c>
      <c r="AA708" s="191">
        <v>0</v>
      </c>
      <c r="AB708" s="191">
        <v>0</v>
      </c>
      <c r="AC708" s="191">
        <v>0</v>
      </c>
      <c r="AD708" s="191">
        <v>0</v>
      </c>
      <c r="AE708" s="191">
        <v>0</v>
      </c>
      <c r="AF708" s="191">
        <v>0</v>
      </c>
      <c r="AG708" s="191">
        <v>0</v>
      </c>
      <c r="AH708" s="85">
        <v>0</v>
      </c>
      <c r="AI708" s="85">
        <v>0</v>
      </c>
      <c r="AJ708" s="85">
        <v>0</v>
      </c>
      <c r="AK708" s="191">
        <v>0</v>
      </c>
      <c r="AL708" s="191">
        <v>0</v>
      </c>
      <c r="AM708" s="191">
        <v>0</v>
      </c>
      <c r="AN708" s="191">
        <v>0</v>
      </c>
      <c r="AO708" s="191">
        <v>0</v>
      </c>
      <c r="AP708" s="191">
        <v>0</v>
      </c>
      <c r="AQ708" s="191">
        <v>0</v>
      </c>
      <c r="AR708" s="191">
        <v>0</v>
      </c>
      <c r="AS708" s="191">
        <v>0</v>
      </c>
      <c r="AT708" s="191">
        <v>0</v>
      </c>
      <c r="AU708" s="85">
        <v>0</v>
      </c>
      <c r="AV708" s="302"/>
    </row>
    <row r="709" spans="1:48">
      <c r="A709" s="472"/>
      <c r="B709" s="537"/>
      <c r="C709" s="655"/>
      <c r="D709" s="616"/>
      <c r="E709" s="619"/>
      <c r="F709" s="540"/>
      <c r="G709" s="540"/>
      <c r="H709" s="540"/>
      <c r="I709" s="540"/>
      <c r="J709" s="534"/>
      <c r="K709" s="534"/>
      <c r="L709" s="610"/>
      <c r="M709" s="565"/>
      <c r="N709" s="87">
        <f>SUM(N704:N708)</f>
        <v>0</v>
      </c>
      <c r="O709" s="87">
        <f t="shared" ref="O709:T709" si="315">SUM(O704:O708)</f>
        <v>0</v>
      </c>
      <c r="P709" s="87">
        <f t="shared" si="315"/>
        <v>0</v>
      </c>
      <c r="Q709" s="175">
        <f t="shared" si="315"/>
        <v>0</v>
      </c>
      <c r="R709" s="175">
        <f t="shared" si="315"/>
        <v>2.8993000000000002</v>
      </c>
      <c r="S709" s="175">
        <f t="shared" si="315"/>
        <v>0</v>
      </c>
      <c r="T709" s="175">
        <f t="shared" si="315"/>
        <v>0</v>
      </c>
      <c r="U709" s="176">
        <f t="shared" si="314"/>
        <v>2.8993000000000002</v>
      </c>
      <c r="V709" s="177" t="s">
        <v>11</v>
      </c>
      <c r="W709" s="193">
        <f t="shared" ref="W709:AU709" si="316">SUM(W704:W708)</f>
        <v>0</v>
      </c>
      <c r="X709" s="193">
        <f t="shared" si="316"/>
        <v>0</v>
      </c>
      <c r="Y709" s="193">
        <f t="shared" si="316"/>
        <v>0</v>
      </c>
      <c r="Z709" s="193">
        <f t="shared" si="316"/>
        <v>0</v>
      </c>
      <c r="AA709" s="193">
        <f t="shared" si="316"/>
        <v>0</v>
      </c>
      <c r="AB709" s="193">
        <f t="shared" si="316"/>
        <v>0</v>
      </c>
      <c r="AC709" s="193">
        <f t="shared" si="316"/>
        <v>0</v>
      </c>
      <c r="AD709" s="193">
        <f t="shared" si="316"/>
        <v>0</v>
      </c>
      <c r="AE709" s="193">
        <f t="shared" si="316"/>
        <v>0</v>
      </c>
      <c r="AF709" s="193">
        <f t="shared" si="316"/>
        <v>0</v>
      </c>
      <c r="AG709" s="193">
        <f t="shared" si="316"/>
        <v>0</v>
      </c>
      <c r="AH709" s="175">
        <f t="shared" si="316"/>
        <v>0</v>
      </c>
      <c r="AI709" s="175">
        <f t="shared" si="316"/>
        <v>0</v>
      </c>
      <c r="AJ709" s="175">
        <f t="shared" si="316"/>
        <v>0</v>
      </c>
      <c r="AK709" s="193">
        <f t="shared" si="316"/>
        <v>0</v>
      </c>
      <c r="AL709" s="193">
        <f t="shared" si="316"/>
        <v>0</v>
      </c>
      <c r="AM709" s="193">
        <f t="shared" si="316"/>
        <v>0</v>
      </c>
      <c r="AN709" s="193">
        <f t="shared" si="316"/>
        <v>0</v>
      </c>
      <c r="AO709" s="193">
        <f t="shared" si="316"/>
        <v>0</v>
      </c>
      <c r="AP709" s="193">
        <f t="shared" si="316"/>
        <v>0</v>
      </c>
      <c r="AQ709" s="193">
        <f t="shared" si="316"/>
        <v>0</v>
      </c>
      <c r="AR709" s="193">
        <f t="shared" si="316"/>
        <v>0</v>
      </c>
      <c r="AS709" s="193">
        <f t="shared" si="316"/>
        <v>0</v>
      </c>
      <c r="AT709" s="193">
        <f t="shared" si="316"/>
        <v>0</v>
      </c>
      <c r="AU709" s="175">
        <f t="shared" si="316"/>
        <v>0</v>
      </c>
      <c r="AV709" s="328"/>
    </row>
    <row r="710" spans="1:48" ht="15.75" customHeight="1">
      <c r="A710" s="472"/>
      <c r="B710" s="535" t="s">
        <v>737</v>
      </c>
      <c r="C710" s="653" t="s">
        <v>738</v>
      </c>
      <c r="D710" s="614" t="s">
        <v>662</v>
      </c>
      <c r="E710" s="617" t="s">
        <v>739</v>
      </c>
      <c r="F710" s="6" t="s">
        <v>18</v>
      </c>
      <c r="G710" s="6" t="s">
        <v>20</v>
      </c>
      <c r="H710" s="6" t="s">
        <v>59</v>
      </c>
      <c r="I710" s="6" t="s">
        <v>58</v>
      </c>
      <c r="J710" s="532">
        <v>2023</v>
      </c>
      <c r="K710" s="532">
        <v>2023</v>
      </c>
      <c r="L710" s="541">
        <v>7.5</v>
      </c>
      <c r="M710" s="563">
        <f>Q715+R715+S715+T715</f>
        <v>7.5</v>
      </c>
      <c r="N710" s="9">
        <v>0</v>
      </c>
      <c r="O710" s="9">
        <v>0</v>
      </c>
      <c r="P710" s="9">
        <v>0</v>
      </c>
      <c r="Q710" s="9">
        <v>0</v>
      </c>
      <c r="R710" s="9">
        <v>7.5</v>
      </c>
      <c r="S710" s="9">
        <v>0</v>
      </c>
      <c r="T710" s="9">
        <v>0</v>
      </c>
      <c r="U710" s="9">
        <f>SUM(N710:T710)</f>
        <v>7.5</v>
      </c>
      <c r="V710" s="204" t="s">
        <v>3</v>
      </c>
      <c r="W710" s="93">
        <v>0</v>
      </c>
      <c r="X710" s="93">
        <v>0</v>
      </c>
      <c r="Y710" s="93">
        <v>0</v>
      </c>
      <c r="Z710" s="93">
        <v>0</v>
      </c>
      <c r="AA710" s="93">
        <v>0</v>
      </c>
      <c r="AB710" s="93">
        <v>0</v>
      </c>
      <c r="AC710" s="93">
        <v>0</v>
      </c>
      <c r="AD710" s="93">
        <v>0</v>
      </c>
      <c r="AE710" s="93">
        <v>0</v>
      </c>
      <c r="AF710" s="93">
        <v>0</v>
      </c>
      <c r="AG710" s="93">
        <v>0</v>
      </c>
      <c r="AH710" s="9">
        <v>0</v>
      </c>
      <c r="AI710" s="9">
        <v>0</v>
      </c>
      <c r="AJ710" s="9">
        <v>0</v>
      </c>
      <c r="AK710" s="93">
        <v>0</v>
      </c>
      <c r="AL710" s="93">
        <v>0</v>
      </c>
      <c r="AM710" s="93">
        <v>0</v>
      </c>
      <c r="AN710" s="93">
        <v>0</v>
      </c>
      <c r="AO710" s="93">
        <v>0</v>
      </c>
      <c r="AP710" s="93">
        <v>0</v>
      </c>
      <c r="AQ710" s="93">
        <v>0</v>
      </c>
      <c r="AR710" s="93">
        <v>0</v>
      </c>
      <c r="AS710" s="93">
        <v>0</v>
      </c>
      <c r="AT710" s="93">
        <v>0</v>
      </c>
      <c r="AU710" s="9">
        <v>0</v>
      </c>
      <c r="AV710" s="302"/>
    </row>
    <row r="711" spans="1:48" ht="19.5" customHeight="1">
      <c r="A711" s="472"/>
      <c r="B711" s="536"/>
      <c r="C711" s="654"/>
      <c r="D711" s="615"/>
      <c r="E711" s="618"/>
      <c r="F711" s="24" t="s">
        <v>19</v>
      </c>
      <c r="G711" s="24" t="s">
        <v>22</v>
      </c>
      <c r="H711" s="24" t="s">
        <v>59</v>
      </c>
      <c r="I711" s="24" t="s">
        <v>740</v>
      </c>
      <c r="J711" s="533"/>
      <c r="K711" s="533"/>
      <c r="L711" s="609"/>
      <c r="M711" s="564"/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f t="shared" ref="U711:U715" si="317">SUM(N711:T711)</f>
        <v>0</v>
      </c>
      <c r="V711" s="172" t="s">
        <v>8</v>
      </c>
      <c r="W711" s="93">
        <v>0</v>
      </c>
      <c r="X711" s="93">
        <v>0</v>
      </c>
      <c r="Y711" s="93">
        <v>0</v>
      </c>
      <c r="Z711" s="93">
        <v>0</v>
      </c>
      <c r="AA711" s="93">
        <v>0</v>
      </c>
      <c r="AB711" s="93">
        <v>0</v>
      </c>
      <c r="AC711" s="93">
        <v>0</v>
      </c>
      <c r="AD711" s="93">
        <v>0</v>
      </c>
      <c r="AE711" s="93">
        <v>0</v>
      </c>
      <c r="AF711" s="93">
        <v>0</v>
      </c>
      <c r="AG711" s="93">
        <v>0</v>
      </c>
      <c r="AH711" s="9">
        <v>0</v>
      </c>
      <c r="AI711" s="9">
        <v>0</v>
      </c>
      <c r="AJ711" s="9">
        <v>0</v>
      </c>
      <c r="AK711" s="93">
        <v>0</v>
      </c>
      <c r="AL711" s="93">
        <v>0</v>
      </c>
      <c r="AM711" s="93">
        <v>0</v>
      </c>
      <c r="AN711" s="93">
        <v>0</v>
      </c>
      <c r="AO711" s="93">
        <v>0</v>
      </c>
      <c r="AP711" s="93">
        <v>0</v>
      </c>
      <c r="AQ711" s="93">
        <v>0</v>
      </c>
      <c r="AR711" s="93">
        <v>0</v>
      </c>
      <c r="AS711" s="93">
        <v>0</v>
      </c>
      <c r="AT711" s="93">
        <v>0</v>
      </c>
      <c r="AU711" s="9">
        <v>0</v>
      </c>
      <c r="AV711" s="302"/>
    </row>
    <row r="712" spans="1:48" ht="15.75" customHeight="1">
      <c r="A712" s="472"/>
      <c r="B712" s="536"/>
      <c r="C712" s="654"/>
      <c r="D712" s="615"/>
      <c r="E712" s="618"/>
      <c r="F712" s="538" t="s">
        <v>39</v>
      </c>
      <c r="G712" s="538" t="s">
        <v>21</v>
      </c>
      <c r="H712" s="538" t="s">
        <v>59</v>
      </c>
      <c r="I712" s="538" t="s">
        <v>375</v>
      </c>
      <c r="J712" s="533"/>
      <c r="K712" s="533"/>
      <c r="L712" s="609"/>
      <c r="M712" s="564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>SUM(N712:T712)</f>
        <v>0</v>
      </c>
      <c r="V712" s="204" t="s">
        <v>50</v>
      </c>
      <c r="W712" s="93">
        <v>0</v>
      </c>
      <c r="X712" s="93">
        <v>0</v>
      </c>
      <c r="Y712" s="93">
        <v>0</v>
      </c>
      <c r="Z712" s="93">
        <v>0</v>
      </c>
      <c r="AA712" s="93">
        <v>0</v>
      </c>
      <c r="AB712" s="93">
        <v>0</v>
      </c>
      <c r="AC712" s="93">
        <v>0</v>
      </c>
      <c r="AD712" s="93">
        <v>0</v>
      </c>
      <c r="AE712" s="93">
        <v>0</v>
      </c>
      <c r="AF712" s="93">
        <v>0</v>
      </c>
      <c r="AG712" s="93">
        <v>0</v>
      </c>
      <c r="AH712" s="9">
        <v>0</v>
      </c>
      <c r="AI712" s="9">
        <v>0</v>
      </c>
      <c r="AJ712" s="9">
        <v>0</v>
      </c>
      <c r="AK712" s="93">
        <v>0</v>
      </c>
      <c r="AL712" s="93">
        <v>0</v>
      </c>
      <c r="AM712" s="93">
        <v>0</v>
      </c>
      <c r="AN712" s="93">
        <v>0</v>
      </c>
      <c r="AO712" s="93">
        <v>0</v>
      </c>
      <c r="AP712" s="93">
        <v>0</v>
      </c>
      <c r="AQ712" s="93">
        <v>0</v>
      </c>
      <c r="AR712" s="93">
        <v>0</v>
      </c>
      <c r="AS712" s="93">
        <v>0</v>
      </c>
      <c r="AT712" s="93">
        <v>0</v>
      </c>
      <c r="AU712" s="9">
        <v>0</v>
      </c>
      <c r="AV712" s="302"/>
    </row>
    <row r="713" spans="1:48" ht="15.75" customHeight="1">
      <c r="A713" s="472"/>
      <c r="B713" s="536"/>
      <c r="C713" s="654"/>
      <c r="D713" s="615"/>
      <c r="E713" s="618"/>
      <c r="F713" s="539"/>
      <c r="G713" s="539"/>
      <c r="H713" s="539"/>
      <c r="I713" s="539"/>
      <c r="J713" s="533"/>
      <c r="K713" s="533"/>
      <c r="L713" s="609"/>
      <c r="M713" s="564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 t="shared" si="317"/>
        <v>0</v>
      </c>
      <c r="V713" s="204" t="s">
        <v>51</v>
      </c>
      <c r="W713" s="93">
        <v>0</v>
      </c>
      <c r="X713" s="93">
        <v>0</v>
      </c>
      <c r="Y713" s="93">
        <v>0</v>
      </c>
      <c r="Z713" s="93">
        <v>0</v>
      </c>
      <c r="AA713" s="93">
        <v>0</v>
      </c>
      <c r="AB713" s="93">
        <v>0</v>
      </c>
      <c r="AC713" s="93">
        <v>0</v>
      </c>
      <c r="AD713" s="93">
        <v>0</v>
      </c>
      <c r="AE713" s="93">
        <v>0</v>
      </c>
      <c r="AF713" s="93">
        <v>0</v>
      </c>
      <c r="AG713" s="93">
        <v>0</v>
      </c>
      <c r="AH713" s="9">
        <v>0</v>
      </c>
      <c r="AI713" s="9">
        <v>0</v>
      </c>
      <c r="AJ713" s="9">
        <v>0</v>
      </c>
      <c r="AK713" s="93">
        <v>0</v>
      </c>
      <c r="AL713" s="93">
        <v>0</v>
      </c>
      <c r="AM713" s="93">
        <v>0</v>
      </c>
      <c r="AN713" s="93">
        <v>0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">
        <v>0</v>
      </c>
      <c r="AV713" s="302"/>
    </row>
    <row r="714" spans="1:48" ht="15.75" customHeight="1">
      <c r="A714" s="472"/>
      <c r="B714" s="536"/>
      <c r="C714" s="654"/>
      <c r="D714" s="615"/>
      <c r="E714" s="618"/>
      <c r="F714" s="539"/>
      <c r="G714" s="539"/>
      <c r="H714" s="539"/>
      <c r="I714" s="539"/>
      <c r="J714" s="533"/>
      <c r="K714" s="533"/>
      <c r="L714" s="609"/>
      <c r="M714" s="564"/>
      <c r="N714" s="85">
        <v>0</v>
      </c>
      <c r="O714" s="85">
        <v>0</v>
      </c>
      <c r="P714" s="85">
        <v>0</v>
      </c>
      <c r="Q714" s="85">
        <v>0</v>
      </c>
      <c r="R714" s="85">
        <v>0</v>
      </c>
      <c r="S714" s="85">
        <v>0</v>
      </c>
      <c r="T714" s="85">
        <v>0</v>
      </c>
      <c r="U714" s="9">
        <f t="shared" si="317"/>
        <v>0</v>
      </c>
      <c r="V714" s="204" t="s">
        <v>52</v>
      </c>
      <c r="W714" s="191">
        <v>0</v>
      </c>
      <c r="X714" s="191">
        <v>0</v>
      </c>
      <c r="Y714" s="191">
        <v>0</v>
      </c>
      <c r="Z714" s="191">
        <v>0</v>
      </c>
      <c r="AA714" s="191">
        <v>0</v>
      </c>
      <c r="AB714" s="191">
        <v>0</v>
      </c>
      <c r="AC714" s="191">
        <v>0</v>
      </c>
      <c r="AD714" s="191">
        <v>0</v>
      </c>
      <c r="AE714" s="191">
        <v>0</v>
      </c>
      <c r="AF714" s="191">
        <v>0</v>
      </c>
      <c r="AG714" s="191">
        <v>0</v>
      </c>
      <c r="AH714" s="85">
        <v>0</v>
      </c>
      <c r="AI714" s="85">
        <v>0</v>
      </c>
      <c r="AJ714" s="85">
        <v>0</v>
      </c>
      <c r="AK714" s="191">
        <v>0</v>
      </c>
      <c r="AL714" s="191">
        <v>0</v>
      </c>
      <c r="AM714" s="191">
        <v>0</v>
      </c>
      <c r="AN714" s="191">
        <v>0</v>
      </c>
      <c r="AO714" s="191">
        <v>0</v>
      </c>
      <c r="AP714" s="191">
        <v>0</v>
      </c>
      <c r="AQ714" s="191">
        <v>0</v>
      </c>
      <c r="AR714" s="191">
        <v>0</v>
      </c>
      <c r="AS714" s="191">
        <v>0</v>
      </c>
      <c r="AT714" s="191">
        <v>0</v>
      </c>
      <c r="AU714" s="85">
        <v>0</v>
      </c>
      <c r="AV714" s="302"/>
    </row>
    <row r="715" spans="1:48">
      <c r="A715" s="472"/>
      <c r="B715" s="537"/>
      <c r="C715" s="655"/>
      <c r="D715" s="616"/>
      <c r="E715" s="619"/>
      <c r="F715" s="540"/>
      <c r="G715" s="540"/>
      <c r="H715" s="540"/>
      <c r="I715" s="540"/>
      <c r="J715" s="534"/>
      <c r="K715" s="534"/>
      <c r="L715" s="610"/>
      <c r="M715" s="565"/>
      <c r="N715" s="87">
        <f>SUM(N710:N714)</f>
        <v>0</v>
      </c>
      <c r="O715" s="87">
        <f t="shared" ref="O715:T715" si="318">SUM(O710:O714)</f>
        <v>0</v>
      </c>
      <c r="P715" s="87">
        <f t="shared" si="318"/>
        <v>0</v>
      </c>
      <c r="Q715" s="175">
        <f t="shared" si="318"/>
        <v>0</v>
      </c>
      <c r="R715" s="175">
        <f t="shared" si="318"/>
        <v>7.5</v>
      </c>
      <c r="S715" s="175">
        <f t="shared" si="318"/>
        <v>0</v>
      </c>
      <c r="T715" s="175">
        <f t="shared" si="318"/>
        <v>0</v>
      </c>
      <c r="U715" s="176">
        <f t="shared" si="317"/>
        <v>7.5</v>
      </c>
      <c r="V715" s="177" t="s">
        <v>11</v>
      </c>
      <c r="W715" s="193">
        <f t="shared" ref="W715:AU715" si="319">SUM(W710:W714)</f>
        <v>0</v>
      </c>
      <c r="X715" s="193">
        <f t="shared" si="319"/>
        <v>0</v>
      </c>
      <c r="Y715" s="193">
        <f t="shared" si="319"/>
        <v>0</v>
      </c>
      <c r="Z715" s="193">
        <f t="shared" si="319"/>
        <v>0</v>
      </c>
      <c r="AA715" s="193">
        <f t="shared" si="319"/>
        <v>0</v>
      </c>
      <c r="AB715" s="193">
        <f t="shared" si="319"/>
        <v>0</v>
      </c>
      <c r="AC715" s="193">
        <f t="shared" si="319"/>
        <v>0</v>
      </c>
      <c r="AD715" s="193">
        <f t="shared" si="319"/>
        <v>0</v>
      </c>
      <c r="AE715" s="193">
        <f t="shared" si="319"/>
        <v>0</v>
      </c>
      <c r="AF715" s="193">
        <f t="shared" si="319"/>
        <v>0</v>
      </c>
      <c r="AG715" s="193">
        <f t="shared" si="319"/>
        <v>0</v>
      </c>
      <c r="AH715" s="175">
        <f t="shared" si="319"/>
        <v>0</v>
      </c>
      <c r="AI715" s="175">
        <f t="shared" si="319"/>
        <v>0</v>
      </c>
      <c r="AJ715" s="175">
        <f t="shared" si="319"/>
        <v>0</v>
      </c>
      <c r="AK715" s="193">
        <f t="shared" si="319"/>
        <v>0</v>
      </c>
      <c r="AL715" s="193">
        <f t="shared" si="319"/>
        <v>0</v>
      </c>
      <c r="AM715" s="193">
        <f t="shared" si="319"/>
        <v>0</v>
      </c>
      <c r="AN715" s="193">
        <f t="shared" si="319"/>
        <v>0</v>
      </c>
      <c r="AO715" s="193">
        <f t="shared" si="319"/>
        <v>0</v>
      </c>
      <c r="AP715" s="193">
        <f t="shared" si="319"/>
        <v>0</v>
      </c>
      <c r="AQ715" s="193">
        <f t="shared" si="319"/>
        <v>0</v>
      </c>
      <c r="AR715" s="193">
        <f t="shared" si="319"/>
        <v>0</v>
      </c>
      <c r="AS715" s="193">
        <f t="shared" si="319"/>
        <v>0</v>
      </c>
      <c r="AT715" s="193">
        <f t="shared" si="319"/>
        <v>0</v>
      </c>
      <c r="AU715" s="175">
        <f t="shared" si="319"/>
        <v>0</v>
      </c>
      <c r="AV715" s="328"/>
    </row>
    <row r="716" spans="1:48" ht="15.75" customHeight="1">
      <c r="A716" s="472"/>
      <c r="B716" s="535" t="s">
        <v>741</v>
      </c>
      <c r="C716" s="653" t="s">
        <v>742</v>
      </c>
      <c r="D716" s="614" t="s">
        <v>662</v>
      </c>
      <c r="E716" s="617" t="s">
        <v>743</v>
      </c>
      <c r="F716" s="6" t="s">
        <v>18</v>
      </c>
      <c r="G716" s="6" t="s">
        <v>20</v>
      </c>
      <c r="H716" s="6" t="s">
        <v>59</v>
      </c>
      <c r="I716" s="6" t="s">
        <v>724</v>
      </c>
      <c r="J716" s="532">
        <v>2023</v>
      </c>
      <c r="K716" s="532">
        <v>2023</v>
      </c>
      <c r="L716" s="541">
        <v>6.4340000000000002</v>
      </c>
      <c r="M716" s="563">
        <f>Q722+R722+S722+T722</f>
        <v>6.4341859999999995</v>
      </c>
      <c r="N716" s="9">
        <v>0</v>
      </c>
      <c r="O716" s="9">
        <v>0</v>
      </c>
      <c r="P716" s="9">
        <v>0</v>
      </c>
      <c r="Q716" s="9">
        <v>0</v>
      </c>
      <c r="R716" s="9">
        <v>6.4341859999999995</v>
      </c>
      <c r="S716" s="9">
        <v>0</v>
      </c>
      <c r="T716" s="9">
        <v>0</v>
      </c>
      <c r="U716" s="9">
        <f>SUM(N716:T716)</f>
        <v>6.4341859999999995</v>
      </c>
      <c r="V716" s="204" t="s">
        <v>3</v>
      </c>
      <c r="W716" s="93">
        <v>0</v>
      </c>
      <c r="X716" s="93">
        <f>X717</f>
        <v>1153.172</v>
      </c>
      <c r="Y716" s="93">
        <f t="shared" ref="Y716:AG716" si="320">Y717</f>
        <v>0</v>
      </c>
      <c r="Z716" s="93">
        <f t="shared" si="320"/>
        <v>0</v>
      </c>
      <c r="AA716" s="93">
        <f t="shared" si="320"/>
        <v>0</v>
      </c>
      <c r="AB716" s="93">
        <f t="shared" si="320"/>
        <v>0</v>
      </c>
      <c r="AC716" s="93">
        <f t="shared" si="320"/>
        <v>0</v>
      </c>
      <c r="AD716" s="93">
        <f t="shared" si="320"/>
        <v>0</v>
      </c>
      <c r="AE716" s="93">
        <f t="shared" si="320"/>
        <v>0</v>
      </c>
      <c r="AF716" s="93">
        <f t="shared" si="320"/>
        <v>0</v>
      </c>
      <c r="AG716" s="93">
        <f t="shared" si="320"/>
        <v>0</v>
      </c>
      <c r="AH716" s="9">
        <v>0</v>
      </c>
      <c r="AI716" s="9">
        <v>0</v>
      </c>
      <c r="AJ716" s="9">
        <v>0</v>
      </c>
      <c r="AK716" s="93">
        <v>0</v>
      </c>
      <c r="AL716" s="93">
        <v>0</v>
      </c>
      <c r="AM716" s="93">
        <v>0</v>
      </c>
      <c r="AN716" s="93">
        <v>0</v>
      </c>
      <c r="AO716" s="93">
        <v>0</v>
      </c>
      <c r="AP716" s="93">
        <v>0</v>
      </c>
      <c r="AQ716" s="93">
        <v>0</v>
      </c>
      <c r="AR716" s="93">
        <v>0</v>
      </c>
      <c r="AS716" s="93">
        <v>0</v>
      </c>
      <c r="AT716" s="93">
        <v>0</v>
      </c>
      <c r="AU716" s="9">
        <v>0</v>
      </c>
      <c r="AV716" s="302"/>
    </row>
    <row r="717" spans="1:48" s="275" customFormat="1" ht="15.75" hidden="1" customHeight="1">
      <c r="A717" s="472"/>
      <c r="B717" s="536"/>
      <c r="C717" s="654"/>
      <c r="D717" s="615"/>
      <c r="E717" s="618"/>
      <c r="F717" s="286"/>
      <c r="G717" s="286"/>
      <c r="H717" s="286"/>
      <c r="I717" s="286"/>
      <c r="J717" s="533"/>
      <c r="K717" s="533"/>
      <c r="L717" s="609"/>
      <c r="M717" s="564"/>
      <c r="N717" s="277"/>
      <c r="O717" s="277"/>
      <c r="P717" s="277"/>
      <c r="Q717" s="277"/>
      <c r="R717" s="277"/>
      <c r="S717" s="277"/>
      <c r="T717" s="277"/>
      <c r="U717" s="277"/>
      <c r="V717" s="287" t="s">
        <v>974</v>
      </c>
      <c r="W717" s="274"/>
      <c r="X717" s="274">
        <v>1153.172</v>
      </c>
      <c r="Y717" s="274"/>
      <c r="Z717" s="274"/>
      <c r="AA717" s="274"/>
      <c r="AB717" s="274"/>
      <c r="AC717" s="274"/>
      <c r="AD717" s="274"/>
      <c r="AE717" s="274"/>
      <c r="AF717" s="274"/>
      <c r="AG717" s="274"/>
      <c r="AH717" s="277"/>
      <c r="AI717" s="277"/>
      <c r="AJ717" s="277"/>
      <c r="AK717" s="274"/>
      <c r="AL717" s="274"/>
      <c r="AM717" s="274"/>
      <c r="AN717" s="274"/>
      <c r="AO717" s="274"/>
      <c r="AP717" s="274"/>
      <c r="AQ717" s="274"/>
      <c r="AR717" s="274"/>
      <c r="AS717" s="274"/>
      <c r="AT717" s="274"/>
      <c r="AU717" s="277"/>
      <c r="AV717" s="330"/>
    </row>
    <row r="718" spans="1:48" ht="20.25" customHeight="1">
      <c r="A718" s="472"/>
      <c r="B718" s="536"/>
      <c r="C718" s="654"/>
      <c r="D718" s="615"/>
      <c r="E718" s="618"/>
      <c r="F718" s="24" t="s">
        <v>19</v>
      </c>
      <c r="G718" s="24" t="s">
        <v>22</v>
      </c>
      <c r="H718" s="24" t="s">
        <v>59</v>
      </c>
      <c r="I718" s="24" t="s">
        <v>744</v>
      </c>
      <c r="J718" s="533"/>
      <c r="K718" s="533"/>
      <c r="L718" s="609"/>
      <c r="M718" s="564"/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f t="shared" ref="U718:U722" si="321">SUM(N718:T718)</f>
        <v>0</v>
      </c>
      <c r="V718" s="172" t="s">
        <v>8</v>
      </c>
      <c r="W718" s="93">
        <v>0</v>
      </c>
      <c r="X718" s="93">
        <v>0</v>
      </c>
      <c r="Y718" s="93">
        <v>0</v>
      </c>
      <c r="Z718" s="93">
        <v>0</v>
      </c>
      <c r="AA718" s="93">
        <v>0</v>
      </c>
      <c r="AB718" s="93">
        <v>0</v>
      </c>
      <c r="AC718" s="93">
        <v>0</v>
      </c>
      <c r="AD718" s="93">
        <v>0</v>
      </c>
      <c r="AE718" s="93">
        <v>0</v>
      </c>
      <c r="AF718" s="93">
        <v>0</v>
      </c>
      <c r="AG718" s="93">
        <v>0</v>
      </c>
      <c r="AH718" s="9">
        <v>0</v>
      </c>
      <c r="AI718" s="9">
        <v>0</v>
      </c>
      <c r="AJ718" s="9">
        <v>0</v>
      </c>
      <c r="AK718" s="93">
        <v>0</v>
      </c>
      <c r="AL718" s="93">
        <v>0</v>
      </c>
      <c r="AM718" s="93">
        <v>0</v>
      </c>
      <c r="AN718" s="93">
        <v>0</v>
      </c>
      <c r="AO718" s="93">
        <v>0</v>
      </c>
      <c r="AP718" s="93">
        <v>0</v>
      </c>
      <c r="AQ718" s="93">
        <v>0</v>
      </c>
      <c r="AR718" s="93">
        <v>0</v>
      </c>
      <c r="AS718" s="93">
        <v>0</v>
      </c>
      <c r="AT718" s="93">
        <v>0</v>
      </c>
      <c r="AU718" s="9">
        <v>0</v>
      </c>
      <c r="AV718" s="302"/>
    </row>
    <row r="719" spans="1:48" ht="22.5" customHeight="1">
      <c r="A719" s="472"/>
      <c r="B719" s="536"/>
      <c r="C719" s="654"/>
      <c r="D719" s="615"/>
      <c r="E719" s="618"/>
      <c r="F719" s="538" t="s">
        <v>39</v>
      </c>
      <c r="G719" s="538" t="s">
        <v>21</v>
      </c>
      <c r="H719" s="538" t="s">
        <v>59</v>
      </c>
      <c r="I719" s="538" t="s">
        <v>366</v>
      </c>
      <c r="J719" s="533"/>
      <c r="K719" s="533"/>
      <c r="L719" s="609"/>
      <c r="M719" s="564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>SUM(N719:T719)</f>
        <v>0</v>
      </c>
      <c r="V719" s="204" t="s">
        <v>50</v>
      </c>
      <c r="W719" s="93">
        <v>0</v>
      </c>
      <c r="X719" s="93">
        <v>0</v>
      </c>
      <c r="Y719" s="93">
        <v>0</v>
      </c>
      <c r="Z719" s="93">
        <v>0</v>
      </c>
      <c r="AA719" s="93">
        <v>0</v>
      </c>
      <c r="AB719" s="93">
        <v>0</v>
      </c>
      <c r="AC719" s="93">
        <v>0</v>
      </c>
      <c r="AD719" s="93">
        <v>0</v>
      </c>
      <c r="AE719" s="93">
        <v>0</v>
      </c>
      <c r="AF719" s="93">
        <v>0</v>
      </c>
      <c r="AG719" s="93">
        <v>0</v>
      </c>
      <c r="AH719" s="9">
        <v>0</v>
      </c>
      <c r="AI719" s="9">
        <v>0</v>
      </c>
      <c r="AJ719" s="9">
        <v>0</v>
      </c>
      <c r="AK719" s="93">
        <v>0</v>
      </c>
      <c r="AL719" s="93">
        <v>0</v>
      </c>
      <c r="AM719" s="93">
        <v>0</v>
      </c>
      <c r="AN719" s="93">
        <v>0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">
        <v>0</v>
      </c>
      <c r="AV719" s="302"/>
    </row>
    <row r="720" spans="1:48">
      <c r="A720" s="472"/>
      <c r="B720" s="536"/>
      <c r="C720" s="654"/>
      <c r="D720" s="615"/>
      <c r="E720" s="618"/>
      <c r="F720" s="539"/>
      <c r="G720" s="539"/>
      <c r="H720" s="539"/>
      <c r="I720" s="539"/>
      <c r="J720" s="533"/>
      <c r="K720" s="533"/>
      <c r="L720" s="609"/>
      <c r="M720" s="564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 t="shared" si="321"/>
        <v>0</v>
      </c>
      <c r="V720" s="204" t="s">
        <v>51</v>
      </c>
      <c r="W720" s="93">
        <v>0</v>
      </c>
      <c r="X720" s="93">
        <v>0</v>
      </c>
      <c r="Y720" s="93">
        <v>0</v>
      </c>
      <c r="Z720" s="93">
        <v>0</v>
      </c>
      <c r="AA720" s="93">
        <v>0</v>
      </c>
      <c r="AB720" s="93">
        <v>0</v>
      </c>
      <c r="AC720" s="93">
        <v>0</v>
      </c>
      <c r="AD720" s="93">
        <v>0</v>
      </c>
      <c r="AE720" s="93">
        <v>0</v>
      </c>
      <c r="AF720" s="93">
        <v>0</v>
      </c>
      <c r="AG720" s="93">
        <v>0</v>
      </c>
      <c r="AH720" s="9">
        <v>0</v>
      </c>
      <c r="AI720" s="9">
        <v>0</v>
      </c>
      <c r="AJ720" s="9">
        <v>0</v>
      </c>
      <c r="AK720" s="93">
        <v>0</v>
      </c>
      <c r="AL720" s="93">
        <v>0</v>
      </c>
      <c r="AM720" s="93">
        <v>0</v>
      </c>
      <c r="AN720" s="93">
        <v>0</v>
      </c>
      <c r="AO720" s="93">
        <v>0</v>
      </c>
      <c r="AP720" s="93">
        <v>0</v>
      </c>
      <c r="AQ720" s="93">
        <v>0</v>
      </c>
      <c r="AR720" s="93">
        <v>0</v>
      </c>
      <c r="AS720" s="93">
        <v>0</v>
      </c>
      <c r="AT720" s="93">
        <v>0</v>
      </c>
      <c r="AU720" s="9">
        <v>0</v>
      </c>
      <c r="AV720" s="302"/>
    </row>
    <row r="721" spans="1:48" ht="15.75" customHeight="1">
      <c r="A721" s="472"/>
      <c r="B721" s="536"/>
      <c r="C721" s="654"/>
      <c r="D721" s="615"/>
      <c r="E721" s="618"/>
      <c r="F721" s="539"/>
      <c r="G721" s="539"/>
      <c r="H721" s="539"/>
      <c r="I721" s="539"/>
      <c r="J721" s="533"/>
      <c r="K721" s="533"/>
      <c r="L721" s="609"/>
      <c r="M721" s="564"/>
      <c r="N721" s="85">
        <v>0</v>
      </c>
      <c r="O721" s="85">
        <v>0</v>
      </c>
      <c r="P721" s="85">
        <v>0</v>
      </c>
      <c r="Q721" s="85">
        <v>0</v>
      </c>
      <c r="R721" s="85">
        <v>0</v>
      </c>
      <c r="S721" s="85">
        <v>0</v>
      </c>
      <c r="T721" s="85">
        <v>0</v>
      </c>
      <c r="U721" s="9">
        <f t="shared" si="321"/>
        <v>0</v>
      </c>
      <c r="V721" s="204" t="s">
        <v>52</v>
      </c>
      <c r="W721" s="191">
        <v>0</v>
      </c>
      <c r="X721" s="191">
        <v>0</v>
      </c>
      <c r="Y721" s="191">
        <v>0</v>
      </c>
      <c r="Z721" s="191">
        <v>0</v>
      </c>
      <c r="AA721" s="191">
        <v>0</v>
      </c>
      <c r="AB721" s="191">
        <v>0</v>
      </c>
      <c r="AC721" s="191">
        <v>0</v>
      </c>
      <c r="AD721" s="191">
        <v>0</v>
      </c>
      <c r="AE721" s="191">
        <v>0</v>
      </c>
      <c r="AF721" s="191">
        <v>0</v>
      </c>
      <c r="AG721" s="191">
        <v>0</v>
      </c>
      <c r="AH721" s="85">
        <v>0</v>
      </c>
      <c r="AI721" s="85">
        <v>0</v>
      </c>
      <c r="AJ721" s="85">
        <v>0</v>
      </c>
      <c r="AK721" s="191">
        <v>0</v>
      </c>
      <c r="AL721" s="191">
        <v>0</v>
      </c>
      <c r="AM721" s="191">
        <v>0</v>
      </c>
      <c r="AN721" s="191">
        <v>0</v>
      </c>
      <c r="AO721" s="191">
        <v>0</v>
      </c>
      <c r="AP721" s="191">
        <v>0</v>
      </c>
      <c r="AQ721" s="191">
        <v>0</v>
      </c>
      <c r="AR721" s="191">
        <v>0</v>
      </c>
      <c r="AS721" s="191">
        <v>0</v>
      </c>
      <c r="AT721" s="191">
        <v>0</v>
      </c>
      <c r="AU721" s="85">
        <v>0</v>
      </c>
      <c r="AV721" s="302"/>
    </row>
    <row r="722" spans="1:48">
      <c r="A722" s="472"/>
      <c r="B722" s="537"/>
      <c r="C722" s="655"/>
      <c r="D722" s="616"/>
      <c r="E722" s="619"/>
      <c r="F722" s="540"/>
      <c r="G722" s="540"/>
      <c r="H722" s="540"/>
      <c r="I722" s="540"/>
      <c r="J722" s="534"/>
      <c r="K722" s="534"/>
      <c r="L722" s="610"/>
      <c r="M722" s="565"/>
      <c r="N722" s="87">
        <f>SUM(N716:N721)</f>
        <v>0</v>
      </c>
      <c r="O722" s="87">
        <f t="shared" ref="O722:T722" si="322">SUM(O716:O721)</f>
        <v>0</v>
      </c>
      <c r="P722" s="87">
        <f t="shared" si="322"/>
        <v>0</v>
      </c>
      <c r="Q722" s="175">
        <f t="shared" si="322"/>
        <v>0</v>
      </c>
      <c r="R722" s="175">
        <f t="shared" si="322"/>
        <v>6.4341859999999995</v>
      </c>
      <c r="S722" s="175">
        <f t="shared" si="322"/>
        <v>0</v>
      </c>
      <c r="T722" s="175">
        <f t="shared" si="322"/>
        <v>0</v>
      </c>
      <c r="U722" s="176">
        <f t="shared" si="321"/>
        <v>6.4341859999999995</v>
      </c>
      <c r="V722" s="177" t="s">
        <v>11</v>
      </c>
      <c r="W722" s="193">
        <f t="shared" ref="W722:AU722" si="323">SUM(W716:W721)</f>
        <v>0</v>
      </c>
      <c r="X722" s="193">
        <f>X716</f>
        <v>1153.172</v>
      </c>
      <c r="Y722" s="193">
        <f t="shared" ref="Y722:AG722" si="324">Y716</f>
        <v>0</v>
      </c>
      <c r="Z722" s="193">
        <f t="shared" si="324"/>
        <v>0</v>
      </c>
      <c r="AA722" s="193">
        <f t="shared" si="324"/>
        <v>0</v>
      </c>
      <c r="AB722" s="193">
        <f t="shared" si="324"/>
        <v>0</v>
      </c>
      <c r="AC722" s="193">
        <f t="shared" si="324"/>
        <v>0</v>
      </c>
      <c r="AD722" s="193">
        <f t="shared" si="324"/>
        <v>0</v>
      </c>
      <c r="AE722" s="193">
        <f t="shared" si="324"/>
        <v>0</v>
      </c>
      <c r="AF722" s="193">
        <f t="shared" si="324"/>
        <v>0</v>
      </c>
      <c r="AG722" s="193">
        <f t="shared" si="324"/>
        <v>0</v>
      </c>
      <c r="AH722" s="175">
        <f t="shared" si="323"/>
        <v>0</v>
      </c>
      <c r="AI722" s="175">
        <f t="shared" si="323"/>
        <v>0</v>
      </c>
      <c r="AJ722" s="175">
        <f t="shared" si="323"/>
        <v>0</v>
      </c>
      <c r="AK722" s="193">
        <f t="shared" si="323"/>
        <v>0</v>
      </c>
      <c r="AL722" s="193">
        <f t="shared" si="323"/>
        <v>0</v>
      </c>
      <c r="AM722" s="193">
        <f t="shared" si="323"/>
        <v>0</v>
      </c>
      <c r="AN722" s="193">
        <f t="shared" si="323"/>
        <v>0</v>
      </c>
      <c r="AO722" s="193">
        <f t="shared" si="323"/>
        <v>0</v>
      </c>
      <c r="AP722" s="193">
        <f t="shared" si="323"/>
        <v>0</v>
      </c>
      <c r="AQ722" s="193">
        <f t="shared" si="323"/>
        <v>0</v>
      </c>
      <c r="AR722" s="193">
        <f t="shared" si="323"/>
        <v>0</v>
      </c>
      <c r="AS722" s="193">
        <f t="shared" si="323"/>
        <v>0</v>
      </c>
      <c r="AT722" s="193">
        <f t="shared" si="323"/>
        <v>0</v>
      </c>
      <c r="AU722" s="175">
        <f t="shared" si="323"/>
        <v>0</v>
      </c>
      <c r="AV722" s="328"/>
    </row>
    <row r="723" spans="1:48" ht="15.75" customHeight="1">
      <c r="A723" s="472"/>
      <c r="B723" s="535" t="s">
        <v>745</v>
      </c>
      <c r="C723" s="653" t="s">
        <v>746</v>
      </c>
      <c r="D723" s="614" t="s">
        <v>662</v>
      </c>
      <c r="E723" s="617" t="s">
        <v>747</v>
      </c>
      <c r="F723" s="6" t="s">
        <v>18</v>
      </c>
      <c r="G723" s="6" t="s">
        <v>20</v>
      </c>
      <c r="H723" s="6" t="s">
        <v>59</v>
      </c>
      <c r="I723" s="6" t="s">
        <v>724</v>
      </c>
      <c r="J723" s="532">
        <v>2023</v>
      </c>
      <c r="K723" s="532">
        <v>2023</v>
      </c>
      <c r="L723" s="541">
        <v>6.375</v>
      </c>
      <c r="M723" s="563">
        <f>Q729+R729+S729+T729</f>
        <v>6.3753209999999996</v>
      </c>
      <c r="N723" s="9">
        <v>0</v>
      </c>
      <c r="O723" s="9">
        <v>0</v>
      </c>
      <c r="P723" s="9">
        <v>0</v>
      </c>
      <c r="Q723" s="9">
        <v>0</v>
      </c>
      <c r="R723" s="9">
        <v>6.3753209999999996</v>
      </c>
      <c r="S723" s="9">
        <v>0</v>
      </c>
      <c r="T723" s="9">
        <v>0</v>
      </c>
      <c r="U723" s="9">
        <f>SUM(N723:T723)</f>
        <v>6.3753209999999996</v>
      </c>
      <c r="V723" s="204" t="s">
        <v>3</v>
      </c>
      <c r="W723" s="93">
        <v>0</v>
      </c>
      <c r="X723" s="93">
        <f>X724</f>
        <v>0</v>
      </c>
      <c r="Y723" s="93">
        <v>0</v>
      </c>
      <c r="Z723" s="93">
        <v>0</v>
      </c>
      <c r="AA723" s="93">
        <v>0</v>
      </c>
      <c r="AB723" s="93">
        <v>0</v>
      </c>
      <c r="AC723" s="93">
        <v>0</v>
      </c>
      <c r="AD723" s="93">
        <v>0</v>
      </c>
      <c r="AE723" s="93">
        <v>0</v>
      </c>
      <c r="AF723" s="93">
        <f>AF724</f>
        <v>31.5</v>
      </c>
      <c r="AG723" s="93">
        <v>0</v>
      </c>
      <c r="AH723" s="9">
        <v>0</v>
      </c>
      <c r="AI723" s="9">
        <v>0</v>
      </c>
      <c r="AJ723" s="9">
        <v>0</v>
      </c>
      <c r="AK723" s="93">
        <v>0</v>
      </c>
      <c r="AL723" s="93">
        <v>0</v>
      </c>
      <c r="AM723" s="93">
        <v>0</v>
      </c>
      <c r="AN723" s="93">
        <v>0</v>
      </c>
      <c r="AO723" s="93">
        <v>0</v>
      </c>
      <c r="AP723" s="93">
        <v>0</v>
      </c>
      <c r="AQ723" s="93">
        <v>0</v>
      </c>
      <c r="AR723" s="93">
        <v>0</v>
      </c>
      <c r="AS723" s="93">
        <v>0</v>
      </c>
      <c r="AT723" s="93">
        <v>0</v>
      </c>
      <c r="AU723" s="9">
        <v>0</v>
      </c>
      <c r="AV723" s="302"/>
    </row>
    <row r="724" spans="1:48" s="275" customFormat="1" ht="30" customHeight="1">
      <c r="A724" s="472"/>
      <c r="B724" s="536"/>
      <c r="C724" s="654"/>
      <c r="D724" s="615"/>
      <c r="E724" s="618"/>
      <c r="F724" s="286"/>
      <c r="G724" s="286"/>
      <c r="H724" s="286"/>
      <c r="I724" s="286"/>
      <c r="J724" s="533"/>
      <c r="K724" s="533"/>
      <c r="L724" s="609"/>
      <c r="M724" s="564"/>
      <c r="N724" s="277"/>
      <c r="O724" s="277"/>
      <c r="P724" s="277"/>
      <c r="Q724" s="277"/>
      <c r="R724" s="277"/>
      <c r="S724" s="277"/>
      <c r="T724" s="277"/>
      <c r="U724" s="277"/>
      <c r="V724" s="287" t="s">
        <v>973</v>
      </c>
      <c r="W724" s="274"/>
      <c r="X724" s="274"/>
      <c r="Y724" s="274"/>
      <c r="Z724" s="274"/>
      <c r="AA724" s="274"/>
      <c r="AB724" s="274"/>
      <c r="AC724" s="274"/>
      <c r="AD724" s="274"/>
      <c r="AE724" s="274"/>
      <c r="AF724" s="274">
        <v>31.5</v>
      </c>
      <c r="AG724" s="274">
        <v>31.5</v>
      </c>
      <c r="AH724" s="277"/>
      <c r="AI724" s="277"/>
      <c r="AJ724" s="277"/>
      <c r="AK724" s="274"/>
      <c r="AL724" s="274"/>
      <c r="AM724" s="274"/>
      <c r="AN724" s="274"/>
      <c r="AO724" s="274"/>
      <c r="AP724" s="274"/>
      <c r="AQ724" s="274"/>
      <c r="AR724" s="274"/>
      <c r="AS724" s="274"/>
      <c r="AT724" s="274"/>
      <c r="AU724" s="277"/>
      <c r="AV724" s="330"/>
    </row>
    <row r="725" spans="1:48" ht="21" customHeight="1">
      <c r="A725" s="472"/>
      <c r="B725" s="536"/>
      <c r="C725" s="654"/>
      <c r="D725" s="615"/>
      <c r="E725" s="618"/>
      <c r="F725" s="24" t="s">
        <v>19</v>
      </c>
      <c r="G725" s="24" t="s">
        <v>22</v>
      </c>
      <c r="H725" s="24" t="s">
        <v>59</v>
      </c>
      <c r="I725" s="24" t="s">
        <v>748</v>
      </c>
      <c r="J725" s="533"/>
      <c r="K725" s="533"/>
      <c r="L725" s="609"/>
      <c r="M725" s="564"/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f t="shared" ref="U725:U729" si="325">SUM(N725:T725)</f>
        <v>0</v>
      </c>
      <c r="V725" s="172" t="s">
        <v>8</v>
      </c>
      <c r="W725" s="93">
        <v>0</v>
      </c>
      <c r="X725" s="93">
        <v>0</v>
      </c>
      <c r="Y725" s="93">
        <v>0</v>
      </c>
      <c r="Z725" s="93">
        <v>0</v>
      </c>
      <c r="AA725" s="93">
        <v>0</v>
      </c>
      <c r="AB725" s="93">
        <v>0</v>
      </c>
      <c r="AC725" s="93">
        <v>0</v>
      </c>
      <c r="AD725" s="93">
        <v>0</v>
      </c>
      <c r="AE725" s="93">
        <v>0</v>
      </c>
      <c r="AF725" s="93">
        <v>0</v>
      </c>
      <c r="AG725" s="93">
        <v>0</v>
      </c>
      <c r="AH725" s="9">
        <v>0</v>
      </c>
      <c r="AI725" s="9">
        <v>0</v>
      </c>
      <c r="AJ725" s="9">
        <v>0</v>
      </c>
      <c r="AK725" s="93">
        <v>0</v>
      </c>
      <c r="AL725" s="93">
        <v>0</v>
      </c>
      <c r="AM725" s="93">
        <v>0</v>
      </c>
      <c r="AN725" s="93">
        <v>0</v>
      </c>
      <c r="AO725" s="93">
        <v>0</v>
      </c>
      <c r="AP725" s="93">
        <v>0</v>
      </c>
      <c r="AQ725" s="93">
        <v>0</v>
      </c>
      <c r="AR725" s="93">
        <v>0</v>
      </c>
      <c r="AS725" s="93">
        <v>0</v>
      </c>
      <c r="AT725" s="93">
        <v>0</v>
      </c>
      <c r="AU725" s="9">
        <v>0</v>
      </c>
      <c r="AV725" s="302"/>
    </row>
    <row r="726" spans="1:48" ht="23.25" customHeight="1">
      <c r="A726" s="472"/>
      <c r="B726" s="536"/>
      <c r="C726" s="654"/>
      <c r="D726" s="615"/>
      <c r="E726" s="618"/>
      <c r="F726" s="538" t="s">
        <v>39</v>
      </c>
      <c r="G726" s="538" t="s">
        <v>21</v>
      </c>
      <c r="H726" s="538" t="s">
        <v>59</v>
      </c>
      <c r="I726" s="538" t="s">
        <v>684</v>
      </c>
      <c r="J726" s="533"/>
      <c r="K726" s="533"/>
      <c r="L726" s="609"/>
      <c r="M726" s="564"/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f>SUM(N726:T726)</f>
        <v>0</v>
      </c>
      <c r="V726" s="204" t="s">
        <v>50</v>
      </c>
      <c r="W726" s="93">
        <v>0</v>
      </c>
      <c r="X726" s="93">
        <v>0</v>
      </c>
      <c r="Y726" s="93">
        <v>0</v>
      </c>
      <c r="Z726" s="93">
        <v>0</v>
      </c>
      <c r="AA726" s="93">
        <v>0</v>
      </c>
      <c r="AB726" s="93">
        <v>0</v>
      </c>
      <c r="AC726" s="93">
        <v>0</v>
      </c>
      <c r="AD726" s="93">
        <v>0</v>
      </c>
      <c r="AE726" s="93">
        <v>0</v>
      </c>
      <c r="AF726" s="93">
        <v>0</v>
      </c>
      <c r="AG726" s="93">
        <v>0</v>
      </c>
      <c r="AH726" s="9">
        <v>0</v>
      </c>
      <c r="AI726" s="9">
        <v>0</v>
      </c>
      <c r="AJ726" s="9">
        <v>0</v>
      </c>
      <c r="AK726" s="93">
        <v>0</v>
      </c>
      <c r="AL726" s="93">
        <v>0</v>
      </c>
      <c r="AM726" s="93">
        <v>0</v>
      </c>
      <c r="AN726" s="93">
        <v>0</v>
      </c>
      <c r="AO726" s="93">
        <v>0</v>
      </c>
      <c r="AP726" s="93">
        <v>0</v>
      </c>
      <c r="AQ726" s="93">
        <v>0</v>
      </c>
      <c r="AR726" s="93">
        <v>0</v>
      </c>
      <c r="AS726" s="93">
        <v>0</v>
      </c>
      <c r="AT726" s="93">
        <v>0</v>
      </c>
      <c r="AU726" s="9">
        <v>0</v>
      </c>
      <c r="AV726" s="302"/>
    </row>
    <row r="727" spans="1:48">
      <c r="A727" s="472"/>
      <c r="B727" s="536"/>
      <c r="C727" s="654"/>
      <c r="D727" s="615"/>
      <c r="E727" s="618"/>
      <c r="F727" s="539"/>
      <c r="G727" s="539"/>
      <c r="H727" s="539"/>
      <c r="I727" s="539"/>
      <c r="J727" s="533"/>
      <c r="K727" s="533"/>
      <c r="L727" s="609"/>
      <c r="M727" s="564"/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f t="shared" si="325"/>
        <v>0</v>
      </c>
      <c r="V727" s="204" t="s">
        <v>51</v>
      </c>
      <c r="W727" s="93">
        <v>0</v>
      </c>
      <c r="X727" s="93">
        <v>0</v>
      </c>
      <c r="Y727" s="93">
        <v>0</v>
      </c>
      <c r="Z727" s="93">
        <v>0</v>
      </c>
      <c r="AA727" s="93">
        <v>0</v>
      </c>
      <c r="AB727" s="93">
        <v>0</v>
      </c>
      <c r="AC727" s="93">
        <v>0</v>
      </c>
      <c r="AD727" s="93">
        <v>0</v>
      </c>
      <c r="AE727" s="93">
        <v>0</v>
      </c>
      <c r="AF727" s="93">
        <v>0</v>
      </c>
      <c r="AG727" s="93">
        <v>0</v>
      </c>
      <c r="AH727" s="9">
        <v>0</v>
      </c>
      <c r="AI727" s="9">
        <v>0</v>
      </c>
      <c r="AJ727" s="9">
        <v>0</v>
      </c>
      <c r="AK727" s="93">
        <v>0</v>
      </c>
      <c r="AL727" s="93">
        <v>0</v>
      </c>
      <c r="AM727" s="93">
        <v>0</v>
      </c>
      <c r="AN727" s="93">
        <v>0</v>
      </c>
      <c r="AO727" s="93">
        <v>0</v>
      </c>
      <c r="AP727" s="93">
        <v>0</v>
      </c>
      <c r="AQ727" s="93">
        <v>0</v>
      </c>
      <c r="AR727" s="93">
        <v>0</v>
      </c>
      <c r="AS727" s="93">
        <v>0</v>
      </c>
      <c r="AT727" s="93">
        <v>0</v>
      </c>
      <c r="AU727" s="9">
        <v>0</v>
      </c>
      <c r="AV727" s="302"/>
    </row>
    <row r="728" spans="1:48" ht="15.75" customHeight="1">
      <c r="A728" s="472"/>
      <c r="B728" s="536"/>
      <c r="C728" s="654"/>
      <c r="D728" s="615"/>
      <c r="E728" s="618"/>
      <c r="F728" s="539"/>
      <c r="G728" s="539"/>
      <c r="H728" s="539"/>
      <c r="I728" s="539"/>
      <c r="J728" s="533"/>
      <c r="K728" s="533"/>
      <c r="L728" s="609"/>
      <c r="M728" s="564"/>
      <c r="N728" s="85">
        <v>0</v>
      </c>
      <c r="O728" s="85">
        <v>0</v>
      </c>
      <c r="P728" s="85">
        <v>0</v>
      </c>
      <c r="Q728" s="85">
        <v>0</v>
      </c>
      <c r="R728" s="85">
        <v>0</v>
      </c>
      <c r="S728" s="85">
        <v>0</v>
      </c>
      <c r="T728" s="85">
        <v>0</v>
      </c>
      <c r="U728" s="9">
        <f t="shared" si="325"/>
        <v>0</v>
      </c>
      <c r="V728" s="204" t="s">
        <v>52</v>
      </c>
      <c r="W728" s="191">
        <v>0</v>
      </c>
      <c r="X728" s="191">
        <v>0</v>
      </c>
      <c r="Y728" s="191">
        <v>0</v>
      </c>
      <c r="Z728" s="191">
        <v>0</v>
      </c>
      <c r="AA728" s="191">
        <v>0</v>
      </c>
      <c r="AB728" s="191">
        <v>0</v>
      </c>
      <c r="AC728" s="191">
        <v>0</v>
      </c>
      <c r="AD728" s="191">
        <v>0</v>
      </c>
      <c r="AE728" s="191">
        <v>0</v>
      </c>
      <c r="AF728" s="191">
        <v>0</v>
      </c>
      <c r="AG728" s="191">
        <v>0</v>
      </c>
      <c r="AH728" s="85">
        <v>0</v>
      </c>
      <c r="AI728" s="85">
        <v>0</v>
      </c>
      <c r="AJ728" s="85">
        <v>0</v>
      </c>
      <c r="AK728" s="191">
        <v>0</v>
      </c>
      <c r="AL728" s="191">
        <v>0</v>
      </c>
      <c r="AM728" s="191">
        <v>0</v>
      </c>
      <c r="AN728" s="191">
        <v>0</v>
      </c>
      <c r="AO728" s="191">
        <v>0</v>
      </c>
      <c r="AP728" s="191">
        <v>0</v>
      </c>
      <c r="AQ728" s="191">
        <v>0</v>
      </c>
      <c r="AR728" s="191">
        <v>0</v>
      </c>
      <c r="AS728" s="191">
        <v>0</v>
      </c>
      <c r="AT728" s="191">
        <v>0</v>
      </c>
      <c r="AU728" s="85">
        <v>0</v>
      </c>
      <c r="AV728" s="302"/>
    </row>
    <row r="729" spans="1:48">
      <c r="A729" s="473"/>
      <c r="B729" s="537"/>
      <c r="C729" s="655"/>
      <c r="D729" s="616"/>
      <c r="E729" s="619"/>
      <c r="F729" s="540"/>
      <c r="G729" s="540"/>
      <c r="H729" s="540"/>
      <c r="I729" s="540"/>
      <c r="J729" s="534"/>
      <c r="K729" s="534"/>
      <c r="L729" s="610"/>
      <c r="M729" s="565"/>
      <c r="N729" s="87">
        <f>SUM(N723:N728)</f>
        <v>0</v>
      </c>
      <c r="O729" s="87">
        <f t="shared" ref="O729:T729" si="326">SUM(O723:O728)</f>
        <v>0</v>
      </c>
      <c r="P729" s="87">
        <f t="shared" si="326"/>
        <v>0</v>
      </c>
      <c r="Q729" s="175">
        <f t="shared" si="326"/>
        <v>0</v>
      </c>
      <c r="R729" s="175">
        <f t="shared" si="326"/>
        <v>6.3753209999999996</v>
      </c>
      <c r="S729" s="175">
        <f t="shared" si="326"/>
        <v>0</v>
      </c>
      <c r="T729" s="175">
        <f t="shared" si="326"/>
        <v>0</v>
      </c>
      <c r="U729" s="176">
        <f t="shared" si="325"/>
        <v>6.3753209999999996</v>
      </c>
      <c r="V729" s="177" t="s">
        <v>11</v>
      </c>
      <c r="W729" s="193">
        <f t="shared" ref="W729:AU729" si="327">SUM(W723:W728)</f>
        <v>0</v>
      </c>
      <c r="X729" s="193">
        <f>X723</f>
        <v>0</v>
      </c>
      <c r="Y729" s="193">
        <f t="shared" si="327"/>
        <v>0</v>
      </c>
      <c r="Z729" s="193">
        <f t="shared" si="327"/>
        <v>0</v>
      </c>
      <c r="AA729" s="193">
        <f t="shared" si="327"/>
        <v>0</v>
      </c>
      <c r="AB729" s="193">
        <f t="shared" si="327"/>
        <v>0</v>
      </c>
      <c r="AC729" s="193">
        <f t="shared" si="327"/>
        <v>0</v>
      </c>
      <c r="AD729" s="193">
        <f t="shared" si="327"/>
        <v>0</v>
      </c>
      <c r="AE729" s="193">
        <f t="shared" si="327"/>
        <v>0</v>
      </c>
      <c r="AF729" s="193">
        <f>AF723</f>
        <v>31.5</v>
      </c>
      <c r="AG729" s="193">
        <f t="shared" si="327"/>
        <v>31.5</v>
      </c>
      <c r="AH729" s="175">
        <f t="shared" si="327"/>
        <v>0</v>
      </c>
      <c r="AI729" s="175">
        <f t="shared" si="327"/>
        <v>0</v>
      </c>
      <c r="AJ729" s="175">
        <f t="shared" si="327"/>
        <v>0</v>
      </c>
      <c r="AK729" s="193">
        <f t="shared" si="327"/>
        <v>0</v>
      </c>
      <c r="AL729" s="193">
        <f t="shared" si="327"/>
        <v>0</v>
      </c>
      <c r="AM729" s="193">
        <f t="shared" si="327"/>
        <v>0</v>
      </c>
      <c r="AN729" s="193">
        <f t="shared" si="327"/>
        <v>0</v>
      </c>
      <c r="AO729" s="193">
        <f t="shared" si="327"/>
        <v>0</v>
      </c>
      <c r="AP729" s="193">
        <f t="shared" si="327"/>
        <v>0</v>
      </c>
      <c r="AQ729" s="193">
        <f t="shared" si="327"/>
        <v>0</v>
      </c>
      <c r="AR729" s="193">
        <f t="shared" si="327"/>
        <v>0</v>
      </c>
      <c r="AS729" s="193">
        <f t="shared" si="327"/>
        <v>0</v>
      </c>
      <c r="AT729" s="193">
        <f t="shared" si="327"/>
        <v>0</v>
      </c>
      <c r="AU729" s="175">
        <f t="shared" si="327"/>
        <v>0</v>
      </c>
      <c r="AV729" s="328"/>
    </row>
    <row r="730" spans="1:48" ht="19.5" hidden="1" customHeight="1">
      <c r="A730" s="556" t="s">
        <v>643</v>
      </c>
      <c r="B730" s="557"/>
      <c r="C730" s="557"/>
      <c r="D730" s="557"/>
      <c r="E730" s="557"/>
      <c r="F730" s="557"/>
      <c r="G730" s="557"/>
      <c r="H730" s="557"/>
      <c r="I730" s="557"/>
      <c r="J730" s="557"/>
      <c r="K730" s="557"/>
      <c r="L730" s="557"/>
      <c r="M730" s="557"/>
      <c r="N730" s="557"/>
      <c r="O730" s="557"/>
      <c r="P730" s="557"/>
      <c r="Q730" s="557"/>
      <c r="R730" s="557"/>
      <c r="S730" s="557"/>
      <c r="T730" s="557"/>
      <c r="U730" s="557"/>
      <c r="V730" s="557"/>
      <c r="W730" s="558"/>
      <c r="X730" s="558"/>
      <c r="Y730" s="558"/>
      <c r="Z730" s="558"/>
      <c r="AA730" s="558"/>
      <c r="AB730" s="558"/>
      <c r="AC730" s="558"/>
      <c r="AD730" s="558"/>
      <c r="AE730" s="558"/>
      <c r="AF730" s="558"/>
      <c r="AG730" s="558"/>
      <c r="AH730" s="558"/>
      <c r="AI730" s="558"/>
      <c r="AJ730" s="558"/>
      <c r="AK730" s="558"/>
      <c r="AL730" s="558"/>
      <c r="AM730" s="558"/>
      <c r="AN730" s="558"/>
      <c r="AO730" s="558"/>
      <c r="AP730" s="558"/>
      <c r="AQ730" s="558"/>
      <c r="AR730" s="558"/>
      <c r="AS730" s="558"/>
      <c r="AT730" s="558"/>
      <c r="AU730" s="558"/>
      <c r="AV730" s="559"/>
    </row>
    <row r="731" spans="1:48" hidden="1">
      <c r="A731" s="596" t="s">
        <v>644</v>
      </c>
      <c r="B731" s="597"/>
      <c r="C731" s="597"/>
      <c r="D731" s="597"/>
      <c r="E731" s="597"/>
      <c r="F731" s="597"/>
      <c r="G731" s="597"/>
      <c r="H731" s="597"/>
      <c r="I731" s="597"/>
      <c r="J731" s="597"/>
      <c r="K731" s="597"/>
      <c r="L731" s="597"/>
      <c r="M731" s="597"/>
      <c r="N731" s="597"/>
      <c r="O731" s="597"/>
      <c r="P731" s="597"/>
      <c r="Q731" s="597"/>
      <c r="R731" s="597"/>
      <c r="S731" s="597"/>
      <c r="T731" s="597"/>
      <c r="U731" s="597"/>
      <c r="V731" s="598"/>
      <c r="W731" s="190"/>
      <c r="X731" s="190"/>
      <c r="Y731" s="190"/>
      <c r="Z731" s="190"/>
      <c r="AA731" s="190"/>
      <c r="AB731" s="190"/>
      <c r="AC731" s="190"/>
      <c r="AD731" s="190"/>
      <c r="AE731" s="190"/>
      <c r="AF731" s="190"/>
      <c r="AG731" s="190"/>
      <c r="AH731" s="188"/>
      <c r="AI731" s="188"/>
      <c r="AJ731" s="188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88"/>
      <c r="AV731" s="302"/>
    </row>
    <row r="732" spans="1:48" ht="15.75" hidden="1" customHeight="1">
      <c r="B732" s="544" t="s">
        <v>45</v>
      </c>
      <c r="C732" s="545"/>
      <c r="D732" s="545"/>
      <c r="E732" s="545"/>
      <c r="F732" s="545"/>
      <c r="G732" s="545"/>
      <c r="H732" s="545"/>
      <c r="I732" s="545"/>
      <c r="J732" s="545"/>
      <c r="K732" s="545"/>
      <c r="L732" s="545"/>
      <c r="M732" s="546"/>
      <c r="N732" s="85"/>
      <c r="O732" s="85"/>
      <c r="P732" s="85"/>
      <c r="Q732" s="85"/>
      <c r="R732" s="85"/>
      <c r="S732" s="85"/>
      <c r="T732" s="85"/>
      <c r="U732" s="9"/>
      <c r="V732" s="172"/>
      <c r="W732" s="190"/>
      <c r="X732" s="190"/>
      <c r="Y732" s="190"/>
      <c r="Z732" s="190"/>
      <c r="AA732" s="190"/>
      <c r="AB732" s="190"/>
      <c r="AC732" s="190"/>
      <c r="AD732" s="190"/>
      <c r="AE732" s="190"/>
      <c r="AF732" s="190"/>
      <c r="AG732" s="190"/>
      <c r="AH732" s="188"/>
      <c r="AI732" s="188"/>
      <c r="AJ732" s="188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88"/>
      <c r="AV732" s="302"/>
    </row>
    <row r="733" spans="1:48" hidden="1">
      <c r="A733" s="600"/>
      <c r="B733" s="601"/>
      <c r="C733" s="601"/>
      <c r="D733" s="601"/>
      <c r="E733" s="602"/>
      <c r="F733" s="47"/>
      <c r="G733" s="47"/>
      <c r="H733" s="47"/>
      <c r="I733" s="47"/>
      <c r="J733" s="47"/>
      <c r="K733" s="47"/>
      <c r="L733" s="47"/>
      <c r="M733" s="47"/>
      <c r="N733" s="85">
        <f t="shared" ref="N733:U733" si="328">N723+N716+N710+N704+N698+N690+N682+N674+N668+N662+N656+N650</f>
        <v>4.2690219999999997</v>
      </c>
      <c r="O733" s="85">
        <f t="shared" si="328"/>
        <v>7.4527700000000001</v>
      </c>
      <c r="P733" s="85">
        <f t="shared" si="328"/>
        <v>4.8083999999999989</v>
      </c>
      <c r="Q733" s="85">
        <f t="shared" si="328"/>
        <v>81.437422000000012</v>
      </c>
      <c r="R733" s="85">
        <f t="shared" si="328"/>
        <v>45.308654500000003</v>
      </c>
      <c r="S733" s="85">
        <f t="shared" si="328"/>
        <v>7.3750000000000009E-4</v>
      </c>
      <c r="T733" s="85">
        <f t="shared" si="328"/>
        <v>7.3750000000000009E-4</v>
      </c>
      <c r="U733" s="85">
        <f t="shared" si="328"/>
        <v>143.27774350000001</v>
      </c>
      <c r="V733" s="172" t="s">
        <v>3</v>
      </c>
      <c r="W733" s="191">
        <f t="shared" ref="W733:AU733" si="329">W723+W716+W710+W704+W698+W690+W682+W674+W668+W662+W656+W650</f>
        <v>81437.72</v>
      </c>
      <c r="X733" s="191">
        <f t="shared" si="329"/>
        <v>1153.172</v>
      </c>
      <c r="Y733" s="191">
        <f t="shared" si="329"/>
        <v>0</v>
      </c>
      <c r="Z733" s="191">
        <f t="shared" si="329"/>
        <v>0</v>
      </c>
      <c r="AA733" s="191">
        <f t="shared" si="329"/>
        <v>0</v>
      </c>
      <c r="AB733" s="191">
        <f t="shared" si="329"/>
        <v>0</v>
      </c>
      <c r="AC733" s="191">
        <f t="shared" si="329"/>
        <v>0</v>
      </c>
      <c r="AD733" s="191">
        <f t="shared" si="329"/>
        <v>0</v>
      </c>
      <c r="AE733" s="191">
        <f t="shared" si="329"/>
        <v>0</v>
      </c>
      <c r="AF733" s="191">
        <f t="shared" si="329"/>
        <v>31.5</v>
      </c>
      <c r="AG733" s="191">
        <f t="shared" si="329"/>
        <v>0</v>
      </c>
      <c r="AH733" s="85">
        <f t="shared" si="329"/>
        <v>0</v>
      </c>
      <c r="AI733" s="85">
        <f t="shared" si="329"/>
        <v>0</v>
      </c>
      <c r="AJ733" s="85">
        <f t="shared" si="329"/>
        <v>0</v>
      </c>
      <c r="AK733" s="191">
        <f t="shared" si="329"/>
        <v>0</v>
      </c>
      <c r="AL733" s="191">
        <f t="shared" si="329"/>
        <v>0</v>
      </c>
      <c r="AM733" s="191">
        <f t="shared" si="329"/>
        <v>0</v>
      </c>
      <c r="AN733" s="191">
        <f t="shared" si="329"/>
        <v>0</v>
      </c>
      <c r="AO733" s="191">
        <f t="shared" si="329"/>
        <v>0</v>
      </c>
      <c r="AP733" s="191">
        <f t="shared" si="329"/>
        <v>0</v>
      </c>
      <c r="AQ733" s="191">
        <f t="shared" si="329"/>
        <v>0</v>
      </c>
      <c r="AR733" s="191">
        <f t="shared" si="329"/>
        <v>0</v>
      </c>
      <c r="AS733" s="191">
        <f t="shared" si="329"/>
        <v>0</v>
      </c>
      <c r="AT733" s="191">
        <f t="shared" si="329"/>
        <v>0</v>
      </c>
      <c r="AU733" s="85">
        <f t="shared" si="329"/>
        <v>0</v>
      </c>
      <c r="AV733" s="302"/>
    </row>
    <row r="734" spans="1:48" ht="15.75" hidden="1" customHeight="1">
      <c r="A734" s="603"/>
      <c r="B734" s="604"/>
      <c r="C734" s="604"/>
      <c r="D734" s="604"/>
      <c r="E734" s="605"/>
      <c r="F734" s="47"/>
      <c r="G734" s="47"/>
      <c r="H734" s="47"/>
      <c r="I734" s="47"/>
      <c r="J734" s="47"/>
      <c r="K734" s="47"/>
      <c r="L734" s="47"/>
      <c r="M734" s="47"/>
      <c r="N734" s="85">
        <f t="shared" ref="N734:U738" si="330">N725+N718+N711+N705+N699+N693+N683+N676+N669+N663+N657+N651</f>
        <v>0</v>
      </c>
      <c r="O734" s="85">
        <f t="shared" si="330"/>
        <v>0</v>
      </c>
      <c r="P734" s="85">
        <f t="shared" si="330"/>
        <v>0</v>
      </c>
      <c r="Q734" s="85">
        <f t="shared" si="330"/>
        <v>0</v>
      </c>
      <c r="R734" s="85">
        <f t="shared" si="330"/>
        <v>0</v>
      </c>
      <c r="S734" s="85">
        <f t="shared" si="330"/>
        <v>0</v>
      </c>
      <c r="T734" s="85">
        <f t="shared" si="330"/>
        <v>0</v>
      </c>
      <c r="U734" s="85">
        <f t="shared" si="330"/>
        <v>0</v>
      </c>
      <c r="V734" s="172" t="s">
        <v>8</v>
      </c>
      <c r="W734" s="191">
        <f t="shared" ref="W734:AU738" si="331">W725+W718+W711+W705+W699+W693+W683+W676+W669+W663+W657+W651</f>
        <v>0</v>
      </c>
      <c r="X734" s="191">
        <f t="shared" si="331"/>
        <v>0</v>
      </c>
      <c r="Y734" s="191">
        <f t="shared" si="331"/>
        <v>0</v>
      </c>
      <c r="Z734" s="191">
        <f t="shared" si="331"/>
        <v>0</v>
      </c>
      <c r="AA734" s="191">
        <f t="shared" si="331"/>
        <v>0</v>
      </c>
      <c r="AB734" s="191">
        <f t="shared" si="331"/>
        <v>0</v>
      </c>
      <c r="AC734" s="191">
        <f t="shared" si="331"/>
        <v>0</v>
      </c>
      <c r="AD734" s="191">
        <f t="shared" si="331"/>
        <v>0</v>
      </c>
      <c r="AE734" s="191">
        <f t="shared" si="331"/>
        <v>0</v>
      </c>
      <c r="AF734" s="191">
        <f t="shared" si="331"/>
        <v>0</v>
      </c>
      <c r="AG734" s="191">
        <f t="shared" si="331"/>
        <v>0</v>
      </c>
      <c r="AH734" s="85">
        <f t="shared" si="331"/>
        <v>0</v>
      </c>
      <c r="AI734" s="85">
        <f t="shared" si="331"/>
        <v>0</v>
      </c>
      <c r="AJ734" s="85">
        <f t="shared" si="331"/>
        <v>0</v>
      </c>
      <c r="AK734" s="191">
        <f t="shared" si="331"/>
        <v>0</v>
      </c>
      <c r="AL734" s="191">
        <f t="shared" si="331"/>
        <v>0</v>
      </c>
      <c r="AM734" s="191">
        <f t="shared" si="331"/>
        <v>0</v>
      </c>
      <c r="AN734" s="191">
        <f t="shared" si="331"/>
        <v>0</v>
      </c>
      <c r="AO734" s="191">
        <f t="shared" si="331"/>
        <v>0</v>
      </c>
      <c r="AP734" s="191">
        <f t="shared" si="331"/>
        <v>0</v>
      </c>
      <c r="AQ734" s="191">
        <f t="shared" si="331"/>
        <v>0</v>
      </c>
      <c r="AR734" s="191">
        <f t="shared" si="331"/>
        <v>0</v>
      </c>
      <c r="AS734" s="191">
        <f t="shared" si="331"/>
        <v>0</v>
      </c>
      <c r="AT734" s="191">
        <f t="shared" si="331"/>
        <v>0</v>
      </c>
      <c r="AU734" s="85">
        <f t="shared" si="331"/>
        <v>0</v>
      </c>
      <c r="AV734" s="302"/>
    </row>
    <row r="735" spans="1:48" ht="31.5" hidden="1">
      <c r="A735" s="603"/>
      <c r="B735" s="604"/>
      <c r="C735" s="604"/>
      <c r="D735" s="604"/>
      <c r="E735" s="605"/>
      <c r="F735" s="47"/>
      <c r="G735" s="47"/>
      <c r="H735" s="47"/>
      <c r="I735" s="47"/>
      <c r="J735" s="47"/>
      <c r="K735" s="47"/>
      <c r="L735" s="47"/>
      <c r="M735" s="47"/>
      <c r="N735" s="85">
        <f t="shared" si="330"/>
        <v>0</v>
      </c>
      <c r="O735" s="85">
        <f t="shared" si="330"/>
        <v>0</v>
      </c>
      <c r="P735" s="85">
        <f t="shared" si="330"/>
        <v>0</v>
      </c>
      <c r="Q735" s="85">
        <f t="shared" si="330"/>
        <v>0</v>
      </c>
      <c r="R735" s="85">
        <f t="shared" si="330"/>
        <v>0</v>
      </c>
      <c r="S735" s="85">
        <f t="shared" si="330"/>
        <v>0</v>
      </c>
      <c r="T735" s="85">
        <f t="shared" si="330"/>
        <v>0</v>
      </c>
      <c r="U735" s="85">
        <f t="shared" si="330"/>
        <v>0</v>
      </c>
      <c r="V735" s="172" t="s">
        <v>50</v>
      </c>
      <c r="W735" s="191">
        <f t="shared" si="331"/>
        <v>0</v>
      </c>
      <c r="X735" s="191">
        <f t="shared" si="331"/>
        <v>0</v>
      </c>
      <c r="Y735" s="191">
        <f t="shared" si="331"/>
        <v>0</v>
      </c>
      <c r="Z735" s="191">
        <f t="shared" si="331"/>
        <v>0</v>
      </c>
      <c r="AA735" s="191">
        <f t="shared" si="331"/>
        <v>0</v>
      </c>
      <c r="AB735" s="191">
        <f t="shared" si="331"/>
        <v>0</v>
      </c>
      <c r="AC735" s="191">
        <f t="shared" si="331"/>
        <v>0</v>
      </c>
      <c r="AD735" s="191">
        <f t="shared" si="331"/>
        <v>0</v>
      </c>
      <c r="AE735" s="191">
        <f t="shared" si="331"/>
        <v>0</v>
      </c>
      <c r="AF735" s="191">
        <f t="shared" si="331"/>
        <v>0</v>
      </c>
      <c r="AG735" s="191">
        <f t="shared" si="331"/>
        <v>0</v>
      </c>
      <c r="AH735" s="85">
        <f t="shared" si="331"/>
        <v>0</v>
      </c>
      <c r="AI735" s="85">
        <f t="shared" si="331"/>
        <v>0</v>
      </c>
      <c r="AJ735" s="85">
        <f t="shared" si="331"/>
        <v>0</v>
      </c>
      <c r="AK735" s="191">
        <f t="shared" si="331"/>
        <v>0</v>
      </c>
      <c r="AL735" s="191">
        <f t="shared" si="331"/>
        <v>0</v>
      </c>
      <c r="AM735" s="191">
        <f t="shared" si="331"/>
        <v>0</v>
      </c>
      <c r="AN735" s="191">
        <f t="shared" si="331"/>
        <v>0</v>
      </c>
      <c r="AO735" s="191">
        <f t="shared" si="331"/>
        <v>0</v>
      </c>
      <c r="AP735" s="191">
        <f t="shared" si="331"/>
        <v>0</v>
      </c>
      <c r="AQ735" s="191">
        <f t="shared" si="331"/>
        <v>0</v>
      </c>
      <c r="AR735" s="191">
        <f t="shared" si="331"/>
        <v>0</v>
      </c>
      <c r="AS735" s="191">
        <f t="shared" si="331"/>
        <v>0</v>
      </c>
      <c r="AT735" s="191">
        <f t="shared" si="331"/>
        <v>0</v>
      </c>
      <c r="AU735" s="85">
        <f t="shared" si="331"/>
        <v>0</v>
      </c>
      <c r="AV735" s="302"/>
    </row>
    <row r="736" spans="1:48" hidden="1">
      <c r="A736" s="603"/>
      <c r="B736" s="604"/>
      <c r="C736" s="604"/>
      <c r="D736" s="604"/>
      <c r="E736" s="605"/>
      <c r="F736" s="47"/>
      <c r="G736" s="47"/>
      <c r="H736" s="47"/>
      <c r="I736" s="47"/>
      <c r="J736" s="47"/>
      <c r="K736" s="47"/>
      <c r="L736" s="47"/>
      <c r="M736" s="47"/>
      <c r="N736" s="85">
        <f t="shared" si="330"/>
        <v>0</v>
      </c>
      <c r="O736" s="85">
        <f t="shared" si="330"/>
        <v>0</v>
      </c>
      <c r="P736" s="85">
        <f t="shared" si="330"/>
        <v>0</v>
      </c>
      <c r="Q736" s="85">
        <f t="shared" si="330"/>
        <v>0</v>
      </c>
      <c r="R736" s="85">
        <f t="shared" si="330"/>
        <v>0</v>
      </c>
      <c r="S736" s="85">
        <f t="shared" si="330"/>
        <v>0</v>
      </c>
      <c r="T736" s="85">
        <f t="shared" si="330"/>
        <v>0</v>
      </c>
      <c r="U736" s="85">
        <f t="shared" si="330"/>
        <v>0</v>
      </c>
      <c r="V736" s="172" t="s">
        <v>51</v>
      </c>
      <c r="W736" s="191">
        <f t="shared" si="331"/>
        <v>0</v>
      </c>
      <c r="X736" s="191">
        <f t="shared" si="331"/>
        <v>0</v>
      </c>
      <c r="Y736" s="191">
        <f t="shared" si="331"/>
        <v>0</v>
      </c>
      <c r="Z736" s="191">
        <f t="shared" si="331"/>
        <v>0</v>
      </c>
      <c r="AA736" s="191">
        <f t="shared" si="331"/>
        <v>0</v>
      </c>
      <c r="AB736" s="191">
        <f t="shared" si="331"/>
        <v>0</v>
      </c>
      <c r="AC736" s="191">
        <f t="shared" si="331"/>
        <v>0</v>
      </c>
      <c r="AD736" s="191">
        <f t="shared" si="331"/>
        <v>0</v>
      </c>
      <c r="AE736" s="191">
        <f t="shared" si="331"/>
        <v>0</v>
      </c>
      <c r="AF736" s="191">
        <f t="shared" si="331"/>
        <v>0</v>
      </c>
      <c r="AG736" s="191">
        <f t="shared" si="331"/>
        <v>0</v>
      </c>
      <c r="AH736" s="85">
        <f t="shared" si="331"/>
        <v>0</v>
      </c>
      <c r="AI736" s="85">
        <f t="shared" si="331"/>
        <v>0</v>
      </c>
      <c r="AJ736" s="85">
        <f t="shared" si="331"/>
        <v>0</v>
      </c>
      <c r="AK736" s="191">
        <f t="shared" si="331"/>
        <v>0</v>
      </c>
      <c r="AL736" s="191">
        <f t="shared" si="331"/>
        <v>0</v>
      </c>
      <c r="AM736" s="191">
        <f t="shared" si="331"/>
        <v>0</v>
      </c>
      <c r="AN736" s="191">
        <f t="shared" si="331"/>
        <v>0</v>
      </c>
      <c r="AO736" s="191">
        <f t="shared" si="331"/>
        <v>0</v>
      </c>
      <c r="AP736" s="191">
        <f t="shared" si="331"/>
        <v>0</v>
      </c>
      <c r="AQ736" s="191">
        <f t="shared" si="331"/>
        <v>0</v>
      </c>
      <c r="AR736" s="191">
        <f t="shared" si="331"/>
        <v>0</v>
      </c>
      <c r="AS736" s="191">
        <f t="shared" si="331"/>
        <v>0</v>
      </c>
      <c r="AT736" s="191">
        <f t="shared" si="331"/>
        <v>0</v>
      </c>
      <c r="AU736" s="85">
        <f t="shared" si="331"/>
        <v>0</v>
      </c>
      <c r="AV736" s="302"/>
    </row>
    <row r="737" spans="1:48" hidden="1">
      <c r="A737" s="603"/>
      <c r="B737" s="604"/>
      <c r="C737" s="604"/>
      <c r="D737" s="604"/>
      <c r="E737" s="605"/>
      <c r="F737" s="47"/>
      <c r="G737" s="47"/>
      <c r="H737" s="47"/>
      <c r="I737" s="47"/>
      <c r="J737" s="47"/>
      <c r="K737" s="47"/>
      <c r="L737" s="47"/>
      <c r="M737" s="47"/>
      <c r="N737" s="85">
        <f t="shared" si="330"/>
        <v>1.2467699999999999</v>
      </c>
      <c r="O737" s="85">
        <f t="shared" si="330"/>
        <v>0</v>
      </c>
      <c r="P737" s="85">
        <f t="shared" si="330"/>
        <v>0</v>
      </c>
      <c r="Q737" s="85">
        <f t="shared" si="330"/>
        <v>0</v>
      </c>
      <c r="R737" s="85">
        <f t="shared" si="330"/>
        <v>0</v>
      </c>
      <c r="S737" s="85">
        <f t="shared" si="330"/>
        <v>0</v>
      </c>
      <c r="T737" s="85">
        <f t="shared" si="330"/>
        <v>0</v>
      </c>
      <c r="U737" s="85">
        <f t="shared" si="330"/>
        <v>1.2467699999999999</v>
      </c>
      <c r="V737" s="172" t="s">
        <v>52</v>
      </c>
      <c r="W737" s="191">
        <f t="shared" si="331"/>
        <v>0</v>
      </c>
      <c r="X737" s="191">
        <f t="shared" si="331"/>
        <v>0</v>
      </c>
      <c r="Y737" s="191">
        <f t="shared" si="331"/>
        <v>0</v>
      </c>
      <c r="Z737" s="191">
        <f t="shared" si="331"/>
        <v>0</v>
      </c>
      <c r="AA737" s="191">
        <f t="shared" si="331"/>
        <v>0</v>
      </c>
      <c r="AB737" s="191">
        <f t="shared" si="331"/>
        <v>0</v>
      </c>
      <c r="AC737" s="191">
        <f t="shared" si="331"/>
        <v>0</v>
      </c>
      <c r="AD737" s="191">
        <f t="shared" si="331"/>
        <v>0</v>
      </c>
      <c r="AE737" s="191">
        <f t="shared" si="331"/>
        <v>0</v>
      </c>
      <c r="AF737" s="191">
        <f t="shared" si="331"/>
        <v>0</v>
      </c>
      <c r="AG737" s="191">
        <f t="shared" si="331"/>
        <v>0</v>
      </c>
      <c r="AH737" s="85">
        <f t="shared" si="331"/>
        <v>0</v>
      </c>
      <c r="AI737" s="85">
        <f t="shared" si="331"/>
        <v>0</v>
      </c>
      <c r="AJ737" s="85">
        <f t="shared" si="331"/>
        <v>0</v>
      </c>
      <c r="AK737" s="191">
        <f t="shared" si="331"/>
        <v>0</v>
      </c>
      <c r="AL737" s="191">
        <f t="shared" si="331"/>
        <v>0</v>
      </c>
      <c r="AM737" s="191">
        <f t="shared" si="331"/>
        <v>0</v>
      </c>
      <c r="AN737" s="191">
        <f t="shared" si="331"/>
        <v>0</v>
      </c>
      <c r="AO737" s="191">
        <f t="shared" si="331"/>
        <v>0</v>
      </c>
      <c r="AP737" s="191">
        <f t="shared" si="331"/>
        <v>0</v>
      </c>
      <c r="AQ737" s="191">
        <f t="shared" si="331"/>
        <v>0</v>
      </c>
      <c r="AR737" s="191">
        <f t="shared" si="331"/>
        <v>0</v>
      </c>
      <c r="AS737" s="191">
        <f t="shared" si="331"/>
        <v>0</v>
      </c>
      <c r="AT737" s="191">
        <f t="shared" si="331"/>
        <v>0</v>
      </c>
      <c r="AU737" s="85">
        <f t="shared" si="331"/>
        <v>0</v>
      </c>
      <c r="AV737" s="302"/>
    </row>
    <row r="738" spans="1:48" s="95" customFormat="1" hidden="1">
      <c r="A738" s="606"/>
      <c r="B738" s="607"/>
      <c r="C738" s="607"/>
      <c r="D738" s="607"/>
      <c r="E738" s="608"/>
      <c r="F738" s="182"/>
      <c r="G738" s="182"/>
      <c r="H738" s="182"/>
      <c r="I738" s="182"/>
      <c r="J738" s="182"/>
      <c r="K738" s="182"/>
      <c r="L738" s="87">
        <f>L723+L716+L710+L704+L698+L690+L682+L674+L668+L662+L656+L650</f>
        <v>151.61799999999999</v>
      </c>
      <c r="M738" s="87">
        <f>M723+M716+M710+M704+M698+M690+M682+M674+M668+M662+M656+M650</f>
        <v>126.74755150000001</v>
      </c>
      <c r="N738" s="87">
        <f t="shared" si="330"/>
        <v>5.5157920000000003</v>
      </c>
      <c r="O738" s="87">
        <f t="shared" si="330"/>
        <v>7.4527700000000001</v>
      </c>
      <c r="P738" s="87">
        <f t="shared" si="330"/>
        <v>4.8083999999999989</v>
      </c>
      <c r="Q738" s="185">
        <f t="shared" si="330"/>
        <v>81.437422000000012</v>
      </c>
      <c r="R738" s="185">
        <f t="shared" si="330"/>
        <v>45.308654500000003</v>
      </c>
      <c r="S738" s="185">
        <f t="shared" si="330"/>
        <v>7.3750000000000009E-4</v>
      </c>
      <c r="T738" s="185">
        <f t="shared" si="330"/>
        <v>7.3750000000000009E-4</v>
      </c>
      <c r="U738" s="185">
        <f t="shared" si="330"/>
        <v>144.52451350000001</v>
      </c>
      <c r="V738" s="177" t="s">
        <v>11</v>
      </c>
      <c r="W738" s="200">
        <f t="shared" si="331"/>
        <v>81437.72</v>
      </c>
      <c r="X738" s="200">
        <f t="shared" si="331"/>
        <v>1153.172</v>
      </c>
      <c r="Y738" s="200">
        <f t="shared" si="331"/>
        <v>0</v>
      </c>
      <c r="Z738" s="200">
        <f t="shared" si="331"/>
        <v>0</v>
      </c>
      <c r="AA738" s="200">
        <f t="shared" si="331"/>
        <v>0</v>
      </c>
      <c r="AB738" s="200">
        <f t="shared" si="331"/>
        <v>0</v>
      </c>
      <c r="AC738" s="200">
        <f t="shared" si="331"/>
        <v>0</v>
      </c>
      <c r="AD738" s="200">
        <f t="shared" si="331"/>
        <v>0</v>
      </c>
      <c r="AE738" s="200">
        <f t="shared" si="331"/>
        <v>0</v>
      </c>
      <c r="AF738" s="200">
        <f t="shared" si="331"/>
        <v>31.5</v>
      </c>
      <c r="AG738" s="200">
        <f t="shared" si="331"/>
        <v>31.5</v>
      </c>
      <c r="AH738" s="201">
        <f t="shared" si="331"/>
        <v>0</v>
      </c>
      <c r="AI738" s="201">
        <f t="shared" si="331"/>
        <v>0</v>
      </c>
      <c r="AJ738" s="201">
        <f t="shared" si="331"/>
        <v>0</v>
      </c>
      <c r="AK738" s="200">
        <f t="shared" si="331"/>
        <v>0</v>
      </c>
      <c r="AL738" s="200">
        <f t="shared" si="331"/>
        <v>0</v>
      </c>
      <c r="AM738" s="200">
        <f t="shared" si="331"/>
        <v>0</v>
      </c>
      <c r="AN738" s="200">
        <f t="shared" si="331"/>
        <v>0</v>
      </c>
      <c r="AO738" s="200">
        <f t="shared" si="331"/>
        <v>0</v>
      </c>
      <c r="AP738" s="200">
        <f t="shared" si="331"/>
        <v>0</v>
      </c>
      <c r="AQ738" s="200">
        <f t="shared" si="331"/>
        <v>0</v>
      </c>
      <c r="AR738" s="200">
        <f t="shared" si="331"/>
        <v>0</v>
      </c>
      <c r="AS738" s="200">
        <f t="shared" si="331"/>
        <v>0</v>
      </c>
      <c r="AT738" s="200">
        <f t="shared" si="331"/>
        <v>0</v>
      </c>
      <c r="AU738" s="201">
        <f t="shared" si="331"/>
        <v>0</v>
      </c>
      <c r="AV738" s="332"/>
    </row>
    <row r="739" spans="1:48" ht="15.75" hidden="1" customHeight="1">
      <c r="A739" s="178"/>
      <c r="B739" s="625" t="s">
        <v>749</v>
      </c>
      <c r="C739" s="626"/>
      <c r="D739" s="626"/>
      <c r="E739" s="626"/>
      <c r="F739" s="626"/>
      <c r="G739" s="626"/>
      <c r="H739" s="626"/>
      <c r="I739" s="626"/>
      <c r="J739" s="626"/>
      <c r="K739" s="626"/>
      <c r="L739" s="626"/>
      <c r="M739" s="626"/>
      <c r="N739" s="626"/>
      <c r="O739" s="626"/>
      <c r="P739" s="626"/>
      <c r="Q739" s="626"/>
      <c r="R739" s="626"/>
      <c r="S739" s="626"/>
      <c r="T739" s="626"/>
      <c r="U739" s="626"/>
      <c r="V739" s="626"/>
      <c r="W739" s="461"/>
      <c r="X739" s="461"/>
      <c r="Y739" s="461"/>
      <c r="Z739" s="461"/>
      <c r="AA739" s="461"/>
      <c r="AB739" s="461"/>
      <c r="AC739" s="461"/>
      <c r="AD739" s="461"/>
      <c r="AE739" s="461"/>
      <c r="AF739" s="461"/>
      <c r="AG739" s="461"/>
      <c r="AH739" s="461"/>
      <c r="AI739" s="461"/>
      <c r="AJ739" s="461"/>
      <c r="AK739" s="461"/>
      <c r="AL739" s="461"/>
      <c r="AM739" s="461"/>
      <c r="AN739" s="461"/>
      <c r="AO739" s="461"/>
      <c r="AP739" s="461"/>
      <c r="AQ739" s="461"/>
      <c r="AR739" s="461"/>
      <c r="AS739" s="461"/>
      <c r="AT739" s="461"/>
      <c r="AU739" s="461"/>
      <c r="AV739" s="462"/>
    </row>
    <row r="740" spans="1:48" ht="15.75" hidden="1" customHeight="1">
      <c r="A740" s="178"/>
      <c r="B740" s="625" t="s">
        <v>750</v>
      </c>
      <c r="C740" s="626"/>
      <c r="D740" s="626"/>
      <c r="E740" s="626"/>
      <c r="F740" s="626"/>
      <c r="G740" s="626"/>
      <c r="H740" s="626"/>
      <c r="I740" s="626"/>
      <c r="J740" s="626"/>
      <c r="K740" s="626"/>
      <c r="L740" s="626"/>
      <c r="M740" s="626"/>
      <c r="N740" s="626"/>
      <c r="O740" s="626"/>
      <c r="P740" s="626"/>
      <c r="Q740" s="626"/>
      <c r="R740" s="626"/>
      <c r="S740" s="626"/>
      <c r="T740" s="626"/>
      <c r="U740" s="626"/>
      <c r="V740" s="626"/>
      <c r="W740" s="461"/>
      <c r="X740" s="461"/>
      <c r="Y740" s="461"/>
      <c r="Z740" s="461"/>
      <c r="AA740" s="461"/>
      <c r="AB740" s="461"/>
      <c r="AC740" s="461"/>
      <c r="AD740" s="461"/>
      <c r="AE740" s="461"/>
      <c r="AF740" s="461"/>
      <c r="AG740" s="461"/>
      <c r="AH740" s="461"/>
      <c r="AI740" s="461"/>
      <c r="AJ740" s="461"/>
      <c r="AK740" s="461"/>
      <c r="AL740" s="461"/>
      <c r="AM740" s="461"/>
      <c r="AN740" s="461"/>
      <c r="AO740" s="461"/>
      <c r="AP740" s="461"/>
      <c r="AQ740" s="461"/>
      <c r="AR740" s="461"/>
      <c r="AS740" s="461"/>
      <c r="AT740" s="461"/>
      <c r="AU740" s="461"/>
      <c r="AV740" s="462"/>
    </row>
    <row r="741" spans="1:48" ht="19.5" hidden="1" customHeight="1">
      <c r="A741" s="556" t="s">
        <v>628</v>
      </c>
      <c r="B741" s="557"/>
      <c r="C741" s="557"/>
      <c r="D741" s="557"/>
      <c r="E741" s="557"/>
      <c r="F741" s="557"/>
      <c r="G741" s="557"/>
      <c r="H741" s="557"/>
      <c r="I741" s="557"/>
      <c r="J741" s="557"/>
      <c r="K741" s="557"/>
      <c r="L741" s="557"/>
      <c r="M741" s="557"/>
      <c r="N741" s="557"/>
      <c r="O741" s="557"/>
      <c r="P741" s="557"/>
      <c r="Q741" s="557"/>
      <c r="R741" s="557"/>
      <c r="S741" s="557"/>
      <c r="T741" s="557"/>
      <c r="U741" s="557"/>
      <c r="V741" s="557"/>
      <c r="W741" s="558"/>
      <c r="X741" s="558"/>
      <c r="Y741" s="558"/>
      <c r="Z741" s="558"/>
      <c r="AA741" s="558"/>
      <c r="AB741" s="558"/>
      <c r="AC741" s="558"/>
      <c r="AD741" s="558"/>
      <c r="AE741" s="558"/>
      <c r="AF741" s="558"/>
      <c r="AG741" s="558"/>
      <c r="AH741" s="558"/>
      <c r="AI741" s="558"/>
      <c r="AJ741" s="558"/>
      <c r="AK741" s="558"/>
      <c r="AL741" s="558"/>
      <c r="AM741" s="558"/>
      <c r="AN741" s="558"/>
      <c r="AO741" s="558"/>
      <c r="AP741" s="558"/>
      <c r="AQ741" s="558"/>
      <c r="AR741" s="558"/>
      <c r="AS741" s="558"/>
      <c r="AT741" s="558"/>
      <c r="AU741" s="558"/>
      <c r="AV741" s="559"/>
    </row>
    <row r="742" spans="1:48" ht="15.75" customHeight="1">
      <c r="A742" s="581" t="s">
        <v>53</v>
      </c>
      <c r="B742" s="535" t="s">
        <v>751</v>
      </c>
      <c r="C742" s="653" t="s">
        <v>203</v>
      </c>
      <c r="D742" s="614" t="s">
        <v>662</v>
      </c>
      <c r="E742" s="617" t="s">
        <v>752</v>
      </c>
      <c r="F742" s="6" t="s">
        <v>18</v>
      </c>
      <c r="G742" s="6" t="s">
        <v>20</v>
      </c>
      <c r="H742" s="6" t="s">
        <v>378</v>
      </c>
      <c r="I742" s="6" t="s">
        <v>753</v>
      </c>
      <c r="J742" s="532">
        <v>2023</v>
      </c>
      <c r="K742" s="532">
        <v>2023</v>
      </c>
      <c r="L742" s="541">
        <v>4.9589999999999996</v>
      </c>
      <c r="M742" s="563">
        <f>Q747+R747+S747+T747</f>
        <v>4.9589999999999996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f>SUM(N742:T742)</f>
        <v>0</v>
      </c>
      <c r="V742" s="204" t="s">
        <v>3</v>
      </c>
      <c r="W742" s="93">
        <v>0</v>
      </c>
      <c r="X742" s="93">
        <v>0</v>
      </c>
      <c r="Y742" s="93">
        <v>0</v>
      </c>
      <c r="Z742" s="93">
        <v>0</v>
      </c>
      <c r="AA742" s="93">
        <v>0</v>
      </c>
      <c r="AB742" s="93">
        <v>0</v>
      </c>
      <c r="AC742" s="93">
        <v>0</v>
      </c>
      <c r="AD742" s="93">
        <v>0</v>
      </c>
      <c r="AE742" s="93">
        <v>0</v>
      </c>
      <c r="AF742" s="93">
        <v>0</v>
      </c>
      <c r="AG742" s="93">
        <v>0</v>
      </c>
      <c r="AH742" s="9">
        <v>0</v>
      </c>
      <c r="AI742" s="9">
        <v>0</v>
      </c>
      <c r="AJ742" s="9">
        <v>0</v>
      </c>
      <c r="AK742" s="93">
        <v>0</v>
      </c>
      <c r="AL742" s="93">
        <v>0</v>
      </c>
      <c r="AM742" s="93">
        <v>0</v>
      </c>
      <c r="AN742" s="93">
        <v>0</v>
      </c>
      <c r="AO742" s="93">
        <v>0</v>
      </c>
      <c r="AP742" s="93">
        <v>0</v>
      </c>
      <c r="AQ742" s="93">
        <v>0</v>
      </c>
      <c r="AR742" s="93">
        <v>0</v>
      </c>
      <c r="AS742" s="93">
        <v>0</v>
      </c>
      <c r="AT742" s="93">
        <v>0</v>
      </c>
      <c r="AU742" s="9">
        <v>0</v>
      </c>
      <c r="AV742" s="302"/>
    </row>
    <row r="743" spans="1:48" ht="21" customHeight="1">
      <c r="A743" s="582"/>
      <c r="B743" s="536"/>
      <c r="C743" s="654"/>
      <c r="D743" s="615"/>
      <c r="E743" s="618"/>
      <c r="F743" s="24" t="s">
        <v>19</v>
      </c>
      <c r="G743" s="24" t="s">
        <v>22</v>
      </c>
      <c r="H743" s="24" t="s">
        <v>754</v>
      </c>
      <c r="I743" s="24" t="s">
        <v>754</v>
      </c>
      <c r="J743" s="533"/>
      <c r="K743" s="533"/>
      <c r="L743" s="609"/>
      <c r="M743" s="564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332">SUM(N743:T743)</f>
        <v>0</v>
      </c>
      <c r="V743" s="172" t="s">
        <v>8</v>
      </c>
      <c r="W743" s="93">
        <v>0</v>
      </c>
      <c r="X743" s="93">
        <v>0</v>
      </c>
      <c r="Y743" s="93">
        <v>0</v>
      </c>
      <c r="Z743" s="93">
        <v>0</v>
      </c>
      <c r="AA743" s="93">
        <v>0</v>
      </c>
      <c r="AB743" s="93">
        <v>0</v>
      </c>
      <c r="AC743" s="93">
        <v>0</v>
      </c>
      <c r="AD743" s="93">
        <v>0</v>
      </c>
      <c r="AE743" s="93">
        <v>0</v>
      </c>
      <c r="AF743" s="93">
        <v>0</v>
      </c>
      <c r="AG743" s="93">
        <v>0</v>
      </c>
      <c r="AH743" s="9">
        <v>0</v>
      </c>
      <c r="AI743" s="9">
        <v>0</v>
      </c>
      <c r="AJ743" s="9">
        <v>0</v>
      </c>
      <c r="AK743" s="93">
        <v>0</v>
      </c>
      <c r="AL743" s="93">
        <v>0</v>
      </c>
      <c r="AM743" s="93">
        <v>0</v>
      </c>
      <c r="AN743" s="93">
        <v>0</v>
      </c>
      <c r="AO743" s="93">
        <v>0</v>
      </c>
      <c r="AP743" s="93">
        <v>0</v>
      </c>
      <c r="AQ743" s="93">
        <v>0</v>
      </c>
      <c r="AR743" s="93">
        <v>0</v>
      </c>
      <c r="AS743" s="93">
        <v>0</v>
      </c>
      <c r="AT743" s="93">
        <v>0</v>
      </c>
      <c r="AU743" s="9">
        <v>0</v>
      </c>
      <c r="AV743" s="302"/>
    </row>
    <row r="744" spans="1:48" ht="20.25" customHeight="1">
      <c r="A744" s="582"/>
      <c r="B744" s="536"/>
      <c r="C744" s="654"/>
      <c r="D744" s="615"/>
      <c r="E744" s="618"/>
      <c r="F744" s="538" t="s">
        <v>39</v>
      </c>
      <c r="G744" s="538" t="s">
        <v>21</v>
      </c>
      <c r="H744" s="538" t="s">
        <v>755</v>
      </c>
      <c r="I744" s="538" t="s">
        <v>298</v>
      </c>
      <c r="J744" s="533"/>
      <c r="K744" s="533"/>
      <c r="L744" s="609"/>
      <c r="M744" s="564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204" t="s">
        <v>50</v>
      </c>
      <c r="W744" s="93">
        <v>0</v>
      </c>
      <c r="X744" s="93">
        <v>0</v>
      </c>
      <c r="Y744" s="93">
        <v>0</v>
      </c>
      <c r="Z744" s="93">
        <v>0</v>
      </c>
      <c r="AA744" s="93">
        <v>0</v>
      </c>
      <c r="AB744" s="93">
        <v>0</v>
      </c>
      <c r="AC744" s="93">
        <v>0</v>
      </c>
      <c r="AD744" s="93">
        <v>0</v>
      </c>
      <c r="AE744" s="93">
        <v>0</v>
      </c>
      <c r="AF744" s="93">
        <v>0</v>
      </c>
      <c r="AG744" s="93">
        <v>0</v>
      </c>
      <c r="AH744" s="9">
        <v>0</v>
      </c>
      <c r="AI744" s="9">
        <v>0</v>
      </c>
      <c r="AJ744" s="9">
        <v>0</v>
      </c>
      <c r="AK744" s="93">
        <v>0</v>
      </c>
      <c r="AL744" s="93">
        <v>0</v>
      </c>
      <c r="AM744" s="93">
        <v>0</v>
      </c>
      <c r="AN744" s="93">
        <v>0</v>
      </c>
      <c r="AO744" s="93">
        <v>0</v>
      </c>
      <c r="AP744" s="93">
        <v>0</v>
      </c>
      <c r="AQ744" s="93">
        <v>0</v>
      </c>
      <c r="AR744" s="93">
        <v>0</v>
      </c>
      <c r="AS744" s="93">
        <v>0</v>
      </c>
      <c r="AT744" s="93">
        <v>0</v>
      </c>
      <c r="AU744" s="9">
        <v>0</v>
      </c>
      <c r="AV744" s="302"/>
    </row>
    <row r="745" spans="1:48">
      <c r="A745" s="582"/>
      <c r="B745" s="536"/>
      <c r="C745" s="654"/>
      <c r="D745" s="615"/>
      <c r="E745" s="618"/>
      <c r="F745" s="539"/>
      <c r="G745" s="539"/>
      <c r="H745" s="539"/>
      <c r="I745" s="539"/>
      <c r="J745" s="533"/>
      <c r="K745" s="533"/>
      <c r="L745" s="609"/>
      <c r="M745" s="564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332"/>
        <v>0</v>
      </c>
      <c r="V745" s="204" t="s">
        <v>51</v>
      </c>
      <c r="W745" s="93">
        <v>0</v>
      </c>
      <c r="X745" s="93">
        <v>0</v>
      </c>
      <c r="Y745" s="93">
        <v>0</v>
      </c>
      <c r="Z745" s="93">
        <v>0</v>
      </c>
      <c r="AA745" s="93">
        <v>0</v>
      </c>
      <c r="AB745" s="93">
        <v>0</v>
      </c>
      <c r="AC745" s="93">
        <v>0</v>
      </c>
      <c r="AD745" s="93">
        <v>0</v>
      </c>
      <c r="AE745" s="93">
        <v>0</v>
      </c>
      <c r="AF745" s="93">
        <v>0</v>
      </c>
      <c r="AG745" s="93">
        <v>0</v>
      </c>
      <c r="AH745" s="9">
        <v>0</v>
      </c>
      <c r="AI745" s="9">
        <v>0</v>
      </c>
      <c r="AJ745" s="9">
        <v>0</v>
      </c>
      <c r="AK745" s="93">
        <v>0</v>
      </c>
      <c r="AL745" s="93">
        <v>0</v>
      </c>
      <c r="AM745" s="93">
        <v>0</v>
      </c>
      <c r="AN745" s="93">
        <v>0</v>
      </c>
      <c r="AO745" s="93">
        <v>0</v>
      </c>
      <c r="AP745" s="93">
        <v>0</v>
      </c>
      <c r="AQ745" s="93">
        <v>0</v>
      </c>
      <c r="AR745" s="93">
        <v>0</v>
      </c>
      <c r="AS745" s="93">
        <v>0</v>
      </c>
      <c r="AT745" s="93">
        <v>0</v>
      </c>
      <c r="AU745" s="9">
        <v>0</v>
      </c>
      <c r="AV745" s="302"/>
    </row>
    <row r="746" spans="1:48" ht="15.75" customHeight="1">
      <c r="A746" s="582"/>
      <c r="B746" s="536"/>
      <c r="C746" s="654"/>
      <c r="D746" s="615"/>
      <c r="E746" s="618"/>
      <c r="F746" s="539"/>
      <c r="G746" s="539"/>
      <c r="H746" s="539"/>
      <c r="I746" s="539"/>
      <c r="J746" s="533"/>
      <c r="K746" s="533"/>
      <c r="L746" s="609"/>
      <c r="M746" s="564"/>
      <c r="N746" s="9">
        <v>0</v>
      </c>
      <c r="O746" s="9">
        <v>0</v>
      </c>
      <c r="P746" s="9">
        <v>0</v>
      </c>
      <c r="Q746" s="9">
        <v>0</v>
      </c>
      <c r="R746" s="9">
        <v>4.9589999999999996</v>
      </c>
      <c r="S746" s="9">
        <v>0</v>
      </c>
      <c r="T746" s="9">
        <v>0</v>
      </c>
      <c r="U746" s="9">
        <f t="shared" si="332"/>
        <v>4.9589999999999996</v>
      </c>
      <c r="V746" s="204" t="s">
        <v>52</v>
      </c>
      <c r="W746" s="93">
        <v>0</v>
      </c>
      <c r="X746" s="93">
        <v>0</v>
      </c>
      <c r="Y746" s="93">
        <v>0</v>
      </c>
      <c r="Z746" s="93">
        <v>0</v>
      </c>
      <c r="AA746" s="93">
        <v>0</v>
      </c>
      <c r="AB746" s="93">
        <v>0</v>
      </c>
      <c r="AC746" s="93">
        <v>0</v>
      </c>
      <c r="AD746" s="93">
        <v>0</v>
      </c>
      <c r="AE746" s="93">
        <v>0</v>
      </c>
      <c r="AF746" s="93">
        <v>0</v>
      </c>
      <c r="AG746" s="93">
        <v>0</v>
      </c>
      <c r="AH746" s="9">
        <v>0</v>
      </c>
      <c r="AI746" s="9">
        <v>0</v>
      </c>
      <c r="AJ746" s="9">
        <v>0</v>
      </c>
      <c r="AK746" s="93">
        <v>0</v>
      </c>
      <c r="AL746" s="93">
        <v>0</v>
      </c>
      <c r="AM746" s="93">
        <v>0</v>
      </c>
      <c r="AN746" s="93">
        <v>0</v>
      </c>
      <c r="AO746" s="93">
        <v>0</v>
      </c>
      <c r="AP746" s="93">
        <v>0</v>
      </c>
      <c r="AQ746" s="93">
        <v>0</v>
      </c>
      <c r="AR746" s="93">
        <v>0</v>
      </c>
      <c r="AS746" s="93">
        <v>0</v>
      </c>
      <c r="AT746" s="93">
        <v>0</v>
      </c>
      <c r="AU746" s="9">
        <v>0</v>
      </c>
      <c r="AV746" s="302"/>
    </row>
    <row r="747" spans="1:48">
      <c r="A747" s="582"/>
      <c r="B747" s="537"/>
      <c r="C747" s="655"/>
      <c r="D747" s="616"/>
      <c r="E747" s="619"/>
      <c r="F747" s="540"/>
      <c r="G747" s="540"/>
      <c r="H747" s="540"/>
      <c r="I747" s="540"/>
      <c r="J747" s="534"/>
      <c r="K747" s="534"/>
      <c r="L747" s="610"/>
      <c r="M747" s="565"/>
      <c r="N747" s="87">
        <f>SUM(N742:N746)</f>
        <v>0</v>
      </c>
      <c r="O747" s="87">
        <f t="shared" ref="O747:T747" si="333">SUM(O742:O746)</f>
        <v>0</v>
      </c>
      <c r="P747" s="87">
        <f t="shared" si="333"/>
        <v>0</v>
      </c>
      <c r="Q747" s="185">
        <f t="shared" si="333"/>
        <v>0</v>
      </c>
      <c r="R747" s="185">
        <f t="shared" si="333"/>
        <v>4.9589999999999996</v>
      </c>
      <c r="S747" s="185">
        <f t="shared" si="333"/>
        <v>0</v>
      </c>
      <c r="T747" s="185">
        <f t="shared" si="333"/>
        <v>0</v>
      </c>
      <c r="U747" s="185">
        <f t="shared" si="332"/>
        <v>4.9589999999999996</v>
      </c>
      <c r="V747" s="177" t="s">
        <v>11</v>
      </c>
      <c r="W747" s="200">
        <f t="shared" ref="W747:AU747" si="334">SUM(W742:W746)</f>
        <v>0</v>
      </c>
      <c r="X747" s="200">
        <f t="shared" si="334"/>
        <v>0</v>
      </c>
      <c r="Y747" s="200">
        <f t="shared" si="334"/>
        <v>0</v>
      </c>
      <c r="Z747" s="200">
        <f t="shared" si="334"/>
        <v>0</v>
      </c>
      <c r="AA747" s="200">
        <f t="shared" si="334"/>
        <v>0</v>
      </c>
      <c r="AB747" s="200">
        <f t="shared" si="334"/>
        <v>0</v>
      </c>
      <c r="AC747" s="200">
        <f t="shared" si="334"/>
        <v>0</v>
      </c>
      <c r="AD747" s="200">
        <f t="shared" si="334"/>
        <v>0</v>
      </c>
      <c r="AE747" s="200">
        <f t="shared" si="334"/>
        <v>0</v>
      </c>
      <c r="AF747" s="200">
        <f t="shared" si="334"/>
        <v>0</v>
      </c>
      <c r="AG747" s="200">
        <f t="shared" si="334"/>
        <v>0</v>
      </c>
      <c r="AH747" s="201">
        <f t="shared" si="334"/>
        <v>0</v>
      </c>
      <c r="AI747" s="201">
        <f t="shared" si="334"/>
        <v>0</v>
      </c>
      <c r="AJ747" s="201">
        <f t="shared" si="334"/>
        <v>0</v>
      </c>
      <c r="AK747" s="200">
        <f t="shared" si="334"/>
        <v>0</v>
      </c>
      <c r="AL747" s="200">
        <f t="shared" si="334"/>
        <v>0</v>
      </c>
      <c r="AM747" s="200">
        <f t="shared" si="334"/>
        <v>0</v>
      </c>
      <c r="AN747" s="200">
        <f t="shared" si="334"/>
        <v>0</v>
      </c>
      <c r="AO747" s="200">
        <f t="shared" si="334"/>
        <v>0</v>
      </c>
      <c r="AP747" s="200">
        <f t="shared" si="334"/>
        <v>0</v>
      </c>
      <c r="AQ747" s="200">
        <f t="shared" si="334"/>
        <v>0</v>
      </c>
      <c r="AR747" s="200">
        <f t="shared" si="334"/>
        <v>0</v>
      </c>
      <c r="AS747" s="200">
        <f t="shared" si="334"/>
        <v>0</v>
      </c>
      <c r="AT747" s="200">
        <f t="shared" si="334"/>
        <v>0</v>
      </c>
      <c r="AU747" s="201">
        <f t="shared" si="334"/>
        <v>0</v>
      </c>
      <c r="AV747" s="332"/>
    </row>
    <row r="748" spans="1:48" ht="15.75" customHeight="1">
      <c r="A748" s="582"/>
      <c r="B748" s="535" t="s">
        <v>756</v>
      </c>
      <c r="C748" s="653" t="s">
        <v>757</v>
      </c>
      <c r="D748" s="614" t="s">
        <v>662</v>
      </c>
      <c r="E748" s="617" t="s">
        <v>758</v>
      </c>
      <c r="F748" s="6" t="s">
        <v>18</v>
      </c>
      <c r="G748" s="6" t="s">
        <v>20</v>
      </c>
      <c r="H748" s="6" t="s">
        <v>375</v>
      </c>
      <c r="I748" s="6" t="s">
        <v>378</v>
      </c>
      <c r="J748" s="532">
        <v>2022</v>
      </c>
      <c r="K748" s="532">
        <v>2023</v>
      </c>
      <c r="L748" s="541">
        <v>6.8620000000000001</v>
      </c>
      <c r="M748" s="563">
        <f>Q753+R753+S753+T753</f>
        <v>6.8627400000000005</v>
      </c>
      <c r="N748" s="9">
        <v>0</v>
      </c>
      <c r="O748" s="9">
        <v>0</v>
      </c>
      <c r="P748" s="9">
        <v>0</v>
      </c>
      <c r="Q748" s="9">
        <v>2.4004400000000001</v>
      </c>
      <c r="R748" s="9">
        <v>4.4622999999999999</v>
      </c>
      <c r="S748" s="9">
        <v>0</v>
      </c>
      <c r="T748" s="9">
        <v>0</v>
      </c>
      <c r="U748" s="9">
        <f>SUM(N748:T748)</f>
        <v>6.8627400000000005</v>
      </c>
      <c r="V748" s="204" t="s">
        <v>3</v>
      </c>
      <c r="W748" s="93">
        <v>2400.44</v>
      </c>
      <c r="X748" s="93">
        <v>0</v>
      </c>
      <c r="Y748" s="93">
        <v>0</v>
      </c>
      <c r="Z748" s="93">
        <v>0</v>
      </c>
      <c r="AA748" s="93">
        <v>0</v>
      </c>
      <c r="AB748" s="93">
        <v>0</v>
      </c>
      <c r="AC748" s="93">
        <v>0</v>
      </c>
      <c r="AD748" s="93">
        <v>0</v>
      </c>
      <c r="AE748" s="93">
        <v>0</v>
      </c>
      <c r="AF748" s="93">
        <v>0</v>
      </c>
      <c r="AG748" s="93">
        <v>0</v>
      </c>
      <c r="AH748" s="9">
        <v>0</v>
      </c>
      <c r="AI748" s="9">
        <v>0</v>
      </c>
      <c r="AJ748" s="9">
        <v>0</v>
      </c>
      <c r="AK748" s="93">
        <v>0</v>
      </c>
      <c r="AL748" s="93">
        <v>0</v>
      </c>
      <c r="AM748" s="93">
        <v>0</v>
      </c>
      <c r="AN748" s="93">
        <v>0</v>
      </c>
      <c r="AO748" s="93">
        <v>0</v>
      </c>
      <c r="AP748" s="93">
        <v>0</v>
      </c>
      <c r="AQ748" s="93">
        <v>0</v>
      </c>
      <c r="AR748" s="93">
        <v>0</v>
      </c>
      <c r="AS748" s="93">
        <v>0</v>
      </c>
      <c r="AT748" s="93">
        <v>0</v>
      </c>
      <c r="AU748" s="9">
        <v>0</v>
      </c>
      <c r="AV748" s="636" t="s">
        <v>1004</v>
      </c>
    </row>
    <row r="749" spans="1:48" ht="21.75" customHeight="1">
      <c r="A749" s="582"/>
      <c r="B749" s="536"/>
      <c r="C749" s="654"/>
      <c r="D749" s="615"/>
      <c r="E749" s="618"/>
      <c r="F749" s="24" t="s">
        <v>19</v>
      </c>
      <c r="G749" s="24" t="s">
        <v>22</v>
      </c>
      <c r="H749" s="24" t="s">
        <v>754</v>
      </c>
      <c r="I749" s="24" t="s">
        <v>754</v>
      </c>
      <c r="J749" s="533"/>
      <c r="K749" s="533"/>
      <c r="L749" s="609"/>
      <c r="M749" s="564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ref="U749:U753" si="335">SUM(N749:T749)</f>
        <v>0</v>
      </c>
      <c r="V749" s="172" t="s">
        <v>8</v>
      </c>
      <c r="W749" s="93">
        <v>0</v>
      </c>
      <c r="X749" s="93">
        <v>0</v>
      </c>
      <c r="Y749" s="93">
        <v>0</v>
      </c>
      <c r="Z749" s="93">
        <v>0</v>
      </c>
      <c r="AA749" s="93">
        <v>0</v>
      </c>
      <c r="AB749" s="93">
        <v>0</v>
      </c>
      <c r="AC749" s="93">
        <v>0</v>
      </c>
      <c r="AD749" s="93">
        <v>0</v>
      </c>
      <c r="AE749" s="93">
        <v>0</v>
      </c>
      <c r="AF749" s="93">
        <v>0</v>
      </c>
      <c r="AG749" s="93">
        <v>0</v>
      </c>
      <c r="AH749" s="9">
        <v>0</v>
      </c>
      <c r="AI749" s="9">
        <v>0</v>
      </c>
      <c r="AJ749" s="9">
        <v>0</v>
      </c>
      <c r="AK749" s="93">
        <v>0</v>
      </c>
      <c r="AL749" s="93">
        <v>0</v>
      </c>
      <c r="AM749" s="93">
        <v>0</v>
      </c>
      <c r="AN749" s="93">
        <v>0</v>
      </c>
      <c r="AO749" s="93">
        <v>0</v>
      </c>
      <c r="AP749" s="93">
        <v>0</v>
      </c>
      <c r="AQ749" s="93">
        <v>0</v>
      </c>
      <c r="AR749" s="93">
        <v>0</v>
      </c>
      <c r="AS749" s="93">
        <v>0</v>
      </c>
      <c r="AT749" s="93">
        <v>0</v>
      </c>
      <c r="AU749" s="9">
        <v>0</v>
      </c>
      <c r="AV749" s="637"/>
    </row>
    <row r="750" spans="1:48" ht="18" customHeight="1">
      <c r="A750" s="582"/>
      <c r="B750" s="536"/>
      <c r="C750" s="654"/>
      <c r="D750" s="615"/>
      <c r="E750" s="618"/>
      <c r="F750" s="538" t="s">
        <v>39</v>
      </c>
      <c r="G750" s="538" t="s">
        <v>21</v>
      </c>
      <c r="H750" s="538" t="s">
        <v>375</v>
      </c>
      <c r="I750" s="538" t="s">
        <v>366</v>
      </c>
      <c r="J750" s="533"/>
      <c r="K750" s="533"/>
      <c r="L750" s="609"/>
      <c r="M750" s="564"/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f>SUM(N750:T750)</f>
        <v>0</v>
      </c>
      <c r="V750" s="204" t="s">
        <v>50</v>
      </c>
      <c r="W750" s="93">
        <v>0</v>
      </c>
      <c r="X750" s="93">
        <v>0</v>
      </c>
      <c r="Y750" s="93">
        <v>0</v>
      </c>
      <c r="Z750" s="93">
        <v>0</v>
      </c>
      <c r="AA750" s="93">
        <v>0</v>
      </c>
      <c r="AB750" s="93">
        <v>0</v>
      </c>
      <c r="AC750" s="93">
        <v>0</v>
      </c>
      <c r="AD750" s="93">
        <v>0</v>
      </c>
      <c r="AE750" s="93">
        <v>0</v>
      </c>
      <c r="AF750" s="93">
        <v>0</v>
      </c>
      <c r="AG750" s="93">
        <v>0</v>
      </c>
      <c r="AH750" s="9">
        <v>0</v>
      </c>
      <c r="AI750" s="9">
        <v>0</v>
      </c>
      <c r="AJ750" s="9">
        <v>0</v>
      </c>
      <c r="AK750" s="93">
        <v>0</v>
      </c>
      <c r="AL750" s="93">
        <v>0</v>
      </c>
      <c r="AM750" s="93">
        <v>0</v>
      </c>
      <c r="AN750" s="93">
        <v>0</v>
      </c>
      <c r="AO750" s="93">
        <v>0</v>
      </c>
      <c r="AP750" s="93">
        <v>0</v>
      </c>
      <c r="AQ750" s="93">
        <v>0</v>
      </c>
      <c r="AR750" s="93">
        <v>0</v>
      </c>
      <c r="AS750" s="93">
        <v>0</v>
      </c>
      <c r="AT750" s="93">
        <v>0</v>
      </c>
      <c r="AU750" s="9">
        <v>0</v>
      </c>
      <c r="AV750" s="637"/>
    </row>
    <row r="751" spans="1:48">
      <c r="A751" s="582"/>
      <c r="B751" s="536"/>
      <c r="C751" s="654"/>
      <c r="D751" s="615"/>
      <c r="E751" s="618"/>
      <c r="F751" s="539"/>
      <c r="G751" s="539"/>
      <c r="H751" s="539"/>
      <c r="I751" s="539"/>
      <c r="J751" s="533"/>
      <c r="K751" s="533"/>
      <c r="L751" s="609"/>
      <c r="M751" s="564"/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f t="shared" si="335"/>
        <v>0</v>
      </c>
      <c r="V751" s="204" t="s">
        <v>51</v>
      </c>
      <c r="W751" s="93">
        <v>0</v>
      </c>
      <c r="X751" s="93">
        <v>0</v>
      </c>
      <c r="Y751" s="93">
        <v>0</v>
      </c>
      <c r="Z751" s="93">
        <v>0</v>
      </c>
      <c r="AA751" s="93">
        <v>0</v>
      </c>
      <c r="AB751" s="93">
        <v>0</v>
      </c>
      <c r="AC751" s="93">
        <v>0</v>
      </c>
      <c r="AD751" s="93">
        <v>0</v>
      </c>
      <c r="AE751" s="93">
        <v>0</v>
      </c>
      <c r="AF751" s="93">
        <v>0</v>
      </c>
      <c r="AG751" s="93">
        <v>0</v>
      </c>
      <c r="AH751" s="9">
        <v>0</v>
      </c>
      <c r="AI751" s="9">
        <v>0</v>
      </c>
      <c r="AJ751" s="9">
        <v>0</v>
      </c>
      <c r="AK751" s="93">
        <v>0</v>
      </c>
      <c r="AL751" s="93">
        <v>0</v>
      </c>
      <c r="AM751" s="93">
        <v>0</v>
      </c>
      <c r="AN751" s="93">
        <v>0</v>
      </c>
      <c r="AO751" s="93">
        <v>0</v>
      </c>
      <c r="AP751" s="93">
        <v>0</v>
      </c>
      <c r="AQ751" s="93">
        <v>0</v>
      </c>
      <c r="AR751" s="93">
        <v>0</v>
      </c>
      <c r="AS751" s="93">
        <v>0</v>
      </c>
      <c r="AT751" s="93">
        <v>0</v>
      </c>
      <c r="AU751" s="9">
        <v>0</v>
      </c>
      <c r="AV751" s="637"/>
    </row>
    <row r="752" spans="1:48" ht="15.75" customHeight="1">
      <c r="A752" s="582"/>
      <c r="B752" s="536"/>
      <c r="C752" s="654"/>
      <c r="D752" s="615"/>
      <c r="E752" s="618"/>
      <c r="F752" s="539"/>
      <c r="G752" s="539"/>
      <c r="H752" s="539"/>
      <c r="I752" s="539"/>
      <c r="J752" s="533"/>
      <c r="K752" s="533"/>
      <c r="L752" s="609"/>
      <c r="M752" s="564"/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9">
        <f t="shared" si="335"/>
        <v>0</v>
      </c>
      <c r="V752" s="204" t="s">
        <v>52</v>
      </c>
      <c r="W752" s="191">
        <v>0</v>
      </c>
      <c r="X752" s="191">
        <v>0</v>
      </c>
      <c r="Y752" s="191">
        <v>0</v>
      </c>
      <c r="Z752" s="191">
        <v>0</v>
      </c>
      <c r="AA752" s="191">
        <v>0</v>
      </c>
      <c r="AB752" s="191">
        <v>0</v>
      </c>
      <c r="AC752" s="191">
        <v>0</v>
      </c>
      <c r="AD752" s="191">
        <v>0</v>
      </c>
      <c r="AE752" s="191">
        <v>0</v>
      </c>
      <c r="AF752" s="191">
        <v>0</v>
      </c>
      <c r="AG752" s="191">
        <v>0</v>
      </c>
      <c r="AH752" s="85">
        <v>0</v>
      </c>
      <c r="AI752" s="85">
        <v>0</v>
      </c>
      <c r="AJ752" s="85">
        <v>0</v>
      </c>
      <c r="AK752" s="191">
        <v>0</v>
      </c>
      <c r="AL752" s="191">
        <v>0</v>
      </c>
      <c r="AM752" s="191">
        <v>0</v>
      </c>
      <c r="AN752" s="191">
        <v>0</v>
      </c>
      <c r="AO752" s="191">
        <v>0</v>
      </c>
      <c r="AP752" s="191">
        <v>0</v>
      </c>
      <c r="AQ752" s="191">
        <v>0</v>
      </c>
      <c r="AR752" s="191">
        <v>0</v>
      </c>
      <c r="AS752" s="191">
        <v>0</v>
      </c>
      <c r="AT752" s="191">
        <v>0</v>
      </c>
      <c r="AU752" s="85">
        <v>0</v>
      </c>
      <c r="AV752" s="638"/>
    </row>
    <row r="753" spans="1:48">
      <c r="A753" s="582"/>
      <c r="B753" s="537"/>
      <c r="C753" s="655"/>
      <c r="D753" s="616"/>
      <c r="E753" s="619"/>
      <c r="F753" s="540"/>
      <c r="G753" s="540"/>
      <c r="H753" s="540"/>
      <c r="I753" s="540"/>
      <c r="J753" s="534"/>
      <c r="K753" s="534"/>
      <c r="L753" s="610"/>
      <c r="M753" s="565"/>
      <c r="N753" s="87">
        <f>SUM(N748:N752)</f>
        <v>0</v>
      </c>
      <c r="O753" s="87">
        <f t="shared" ref="O753:T753" si="336">SUM(O748:O752)</f>
        <v>0</v>
      </c>
      <c r="P753" s="87">
        <f t="shared" si="336"/>
        <v>0</v>
      </c>
      <c r="Q753" s="185">
        <f t="shared" si="336"/>
        <v>2.4004400000000001</v>
      </c>
      <c r="R753" s="185">
        <f t="shared" si="336"/>
        <v>4.4622999999999999</v>
      </c>
      <c r="S753" s="185">
        <f t="shared" si="336"/>
        <v>0</v>
      </c>
      <c r="T753" s="185">
        <f t="shared" si="336"/>
        <v>0</v>
      </c>
      <c r="U753" s="185">
        <f t="shared" si="335"/>
        <v>6.8627400000000005</v>
      </c>
      <c r="V753" s="177" t="s">
        <v>11</v>
      </c>
      <c r="W753" s="200">
        <f t="shared" ref="W753:AU753" si="337">SUM(W748:W752)</f>
        <v>2400.44</v>
      </c>
      <c r="X753" s="200">
        <f t="shared" si="337"/>
        <v>0</v>
      </c>
      <c r="Y753" s="200">
        <f t="shared" si="337"/>
        <v>0</v>
      </c>
      <c r="Z753" s="200">
        <f t="shared" si="337"/>
        <v>0</v>
      </c>
      <c r="AA753" s="200">
        <f t="shared" si="337"/>
        <v>0</v>
      </c>
      <c r="AB753" s="200">
        <f t="shared" si="337"/>
        <v>0</v>
      </c>
      <c r="AC753" s="200">
        <f t="shared" si="337"/>
        <v>0</v>
      </c>
      <c r="AD753" s="200">
        <f t="shared" si="337"/>
        <v>0</v>
      </c>
      <c r="AE753" s="200">
        <f t="shared" si="337"/>
        <v>0</v>
      </c>
      <c r="AF753" s="200">
        <f t="shared" si="337"/>
        <v>0</v>
      </c>
      <c r="AG753" s="200">
        <f t="shared" si="337"/>
        <v>0</v>
      </c>
      <c r="AH753" s="201">
        <f t="shared" si="337"/>
        <v>0</v>
      </c>
      <c r="AI753" s="201">
        <f t="shared" si="337"/>
        <v>0</v>
      </c>
      <c r="AJ753" s="201">
        <f t="shared" si="337"/>
        <v>0</v>
      </c>
      <c r="AK753" s="200">
        <f t="shared" si="337"/>
        <v>0</v>
      </c>
      <c r="AL753" s="200">
        <f t="shared" si="337"/>
        <v>0</v>
      </c>
      <c r="AM753" s="200">
        <f t="shared" si="337"/>
        <v>0</v>
      </c>
      <c r="AN753" s="200">
        <f t="shared" si="337"/>
        <v>0</v>
      </c>
      <c r="AO753" s="200">
        <f t="shared" si="337"/>
        <v>0</v>
      </c>
      <c r="AP753" s="200">
        <f t="shared" si="337"/>
        <v>0</v>
      </c>
      <c r="AQ753" s="200">
        <f t="shared" si="337"/>
        <v>0</v>
      </c>
      <c r="AR753" s="200">
        <f t="shared" si="337"/>
        <v>0</v>
      </c>
      <c r="AS753" s="200">
        <f t="shared" si="337"/>
        <v>0</v>
      </c>
      <c r="AT753" s="200">
        <f t="shared" si="337"/>
        <v>0</v>
      </c>
      <c r="AU753" s="201">
        <f t="shared" si="337"/>
        <v>0</v>
      </c>
      <c r="AV753" s="332"/>
    </row>
    <row r="754" spans="1:48" ht="15.75" customHeight="1">
      <c r="A754" s="582"/>
      <c r="B754" s="587" t="s">
        <v>759</v>
      </c>
      <c r="C754" s="653" t="s">
        <v>760</v>
      </c>
      <c r="D754" s="576" t="s">
        <v>662</v>
      </c>
      <c r="E754" s="569" t="s">
        <v>761</v>
      </c>
      <c r="F754" s="6"/>
      <c r="G754" s="6" t="s">
        <v>20</v>
      </c>
      <c r="H754" s="6" t="s">
        <v>303</v>
      </c>
      <c r="I754" s="6" t="s">
        <v>58</v>
      </c>
      <c r="J754" s="560">
        <v>2022</v>
      </c>
      <c r="K754" s="560">
        <v>2023</v>
      </c>
      <c r="L754" s="563">
        <v>13.855</v>
      </c>
      <c r="M754" s="563">
        <f>Q759+R759+S759+T759</f>
        <v>13.855640000000001</v>
      </c>
      <c r="N754" s="9">
        <v>0</v>
      </c>
      <c r="O754" s="9">
        <v>0</v>
      </c>
      <c r="P754" s="9">
        <v>0</v>
      </c>
      <c r="Q754" s="9">
        <v>2.8042699999999998</v>
      </c>
      <c r="R754" s="9">
        <v>11.05137</v>
      </c>
      <c r="S754" s="9">
        <v>0</v>
      </c>
      <c r="T754" s="9">
        <v>0</v>
      </c>
      <c r="U754" s="9">
        <f>SUM(N754:T754)</f>
        <v>13.855640000000001</v>
      </c>
      <c r="V754" s="204" t="s">
        <v>3</v>
      </c>
      <c r="W754" s="93">
        <v>2804.27</v>
      </c>
      <c r="X754" s="93">
        <v>0</v>
      </c>
      <c r="Y754" s="93">
        <v>0</v>
      </c>
      <c r="Z754" s="93">
        <v>0</v>
      </c>
      <c r="AA754" s="93">
        <v>0</v>
      </c>
      <c r="AB754" s="93">
        <v>0</v>
      </c>
      <c r="AC754" s="93">
        <v>0</v>
      </c>
      <c r="AD754" s="93">
        <v>0</v>
      </c>
      <c r="AE754" s="93">
        <v>0</v>
      </c>
      <c r="AF754" s="93">
        <v>0</v>
      </c>
      <c r="AG754" s="93">
        <v>0</v>
      </c>
      <c r="AH754" s="9">
        <v>0</v>
      </c>
      <c r="AI754" s="9">
        <v>0</v>
      </c>
      <c r="AJ754" s="9">
        <v>0</v>
      </c>
      <c r="AK754" s="93">
        <v>0</v>
      </c>
      <c r="AL754" s="93">
        <v>0</v>
      </c>
      <c r="AM754" s="93">
        <v>0</v>
      </c>
      <c r="AN754" s="93">
        <v>0</v>
      </c>
      <c r="AO754" s="93">
        <v>0</v>
      </c>
      <c r="AP754" s="93">
        <v>0</v>
      </c>
      <c r="AQ754" s="93">
        <v>0</v>
      </c>
      <c r="AR754" s="93">
        <v>0</v>
      </c>
      <c r="AS754" s="93">
        <v>0</v>
      </c>
      <c r="AT754" s="93">
        <v>0</v>
      </c>
      <c r="AU754" s="9">
        <v>0</v>
      </c>
      <c r="AV754" s="636" t="s">
        <v>1004</v>
      </c>
    </row>
    <row r="755" spans="1:48" ht="20.25" customHeight="1">
      <c r="A755" s="582"/>
      <c r="B755" s="588"/>
      <c r="C755" s="654"/>
      <c r="D755" s="577"/>
      <c r="E755" s="570"/>
      <c r="F755" s="96" t="s">
        <v>19</v>
      </c>
      <c r="G755" s="96" t="s">
        <v>22</v>
      </c>
      <c r="H755" s="96" t="s">
        <v>324</v>
      </c>
      <c r="I755" s="96" t="s">
        <v>324</v>
      </c>
      <c r="J755" s="561"/>
      <c r="K755" s="561"/>
      <c r="L755" s="564"/>
      <c r="M755" s="564"/>
      <c r="N755" s="83">
        <v>0</v>
      </c>
      <c r="O755" s="83">
        <v>0</v>
      </c>
      <c r="P755" s="83">
        <v>0</v>
      </c>
      <c r="Q755" s="83">
        <v>0</v>
      </c>
      <c r="R755" s="83">
        <v>0</v>
      </c>
      <c r="S755" s="83">
        <v>0</v>
      </c>
      <c r="T755" s="83">
        <v>0</v>
      </c>
      <c r="U755" s="83">
        <f t="shared" ref="U755:U759" si="338">SUM(N755:T755)</f>
        <v>0</v>
      </c>
      <c r="V755" s="171" t="s">
        <v>8</v>
      </c>
      <c r="W755" s="192">
        <v>0</v>
      </c>
      <c r="X755" s="192">
        <v>0</v>
      </c>
      <c r="Y755" s="192">
        <v>0</v>
      </c>
      <c r="Z755" s="192">
        <v>0</v>
      </c>
      <c r="AA755" s="192">
        <v>0</v>
      </c>
      <c r="AB755" s="192">
        <v>0</v>
      </c>
      <c r="AC755" s="192">
        <v>0</v>
      </c>
      <c r="AD755" s="192">
        <v>0</v>
      </c>
      <c r="AE755" s="192">
        <v>0</v>
      </c>
      <c r="AF755" s="192">
        <v>0</v>
      </c>
      <c r="AG755" s="192">
        <v>0</v>
      </c>
      <c r="AH755" s="83">
        <v>0</v>
      </c>
      <c r="AI755" s="83">
        <v>0</v>
      </c>
      <c r="AJ755" s="83">
        <v>0</v>
      </c>
      <c r="AK755" s="192">
        <v>0</v>
      </c>
      <c r="AL755" s="192">
        <v>0</v>
      </c>
      <c r="AM755" s="192">
        <v>0</v>
      </c>
      <c r="AN755" s="192">
        <v>0</v>
      </c>
      <c r="AO755" s="192">
        <v>0</v>
      </c>
      <c r="AP755" s="192">
        <v>0</v>
      </c>
      <c r="AQ755" s="192">
        <v>0</v>
      </c>
      <c r="AR755" s="192">
        <v>0</v>
      </c>
      <c r="AS755" s="192">
        <v>0</v>
      </c>
      <c r="AT755" s="192">
        <v>0</v>
      </c>
      <c r="AU755" s="83">
        <v>0</v>
      </c>
      <c r="AV755" s="637"/>
    </row>
    <row r="756" spans="1:48" ht="18.75" customHeight="1">
      <c r="A756" s="582"/>
      <c r="B756" s="588"/>
      <c r="C756" s="654"/>
      <c r="D756" s="577"/>
      <c r="E756" s="570"/>
      <c r="F756" s="566" t="s">
        <v>39</v>
      </c>
      <c r="G756" s="566" t="s">
        <v>21</v>
      </c>
      <c r="H756" s="566" t="s">
        <v>375</v>
      </c>
      <c r="I756" s="566" t="s">
        <v>366</v>
      </c>
      <c r="J756" s="561"/>
      <c r="K756" s="561"/>
      <c r="L756" s="564"/>
      <c r="M756" s="564"/>
      <c r="N756" s="83">
        <v>0</v>
      </c>
      <c r="O756" s="83">
        <v>0</v>
      </c>
      <c r="P756" s="83">
        <v>0</v>
      </c>
      <c r="Q756" s="83">
        <v>0</v>
      </c>
      <c r="R756" s="83">
        <v>0</v>
      </c>
      <c r="S756" s="83">
        <v>0</v>
      </c>
      <c r="T756" s="83">
        <v>0</v>
      </c>
      <c r="U756" s="83">
        <f>SUM(N756:T756)</f>
        <v>0</v>
      </c>
      <c r="V756" s="170" t="s">
        <v>50</v>
      </c>
      <c r="W756" s="192">
        <v>0</v>
      </c>
      <c r="X756" s="192">
        <v>0</v>
      </c>
      <c r="Y756" s="192">
        <v>0</v>
      </c>
      <c r="Z756" s="192">
        <v>0</v>
      </c>
      <c r="AA756" s="192">
        <v>0</v>
      </c>
      <c r="AB756" s="192">
        <v>0</v>
      </c>
      <c r="AC756" s="192">
        <v>0</v>
      </c>
      <c r="AD756" s="192">
        <v>0</v>
      </c>
      <c r="AE756" s="192">
        <v>0</v>
      </c>
      <c r="AF756" s="192">
        <v>0</v>
      </c>
      <c r="AG756" s="192">
        <v>0</v>
      </c>
      <c r="AH756" s="83">
        <v>0</v>
      </c>
      <c r="AI756" s="83">
        <v>0</v>
      </c>
      <c r="AJ756" s="83">
        <v>0</v>
      </c>
      <c r="AK756" s="192">
        <v>0</v>
      </c>
      <c r="AL756" s="192">
        <v>0</v>
      </c>
      <c r="AM756" s="192">
        <v>0</v>
      </c>
      <c r="AN756" s="192">
        <v>0</v>
      </c>
      <c r="AO756" s="192">
        <v>0</v>
      </c>
      <c r="AP756" s="192">
        <v>0</v>
      </c>
      <c r="AQ756" s="192">
        <v>0</v>
      </c>
      <c r="AR756" s="192">
        <v>0</v>
      </c>
      <c r="AS756" s="192">
        <v>0</v>
      </c>
      <c r="AT756" s="192">
        <v>0</v>
      </c>
      <c r="AU756" s="83">
        <v>0</v>
      </c>
      <c r="AV756" s="637"/>
    </row>
    <row r="757" spans="1:48">
      <c r="A757" s="582"/>
      <c r="B757" s="588"/>
      <c r="C757" s="654"/>
      <c r="D757" s="577"/>
      <c r="E757" s="570"/>
      <c r="F757" s="567"/>
      <c r="G757" s="567"/>
      <c r="H757" s="567"/>
      <c r="I757" s="567"/>
      <c r="J757" s="561"/>
      <c r="K757" s="561"/>
      <c r="L757" s="564"/>
      <c r="M757" s="564"/>
      <c r="N757" s="83">
        <v>0</v>
      </c>
      <c r="O757" s="83">
        <v>0</v>
      </c>
      <c r="P757" s="83">
        <v>0</v>
      </c>
      <c r="Q757" s="83">
        <v>0</v>
      </c>
      <c r="R757" s="83">
        <v>0</v>
      </c>
      <c r="S757" s="83">
        <v>0</v>
      </c>
      <c r="T757" s="83">
        <v>0</v>
      </c>
      <c r="U757" s="83">
        <f t="shared" si="338"/>
        <v>0</v>
      </c>
      <c r="V757" s="170" t="s">
        <v>51</v>
      </c>
      <c r="W757" s="192">
        <v>0</v>
      </c>
      <c r="X757" s="192">
        <v>0</v>
      </c>
      <c r="Y757" s="192">
        <v>0</v>
      </c>
      <c r="Z757" s="192">
        <v>0</v>
      </c>
      <c r="AA757" s="192">
        <v>0</v>
      </c>
      <c r="AB757" s="192">
        <v>0</v>
      </c>
      <c r="AC757" s="192">
        <v>0</v>
      </c>
      <c r="AD757" s="192">
        <v>0</v>
      </c>
      <c r="AE757" s="192">
        <v>0</v>
      </c>
      <c r="AF757" s="192">
        <v>0</v>
      </c>
      <c r="AG757" s="192">
        <v>0</v>
      </c>
      <c r="AH757" s="83">
        <v>0</v>
      </c>
      <c r="AI757" s="83">
        <v>0</v>
      </c>
      <c r="AJ757" s="83">
        <v>0</v>
      </c>
      <c r="AK757" s="192">
        <v>0</v>
      </c>
      <c r="AL757" s="192">
        <v>0</v>
      </c>
      <c r="AM757" s="192">
        <v>0</v>
      </c>
      <c r="AN757" s="192">
        <v>0</v>
      </c>
      <c r="AO757" s="192">
        <v>0</v>
      </c>
      <c r="AP757" s="192">
        <v>0</v>
      </c>
      <c r="AQ757" s="192">
        <v>0</v>
      </c>
      <c r="AR757" s="192">
        <v>0</v>
      </c>
      <c r="AS757" s="192">
        <v>0</v>
      </c>
      <c r="AT757" s="192">
        <v>0</v>
      </c>
      <c r="AU757" s="83">
        <v>0</v>
      </c>
      <c r="AV757" s="637"/>
    </row>
    <row r="758" spans="1:48">
      <c r="A758" s="582"/>
      <c r="B758" s="588"/>
      <c r="C758" s="654"/>
      <c r="D758" s="577"/>
      <c r="E758" s="570"/>
      <c r="F758" s="567"/>
      <c r="G758" s="567"/>
      <c r="H758" s="567"/>
      <c r="I758" s="567"/>
      <c r="J758" s="561"/>
      <c r="K758" s="561"/>
      <c r="L758" s="564"/>
      <c r="M758" s="564"/>
      <c r="N758" s="86">
        <v>0</v>
      </c>
      <c r="O758" s="86">
        <v>0</v>
      </c>
      <c r="P758" s="86">
        <v>0</v>
      </c>
      <c r="Q758" s="86">
        <v>0</v>
      </c>
      <c r="R758" s="86">
        <v>0</v>
      </c>
      <c r="S758" s="86">
        <v>0</v>
      </c>
      <c r="T758" s="86">
        <v>0</v>
      </c>
      <c r="U758" s="83">
        <f t="shared" si="338"/>
        <v>0</v>
      </c>
      <c r="V758" s="170" t="s">
        <v>52</v>
      </c>
      <c r="W758" s="207">
        <v>0</v>
      </c>
      <c r="X758" s="207">
        <v>0</v>
      </c>
      <c r="Y758" s="207">
        <v>0</v>
      </c>
      <c r="Z758" s="207">
        <v>0</v>
      </c>
      <c r="AA758" s="207">
        <v>0</v>
      </c>
      <c r="AB758" s="207">
        <v>0</v>
      </c>
      <c r="AC758" s="207">
        <v>0</v>
      </c>
      <c r="AD758" s="207">
        <v>0</v>
      </c>
      <c r="AE758" s="207">
        <v>0</v>
      </c>
      <c r="AF758" s="207">
        <v>0</v>
      </c>
      <c r="AG758" s="207">
        <v>0</v>
      </c>
      <c r="AH758" s="86">
        <v>0</v>
      </c>
      <c r="AI758" s="86">
        <v>0</v>
      </c>
      <c r="AJ758" s="86">
        <v>0</v>
      </c>
      <c r="AK758" s="207">
        <v>0</v>
      </c>
      <c r="AL758" s="207">
        <v>0</v>
      </c>
      <c r="AM758" s="207">
        <v>0</v>
      </c>
      <c r="AN758" s="207">
        <v>0</v>
      </c>
      <c r="AO758" s="207">
        <v>0</v>
      </c>
      <c r="AP758" s="207">
        <v>0</v>
      </c>
      <c r="AQ758" s="207">
        <v>0</v>
      </c>
      <c r="AR758" s="207">
        <v>0</v>
      </c>
      <c r="AS758" s="207">
        <v>0</v>
      </c>
      <c r="AT758" s="207">
        <v>0</v>
      </c>
      <c r="AU758" s="86">
        <v>0</v>
      </c>
      <c r="AV758" s="638"/>
    </row>
    <row r="759" spans="1:48">
      <c r="A759" s="583"/>
      <c r="B759" s="589"/>
      <c r="C759" s="655"/>
      <c r="D759" s="578"/>
      <c r="E759" s="571"/>
      <c r="F759" s="568"/>
      <c r="G759" s="568"/>
      <c r="H759" s="568"/>
      <c r="I759" s="568"/>
      <c r="J759" s="562"/>
      <c r="K759" s="562"/>
      <c r="L759" s="565"/>
      <c r="M759" s="565"/>
      <c r="N759" s="88">
        <f>SUM(N754:N758)</f>
        <v>0</v>
      </c>
      <c r="O759" s="88">
        <f t="shared" ref="O759:T759" si="339">SUM(O754:O758)</f>
        <v>0</v>
      </c>
      <c r="P759" s="88">
        <f t="shared" si="339"/>
        <v>0</v>
      </c>
      <c r="Q759" s="185">
        <f t="shared" si="339"/>
        <v>2.8042699999999998</v>
      </c>
      <c r="R759" s="185">
        <f t="shared" si="339"/>
        <v>11.05137</v>
      </c>
      <c r="S759" s="185">
        <f t="shared" si="339"/>
        <v>0</v>
      </c>
      <c r="T759" s="185">
        <f t="shared" si="339"/>
        <v>0</v>
      </c>
      <c r="U759" s="185">
        <f t="shared" si="338"/>
        <v>13.855640000000001</v>
      </c>
      <c r="V759" s="177" t="s">
        <v>11</v>
      </c>
      <c r="W759" s="200">
        <f t="shared" ref="W759:AU759" si="340">SUM(W754:W758)</f>
        <v>2804.27</v>
      </c>
      <c r="X759" s="200">
        <f t="shared" si="340"/>
        <v>0</v>
      </c>
      <c r="Y759" s="200">
        <f t="shared" si="340"/>
        <v>0</v>
      </c>
      <c r="Z759" s="200">
        <f t="shared" si="340"/>
        <v>0</v>
      </c>
      <c r="AA759" s="200">
        <f t="shared" si="340"/>
        <v>0</v>
      </c>
      <c r="AB759" s="200">
        <f t="shared" si="340"/>
        <v>0</v>
      </c>
      <c r="AC759" s="200">
        <f t="shared" si="340"/>
        <v>0</v>
      </c>
      <c r="AD759" s="200">
        <f t="shared" si="340"/>
        <v>0</v>
      </c>
      <c r="AE759" s="200">
        <f t="shared" si="340"/>
        <v>0</v>
      </c>
      <c r="AF759" s="200">
        <f t="shared" si="340"/>
        <v>0</v>
      </c>
      <c r="AG759" s="200">
        <f t="shared" si="340"/>
        <v>0</v>
      </c>
      <c r="AH759" s="201">
        <f t="shared" si="340"/>
        <v>0</v>
      </c>
      <c r="AI759" s="201">
        <f t="shared" si="340"/>
        <v>0</v>
      </c>
      <c r="AJ759" s="201">
        <f t="shared" si="340"/>
        <v>0</v>
      </c>
      <c r="AK759" s="200">
        <f t="shared" si="340"/>
        <v>0</v>
      </c>
      <c r="AL759" s="200">
        <f t="shared" si="340"/>
        <v>0</v>
      </c>
      <c r="AM759" s="200">
        <f t="shared" si="340"/>
        <v>0</v>
      </c>
      <c r="AN759" s="200">
        <f t="shared" si="340"/>
        <v>0</v>
      </c>
      <c r="AO759" s="200">
        <f t="shared" si="340"/>
        <v>0</v>
      </c>
      <c r="AP759" s="200">
        <f t="shared" si="340"/>
        <v>0</v>
      </c>
      <c r="AQ759" s="200">
        <f t="shared" si="340"/>
        <v>0</v>
      </c>
      <c r="AR759" s="200">
        <f t="shared" si="340"/>
        <v>0</v>
      </c>
      <c r="AS759" s="200">
        <f t="shared" si="340"/>
        <v>0</v>
      </c>
      <c r="AT759" s="200">
        <f t="shared" si="340"/>
        <v>0</v>
      </c>
      <c r="AU759" s="201">
        <f t="shared" si="340"/>
        <v>0</v>
      </c>
      <c r="AV759" s="332"/>
    </row>
    <row r="760" spans="1:48" ht="19.5" hidden="1" customHeight="1">
      <c r="A760" s="556" t="s">
        <v>643</v>
      </c>
      <c r="B760" s="557"/>
      <c r="C760" s="557"/>
      <c r="D760" s="557"/>
      <c r="E760" s="557"/>
      <c r="F760" s="557"/>
      <c r="G760" s="557"/>
      <c r="H760" s="557"/>
      <c r="I760" s="557"/>
      <c r="J760" s="557"/>
      <c r="K760" s="557"/>
      <c r="L760" s="557"/>
      <c r="M760" s="557"/>
      <c r="N760" s="557"/>
      <c r="O760" s="557"/>
      <c r="P760" s="557"/>
      <c r="Q760" s="557"/>
      <c r="R760" s="557"/>
      <c r="S760" s="557"/>
      <c r="T760" s="557"/>
      <c r="U760" s="557"/>
      <c r="V760" s="557"/>
      <c r="W760" s="558"/>
      <c r="X760" s="558"/>
      <c r="Y760" s="558"/>
      <c r="Z760" s="558"/>
      <c r="AA760" s="558"/>
      <c r="AB760" s="558"/>
      <c r="AC760" s="558"/>
      <c r="AD760" s="558"/>
      <c r="AE760" s="558"/>
      <c r="AF760" s="558"/>
      <c r="AG760" s="558"/>
      <c r="AH760" s="558"/>
      <c r="AI760" s="558"/>
      <c r="AJ760" s="558"/>
      <c r="AK760" s="558"/>
      <c r="AL760" s="558"/>
      <c r="AM760" s="558"/>
      <c r="AN760" s="558"/>
      <c r="AO760" s="558"/>
      <c r="AP760" s="558"/>
      <c r="AQ760" s="558"/>
      <c r="AR760" s="558"/>
      <c r="AS760" s="558"/>
      <c r="AT760" s="558"/>
      <c r="AU760" s="558"/>
      <c r="AV760" s="559"/>
    </row>
    <row r="761" spans="1:48" ht="15.75" customHeight="1">
      <c r="A761" s="584" t="s">
        <v>54</v>
      </c>
      <c r="B761" s="587" t="s">
        <v>762</v>
      </c>
      <c r="C761" s="653" t="s">
        <v>763</v>
      </c>
      <c r="D761" s="576" t="s">
        <v>662</v>
      </c>
      <c r="E761" s="569" t="s">
        <v>683</v>
      </c>
      <c r="F761" s="6" t="s">
        <v>18</v>
      </c>
      <c r="G761" s="6" t="s">
        <v>20</v>
      </c>
      <c r="H761" s="6" t="s">
        <v>303</v>
      </c>
      <c r="I761" s="6" t="s">
        <v>724</v>
      </c>
      <c r="J761" s="560">
        <v>2023</v>
      </c>
      <c r="K761" s="560">
        <v>2025</v>
      </c>
      <c r="L761" s="563">
        <v>15.35</v>
      </c>
      <c r="M761" s="563">
        <f>Q766+R766+S766+T766</f>
        <v>2.2125000000000001E-3</v>
      </c>
      <c r="N761" s="9">
        <v>0</v>
      </c>
      <c r="O761" s="9">
        <v>0</v>
      </c>
      <c r="P761" s="9">
        <v>0</v>
      </c>
      <c r="Q761" s="9">
        <v>0</v>
      </c>
      <c r="R761" s="9">
        <v>7.3750000000000009E-4</v>
      </c>
      <c r="S761" s="9">
        <v>7.3750000000000009E-4</v>
      </c>
      <c r="T761" s="9">
        <v>7.3750000000000009E-4</v>
      </c>
      <c r="U761" s="9">
        <f>SUM(N761:T761)</f>
        <v>2.2125000000000001E-3</v>
      </c>
      <c r="V761" s="204" t="s">
        <v>3</v>
      </c>
      <c r="W761" s="93">
        <v>0</v>
      </c>
      <c r="X761" s="93">
        <v>0</v>
      </c>
      <c r="Y761" s="93">
        <v>0</v>
      </c>
      <c r="Z761" s="93">
        <v>0</v>
      </c>
      <c r="AA761" s="93">
        <v>0</v>
      </c>
      <c r="AB761" s="93">
        <v>0</v>
      </c>
      <c r="AC761" s="93">
        <v>0</v>
      </c>
      <c r="AD761" s="93">
        <v>0</v>
      </c>
      <c r="AE761" s="93">
        <v>0</v>
      </c>
      <c r="AF761" s="93">
        <v>0</v>
      </c>
      <c r="AG761" s="93">
        <v>0</v>
      </c>
      <c r="AH761" s="9">
        <v>0</v>
      </c>
      <c r="AI761" s="9">
        <v>0</v>
      </c>
      <c r="AJ761" s="9">
        <v>0</v>
      </c>
      <c r="AK761" s="93">
        <v>0</v>
      </c>
      <c r="AL761" s="93">
        <v>0</v>
      </c>
      <c r="AM761" s="93">
        <v>0</v>
      </c>
      <c r="AN761" s="93">
        <v>0</v>
      </c>
      <c r="AO761" s="93">
        <v>0</v>
      </c>
      <c r="AP761" s="93">
        <v>0</v>
      </c>
      <c r="AQ761" s="93">
        <v>0</v>
      </c>
      <c r="AR761" s="93">
        <v>0</v>
      </c>
      <c r="AS761" s="93">
        <v>0</v>
      </c>
      <c r="AT761" s="93">
        <v>0</v>
      </c>
      <c r="AU761" s="9">
        <v>0</v>
      </c>
      <c r="AV761" s="302"/>
    </row>
    <row r="762" spans="1:48" ht="15.75" customHeight="1">
      <c r="A762" s="585"/>
      <c r="B762" s="588"/>
      <c r="C762" s="654"/>
      <c r="D762" s="577"/>
      <c r="E762" s="570"/>
      <c r="F762" s="96" t="s">
        <v>19</v>
      </c>
      <c r="G762" s="96" t="s">
        <v>22</v>
      </c>
      <c r="H762" s="96" t="s">
        <v>764</v>
      </c>
      <c r="I762" s="96" t="s">
        <v>764</v>
      </c>
      <c r="J762" s="561"/>
      <c r="K762" s="561"/>
      <c r="L762" s="564"/>
      <c r="M762" s="564"/>
      <c r="N762" s="83">
        <v>0</v>
      </c>
      <c r="O762" s="83">
        <v>0</v>
      </c>
      <c r="P762" s="83">
        <v>0</v>
      </c>
      <c r="Q762" s="83">
        <v>0</v>
      </c>
      <c r="R762" s="83">
        <v>0</v>
      </c>
      <c r="S762" s="83">
        <v>0</v>
      </c>
      <c r="T762" s="83">
        <v>0</v>
      </c>
      <c r="U762" s="83">
        <f t="shared" ref="U762:U766" si="341">SUM(N762:T762)</f>
        <v>0</v>
      </c>
      <c r="V762" s="171" t="s">
        <v>8</v>
      </c>
      <c r="W762" s="192">
        <v>0</v>
      </c>
      <c r="X762" s="192">
        <v>0</v>
      </c>
      <c r="Y762" s="192">
        <v>0</v>
      </c>
      <c r="Z762" s="192">
        <v>0</v>
      </c>
      <c r="AA762" s="192">
        <v>0</v>
      </c>
      <c r="AB762" s="192">
        <v>0</v>
      </c>
      <c r="AC762" s="192">
        <v>0</v>
      </c>
      <c r="AD762" s="192">
        <v>0</v>
      </c>
      <c r="AE762" s="192">
        <v>0</v>
      </c>
      <c r="AF762" s="192">
        <v>0</v>
      </c>
      <c r="AG762" s="192">
        <v>0</v>
      </c>
      <c r="AH762" s="83">
        <v>0</v>
      </c>
      <c r="AI762" s="83">
        <v>0</v>
      </c>
      <c r="AJ762" s="83">
        <v>0</v>
      </c>
      <c r="AK762" s="192">
        <v>0</v>
      </c>
      <c r="AL762" s="192">
        <v>0</v>
      </c>
      <c r="AM762" s="192">
        <v>0</v>
      </c>
      <c r="AN762" s="192">
        <v>0</v>
      </c>
      <c r="AO762" s="192">
        <v>0</v>
      </c>
      <c r="AP762" s="192">
        <v>0</v>
      </c>
      <c r="AQ762" s="192">
        <v>0</v>
      </c>
      <c r="AR762" s="192">
        <v>0</v>
      </c>
      <c r="AS762" s="192">
        <v>0</v>
      </c>
      <c r="AT762" s="192">
        <v>0</v>
      </c>
      <c r="AU762" s="83">
        <v>0</v>
      </c>
      <c r="AV762" s="302"/>
    </row>
    <row r="763" spans="1:48" ht="15.75" customHeight="1">
      <c r="A763" s="585"/>
      <c r="B763" s="588"/>
      <c r="C763" s="654"/>
      <c r="D763" s="577"/>
      <c r="E763" s="570"/>
      <c r="F763" s="566" t="s">
        <v>39</v>
      </c>
      <c r="G763" s="566" t="s">
        <v>21</v>
      </c>
      <c r="H763" s="566" t="s">
        <v>375</v>
      </c>
      <c r="I763" s="566" t="s">
        <v>366</v>
      </c>
      <c r="J763" s="561"/>
      <c r="K763" s="561"/>
      <c r="L763" s="564"/>
      <c r="M763" s="564"/>
      <c r="N763" s="83">
        <v>0</v>
      </c>
      <c r="O763" s="83">
        <v>0</v>
      </c>
      <c r="P763" s="83">
        <v>0</v>
      </c>
      <c r="Q763" s="83">
        <v>0</v>
      </c>
      <c r="R763" s="83">
        <v>0</v>
      </c>
      <c r="S763" s="83">
        <v>0</v>
      </c>
      <c r="T763" s="83">
        <v>0</v>
      </c>
      <c r="U763" s="83">
        <f>SUM(N763:T763)</f>
        <v>0</v>
      </c>
      <c r="V763" s="170" t="s">
        <v>50</v>
      </c>
      <c r="W763" s="192">
        <v>0</v>
      </c>
      <c r="X763" s="192">
        <v>0</v>
      </c>
      <c r="Y763" s="192">
        <v>0</v>
      </c>
      <c r="Z763" s="192">
        <v>0</v>
      </c>
      <c r="AA763" s="192">
        <v>0</v>
      </c>
      <c r="AB763" s="192">
        <v>0</v>
      </c>
      <c r="AC763" s="192">
        <v>0</v>
      </c>
      <c r="AD763" s="192">
        <v>0</v>
      </c>
      <c r="AE763" s="192">
        <v>0</v>
      </c>
      <c r="AF763" s="192">
        <v>0</v>
      </c>
      <c r="AG763" s="192">
        <v>0</v>
      </c>
      <c r="AH763" s="83">
        <v>0</v>
      </c>
      <c r="AI763" s="83">
        <v>0</v>
      </c>
      <c r="AJ763" s="83">
        <v>0</v>
      </c>
      <c r="AK763" s="192">
        <v>0</v>
      </c>
      <c r="AL763" s="192">
        <v>0</v>
      </c>
      <c r="AM763" s="192">
        <v>0</v>
      </c>
      <c r="AN763" s="192">
        <v>0</v>
      </c>
      <c r="AO763" s="192">
        <v>0</v>
      </c>
      <c r="AP763" s="192">
        <v>0</v>
      </c>
      <c r="AQ763" s="192">
        <v>0</v>
      </c>
      <c r="AR763" s="192">
        <v>0</v>
      </c>
      <c r="AS763" s="192">
        <v>0</v>
      </c>
      <c r="AT763" s="192">
        <v>0</v>
      </c>
      <c r="AU763" s="83">
        <v>0</v>
      </c>
      <c r="AV763" s="302"/>
    </row>
    <row r="764" spans="1:48" ht="15.75" customHeight="1">
      <c r="A764" s="585"/>
      <c r="B764" s="588"/>
      <c r="C764" s="654"/>
      <c r="D764" s="577"/>
      <c r="E764" s="570"/>
      <c r="F764" s="567"/>
      <c r="G764" s="567"/>
      <c r="H764" s="567"/>
      <c r="I764" s="567"/>
      <c r="J764" s="561"/>
      <c r="K764" s="561"/>
      <c r="L764" s="564"/>
      <c r="M764" s="564"/>
      <c r="N764" s="83">
        <v>0</v>
      </c>
      <c r="O764" s="83">
        <v>0</v>
      </c>
      <c r="P764" s="83">
        <v>0</v>
      </c>
      <c r="Q764" s="83">
        <v>0</v>
      </c>
      <c r="R764" s="83">
        <v>0</v>
      </c>
      <c r="S764" s="83">
        <v>0</v>
      </c>
      <c r="T764" s="83">
        <v>0</v>
      </c>
      <c r="U764" s="83">
        <f t="shared" si="341"/>
        <v>0</v>
      </c>
      <c r="V764" s="170" t="s">
        <v>51</v>
      </c>
      <c r="W764" s="192">
        <v>0</v>
      </c>
      <c r="X764" s="192">
        <v>0</v>
      </c>
      <c r="Y764" s="192">
        <v>0</v>
      </c>
      <c r="Z764" s="192">
        <v>0</v>
      </c>
      <c r="AA764" s="192">
        <v>0</v>
      </c>
      <c r="AB764" s="192">
        <v>0</v>
      </c>
      <c r="AC764" s="192">
        <v>0</v>
      </c>
      <c r="AD764" s="192">
        <v>0</v>
      </c>
      <c r="AE764" s="192">
        <v>0</v>
      </c>
      <c r="AF764" s="192">
        <v>0</v>
      </c>
      <c r="AG764" s="192">
        <v>0</v>
      </c>
      <c r="AH764" s="83">
        <v>0</v>
      </c>
      <c r="AI764" s="83">
        <v>0</v>
      </c>
      <c r="AJ764" s="83">
        <v>0</v>
      </c>
      <c r="AK764" s="192">
        <v>0</v>
      </c>
      <c r="AL764" s="192">
        <v>0</v>
      </c>
      <c r="AM764" s="192">
        <v>0</v>
      </c>
      <c r="AN764" s="192">
        <v>0</v>
      </c>
      <c r="AO764" s="192">
        <v>0</v>
      </c>
      <c r="AP764" s="192">
        <v>0</v>
      </c>
      <c r="AQ764" s="192">
        <v>0</v>
      </c>
      <c r="AR764" s="192">
        <v>0</v>
      </c>
      <c r="AS764" s="192">
        <v>0</v>
      </c>
      <c r="AT764" s="192">
        <v>0</v>
      </c>
      <c r="AU764" s="83">
        <v>0</v>
      </c>
      <c r="AV764" s="302"/>
    </row>
    <row r="765" spans="1:48">
      <c r="A765" s="585"/>
      <c r="B765" s="588"/>
      <c r="C765" s="654"/>
      <c r="D765" s="577"/>
      <c r="E765" s="570"/>
      <c r="F765" s="567"/>
      <c r="G765" s="567"/>
      <c r="H765" s="567"/>
      <c r="I765" s="567"/>
      <c r="J765" s="561"/>
      <c r="K765" s="561"/>
      <c r="L765" s="564"/>
      <c r="M765" s="564"/>
      <c r="N765" s="86">
        <v>0</v>
      </c>
      <c r="O765" s="86">
        <v>0</v>
      </c>
      <c r="P765" s="86">
        <v>0</v>
      </c>
      <c r="Q765" s="86">
        <v>0</v>
      </c>
      <c r="R765" s="86">
        <v>0</v>
      </c>
      <c r="S765" s="86">
        <v>0</v>
      </c>
      <c r="T765" s="86">
        <v>0</v>
      </c>
      <c r="U765" s="83">
        <f t="shared" si="341"/>
        <v>0</v>
      </c>
      <c r="V765" s="170" t="s">
        <v>52</v>
      </c>
      <c r="W765" s="207">
        <v>0</v>
      </c>
      <c r="X765" s="207">
        <v>0</v>
      </c>
      <c r="Y765" s="207">
        <v>0</v>
      </c>
      <c r="Z765" s="207">
        <v>0</v>
      </c>
      <c r="AA765" s="207">
        <v>0</v>
      </c>
      <c r="AB765" s="207">
        <v>0</v>
      </c>
      <c r="AC765" s="207">
        <v>0</v>
      </c>
      <c r="AD765" s="207">
        <v>0</v>
      </c>
      <c r="AE765" s="207">
        <v>0</v>
      </c>
      <c r="AF765" s="207">
        <v>0</v>
      </c>
      <c r="AG765" s="207">
        <v>0</v>
      </c>
      <c r="AH765" s="86">
        <v>0</v>
      </c>
      <c r="AI765" s="86">
        <v>0</v>
      </c>
      <c r="AJ765" s="86">
        <v>0</v>
      </c>
      <c r="AK765" s="207">
        <v>0</v>
      </c>
      <c r="AL765" s="207">
        <v>0</v>
      </c>
      <c r="AM765" s="207">
        <v>0</v>
      </c>
      <c r="AN765" s="207">
        <v>0</v>
      </c>
      <c r="AO765" s="207">
        <v>0</v>
      </c>
      <c r="AP765" s="207">
        <v>0</v>
      </c>
      <c r="AQ765" s="207">
        <v>0</v>
      </c>
      <c r="AR765" s="207">
        <v>0</v>
      </c>
      <c r="AS765" s="207">
        <v>0</v>
      </c>
      <c r="AT765" s="207">
        <v>0</v>
      </c>
      <c r="AU765" s="86">
        <v>0</v>
      </c>
      <c r="AV765" s="302"/>
    </row>
    <row r="766" spans="1:48">
      <c r="A766" s="586"/>
      <c r="B766" s="589"/>
      <c r="C766" s="655"/>
      <c r="D766" s="578"/>
      <c r="E766" s="571"/>
      <c r="F766" s="568"/>
      <c r="G766" s="568"/>
      <c r="H766" s="568"/>
      <c r="I766" s="568"/>
      <c r="J766" s="562"/>
      <c r="K766" s="562"/>
      <c r="L766" s="565"/>
      <c r="M766" s="565"/>
      <c r="N766" s="88">
        <f>SUM(N761:N765)</f>
        <v>0</v>
      </c>
      <c r="O766" s="88">
        <f t="shared" ref="O766:T766" si="342">SUM(O761:O765)</f>
        <v>0</v>
      </c>
      <c r="P766" s="88">
        <f t="shared" si="342"/>
        <v>0</v>
      </c>
      <c r="Q766" s="185">
        <f t="shared" si="342"/>
        <v>0</v>
      </c>
      <c r="R766" s="185">
        <f t="shared" si="342"/>
        <v>7.3750000000000009E-4</v>
      </c>
      <c r="S766" s="185">
        <f t="shared" si="342"/>
        <v>7.3750000000000009E-4</v>
      </c>
      <c r="T766" s="185">
        <f t="shared" si="342"/>
        <v>7.3750000000000009E-4</v>
      </c>
      <c r="U766" s="185">
        <f t="shared" si="341"/>
        <v>2.2125000000000001E-3</v>
      </c>
      <c r="V766" s="177" t="s">
        <v>11</v>
      </c>
      <c r="W766" s="200">
        <f t="shared" ref="W766:AU766" si="343">SUM(W761:W765)</f>
        <v>0</v>
      </c>
      <c r="X766" s="200">
        <f t="shared" si="343"/>
        <v>0</v>
      </c>
      <c r="Y766" s="200">
        <f t="shared" si="343"/>
        <v>0</v>
      </c>
      <c r="Z766" s="200">
        <f t="shared" si="343"/>
        <v>0</v>
      </c>
      <c r="AA766" s="200">
        <f t="shared" si="343"/>
        <v>0</v>
      </c>
      <c r="AB766" s="200">
        <f t="shared" si="343"/>
        <v>0</v>
      </c>
      <c r="AC766" s="200">
        <f t="shared" si="343"/>
        <v>0</v>
      </c>
      <c r="AD766" s="200">
        <f t="shared" si="343"/>
        <v>0</v>
      </c>
      <c r="AE766" s="200">
        <f t="shared" si="343"/>
        <v>0</v>
      </c>
      <c r="AF766" s="200">
        <f t="shared" si="343"/>
        <v>0</v>
      </c>
      <c r="AG766" s="200">
        <f t="shared" si="343"/>
        <v>0</v>
      </c>
      <c r="AH766" s="201">
        <f t="shared" si="343"/>
        <v>0</v>
      </c>
      <c r="AI766" s="201">
        <f t="shared" si="343"/>
        <v>0</v>
      </c>
      <c r="AJ766" s="201">
        <f t="shared" si="343"/>
        <v>0</v>
      </c>
      <c r="AK766" s="200">
        <f t="shared" si="343"/>
        <v>0</v>
      </c>
      <c r="AL766" s="200">
        <f t="shared" si="343"/>
        <v>0</v>
      </c>
      <c r="AM766" s="200">
        <f t="shared" si="343"/>
        <v>0</v>
      </c>
      <c r="AN766" s="200">
        <f t="shared" si="343"/>
        <v>0</v>
      </c>
      <c r="AO766" s="200">
        <f t="shared" si="343"/>
        <v>0</v>
      </c>
      <c r="AP766" s="200">
        <f t="shared" si="343"/>
        <v>0</v>
      </c>
      <c r="AQ766" s="200">
        <f t="shared" si="343"/>
        <v>0</v>
      </c>
      <c r="AR766" s="200">
        <f t="shared" si="343"/>
        <v>0</v>
      </c>
      <c r="AS766" s="200">
        <f t="shared" si="343"/>
        <v>0</v>
      </c>
      <c r="AT766" s="200">
        <f t="shared" si="343"/>
        <v>0</v>
      </c>
      <c r="AU766" s="201">
        <f t="shared" si="343"/>
        <v>0</v>
      </c>
      <c r="AV766" s="332"/>
    </row>
    <row r="767" spans="1:48" ht="15.75" hidden="1" customHeight="1">
      <c r="A767" s="178"/>
      <c r="B767" s="625" t="s">
        <v>765</v>
      </c>
      <c r="C767" s="626"/>
      <c r="D767" s="626"/>
      <c r="E767" s="626"/>
      <c r="F767" s="626"/>
      <c r="G767" s="626"/>
      <c r="H767" s="626"/>
      <c r="I767" s="626"/>
      <c r="J767" s="626"/>
      <c r="K767" s="626"/>
      <c r="L767" s="626"/>
      <c r="M767" s="626"/>
      <c r="N767" s="626"/>
      <c r="O767" s="626"/>
      <c r="P767" s="626"/>
      <c r="Q767" s="626"/>
      <c r="R767" s="626"/>
      <c r="S767" s="626"/>
      <c r="T767" s="626"/>
      <c r="U767" s="626"/>
      <c r="V767" s="626"/>
      <c r="W767" s="461"/>
      <c r="X767" s="461"/>
      <c r="Y767" s="461"/>
      <c r="Z767" s="461"/>
      <c r="AA767" s="461"/>
      <c r="AB767" s="461"/>
      <c r="AC767" s="461"/>
      <c r="AD767" s="461"/>
      <c r="AE767" s="461"/>
      <c r="AF767" s="461"/>
      <c r="AG767" s="461"/>
      <c r="AH767" s="461"/>
      <c r="AI767" s="461"/>
      <c r="AJ767" s="461"/>
      <c r="AK767" s="461"/>
      <c r="AL767" s="461"/>
      <c r="AM767" s="461"/>
      <c r="AN767" s="461"/>
      <c r="AO767" s="461"/>
      <c r="AP767" s="461"/>
      <c r="AQ767" s="461"/>
      <c r="AR767" s="461"/>
      <c r="AS767" s="461"/>
      <c r="AT767" s="461"/>
      <c r="AU767" s="461"/>
      <c r="AV767" s="462"/>
    </row>
    <row r="768" spans="1:48" ht="15.75" customHeight="1">
      <c r="A768" s="471" t="s">
        <v>53</v>
      </c>
      <c r="B768" s="535" t="s">
        <v>428</v>
      </c>
      <c r="C768" s="653" t="s">
        <v>766</v>
      </c>
      <c r="D768" s="614" t="s">
        <v>630</v>
      </c>
      <c r="E768" s="617" t="s">
        <v>691</v>
      </c>
      <c r="F768" s="6" t="s">
        <v>18</v>
      </c>
      <c r="G768" s="6" t="s">
        <v>20</v>
      </c>
      <c r="H768" s="6" t="s">
        <v>297</v>
      </c>
      <c r="I768" s="6" t="s">
        <v>297</v>
      </c>
      <c r="J768" s="532">
        <v>2019</v>
      </c>
      <c r="K768" s="532">
        <v>2019</v>
      </c>
      <c r="L768" s="541">
        <v>5.6109999999999998</v>
      </c>
      <c r="M768" s="563">
        <f>Q773+R773+S773+T773</f>
        <v>0.41602999999999996</v>
      </c>
      <c r="N768" s="9">
        <v>0</v>
      </c>
      <c r="O768" s="9">
        <v>5.0374399999999993</v>
      </c>
      <c r="P768" s="9">
        <v>0.15759489000000029</v>
      </c>
      <c r="Q768" s="9">
        <v>0.41602999999999996</v>
      </c>
      <c r="R768" s="9">
        <v>0</v>
      </c>
      <c r="S768" s="9">
        <v>0</v>
      </c>
      <c r="T768" s="9">
        <v>0</v>
      </c>
      <c r="U768" s="9">
        <f>SUM(N768:T768)</f>
        <v>5.6110648899999997</v>
      </c>
      <c r="V768" s="204" t="s">
        <v>3</v>
      </c>
      <c r="W768" s="93">
        <v>416.03</v>
      </c>
      <c r="X768" s="93">
        <v>0</v>
      </c>
      <c r="Y768" s="93">
        <v>0</v>
      </c>
      <c r="Z768" s="93">
        <v>0</v>
      </c>
      <c r="AA768" s="93">
        <v>0</v>
      </c>
      <c r="AB768" s="93">
        <v>0</v>
      </c>
      <c r="AC768" s="93">
        <v>0</v>
      </c>
      <c r="AD768" s="93">
        <v>0</v>
      </c>
      <c r="AE768" s="93">
        <v>0</v>
      </c>
      <c r="AF768" s="93">
        <v>0</v>
      </c>
      <c r="AG768" s="93">
        <v>0</v>
      </c>
      <c r="AH768" s="9">
        <v>0</v>
      </c>
      <c r="AI768" s="9">
        <v>0</v>
      </c>
      <c r="AJ768" s="9">
        <v>0</v>
      </c>
      <c r="AK768" s="93">
        <v>0</v>
      </c>
      <c r="AL768" s="93">
        <v>0</v>
      </c>
      <c r="AM768" s="93">
        <v>0</v>
      </c>
      <c r="AN768" s="93">
        <v>0</v>
      </c>
      <c r="AO768" s="93">
        <v>0</v>
      </c>
      <c r="AP768" s="93">
        <v>0</v>
      </c>
      <c r="AQ768" s="93">
        <v>0</v>
      </c>
      <c r="AR768" s="93">
        <v>0</v>
      </c>
      <c r="AS768" s="93">
        <v>0</v>
      </c>
      <c r="AT768" s="93">
        <v>0</v>
      </c>
      <c r="AU768" s="9">
        <v>0</v>
      </c>
      <c r="AV768" s="636" t="s">
        <v>997</v>
      </c>
    </row>
    <row r="769" spans="1:48" ht="20.25" customHeight="1">
      <c r="A769" s="472"/>
      <c r="B769" s="536"/>
      <c r="C769" s="654"/>
      <c r="D769" s="615"/>
      <c r="E769" s="618"/>
      <c r="F769" s="6" t="s">
        <v>19</v>
      </c>
      <c r="G769" s="6" t="s">
        <v>22</v>
      </c>
      <c r="H769" s="6" t="s">
        <v>297</v>
      </c>
      <c r="I769" s="6" t="s">
        <v>297</v>
      </c>
      <c r="J769" s="533"/>
      <c r="K769" s="533"/>
      <c r="L769" s="609"/>
      <c r="M769" s="564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344">SUM(N769:T769)</f>
        <v>0</v>
      </c>
      <c r="V769" s="172" t="s">
        <v>8</v>
      </c>
      <c r="W769" s="93">
        <v>0</v>
      </c>
      <c r="X769" s="93">
        <v>0</v>
      </c>
      <c r="Y769" s="93">
        <v>0</v>
      </c>
      <c r="Z769" s="93">
        <v>0</v>
      </c>
      <c r="AA769" s="93">
        <v>0</v>
      </c>
      <c r="AB769" s="93">
        <v>0</v>
      </c>
      <c r="AC769" s="93">
        <v>0</v>
      </c>
      <c r="AD769" s="93">
        <v>0</v>
      </c>
      <c r="AE769" s="93">
        <v>0</v>
      </c>
      <c r="AF769" s="93">
        <v>0</v>
      </c>
      <c r="AG769" s="93">
        <v>0</v>
      </c>
      <c r="AH769" s="9">
        <v>0</v>
      </c>
      <c r="AI769" s="9">
        <v>0</v>
      </c>
      <c r="AJ769" s="9">
        <v>0</v>
      </c>
      <c r="AK769" s="93">
        <v>0</v>
      </c>
      <c r="AL769" s="93">
        <v>0</v>
      </c>
      <c r="AM769" s="93">
        <v>0</v>
      </c>
      <c r="AN769" s="93">
        <v>0</v>
      </c>
      <c r="AO769" s="93">
        <v>0</v>
      </c>
      <c r="AP769" s="93">
        <v>0</v>
      </c>
      <c r="AQ769" s="93">
        <v>0</v>
      </c>
      <c r="AR769" s="93">
        <v>0</v>
      </c>
      <c r="AS769" s="93">
        <v>0</v>
      </c>
      <c r="AT769" s="93">
        <v>0</v>
      </c>
      <c r="AU769" s="9">
        <v>0</v>
      </c>
      <c r="AV769" s="637"/>
    </row>
    <row r="770" spans="1:48" ht="15.75" customHeight="1">
      <c r="A770" s="472"/>
      <c r="B770" s="536"/>
      <c r="C770" s="654"/>
      <c r="D770" s="615"/>
      <c r="E770" s="618"/>
      <c r="F770" s="538" t="s">
        <v>39</v>
      </c>
      <c r="G770" s="538" t="s">
        <v>21</v>
      </c>
      <c r="H770" s="538" t="s">
        <v>319</v>
      </c>
      <c r="I770" s="538" t="s">
        <v>767</v>
      </c>
      <c r="J770" s="533"/>
      <c r="K770" s="533"/>
      <c r="L770" s="609"/>
      <c r="M770" s="564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204" t="s">
        <v>50</v>
      </c>
      <c r="W770" s="93">
        <v>0</v>
      </c>
      <c r="X770" s="93">
        <v>0</v>
      </c>
      <c r="Y770" s="93">
        <v>0</v>
      </c>
      <c r="Z770" s="93">
        <v>0</v>
      </c>
      <c r="AA770" s="93">
        <v>0</v>
      </c>
      <c r="AB770" s="93">
        <v>0</v>
      </c>
      <c r="AC770" s="93">
        <v>0</v>
      </c>
      <c r="AD770" s="93">
        <v>0</v>
      </c>
      <c r="AE770" s="93">
        <v>0</v>
      </c>
      <c r="AF770" s="93">
        <v>0</v>
      </c>
      <c r="AG770" s="93">
        <v>0</v>
      </c>
      <c r="AH770" s="9">
        <v>0</v>
      </c>
      <c r="AI770" s="9">
        <v>0</v>
      </c>
      <c r="AJ770" s="9">
        <v>0</v>
      </c>
      <c r="AK770" s="93">
        <v>0</v>
      </c>
      <c r="AL770" s="93">
        <v>0</v>
      </c>
      <c r="AM770" s="93">
        <v>0</v>
      </c>
      <c r="AN770" s="93">
        <v>0</v>
      </c>
      <c r="AO770" s="93">
        <v>0</v>
      </c>
      <c r="AP770" s="93">
        <v>0</v>
      </c>
      <c r="AQ770" s="93">
        <v>0</v>
      </c>
      <c r="AR770" s="93">
        <v>0</v>
      </c>
      <c r="AS770" s="93">
        <v>0</v>
      </c>
      <c r="AT770" s="93">
        <v>0</v>
      </c>
      <c r="AU770" s="9">
        <v>0</v>
      </c>
      <c r="AV770" s="637"/>
    </row>
    <row r="771" spans="1:48">
      <c r="A771" s="472"/>
      <c r="B771" s="536"/>
      <c r="C771" s="654"/>
      <c r="D771" s="615"/>
      <c r="E771" s="618"/>
      <c r="F771" s="539"/>
      <c r="G771" s="539"/>
      <c r="H771" s="539"/>
      <c r="I771" s="539"/>
      <c r="J771" s="533"/>
      <c r="K771" s="533"/>
      <c r="L771" s="609"/>
      <c r="M771" s="564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344"/>
        <v>0</v>
      </c>
      <c r="V771" s="204" t="s">
        <v>51</v>
      </c>
      <c r="W771" s="93">
        <v>0</v>
      </c>
      <c r="X771" s="93">
        <v>0</v>
      </c>
      <c r="Y771" s="93">
        <v>0</v>
      </c>
      <c r="Z771" s="93">
        <v>0</v>
      </c>
      <c r="AA771" s="93">
        <v>0</v>
      </c>
      <c r="AB771" s="93">
        <v>0</v>
      </c>
      <c r="AC771" s="93">
        <v>0</v>
      </c>
      <c r="AD771" s="93">
        <v>0</v>
      </c>
      <c r="AE771" s="93">
        <v>0</v>
      </c>
      <c r="AF771" s="93">
        <v>0</v>
      </c>
      <c r="AG771" s="93">
        <v>0</v>
      </c>
      <c r="AH771" s="9">
        <v>0</v>
      </c>
      <c r="AI771" s="9">
        <v>0</v>
      </c>
      <c r="AJ771" s="9">
        <v>0</v>
      </c>
      <c r="AK771" s="93">
        <v>0</v>
      </c>
      <c r="AL771" s="93">
        <v>0</v>
      </c>
      <c r="AM771" s="93">
        <v>0</v>
      </c>
      <c r="AN771" s="93">
        <v>0</v>
      </c>
      <c r="AO771" s="93">
        <v>0</v>
      </c>
      <c r="AP771" s="93">
        <v>0</v>
      </c>
      <c r="AQ771" s="93">
        <v>0</v>
      </c>
      <c r="AR771" s="93">
        <v>0</v>
      </c>
      <c r="AS771" s="93">
        <v>0</v>
      </c>
      <c r="AT771" s="93">
        <v>0</v>
      </c>
      <c r="AU771" s="9">
        <v>0</v>
      </c>
      <c r="AV771" s="637"/>
    </row>
    <row r="772" spans="1:48">
      <c r="A772" s="472"/>
      <c r="B772" s="536"/>
      <c r="C772" s="654"/>
      <c r="D772" s="615"/>
      <c r="E772" s="618"/>
      <c r="F772" s="539"/>
      <c r="G772" s="539"/>
      <c r="H772" s="539"/>
      <c r="I772" s="539"/>
      <c r="J772" s="533"/>
      <c r="K772" s="533"/>
      <c r="L772" s="609"/>
      <c r="M772" s="564"/>
      <c r="N772" s="85">
        <v>0</v>
      </c>
      <c r="O772" s="85">
        <v>0</v>
      </c>
      <c r="P772" s="85">
        <v>0</v>
      </c>
      <c r="Q772" s="85">
        <v>0</v>
      </c>
      <c r="R772" s="85">
        <v>0</v>
      </c>
      <c r="S772" s="85">
        <v>0</v>
      </c>
      <c r="T772" s="85">
        <v>0</v>
      </c>
      <c r="U772" s="9">
        <f t="shared" si="344"/>
        <v>0</v>
      </c>
      <c r="V772" s="204" t="s">
        <v>52</v>
      </c>
      <c r="W772" s="191">
        <v>0</v>
      </c>
      <c r="X772" s="191">
        <v>0</v>
      </c>
      <c r="Y772" s="191">
        <v>0</v>
      </c>
      <c r="Z772" s="191">
        <v>0</v>
      </c>
      <c r="AA772" s="191">
        <v>0</v>
      </c>
      <c r="AB772" s="191">
        <v>0</v>
      </c>
      <c r="AC772" s="191">
        <v>0</v>
      </c>
      <c r="AD772" s="191">
        <v>0</v>
      </c>
      <c r="AE772" s="191">
        <v>0</v>
      </c>
      <c r="AF772" s="191">
        <v>0</v>
      </c>
      <c r="AG772" s="191">
        <v>0</v>
      </c>
      <c r="AH772" s="85">
        <v>0</v>
      </c>
      <c r="AI772" s="85">
        <v>0</v>
      </c>
      <c r="AJ772" s="85">
        <v>0</v>
      </c>
      <c r="AK772" s="191">
        <v>0</v>
      </c>
      <c r="AL772" s="191">
        <v>0</v>
      </c>
      <c r="AM772" s="191">
        <v>0</v>
      </c>
      <c r="AN772" s="191">
        <v>0</v>
      </c>
      <c r="AO772" s="191">
        <v>0</v>
      </c>
      <c r="AP772" s="191">
        <v>0</v>
      </c>
      <c r="AQ772" s="191">
        <v>0</v>
      </c>
      <c r="AR772" s="191">
        <v>0</v>
      </c>
      <c r="AS772" s="191">
        <v>0</v>
      </c>
      <c r="AT772" s="191">
        <v>0</v>
      </c>
      <c r="AU772" s="85">
        <v>0</v>
      </c>
      <c r="AV772" s="638"/>
    </row>
    <row r="773" spans="1:48">
      <c r="A773" s="472"/>
      <c r="B773" s="537"/>
      <c r="C773" s="655"/>
      <c r="D773" s="616"/>
      <c r="E773" s="619"/>
      <c r="F773" s="540"/>
      <c r="G773" s="540"/>
      <c r="H773" s="540"/>
      <c r="I773" s="540"/>
      <c r="J773" s="534"/>
      <c r="K773" s="534"/>
      <c r="L773" s="610"/>
      <c r="M773" s="565"/>
      <c r="N773" s="87">
        <f>SUM(N768:N772)</f>
        <v>0</v>
      </c>
      <c r="O773" s="87">
        <f t="shared" ref="O773:T773" si="345">SUM(O768:O772)</f>
        <v>5.0374399999999993</v>
      </c>
      <c r="P773" s="87">
        <f t="shared" si="345"/>
        <v>0.15759489000000029</v>
      </c>
      <c r="Q773" s="185">
        <f t="shared" si="345"/>
        <v>0.41602999999999996</v>
      </c>
      <c r="R773" s="185">
        <f t="shared" si="345"/>
        <v>0</v>
      </c>
      <c r="S773" s="185">
        <f t="shared" si="345"/>
        <v>0</v>
      </c>
      <c r="T773" s="185">
        <f t="shared" si="345"/>
        <v>0</v>
      </c>
      <c r="U773" s="185">
        <f t="shared" si="344"/>
        <v>5.6110648899999997</v>
      </c>
      <c r="V773" s="177" t="s">
        <v>11</v>
      </c>
      <c r="W773" s="200">
        <f t="shared" ref="W773:AU773" si="346">SUM(W768:W772)</f>
        <v>416.03</v>
      </c>
      <c r="X773" s="200">
        <f t="shared" si="346"/>
        <v>0</v>
      </c>
      <c r="Y773" s="200">
        <f t="shared" si="346"/>
        <v>0</v>
      </c>
      <c r="Z773" s="200">
        <f t="shared" si="346"/>
        <v>0</v>
      </c>
      <c r="AA773" s="200">
        <f t="shared" si="346"/>
        <v>0</v>
      </c>
      <c r="AB773" s="200">
        <f t="shared" si="346"/>
        <v>0</v>
      </c>
      <c r="AC773" s="200">
        <f t="shared" si="346"/>
        <v>0</v>
      </c>
      <c r="AD773" s="200">
        <f t="shared" si="346"/>
        <v>0</v>
      </c>
      <c r="AE773" s="200">
        <f t="shared" si="346"/>
        <v>0</v>
      </c>
      <c r="AF773" s="200">
        <f t="shared" si="346"/>
        <v>0</v>
      </c>
      <c r="AG773" s="200">
        <f t="shared" si="346"/>
        <v>0</v>
      </c>
      <c r="AH773" s="201">
        <f t="shared" si="346"/>
        <v>0</v>
      </c>
      <c r="AI773" s="201">
        <f t="shared" si="346"/>
        <v>0</v>
      </c>
      <c r="AJ773" s="201">
        <f t="shared" si="346"/>
        <v>0</v>
      </c>
      <c r="AK773" s="200">
        <f t="shared" si="346"/>
        <v>0</v>
      </c>
      <c r="AL773" s="200">
        <f t="shared" si="346"/>
        <v>0</v>
      </c>
      <c r="AM773" s="200">
        <f t="shared" si="346"/>
        <v>0</v>
      </c>
      <c r="AN773" s="200">
        <f t="shared" si="346"/>
        <v>0</v>
      </c>
      <c r="AO773" s="200">
        <f t="shared" si="346"/>
        <v>0</v>
      </c>
      <c r="AP773" s="200">
        <f t="shared" si="346"/>
        <v>0</v>
      </c>
      <c r="AQ773" s="200">
        <f t="shared" si="346"/>
        <v>0</v>
      </c>
      <c r="AR773" s="200">
        <f t="shared" si="346"/>
        <v>0</v>
      </c>
      <c r="AS773" s="200">
        <f t="shared" si="346"/>
        <v>0</v>
      </c>
      <c r="AT773" s="200">
        <f t="shared" si="346"/>
        <v>0</v>
      </c>
      <c r="AU773" s="201">
        <f t="shared" si="346"/>
        <v>0</v>
      </c>
      <c r="AV773" s="332"/>
    </row>
    <row r="774" spans="1:48" ht="15.75" customHeight="1">
      <c r="A774" s="472"/>
      <c r="B774" s="535" t="s">
        <v>768</v>
      </c>
      <c r="C774" s="653" t="s">
        <v>769</v>
      </c>
      <c r="D774" s="614" t="s">
        <v>630</v>
      </c>
      <c r="E774" s="617" t="s">
        <v>691</v>
      </c>
      <c r="F774" s="6" t="s">
        <v>18</v>
      </c>
      <c r="G774" s="6" t="s">
        <v>20</v>
      </c>
      <c r="H774" s="6" t="s">
        <v>297</v>
      </c>
      <c r="I774" s="6" t="s">
        <v>297</v>
      </c>
      <c r="J774" s="532">
        <v>2020</v>
      </c>
      <c r="K774" s="532">
        <v>2023</v>
      </c>
      <c r="L774" s="541">
        <v>140.749</v>
      </c>
      <c r="M774" s="563">
        <f>Q779+R779+S779+T779</f>
        <v>33.206200000000003</v>
      </c>
      <c r="N774" s="9">
        <v>1.82511</v>
      </c>
      <c r="O774" s="9">
        <v>57.476200000000006</v>
      </c>
      <c r="P774" s="9">
        <v>30.284520000000001</v>
      </c>
      <c r="Q774" s="9">
        <v>13.866520000000001</v>
      </c>
      <c r="R774" s="9">
        <v>3.33968</v>
      </c>
      <c r="S774" s="9">
        <v>8</v>
      </c>
      <c r="T774" s="9">
        <v>8</v>
      </c>
      <c r="U774" s="9">
        <f>SUM(N774:T774)</f>
        <v>122.79203000000003</v>
      </c>
      <c r="V774" s="204" t="s">
        <v>3</v>
      </c>
      <c r="W774" s="93">
        <v>13866.52</v>
      </c>
      <c r="X774" s="93">
        <v>0</v>
      </c>
      <c r="Y774" s="93">
        <v>0</v>
      </c>
      <c r="Z774" s="93">
        <v>0</v>
      </c>
      <c r="AA774" s="93">
        <v>0</v>
      </c>
      <c r="AB774" s="93">
        <v>0</v>
      </c>
      <c r="AC774" s="93">
        <v>0</v>
      </c>
      <c r="AD774" s="93">
        <v>0</v>
      </c>
      <c r="AE774" s="93">
        <v>0</v>
      </c>
      <c r="AF774" s="93">
        <v>0</v>
      </c>
      <c r="AG774" s="93">
        <v>0</v>
      </c>
      <c r="AH774" s="9">
        <v>0</v>
      </c>
      <c r="AI774" s="9">
        <v>0</v>
      </c>
      <c r="AJ774" s="9">
        <v>0</v>
      </c>
      <c r="AK774" s="93">
        <v>0</v>
      </c>
      <c r="AL774" s="93">
        <v>0</v>
      </c>
      <c r="AM774" s="93">
        <v>0</v>
      </c>
      <c r="AN774" s="93">
        <v>0</v>
      </c>
      <c r="AO774" s="93">
        <v>0</v>
      </c>
      <c r="AP774" s="93">
        <v>0</v>
      </c>
      <c r="AQ774" s="93">
        <v>0</v>
      </c>
      <c r="AR774" s="93">
        <v>0</v>
      </c>
      <c r="AS774" s="93">
        <v>0</v>
      </c>
      <c r="AT774" s="93">
        <v>0</v>
      </c>
      <c r="AU774" s="9">
        <v>0</v>
      </c>
      <c r="AV774" s="636" t="s">
        <v>1006</v>
      </c>
    </row>
    <row r="775" spans="1:48" ht="19.5" customHeight="1">
      <c r="A775" s="472"/>
      <c r="B775" s="536"/>
      <c r="C775" s="654"/>
      <c r="D775" s="615"/>
      <c r="E775" s="618"/>
      <c r="F775" s="6" t="s">
        <v>19</v>
      </c>
      <c r="G775" s="6" t="s">
        <v>22</v>
      </c>
      <c r="H775" s="6" t="s">
        <v>297</v>
      </c>
      <c r="I775" s="6" t="s">
        <v>297</v>
      </c>
      <c r="J775" s="533"/>
      <c r="K775" s="533"/>
      <c r="L775" s="609"/>
      <c r="M775" s="564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ref="U775:U779" si="347">SUM(N775:T775)</f>
        <v>0</v>
      </c>
      <c r="V775" s="172" t="s">
        <v>8</v>
      </c>
      <c r="W775" s="93">
        <v>0</v>
      </c>
      <c r="X775" s="93">
        <v>0</v>
      </c>
      <c r="Y775" s="93">
        <v>0</v>
      </c>
      <c r="Z775" s="93">
        <v>0</v>
      </c>
      <c r="AA775" s="93">
        <v>0</v>
      </c>
      <c r="AB775" s="93">
        <v>0</v>
      </c>
      <c r="AC775" s="93">
        <v>0</v>
      </c>
      <c r="AD775" s="93">
        <v>0</v>
      </c>
      <c r="AE775" s="93">
        <v>0</v>
      </c>
      <c r="AF775" s="93">
        <v>0</v>
      </c>
      <c r="AG775" s="93">
        <v>0</v>
      </c>
      <c r="AH775" s="9">
        <v>0</v>
      </c>
      <c r="AI775" s="9">
        <v>0</v>
      </c>
      <c r="AJ775" s="9">
        <v>0</v>
      </c>
      <c r="AK775" s="93">
        <v>0</v>
      </c>
      <c r="AL775" s="93">
        <v>0</v>
      </c>
      <c r="AM775" s="93">
        <v>0</v>
      </c>
      <c r="AN775" s="93">
        <v>0</v>
      </c>
      <c r="AO775" s="93">
        <v>0</v>
      </c>
      <c r="AP775" s="93">
        <v>0</v>
      </c>
      <c r="AQ775" s="93">
        <v>0</v>
      </c>
      <c r="AR775" s="93">
        <v>0</v>
      </c>
      <c r="AS775" s="93">
        <v>0</v>
      </c>
      <c r="AT775" s="93">
        <v>0</v>
      </c>
      <c r="AU775" s="9">
        <v>0</v>
      </c>
      <c r="AV775" s="637"/>
    </row>
    <row r="776" spans="1:48" ht="15.75" customHeight="1">
      <c r="A776" s="472"/>
      <c r="B776" s="536"/>
      <c r="C776" s="654"/>
      <c r="D776" s="615"/>
      <c r="E776" s="618"/>
      <c r="F776" s="538" t="s">
        <v>39</v>
      </c>
      <c r="G776" s="538" t="s">
        <v>21</v>
      </c>
      <c r="H776" s="538" t="s">
        <v>319</v>
      </c>
      <c r="I776" s="538" t="s">
        <v>767</v>
      </c>
      <c r="J776" s="533"/>
      <c r="K776" s="533"/>
      <c r="L776" s="609"/>
      <c r="M776" s="564"/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204" t="s">
        <v>50</v>
      </c>
      <c r="W776" s="93">
        <v>0</v>
      </c>
      <c r="X776" s="93">
        <v>0</v>
      </c>
      <c r="Y776" s="93">
        <v>0</v>
      </c>
      <c r="Z776" s="93">
        <v>0</v>
      </c>
      <c r="AA776" s="93">
        <v>0</v>
      </c>
      <c r="AB776" s="93">
        <v>0</v>
      </c>
      <c r="AC776" s="93">
        <v>0</v>
      </c>
      <c r="AD776" s="93">
        <v>0</v>
      </c>
      <c r="AE776" s="93">
        <v>0</v>
      </c>
      <c r="AF776" s="93">
        <v>0</v>
      </c>
      <c r="AG776" s="93">
        <v>0</v>
      </c>
      <c r="AH776" s="9">
        <v>0</v>
      </c>
      <c r="AI776" s="9">
        <v>0</v>
      </c>
      <c r="AJ776" s="9">
        <v>0</v>
      </c>
      <c r="AK776" s="93">
        <v>0</v>
      </c>
      <c r="AL776" s="93">
        <v>0</v>
      </c>
      <c r="AM776" s="93">
        <v>0</v>
      </c>
      <c r="AN776" s="93">
        <v>0</v>
      </c>
      <c r="AO776" s="93">
        <v>0</v>
      </c>
      <c r="AP776" s="93">
        <v>0</v>
      </c>
      <c r="AQ776" s="93">
        <v>0</v>
      </c>
      <c r="AR776" s="93">
        <v>0</v>
      </c>
      <c r="AS776" s="93">
        <v>0</v>
      </c>
      <c r="AT776" s="93">
        <v>0</v>
      </c>
      <c r="AU776" s="9">
        <v>0</v>
      </c>
      <c r="AV776" s="637"/>
    </row>
    <row r="777" spans="1:48">
      <c r="A777" s="472"/>
      <c r="B777" s="536"/>
      <c r="C777" s="654"/>
      <c r="D777" s="615"/>
      <c r="E777" s="618"/>
      <c r="F777" s="539"/>
      <c r="G777" s="539"/>
      <c r="H777" s="539"/>
      <c r="I777" s="539"/>
      <c r="J777" s="533"/>
      <c r="K777" s="533"/>
      <c r="L777" s="609"/>
      <c r="M777" s="564"/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f t="shared" si="347"/>
        <v>0</v>
      </c>
      <c r="V777" s="204" t="s">
        <v>51</v>
      </c>
      <c r="W777" s="93">
        <v>0</v>
      </c>
      <c r="X777" s="93">
        <v>0</v>
      </c>
      <c r="Y777" s="93">
        <v>0</v>
      </c>
      <c r="Z777" s="93">
        <v>0</v>
      </c>
      <c r="AA777" s="93">
        <v>0</v>
      </c>
      <c r="AB777" s="93">
        <v>0</v>
      </c>
      <c r="AC777" s="93">
        <v>0</v>
      </c>
      <c r="AD777" s="93">
        <v>0</v>
      </c>
      <c r="AE777" s="93">
        <v>0</v>
      </c>
      <c r="AF777" s="93">
        <v>0</v>
      </c>
      <c r="AG777" s="93">
        <v>0</v>
      </c>
      <c r="AH777" s="9">
        <v>0</v>
      </c>
      <c r="AI777" s="9">
        <v>0</v>
      </c>
      <c r="AJ777" s="9">
        <v>0</v>
      </c>
      <c r="AK777" s="93">
        <v>0</v>
      </c>
      <c r="AL777" s="93">
        <v>0</v>
      </c>
      <c r="AM777" s="93">
        <v>0</v>
      </c>
      <c r="AN777" s="93">
        <v>0</v>
      </c>
      <c r="AO777" s="93">
        <v>0</v>
      </c>
      <c r="AP777" s="93">
        <v>0</v>
      </c>
      <c r="AQ777" s="93">
        <v>0</v>
      </c>
      <c r="AR777" s="93">
        <v>0</v>
      </c>
      <c r="AS777" s="93">
        <v>0</v>
      </c>
      <c r="AT777" s="93">
        <v>0</v>
      </c>
      <c r="AU777" s="9">
        <v>0</v>
      </c>
      <c r="AV777" s="637"/>
    </row>
    <row r="778" spans="1:48">
      <c r="A778" s="472"/>
      <c r="B778" s="536"/>
      <c r="C778" s="654"/>
      <c r="D778" s="615"/>
      <c r="E778" s="618"/>
      <c r="F778" s="539"/>
      <c r="G778" s="539"/>
      <c r="H778" s="539"/>
      <c r="I778" s="539"/>
      <c r="J778" s="533"/>
      <c r="K778" s="533"/>
      <c r="L778" s="609"/>
      <c r="M778" s="564"/>
      <c r="N778" s="85">
        <v>0</v>
      </c>
      <c r="O778" s="85">
        <v>0</v>
      </c>
      <c r="P778" s="85">
        <v>0</v>
      </c>
      <c r="Q778" s="85">
        <v>0</v>
      </c>
      <c r="R778" s="85">
        <v>0</v>
      </c>
      <c r="S778" s="85">
        <v>0</v>
      </c>
      <c r="T778" s="85">
        <v>0</v>
      </c>
      <c r="U778" s="9">
        <f t="shared" si="347"/>
        <v>0</v>
      </c>
      <c r="V778" s="204" t="s">
        <v>52</v>
      </c>
      <c r="W778" s="191">
        <v>0</v>
      </c>
      <c r="X778" s="191">
        <v>0</v>
      </c>
      <c r="Y778" s="191">
        <v>0</v>
      </c>
      <c r="Z778" s="191">
        <v>0</v>
      </c>
      <c r="AA778" s="191">
        <v>0</v>
      </c>
      <c r="AB778" s="191">
        <v>0</v>
      </c>
      <c r="AC778" s="191">
        <v>0</v>
      </c>
      <c r="AD778" s="191">
        <v>0</v>
      </c>
      <c r="AE778" s="191">
        <v>0</v>
      </c>
      <c r="AF778" s="191">
        <v>0</v>
      </c>
      <c r="AG778" s="191">
        <v>0</v>
      </c>
      <c r="AH778" s="85">
        <v>0</v>
      </c>
      <c r="AI778" s="85">
        <v>0</v>
      </c>
      <c r="AJ778" s="85">
        <v>0</v>
      </c>
      <c r="AK778" s="191">
        <v>0</v>
      </c>
      <c r="AL778" s="191">
        <v>0</v>
      </c>
      <c r="AM778" s="191">
        <v>0</v>
      </c>
      <c r="AN778" s="191">
        <v>0</v>
      </c>
      <c r="AO778" s="191">
        <v>0</v>
      </c>
      <c r="AP778" s="191">
        <v>0</v>
      </c>
      <c r="AQ778" s="191">
        <v>0</v>
      </c>
      <c r="AR778" s="191">
        <v>0</v>
      </c>
      <c r="AS778" s="191">
        <v>0</v>
      </c>
      <c r="AT778" s="191">
        <v>0</v>
      </c>
      <c r="AU778" s="85">
        <v>0</v>
      </c>
      <c r="AV778" s="638"/>
    </row>
    <row r="779" spans="1:48">
      <c r="A779" s="472"/>
      <c r="B779" s="537"/>
      <c r="C779" s="655"/>
      <c r="D779" s="616"/>
      <c r="E779" s="619"/>
      <c r="F779" s="540"/>
      <c r="G779" s="540"/>
      <c r="H779" s="540"/>
      <c r="I779" s="540"/>
      <c r="J779" s="534"/>
      <c r="K779" s="534"/>
      <c r="L779" s="610"/>
      <c r="M779" s="565"/>
      <c r="N779" s="87">
        <f>SUM(N774:N778)</f>
        <v>1.82511</v>
      </c>
      <c r="O779" s="87">
        <f t="shared" ref="O779:T779" si="348">SUM(O774:O778)</f>
        <v>57.476200000000006</v>
      </c>
      <c r="P779" s="87">
        <f t="shared" si="348"/>
        <v>30.284520000000001</v>
      </c>
      <c r="Q779" s="185">
        <f t="shared" si="348"/>
        <v>13.866520000000001</v>
      </c>
      <c r="R779" s="185">
        <f t="shared" si="348"/>
        <v>3.33968</v>
      </c>
      <c r="S779" s="185">
        <f t="shared" si="348"/>
        <v>8</v>
      </c>
      <c r="T779" s="185">
        <f t="shared" si="348"/>
        <v>8</v>
      </c>
      <c r="U779" s="185">
        <f t="shared" si="347"/>
        <v>122.79203000000003</v>
      </c>
      <c r="V779" s="177" t="s">
        <v>11</v>
      </c>
      <c r="W779" s="200">
        <f t="shared" ref="W779:AU779" si="349">SUM(W774:W778)</f>
        <v>13866.52</v>
      </c>
      <c r="X779" s="200">
        <f t="shared" si="349"/>
        <v>0</v>
      </c>
      <c r="Y779" s="200">
        <f t="shared" si="349"/>
        <v>0</v>
      </c>
      <c r="Z779" s="200">
        <f t="shared" si="349"/>
        <v>0</v>
      </c>
      <c r="AA779" s="200">
        <f t="shared" si="349"/>
        <v>0</v>
      </c>
      <c r="AB779" s="200">
        <f t="shared" si="349"/>
        <v>0</v>
      </c>
      <c r="AC779" s="200">
        <f t="shared" si="349"/>
        <v>0</v>
      </c>
      <c r="AD779" s="200">
        <f t="shared" si="349"/>
        <v>0</v>
      </c>
      <c r="AE779" s="200">
        <f t="shared" si="349"/>
        <v>0</v>
      </c>
      <c r="AF779" s="200">
        <f t="shared" si="349"/>
        <v>0</v>
      </c>
      <c r="AG779" s="200">
        <f t="shared" si="349"/>
        <v>0</v>
      </c>
      <c r="AH779" s="201">
        <f t="shared" si="349"/>
        <v>0</v>
      </c>
      <c r="AI779" s="201">
        <f t="shared" si="349"/>
        <v>0</v>
      </c>
      <c r="AJ779" s="201">
        <f t="shared" si="349"/>
        <v>0</v>
      </c>
      <c r="AK779" s="200">
        <f t="shared" si="349"/>
        <v>0</v>
      </c>
      <c r="AL779" s="200">
        <f t="shared" si="349"/>
        <v>0</v>
      </c>
      <c r="AM779" s="200">
        <f t="shared" si="349"/>
        <v>0</v>
      </c>
      <c r="AN779" s="200">
        <f t="shared" si="349"/>
        <v>0</v>
      </c>
      <c r="AO779" s="200">
        <f t="shared" si="349"/>
        <v>0</v>
      </c>
      <c r="AP779" s="200">
        <f t="shared" si="349"/>
        <v>0</v>
      </c>
      <c r="AQ779" s="200">
        <f t="shared" si="349"/>
        <v>0</v>
      </c>
      <c r="AR779" s="200">
        <f t="shared" si="349"/>
        <v>0</v>
      </c>
      <c r="AS779" s="200">
        <f t="shared" si="349"/>
        <v>0</v>
      </c>
      <c r="AT779" s="200">
        <f t="shared" si="349"/>
        <v>0</v>
      </c>
      <c r="AU779" s="201">
        <f t="shared" si="349"/>
        <v>0</v>
      </c>
      <c r="AV779" s="332"/>
    </row>
    <row r="780" spans="1:48" ht="15.75" customHeight="1">
      <c r="A780" s="472"/>
      <c r="B780" s="535" t="s">
        <v>770</v>
      </c>
      <c r="C780" s="653" t="s">
        <v>771</v>
      </c>
      <c r="D780" s="614" t="s">
        <v>662</v>
      </c>
      <c r="E780" s="617" t="s">
        <v>772</v>
      </c>
      <c r="F780" s="6" t="s">
        <v>18</v>
      </c>
      <c r="G780" s="6" t="s">
        <v>20</v>
      </c>
      <c r="H780" s="6" t="s">
        <v>297</v>
      </c>
      <c r="I780" s="6" t="s">
        <v>297</v>
      </c>
      <c r="J780" s="532">
        <v>2019</v>
      </c>
      <c r="K780" s="532">
        <v>2020</v>
      </c>
      <c r="L780" s="541">
        <v>27.018999999999998</v>
      </c>
      <c r="M780" s="563">
        <f>W785+R785+S785+T785</f>
        <v>0</v>
      </c>
      <c r="N780" s="9">
        <v>27.019380000000002</v>
      </c>
      <c r="O780" s="9">
        <v>0</v>
      </c>
      <c r="P780" s="9">
        <v>0</v>
      </c>
      <c r="R780" s="9">
        <v>0</v>
      </c>
      <c r="S780" s="9">
        <v>0</v>
      </c>
      <c r="T780" s="9">
        <v>0</v>
      </c>
      <c r="U780" s="9">
        <f>SUM(N780:T780)</f>
        <v>27.019380000000002</v>
      </c>
      <c r="V780" s="204" t="s">
        <v>3</v>
      </c>
      <c r="W780" s="93">
        <v>0</v>
      </c>
      <c r="X780" s="93">
        <v>0</v>
      </c>
      <c r="Y780" s="93">
        <v>0</v>
      </c>
      <c r="Z780" s="93">
        <v>0</v>
      </c>
      <c r="AA780" s="93">
        <v>0</v>
      </c>
      <c r="AB780" s="93">
        <v>0</v>
      </c>
      <c r="AC780" s="93">
        <v>0</v>
      </c>
      <c r="AD780" s="93">
        <v>0</v>
      </c>
      <c r="AE780" s="93">
        <v>0</v>
      </c>
      <c r="AF780" s="93">
        <v>0</v>
      </c>
      <c r="AG780" s="93">
        <v>0</v>
      </c>
      <c r="AH780" s="9">
        <v>0</v>
      </c>
      <c r="AI780" s="9">
        <v>0</v>
      </c>
      <c r="AJ780" s="9">
        <v>0</v>
      </c>
      <c r="AK780" s="93">
        <v>0</v>
      </c>
      <c r="AL780" s="93">
        <v>0</v>
      </c>
      <c r="AM780" s="93">
        <v>0</v>
      </c>
      <c r="AN780" s="93">
        <v>0</v>
      </c>
      <c r="AO780" s="93">
        <v>0</v>
      </c>
      <c r="AP780" s="93">
        <v>0</v>
      </c>
      <c r="AQ780" s="93">
        <v>0</v>
      </c>
      <c r="AR780" s="93">
        <v>0</v>
      </c>
      <c r="AS780" s="93">
        <v>0</v>
      </c>
      <c r="AT780" s="93">
        <v>0</v>
      </c>
      <c r="AU780" s="9">
        <v>0</v>
      </c>
      <c r="AV780" s="302"/>
    </row>
    <row r="781" spans="1:48" ht="19.5" customHeight="1">
      <c r="A781" s="472"/>
      <c r="B781" s="536"/>
      <c r="C781" s="654"/>
      <c r="D781" s="615"/>
      <c r="E781" s="618"/>
      <c r="F781" s="6" t="s">
        <v>19</v>
      </c>
      <c r="G781" s="6" t="s">
        <v>22</v>
      </c>
      <c r="H781" s="6" t="s">
        <v>297</v>
      </c>
      <c r="I781" s="6" t="s">
        <v>297</v>
      </c>
      <c r="J781" s="533"/>
      <c r="K781" s="533"/>
      <c r="L781" s="609"/>
      <c r="M781" s="564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350">SUM(N781:T781)</f>
        <v>0</v>
      </c>
      <c r="V781" s="172" t="s">
        <v>8</v>
      </c>
      <c r="W781" s="93">
        <v>0</v>
      </c>
      <c r="X781" s="93">
        <v>0</v>
      </c>
      <c r="Y781" s="93">
        <v>0</v>
      </c>
      <c r="Z781" s="93">
        <v>0</v>
      </c>
      <c r="AA781" s="93">
        <v>0</v>
      </c>
      <c r="AB781" s="93">
        <v>0</v>
      </c>
      <c r="AC781" s="93">
        <v>0</v>
      </c>
      <c r="AD781" s="93">
        <v>0</v>
      </c>
      <c r="AE781" s="93">
        <v>0</v>
      </c>
      <c r="AF781" s="93">
        <v>0</v>
      </c>
      <c r="AG781" s="93">
        <v>0</v>
      </c>
      <c r="AH781" s="9">
        <v>0</v>
      </c>
      <c r="AI781" s="9">
        <v>0</v>
      </c>
      <c r="AJ781" s="9">
        <v>0</v>
      </c>
      <c r="AK781" s="93">
        <v>0</v>
      </c>
      <c r="AL781" s="93">
        <v>0</v>
      </c>
      <c r="AM781" s="93">
        <v>0</v>
      </c>
      <c r="AN781" s="93">
        <v>0</v>
      </c>
      <c r="AO781" s="93">
        <v>0</v>
      </c>
      <c r="AP781" s="93">
        <v>0</v>
      </c>
      <c r="AQ781" s="93">
        <v>0</v>
      </c>
      <c r="AR781" s="93">
        <v>0</v>
      </c>
      <c r="AS781" s="93">
        <v>0</v>
      </c>
      <c r="AT781" s="93">
        <v>0</v>
      </c>
      <c r="AU781" s="9">
        <v>0</v>
      </c>
      <c r="AV781" s="302"/>
    </row>
    <row r="782" spans="1:48" ht="15.75" customHeight="1">
      <c r="A782" s="472"/>
      <c r="B782" s="536"/>
      <c r="C782" s="654"/>
      <c r="D782" s="615"/>
      <c r="E782" s="618"/>
      <c r="F782" s="538" t="s">
        <v>39</v>
      </c>
      <c r="G782" s="538" t="s">
        <v>21</v>
      </c>
      <c r="H782" s="538" t="s">
        <v>773</v>
      </c>
      <c r="I782" s="538" t="s">
        <v>774</v>
      </c>
      <c r="J782" s="533"/>
      <c r="K782" s="533"/>
      <c r="L782" s="609"/>
      <c r="M782" s="564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204" t="s">
        <v>50</v>
      </c>
      <c r="W782" s="93">
        <v>0</v>
      </c>
      <c r="X782" s="93">
        <v>0</v>
      </c>
      <c r="Y782" s="93">
        <v>0</v>
      </c>
      <c r="Z782" s="93">
        <v>0</v>
      </c>
      <c r="AA782" s="93">
        <v>0</v>
      </c>
      <c r="AB782" s="93">
        <v>0</v>
      </c>
      <c r="AC782" s="93">
        <v>0</v>
      </c>
      <c r="AD782" s="93">
        <v>0</v>
      </c>
      <c r="AE782" s="93">
        <v>0</v>
      </c>
      <c r="AF782" s="93">
        <v>0</v>
      </c>
      <c r="AG782" s="93">
        <v>0</v>
      </c>
      <c r="AH782" s="9">
        <v>0</v>
      </c>
      <c r="AI782" s="9">
        <v>0</v>
      </c>
      <c r="AJ782" s="9">
        <v>0</v>
      </c>
      <c r="AK782" s="93">
        <v>0</v>
      </c>
      <c r="AL782" s="93">
        <v>0</v>
      </c>
      <c r="AM782" s="93">
        <v>0</v>
      </c>
      <c r="AN782" s="93">
        <v>0</v>
      </c>
      <c r="AO782" s="93">
        <v>0</v>
      </c>
      <c r="AP782" s="93">
        <v>0</v>
      </c>
      <c r="AQ782" s="93">
        <v>0</v>
      </c>
      <c r="AR782" s="93">
        <v>0</v>
      </c>
      <c r="AS782" s="93">
        <v>0</v>
      </c>
      <c r="AT782" s="93">
        <v>0</v>
      </c>
      <c r="AU782" s="9">
        <v>0</v>
      </c>
      <c r="AV782" s="302"/>
    </row>
    <row r="783" spans="1:48" ht="15.75" customHeight="1">
      <c r="A783" s="472"/>
      <c r="B783" s="536"/>
      <c r="C783" s="654"/>
      <c r="D783" s="615"/>
      <c r="E783" s="618"/>
      <c r="F783" s="539"/>
      <c r="G783" s="539"/>
      <c r="H783" s="539"/>
      <c r="I783" s="539"/>
      <c r="J783" s="533"/>
      <c r="K783" s="533"/>
      <c r="L783" s="609"/>
      <c r="M783" s="564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350"/>
        <v>0</v>
      </c>
      <c r="V783" s="204" t="s">
        <v>51</v>
      </c>
      <c r="W783" s="93">
        <v>0</v>
      </c>
      <c r="X783" s="93">
        <v>0</v>
      </c>
      <c r="Y783" s="93">
        <v>0</v>
      </c>
      <c r="Z783" s="93">
        <v>0</v>
      </c>
      <c r="AA783" s="93">
        <v>0</v>
      </c>
      <c r="AB783" s="93">
        <v>0</v>
      </c>
      <c r="AC783" s="93">
        <v>0</v>
      </c>
      <c r="AD783" s="93">
        <v>0</v>
      </c>
      <c r="AE783" s="93">
        <v>0</v>
      </c>
      <c r="AF783" s="93">
        <v>0</v>
      </c>
      <c r="AG783" s="93">
        <v>0</v>
      </c>
      <c r="AH783" s="9">
        <v>0</v>
      </c>
      <c r="AI783" s="9">
        <v>0</v>
      </c>
      <c r="AJ783" s="9">
        <v>0</v>
      </c>
      <c r="AK783" s="93">
        <v>0</v>
      </c>
      <c r="AL783" s="93">
        <v>0</v>
      </c>
      <c r="AM783" s="93">
        <v>0</v>
      </c>
      <c r="AN783" s="93">
        <v>0</v>
      </c>
      <c r="AO783" s="93">
        <v>0</v>
      </c>
      <c r="AP783" s="93">
        <v>0</v>
      </c>
      <c r="AQ783" s="93">
        <v>0</v>
      </c>
      <c r="AR783" s="93">
        <v>0</v>
      </c>
      <c r="AS783" s="93">
        <v>0</v>
      </c>
      <c r="AT783" s="93">
        <v>0</v>
      </c>
      <c r="AU783" s="9">
        <v>0</v>
      </c>
      <c r="AV783" s="302"/>
    </row>
    <row r="784" spans="1:48">
      <c r="A784" s="472"/>
      <c r="B784" s="536"/>
      <c r="C784" s="654"/>
      <c r="D784" s="615"/>
      <c r="E784" s="618"/>
      <c r="F784" s="539"/>
      <c r="G784" s="539"/>
      <c r="H784" s="539"/>
      <c r="I784" s="539"/>
      <c r="J784" s="533"/>
      <c r="K784" s="533"/>
      <c r="L784" s="609"/>
      <c r="M784" s="564"/>
      <c r="N784" s="85">
        <v>0</v>
      </c>
      <c r="O784" s="85">
        <v>0</v>
      </c>
      <c r="P784" s="85">
        <v>0</v>
      </c>
      <c r="R784" s="85">
        <v>0</v>
      </c>
      <c r="S784" s="85">
        <v>0</v>
      </c>
      <c r="T784" s="85">
        <v>0</v>
      </c>
      <c r="U784" s="9">
        <f t="shared" si="350"/>
        <v>0</v>
      </c>
      <c r="V784" s="204" t="s">
        <v>52</v>
      </c>
      <c r="W784" s="191">
        <v>0</v>
      </c>
      <c r="X784" s="191">
        <v>0</v>
      </c>
      <c r="Y784" s="191">
        <v>0</v>
      </c>
      <c r="Z784" s="191">
        <v>0</v>
      </c>
      <c r="AA784" s="191">
        <v>0</v>
      </c>
      <c r="AB784" s="191">
        <v>0</v>
      </c>
      <c r="AC784" s="191">
        <v>0</v>
      </c>
      <c r="AD784" s="191">
        <v>0</v>
      </c>
      <c r="AE784" s="191">
        <v>0</v>
      </c>
      <c r="AF784" s="191">
        <v>0</v>
      </c>
      <c r="AG784" s="191">
        <v>0</v>
      </c>
      <c r="AH784" s="85">
        <v>0</v>
      </c>
      <c r="AI784" s="85">
        <v>0</v>
      </c>
      <c r="AJ784" s="85">
        <v>0</v>
      </c>
      <c r="AK784" s="191">
        <v>0</v>
      </c>
      <c r="AL784" s="191">
        <v>0</v>
      </c>
      <c r="AM784" s="191">
        <v>0</v>
      </c>
      <c r="AN784" s="191">
        <v>0</v>
      </c>
      <c r="AO784" s="191">
        <v>0</v>
      </c>
      <c r="AP784" s="191">
        <v>0</v>
      </c>
      <c r="AQ784" s="191">
        <v>0</v>
      </c>
      <c r="AR784" s="191">
        <v>0</v>
      </c>
      <c r="AS784" s="191">
        <v>0</v>
      </c>
      <c r="AT784" s="191">
        <v>0</v>
      </c>
      <c r="AU784" s="85">
        <v>0</v>
      </c>
      <c r="AV784" s="302"/>
    </row>
    <row r="785" spans="1:48">
      <c r="A785" s="472"/>
      <c r="B785" s="537"/>
      <c r="C785" s="655"/>
      <c r="D785" s="616"/>
      <c r="E785" s="619"/>
      <c r="F785" s="540"/>
      <c r="G785" s="540"/>
      <c r="H785" s="540"/>
      <c r="I785" s="540"/>
      <c r="J785" s="534"/>
      <c r="K785" s="534"/>
      <c r="L785" s="610"/>
      <c r="M785" s="565"/>
      <c r="N785" s="87">
        <f>SUM(N780:N784)</f>
        <v>27.019380000000002</v>
      </c>
      <c r="O785" s="87">
        <f t="shared" ref="O785:T785" si="351">SUM(O780:O784)</f>
        <v>0</v>
      </c>
      <c r="P785" s="87">
        <f t="shared" si="351"/>
        <v>0</v>
      </c>
      <c r="Q785" s="194"/>
      <c r="R785" s="175">
        <f t="shared" si="351"/>
        <v>0</v>
      </c>
      <c r="S785" s="175">
        <f t="shared" si="351"/>
        <v>0</v>
      </c>
      <c r="T785" s="175">
        <f t="shared" si="351"/>
        <v>0</v>
      </c>
      <c r="U785" s="176">
        <f t="shared" si="350"/>
        <v>27.019380000000002</v>
      </c>
      <c r="V785" s="177" t="s">
        <v>11</v>
      </c>
      <c r="W785" s="193">
        <f>SUM(W780:W784)</f>
        <v>0</v>
      </c>
      <c r="X785" s="193">
        <f t="shared" ref="X785:AU785" si="352">SUM(X780:X784)</f>
        <v>0</v>
      </c>
      <c r="Y785" s="193">
        <f t="shared" si="352"/>
        <v>0</v>
      </c>
      <c r="Z785" s="193">
        <f t="shared" si="352"/>
        <v>0</v>
      </c>
      <c r="AA785" s="193">
        <f t="shared" si="352"/>
        <v>0</v>
      </c>
      <c r="AB785" s="193">
        <f t="shared" si="352"/>
        <v>0</v>
      </c>
      <c r="AC785" s="193">
        <f t="shared" si="352"/>
        <v>0</v>
      </c>
      <c r="AD785" s="193">
        <f t="shared" si="352"/>
        <v>0</v>
      </c>
      <c r="AE785" s="193">
        <f t="shared" si="352"/>
        <v>0</v>
      </c>
      <c r="AF785" s="193">
        <f t="shared" si="352"/>
        <v>0</v>
      </c>
      <c r="AG785" s="193">
        <f t="shared" si="352"/>
        <v>0</v>
      </c>
      <c r="AH785" s="175">
        <f t="shared" si="352"/>
        <v>0</v>
      </c>
      <c r="AI785" s="175">
        <f t="shared" si="352"/>
        <v>0</v>
      </c>
      <c r="AJ785" s="175">
        <f t="shared" si="352"/>
        <v>0</v>
      </c>
      <c r="AK785" s="193">
        <f t="shared" si="352"/>
        <v>0</v>
      </c>
      <c r="AL785" s="193">
        <f t="shared" si="352"/>
        <v>0</v>
      </c>
      <c r="AM785" s="193">
        <f t="shared" si="352"/>
        <v>0</v>
      </c>
      <c r="AN785" s="193">
        <f t="shared" si="352"/>
        <v>0</v>
      </c>
      <c r="AO785" s="193">
        <f t="shared" si="352"/>
        <v>0</v>
      </c>
      <c r="AP785" s="193">
        <f t="shared" si="352"/>
        <v>0</v>
      </c>
      <c r="AQ785" s="193">
        <f t="shared" si="352"/>
        <v>0</v>
      </c>
      <c r="AR785" s="193">
        <f t="shared" si="352"/>
        <v>0</v>
      </c>
      <c r="AS785" s="193">
        <f t="shared" si="352"/>
        <v>0</v>
      </c>
      <c r="AT785" s="193">
        <f t="shared" si="352"/>
        <v>0</v>
      </c>
      <c r="AU785" s="175">
        <f t="shared" si="352"/>
        <v>0</v>
      </c>
      <c r="AV785" s="328"/>
    </row>
    <row r="786" spans="1:48" ht="15.75" customHeight="1">
      <c r="A786" s="472"/>
      <c r="B786" s="535" t="s">
        <v>775</v>
      </c>
      <c r="C786" s="653" t="s">
        <v>776</v>
      </c>
      <c r="D786" s="614" t="s">
        <v>662</v>
      </c>
      <c r="E786" s="617" t="s">
        <v>777</v>
      </c>
      <c r="F786" s="6" t="s">
        <v>18</v>
      </c>
      <c r="G786" s="6" t="s">
        <v>20</v>
      </c>
      <c r="H786" s="6" t="s">
        <v>59</v>
      </c>
      <c r="I786" s="6" t="s">
        <v>724</v>
      </c>
      <c r="J786" s="532">
        <v>2020</v>
      </c>
      <c r="K786" s="532">
        <v>2023</v>
      </c>
      <c r="L786" s="541">
        <v>36.412999999999997</v>
      </c>
      <c r="M786" s="563">
        <f>W791+R791+S791+T791</f>
        <v>0</v>
      </c>
      <c r="N786" s="9">
        <v>0</v>
      </c>
      <c r="O786" s="9">
        <v>0</v>
      </c>
      <c r="P786" s="9">
        <v>2.5207100000000002</v>
      </c>
      <c r="R786" s="9">
        <v>0</v>
      </c>
      <c r="S786" s="9">
        <v>0</v>
      </c>
      <c r="T786" s="9">
        <v>0</v>
      </c>
      <c r="U786" s="9">
        <f>SUM(N786:T786)</f>
        <v>2.5207100000000002</v>
      </c>
      <c r="V786" s="204" t="s">
        <v>3</v>
      </c>
      <c r="W786" s="93">
        <v>0</v>
      </c>
      <c r="X786" s="93">
        <v>0</v>
      </c>
      <c r="Y786" s="93">
        <v>0</v>
      </c>
      <c r="Z786" s="93">
        <v>0</v>
      </c>
      <c r="AA786" s="93">
        <v>0</v>
      </c>
      <c r="AB786" s="93">
        <v>0</v>
      </c>
      <c r="AC786" s="93">
        <v>0</v>
      </c>
      <c r="AD786" s="93">
        <v>0</v>
      </c>
      <c r="AE786" s="93">
        <v>0</v>
      </c>
      <c r="AF786" s="93">
        <v>0</v>
      </c>
      <c r="AG786" s="93">
        <v>0</v>
      </c>
      <c r="AH786" s="9">
        <v>0</v>
      </c>
      <c r="AI786" s="9">
        <v>0</v>
      </c>
      <c r="AJ786" s="9">
        <v>0</v>
      </c>
      <c r="AK786" s="93">
        <v>0</v>
      </c>
      <c r="AL786" s="93">
        <v>0</v>
      </c>
      <c r="AM786" s="93">
        <v>0</v>
      </c>
      <c r="AN786" s="93">
        <v>0</v>
      </c>
      <c r="AO786" s="93">
        <v>0</v>
      </c>
      <c r="AP786" s="93">
        <v>0</v>
      </c>
      <c r="AQ786" s="93">
        <v>0</v>
      </c>
      <c r="AR786" s="93">
        <v>0</v>
      </c>
      <c r="AS786" s="93">
        <v>0</v>
      </c>
      <c r="AT786" s="93">
        <v>0</v>
      </c>
      <c r="AU786" s="9">
        <v>0</v>
      </c>
      <c r="AV786" s="302"/>
    </row>
    <row r="787" spans="1:48" ht="18.75" customHeight="1">
      <c r="A787" s="472"/>
      <c r="B787" s="536"/>
      <c r="C787" s="654"/>
      <c r="D787" s="615"/>
      <c r="E787" s="618"/>
      <c r="F787" s="6" t="s">
        <v>19</v>
      </c>
      <c r="G787" s="6" t="s">
        <v>22</v>
      </c>
      <c r="H787" s="6" t="s">
        <v>59</v>
      </c>
      <c r="I787" s="6" t="s">
        <v>778</v>
      </c>
      <c r="J787" s="533"/>
      <c r="K787" s="533"/>
      <c r="L787" s="609"/>
      <c r="M787" s="564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ref="U787:U791" si="353">SUM(N787:T787)</f>
        <v>0</v>
      </c>
      <c r="V787" s="172" t="s">
        <v>8</v>
      </c>
      <c r="W787" s="93">
        <v>0</v>
      </c>
      <c r="X787" s="93">
        <v>0</v>
      </c>
      <c r="Y787" s="93">
        <v>0</v>
      </c>
      <c r="Z787" s="93">
        <v>0</v>
      </c>
      <c r="AA787" s="93">
        <v>0</v>
      </c>
      <c r="AB787" s="93">
        <v>0</v>
      </c>
      <c r="AC787" s="93">
        <v>0</v>
      </c>
      <c r="AD787" s="93">
        <v>0</v>
      </c>
      <c r="AE787" s="93">
        <v>0</v>
      </c>
      <c r="AF787" s="93">
        <v>0</v>
      </c>
      <c r="AG787" s="93">
        <v>0</v>
      </c>
      <c r="AH787" s="9">
        <v>0</v>
      </c>
      <c r="AI787" s="9">
        <v>0</v>
      </c>
      <c r="AJ787" s="9">
        <v>0</v>
      </c>
      <c r="AK787" s="93">
        <v>0</v>
      </c>
      <c r="AL787" s="93">
        <v>0</v>
      </c>
      <c r="AM787" s="93">
        <v>0</v>
      </c>
      <c r="AN787" s="93">
        <v>0</v>
      </c>
      <c r="AO787" s="93">
        <v>0</v>
      </c>
      <c r="AP787" s="93">
        <v>0</v>
      </c>
      <c r="AQ787" s="93">
        <v>0</v>
      </c>
      <c r="AR787" s="93">
        <v>0</v>
      </c>
      <c r="AS787" s="93">
        <v>0</v>
      </c>
      <c r="AT787" s="93">
        <v>0</v>
      </c>
      <c r="AU787" s="9">
        <v>0</v>
      </c>
      <c r="AV787" s="302"/>
    </row>
    <row r="788" spans="1:48" ht="18.75" customHeight="1">
      <c r="A788" s="472"/>
      <c r="B788" s="536"/>
      <c r="C788" s="654"/>
      <c r="D788" s="615"/>
      <c r="E788" s="618"/>
      <c r="F788" s="538" t="s">
        <v>39</v>
      </c>
      <c r="G788" s="538" t="s">
        <v>21</v>
      </c>
      <c r="H788" s="538" t="s">
        <v>59</v>
      </c>
      <c r="I788" s="538" t="s">
        <v>378</v>
      </c>
      <c r="J788" s="533"/>
      <c r="K788" s="533"/>
      <c r="L788" s="609"/>
      <c r="M788" s="564"/>
      <c r="N788" s="9">
        <v>0</v>
      </c>
      <c r="O788" s="9">
        <v>0</v>
      </c>
      <c r="P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204" t="s">
        <v>50</v>
      </c>
      <c r="W788" s="93">
        <v>0</v>
      </c>
      <c r="X788" s="93">
        <v>0</v>
      </c>
      <c r="Y788" s="93">
        <v>0</v>
      </c>
      <c r="Z788" s="93">
        <v>0</v>
      </c>
      <c r="AA788" s="93">
        <v>0</v>
      </c>
      <c r="AB788" s="93">
        <v>0</v>
      </c>
      <c r="AC788" s="93">
        <v>0</v>
      </c>
      <c r="AD788" s="93">
        <v>0</v>
      </c>
      <c r="AE788" s="93">
        <v>0</v>
      </c>
      <c r="AF788" s="93">
        <v>0</v>
      </c>
      <c r="AG788" s="93">
        <v>0</v>
      </c>
      <c r="AH788" s="9">
        <v>0</v>
      </c>
      <c r="AI788" s="9">
        <v>0</v>
      </c>
      <c r="AJ788" s="9">
        <v>0</v>
      </c>
      <c r="AK788" s="93">
        <v>0</v>
      </c>
      <c r="AL788" s="93">
        <v>0</v>
      </c>
      <c r="AM788" s="93">
        <v>0</v>
      </c>
      <c r="AN788" s="93">
        <v>0</v>
      </c>
      <c r="AO788" s="93">
        <v>0</v>
      </c>
      <c r="AP788" s="93">
        <v>0</v>
      </c>
      <c r="AQ788" s="93">
        <v>0</v>
      </c>
      <c r="AR788" s="93">
        <v>0</v>
      </c>
      <c r="AS788" s="93">
        <v>0</v>
      </c>
      <c r="AT788" s="93">
        <v>0</v>
      </c>
      <c r="AU788" s="9">
        <v>0</v>
      </c>
      <c r="AV788" s="302"/>
    </row>
    <row r="789" spans="1:48" ht="15.75" customHeight="1">
      <c r="A789" s="472"/>
      <c r="B789" s="536"/>
      <c r="C789" s="654"/>
      <c r="D789" s="615"/>
      <c r="E789" s="618"/>
      <c r="F789" s="539"/>
      <c r="G789" s="539"/>
      <c r="H789" s="539"/>
      <c r="I789" s="539"/>
      <c r="J789" s="533"/>
      <c r="K789" s="533"/>
      <c r="L789" s="609"/>
      <c r="M789" s="564"/>
      <c r="N789" s="9">
        <v>0</v>
      </c>
      <c r="O789" s="9">
        <v>0</v>
      </c>
      <c r="P789" s="9">
        <v>0</v>
      </c>
      <c r="R789" s="9">
        <v>0</v>
      </c>
      <c r="S789" s="9">
        <v>0</v>
      </c>
      <c r="T789" s="9">
        <v>0</v>
      </c>
      <c r="U789" s="9">
        <f t="shared" si="353"/>
        <v>0</v>
      </c>
      <c r="V789" s="204" t="s">
        <v>51</v>
      </c>
      <c r="W789" s="93">
        <v>0</v>
      </c>
      <c r="X789" s="93">
        <v>0</v>
      </c>
      <c r="Y789" s="93">
        <v>0</v>
      </c>
      <c r="Z789" s="93">
        <v>0</v>
      </c>
      <c r="AA789" s="93">
        <v>0</v>
      </c>
      <c r="AB789" s="93">
        <v>0</v>
      </c>
      <c r="AC789" s="93">
        <v>0</v>
      </c>
      <c r="AD789" s="93">
        <v>0</v>
      </c>
      <c r="AE789" s="93">
        <v>0</v>
      </c>
      <c r="AF789" s="93">
        <v>0</v>
      </c>
      <c r="AG789" s="93">
        <v>0</v>
      </c>
      <c r="AH789" s="9">
        <v>0</v>
      </c>
      <c r="AI789" s="9">
        <v>0</v>
      </c>
      <c r="AJ789" s="9">
        <v>0</v>
      </c>
      <c r="AK789" s="93">
        <v>0</v>
      </c>
      <c r="AL789" s="93">
        <v>0</v>
      </c>
      <c r="AM789" s="93">
        <v>0</v>
      </c>
      <c r="AN789" s="93">
        <v>0</v>
      </c>
      <c r="AO789" s="93">
        <v>0</v>
      </c>
      <c r="AP789" s="93">
        <v>0</v>
      </c>
      <c r="AQ789" s="93">
        <v>0</v>
      </c>
      <c r="AR789" s="93">
        <v>0</v>
      </c>
      <c r="AS789" s="93">
        <v>0</v>
      </c>
      <c r="AT789" s="93">
        <v>0</v>
      </c>
      <c r="AU789" s="9">
        <v>0</v>
      </c>
      <c r="AV789" s="302"/>
    </row>
    <row r="790" spans="1:48" ht="15.75" customHeight="1">
      <c r="A790" s="472"/>
      <c r="B790" s="536"/>
      <c r="C790" s="654"/>
      <c r="D790" s="615"/>
      <c r="E790" s="618"/>
      <c r="F790" s="539"/>
      <c r="G790" s="539"/>
      <c r="H790" s="539"/>
      <c r="I790" s="539"/>
      <c r="J790" s="533"/>
      <c r="K790" s="533"/>
      <c r="L790" s="609"/>
      <c r="M790" s="564"/>
      <c r="N790" s="85">
        <v>0</v>
      </c>
      <c r="O790" s="85">
        <v>33.892000000000003</v>
      </c>
      <c r="P790" s="85">
        <v>0</v>
      </c>
      <c r="R790" s="85">
        <v>0</v>
      </c>
      <c r="S790" s="85">
        <v>0</v>
      </c>
      <c r="T790" s="85">
        <v>0</v>
      </c>
      <c r="U790" s="9">
        <f t="shared" si="353"/>
        <v>33.892000000000003</v>
      </c>
      <c r="V790" s="204" t="s">
        <v>52</v>
      </c>
      <c r="W790" s="191">
        <v>0</v>
      </c>
      <c r="X790" s="191">
        <v>0</v>
      </c>
      <c r="Y790" s="191">
        <v>0</v>
      </c>
      <c r="Z790" s="191">
        <v>0</v>
      </c>
      <c r="AA790" s="191">
        <v>0</v>
      </c>
      <c r="AB790" s="191">
        <v>0</v>
      </c>
      <c r="AC790" s="191">
        <v>0</v>
      </c>
      <c r="AD790" s="191">
        <v>0</v>
      </c>
      <c r="AE790" s="191">
        <v>0</v>
      </c>
      <c r="AF790" s="191">
        <v>0</v>
      </c>
      <c r="AG790" s="191">
        <v>0</v>
      </c>
      <c r="AH790" s="85">
        <v>0</v>
      </c>
      <c r="AI790" s="85">
        <v>0</v>
      </c>
      <c r="AJ790" s="85">
        <v>0</v>
      </c>
      <c r="AK790" s="191">
        <v>0</v>
      </c>
      <c r="AL790" s="191">
        <v>0</v>
      </c>
      <c r="AM790" s="191">
        <v>0</v>
      </c>
      <c r="AN790" s="191">
        <v>0</v>
      </c>
      <c r="AO790" s="191">
        <v>0</v>
      </c>
      <c r="AP790" s="191">
        <v>0</v>
      </c>
      <c r="AQ790" s="191">
        <v>0</v>
      </c>
      <c r="AR790" s="191">
        <v>0</v>
      </c>
      <c r="AS790" s="191">
        <v>0</v>
      </c>
      <c r="AT790" s="191">
        <v>0</v>
      </c>
      <c r="AU790" s="85">
        <v>0</v>
      </c>
      <c r="AV790" s="302"/>
    </row>
    <row r="791" spans="1:48">
      <c r="A791" s="472"/>
      <c r="B791" s="537"/>
      <c r="C791" s="655"/>
      <c r="D791" s="616"/>
      <c r="E791" s="619"/>
      <c r="F791" s="540"/>
      <c r="G791" s="540"/>
      <c r="H791" s="540"/>
      <c r="I791" s="540"/>
      <c r="J791" s="534"/>
      <c r="K791" s="534"/>
      <c r="L791" s="610"/>
      <c r="M791" s="565"/>
      <c r="N791" s="87">
        <f>SUM(N786:N790)</f>
        <v>0</v>
      </c>
      <c r="O791" s="87">
        <f t="shared" ref="O791:T791" si="354">SUM(O786:O790)</f>
        <v>33.892000000000003</v>
      </c>
      <c r="P791" s="87">
        <f t="shared" si="354"/>
        <v>2.5207100000000002</v>
      </c>
      <c r="Q791" s="185"/>
      <c r="R791" s="185">
        <f t="shared" si="354"/>
        <v>0</v>
      </c>
      <c r="S791" s="185">
        <f t="shared" si="354"/>
        <v>0</v>
      </c>
      <c r="T791" s="185">
        <f t="shared" si="354"/>
        <v>0</v>
      </c>
      <c r="U791" s="185">
        <f t="shared" si="353"/>
        <v>36.412710000000004</v>
      </c>
      <c r="V791" s="177" t="s">
        <v>11</v>
      </c>
      <c r="W791" s="200">
        <f>SUM(W786:W790)</f>
        <v>0</v>
      </c>
      <c r="X791" s="200">
        <f t="shared" ref="X791:AU791" si="355">SUM(X786:X790)</f>
        <v>0</v>
      </c>
      <c r="Y791" s="200">
        <f t="shared" si="355"/>
        <v>0</v>
      </c>
      <c r="Z791" s="200">
        <f t="shared" si="355"/>
        <v>0</v>
      </c>
      <c r="AA791" s="200">
        <f t="shared" si="355"/>
        <v>0</v>
      </c>
      <c r="AB791" s="200">
        <f t="shared" si="355"/>
        <v>0</v>
      </c>
      <c r="AC791" s="200">
        <f t="shared" si="355"/>
        <v>0</v>
      </c>
      <c r="AD791" s="200">
        <f t="shared" si="355"/>
        <v>0</v>
      </c>
      <c r="AE791" s="200">
        <f t="shared" si="355"/>
        <v>0</v>
      </c>
      <c r="AF791" s="200">
        <f t="shared" si="355"/>
        <v>0</v>
      </c>
      <c r="AG791" s="200">
        <f t="shared" si="355"/>
        <v>0</v>
      </c>
      <c r="AH791" s="201">
        <f t="shared" si="355"/>
        <v>0</v>
      </c>
      <c r="AI791" s="201">
        <f t="shared" si="355"/>
        <v>0</v>
      </c>
      <c r="AJ791" s="201">
        <f t="shared" si="355"/>
        <v>0</v>
      </c>
      <c r="AK791" s="200">
        <f t="shared" si="355"/>
        <v>0</v>
      </c>
      <c r="AL791" s="200">
        <f t="shared" si="355"/>
        <v>0</v>
      </c>
      <c r="AM791" s="200">
        <f t="shared" si="355"/>
        <v>0</v>
      </c>
      <c r="AN791" s="200">
        <f t="shared" si="355"/>
        <v>0</v>
      </c>
      <c r="AO791" s="200">
        <f t="shared" si="355"/>
        <v>0</v>
      </c>
      <c r="AP791" s="200">
        <f t="shared" si="355"/>
        <v>0</v>
      </c>
      <c r="AQ791" s="200">
        <f t="shared" si="355"/>
        <v>0</v>
      </c>
      <c r="AR791" s="200">
        <f t="shared" si="355"/>
        <v>0</v>
      </c>
      <c r="AS791" s="200">
        <f t="shared" si="355"/>
        <v>0</v>
      </c>
      <c r="AT791" s="200">
        <f t="shared" si="355"/>
        <v>0</v>
      </c>
      <c r="AU791" s="201">
        <f t="shared" si="355"/>
        <v>0</v>
      </c>
      <c r="AV791" s="332"/>
    </row>
    <row r="792" spans="1:48" ht="15.75" customHeight="1">
      <c r="A792" s="472"/>
      <c r="B792" s="535" t="s">
        <v>779</v>
      </c>
      <c r="C792" s="653" t="s">
        <v>780</v>
      </c>
      <c r="D792" s="614" t="s">
        <v>630</v>
      </c>
      <c r="E792" s="617" t="s">
        <v>781</v>
      </c>
      <c r="F792" s="6" t="s">
        <v>18</v>
      </c>
      <c r="G792" s="6" t="s">
        <v>20</v>
      </c>
      <c r="H792" s="6" t="s">
        <v>297</v>
      </c>
      <c r="I792" s="6" t="s">
        <v>297</v>
      </c>
      <c r="J792" s="532">
        <v>2021</v>
      </c>
      <c r="K792" s="532">
        <v>2021</v>
      </c>
      <c r="L792" s="541">
        <v>6.4619999999999997</v>
      </c>
      <c r="M792" s="563">
        <f>Q797+R797+S797+T797</f>
        <v>0</v>
      </c>
      <c r="N792" s="9">
        <v>0</v>
      </c>
      <c r="O792" s="9">
        <v>0</v>
      </c>
      <c r="P792" s="9">
        <v>6.4629700000000003</v>
      </c>
      <c r="Q792" s="9">
        <v>0</v>
      </c>
      <c r="R792" s="9">
        <v>0</v>
      </c>
      <c r="S792" s="9">
        <v>0</v>
      </c>
      <c r="T792" s="9">
        <v>0</v>
      </c>
      <c r="U792" s="9">
        <f>SUM(N792:T792)</f>
        <v>6.4629700000000003</v>
      </c>
      <c r="V792" s="204" t="s">
        <v>3</v>
      </c>
      <c r="W792" s="93">
        <v>0</v>
      </c>
      <c r="X792" s="93">
        <v>0</v>
      </c>
      <c r="Y792" s="93">
        <v>0</v>
      </c>
      <c r="Z792" s="93">
        <v>0</v>
      </c>
      <c r="AA792" s="93">
        <v>0</v>
      </c>
      <c r="AB792" s="93">
        <v>0</v>
      </c>
      <c r="AC792" s="93">
        <v>0</v>
      </c>
      <c r="AD792" s="93">
        <v>0</v>
      </c>
      <c r="AE792" s="93">
        <v>0</v>
      </c>
      <c r="AF792" s="93">
        <v>0</v>
      </c>
      <c r="AG792" s="93">
        <v>0</v>
      </c>
      <c r="AH792" s="9">
        <v>0</v>
      </c>
      <c r="AI792" s="9">
        <v>0</v>
      </c>
      <c r="AJ792" s="9">
        <v>0</v>
      </c>
      <c r="AK792" s="93">
        <v>0</v>
      </c>
      <c r="AL792" s="93">
        <v>0</v>
      </c>
      <c r="AM792" s="93">
        <v>0</v>
      </c>
      <c r="AN792" s="93">
        <v>0</v>
      </c>
      <c r="AO792" s="93">
        <v>0</v>
      </c>
      <c r="AP792" s="93">
        <v>0</v>
      </c>
      <c r="AQ792" s="93">
        <v>0</v>
      </c>
      <c r="AR792" s="93">
        <v>0</v>
      </c>
      <c r="AS792" s="93">
        <v>0</v>
      </c>
      <c r="AT792" s="93">
        <v>0</v>
      </c>
      <c r="AU792" s="9">
        <v>0</v>
      </c>
      <c r="AV792" s="302"/>
    </row>
    <row r="793" spans="1:48" ht="21" customHeight="1">
      <c r="A793" s="472"/>
      <c r="B793" s="536"/>
      <c r="C793" s="654"/>
      <c r="D793" s="615"/>
      <c r="E793" s="618"/>
      <c r="F793" s="6" t="s">
        <v>19</v>
      </c>
      <c r="G793" s="6" t="s">
        <v>22</v>
      </c>
      <c r="H793" s="6" t="s">
        <v>297</v>
      </c>
      <c r="I793" s="6" t="s">
        <v>297</v>
      </c>
      <c r="J793" s="533"/>
      <c r="K793" s="533"/>
      <c r="L793" s="609"/>
      <c r="M793" s="564"/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f t="shared" ref="U793:U797" si="356">SUM(N793:T793)</f>
        <v>0</v>
      </c>
      <c r="V793" s="172" t="s">
        <v>8</v>
      </c>
      <c r="W793" s="93">
        <v>0</v>
      </c>
      <c r="X793" s="93">
        <v>0</v>
      </c>
      <c r="Y793" s="93">
        <v>0</v>
      </c>
      <c r="Z793" s="93">
        <v>0</v>
      </c>
      <c r="AA793" s="93">
        <v>0</v>
      </c>
      <c r="AB793" s="93">
        <v>0</v>
      </c>
      <c r="AC793" s="93">
        <v>0</v>
      </c>
      <c r="AD793" s="93">
        <v>0</v>
      </c>
      <c r="AE793" s="93">
        <v>0</v>
      </c>
      <c r="AF793" s="93">
        <v>0</v>
      </c>
      <c r="AG793" s="93">
        <v>0</v>
      </c>
      <c r="AH793" s="9">
        <v>0</v>
      </c>
      <c r="AI793" s="9">
        <v>0</v>
      </c>
      <c r="AJ793" s="9">
        <v>0</v>
      </c>
      <c r="AK793" s="93">
        <v>0</v>
      </c>
      <c r="AL793" s="93">
        <v>0</v>
      </c>
      <c r="AM793" s="93">
        <v>0</v>
      </c>
      <c r="AN793" s="93">
        <v>0</v>
      </c>
      <c r="AO793" s="93">
        <v>0</v>
      </c>
      <c r="AP793" s="93">
        <v>0</v>
      </c>
      <c r="AQ793" s="93">
        <v>0</v>
      </c>
      <c r="AR793" s="93">
        <v>0</v>
      </c>
      <c r="AS793" s="93">
        <v>0</v>
      </c>
      <c r="AT793" s="93">
        <v>0</v>
      </c>
      <c r="AU793" s="9">
        <v>0</v>
      </c>
      <c r="AV793" s="302"/>
    </row>
    <row r="794" spans="1:48" ht="20.25" customHeight="1">
      <c r="A794" s="472"/>
      <c r="B794" s="536"/>
      <c r="C794" s="654"/>
      <c r="D794" s="615"/>
      <c r="E794" s="618"/>
      <c r="F794" s="538" t="s">
        <v>39</v>
      </c>
      <c r="G794" s="538" t="s">
        <v>21</v>
      </c>
      <c r="H794" s="538" t="s">
        <v>298</v>
      </c>
      <c r="I794" s="538" t="s">
        <v>782</v>
      </c>
      <c r="J794" s="533"/>
      <c r="K794" s="533"/>
      <c r="L794" s="609"/>
      <c r="M794" s="564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>SUM(N794:T794)</f>
        <v>0</v>
      </c>
      <c r="V794" s="204" t="s">
        <v>50</v>
      </c>
      <c r="W794" s="93">
        <v>0</v>
      </c>
      <c r="X794" s="93">
        <v>0</v>
      </c>
      <c r="Y794" s="93">
        <v>0</v>
      </c>
      <c r="Z794" s="93">
        <v>0</v>
      </c>
      <c r="AA794" s="93">
        <v>0</v>
      </c>
      <c r="AB794" s="93">
        <v>0</v>
      </c>
      <c r="AC794" s="93">
        <v>0</v>
      </c>
      <c r="AD794" s="93">
        <v>0</v>
      </c>
      <c r="AE794" s="93">
        <v>0</v>
      </c>
      <c r="AF794" s="93">
        <v>0</v>
      </c>
      <c r="AG794" s="93">
        <v>0</v>
      </c>
      <c r="AH794" s="9">
        <v>0</v>
      </c>
      <c r="AI794" s="9">
        <v>0</v>
      </c>
      <c r="AJ794" s="9">
        <v>0</v>
      </c>
      <c r="AK794" s="93">
        <v>0</v>
      </c>
      <c r="AL794" s="93">
        <v>0</v>
      </c>
      <c r="AM794" s="93">
        <v>0</v>
      </c>
      <c r="AN794" s="93">
        <v>0</v>
      </c>
      <c r="AO794" s="93">
        <v>0</v>
      </c>
      <c r="AP794" s="93">
        <v>0</v>
      </c>
      <c r="AQ794" s="93">
        <v>0</v>
      </c>
      <c r="AR794" s="93">
        <v>0</v>
      </c>
      <c r="AS794" s="93">
        <v>0</v>
      </c>
      <c r="AT794" s="93">
        <v>0</v>
      </c>
      <c r="AU794" s="9">
        <v>0</v>
      </c>
      <c r="AV794" s="302"/>
    </row>
    <row r="795" spans="1:48">
      <c r="A795" s="472"/>
      <c r="B795" s="536"/>
      <c r="C795" s="654"/>
      <c r="D795" s="615"/>
      <c r="E795" s="618"/>
      <c r="F795" s="539"/>
      <c r="G795" s="539"/>
      <c r="H795" s="539"/>
      <c r="I795" s="539"/>
      <c r="J795" s="533"/>
      <c r="K795" s="533"/>
      <c r="L795" s="609"/>
      <c r="M795" s="564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 t="shared" si="356"/>
        <v>0</v>
      </c>
      <c r="V795" s="204" t="s">
        <v>51</v>
      </c>
      <c r="W795" s="93">
        <v>0</v>
      </c>
      <c r="X795" s="93">
        <v>0</v>
      </c>
      <c r="Y795" s="93">
        <v>0</v>
      </c>
      <c r="Z795" s="93">
        <v>0</v>
      </c>
      <c r="AA795" s="93">
        <v>0</v>
      </c>
      <c r="AB795" s="93">
        <v>0</v>
      </c>
      <c r="AC795" s="93">
        <v>0</v>
      </c>
      <c r="AD795" s="93">
        <v>0</v>
      </c>
      <c r="AE795" s="93">
        <v>0</v>
      </c>
      <c r="AF795" s="93">
        <v>0</v>
      </c>
      <c r="AG795" s="93">
        <v>0</v>
      </c>
      <c r="AH795" s="9">
        <v>0</v>
      </c>
      <c r="AI795" s="9">
        <v>0</v>
      </c>
      <c r="AJ795" s="9">
        <v>0</v>
      </c>
      <c r="AK795" s="93">
        <v>0</v>
      </c>
      <c r="AL795" s="93">
        <v>0</v>
      </c>
      <c r="AM795" s="93">
        <v>0</v>
      </c>
      <c r="AN795" s="93">
        <v>0</v>
      </c>
      <c r="AO795" s="93">
        <v>0</v>
      </c>
      <c r="AP795" s="93">
        <v>0</v>
      </c>
      <c r="AQ795" s="93">
        <v>0</v>
      </c>
      <c r="AR795" s="93">
        <v>0</v>
      </c>
      <c r="AS795" s="93">
        <v>0</v>
      </c>
      <c r="AT795" s="93">
        <v>0</v>
      </c>
      <c r="AU795" s="9">
        <v>0</v>
      </c>
      <c r="AV795" s="302"/>
    </row>
    <row r="796" spans="1:48" ht="15.75" customHeight="1">
      <c r="A796" s="472"/>
      <c r="B796" s="536"/>
      <c r="C796" s="654"/>
      <c r="D796" s="615"/>
      <c r="E796" s="618"/>
      <c r="F796" s="539"/>
      <c r="G796" s="539"/>
      <c r="H796" s="539"/>
      <c r="I796" s="539"/>
      <c r="J796" s="533"/>
      <c r="K796" s="533"/>
      <c r="L796" s="609"/>
      <c r="M796" s="564"/>
      <c r="N796" s="85">
        <v>0</v>
      </c>
      <c r="O796" s="85">
        <v>0</v>
      </c>
      <c r="P796" s="85">
        <v>0</v>
      </c>
      <c r="Q796" s="85">
        <v>0</v>
      </c>
      <c r="R796" s="85">
        <v>0</v>
      </c>
      <c r="S796" s="85">
        <v>0</v>
      </c>
      <c r="T796" s="85">
        <v>0</v>
      </c>
      <c r="U796" s="9">
        <f t="shared" si="356"/>
        <v>0</v>
      </c>
      <c r="V796" s="204" t="s">
        <v>52</v>
      </c>
      <c r="W796" s="191">
        <v>0</v>
      </c>
      <c r="X796" s="191">
        <v>0</v>
      </c>
      <c r="Y796" s="191">
        <v>0</v>
      </c>
      <c r="Z796" s="191">
        <v>0</v>
      </c>
      <c r="AA796" s="191">
        <v>0</v>
      </c>
      <c r="AB796" s="191">
        <v>0</v>
      </c>
      <c r="AC796" s="191">
        <v>0</v>
      </c>
      <c r="AD796" s="191">
        <v>0</v>
      </c>
      <c r="AE796" s="191">
        <v>0</v>
      </c>
      <c r="AF796" s="191">
        <v>0</v>
      </c>
      <c r="AG796" s="191">
        <v>0</v>
      </c>
      <c r="AH796" s="85">
        <v>0</v>
      </c>
      <c r="AI796" s="85">
        <v>0</v>
      </c>
      <c r="AJ796" s="85">
        <v>0</v>
      </c>
      <c r="AK796" s="191">
        <v>0</v>
      </c>
      <c r="AL796" s="191">
        <v>0</v>
      </c>
      <c r="AM796" s="191">
        <v>0</v>
      </c>
      <c r="AN796" s="191">
        <v>0</v>
      </c>
      <c r="AO796" s="191">
        <v>0</v>
      </c>
      <c r="AP796" s="191">
        <v>0</v>
      </c>
      <c r="AQ796" s="191">
        <v>0</v>
      </c>
      <c r="AR796" s="191">
        <v>0</v>
      </c>
      <c r="AS796" s="191">
        <v>0</v>
      </c>
      <c r="AT796" s="191">
        <v>0</v>
      </c>
      <c r="AU796" s="85">
        <v>0</v>
      </c>
      <c r="AV796" s="302"/>
    </row>
    <row r="797" spans="1:48">
      <c r="A797" s="472"/>
      <c r="B797" s="537"/>
      <c r="C797" s="655"/>
      <c r="D797" s="616"/>
      <c r="E797" s="619"/>
      <c r="F797" s="540"/>
      <c r="G797" s="540"/>
      <c r="H797" s="540"/>
      <c r="I797" s="540"/>
      <c r="J797" s="534"/>
      <c r="K797" s="534"/>
      <c r="L797" s="610"/>
      <c r="M797" s="565"/>
      <c r="N797" s="87">
        <f>SUM(N792:N796)</f>
        <v>0</v>
      </c>
      <c r="O797" s="87">
        <f t="shared" ref="O797:T797" si="357">SUM(O792:O796)</f>
        <v>0</v>
      </c>
      <c r="P797" s="87">
        <f t="shared" si="357"/>
        <v>6.4629700000000003</v>
      </c>
      <c r="Q797" s="185">
        <f t="shared" si="357"/>
        <v>0</v>
      </c>
      <c r="R797" s="185">
        <f t="shared" si="357"/>
        <v>0</v>
      </c>
      <c r="S797" s="185">
        <f t="shared" si="357"/>
        <v>0</v>
      </c>
      <c r="T797" s="185">
        <f t="shared" si="357"/>
        <v>0</v>
      </c>
      <c r="U797" s="185">
        <f t="shared" si="356"/>
        <v>6.4629700000000003</v>
      </c>
      <c r="V797" s="177" t="s">
        <v>11</v>
      </c>
      <c r="W797" s="200">
        <f t="shared" ref="W797:AU797" si="358">SUM(W792:W796)</f>
        <v>0</v>
      </c>
      <c r="X797" s="200">
        <f t="shared" si="358"/>
        <v>0</v>
      </c>
      <c r="Y797" s="200">
        <f t="shared" si="358"/>
        <v>0</v>
      </c>
      <c r="Z797" s="200">
        <f t="shared" si="358"/>
        <v>0</v>
      </c>
      <c r="AA797" s="200">
        <f t="shared" si="358"/>
        <v>0</v>
      </c>
      <c r="AB797" s="200">
        <f t="shared" si="358"/>
        <v>0</v>
      </c>
      <c r="AC797" s="200">
        <f t="shared" si="358"/>
        <v>0</v>
      </c>
      <c r="AD797" s="200">
        <f t="shared" si="358"/>
        <v>0</v>
      </c>
      <c r="AE797" s="200">
        <f t="shared" si="358"/>
        <v>0</v>
      </c>
      <c r="AF797" s="200">
        <f t="shared" si="358"/>
        <v>0</v>
      </c>
      <c r="AG797" s="200">
        <f t="shared" si="358"/>
        <v>0</v>
      </c>
      <c r="AH797" s="201">
        <f t="shared" si="358"/>
        <v>0</v>
      </c>
      <c r="AI797" s="201">
        <f t="shared" si="358"/>
        <v>0</v>
      </c>
      <c r="AJ797" s="201">
        <f t="shared" si="358"/>
        <v>0</v>
      </c>
      <c r="AK797" s="200">
        <f t="shared" si="358"/>
        <v>0</v>
      </c>
      <c r="AL797" s="200">
        <f t="shared" si="358"/>
        <v>0</v>
      </c>
      <c r="AM797" s="200">
        <f t="shared" si="358"/>
        <v>0</v>
      </c>
      <c r="AN797" s="200">
        <f t="shared" si="358"/>
        <v>0</v>
      </c>
      <c r="AO797" s="200">
        <f t="shared" si="358"/>
        <v>0</v>
      </c>
      <c r="AP797" s="200">
        <f t="shared" si="358"/>
        <v>0</v>
      </c>
      <c r="AQ797" s="200">
        <f t="shared" si="358"/>
        <v>0</v>
      </c>
      <c r="AR797" s="200">
        <f t="shared" si="358"/>
        <v>0</v>
      </c>
      <c r="AS797" s="200">
        <f t="shared" si="358"/>
        <v>0</v>
      </c>
      <c r="AT797" s="200">
        <f t="shared" si="358"/>
        <v>0</v>
      </c>
      <c r="AU797" s="201">
        <f t="shared" si="358"/>
        <v>0</v>
      </c>
      <c r="AV797" s="332"/>
    </row>
    <row r="798" spans="1:48" ht="15.75" customHeight="1">
      <c r="A798" s="472"/>
      <c r="B798" s="535" t="s">
        <v>783</v>
      </c>
      <c r="C798" s="653" t="s">
        <v>784</v>
      </c>
      <c r="D798" s="614" t="s">
        <v>662</v>
      </c>
      <c r="E798" s="617" t="s">
        <v>785</v>
      </c>
      <c r="F798" s="6" t="s">
        <v>18</v>
      </c>
      <c r="G798" s="6" t="s">
        <v>20</v>
      </c>
      <c r="H798" s="6" t="s">
        <v>59</v>
      </c>
      <c r="I798" s="6" t="s">
        <v>55</v>
      </c>
      <c r="J798" s="532">
        <v>2019</v>
      </c>
      <c r="K798" s="532">
        <v>2023</v>
      </c>
      <c r="L798" s="541">
        <v>47.296999999999997</v>
      </c>
      <c r="M798" s="563">
        <f>Q804+R804+S804+T804</f>
        <v>40.219919999999995</v>
      </c>
      <c r="N798" s="9">
        <v>3.3479000000000002E-2</v>
      </c>
      <c r="O798" s="9">
        <v>7.0444399999999998</v>
      </c>
      <c r="P798" s="9">
        <v>0</v>
      </c>
      <c r="Q798" s="9">
        <v>40.219919999999995</v>
      </c>
      <c r="R798" s="9">
        <v>0</v>
      </c>
      <c r="S798" s="9">
        <v>0</v>
      </c>
      <c r="T798" s="9">
        <v>0</v>
      </c>
      <c r="U798" s="9">
        <f>SUM(N798:T798)</f>
        <v>47.297838999999996</v>
      </c>
      <c r="V798" s="204" t="s">
        <v>3</v>
      </c>
      <c r="W798" s="93">
        <v>40219.919999999998</v>
      </c>
      <c r="X798" s="93">
        <f>X799</f>
        <v>0</v>
      </c>
      <c r="Y798" s="93">
        <f t="shared" ref="Y798:AS798" si="359">Y799</f>
        <v>0</v>
      </c>
      <c r="Z798" s="93">
        <f t="shared" si="359"/>
        <v>0</v>
      </c>
      <c r="AA798" s="93">
        <f t="shared" si="359"/>
        <v>0</v>
      </c>
      <c r="AB798" s="93">
        <f t="shared" si="359"/>
        <v>0</v>
      </c>
      <c r="AC798" s="93">
        <f t="shared" si="359"/>
        <v>0</v>
      </c>
      <c r="AD798" s="93">
        <f t="shared" si="359"/>
        <v>0</v>
      </c>
      <c r="AE798" s="93">
        <f t="shared" si="359"/>
        <v>0</v>
      </c>
      <c r="AF798" s="93">
        <f t="shared" si="359"/>
        <v>0</v>
      </c>
      <c r="AG798" s="93">
        <f t="shared" si="359"/>
        <v>0</v>
      </c>
      <c r="AH798" s="93">
        <f t="shared" si="359"/>
        <v>0</v>
      </c>
      <c r="AI798" s="93">
        <f t="shared" si="359"/>
        <v>0</v>
      </c>
      <c r="AJ798" s="93">
        <f t="shared" si="359"/>
        <v>0</v>
      </c>
      <c r="AK798" s="93">
        <f t="shared" si="359"/>
        <v>169.93</v>
      </c>
      <c r="AL798" s="93">
        <f t="shared" si="359"/>
        <v>0</v>
      </c>
      <c r="AM798" s="93">
        <f t="shared" si="359"/>
        <v>0</v>
      </c>
      <c r="AN798" s="93">
        <f t="shared" si="359"/>
        <v>0</v>
      </c>
      <c r="AO798" s="93">
        <f t="shared" si="359"/>
        <v>0</v>
      </c>
      <c r="AP798" s="93">
        <f t="shared" si="359"/>
        <v>0</v>
      </c>
      <c r="AQ798" s="93">
        <f t="shared" si="359"/>
        <v>0</v>
      </c>
      <c r="AR798" s="93">
        <f t="shared" si="359"/>
        <v>0</v>
      </c>
      <c r="AS798" s="93">
        <f t="shared" si="359"/>
        <v>0</v>
      </c>
      <c r="AT798" s="93">
        <v>0</v>
      </c>
      <c r="AU798" s="9">
        <v>0</v>
      </c>
      <c r="AV798" s="636" t="s">
        <v>999</v>
      </c>
    </row>
    <row r="799" spans="1:48" s="275" customFormat="1" ht="31.5" hidden="1" customHeight="1">
      <c r="A799" s="472"/>
      <c r="B799" s="536"/>
      <c r="C799" s="654"/>
      <c r="D799" s="615"/>
      <c r="E799" s="618"/>
      <c r="F799" s="272"/>
      <c r="G799" s="272"/>
      <c r="H799" s="272"/>
      <c r="I799" s="272"/>
      <c r="J799" s="533"/>
      <c r="K799" s="533"/>
      <c r="L799" s="609"/>
      <c r="M799" s="564"/>
      <c r="N799" s="277"/>
      <c r="O799" s="277"/>
      <c r="P799" s="277"/>
      <c r="Q799" s="277"/>
      <c r="R799" s="277"/>
      <c r="S799" s="277"/>
      <c r="T799" s="277"/>
      <c r="U799" s="277"/>
      <c r="V799" s="287" t="s">
        <v>974</v>
      </c>
      <c r="W799" s="274"/>
      <c r="X799" s="274"/>
      <c r="Y799" s="274"/>
      <c r="Z799" s="274"/>
      <c r="AA799" s="274"/>
      <c r="AB799" s="274"/>
      <c r="AC799" s="274"/>
      <c r="AD799" s="274"/>
      <c r="AE799" s="274"/>
      <c r="AF799" s="274"/>
      <c r="AG799" s="274"/>
      <c r="AH799" s="277"/>
      <c r="AI799" s="277"/>
      <c r="AJ799" s="277"/>
      <c r="AK799" s="274">
        <v>169.93</v>
      </c>
      <c r="AL799" s="274"/>
      <c r="AM799" s="274"/>
      <c r="AN799" s="274"/>
      <c r="AO799" s="274"/>
      <c r="AP799" s="274"/>
      <c r="AQ799" s="274"/>
      <c r="AR799" s="274"/>
      <c r="AS799" s="274"/>
      <c r="AT799" s="274"/>
      <c r="AU799" s="277"/>
      <c r="AV799" s="640"/>
    </row>
    <row r="800" spans="1:48" ht="20.25" customHeight="1">
      <c r="A800" s="472"/>
      <c r="B800" s="536"/>
      <c r="C800" s="654"/>
      <c r="D800" s="615"/>
      <c r="E800" s="618"/>
      <c r="F800" s="6" t="s">
        <v>19</v>
      </c>
      <c r="G800" s="6" t="s">
        <v>22</v>
      </c>
      <c r="H800" s="6" t="s">
        <v>59</v>
      </c>
      <c r="I800" s="6" t="s">
        <v>786</v>
      </c>
      <c r="J800" s="533"/>
      <c r="K800" s="533"/>
      <c r="L800" s="609"/>
      <c r="M800" s="564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360">SUM(N800:T800)</f>
        <v>0</v>
      </c>
      <c r="V800" s="172" t="s">
        <v>8</v>
      </c>
      <c r="W800" s="93">
        <v>0</v>
      </c>
      <c r="X800" s="93">
        <v>0</v>
      </c>
      <c r="Y800" s="93">
        <v>0</v>
      </c>
      <c r="Z800" s="93">
        <v>0</v>
      </c>
      <c r="AA800" s="93">
        <v>0</v>
      </c>
      <c r="AB800" s="93">
        <v>0</v>
      </c>
      <c r="AC800" s="93">
        <v>0</v>
      </c>
      <c r="AD800" s="93">
        <v>0</v>
      </c>
      <c r="AE800" s="93">
        <v>0</v>
      </c>
      <c r="AF800" s="93">
        <v>0</v>
      </c>
      <c r="AG800" s="93">
        <v>0</v>
      </c>
      <c r="AH800" s="9">
        <v>0</v>
      </c>
      <c r="AI800" s="9">
        <v>0</v>
      </c>
      <c r="AJ800" s="9">
        <v>0</v>
      </c>
      <c r="AK800" s="93">
        <v>0</v>
      </c>
      <c r="AL800" s="93">
        <v>0</v>
      </c>
      <c r="AM800" s="93">
        <v>0</v>
      </c>
      <c r="AN800" s="93">
        <v>0</v>
      </c>
      <c r="AO800" s="93">
        <v>0</v>
      </c>
      <c r="AP800" s="93">
        <v>0</v>
      </c>
      <c r="AQ800" s="93">
        <v>0</v>
      </c>
      <c r="AR800" s="93">
        <v>0</v>
      </c>
      <c r="AS800" s="93">
        <v>0</v>
      </c>
      <c r="AT800" s="93">
        <v>0</v>
      </c>
      <c r="AU800" s="9">
        <v>0</v>
      </c>
      <c r="AV800" s="640"/>
    </row>
    <row r="801" spans="1:48" ht="20.25" customHeight="1">
      <c r="A801" s="472"/>
      <c r="B801" s="536"/>
      <c r="C801" s="654"/>
      <c r="D801" s="615"/>
      <c r="E801" s="618"/>
      <c r="F801" s="538" t="s">
        <v>39</v>
      </c>
      <c r="G801" s="538" t="s">
        <v>21</v>
      </c>
      <c r="H801" s="538" t="s">
        <v>59</v>
      </c>
      <c r="I801" s="538" t="s">
        <v>367</v>
      </c>
      <c r="J801" s="533"/>
      <c r="K801" s="533"/>
      <c r="L801" s="609"/>
      <c r="M801" s="564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204" t="s">
        <v>50</v>
      </c>
      <c r="W801" s="93">
        <v>0</v>
      </c>
      <c r="X801" s="93">
        <v>0</v>
      </c>
      <c r="Y801" s="93">
        <v>0</v>
      </c>
      <c r="Z801" s="93">
        <v>0</v>
      </c>
      <c r="AA801" s="93">
        <v>0</v>
      </c>
      <c r="AB801" s="93">
        <v>0</v>
      </c>
      <c r="AC801" s="93">
        <v>0</v>
      </c>
      <c r="AD801" s="93">
        <v>0</v>
      </c>
      <c r="AE801" s="93">
        <v>0</v>
      </c>
      <c r="AF801" s="93">
        <v>0</v>
      </c>
      <c r="AG801" s="93">
        <v>0</v>
      </c>
      <c r="AH801" s="9">
        <v>0</v>
      </c>
      <c r="AI801" s="9">
        <v>0</v>
      </c>
      <c r="AJ801" s="9">
        <v>0</v>
      </c>
      <c r="AK801" s="93">
        <v>0</v>
      </c>
      <c r="AL801" s="93">
        <v>0</v>
      </c>
      <c r="AM801" s="93">
        <v>0</v>
      </c>
      <c r="AN801" s="93">
        <v>0</v>
      </c>
      <c r="AO801" s="93">
        <v>0</v>
      </c>
      <c r="AP801" s="93">
        <v>0</v>
      </c>
      <c r="AQ801" s="93">
        <v>0</v>
      </c>
      <c r="AR801" s="93">
        <v>0</v>
      </c>
      <c r="AS801" s="93">
        <v>0</v>
      </c>
      <c r="AT801" s="93">
        <v>0</v>
      </c>
      <c r="AU801" s="9">
        <v>0</v>
      </c>
      <c r="AV801" s="640"/>
    </row>
    <row r="802" spans="1:48">
      <c r="A802" s="472"/>
      <c r="B802" s="536"/>
      <c r="C802" s="654"/>
      <c r="D802" s="615"/>
      <c r="E802" s="618"/>
      <c r="F802" s="539"/>
      <c r="G802" s="539"/>
      <c r="H802" s="539"/>
      <c r="I802" s="539"/>
      <c r="J802" s="533"/>
      <c r="K802" s="533"/>
      <c r="L802" s="609"/>
      <c r="M802" s="564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360"/>
        <v>0</v>
      </c>
      <c r="V802" s="204" t="s">
        <v>51</v>
      </c>
      <c r="W802" s="93">
        <v>0</v>
      </c>
      <c r="X802" s="93">
        <v>0</v>
      </c>
      <c r="Y802" s="93">
        <v>0</v>
      </c>
      <c r="Z802" s="93">
        <v>0</v>
      </c>
      <c r="AA802" s="93">
        <v>0</v>
      </c>
      <c r="AB802" s="93">
        <v>0</v>
      </c>
      <c r="AC802" s="93">
        <v>0</v>
      </c>
      <c r="AD802" s="93">
        <v>0</v>
      </c>
      <c r="AE802" s="93">
        <v>0</v>
      </c>
      <c r="AF802" s="93">
        <v>0</v>
      </c>
      <c r="AG802" s="93">
        <v>0</v>
      </c>
      <c r="AH802" s="9">
        <v>0</v>
      </c>
      <c r="AI802" s="9">
        <v>0</v>
      </c>
      <c r="AJ802" s="9">
        <v>0</v>
      </c>
      <c r="AK802" s="93">
        <v>0</v>
      </c>
      <c r="AL802" s="93">
        <v>0</v>
      </c>
      <c r="AM802" s="93">
        <v>0</v>
      </c>
      <c r="AN802" s="93">
        <v>0</v>
      </c>
      <c r="AO802" s="93">
        <v>0</v>
      </c>
      <c r="AP802" s="93">
        <v>0</v>
      </c>
      <c r="AQ802" s="93">
        <v>0</v>
      </c>
      <c r="AR802" s="93">
        <v>0</v>
      </c>
      <c r="AS802" s="93">
        <v>0</v>
      </c>
      <c r="AT802" s="93">
        <v>0</v>
      </c>
      <c r="AU802" s="9">
        <v>0</v>
      </c>
      <c r="AV802" s="640"/>
    </row>
    <row r="803" spans="1:48" ht="15.75" customHeight="1">
      <c r="A803" s="472"/>
      <c r="B803" s="536"/>
      <c r="C803" s="654"/>
      <c r="D803" s="615"/>
      <c r="E803" s="618"/>
      <c r="F803" s="539"/>
      <c r="G803" s="539"/>
      <c r="H803" s="539"/>
      <c r="I803" s="539"/>
      <c r="J803" s="533"/>
      <c r="K803" s="533"/>
      <c r="L803" s="609"/>
      <c r="M803" s="564"/>
      <c r="N803" s="85">
        <v>0</v>
      </c>
      <c r="O803" s="85">
        <v>0</v>
      </c>
      <c r="P803" s="85">
        <v>0</v>
      </c>
      <c r="Q803" s="85">
        <v>0</v>
      </c>
      <c r="R803" s="85">
        <v>0</v>
      </c>
      <c r="S803" s="85">
        <v>0</v>
      </c>
      <c r="T803" s="85">
        <v>0</v>
      </c>
      <c r="U803" s="9">
        <f t="shared" si="360"/>
        <v>0</v>
      </c>
      <c r="V803" s="204" t="s">
        <v>52</v>
      </c>
      <c r="W803" s="191">
        <v>0</v>
      </c>
      <c r="X803" s="191">
        <v>0</v>
      </c>
      <c r="Y803" s="191">
        <v>0</v>
      </c>
      <c r="Z803" s="191">
        <v>0</v>
      </c>
      <c r="AA803" s="191">
        <v>0</v>
      </c>
      <c r="AB803" s="191">
        <v>0</v>
      </c>
      <c r="AC803" s="191">
        <v>0</v>
      </c>
      <c r="AD803" s="191">
        <v>0</v>
      </c>
      <c r="AE803" s="191">
        <v>0</v>
      </c>
      <c r="AF803" s="191">
        <v>0</v>
      </c>
      <c r="AG803" s="191">
        <v>0</v>
      </c>
      <c r="AH803" s="85">
        <v>0</v>
      </c>
      <c r="AI803" s="85">
        <v>0</v>
      </c>
      <c r="AJ803" s="85">
        <v>0</v>
      </c>
      <c r="AK803" s="191">
        <v>0</v>
      </c>
      <c r="AL803" s="191">
        <v>0</v>
      </c>
      <c r="AM803" s="191">
        <v>0</v>
      </c>
      <c r="AN803" s="191">
        <v>0</v>
      </c>
      <c r="AO803" s="191">
        <v>0</v>
      </c>
      <c r="AP803" s="191">
        <v>0</v>
      </c>
      <c r="AQ803" s="191">
        <v>0</v>
      </c>
      <c r="AR803" s="191">
        <v>0</v>
      </c>
      <c r="AS803" s="191">
        <v>0</v>
      </c>
      <c r="AT803" s="191">
        <v>0</v>
      </c>
      <c r="AU803" s="85">
        <v>0</v>
      </c>
      <c r="AV803" s="639"/>
    </row>
    <row r="804" spans="1:48">
      <c r="A804" s="472"/>
      <c r="B804" s="537"/>
      <c r="C804" s="655"/>
      <c r="D804" s="616"/>
      <c r="E804" s="619"/>
      <c r="F804" s="540"/>
      <c r="G804" s="540"/>
      <c r="H804" s="540"/>
      <c r="I804" s="540"/>
      <c r="J804" s="534"/>
      <c r="K804" s="534"/>
      <c r="L804" s="610"/>
      <c r="M804" s="565"/>
      <c r="N804" s="87">
        <f>SUM(N798:N803)</f>
        <v>3.3479000000000002E-2</v>
      </c>
      <c r="O804" s="87">
        <f t="shared" ref="O804:T804" si="361">SUM(O798:O803)</f>
        <v>7.0444399999999998</v>
      </c>
      <c r="P804" s="87">
        <f t="shared" si="361"/>
        <v>0</v>
      </c>
      <c r="Q804" s="185">
        <f t="shared" si="361"/>
        <v>40.219919999999995</v>
      </c>
      <c r="R804" s="185">
        <f t="shared" si="361"/>
        <v>0</v>
      </c>
      <c r="S804" s="185">
        <f t="shared" si="361"/>
        <v>0</v>
      </c>
      <c r="T804" s="185">
        <f t="shared" si="361"/>
        <v>0</v>
      </c>
      <c r="U804" s="185">
        <f t="shared" si="360"/>
        <v>47.297838999999996</v>
      </c>
      <c r="V804" s="177" t="s">
        <v>11</v>
      </c>
      <c r="W804" s="200">
        <f t="shared" ref="W804" si="362">SUM(W798:W803)</f>
        <v>40219.919999999998</v>
      </c>
      <c r="X804" s="200">
        <f>X798</f>
        <v>0</v>
      </c>
      <c r="Y804" s="200">
        <f t="shared" ref="Y804:AS804" si="363">Y798</f>
        <v>0</v>
      </c>
      <c r="Z804" s="200">
        <f t="shared" si="363"/>
        <v>0</v>
      </c>
      <c r="AA804" s="200">
        <f t="shared" si="363"/>
        <v>0</v>
      </c>
      <c r="AB804" s="200">
        <f t="shared" si="363"/>
        <v>0</v>
      </c>
      <c r="AC804" s="200">
        <f t="shared" si="363"/>
        <v>0</v>
      </c>
      <c r="AD804" s="200">
        <f t="shared" si="363"/>
        <v>0</v>
      </c>
      <c r="AE804" s="200">
        <f t="shared" si="363"/>
        <v>0</v>
      </c>
      <c r="AF804" s="200">
        <f t="shared" si="363"/>
        <v>0</v>
      </c>
      <c r="AG804" s="200">
        <f t="shared" si="363"/>
        <v>0</v>
      </c>
      <c r="AH804" s="200">
        <f t="shared" si="363"/>
        <v>0</v>
      </c>
      <c r="AI804" s="200">
        <f t="shared" si="363"/>
        <v>0</v>
      </c>
      <c r="AJ804" s="200">
        <f t="shared" si="363"/>
        <v>0</v>
      </c>
      <c r="AK804" s="200">
        <f t="shared" si="363"/>
        <v>169.93</v>
      </c>
      <c r="AL804" s="200">
        <f t="shared" si="363"/>
        <v>0</v>
      </c>
      <c r="AM804" s="200">
        <f t="shared" si="363"/>
        <v>0</v>
      </c>
      <c r="AN804" s="200">
        <f t="shared" si="363"/>
        <v>0</v>
      </c>
      <c r="AO804" s="200">
        <f t="shared" si="363"/>
        <v>0</v>
      </c>
      <c r="AP804" s="200">
        <f t="shared" si="363"/>
        <v>0</v>
      </c>
      <c r="AQ804" s="200">
        <f t="shared" si="363"/>
        <v>0</v>
      </c>
      <c r="AR804" s="200">
        <f t="shared" si="363"/>
        <v>0</v>
      </c>
      <c r="AS804" s="200">
        <f t="shared" si="363"/>
        <v>0</v>
      </c>
      <c r="AT804" s="200">
        <f t="shared" ref="AT804:AU804" si="364">SUM(AT798:AT803)</f>
        <v>0</v>
      </c>
      <c r="AU804" s="201">
        <f t="shared" si="364"/>
        <v>0</v>
      </c>
      <c r="AV804" s="332"/>
    </row>
    <row r="805" spans="1:48" ht="15.75" customHeight="1">
      <c r="A805" s="472"/>
      <c r="B805" s="535" t="s">
        <v>787</v>
      </c>
      <c r="C805" s="653" t="s">
        <v>788</v>
      </c>
      <c r="D805" s="614" t="s">
        <v>789</v>
      </c>
      <c r="E805" s="617" t="s">
        <v>790</v>
      </c>
      <c r="F805" s="6" t="s">
        <v>18</v>
      </c>
      <c r="G805" s="6" t="s">
        <v>20</v>
      </c>
      <c r="H805" s="6" t="s">
        <v>297</v>
      </c>
      <c r="I805" s="6" t="s">
        <v>297</v>
      </c>
      <c r="J805" s="532">
        <v>2019</v>
      </c>
      <c r="K805" s="532">
        <v>2023</v>
      </c>
      <c r="L805" s="541">
        <v>47.436999999999998</v>
      </c>
      <c r="M805" s="563">
        <f>Q810+R810+S810+T810</f>
        <v>32.440660000000001</v>
      </c>
      <c r="N805" s="9">
        <v>2.7614399999999999</v>
      </c>
      <c r="O805" s="9">
        <v>9.6296700000000008</v>
      </c>
      <c r="P805" s="9">
        <v>2.6059899999999998</v>
      </c>
      <c r="Q805" s="9">
        <v>3.9070200000000002</v>
      </c>
      <c r="R805" s="9">
        <v>28.533639999999998</v>
      </c>
      <c r="S805" s="9">
        <v>0</v>
      </c>
      <c r="T805" s="9">
        <v>0</v>
      </c>
      <c r="U805" s="9">
        <f>SUM(N805:T805)</f>
        <v>47.437759999999997</v>
      </c>
      <c r="V805" s="204" t="s">
        <v>3</v>
      </c>
      <c r="W805" s="93">
        <v>3907.02</v>
      </c>
      <c r="X805" s="93">
        <v>0</v>
      </c>
      <c r="Y805" s="93">
        <v>0</v>
      </c>
      <c r="Z805" s="93">
        <v>0</v>
      </c>
      <c r="AA805" s="93">
        <v>0</v>
      </c>
      <c r="AB805" s="93">
        <v>0</v>
      </c>
      <c r="AC805" s="93">
        <v>0</v>
      </c>
      <c r="AD805" s="93">
        <v>0</v>
      </c>
      <c r="AE805" s="93">
        <v>0</v>
      </c>
      <c r="AF805" s="93">
        <v>0</v>
      </c>
      <c r="AG805" s="93">
        <v>0</v>
      </c>
      <c r="AH805" s="9">
        <v>0</v>
      </c>
      <c r="AI805" s="9">
        <v>0</v>
      </c>
      <c r="AJ805" s="9">
        <v>0</v>
      </c>
      <c r="AK805" s="93">
        <v>0</v>
      </c>
      <c r="AL805" s="93">
        <v>0</v>
      </c>
      <c r="AM805" s="93">
        <v>0</v>
      </c>
      <c r="AN805" s="93">
        <v>0</v>
      </c>
      <c r="AO805" s="93">
        <v>0</v>
      </c>
      <c r="AP805" s="93">
        <v>0</v>
      </c>
      <c r="AQ805" s="93">
        <v>0</v>
      </c>
      <c r="AR805" s="93">
        <v>0</v>
      </c>
      <c r="AS805" s="93">
        <v>0</v>
      </c>
      <c r="AT805" s="93">
        <v>0</v>
      </c>
      <c r="AU805" s="9">
        <v>0</v>
      </c>
      <c r="AV805" s="302"/>
    </row>
    <row r="806" spans="1:48" ht="18.75" customHeight="1">
      <c r="A806" s="472"/>
      <c r="B806" s="536"/>
      <c r="C806" s="654"/>
      <c r="D806" s="615"/>
      <c r="E806" s="618"/>
      <c r="F806" s="6" t="s">
        <v>19</v>
      </c>
      <c r="G806" s="6" t="s">
        <v>22</v>
      </c>
      <c r="H806" s="6" t="s">
        <v>297</v>
      </c>
      <c r="I806" s="6" t="s">
        <v>297</v>
      </c>
      <c r="J806" s="533"/>
      <c r="K806" s="533"/>
      <c r="L806" s="609"/>
      <c r="M806" s="564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365">SUM(N806:T806)</f>
        <v>0</v>
      </c>
      <c r="V806" s="172" t="s">
        <v>8</v>
      </c>
      <c r="W806" s="93">
        <v>0</v>
      </c>
      <c r="X806" s="93">
        <v>0</v>
      </c>
      <c r="Y806" s="93">
        <v>0</v>
      </c>
      <c r="Z806" s="93">
        <v>0</v>
      </c>
      <c r="AA806" s="93">
        <v>0</v>
      </c>
      <c r="AB806" s="93">
        <v>0</v>
      </c>
      <c r="AC806" s="93">
        <v>0</v>
      </c>
      <c r="AD806" s="93">
        <v>0</v>
      </c>
      <c r="AE806" s="93">
        <v>0</v>
      </c>
      <c r="AF806" s="93">
        <v>0</v>
      </c>
      <c r="AG806" s="93">
        <v>0</v>
      </c>
      <c r="AH806" s="9">
        <v>0</v>
      </c>
      <c r="AI806" s="9">
        <v>0</v>
      </c>
      <c r="AJ806" s="9">
        <v>0</v>
      </c>
      <c r="AK806" s="93">
        <v>0</v>
      </c>
      <c r="AL806" s="93">
        <v>0</v>
      </c>
      <c r="AM806" s="93">
        <v>0</v>
      </c>
      <c r="AN806" s="93">
        <v>0</v>
      </c>
      <c r="AO806" s="93">
        <v>0</v>
      </c>
      <c r="AP806" s="93">
        <v>0</v>
      </c>
      <c r="AQ806" s="93">
        <v>0</v>
      </c>
      <c r="AR806" s="93">
        <v>0</v>
      </c>
      <c r="AS806" s="93">
        <v>0</v>
      </c>
      <c r="AT806" s="93">
        <v>0</v>
      </c>
      <c r="AU806" s="9">
        <v>0</v>
      </c>
      <c r="AV806" s="302"/>
    </row>
    <row r="807" spans="1:48" ht="22.5" customHeight="1">
      <c r="A807" s="472"/>
      <c r="B807" s="536"/>
      <c r="C807" s="654"/>
      <c r="D807" s="615"/>
      <c r="E807" s="618"/>
      <c r="F807" s="538" t="s">
        <v>39</v>
      </c>
      <c r="G807" s="538" t="s">
        <v>21</v>
      </c>
      <c r="H807" s="538" t="s">
        <v>297</v>
      </c>
      <c r="I807" s="538" t="s">
        <v>297</v>
      </c>
      <c r="J807" s="533"/>
      <c r="K807" s="533"/>
      <c r="L807" s="609"/>
      <c r="M807" s="564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204" t="s">
        <v>50</v>
      </c>
      <c r="W807" s="93">
        <v>0</v>
      </c>
      <c r="X807" s="93">
        <v>0</v>
      </c>
      <c r="Y807" s="93">
        <v>0</v>
      </c>
      <c r="Z807" s="93">
        <v>0</v>
      </c>
      <c r="AA807" s="93">
        <v>0</v>
      </c>
      <c r="AB807" s="93">
        <v>0</v>
      </c>
      <c r="AC807" s="93">
        <v>0</v>
      </c>
      <c r="AD807" s="93">
        <v>0</v>
      </c>
      <c r="AE807" s="93">
        <v>0</v>
      </c>
      <c r="AF807" s="93">
        <v>0</v>
      </c>
      <c r="AG807" s="93">
        <v>0</v>
      </c>
      <c r="AH807" s="9">
        <v>0</v>
      </c>
      <c r="AI807" s="9">
        <v>0</v>
      </c>
      <c r="AJ807" s="9">
        <v>0</v>
      </c>
      <c r="AK807" s="93">
        <v>0</v>
      </c>
      <c r="AL807" s="93">
        <v>0</v>
      </c>
      <c r="AM807" s="93">
        <v>0</v>
      </c>
      <c r="AN807" s="93">
        <v>0</v>
      </c>
      <c r="AO807" s="93">
        <v>0</v>
      </c>
      <c r="AP807" s="93">
        <v>0</v>
      </c>
      <c r="AQ807" s="93">
        <v>0</v>
      </c>
      <c r="AR807" s="93">
        <v>0</v>
      </c>
      <c r="AS807" s="93">
        <v>0</v>
      </c>
      <c r="AT807" s="93">
        <v>0</v>
      </c>
      <c r="AU807" s="9">
        <v>0</v>
      </c>
      <c r="AV807" s="302"/>
    </row>
    <row r="808" spans="1:48">
      <c r="A808" s="472"/>
      <c r="B808" s="536"/>
      <c r="C808" s="654"/>
      <c r="D808" s="615"/>
      <c r="E808" s="618"/>
      <c r="F808" s="539"/>
      <c r="G808" s="539"/>
      <c r="H808" s="539"/>
      <c r="I808" s="539"/>
      <c r="J808" s="533"/>
      <c r="K808" s="533"/>
      <c r="L808" s="609"/>
      <c r="M808" s="564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365"/>
        <v>0</v>
      </c>
      <c r="V808" s="204" t="s">
        <v>51</v>
      </c>
      <c r="W808" s="93">
        <v>0</v>
      </c>
      <c r="X808" s="93">
        <v>0</v>
      </c>
      <c r="Y808" s="93">
        <v>0</v>
      </c>
      <c r="Z808" s="93">
        <v>0</v>
      </c>
      <c r="AA808" s="93">
        <v>0</v>
      </c>
      <c r="AB808" s="93">
        <v>0</v>
      </c>
      <c r="AC808" s="93">
        <v>0</v>
      </c>
      <c r="AD808" s="93">
        <v>0</v>
      </c>
      <c r="AE808" s="93">
        <v>0</v>
      </c>
      <c r="AF808" s="93">
        <v>0</v>
      </c>
      <c r="AG808" s="93">
        <v>0</v>
      </c>
      <c r="AH808" s="9">
        <v>0</v>
      </c>
      <c r="AI808" s="9">
        <v>0</v>
      </c>
      <c r="AJ808" s="9">
        <v>0</v>
      </c>
      <c r="AK808" s="93">
        <v>0</v>
      </c>
      <c r="AL808" s="93">
        <v>0</v>
      </c>
      <c r="AM808" s="93">
        <v>0</v>
      </c>
      <c r="AN808" s="93">
        <v>0</v>
      </c>
      <c r="AO808" s="93">
        <v>0</v>
      </c>
      <c r="AP808" s="93">
        <v>0</v>
      </c>
      <c r="AQ808" s="93">
        <v>0</v>
      </c>
      <c r="AR808" s="93">
        <v>0</v>
      </c>
      <c r="AS808" s="93">
        <v>0</v>
      </c>
      <c r="AT808" s="93">
        <v>0</v>
      </c>
      <c r="AU808" s="9">
        <v>0</v>
      </c>
      <c r="AV808" s="302"/>
    </row>
    <row r="809" spans="1:48" ht="15.75" customHeight="1">
      <c r="A809" s="472"/>
      <c r="B809" s="536"/>
      <c r="C809" s="654"/>
      <c r="D809" s="615"/>
      <c r="E809" s="618"/>
      <c r="F809" s="539"/>
      <c r="G809" s="539"/>
      <c r="H809" s="539"/>
      <c r="I809" s="539"/>
      <c r="J809" s="533"/>
      <c r="K809" s="533"/>
      <c r="L809" s="609"/>
      <c r="M809" s="564"/>
      <c r="N809" s="85">
        <v>0</v>
      </c>
      <c r="O809" s="85">
        <v>0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9">
        <f t="shared" si="365"/>
        <v>0</v>
      </c>
      <c r="V809" s="204" t="s">
        <v>52</v>
      </c>
      <c r="W809" s="191">
        <v>0</v>
      </c>
      <c r="X809" s="191">
        <v>0</v>
      </c>
      <c r="Y809" s="191">
        <v>0</v>
      </c>
      <c r="Z809" s="191">
        <v>0</v>
      </c>
      <c r="AA809" s="191">
        <v>0</v>
      </c>
      <c r="AB809" s="191">
        <v>0</v>
      </c>
      <c r="AC809" s="191">
        <v>0</v>
      </c>
      <c r="AD809" s="191">
        <v>0</v>
      </c>
      <c r="AE809" s="191">
        <v>0</v>
      </c>
      <c r="AF809" s="191">
        <v>0</v>
      </c>
      <c r="AG809" s="191">
        <v>0</v>
      </c>
      <c r="AH809" s="85">
        <v>0</v>
      </c>
      <c r="AI809" s="85">
        <v>0</v>
      </c>
      <c r="AJ809" s="85">
        <v>0</v>
      </c>
      <c r="AK809" s="191">
        <v>0</v>
      </c>
      <c r="AL809" s="191">
        <v>0</v>
      </c>
      <c r="AM809" s="191">
        <v>0</v>
      </c>
      <c r="AN809" s="191">
        <v>0</v>
      </c>
      <c r="AO809" s="191">
        <v>0</v>
      </c>
      <c r="AP809" s="191">
        <v>0</v>
      </c>
      <c r="AQ809" s="191">
        <v>0</v>
      </c>
      <c r="AR809" s="191">
        <v>0</v>
      </c>
      <c r="AS809" s="191">
        <v>0</v>
      </c>
      <c r="AT809" s="191">
        <v>0</v>
      </c>
      <c r="AU809" s="85">
        <v>0</v>
      </c>
      <c r="AV809" s="302"/>
    </row>
    <row r="810" spans="1:48">
      <c r="A810" s="472"/>
      <c r="B810" s="537"/>
      <c r="C810" s="655"/>
      <c r="D810" s="616"/>
      <c r="E810" s="619"/>
      <c r="F810" s="540"/>
      <c r="G810" s="540"/>
      <c r="H810" s="540"/>
      <c r="I810" s="540"/>
      <c r="J810" s="534"/>
      <c r="K810" s="534"/>
      <c r="L810" s="610"/>
      <c r="M810" s="565"/>
      <c r="N810" s="87">
        <f>SUM(N805:N809)</f>
        <v>2.7614399999999999</v>
      </c>
      <c r="O810" s="87">
        <f t="shared" ref="O810:T810" si="366">SUM(O805:O809)</f>
        <v>9.6296700000000008</v>
      </c>
      <c r="P810" s="87">
        <f t="shared" si="366"/>
        <v>2.6059899999999998</v>
      </c>
      <c r="Q810" s="185">
        <f t="shared" si="366"/>
        <v>3.9070200000000002</v>
      </c>
      <c r="R810" s="185">
        <f t="shared" si="366"/>
        <v>28.533639999999998</v>
      </c>
      <c r="S810" s="185">
        <f t="shared" si="366"/>
        <v>0</v>
      </c>
      <c r="T810" s="185">
        <f t="shared" si="366"/>
        <v>0</v>
      </c>
      <c r="U810" s="185">
        <f t="shared" si="365"/>
        <v>47.437759999999997</v>
      </c>
      <c r="V810" s="177" t="s">
        <v>11</v>
      </c>
      <c r="W810" s="200">
        <f t="shared" ref="W810:AU810" si="367">SUM(W805:W809)</f>
        <v>3907.02</v>
      </c>
      <c r="X810" s="200">
        <f t="shared" si="367"/>
        <v>0</v>
      </c>
      <c r="Y810" s="200">
        <f t="shared" si="367"/>
        <v>0</v>
      </c>
      <c r="Z810" s="200">
        <f t="shared" si="367"/>
        <v>0</v>
      </c>
      <c r="AA810" s="200">
        <f t="shared" si="367"/>
        <v>0</v>
      </c>
      <c r="AB810" s="200">
        <f t="shared" si="367"/>
        <v>0</v>
      </c>
      <c r="AC810" s="200">
        <f t="shared" si="367"/>
        <v>0</v>
      </c>
      <c r="AD810" s="200">
        <f t="shared" si="367"/>
        <v>0</v>
      </c>
      <c r="AE810" s="200">
        <f t="shared" si="367"/>
        <v>0</v>
      </c>
      <c r="AF810" s="200">
        <f t="shared" si="367"/>
        <v>0</v>
      </c>
      <c r="AG810" s="200">
        <f t="shared" si="367"/>
        <v>0</v>
      </c>
      <c r="AH810" s="201">
        <f t="shared" si="367"/>
        <v>0</v>
      </c>
      <c r="AI810" s="201">
        <f t="shared" si="367"/>
        <v>0</v>
      </c>
      <c r="AJ810" s="201">
        <f t="shared" si="367"/>
        <v>0</v>
      </c>
      <c r="AK810" s="200">
        <f t="shared" si="367"/>
        <v>0</v>
      </c>
      <c r="AL810" s="200">
        <f t="shared" si="367"/>
        <v>0</v>
      </c>
      <c r="AM810" s="200">
        <f t="shared" si="367"/>
        <v>0</v>
      </c>
      <c r="AN810" s="200">
        <f t="shared" si="367"/>
        <v>0</v>
      </c>
      <c r="AO810" s="200">
        <f t="shared" si="367"/>
        <v>0</v>
      </c>
      <c r="AP810" s="200">
        <f t="shared" si="367"/>
        <v>0</v>
      </c>
      <c r="AQ810" s="200">
        <f t="shared" si="367"/>
        <v>0</v>
      </c>
      <c r="AR810" s="200">
        <f t="shared" si="367"/>
        <v>0</v>
      </c>
      <c r="AS810" s="200">
        <f t="shared" si="367"/>
        <v>0</v>
      </c>
      <c r="AT810" s="200">
        <f t="shared" si="367"/>
        <v>0</v>
      </c>
      <c r="AU810" s="201">
        <f t="shared" si="367"/>
        <v>0</v>
      </c>
      <c r="AV810" s="332"/>
    </row>
    <row r="811" spans="1:48" ht="15.75" customHeight="1">
      <c r="A811" s="472"/>
      <c r="B811" s="535" t="s">
        <v>791</v>
      </c>
      <c r="C811" s="653" t="s">
        <v>792</v>
      </c>
      <c r="D811" s="614" t="s">
        <v>789</v>
      </c>
      <c r="E811" s="617" t="s">
        <v>631</v>
      </c>
      <c r="F811" s="6" t="s">
        <v>18</v>
      </c>
      <c r="G811" s="6" t="s">
        <v>20</v>
      </c>
      <c r="H811" s="6" t="s">
        <v>297</v>
      </c>
      <c r="I811" s="6" t="s">
        <v>297</v>
      </c>
      <c r="J811" s="532">
        <v>2019</v>
      </c>
      <c r="K811" s="532">
        <v>2020</v>
      </c>
      <c r="L811" s="541">
        <v>2.7559999999999998</v>
      </c>
      <c r="M811" s="563">
        <f>Q816+R816+S816+T816</f>
        <v>0</v>
      </c>
      <c r="N811" s="9">
        <v>0.29718</v>
      </c>
      <c r="O811" s="9">
        <v>1.6398499999999998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1.9370299999999998</v>
      </c>
      <c r="V811" s="204" t="s">
        <v>3</v>
      </c>
      <c r="W811" s="93">
        <v>0</v>
      </c>
      <c r="X811" s="93">
        <v>0</v>
      </c>
      <c r="Y811" s="93">
        <v>0</v>
      </c>
      <c r="Z811" s="93">
        <v>0</v>
      </c>
      <c r="AA811" s="93">
        <v>0</v>
      </c>
      <c r="AB811" s="93">
        <v>0</v>
      </c>
      <c r="AC811" s="93">
        <v>0</v>
      </c>
      <c r="AD811" s="93">
        <v>0</v>
      </c>
      <c r="AE811" s="93">
        <v>0</v>
      </c>
      <c r="AF811" s="93">
        <v>0</v>
      </c>
      <c r="AG811" s="93">
        <v>0</v>
      </c>
      <c r="AH811" s="9">
        <v>0</v>
      </c>
      <c r="AI811" s="9">
        <v>0</v>
      </c>
      <c r="AJ811" s="9">
        <v>0</v>
      </c>
      <c r="AK811" s="93">
        <v>0</v>
      </c>
      <c r="AL811" s="93">
        <v>0</v>
      </c>
      <c r="AM811" s="93">
        <v>0</v>
      </c>
      <c r="AN811" s="93">
        <v>0</v>
      </c>
      <c r="AO811" s="93">
        <v>0</v>
      </c>
      <c r="AP811" s="93">
        <v>0</v>
      </c>
      <c r="AQ811" s="93">
        <v>0</v>
      </c>
      <c r="AR811" s="93">
        <v>0</v>
      </c>
      <c r="AS811" s="93">
        <v>0</v>
      </c>
      <c r="AT811" s="93">
        <v>0</v>
      </c>
      <c r="AU811" s="9">
        <v>0</v>
      </c>
      <c r="AV811" s="302"/>
    </row>
    <row r="812" spans="1:48" ht="20.25" customHeight="1">
      <c r="A812" s="472"/>
      <c r="B812" s="536"/>
      <c r="C812" s="654"/>
      <c r="D812" s="615"/>
      <c r="E812" s="618"/>
      <c r="F812" s="6" t="s">
        <v>19</v>
      </c>
      <c r="G812" s="6" t="s">
        <v>22</v>
      </c>
      <c r="H812" s="6" t="s">
        <v>297</v>
      </c>
      <c r="I812" s="6" t="s">
        <v>297</v>
      </c>
      <c r="J812" s="533"/>
      <c r="K812" s="533"/>
      <c r="L812" s="609"/>
      <c r="M812" s="564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6" si="368">SUM(N812:T812)</f>
        <v>0</v>
      </c>
      <c r="V812" s="172" t="s">
        <v>8</v>
      </c>
      <c r="W812" s="93">
        <v>0</v>
      </c>
      <c r="X812" s="93">
        <v>0</v>
      </c>
      <c r="Y812" s="93">
        <v>0</v>
      </c>
      <c r="Z812" s="93">
        <v>0</v>
      </c>
      <c r="AA812" s="93">
        <v>0</v>
      </c>
      <c r="AB812" s="93">
        <v>0</v>
      </c>
      <c r="AC812" s="93">
        <v>0</v>
      </c>
      <c r="AD812" s="93">
        <v>0</v>
      </c>
      <c r="AE812" s="93">
        <v>0</v>
      </c>
      <c r="AF812" s="93">
        <v>0</v>
      </c>
      <c r="AG812" s="93">
        <v>0</v>
      </c>
      <c r="AH812" s="9">
        <v>0</v>
      </c>
      <c r="AI812" s="9">
        <v>0</v>
      </c>
      <c r="AJ812" s="9">
        <v>0</v>
      </c>
      <c r="AK812" s="93">
        <v>0</v>
      </c>
      <c r="AL812" s="93">
        <v>0</v>
      </c>
      <c r="AM812" s="93">
        <v>0</v>
      </c>
      <c r="AN812" s="93">
        <v>0</v>
      </c>
      <c r="AO812" s="93">
        <v>0</v>
      </c>
      <c r="AP812" s="93">
        <v>0</v>
      </c>
      <c r="AQ812" s="93">
        <v>0</v>
      </c>
      <c r="AR812" s="93">
        <v>0</v>
      </c>
      <c r="AS812" s="93">
        <v>0</v>
      </c>
      <c r="AT812" s="93">
        <v>0</v>
      </c>
      <c r="AU812" s="9">
        <v>0</v>
      </c>
      <c r="AV812" s="302"/>
    </row>
    <row r="813" spans="1:48" ht="20.25" customHeight="1">
      <c r="A813" s="472"/>
      <c r="B813" s="536"/>
      <c r="C813" s="654"/>
      <c r="D813" s="615"/>
      <c r="E813" s="618"/>
      <c r="F813" s="538" t="s">
        <v>39</v>
      </c>
      <c r="G813" s="538" t="s">
        <v>21</v>
      </c>
      <c r="H813" s="538" t="s">
        <v>297</v>
      </c>
      <c r="I813" s="538" t="s">
        <v>297</v>
      </c>
      <c r="J813" s="533"/>
      <c r="K813" s="533"/>
      <c r="L813" s="609"/>
      <c r="M813" s="564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204" t="s">
        <v>50</v>
      </c>
      <c r="W813" s="93">
        <v>0</v>
      </c>
      <c r="X813" s="93">
        <v>0</v>
      </c>
      <c r="Y813" s="93">
        <v>0</v>
      </c>
      <c r="Z813" s="93">
        <v>0</v>
      </c>
      <c r="AA813" s="93">
        <v>0</v>
      </c>
      <c r="AB813" s="93">
        <v>0</v>
      </c>
      <c r="AC813" s="93">
        <v>0</v>
      </c>
      <c r="AD813" s="93">
        <v>0</v>
      </c>
      <c r="AE813" s="93">
        <v>0</v>
      </c>
      <c r="AF813" s="93">
        <v>0</v>
      </c>
      <c r="AG813" s="93">
        <v>0</v>
      </c>
      <c r="AH813" s="9">
        <v>0</v>
      </c>
      <c r="AI813" s="9">
        <v>0</v>
      </c>
      <c r="AJ813" s="9">
        <v>0</v>
      </c>
      <c r="AK813" s="93">
        <v>0</v>
      </c>
      <c r="AL813" s="93">
        <v>0</v>
      </c>
      <c r="AM813" s="93">
        <v>0</v>
      </c>
      <c r="AN813" s="93">
        <v>0</v>
      </c>
      <c r="AO813" s="93">
        <v>0</v>
      </c>
      <c r="AP813" s="93">
        <v>0</v>
      </c>
      <c r="AQ813" s="93">
        <v>0</v>
      </c>
      <c r="AR813" s="93">
        <v>0</v>
      </c>
      <c r="AS813" s="93">
        <v>0</v>
      </c>
      <c r="AT813" s="93">
        <v>0</v>
      </c>
      <c r="AU813" s="9">
        <v>0</v>
      </c>
      <c r="AV813" s="302"/>
    </row>
    <row r="814" spans="1:48">
      <c r="A814" s="472"/>
      <c r="B814" s="536"/>
      <c r="C814" s="654"/>
      <c r="D814" s="615"/>
      <c r="E814" s="618"/>
      <c r="F814" s="539"/>
      <c r="G814" s="539"/>
      <c r="H814" s="539"/>
      <c r="I814" s="539"/>
      <c r="J814" s="533"/>
      <c r="K814" s="533"/>
      <c r="L814" s="609"/>
      <c r="M814" s="564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368"/>
        <v>0</v>
      </c>
      <c r="V814" s="204" t="s">
        <v>51</v>
      </c>
      <c r="W814" s="93">
        <v>0</v>
      </c>
      <c r="X814" s="93">
        <v>0</v>
      </c>
      <c r="Y814" s="93">
        <v>0</v>
      </c>
      <c r="Z814" s="93">
        <v>0</v>
      </c>
      <c r="AA814" s="93">
        <v>0</v>
      </c>
      <c r="AB814" s="93">
        <v>0</v>
      </c>
      <c r="AC814" s="93">
        <v>0</v>
      </c>
      <c r="AD814" s="93">
        <v>0</v>
      </c>
      <c r="AE814" s="93">
        <v>0</v>
      </c>
      <c r="AF814" s="93">
        <v>0</v>
      </c>
      <c r="AG814" s="93">
        <v>0</v>
      </c>
      <c r="AH814" s="9">
        <v>0</v>
      </c>
      <c r="AI814" s="9">
        <v>0</v>
      </c>
      <c r="AJ814" s="9">
        <v>0</v>
      </c>
      <c r="AK814" s="93">
        <v>0</v>
      </c>
      <c r="AL814" s="93">
        <v>0</v>
      </c>
      <c r="AM814" s="93">
        <v>0</v>
      </c>
      <c r="AN814" s="93">
        <v>0</v>
      </c>
      <c r="AO814" s="93">
        <v>0</v>
      </c>
      <c r="AP814" s="93">
        <v>0</v>
      </c>
      <c r="AQ814" s="93">
        <v>0</v>
      </c>
      <c r="AR814" s="93">
        <v>0</v>
      </c>
      <c r="AS814" s="93">
        <v>0</v>
      </c>
      <c r="AT814" s="93">
        <v>0</v>
      </c>
      <c r="AU814" s="9">
        <v>0</v>
      </c>
      <c r="AV814" s="302"/>
    </row>
    <row r="815" spans="1:48" ht="15.75" customHeight="1">
      <c r="A815" s="472"/>
      <c r="B815" s="536"/>
      <c r="C815" s="654"/>
      <c r="D815" s="615"/>
      <c r="E815" s="618"/>
      <c r="F815" s="539"/>
      <c r="G815" s="539"/>
      <c r="H815" s="539"/>
      <c r="I815" s="539"/>
      <c r="J815" s="533"/>
      <c r="K815" s="533"/>
      <c r="L815" s="609"/>
      <c r="M815" s="564"/>
      <c r="N815" s="85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9">
        <f t="shared" si="368"/>
        <v>0</v>
      </c>
      <c r="V815" s="204" t="s">
        <v>52</v>
      </c>
      <c r="W815" s="191">
        <v>0</v>
      </c>
      <c r="X815" s="191">
        <v>0</v>
      </c>
      <c r="Y815" s="191">
        <v>0</v>
      </c>
      <c r="Z815" s="191">
        <v>0</v>
      </c>
      <c r="AA815" s="191">
        <v>0</v>
      </c>
      <c r="AB815" s="191">
        <v>0</v>
      </c>
      <c r="AC815" s="191">
        <v>0</v>
      </c>
      <c r="AD815" s="191">
        <v>0</v>
      </c>
      <c r="AE815" s="191">
        <v>0</v>
      </c>
      <c r="AF815" s="191">
        <v>0</v>
      </c>
      <c r="AG815" s="191">
        <v>0</v>
      </c>
      <c r="AH815" s="85">
        <v>0</v>
      </c>
      <c r="AI815" s="85">
        <v>0</v>
      </c>
      <c r="AJ815" s="85">
        <v>0</v>
      </c>
      <c r="AK815" s="191">
        <v>0</v>
      </c>
      <c r="AL815" s="191">
        <v>0</v>
      </c>
      <c r="AM815" s="191">
        <v>0</v>
      </c>
      <c r="AN815" s="191">
        <v>0</v>
      </c>
      <c r="AO815" s="191">
        <v>0</v>
      </c>
      <c r="AP815" s="191">
        <v>0</v>
      </c>
      <c r="AQ815" s="191">
        <v>0</v>
      </c>
      <c r="AR815" s="191">
        <v>0</v>
      </c>
      <c r="AS815" s="191">
        <v>0</v>
      </c>
      <c r="AT815" s="191">
        <v>0</v>
      </c>
      <c r="AU815" s="85">
        <v>0</v>
      </c>
      <c r="AV815" s="302"/>
    </row>
    <row r="816" spans="1:48">
      <c r="A816" s="472"/>
      <c r="B816" s="537"/>
      <c r="C816" s="655"/>
      <c r="D816" s="616"/>
      <c r="E816" s="619"/>
      <c r="F816" s="540"/>
      <c r="G816" s="540"/>
      <c r="H816" s="540"/>
      <c r="I816" s="540"/>
      <c r="J816" s="534"/>
      <c r="K816" s="534"/>
      <c r="L816" s="610"/>
      <c r="M816" s="565"/>
      <c r="N816" s="87">
        <f>SUM(N811:N815)</f>
        <v>0.29718</v>
      </c>
      <c r="O816" s="87">
        <f t="shared" ref="O816:T816" si="369">SUM(O811:O815)</f>
        <v>1.6398499999999998</v>
      </c>
      <c r="P816" s="87">
        <f t="shared" si="369"/>
        <v>0</v>
      </c>
      <c r="Q816" s="185">
        <f t="shared" si="369"/>
        <v>0</v>
      </c>
      <c r="R816" s="185">
        <f t="shared" si="369"/>
        <v>0</v>
      </c>
      <c r="S816" s="185">
        <f t="shared" si="369"/>
        <v>0</v>
      </c>
      <c r="T816" s="185">
        <f t="shared" si="369"/>
        <v>0</v>
      </c>
      <c r="U816" s="185">
        <f t="shared" si="368"/>
        <v>1.9370299999999998</v>
      </c>
      <c r="V816" s="177" t="s">
        <v>11</v>
      </c>
      <c r="W816" s="200">
        <f t="shared" ref="W816:AU816" si="370">SUM(W811:W815)</f>
        <v>0</v>
      </c>
      <c r="X816" s="200">
        <f t="shared" si="370"/>
        <v>0</v>
      </c>
      <c r="Y816" s="200">
        <f t="shared" si="370"/>
        <v>0</v>
      </c>
      <c r="Z816" s="200">
        <f t="shared" si="370"/>
        <v>0</v>
      </c>
      <c r="AA816" s="200">
        <f t="shared" si="370"/>
        <v>0</v>
      </c>
      <c r="AB816" s="200">
        <f t="shared" si="370"/>
        <v>0</v>
      </c>
      <c r="AC816" s="200">
        <f t="shared" si="370"/>
        <v>0</v>
      </c>
      <c r="AD816" s="200">
        <f t="shared" si="370"/>
        <v>0</v>
      </c>
      <c r="AE816" s="200">
        <f t="shared" si="370"/>
        <v>0</v>
      </c>
      <c r="AF816" s="200">
        <f t="shared" si="370"/>
        <v>0</v>
      </c>
      <c r="AG816" s="200">
        <f t="shared" si="370"/>
        <v>0</v>
      </c>
      <c r="AH816" s="201">
        <f t="shared" si="370"/>
        <v>0</v>
      </c>
      <c r="AI816" s="201">
        <f t="shared" si="370"/>
        <v>0</v>
      </c>
      <c r="AJ816" s="201">
        <f t="shared" si="370"/>
        <v>0</v>
      </c>
      <c r="AK816" s="200">
        <f t="shared" si="370"/>
        <v>0</v>
      </c>
      <c r="AL816" s="200">
        <f t="shared" si="370"/>
        <v>0</v>
      </c>
      <c r="AM816" s="200">
        <f t="shared" si="370"/>
        <v>0</v>
      </c>
      <c r="AN816" s="200">
        <f t="shared" si="370"/>
        <v>0</v>
      </c>
      <c r="AO816" s="200">
        <f t="shared" si="370"/>
        <v>0</v>
      </c>
      <c r="AP816" s="200">
        <f t="shared" si="370"/>
        <v>0</v>
      </c>
      <c r="AQ816" s="200">
        <f t="shared" si="370"/>
        <v>0</v>
      </c>
      <c r="AR816" s="200">
        <f t="shared" si="370"/>
        <v>0</v>
      </c>
      <c r="AS816" s="200">
        <f t="shared" si="370"/>
        <v>0</v>
      </c>
      <c r="AT816" s="200">
        <f t="shared" si="370"/>
        <v>0</v>
      </c>
      <c r="AU816" s="201">
        <f t="shared" si="370"/>
        <v>0</v>
      </c>
      <c r="AV816" s="332"/>
    </row>
    <row r="817" spans="1:48" ht="15.75" customHeight="1">
      <c r="A817" s="472"/>
      <c r="B817" s="535" t="s">
        <v>793</v>
      </c>
      <c r="C817" s="653" t="s">
        <v>794</v>
      </c>
      <c r="D817" s="614" t="s">
        <v>630</v>
      </c>
      <c r="E817" s="617" t="s">
        <v>657</v>
      </c>
      <c r="F817" s="6" t="s">
        <v>18</v>
      </c>
      <c r="G817" s="6" t="s">
        <v>20</v>
      </c>
      <c r="H817" s="6" t="s">
        <v>297</v>
      </c>
      <c r="I817" s="6" t="s">
        <v>297</v>
      </c>
      <c r="J817" s="532">
        <v>2021</v>
      </c>
      <c r="K817" s="532">
        <v>2021</v>
      </c>
      <c r="L817" s="541">
        <v>12.298999999999999</v>
      </c>
      <c r="M817" s="563">
        <f>Q822+R822+S822+T822</f>
        <v>0</v>
      </c>
      <c r="N817" s="9">
        <v>0</v>
      </c>
      <c r="O817" s="9">
        <v>0</v>
      </c>
      <c r="P817" s="9">
        <v>2.7846599999999997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2.7846599999999997</v>
      </c>
      <c r="V817" s="204" t="s">
        <v>3</v>
      </c>
      <c r="W817" s="93">
        <v>0</v>
      </c>
      <c r="X817" s="93">
        <v>0</v>
      </c>
      <c r="Y817" s="93">
        <v>0</v>
      </c>
      <c r="Z817" s="93">
        <v>0</v>
      </c>
      <c r="AA817" s="93">
        <v>0</v>
      </c>
      <c r="AB817" s="93">
        <v>0</v>
      </c>
      <c r="AC817" s="93">
        <v>0</v>
      </c>
      <c r="AD817" s="93">
        <v>0</v>
      </c>
      <c r="AE817" s="93">
        <v>0</v>
      </c>
      <c r="AF817" s="93">
        <v>0</v>
      </c>
      <c r="AG817" s="93">
        <v>0</v>
      </c>
      <c r="AH817" s="9">
        <v>0</v>
      </c>
      <c r="AI817" s="9">
        <v>0</v>
      </c>
      <c r="AJ817" s="9">
        <v>0</v>
      </c>
      <c r="AK817" s="93">
        <v>0</v>
      </c>
      <c r="AL817" s="93">
        <v>0</v>
      </c>
      <c r="AM817" s="93">
        <v>0</v>
      </c>
      <c r="AN817" s="93">
        <v>0</v>
      </c>
      <c r="AO817" s="93">
        <v>0</v>
      </c>
      <c r="AP817" s="93">
        <v>0</v>
      </c>
      <c r="AQ817" s="93">
        <v>0</v>
      </c>
      <c r="AR817" s="93">
        <v>0</v>
      </c>
      <c r="AS817" s="93">
        <v>0</v>
      </c>
      <c r="AT817" s="93">
        <v>0</v>
      </c>
      <c r="AU817" s="9">
        <v>0</v>
      </c>
      <c r="AV817" s="302"/>
    </row>
    <row r="818" spans="1:48" ht="18.75" customHeight="1">
      <c r="A818" s="472"/>
      <c r="B818" s="536"/>
      <c r="C818" s="654"/>
      <c r="D818" s="615"/>
      <c r="E818" s="618"/>
      <c r="F818" s="24" t="s">
        <v>19</v>
      </c>
      <c r="G818" s="24" t="s">
        <v>22</v>
      </c>
      <c r="H818" s="6" t="s">
        <v>297</v>
      </c>
      <c r="I818" s="6" t="s">
        <v>297</v>
      </c>
      <c r="J818" s="533"/>
      <c r="K818" s="533"/>
      <c r="L818" s="609"/>
      <c r="M818" s="564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1" si="371">SUM(N818:T818)</f>
        <v>0</v>
      </c>
      <c r="V818" s="172" t="s">
        <v>8</v>
      </c>
      <c r="W818" s="93">
        <v>0</v>
      </c>
      <c r="X818" s="93">
        <v>0</v>
      </c>
      <c r="Y818" s="93">
        <v>0</v>
      </c>
      <c r="Z818" s="93">
        <v>0</v>
      </c>
      <c r="AA818" s="93">
        <v>0</v>
      </c>
      <c r="AB818" s="93">
        <v>0</v>
      </c>
      <c r="AC818" s="93">
        <v>0</v>
      </c>
      <c r="AD818" s="93">
        <v>0</v>
      </c>
      <c r="AE818" s="93">
        <v>0</v>
      </c>
      <c r="AF818" s="93">
        <v>0</v>
      </c>
      <c r="AG818" s="93">
        <v>0</v>
      </c>
      <c r="AH818" s="9">
        <v>0</v>
      </c>
      <c r="AI818" s="9">
        <v>0</v>
      </c>
      <c r="AJ818" s="9">
        <v>0</v>
      </c>
      <c r="AK818" s="93">
        <v>0</v>
      </c>
      <c r="AL818" s="93">
        <v>0</v>
      </c>
      <c r="AM818" s="93">
        <v>0</v>
      </c>
      <c r="AN818" s="93">
        <v>0</v>
      </c>
      <c r="AO818" s="93">
        <v>0</v>
      </c>
      <c r="AP818" s="93">
        <v>0</v>
      </c>
      <c r="AQ818" s="93">
        <v>0</v>
      </c>
      <c r="AR818" s="93">
        <v>0</v>
      </c>
      <c r="AS818" s="93">
        <v>0</v>
      </c>
      <c r="AT818" s="93">
        <v>0</v>
      </c>
      <c r="AU818" s="9">
        <v>0</v>
      </c>
      <c r="AV818" s="302"/>
    </row>
    <row r="819" spans="1:48" ht="16.5" customHeight="1">
      <c r="A819" s="472"/>
      <c r="B819" s="536"/>
      <c r="C819" s="654"/>
      <c r="D819" s="615"/>
      <c r="E819" s="618"/>
      <c r="F819" s="538" t="s">
        <v>39</v>
      </c>
      <c r="G819" s="538" t="s">
        <v>21</v>
      </c>
      <c r="H819" s="538" t="s">
        <v>658</v>
      </c>
      <c r="I819" s="538" t="s">
        <v>795</v>
      </c>
      <c r="J819" s="533"/>
      <c r="K819" s="533"/>
      <c r="L819" s="609"/>
      <c r="M819" s="564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204" t="s">
        <v>50</v>
      </c>
      <c r="W819" s="93">
        <v>0</v>
      </c>
      <c r="X819" s="93">
        <v>0</v>
      </c>
      <c r="Y819" s="93">
        <v>0</v>
      </c>
      <c r="Z819" s="93">
        <v>0</v>
      </c>
      <c r="AA819" s="93">
        <v>0</v>
      </c>
      <c r="AB819" s="93">
        <v>0</v>
      </c>
      <c r="AC819" s="93">
        <v>0</v>
      </c>
      <c r="AD819" s="93">
        <v>0</v>
      </c>
      <c r="AE819" s="93">
        <v>0</v>
      </c>
      <c r="AF819" s="93">
        <v>0</v>
      </c>
      <c r="AG819" s="93">
        <v>0</v>
      </c>
      <c r="AH819" s="9">
        <v>0</v>
      </c>
      <c r="AI819" s="9">
        <v>0</v>
      </c>
      <c r="AJ819" s="9">
        <v>0</v>
      </c>
      <c r="AK819" s="93">
        <v>0</v>
      </c>
      <c r="AL819" s="93">
        <v>0</v>
      </c>
      <c r="AM819" s="93">
        <v>0</v>
      </c>
      <c r="AN819" s="93">
        <v>0</v>
      </c>
      <c r="AO819" s="93">
        <v>0</v>
      </c>
      <c r="AP819" s="93">
        <v>0</v>
      </c>
      <c r="AQ819" s="93">
        <v>0</v>
      </c>
      <c r="AR819" s="93">
        <v>0</v>
      </c>
      <c r="AS819" s="93">
        <v>0</v>
      </c>
      <c r="AT819" s="93">
        <v>0</v>
      </c>
      <c r="AU819" s="9">
        <v>0</v>
      </c>
      <c r="AV819" s="302"/>
    </row>
    <row r="820" spans="1:48">
      <c r="A820" s="472"/>
      <c r="B820" s="536"/>
      <c r="C820" s="654"/>
      <c r="D820" s="615"/>
      <c r="E820" s="618"/>
      <c r="F820" s="539"/>
      <c r="G820" s="539"/>
      <c r="H820" s="539"/>
      <c r="I820" s="539"/>
      <c r="J820" s="533"/>
      <c r="K820" s="533"/>
      <c r="L820" s="609"/>
      <c r="M820" s="564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371"/>
        <v>0</v>
      </c>
      <c r="V820" s="204" t="s">
        <v>51</v>
      </c>
      <c r="W820" s="93">
        <v>0</v>
      </c>
      <c r="X820" s="93">
        <v>0</v>
      </c>
      <c r="Y820" s="93">
        <v>0</v>
      </c>
      <c r="Z820" s="93">
        <v>0</v>
      </c>
      <c r="AA820" s="93">
        <v>0</v>
      </c>
      <c r="AB820" s="93">
        <v>0</v>
      </c>
      <c r="AC820" s="93">
        <v>0</v>
      </c>
      <c r="AD820" s="93">
        <v>0</v>
      </c>
      <c r="AE820" s="93">
        <v>0</v>
      </c>
      <c r="AF820" s="93">
        <v>0</v>
      </c>
      <c r="AG820" s="93">
        <v>0</v>
      </c>
      <c r="AH820" s="9">
        <v>0</v>
      </c>
      <c r="AI820" s="9">
        <v>0</v>
      </c>
      <c r="AJ820" s="9">
        <v>0</v>
      </c>
      <c r="AK820" s="93">
        <v>0</v>
      </c>
      <c r="AL820" s="93">
        <v>0</v>
      </c>
      <c r="AM820" s="93">
        <v>0</v>
      </c>
      <c r="AN820" s="93">
        <v>0</v>
      </c>
      <c r="AO820" s="93">
        <v>0</v>
      </c>
      <c r="AP820" s="93">
        <v>0</v>
      </c>
      <c r="AQ820" s="93">
        <v>0</v>
      </c>
      <c r="AR820" s="93">
        <v>0</v>
      </c>
      <c r="AS820" s="93">
        <v>0</v>
      </c>
      <c r="AT820" s="93">
        <v>0</v>
      </c>
      <c r="AU820" s="9">
        <v>0</v>
      </c>
      <c r="AV820" s="302"/>
    </row>
    <row r="821" spans="1:48" ht="15.75" customHeight="1">
      <c r="A821" s="472"/>
      <c r="B821" s="536"/>
      <c r="C821" s="654"/>
      <c r="D821" s="615"/>
      <c r="E821" s="618"/>
      <c r="F821" s="539"/>
      <c r="G821" s="539"/>
      <c r="H821" s="539"/>
      <c r="I821" s="539"/>
      <c r="J821" s="533"/>
      <c r="K821" s="533"/>
      <c r="L821" s="609"/>
      <c r="M821" s="564"/>
      <c r="N821" s="85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9">
        <f t="shared" si="371"/>
        <v>0</v>
      </c>
      <c r="V821" s="204" t="s">
        <v>52</v>
      </c>
      <c r="W821" s="191">
        <v>0</v>
      </c>
      <c r="X821" s="191">
        <v>0</v>
      </c>
      <c r="Y821" s="191">
        <v>0</v>
      </c>
      <c r="Z821" s="191">
        <v>0</v>
      </c>
      <c r="AA821" s="191">
        <v>0</v>
      </c>
      <c r="AB821" s="191">
        <v>0</v>
      </c>
      <c r="AC821" s="191">
        <v>0</v>
      </c>
      <c r="AD821" s="191">
        <v>0</v>
      </c>
      <c r="AE821" s="191">
        <v>0</v>
      </c>
      <c r="AF821" s="191">
        <v>0</v>
      </c>
      <c r="AG821" s="191">
        <v>0</v>
      </c>
      <c r="AH821" s="85">
        <v>0</v>
      </c>
      <c r="AI821" s="85">
        <v>0</v>
      </c>
      <c r="AJ821" s="85">
        <v>0</v>
      </c>
      <c r="AK821" s="191">
        <v>0</v>
      </c>
      <c r="AL821" s="191">
        <v>0</v>
      </c>
      <c r="AM821" s="191">
        <v>0</v>
      </c>
      <c r="AN821" s="191">
        <v>0</v>
      </c>
      <c r="AO821" s="191">
        <v>0</v>
      </c>
      <c r="AP821" s="191">
        <v>0</v>
      </c>
      <c r="AQ821" s="191">
        <v>0</v>
      </c>
      <c r="AR821" s="191">
        <v>0</v>
      </c>
      <c r="AS821" s="191">
        <v>0</v>
      </c>
      <c r="AT821" s="191">
        <v>0</v>
      </c>
      <c r="AU821" s="85">
        <v>0</v>
      </c>
      <c r="AV821" s="302"/>
    </row>
    <row r="822" spans="1:48">
      <c r="A822" s="472"/>
      <c r="B822" s="537"/>
      <c r="C822" s="655"/>
      <c r="D822" s="616"/>
      <c r="E822" s="619"/>
      <c r="F822" s="540"/>
      <c r="G822" s="540"/>
      <c r="H822" s="540"/>
      <c r="I822" s="540"/>
      <c r="J822" s="534"/>
      <c r="K822" s="534"/>
      <c r="L822" s="610"/>
      <c r="M822" s="565"/>
      <c r="N822" s="87">
        <f>SUM(N817:N821)</f>
        <v>0</v>
      </c>
      <c r="O822" s="87">
        <f t="shared" ref="O822:T822" si="372">SUM(O817:O821)</f>
        <v>0</v>
      </c>
      <c r="P822" s="87">
        <f t="shared" si="372"/>
        <v>2.7846599999999997</v>
      </c>
      <c r="Q822" s="185">
        <f t="shared" si="372"/>
        <v>0</v>
      </c>
      <c r="R822" s="185">
        <f t="shared" si="372"/>
        <v>0</v>
      </c>
      <c r="S822" s="185">
        <f t="shared" si="372"/>
        <v>0</v>
      </c>
      <c r="T822" s="185">
        <f t="shared" si="372"/>
        <v>0</v>
      </c>
      <c r="U822" s="185">
        <f>SUM(N822:T822)</f>
        <v>2.7846599999999997</v>
      </c>
      <c r="V822" s="177" t="s">
        <v>11</v>
      </c>
      <c r="W822" s="200">
        <f t="shared" ref="W822:AU822" si="373">SUM(W817:W821)</f>
        <v>0</v>
      </c>
      <c r="X822" s="200">
        <f t="shared" si="373"/>
        <v>0</v>
      </c>
      <c r="Y822" s="200">
        <f t="shared" si="373"/>
        <v>0</v>
      </c>
      <c r="Z822" s="200">
        <f t="shared" si="373"/>
        <v>0</v>
      </c>
      <c r="AA822" s="200">
        <f t="shared" si="373"/>
        <v>0</v>
      </c>
      <c r="AB822" s="200">
        <f t="shared" si="373"/>
        <v>0</v>
      </c>
      <c r="AC822" s="200">
        <f t="shared" si="373"/>
        <v>0</v>
      </c>
      <c r="AD822" s="200">
        <f t="shared" si="373"/>
        <v>0</v>
      </c>
      <c r="AE822" s="200">
        <f t="shared" si="373"/>
        <v>0</v>
      </c>
      <c r="AF822" s="200">
        <f t="shared" si="373"/>
        <v>0</v>
      </c>
      <c r="AG822" s="200">
        <f t="shared" si="373"/>
        <v>0</v>
      </c>
      <c r="AH822" s="201">
        <f t="shared" si="373"/>
        <v>0</v>
      </c>
      <c r="AI822" s="201">
        <f t="shared" si="373"/>
        <v>0</v>
      </c>
      <c r="AJ822" s="201">
        <f t="shared" si="373"/>
        <v>0</v>
      </c>
      <c r="AK822" s="200">
        <f t="shared" si="373"/>
        <v>0</v>
      </c>
      <c r="AL822" s="200">
        <f t="shared" si="373"/>
        <v>0</v>
      </c>
      <c r="AM822" s="200">
        <f t="shared" si="373"/>
        <v>0</v>
      </c>
      <c r="AN822" s="200">
        <f t="shared" si="373"/>
        <v>0</v>
      </c>
      <c r="AO822" s="200">
        <f t="shared" si="373"/>
        <v>0</v>
      </c>
      <c r="AP822" s="200">
        <f t="shared" si="373"/>
        <v>0</v>
      </c>
      <c r="AQ822" s="200">
        <f t="shared" si="373"/>
        <v>0</v>
      </c>
      <c r="AR822" s="200">
        <f t="shared" si="373"/>
        <v>0</v>
      </c>
      <c r="AS822" s="200">
        <f t="shared" si="373"/>
        <v>0</v>
      </c>
      <c r="AT822" s="200">
        <f t="shared" si="373"/>
        <v>0</v>
      </c>
      <c r="AU822" s="201">
        <f t="shared" si="373"/>
        <v>0</v>
      </c>
      <c r="AV822" s="332"/>
    </row>
    <row r="823" spans="1:48" ht="15.75" customHeight="1">
      <c r="A823" s="472"/>
      <c r="B823" s="535" t="s">
        <v>796</v>
      </c>
      <c r="C823" s="653" t="s">
        <v>797</v>
      </c>
      <c r="D823" s="614" t="s">
        <v>630</v>
      </c>
      <c r="E823" s="617" t="s">
        <v>798</v>
      </c>
      <c r="F823" s="6" t="s">
        <v>18</v>
      </c>
      <c r="G823" s="6" t="s">
        <v>20</v>
      </c>
      <c r="H823" s="6" t="s">
        <v>59</v>
      </c>
      <c r="I823" s="6" t="s">
        <v>317</v>
      </c>
      <c r="J823" s="532">
        <v>2023</v>
      </c>
      <c r="K823" s="532">
        <v>2023</v>
      </c>
      <c r="L823" s="541">
        <v>6.7750000000000004</v>
      </c>
      <c r="M823" s="563">
        <f>Q828+R828+S828+T828</f>
        <v>6.7750672499999993</v>
      </c>
      <c r="N823" s="9">
        <v>0</v>
      </c>
      <c r="O823" s="9">
        <v>0</v>
      </c>
      <c r="P823" s="9">
        <v>0</v>
      </c>
      <c r="Q823" s="9">
        <v>0</v>
      </c>
      <c r="R823" s="9">
        <v>6.7750672499999993</v>
      </c>
      <c r="S823" s="9">
        <v>0</v>
      </c>
      <c r="T823" s="9">
        <v>0</v>
      </c>
      <c r="U823" s="9">
        <f>SUM(N823:T823)</f>
        <v>6.7750672499999993</v>
      </c>
      <c r="V823" s="204" t="s">
        <v>3</v>
      </c>
      <c r="W823" s="93">
        <v>0</v>
      </c>
      <c r="X823" s="93">
        <v>0</v>
      </c>
      <c r="Y823" s="93">
        <v>0</v>
      </c>
      <c r="Z823" s="93">
        <v>0</v>
      </c>
      <c r="AA823" s="93">
        <v>0</v>
      </c>
      <c r="AB823" s="93">
        <v>0</v>
      </c>
      <c r="AC823" s="93">
        <v>0</v>
      </c>
      <c r="AD823" s="93">
        <v>0</v>
      </c>
      <c r="AE823" s="93">
        <v>0</v>
      </c>
      <c r="AF823" s="93">
        <v>0</v>
      </c>
      <c r="AG823" s="93">
        <v>0</v>
      </c>
      <c r="AH823" s="9">
        <v>0</v>
      </c>
      <c r="AI823" s="9">
        <v>0</v>
      </c>
      <c r="AJ823" s="9">
        <v>0</v>
      </c>
      <c r="AK823" s="93">
        <v>0</v>
      </c>
      <c r="AL823" s="93">
        <v>0</v>
      </c>
      <c r="AM823" s="93">
        <v>0</v>
      </c>
      <c r="AN823" s="93">
        <v>0</v>
      </c>
      <c r="AO823" s="93">
        <v>0</v>
      </c>
      <c r="AP823" s="93">
        <v>0</v>
      </c>
      <c r="AQ823" s="93">
        <v>0</v>
      </c>
      <c r="AR823" s="93">
        <v>0</v>
      </c>
      <c r="AS823" s="93">
        <v>0</v>
      </c>
      <c r="AT823" s="93">
        <v>0</v>
      </c>
      <c r="AU823" s="9">
        <v>0</v>
      </c>
      <c r="AV823" s="302"/>
    </row>
    <row r="824" spans="1:48" ht="16.5" customHeight="1">
      <c r="A824" s="472"/>
      <c r="B824" s="536"/>
      <c r="C824" s="654"/>
      <c r="D824" s="615"/>
      <c r="E824" s="618"/>
      <c r="F824" s="24" t="s">
        <v>19</v>
      </c>
      <c r="G824" s="24" t="s">
        <v>22</v>
      </c>
      <c r="H824" s="24" t="s">
        <v>59</v>
      </c>
      <c r="I824" s="24" t="s">
        <v>799</v>
      </c>
      <c r="J824" s="533"/>
      <c r="K824" s="533"/>
      <c r="L824" s="609"/>
      <c r="M824" s="564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 t="shared" ref="U824:U828" si="374">SUM(N824:T824)</f>
        <v>0</v>
      </c>
      <c r="V824" s="172" t="s">
        <v>8</v>
      </c>
      <c r="W824" s="93">
        <v>0</v>
      </c>
      <c r="X824" s="93">
        <v>0</v>
      </c>
      <c r="Y824" s="93">
        <v>0</v>
      </c>
      <c r="Z824" s="93">
        <v>0</v>
      </c>
      <c r="AA824" s="93">
        <v>0</v>
      </c>
      <c r="AB824" s="93">
        <v>0</v>
      </c>
      <c r="AC824" s="93">
        <v>0</v>
      </c>
      <c r="AD824" s="93">
        <v>0</v>
      </c>
      <c r="AE824" s="93">
        <v>0</v>
      </c>
      <c r="AF824" s="93">
        <v>0</v>
      </c>
      <c r="AG824" s="93">
        <v>0</v>
      </c>
      <c r="AH824" s="9">
        <v>0</v>
      </c>
      <c r="AI824" s="9">
        <v>0</v>
      </c>
      <c r="AJ824" s="9">
        <v>0</v>
      </c>
      <c r="AK824" s="93">
        <v>0</v>
      </c>
      <c r="AL824" s="93">
        <v>0</v>
      </c>
      <c r="AM824" s="93">
        <v>0</v>
      </c>
      <c r="AN824" s="93">
        <v>0</v>
      </c>
      <c r="AO824" s="93">
        <v>0</v>
      </c>
      <c r="AP824" s="93">
        <v>0</v>
      </c>
      <c r="AQ824" s="93">
        <v>0</v>
      </c>
      <c r="AR824" s="93">
        <v>0</v>
      </c>
      <c r="AS824" s="93">
        <v>0</v>
      </c>
      <c r="AT824" s="93">
        <v>0</v>
      </c>
      <c r="AU824" s="9">
        <v>0</v>
      </c>
      <c r="AV824" s="302"/>
    </row>
    <row r="825" spans="1:48" ht="18" customHeight="1">
      <c r="A825" s="472"/>
      <c r="B825" s="536"/>
      <c r="C825" s="654"/>
      <c r="D825" s="615"/>
      <c r="E825" s="618"/>
      <c r="F825" s="538" t="s">
        <v>39</v>
      </c>
      <c r="G825" s="538" t="s">
        <v>21</v>
      </c>
      <c r="H825" s="538" t="s">
        <v>59</v>
      </c>
      <c r="I825" s="538" t="s">
        <v>367</v>
      </c>
      <c r="J825" s="533"/>
      <c r="K825" s="533"/>
      <c r="L825" s="609"/>
      <c r="M825" s="564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>SUM(N825:T825)</f>
        <v>0</v>
      </c>
      <c r="V825" s="204" t="s">
        <v>50</v>
      </c>
      <c r="W825" s="93">
        <v>0</v>
      </c>
      <c r="X825" s="93">
        <v>0</v>
      </c>
      <c r="Y825" s="93">
        <v>0</v>
      </c>
      <c r="Z825" s="93">
        <v>0</v>
      </c>
      <c r="AA825" s="93">
        <v>0</v>
      </c>
      <c r="AB825" s="93">
        <v>0</v>
      </c>
      <c r="AC825" s="93">
        <v>0</v>
      </c>
      <c r="AD825" s="93">
        <v>0</v>
      </c>
      <c r="AE825" s="93">
        <v>0</v>
      </c>
      <c r="AF825" s="93">
        <v>0</v>
      </c>
      <c r="AG825" s="93">
        <v>0</v>
      </c>
      <c r="AH825" s="9">
        <v>0</v>
      </c>
      <c r="AI825" s="9">
        <v>0</v>
      </c>
      <c r="AJ825" s="9">
        <v>0</v>
      </c>
      <c r="AK825" s="93">
        <v>0</v>
      </c>
      <c r="AL825" s="93">
        <v>0</v>
      </c>
      <c r="AM825" s="93">
        <v>0</v>
      </c>
      <c r="AN825" s="93">
        <v>0</v>
      </c>
      <c r="AO825" s="93">
        <v>0</v>
      </c>
      <c r="AP825" s="93">
        <v>0</v>
      </c>
      <c r="AQ825" s="93">
        <v>0</v>
      </c>
      <c r="AR825" s="93">
        <v>0</v>
      </c>
      <c r="AS825" s="93">
        <v>0</v>
      </c>
      <c r="AT825" s="93">
        <v>0</v>
      </c>
      <c r="AU825" s="9">
        <v>0</v>
      </c>
      <c r="AV825" s="302"/>
    </row>
    <row r="826" spans="1:48">
      <c r="A826" s="472"/>
      <c r="B826" s="536"/>
      <c r="C826" s="654"/>
      <c r="D826" s="615"/>
      <c r="E826" s="618"/>
      <c r="F826" s="539"/>
      <c r="G826" s="539"/>
      <c r="H826" s="539"/>
      <c r="I826" s="539"/>
      <c r="J826" s="533"/>
      <c r="K826" s="533"/>
      <c r="L826" s="609"/>
      <c r="M826" s="564"/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f t="shared" si="374"/>
        <v>0</v>
      </c>
      <c r="V826" s="204" t="s">
        <v>51</v>
      </c>
      <c r="W826" s="93">
        <v>0</v>
      </c>
      <c r="X826" s="93">
        <v>0</v>
      </c>
      <c r="Y826" s="93">
        <v>0</v>
      </c>
      <c r="Z826" s="93">
        <v>0</v>
      </c>
      <c r="AA826" s="93">
        <v>0</v>
      </c>
      <c r="AB826" s="93">
        <v>0</v>
      </c>
      <c r="AC826" s="93">
        <v>0</v>
      </c>
      <c r="AD826" s="93">
        <v>0</v>
      </c>
      <c r="AE826" s="93">
        <v>0</v>
      </c>
      <c r="AF826" s="93">
        <v>0</v>
      </c>
      <c r="AG826" s="93">
        <v>0</v>
      </c>
      <c r="AH826" s="9">
        <v>0</v>
      </c>
      <c r="AI826" s="9">
        <v>0</v>
      </c>
      <c r="AJ826" s="9">
        <v>0</v>
      </c>
      <c r="AK826" s="93">
        <v>0</v>
      </c>
      <c r="AL826" s="93">
        <v>0</v>
      </c>
      <c r="AM826" s="93">
        <v>0</v>
      </c>
      <c r="AN826" s="93">
        <v>0</v>
      </c>
      <c r="AO826" s="93">
        <v>0</v>
      </c>
      <c r="AP826" s="93">
        <v>0</v>
      </c>
      <c r="AQ826" s="93">
        <v>0</v>
      </c>
      <c r="AR826" s="93">
        <v>0</v>
      </c>
      <c r="AS826" s="93">
        <v>0</v>
      </c>
      <c r="AT826" s="93">
        <v>0</v>
      </c>
      <c r="AU826" s="9">
        <v>0</v>
      </c>
      <c r="AV826" s="302"/>
    </row>
    <row r="827" spans="1:48" ht="15.75" customHeight="1">
      <c r="A827" s="472"/>
      <c r="B827" s="536"/>
      <c r="C827" s="654"/>
      <c r="D827" s="615"/>
      <c r="E827" s="618"/>
      <c r="F827" s="539"/>
      <c r="G827" s="539"/>
      <c r="H827" s="539"/>
      <c r="I827" s="539"/>
      <c r="J827" s="533"/>
      <c r="K827" s="533"/>
      <c r="L827" s="609"/>
      <c r="M827" s="564"/>
      <c r="N827" s="85">
        <v>0</v>
      </c>
      <c r="O827" s="85">
        <v>0</v>
      </c>
      <c r="P827" s="85">
        <v>0</v>
      </c>
      <c r="Q827" s="85">
        <v>0</v>
      </c>
      <c r="R827" s="85">
        <v>0</v>
      </c>
      <c r="S827" s="85">
        <v>0</v>
      </c>
      <c r="T827" s="85">
        <v>0</v>
      </c>
      <c r="U827" s="9">
        <f t="shared" si="374"/>
        <v>0</v>
      </c>
      <c r="V827" s="204" t="s">
        <v>52</v>
      </c>
      <c r="W827" s="191">
        <v>0</v>
      </c>
      <c r="X827" s="191">
        <v>0</v>
      </c>
      <c r="Y827" s="191">
        <v>0</v>
      </c>
      <c r="Z827" s="191">
        <v>0</v>
      </c>
      <c r="AA827" s="191">
        <v>0</v>
      </c>
      <c r="AB827" s="191">
        <v>0</v>
      </c>
      <c r="AC827" s="191">
        <v>0</v>
      </c>
      <c r="AD827" s="191">
        <v>0</v>
      </c>
      <c r="AE827" s="191">
        <v>0</v>
      </c>
      <c r="AF827" s="191">
        <v>0</v>
      </c>
      <c r="AG827" s="191">
        <v>0</v>
      </c>
      <c r="AH827" s="85">
        <v>0</v>
      </c>
      <c r="AI827" s="85">
        <v>0</v>
      </c>
      <c r="AJ827" s="85">
        <v>0</v>
      </c>
      <c r="AK827" s="191">
        <v>0</v>
      </c>
      <c r="AL827" s="191">
        <v>0</v>
      </c>
      <c r="AM827" s="191">
        <v>0</v>
      </c>
      <c r="AN827" s="191">
        <v>0</v>
      </c>
      <c r="AO827" s="191">
        <v>0</v>
      </c>
      <c r="AP827" s="191">
        <v>0</v>
      </c>
      <c r="AQ827" s="191">
        <v>0</v>
      </c>
      <c r="AR827" s="191">
        <v>0</v>
      </c>
      <c r="AS827" s="191">
        <v>0</v>
      </c>
      <c r="AT827" s="191">
        <v>0</v>
      </c>
      <c r="AU827" s="85">
        <v>0</v>
      </c>
      <c r="AV827" s="302"/>
    </row>
    <row r="828" spans="1:48">
      <c r="A828" s="472"/>
      <c r="B828" s="537"/>
      <c r="C828" s="655"/>
      <c r="D828" s="616"/>
      <c r="E828" s="619"/>
      <c r="F828" s="540"/>
      <c r="G828" s="540"/>
      <c r="H828" s="540"/>
      <c r="I828" s="540"/>
      <c r="J828" s="534"/>
      <c r="K828" s="534"/>
      <c r="L828" s="610"/>
      <c r="M828" s="565"/>
      <c r="N828" s="87">
        <f>SUM(N823:N827)</f>
        <v>0</v>
      </c>
      <c r="O828" s="87">
        <f t="shared" ref="O828:T828" si="375">SUM(O823:O827)</f>
        <v>0</v>
      </c>
      <c r="P828" s="87">
        <f t="shared" si="375"/>
        <v>0</v>
      </c>
      <c r="Q828" s="185">
        <f t="shared" si="375"/>
        <v>0</v>
      </c>
      <c r="R828" s="185">
        <f t="shared" si="375"/>
        <v>6.7750672499999993</v>
      </c>
      <c r="S828" s="185">
        <f t="shared" si="375"/>
        <v>0</v>
      </c>
      <c r="T828" s="185">
        <f t="shared" si="375"/>
        <v>0</v>
      </c>
      <c r="U828" s="185">
        <f t="shared" si="374"/>
        <v>6.7750672499999993</v>
      </c>
      <c r="V828" s="177" t="s">
        <v>11</v>
      </c>
      <c r="W828" s="200">
        <f t="shared" ref="W828:AU828" si="376">SUM(W823:W827)</f>
        <v>0</v>
      </c>
      <c r="X828" s="200">
        <f t="shared" si="376"/>
        <v>0</v>
      </c>
      <c r="Y828" s="200">
        <f t="shared" si="376"/>
        <v>0</v>
      </c>
      <c r="Z828" s="200">
        <f t="shared" si="376"/>
        <v>0</v>
      </c>
      <c r="AA828" s="200">
        <f t="shared" si="376"/>
        <v>0</v>
      </c>
      <c r="AB828" s="200">
        <f t="shared" si="376"/>
        <v>0</v>
      </c>
      <c r="AC828" s="200">
        <f t="shared" si="376"/>
        <v>0</v>
      </c>
      <c r="AD828" s="200">
        <f t="shared" si="376"/>
        <v>0</v>
      </c>
      <c r="AE828" s="200">
        <f t="shared" si="376"/>
        <v>0</v>
      </c>
      <c r="AF828" s="200">
        <f t="shared" si="376"/>
        <v>0</v>
      </c>
      <c r="AG828" s="200">
        <f t="shared" si="376"/>
        <v>0</v>
      </c>
      <c r="AH828" s="201">
        <f t="shared" si="376"/>
        <v>0</v>
      </c>
      <c r="AI828" s="201">
        <f t="shared" si="376"/>
        <v>0</v>
      </c>
      <c r="AJ828" s="201">
        <f t="shared" si="376"/>
        <v>0</v>
      </c>
      <c r="AK828" s="200">
        <f t="shared" si="376"/>
        <v>0</v>
      </c>
      <c r="AL828" s="200">
        <f t="shared" si="376"/>
        <v>0</v>
      </c>
      <c r="AM828" s="200">
        <f t="shared" si="376"/>
        <v>0</v>
      </c>
      <c r="AN828" s="200">
        <f t="shared" si="376"/>
        <v>0</v>
      </c>
      <c r="AO828" s="200">
        <f t="shared" si="376"/>
        <v>0</v>
      </c>
      <c r="AP828" s="200">
        <f t="shared" si="376"/>
        <v>0</v>
      </c>
      <c r="AQ828" s="200">
        <f t="shared" si="376"/>
        <v>0</v>
      </c>
      <c r="AR828" s="200">
        <f t="shared" si="376"/>
        <v>0</v>
      </c>
      <c r="AS828" s="200">
        <f t="shared" si="376"/>
        <v>0</v>
      </c>
      <c r="AT828" s="200">
        <f t="shared" si="376"/>
        <v>0</v>
      </c>
      <c r="AU828" s="201">
        <f t="shared" si="376"/>
        <v>0</v>
      </c>
      <c r="AV828" s="332"/>
    </row>
    <row r="829" spans="1:48" ht="15.75" customHeight="1">
      <c r="A829" s="472"/>
      <c r="B829" s="535" t="s">
        <v>800</v>
      </c>
      <c r="C829" s="653" t="s">
        <v>801</v>
      </c>
      <c r="D829" s="614" t="s">
        <v>630</v>
      </c>
      <c r="E829" s="617" t="s">
        <v>802</v>
      </c>
      <c r="F829" s="6" t="s">
        <v>18</v>
      </c>
      <c r="G829" s="6" t="s">
        <v>20</v>
      </c>
      <c r="H829" s="6" t="s">
        <v>297</v>
      </c>
      <c r="I829" s="6" t="s">
        <v>297</v>
      </c>
      <c r="J829" s="532">
        <v>2020</v>
      </c>
      <c r="K829" s="532">
        <v>2022</v>
      </c>
      <c r="L829" s="541">
        <v>263.85000000000002</v>
      </c>
      <c r="M829" s="563">
        <f>Q840+R840+S840+T840</f>
        <v>3.3999999999999998E-3</v>
      </c>
      <c r="N829" s="9">
        <v>0</v>
      </c>
      <c r="O829" s="9">
        <v>0</v>
      </c>
      <c r="P829" s="9">
        <v>0.30079</v>
      </c>
      <c r="Q829" s="9">
        <v>3.3999999999999998E-3</v>
      </c>
      <c r="R829" s="9">
        <v>0</v>
      </c>
      <c r="S829" s="9">
        <v>0</v>
      </c>
      <c r="T829" s="9">
        <v>0</v>
      </c>
      <c r="U829" s="9">
        <f>SUM(N829:T829)</f>
        <v>0.30419000000000002</v>
      </c>
      <c r="V829" s="204" t="s">
        <v>3</v>
      </c>
      <c r="W829" s="93">
        <v>3.4</v>
      </c>
      <c r="X829" s="93">
        <f t="shared" ref="X829:AS829" si="377">SUM(X830:X832)</f>
        <v>0</v>
      </c>
      <c r="Y829" s="93">
        <f t="shared" si="377"/>
        <v>0</v>
      </c>
      <c r="Z829" s="93">
        <f t="shared" si="377"/>
        <v>0</v>
      </c>
      <c r="AA829" s="93">
        <f t="shared" si="377"/>
        <v>0</v>
      </c>
      <c r="AB829" s="93">
        <f t="shared" si="377"/>
        <v>0</v>
      </c>
      <c r="AC829" s="93">
        <f t="shared" si="377"/>
        <v>0</v>
      </c>
      <c r="AD829" s="93">
        <f t="shared" si="377"/>
        <v>0</v>
      </c>
      <c r="AE829" s="93">
        <f t="shared" si="377"/>
        <v>0</v>
      </c>
      <c r="AF829" s="93">
        <f t="shared" si="377"/>
        <v>0</v>
      </c>
      <c r="AG829" s="93">
        <f t="shared" si="377"/>
        <v>0</v>
      </c>
      <c r="AH829" s="93">
        <f t="shared" si="377"/>
        <v>0</v>
      </c>
      <c r="AI829" s="93">
        <f t="shared" si="377"/>
        <v>0</v>
      </c>
      <c r="AJ829" s="93">
        <f t="shared" si="377"/>
        <v>0</v>
      </c>
      <c r="AK829" s="93">
        <f t="shared" si="377"/>
        <v>0</v>
      </c>
      <c r="AL829" s="93">
        <f t="shared" si="377"/>
        <v>0</v>
      </c>
      <c r="AM829" s="93">
        <f t="shared" si="377"/>
        <v>0</v>
      </c>
      <c r="AN829" s="93">
        <f t="shared" si="377"/>
        <v>0</v>
      </c>
      <c r="AO829" s="93">
        <f t="shared" si="377"/>
        <v>0</v>
      </c>
      <c r="AP829" s="93">
        <f t="shared" si="377"/>
        <v>0</v>
      </c>
      <c r="AQ829" s="93">
        <f t="shared" si="377"/>
        <v>0</v>
      </c>
      <c r="AR829" s="93">
        <f t="shared" si="377"/>
        <v>0</v>
      </c>
      <c r="AS829" s="93">
        <f t="shared" si="377"/>
        <v>0</v>
      </c>
      <c r="AT829" s="93">
        <v>0</v>
      </c>
      <c r="AU829" s="9">
        <v>0</v>
      </c>
      <c r="AV829" s="302"/>
    </row>
    <row r="830" spans="1:48" s="275" customFormat="1" ht="15.75" hidden="1" customHeight="1">
      <c r="A830" s="472"/>
      <c r="B830" s="536"/>
      <c r="C830" s="654"/>
      <c r="D830" s="615"/>
      <c r="E830" s="618"/>
      <c r="F830" s="286"/>
      <c r="G830" s="286"/>
      <c r="H830" s="272"/>
      <c r="I830" s="272"/>
      <c r="J830" s="533"/>
      <c r="K830" s="533"/>
      <c r="L830" s="609"/>
      <c r="M830" s="564"/>
      <c r="N830" s="277"/>
      <c r="O830" s="277"/>
      <c r="P830" s="277"/>
      <c r="Q830" s="277"/>
      <c r="R830" s="277"/>
      <c r="S830" s="277"/>
      <c r="T830" s="277"/>
      <c r="U830" s="277"/>
      <c r="V830" s="287" t="s">
        <v>975</v>
      </c>
      <c r="W830" s="274"/>
      <c r="X830" s="274"/>
      <c r="Y830" s="274"/>
      <c r="Z830" s="274"/>
      <c r="AA830" s="274"/>
      <c r="AB830" s="274"/>
      <c r="AC830" s="274"/>
      <c r="AD830" s="274"/>
      <c r="AE830" s="274"/>
      <c r="AF830" s="274"/>
      <c r="AG830" s="274"/>
      <c r="AH830" s="277"/>
      <c r="AI830" s="277"/>
      <c r="AJ830" s="277"/>
      <c r="AK830" s="274"/>
      <c r="AL830" s="274"/>
      <c r="AM830" s="274"/>
      <c r="AN830" s="274"/>
      <c r="AO830" s="274"/>
      <c r="AP830" s="274"/>
      <c r="AQ830" s="274"/>
      <c r="AR830" s="274"/>
      <c r="AS830" s="274"/>
      <c r="AT830" s="274"/>
      <c r="AU830" s="277"/>
      <c r="AV830" s="330"/>
    </row>
    <row r="831" spans="1:48" s="275" customFormat="1" ht="39" hidden="1" customHeight="1">
      <c r="A831" s="472"/>
      <c r="B831" s="536"/>
      <c r="C831" s="654"/>
      <c r="D831" s="615"/>
      <c r="E831" s="618"/>
      <c r="F831" s="286"/>
      <c r="G831" s="286"/>
      <c r="H831" s="272"/>
      <c r="I831" s="272"/>
      <c r="J831" s="533"/>
      <c r="K831" s="533"/>
      <c r="L831" s="609"/>
      <c r="M831" s="564"/>
      <c r="N831" s="277"/>
      <c r="O831" s="277"/>
      <c r="P831" s="277"/>
      <c r="Q831" s="277"/>
      <c r="R831" s="277"/>
      <c r="S831" s="277"/>
      <c r="T831" s="277"/>
      <c r="U831" s="277"/>
      <c r="V831" s="287" t="s">
        <v>976</v>
      </c>
      <c r="W831" s="274"/>
      <c r="X831" s="274"/>
      <c r="Y831" s="274"/>
      <c r="Z831" s="274"/>
      <c r="AA831" s="274"/>
      <c r="AB831" s="274"/>
      <c r="AC831" s="274"/>
      <c r="AD831" s="274"/>
      <c r="AE831" s="274"/>
      <c r="AF831" s="274"/>
      <c r="AG831" s="274"/>
      <c r="AH831" s="277"/>
      <c r="AI831" s="277"/>
      <c r="AJ831" s="277"/>
      <c r="AK831" s="274"/>
      <c r="AL831" s="274"/>
      <c r="AM831" s="274"/>
      <c r="AN831" s="274"/>
      <c r="AO831" s="274"/>
      <c r="AP831" s="274"/>
      <c r="AQ831" s="274"/>
      <c r="AR831" s="274"/>
      <c r="AS831" s="274"/>
      <c r="AT831" s="274"/>
      <c r="AU831" s="277"/>
      <c r="AV831" s="330"/>
    </row>
    <row r="832" spans="1:48" s="275" customFormat="1" ht="39" hidden="1" customHeight="1">
      <c r="A832" s="472"/>
      <c r="B832" s="536"/>
      <c r="C832" s="654"/>
      <c r="D832" s="615"/>
      <c r="E832" s="618"/>
      <c r="F832" s="286"/>
      <c r="G832" s="286"/>
      <c r="H832" s="272"/>
      <c r="I832" s="272"/>
      <c r="J832" s="533"/>
      <c r="K832" s="533"/>
      <c r="L832" s="609"/>
      <c r="M832" s="564"/>
      <c r="N832" s="277"/>
      <c r="O832" s="277"/>
      <c r="P832" s="277"/>
      <c r="Q832" s="277"/>
      <c r="R832" s="277"/>
      <c r="S832" s="277"/>
      <c r="T832" s="277"/>
      <c r="U832" s="277"/>
      <c r="V832" s="287" t="s">
        <v>977</v>
      </c>
      <c r="W832" s="274"/>
      <c r="X832" s="274"/>
      <c r="Y832" s="274"/>
      <c r="Z832" s="274"/>
      <c r="AA832" s="274"/>
      <c r="AB832" s="274"/>
      <c r="AC832" s="274"/>
      <c r="AD832" s="274"/>
      <c r="AE832" s="274"/>
      <c r="AF832" s="274"/>
      <c r="AG832" s="274"/>
      <c r="AH832" s="277"/>
      <c r="AI832" s="277"/>
      <c r="AJ832" s="277"/>
      <c r="AK832" s="274"/>
      <c r="AL832" s="274"/>
      <c r="AM832" s="274"/>
      <c r="AN832" s="274"/>
      <c r="AO832" s="274"/>
      <c r="AP832" s="274"/>
      <c r="AQ832" s="274"/>
      <c r="AR832" s="274"/>
      <c r="AS832" s="274"/>
      <c r="AT832" s="274"/>
      <c r="AU832" s="277"/>
      <c r="AV832" s="330"/>
    </row>
    <row r="833" spans="1:48" ht="18" customHeight="1">
      <c r="A833" s="472"/>
      <c r="B833" s="536"/>
      <c r="C833" s="654"/>
      <c r="D833" s="615"/>
      <c r="E833" s="618"/>
      <c r="F833" s="24" t="s">
        <v>19</v>
      </c>
      <c r="G833" s="24" t="s">
        <v>22</v>
      </c>
      <c r="H833" s="6" t="s">
        <v>297</v>
      </c>
      <c r="I833" s="6" t="s">
        <v>297</v>
      </c>
      <c r="J833" s="533"/>
      <c r="K833" s="533"/>
      <c r="L833" s="609"/>
      <c r="M833" s="564"/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f>SUM(N833:T833)</f>
        <v>0</v>
      </c>
      <c r="V833" s="172" t="s">
        <v>8</v>
      </c>
      <c r="W833" s="93">
        <v>0</v>
      </c>
      <c r="X833" s="93">
        <v>0</v>
      </c>
      <c r="Y833" s="93">
        <v>0</v>
      </c>
      <c r="Z833" s="93">
        <v>0</v>
      </c>
      <c r="AA833" s="93">
        <v>0</v>
      </c>
      <c r="AB833" s="93">
        <v>0</v>
      </c>
      <c r="AC833" s="93">
        <v>0</v>
      </c>
      <c r="AD833" s="93">
        <v>0</v>
      </c>
      <c r="AE833" s="93">
        <v>0</v>
      </c>
      <c r="AF833" s="93">
        <v>0</v>
      </c>
      <c r="AG833" s="93">
        <v>0</v>
      </c>
      <c r="AH833" s="9">
        <v>0</v>
      </c>
      <c r="AI833" s="9">
        <v>0</v>
      </c>
      <c r="AJ833" s="9">
        <v>0</v>
      </c>
      <c r="AK833" s="93">
        <v>0</v>
      </c>
      <c r="AL833" s="93">
        <v>0</v>
      </c>
      <c r="AM833" s="93">
        <v>0</v>
      </c>
      <c r="AN833" s="93">
        <v>0</v>
      </c>
      <c r="AO833" s="93">
        <v>0</v>
      </c>
      <c r="AP833" s="93">
        <v>0</v>
      </c>
      <c r="AQ833" s="93">
        <v>0</v>
      </c>
      <c r="AR833" s="93">
        <v>0</v>
      </c>
      <c r="AS833" s="93">
        <v>0</v>
      </c>
      <c r="AT833" s="93">
        <v>0</v>
      </c>
      <c r="AU833" s="9">
        <v>0</v>
      </c>
      <c r="AV833" s="302"/>
    </row>
    <row r="834" spans="1:48" ht="22.5" customHeight="1">
      <c r="A834" s="472"/>
      <c r="B834" s="536"/>
      <c r="C834" s="654"/>
      <c r="D834" s="615"/>
      <c r="E834" s="618"/>
      <c r="F834" s="538" t="s">
        <v>39</v>
      </c>
      <c r="G834" s="538" t="s">
        <v>21</v>
      </c>
      <c r="H834" s="538" t="s">
        <v>680</v>
      </c>
      <c r="I834" s="538" t="s">
        <v>803</v>
      </c>
      <c r="J834" s="533"/>
      <c r="K834" s="533"/>
      <c r="L834" s="609"/>
      <c r="M834" s="564"/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f>SUM(N834:T834)</f>
        <v>0</v>
      </c>
      <c r="V834" s="204" t="s">
        <v>50</v>
      </c>
      <c r="W834" s="93">
        <v>0</v>
      </c>
      <c r="X834" s="93">
        <v>0</v>
      </c>
      <c r="Y834" s="93">
        <v>0</v>
      </c>
      <c r="Z834" s="93">
        <v>0</v>
      </c>
      <c r="AA834" s="93">
        <v>0</v>
      </c>
      <c r="AB834" s="93">
        <v>0</v>
      </c>
      <c r="AC834" s="93">
        <v>0</v>
      </c>
      <c r="AD834" s="93">
        <v>0</v>
      </c>
      <c r="AE834" s="93">
        <v>0</v>
      </c>
      <c r="AF834" s="93">
        <v>0</v>
      </c>
      <c r="AG834" s="93">
        <v>0</v>
      </c>
      <c r="AH834" s="9">
        <v>0</v>
      </c>
      <c r="AI834" s="9">
        <v>0</v>
      </c>
      <c r="AJ834" s="9">
        <v>0</v>
      </c>
      <c r="AK834" s="93">
        <v>0</v>
      </c>
      <c r="AL834" s="93">
        <v>0</v>
      </c>
      <c r="AM834" s="93">
        <v>0</v>
      </c>
      <c r="AN834" s="93">
        <v>0</v>
      </c>
      <c r="AO834" s="93">
        <v>0</v>
      </c>
      <c r="AP834" s="93">
        <v>0</v>
      </c>
      <c r="AQ834" s="93">
        <v>0</v>
      </c>
      <c r="AR834" s="93">
        <v>0</v>
      </c>
      <c r="AS834" s="93">
        <v>0</v>
      </c>
      <c r="AT834" s="93">
        <v>0</v>
      </c>
      <c r="AU834" s="9">
        <v>0</v>
      </c>
      <c r="AV834" s="302"/>
    </row>
    <row r="835" spans="1:48">
      <c r="A835" s="472"/>
      <c r="B835" s="536"/>
      <c r="C835" s="654"/>
      <c r="D835" s="615"/>
      <c r="E835" s="618"/>
      <c r="F835" s="539"/>
      <c r="G835" s="539"/>
      <c r="H835" s="539"/>
      <c r="I835" s="539"/>
      <c r="J835" s="533"/>
      <c r="K835" s="533"/>
      <c r="L835" s="609"/>
      <c r="M835" s="564"/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f>SUM(N835:T835)</f>
        <v>0</v>
      </c>
      <c r="V835" s="204" t="s">
        <v>51</v>
      </c>
      <c r="W835" s="93">
        <v>0</v>
      </c>
      <c r="X835" s="93">
        <v>0</v>
      </c>
      <c r="Y835" s="93">
        <v>0</v>
      </c>
      <c r="Z835" s="93">
        <v>0</v>
      </c>
      <c r="AA835" s="93">
        <v>0</v>
      </c>
      <c r="AB835" s="93">
        <v>0</v>
      </c>
      <c r="AC835" s="93">
        <v>0</v>
      </c>
      <c r="AD835" s="93">
        <v>0</v>
      </c>
      <c r="AE835" s="93">
        <v>0</v>
      </c>
      <c r="AF835" s="93">
        <v>0</v>
      </c>
      <c r="AG835" s="93">
        <v>0</v>
      </c>
      <c r="AH835" s="9">
        <v>0</v>
      </c>
      <c r="AI835" s="9">
        <v>0</v>
      </c>
      <c r="AJ835" s="9">
        <v>0</v>
      </c>
      <c r="AK835" s="93">
        <v>0</v>
      </c>
      <c r="AL835" s="93">
        <v>0</v>
      </c>
      <c r="AM835" s="93">
        <v>0</v>
      </c>
      <c r="AN835" s="93">
        <v>0</v>
      </c>
      <c r="AO835" s="93">
        <v>0</v>
      </c>
      <c r="AP835" s="93">
        <v>0</v>
      </c>
      <c r="AQ835" s="93">
        <v>0</v>
      </c>
      <c r="AR835" s="93">
        <v>0</v>
      </c>
      <c r="AS835" s="93">
        <v>0</v>
      </c>
      <c r="AT835" s="93">
        <v>0</v>
      </c>
      <c r="AU835" s="9">
        <v>0</v>
      </c>
      <c r="AV835" s="302"/>
    </row>
    <row r="836" spans="1:48" ht="15.75" customHeight="1">
      <c r="A836" s="472"/>
      <c r="B836" s="536"/>
      <c r="C836" s="654"/>
      <c r="D836" s="615"/>
      <c r="E836" s="618"/>
      <c r="F836" s="539"/>
      <c r="G836" s="539"/>
      <c r="H836" s="539"/>
      <c r="I836" s="539"/>
      <c r="J836" s="533"/>
      <c r="K836" s="533"/>
      <c r="L836" s="609"/>
      <c r="M836" s="564"/>
      <c r="N836" s="85">
        <v>0</v>
      </c>
      <c r="O836" s="85">
        <v>263.85007000000002</v>
      </c>
      <c r="P836" s="85">
        <v>0</v>
      </c>
      <c r="Q836" s="85">
        <v>0</v>
      </c>
      <c r="R836" s="85">
        <v>0</v>
      </c>
      <c r="S836" s="85">
        <v>0</v>
      </c>
      <c r="T836" s="85">
        <v>0</v>
      </c>
      <c r="U836" s="9">
        <f>SUM(N836:T836)</f>
        <v>263.85007000000002</v>
      </c>
      <c r="V836" s="204" t="s">
        <v>52</v>
      </c>
      <c r="W836" s="191">
        <v>0</v>
      </c>
      <c r="X836" s="191">
        <f>SUM(X837:X839)</f>
        <v>0</v>
      </c>
      <c r="Y836" s="191">
        <f t="shared" ref="Y836:AU836" si="378">SUM(Y837:Y839)</f>
        <v>0</v>
      </c>
      <c r="Z836" s="191">
        <f t="shared" si="378"/>
        <v>0</v>
      </c>
      <c r="AA836" s="191">
        <f t="shared" si="378"/>
        <v>0</v>
      </c>
      <c r="AB836" s="191">
        <f t="shared" si="378"/>
        <v>0</v>
      </c>
      <c r="AC836" s="191">
        <f t="shared" si="378"/>
        <v>0</v>
      </c>
      <c r="AD836" s="191">
        <f t="shared" si="378"/>
        <v>0</v>
      </c>
      <c r="AE836" s="191">
        <f t="shared" si="378"/>
        <v>0</v>
      </c>
      <c r="AF836" s="191">
        <f t="shared" si="378"/>
        <v>0</v>
      </c>
      <c r="AG836" s="191">
        <f t="shared" si="378"/>
        <v>0</v>
      </c>
      <c r="AH836" s="191">
        <f t="shared" si="378"/>
        <v>0</v>
      </c>
      <c r="AI836" s="191">
        <f t="shared" si="378"/>
        <v>0</v>
      </c>
      <c r="AJ836" s="191">
        <f t="shared" si="378"/>
        <v>0</v>
      </c>
      <c r="AK836" s="191">
        <f t="shared" si="378"/>
        <v>0</v>
      </c>
      <c r="AL836" s="191">
        <f t="shared" si="378"/>
        <v>0</v>
      </c>
      <c r="AM836" s="191">
        <f t="shared" si="378"/>
        <v>0</v>
      </c>
      <c r="AN836" s="191">
        <f t="shared" si="378"/>
        <v>0</v>
      </c>
      <c r="AO836" s="191">
        <f t="shared" si="378"/>
        <v>0</v>
      </c>
      <c r="AP836" s="191">
        <f t="shared" si="378"/>
        <v>0</v>
      </c>
      <c r="AQ836" s="191">
        <f t="shared" si="378"/>
        <v>0</v>
      </c>
      <c r="AR836" s="191">
        <f t="shared" si="378"/>
        <v>0</v>
      </c>
      <c r="AS836" s="191">
        <f t="shared" si="378"/>
        <v>0</v>
      </c>
      <c r="AT836" s="191">
        <f t="shared" si="378"/>
        <v>0</v>
      </c>
      <c r="AU836" s="191">
        <f t="shared" si="378"/>
        <v>0</v>
      </c>
      <c r="AV836" s="302"/>
    </row>
    <row r="837" spans="1:48" s="275" customFormat="1" ht="15.75" hidden="1" customHeight="1">
      <c r="A837" s="472"/>
      <c r="B837" s="536"/>
      <c r="C837" s="654"/>
      <c r="D837" s="615"/>
      <c r="E837" s="618"/>
      <c r="F837" s="539"/>
      <c r="G837" s="539"/>
      <c r="H837" s="539"/>
      <c r="I837" s="539"/>
      <c r="J837" s="533"/>
      <c r="K837" s="533"/>
      <c r="L837" s="609"/>
      <c r="M837" s="564"/>
      <c r="N837" s="288"/>
      <c r="O837" s="288"/>
      <c r="P837" s="288"/>
      <c r="Q837" s="288"/>
      <c r="R837" s="288"/>
      <c r="S837" s="288"/>
      <c r="T837" s="288"/>
      <c r="U837" s="277"/>
      <c r="V837" s="287" t="s">
        <v>978</v>
      </c>
      <c r="W837" s="289"/>
      <c r="X837" s="289"/>
      <c r="Y837" s="289"/>
      <c r="Z837" s="289"/>
      <c r="AA837" s="289"/>
      <c r="AB837" s="289"/>
      <c r="AC837" s="289"/>
      <c r="AD837" s="289"/>
      <c r="AE837" s="289"/>
      <c r="AF837" s="289"/>
      <c r="AG837" s="289"/>
      <c r="AH837" s="288"/>
      <c r="AI837" s="288"/>
      <c r="AJ837" s="288"/>
      <c r="AK837" s="289"/>
      <c r="AL837" s="289"/>
      <c r="AM837" s="289"/>
      <c r="AN837" s="289"/>
      <c r="AO837" s="289"/>
      <c r="AP837" s="289"/>
      <c r="AQ837" s="289"/>
      <c r="AR837" s="289"/>
      <c r="AS837" s="289"/>
      <c r="AT837" s="289"/>
      <c r="AU837" s="288"/>
      <c r="AV837" s="330"/>
    </row>
    <row r="838" spans="1:48" s="275" customFormat="1" ht="27.75" hidden="1" customHeight="1">
      <c r="A838" s="472"/>
      <c r="B838" s="536"/>
      <c r="C838" s="654"/>
      <c r="D838" s="615"/>
      <c r="E838" s="618"/>
      <c r="F838" s="539"/>
      <c r="G838" s="539"/>
      <c r="H838" s="539"/>
      <c r="I838" s="539"/>
      <c r="J838" s="533"/>
      <c r="K838" s="533"/>
      <c r="L838" s="609"/>
      <c r="M838" s="564"/>
      <c r="N838" s="288"/>
      <c r="O838" s="288"/>
      <c r="P838" s="288"/>
      <c r="Q838" s="288"/>
      <c r="R838" s="288"/>
      <c r="S838" s="288"/>
      <c r="T838" s="288"/>
      <c r="U838" s="277"/>
      <c r="V838" s="287" t="s">
        <v>979</v>
      </c>
      <c r="W838" s="289"/>
      <c r="X838" s="289"/>
      <c r="Y838" s="289"/>
      <c r="Z838" s="289"/>
      <c r="AA838" s="289"/>
      <c r="AB838" s="289"/>
      <c r="AC838" s="289"/>
      <c r="AD838" s="289"/>
      <c r="AE838" s="289"/>
      <c r="AF838" s="289"/>
      <c r="AG838" s="289"/>
      <c r="AH838" s="288"/>
      <c r="AI838" s="288"/>
      <c r="AJ838" s="288"/>
      <c r="AK838" s="289"/>
      <c r="AL838" s="289"/>
      <c r="AM838" s="289"/>
      <c r="AN838" s="289"/>
      <c r="AO838" s="289"/>
      <c r="AP838" s="289"/>
      <c r="AQ838" s="289"/>
      <c r="AR838" s="289"/>
      <c r="AS838" s="289"/>
      <c r="AT838" s="289"/>
      <c r="AU838" s="288"/>
      <c r="AV838" s="330"/>
    </row>
    <row r="839" spans="1:48" s="275" customFormat="1" ht="28.5" hidden="1" customHeight="1">
      <c r="A839" s="472"/>
      <c r="B839" s="536"/>
      <c r="C839" s="654"/>
      <c r="D839" s="615"/>
      <c r="E839" s="618"/>
      <c r="F839" s="539"/>
      <c r="G839" s="539"/>
      <c r="H839" s="539"/>
      <c r="I839" s="539"/>
      <c r="J839" s="533"/>
      <c r="K839" s="533"/>
      <c r="L839" s="609"/>
      <c r="M839" s="564"/>
      <c r="N839" s="288"/>
      <c r="O839" s="288"/>
      <c r="P839" s="288"/>
      <c r="Q839" s="288"/>
      <c r="R839" s="288"/>
      <c r="S839" s="288"/>
      <c r="T839" s="288"/>
      <c r="U839" s="277"/>
      <c r="V839" s="287" t="s">
        <v>980</v>
      </c>
      <c r="W839" s="289"/>
      <c r="X839" s="289"/>
      <c r="Y839" s="289"/>
      <c r="Z839" s="289"/>
      <c r="AA839" s="289"/>
      <c r="AB839" s="289"/>
      <c r="AC839" s="289"/>
      <c r="AD839" s="289"/>
      <c r="AE839" s="289"/>
      <c r="AF839" s="289"/>
      <c r="AG839" s="289"/>
      <c r="AH839" s="288"/>
      <c r="AI839" s="288"/>
      <c r="AJ839" s="288"/>
      <c r="AK839" s="289"/>
      <c r="AL839" s="289"/>
      <c r="AM839" s="289"/>
      <c r="AN839" s="289"/>
      <c r="AO839" s="289"/>
      <c r="AP839" s="289"/>
      <c r="AQ839" s="289"/>
      <c r="AR839" s="289"/>
      <c r="AS839" s="289"/>
      <c r="AT839" s="289"/>
      <c r="AU839" s="288"/>
      <c r="AV839" s="330"/>
    </row>
    <row r="840" spans="1:48">
      <c r="A840" s="473"/>
      <c r="B840" s="537"/>
      <c r="C840" s="655"/>
      <c r="D840" s="616"/>
      <c r="E840" s="619"/>
      <c r="F840" s="540"/>
      <c r="G840" s="540"/>
      <c r="H840" s="540"/>
      <c r="I840" s="540"/>
      <c r="J840" s="534"/>
      <c r="K840" s="534"/>
      <c r="L840" s="610"/>
      <c r="M840" s="565"/>
      <c r="N840" s="87">
        <f t="shared" ref="N840:T840" si="379">SUM(N829:N836)</f>
        <v>0</v>
      </c>
      <c r="O840" s="87">
        <f t="shared" si="379"/>
        <v>263.85007000000002</v>
      </c>
      <c r="P840" s="87">
        <f t="shared" si="379"/>
        <v>0.30079</v>
      </c>
      <c r="Q840" s="185">
        <f t="shared" si="379"/>
        <v>3.3999999999999998E-3</v>
      </c>
      <c r="R840" s="185">
        <f t="shared" si="379"/>
        <v>0</v>
      </c>
      <c r="S840" s="185">
        <f t="shared" si="379"/>
        <v>0</v>
      </c>
      <c r="T840" s="185">
        <f t="shared" si="379"/>
        <v>0</v>
      </c>
      <c r="U840" s="185">
        <f t="shared" ref="U840" si="380">SUM(N840:T840)</f>
        <v>264.15426000000002</v>
      </c>
      <c r="V840" s="177" t="s">
        <v>11</v>
      </c>
      <c r="W840" s="200">
        <f>SUM(W829:W836)</f>
        <v>3.4</v>
      </c>
      <c r="X840" s="200">
        <f t="shared" ref="X840:AS840" si="381">X829+X833+X834+X835+X836</f>
        <v>0</v>
      </c>
      <c r="Y840" s="200">
        <f t="shared" si="381"/>
        <v>0</v>
      </c>
      <c r="Z840" s="200">
        <f t="shared" si="381"/>
        <v>0</v>
      </c>
      <c r="AA840" s="200">
        <f t="shared" si="381"/>
        <v>0</v>
      </c>
      <c r="AB840" s="200">
        <f t="shared" si="381"/>
        <v>0</v>
      </c>
      <c r="AC840" s="200">
        <f t="shared" si="381"/>
        <v>0</v>
      </c>
      <c r="AD840" s="200">
        <f t="shared" si="381"/>
        <v>0</v>
      </c>
      <c r="AE840" s="200">
        <f t="shared" si="381"/>
        <v>0</v>
      </c>
      <c r="AF840" s="200">
        <f t="shared" si="381"/>
        <v>0</v>
      </c>
      <c r="AG840" s="200">
        <f t="shared" si="381"/>
        <v>0</v>
      </c>
      <c r="AH840" s="200">
        <f t="shared" si="381"/>
        <v>0</v>
      </c>
      <c r="AI840" s="200">
        <f t="shared" si="381"/>
        <v>0</v>
      </c>
      <c r="AJ840" s="200">
        <f t="shared" si="381"/>
        <v>0</v>
      </c>
      <c r="AK840" s="200">
        <f t="shared" si="381"/>
        <v>0</v>
      </c>
      <c r="AL840" s="200">
        <v>251949.81492</v>
      </c>
      <c r="AM840" s="200">
        <f t="shared" si="381"/>
        <v>0</v>
      </c>
      <c r="AN840" s="200">
        <f t="shared" si="381"/>
        <v>0</v>
      </c>
      <c r="AO840" s="200">
        <f t="shared" si="381"/>
        <v>0</v>
      </c>
      <c r="AP840" s="200">
        <f t="shared" si="381"/>
        <v>0</v>
      </c>
      <c r="AQ840" s="200">
        <f t="shared" si="381"/>
        <v>0</v>
      </c>
      <c r="AR840" s="200">
        <f t="shared" si="381"/>
        <v>0</v>
      </c>
      <c r="AS840" s="200">
        <f t="shared" si="381"/>
        <v>0</v>
      </c>
      <c r="AT840" s="200">
        <f>SUM(AT829:AT836)</f>
        <v>0</v>
      </c>
      <c r="AU840" s="201">
        <f>SUM(AU829:AU836)</f>
        <v>0</v>
      </c>
      <c r="AV840" s="332"/>
    </row>
    <row r="841" spans="1:48" ht="19.5" hidden="1" customHeight="1">
      <c r="A841" s="556" t="s">
        <v>643</v>
      </c>
      <c r="B841" s="557"/>
      <c r="C841" s="557"/>
      <c r="D841" s="557"/>
      <c r="E841" s="557"/>
      <c r="F841" s="557"/>
      <c r="G841" s="557"/>
      <c r="H841" s="557"/>
      <c r="I841" s="557"/>
      <c r="J841" s="557"/>
      <c r="K841" s="557"/>
      <c r="L841" s="557"/>
      <c r="M841" s="557"/>
      <c r="N841" s="557"/>
      <c r="O841" s="557"/>
      <c r="P841" s="557"/>
      <c r="Q841" s="557"/>
      <c r="R841" s="557"/>
      <c r="S841" s="557"/>
      <c r="T841" s="557"/>
      <c r="U841" s="557"/>
      <c r="V841" s="557"/>
      <c r="W841" s="558"/>
      <c r="X841" s="558"/>
      <c r="Y841" s="558"/>
      <c r="Z841" s="558"/>
      <c r="AA841" s="558"/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9"/>
    </row>
    <row r="842" spans="1:48" hidden="1">
      <c r="A842" s="580" t="s">
        <v>644</v>
      </c>
      <c r="B842" s="620"/>
      <c r="C842" s="620"/>
      <c r="D842" s="620"/>
      <c r="E842" s="620"/>
      <c r="F842" s="620"/>
      <c r="G842" s="620"/>
      <c r="H842" s="620"/>
      <c r="I842" s="620"/>
      <c r="J842" s="620"/>
      <c r="K842" s="620"/>
      <c r="L842" s="620"/>
      <c r="M842" s="620"/>
      <c r="N842" s="620"/>
      <c r="O842" s="620"/>
      <c r="P842" s="620"/>
      <c r="Q842" s="620"/>
      <c r="R842" s="620"/>
      <c r="S842" s="620"/>
      <c r="T842" s="620"/>
      <c r="U842" s="620"/>
      <c r="V842" s="621"/>
      <c r="W842" s="190"/>
      <c r="X842" s="190"/>
      <c r="Y842" s="190"/>
      <c r="Z842" s="190"/>
      <c r="AA842" s="190"/>
      <c r="AB842" s="190"/>
      <c r="AC842" s="190"/>
      <c r="AD842" s="190"/>
      <c r="AE842" s="190"/>
      <c r="AF842" s="190"/>
      <c r="AG842" s="190"/>
      <c r="AH842" s="188"/>
      <c r="AI842" s="188"/>
      <c r="AJ842" s="188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88"/>
      <c r="AV842" s="302"/>
    </row>
    <row r="843" spans="1:48" ht="15.75" hidden="1" customHeight="1">
      <c r="A843" s="8"/>
      <c r="B843" s="544" t="s">
        <v>46</v>
      </c>
      <c r="C843" s="545"/>
      <c r="D843" s="545"/>
      <c r="E843" s="545"/>
      <c r="F843" s="545"/>
      <c r="G843" s="545"/>
      <c r="H843" s="545"/>
      <c r="I843" s="545"/>
      <c r="J843" s="545"/>
      <c r="K843" s="545"/>
      <c r="L843" s="545"/>
      <c r="M843" s="546"/>
      <c r="N843" s="85"/>
      <c r="O843" s="85"/>
      <c r="P843" s="85"/>
      <c r="Q843" s="85"/>
      <c r="R843" s="85"/>
      <c r="S843" s="85"/>
      <c r="T843" s="85"/>
      <c r="U843" s="9"/>
      <c r="V843" s="172"/>
      <c r="W843" s="190"/>
      <c r="X843" s="190"/>
      <c r="Y843" s="190"/>
      <c r="Z843" s="190"/>
      <c r="AA843" s="190"/>
      <c r="AB843" s="190"/>
      <c r="AC843" s="190"/>
      <c r="AD843" s="190"/>
      <c r="AE843" s="190"/>
      <c r="AF843" s="190"/>
      <c r="AG843" s="190"/>
      <c r="AH843" s="188"/>
      <c r="AI843" s="188"/>
      <c r="AJ843" s="188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88"/>
      <c r="AV843" s="302"/>
    </row>
    <row r="844" spans="1:48" hidden="1">
      <c r="A844" s="600"/>
      <c r="B844" s="601"/>
      <c r="C844" s="601"/>
      <c r="D844" s="601"/>
      <c r="E844" s="602"/>
      <c r="F844" s="47"/>
      <c r="G844" s="47"/>
      <c r="H844" s="47"/>
      <c r="I844" s="47"/>
      <c r="J844" s="47"/>
      <c r="K844" s="47"/>
      <c r="L844" s="47"/>
      <c r="M844" s="47"/>
      <c r="N844" s="85">
        <f>N829+N823+N817+N811+N805+N798+N792+N786+N780+N774+N768+N761+N754+N748+N742</f>
        <v>31.936589000000001</v>
      </c>
      <c r="O844" s="85">
        <f t="shared" ref="O844:U844" si="382">O829+O823+O817+O811+O805+O798+O792+O786+O780+O774+O768+O761+O754+O748+O742</f>
        <v>80.827600000000018</v>
      </c>
      <c r="P844" s="85">
        <f t="shared" si="382"/>
        <v>45.117234889999999</v>
      </c>
      <c r="Q844" s="85">
        <f>Q829+Q823+Q817+Q811+Q805+Q798+Q792+W786+W780+Q774+Q768+Q761+Q754+Q748+Q742</f>
        <v>63.617600000000003</v>
      </c>
      <c r="R844" s="85">
        <f t="shared" si="382"/>
        <v>54.162794749999996</v>
      </c>
      <c r="S844" s="85">
        <f t="shared" si="382"/>
        <v>8.0007374999999996</v>
      </c>
      <c r="T844" s="85">
        <f t="shared" si="382"/>
        <v>8.0007374999999996</v>
      </c>
      <c r="U844" s="85">
        <f t="shared" si="382"/>
        <v>291.66329364000001</v>
      </c>
      <c r="V844" s="172" t="s">
        <v>3</v>
      </c>
      <c r="W844" s="191">
        <f>W829+W823+W817+W811+W805+W798+W792+AC786+AC780+W774+W768+W761+W754+W748+W742</f>
        <v>63617.599999999999</v>
      </c>
      <c r="X844" s="191">
        <f t="shared" ref="X844:AU844" si="383">X829+X823+X817+X811+X805+X798+X792+AD786+AD780+X774+X768+X761+X754+X748+X742</f>
        <v>0</v>
      </c>
      <c r="Y844" s="191">
        <f t="shared" si="383"/>
        <v>0</v>
      </c>
      <c r="Z844" s="191">
        <f t="shared" si="383"/>
        <v>0</v>
      </c>
      <c r="AA844" s="191">
        <f t="shared" si="383"/>
        <v>0</v>
      </c>
      <c r="AB844" s="191">
        <f t="shared" si="383"/>
        <v>0</v>
      </c>
      <c r="AC844" s="191">
        <f t="shared" si="383"/>
        <v>0</v>
      </c>
      <c r="AD844" s="191">
        <f t="shared" si="383"/>
        <v>0</v>
      </c>
      <c r="AE844" s="191">
        <f t="shared" si="383"/>
        <v>0</v>
      </c>
      <c r="AF844" s="191">
        <f t="shared" si="383"/>
        <v>0</v>
      </c>
      <c r="AG844" s="191">
        <f t="shared" si="383"/>
        <v>0</v>
      </c>
      <c r="AH844" s="85">
        <f t="shared" si="383"/>
        <v>0</v>
      </c>
      <c r="AI844" s="85">
        <f t="shared" si="383"/>
        <v>0</v>
      </c>
      <c r="AJ844" s="85">
        <f t="shared" si="383"/>
        <v>0</v>
      </c>
      <c r="AK844" s="191">
        <f t="shared" si="383"/>
        <v>169.93</v>
      </c>
      <c r="AL844" s="191">
        <f t="shared" si="383"/>
        <v>0</v>
      </c>
      <c r="AM844" s="191">
        <f t="shared" si="383"/>
        <v>0</v>
      </c>
      <c r="AN844" s="191">
        <f t="shared" si="383"/>
        <v>0</v>
      </c>
      <c r="AO844" s="191">
        <f t="shared" si="383"/>
        <v>0</v>
      </c>
      <c r="AP844" s="191">
        <f t="shared" si="383"/>
        <v>0</v>
      </c>
      <c r="AQ844" s="191">
        <f t="shared" si="383"/>
        <v>0</v>
      </c>
      <c r="AR844" s="191">
        <f t="shared" si="383"/>
        <v>0</v>
      </c>
      <c r="AS844" s="191">
        <f t="shared" si="383"/>
        <v>0</v>
      </c>
      <c r="AT844" s="191">
        <f t="shared" si="383"/>
        <v>0</v>
      </c>
      <c r="AU844" s="85">
        <f t="shared" si="383"/>
        <v>0</v>
      </c>
      <c r="AV844" s="302"/>
    </row>
    <row r="845" spans="1:48" ht="15.75" hidden="1" customHeight="1">
      <c r="A845" s="603"/>
      <c r="B845" s="604"/>
      <c r="C845" s="604"/>
      <c r="D845" s="604"/>
      <c r="E845" s="605"/>
      <c r="F845" s="47"/>
      <c r="G845" s="47"/>
      <c r="H845" s="47"/>
      <c r="I845" s="47"/>
      <c r="J845" s="47"/>
      <c r="K845" s="47"/>
      <c r="L845" s="47"/>
      <c r="M845" s="47"/>
      <c r="N845" s="85">
        <f t="shared" ref="N845:P848" si="384">N833+N824+N818+N812+N806+N800+N793+N787+N781+N775+N769+N762+N755+N749+N743</f>
        <v>0</v>
      </c>
      <c r="O845" s="85">
        <f t="shared" si="384"/>
        <v>0</v>
      </c>
      <c r="P845" s="85">
        <f t="shared" si="384"/>
        <v>0</v>
      </c>
      <c r="Q845" s="85">
        <f>Q833+Q824+Q818+Q812+Q806+Q800+Q793+W787+W781+Q775+Q769+Q762+Q755+Q749+Q743</f>
        <v>0</v>
      </c>
      <c r="R845" s="85">
        <f t="shared" ref="R845:U848" si="385">R833+R824+R818+R812+R806+R800+R793+R787+R781+R775+R769+R762+R755+R749+R743</f>
        <v>0</v>
      </c>
      <c r="S845" s="85">
        <f t="shared" si="385"/>
        <v>0</v>
      </c>
      <c r="T845" s="85">
        <f t="shared" si="385"/>
        <v>0</v>
      </c>
      <c r="U845" s="85">
        <f t="shared" si="385"/>
        <v>0</v>
      </c>
      <c r="V845" s="172" t="s">
        <v>8</v>
      </c>
      <c r="W845" s="191">
        <f t="shared" ref="W845:AU848" si="386">W833+W824+W818+W812+W806+W800+W793+AC787+AC781+W775+W769+W762+W755+W749+W743</f>
        <v>0</v>
      </c>
      <c r="X845" s="191">
        <f t="shared" si="386"/>
        <v>0</v>
      </c>
      <c r="Y845" s="191">
        <f t="shared" si="386"/>
        <v>0</v>
      </c>
      <c r="Z845" s="191">
        <f t="shared" si="386"/>
        <v>0</v>
      </c>
      <c r="AA845" s="191">
        <f t="shared" si="386"/>
        <v>0</v>
      </c>
      <c r="AB845" s="191">
        <f t="shared" si="386"/>
        <v>0</v>
      </c>
      <c r="AC845" s="191">
        <f t="shared" si="386"/>
        <v>0</v>
      </c>
      <c r="AD845" s="191">
        <f t="shared" si="386"/>
        <v>0</v>
      </c>
      <c r="AE845" s="191">
        <f t="shared" si="386"/>
        <v>0</v>
      </c>
      <c r="AF845" s="191">
        <f t="shared" si="386"/>
        <v>0</v>
      </c>
      <c r="AG845" s="191">
        <f t="shared" si="386"/>
        <v>0</v>
      </c>
      <c r="AH845" s="85">
        <f t="shared" si="386"/>
        <v>0</v>
      </c>
      <c r="AI845" s="85">
        <f t="shared" si="386"/>
        <v>0</v>
      </c>
      <c r="AJ845" s="85">
        <f t="shared" si="386"/>
        <v>0</v>
      </c>
      <c r="AK845" s="191">
        <f t="shared" si="386"/>
        <v>0</v>
      </c>
      <c r="AL845" s="191">
        <f t="shared" si="386"/>
        <v>0</v>
      </c>
      <c r="AM845" s="191">
        <f t="shared" si="386"/>
        <v>0</v>
      </c>
      <c r="AN845" s="191">
        <f t="shared" si="386"/>
        <v>0</v>
      </c>
      <c r="AO845" s="191">
        <f t="shared" si="386"/>
        <v>0</v>
      </c>
      <c r="AP845" s="191">
        <f t="shared" si="386"/>
        <v>0</v>
      </c>
      <c r="AQ845" s="191">
        <f t="shared" si="386"/>
        <v>0</v>
      </c>
      <c r="AR845" s="191">
        <f t="shared" si="386"/>
        <v>0</v>
      </c>
      <c r="AS845" s="191">
        <f t="shared" si="386"/>
        <v>0</v>
      </c>
      <c r="AT845" s="191">
        <f t="shared" si="386"/>
        <v>0</v>
      </c>
      <c r="AU845" s="85">
        <f t="shared" si="386"/>
        <v>0</v>
      </c>
      <c r="AV845" s="302"/>
    </row>
    <row r="846" spans="1:48" ht="31.5" hidden="1">
      <c r="A846" s="603"/>
      <c r="B846" s="604"/>
      <c r="C846" s="604"/>
      <c r="D846" s="604"/>
      <c r="E846" s="605"/>
      <c r="F846" s="47"/>
      <c r="G846" s="47"/>
      <c r="H846" s="47"/>
      <c r="I846" s="47"/>
      <c r="J846" s="47"/>
      <c r="K846" s="47"/>
      <c r="L846" s="47"/>
      <c r="M846" s="47"/>
      <c r="N846" s="85">
        <f t="shared" si="384"/>
        <v>0</v>
      </c>
      <c r="O846" s="85">
        <f t="shared" si="384"/>
        <v>0</v>
      </c>
      <c r="P846" s="85">
        <f t="shared" si="384"/>
        <v>0</v>
      </c>
      <c r="Q846" s="85">
        <f>Q834+Q825+Q819+Q813+Q807+Q801+Q794+W788+W782+Q776+Q770+Q763+Q756+Q750+Q744</f>
        <v>0</v>
      </c>
      <c r="R846" s="85">
        <f t="shared" si="385"/>
        <v>0</v>
      </c>
      <c r="S846" s="85">
        <f t="shared" si="385"/>
        <v>0</v>
      </c>
      <c r="T846" s="85">
        <f t="shared" si="385"/>
        <v>0</v>
      </c>
      <c r="U846" s="85">
        <f t="shared" si="385"/>
        <v>0</v>
      </c>
      <c r="V846" s="172" t="s">
        <v>50</v>
      </c>
      <c r="W846" s="191">
        <f t="shared" si="386"/>
        <v>0</v>
      </c>
      <c r="X846" s="191">
        <f t="shared" si="386"/>
        <v>0</v>
      </c>
      <c r="Y846" s="191">
        <f t="shared" si="386"/>
        <v>0</v>
      </c>
      <c r="Z846" s="191">
        <f t="shared" si="386"/>
        <v>0</v>
      </c>
      <c r="AA846" s="191">
        <f t="shared" si="386"/>
        <v>0</v>
      </c>
      <c r="AB846" s="191">
        <f t="shared" si="386"/>
        <v>0</v>
      </c>
      <c r="AC846" s="191">
        <f t="shared" si="386"/>
        <v>0</v>
      </c>
      <c r="AD846" s="191">
        <f t="shared" si="386"/>
        <v>0</v>
      </c>
      <c r="AE846" s="191">
        <f t="shared" si="386"/>
        <v>0</v>
      </c>
      <c r="AF846" s="191">
        <f t="shared" si="386"/>
        <v>0</v>
      </c>
      <c r="AG846" s="191">
        <f t="shared" si="386"/>
        <v>0</v>
      </c>
      <c r="AH846" s="85">
        <f t="shared" si="386"/>
        <v>0</v>
      </c>
      <c r="AI846" s="85">
        <f t="shared" si="386"/>
        <v>0</v>
      </c>
      <c r="AJ846" s="85">
        <f t="shared" si="386"/>
        <v>0</v>
      </c>
      <c r="AK846" s="191">
        <f t="shared" si="386"/>
        <v>0</v>
      </c>
      <c r="AL846" s="191">
        <f t="shared" si="386"/>
        <v>0</v>
      </c>
      <c r="AM846" s="191">
        <f t="shared" si="386"/>
        <v>0</v>
      </c>
      <c r="AN846" s="191">
        <f t="shared" si="386"/>
        <v>0</v>
      </c>
      <c r="AO846" s="191">
        <f t="shared" si="386"/>
        <v>0</v>
      </c>
      <c r="AP846" s="191">
        <f t="shared" si="386"/>
        <v>0</v>
      </c>
      <c r="AQ846" s="191">
        <f t="shared" si="386"/>
        <v>0</v>
      </c>
      <c r="AR846" s="191">
        <f t="shared" si="386"/>
        <v>0</v>
      </c>
      <c r="AS846" s="191">
        <f t="shared" si="386"/>
        <v>0</v>
      </c>
      <c r="AT846" s="191">
        <f t="shared" si="386"/>
        <v>0</v>
      </c>
      <c r="AU846" s="85">
        <f t="shared" si="386"/>
        <v>0</v>
      </c>
      <c r="AV846" s="302"/>
    </row>
    <row r="847" spans="1:48" hidden="1">
      <c r="A847" s="603"/>
      <c r="B847" s="604"/>
      <c r="C847" s="604"/>
      <c r="D847" s="604"/>
      <c r="E847" s="605"/>
      <c r="F847" s="47"/>
      <c r="G847" s="47"/>
      <c r="H847" s="47"/>
      <c r="I847" s="47"/>
      <c r="J847" s="47"/>
      <c r="K847" s="47"/>
      <c r="L847" s="47"/>
      <c r="M847" s="47"/>
      <c r="N847" s="85">
        <f t="shared" si="384"/>
        <v>0</v>
      </c>
      <c r="O847" s="85">
        <f t="shared" si="384"/>
        <v>0</v>
      </c>
      <c r="P847" s="85">
        <f t="shared" si="384"/>
        <v>0</v>
      </c>
      <c r="Q847" s="85">
        <f>Q835+Q826+Q820+Q814+Q808+Q802+Q795+W789+W783+Q777+Q771+Q764+Q757+Q751+Q745</f>
        <v>0</v>
      </c>
      <c r="R847" s="85">
        <f t="shared" si="385"/>
        <v>0</v>
      </c>
      <c r="S847" s="85">
        <f t="shared" si="385"/>
        <v>0</v>
      </c>
      <c r="T847" s="85">
        <f t="shared" si="385"/>
        <v>0</v>
      </c>
      <c r="U847" s="85">
        <f t="shared" si="385"/>
        <v>0</v>
      </c>
      <c r="V847" s="172" t="s">
        <v>51</v>
      </c>
      <c r="W847" s="191">
        <f t="shared" si="386"/>
        <v>0</v>
      </c>
      <c r="X847" s="191">
        <f t="shared" si="386"/>
        <v>0</v>
      </c>
      <c r="Y847" s="191">
        <f t="shared" si="386"/>
        <v>0</v>
      </c>
      <c r="Z847" s="191">
        <f t="shared" si="386"/>
        <v>0</v>
      </c>
      <c r="AA847" s="191">
        <f t="shared" si="386"/>
        <v>0</v>
      </c>
      <c r="AB847" s="191">
        <f t="shared" si="386"/>
        <v>0</v>
      </c>
      <c r="AC847" s="191">
        <f t="shared" si="386"/>
        <v>0</v>
      </c>
      <c r="AD847" s="191">
        <f t="shared" si="386"/>
        <v>0</v>
      </c>
      <c r="AE847" s="191">
        <f t="shared" si="386"/>
        <v>0</v>
      </c>
      <c r="AF847" s="191">
        <f t="shared" si="386"/>
        <v>0</v>
      </c>
      <c r="AG847" s="191">
        <f t="shared" si="386"/>
        <v>0</v>
      </c>
      <c r="AH847" s="85">
        <f t="shared" si="386"/>
        <v>0</v>
      </c>
      <c r="AI847" s="85">
        <f t="shared" si="386"/>
        <v>0</v>
      </c>
      <c r="AJ847" s="85">
        <f t="shared" si="386"/>
        <v>0</v>
      </c>
      <c r="AK847" s="191">
        <f t="shared" si="386"/>
        <v>0</v>
      </c>
      <c r="AL847" s="191">
        <f t="shared" si="386"/>
        <v>0</v>
      </c>
      <c r="AM847" s="191">
        <f t="shared" si="386"/>
        <v>0</v>
      </c>
      <c r="AN847" s="191">
        <f t="shared" si="386"/>
        <v>0</v>
      </c>
      <c r="AO847" s="191">
        <f t="shared" si="386"/>
        <v>0</v>
      </c>
      <c r="AP847" s="191">
        <f t="shared" si="386"/>
        <v>0</v>
      </c>
      <c r="AQ847" s="191">
        <f t="shared" si="386"/>
        <v>0</v>
      </c>
      <c r="AR847" s="191">
        <f t="shared" si="386"/>
        <v>0</v>
      </c>
      <c r="AS847" s="191">
        <f t="shared" si="386"/>
        <v>0</v>
      </c>
      <c r="AT847" s="191">
        <f t="shared" si="386"/>
        <v>0</v>
      </c>
      <c r="AU847" s="85">
        <f t="shared" si="386"/>
        <v>0</v>
      </c>
      <c r="AV847" s="302"/>
    </row>
    <row r="848" spans="1:48" hidden="1">
      <c r="A848" s="603"/>
      <c r="B848" s="604"/>
      <c r="C848" s="604"/>
      <c r="D848" s="604"/>
      <c r="E848" s="605"/>
      <c r="F848" s="47"/>
      <c r="G848" s="47"/>
      <c r="H848" s="47"/>
      <c r="I848" s="47"/>
      <c r="J848" s="47"/>
      <c r="K848" s="47"/>
      <c r="L848" s="47"/>
      <c r="M848" s="47"/>
      <c r="N848" s="85">
        <f t="shared" si="384"/>
        <v>0</v>
      </c>
      <c r="O848" s="85">
        <f t="shared" si="384"/>
        <v>297.74207000000001</v>
      </c>
      <c r="P848" s="85">
        <f t="shared" si="384"/>
        <v>0</v>
      </c>
      <c r="Q848" s="85">
        <f>Q836+Q827+Q821+Q815+Q809+Q803+Q796+W790+W784+Q778+Q772+Q765+Q758+Q752+Q746</f>
        <v>0</v>
      </c>
      <c r="R848" s="85">
        <f t="shared" si="385"/>
        <v>4.9589999999999996</v>
      </c>
      <c r="S848" s="85">
        <f t="shared" si="385"/>
        <v>0</v>
      </c>
      <c r="T848" s="85">
        <f t="shared" si="385"/>
        <v>0</v>
      </c>
      <c r="U848" s="85">
        <f t="shared" si="385"/>
        <v>302.70107000000002</v>
      </c>
      <c r="V848" s="172" t="s">
        <v>52</v>
      </c>
      <c r="W848" s="191">
        <f t="shared" si="386"/>
        <v>0</v>
      </c>
      <c r="X848" s="191">
        <f t="shared" si="386"/>
        <v>0</v>
      </c>
      <c r="Y848" s="191">
        <f t="shared" si="386"/>
        <v>0</v>
      </c>
      <c r="Z848" s="191">
        <f t="shared" si="386"/>
        <v>0</v>
      </c>
      <c r="AA848" s="191">
        <f t="shared" si="386"/>
        <v>0</v>
      </c>
      <c r="AB848" s="191">
        <f t="shared" si="386"/>
        <v>0</v>
      </c>
      <c r="AC848" s="191">
        <f t="shared" si="386"/>
        <v>0</v>
      </c>
      <c r="AD848" s="191">
        <f t="shared" si="386"/>
        <v>0</v>
      </c>
      <c r="AE848" s="191">
        <f t="shared" si="386"/>
        <v>0</v>
      </c>
      <c r="AF848" s="191">
        <f t="shared" si="386"/>
        <v>0</v>
      </c>
      <c r="AG848" s="191">
        <f t="shared" si="386"/>
        <v>0</v>
      </c>
      <c r="AH848" s="85">
        <f t="shared" si="386"/>
        <v>0</v>
      </c>
      <c r="AI848" s="85">
        <f t="shared" si="386"/>
        <v>0</v>
      </c>
      <c r="AJ848" s="85">
        <f t="shared" si="386"/>
        <v>0</v>
      </c>
      <c r="AK848" s="191">
        <f t="shared" si="386"/>
        <v>0</v>
      </c>
      <c r="AL848" s="191">
        <f t="shared" si="386"/>
        <v>0</v>
      </c>
      <c r="AM848" s="191">
        <f t="shared" si="386"/>
        <v>0</v>
      </c>
      <c r="AN848" s="191">
        <f t="shared" si="386"/>
        <v>0</v>
      </c>
      <c r="AO848" s="191">
        <f t="shared" si="386"/>
        <v>0</v>
      </c>
      <c r="AP848" s="191">
        <f t="shared" si="386"/>
        <v>0</v>
      </c>
      <c r="AQ848" s="191">
        <f t="shared" si="386"/>
        <v>0</v>
      </c>
      <c r="AR848" s="191">
        <f t="shared" si="386"/>
        <v>0</v>
      </c>
      <c r="AS848" s="191">
        <f t="shared" si="386"/>
        <v>0</v>
      </c>
      <c r="AT848" s="191">
        <f t="shared" si="386"/>
        <v>0</v>
      </c>
      <c r="AU848" s="85">
        <f t="shared" si="386"/>
        <v>0</v>
      </c>
      <c r="AV848" s="302"/>
    </row>
    <row r="849" spans="1:48" hidden="1">
      <c r="A849" s="606"/>
      <c r="B849" s="607"/>
      <c r="C849" s="607"/>
      <c r="D849" s="607"/>
      <c r="E849" s="608"/>
      <c r="F849" s="47"/>
      <c r="G849" s="47"/>
      <c r="H849" s="47"/>
      <c r="I849" s="47"/>
      <c r="J849" s="47"/>
      <c r="K849" s="47"/>
      <c r="L849" s="85">
        <f>L829+L823+L817+L811+L805+L798+L792+L786+L780+L774+L768+L761+L754+L748+L742</f>
        <v>637.69399999999996</v>
      </c>
      <c r="M849" s="85">
        <f>M829+M823+M817+M811+M805+M798+M792+M786+M780+M774+M768+M761+M754+M748+M742</f>
        <v>138.74086975</v>
      </c>
      <c r="N849" s="85">
        <f>N840+N828+N822+N816+N810+N804+N797+N791+N785+N779+N773+N766+N759+N753+N747</f>
        <v>31.936589000000001</v>
      </c>
      <c r="O849" s="85">
        <f>O840+O828+O822+O816+O810+O804+O797+O791+O785+O779+O773+O766+O759+O753+O747</f>
        <v>378.56967000000003</v>
      </c>
      <c r="P849" s="85">
        <f>P840+P828+P822+P816+P810+P804+P797+P791+P785+P779+P773+P766+P759+P753+P747</f>
        <v>45.117234889999999</v>
      </c>
      <c r="Q849" s="185">
        <f>Q840+Q828+Q822+Q816+Q810+Q804+Q797+W791+W785+Q779+Q773+Q766+Q759+Q753+Q747</f>
        <v>63.617600000000003</v>
      </c>
      <c r="R849" s="185">
        <f>R840+R828+R822+R816+R810+R804+R797+R791+R785+R779+R773+R766+R759+R753+R747</f>
        <v>59.121794749999992</v>
      </c>
      <c r="S849" s="185">
        <f>S840+S828+S822+S816+S810+S804+S797+S791+S785+S779+S773+S766+S759+S753+S747</f>
        <v>8.0007374999999996</v>
      </c>
      <c r="T849" s="185">
        <f>T840+T828+T822+T816+T810+T804+T797+T791+T785+T779+T773+T766+T759+T753+T747</f>
        <v>8.0007374999999996</v>
      </c>
      <c r="U849" s="185">
        <f>U840+U828+U822+U816+U810+U804+U797+U791+U785+U779+U773+U766+U759+U753+U747</f>
        <v>594.36436364000008</v>
      </c>
      <c r="V849" s="177" t="s">
        <v>11</v>
      </c>
      <c r="W849" s="200">
        <f t="shared" ref="W849:AU849" si="387">W840+W828+W822+W816+W810+W804+W797+AC791+AC785+W779+W773+W766+W759+W753+W747</f>
        <v>63617.599999999999</v>
      </c>
      <c r="X849" s="200">
        <f t="shared" si="387"/>
        <v>0</v>
      </c>
      <c r="Y849" s="200">
        <f t="shared" si="387"/>
        <v>0</v>
      </c>
      <c r="Z849" s="200">
        <f t="shared" si="387"/>
        <v>0</v>
      </c>
      <c r="AA849" s="200">
        <f t="shared" si="387"/>
        <v>0</v>
      </c>
      <c r="AB849" s="200">
        <f t="shared" si="387"/>
        <v>0</v>
      </c>
      <c r="AC849" s="200">
        <f t="shared" si="387"/>
        <v>0</v>
      </c>
      <c r="AD849" s="200">
        <f t="shared" si="387"/>
        <v>0</v>
      </c>
      <c r="AE849" s="200">
        <f t="shared" si="387"/>
        <v>0</v>
      </c>
      <c r="AF849" s="200">
        <f t="shared" si="387"/>
        <v>0</v>
      </c>
      <c r="AG849" s="200">
        <f t="shared" si="387"/>
        <v>0</v>
      </c>
      <c r="AH849" s="201">
        <f t="shared" si="387"/>
        <v>0</v>
      </c>
      <c r="AI849" s="201">
        <f t="shared" si="387"/>
        <v>0</v>
      </c>
      <c r="AJ849" s="201">
        <f t="shared" si="387"/>
        <v>0</v>
      </c>
      <c r="AK849" s="200">
        <f t="shared" si="387"/>
        <v>169.93</v>
      </c>
      <c r="AL849" s="200">
        <f t="shared" si="387"/>
        <v>251949.81492</v>
      </c>
      <c r="AM849" s="200">
        <f t="shared" si="387"/>
        <v>0</v>
      </c>
      <c r="AN849" s="200">
        <f t="shared" si="387"/>
        <v>0</v>
      </c>
      <c r="AO849" s="200">
        <f t="shared" si="387"/>
        <v>0</v>
      </c>
      <c r="AP849" s="200">
        <f t="shared" si="387"/>
        <v>0</v>
      </c>
      <c r="AQ849" s="200">
        <f t="shared" si="387"/>
        <v>0</v>
      </c>
      <c r="AR849" s="200">
        <f t="shared" si="387"/>
        <v>0</v>
      </c>
      <c r="AS849" s="200">
        <f t="shared" si="387"/>
        <v>0</v>
      </c>
      <c r="AT849" s="200">
        <f t="shared" si="387"/>
        <v>0</v>
      </c>
      <c r="AU849" s="201">
        <f t="shared" si="387"/>
        <v>0</v>
      </c>
      <c r="AV849" s="332"/>
    </row>
    <row r="850" spans="1:48" ht="15.75" hidden="1" customHeight="1">
      <c r="A850" s="647" t="s">
        <v>926</v>
      </c>
      <c r="B850" s="500"/>
      <c r="C850" s="500"/>
      <c r="D850" s="500"/>
      <c r="E850" s="500"/>
      <c r="F850" s="500"/>
      <c r="G850" s="500"/>
      <c r="H850" s="500"/>
      <c r="I850" s="500"/>
      <c r="J850" s="500"/>
      <c r="K850" s="500"/>
      <c r="L850" s="500"/>
      <c r="M850" s="500"/>
      <c r="N850" s="500"/>
      <c r="O850" s="500"/>
      <c r="P850" s="500"/>
      <c r="Q850" s="500"/>
      <c r="R850" s="500"/>
      <c r="S850" s="500"/>
      <c r="T850" s="500"/>
      <c r="U850" s="500"/>
      <c r="V850" s="500"/>
      <c r="W850" s="500"/>
      <c r="X850" s="500"/>
      <c r="Y850" s="500"/>
      <c r="Z850" s="500"/>
      <c r="AA850" s="500"/>
      <c r="AB850" s="500"/>
      <c r="AC850" s="500"/>
      <c r="AD850" s="500"/>
      <c r="AE850" s="500"/>
      <c r="AF850" s="500"/>
      <c r="AG850" s="500"/>
      <c r="AH850" s="500"/>
      <c r="AI850" s="500"/>
      <c r="AJ850" s="500"/>
      <c r="AK850" s="500"/>
      <c r="AL850" s="500"/>
      <c r="AM850" s="500"/>
      <c r="AN850" s="500"/>
      <c r="AO850" s="500"/>
      <c r="AP850" s="500"/>
      <c r="AQ850" s="500"/>
      <c r="AR850" s="500"/>
      <c r="AS850" s="500"/>
      <c r="AT850" s="500"/>
      <c r="AU850" s="500"/>
      <c r="AV850" s="501"/>
    </row>
    <row r="851" spans="1:48" ht="15.75" hidden="1" customHeight="1">
      <c r="A851" s="646" t="s">
        <v>927</v>
      </c>
      <c r="B851" s="503"/>
      <c r="C851" s="503"/>
      <c r="D851" s="503"/>
      <c r="E851" s="503"/>
      <c r="F851" s="503"/>
      <c r="G851" s="503"/>
      <c r="H851" s="503"/>
      <c r="I851" s="503"/>
      <c r="J851" s="503"/>
      <c r="K851" s="503"/>
      <c r="L851" s="503"/>
      <c r="M851" s="503"/>
      <c r="N851" s="503"/>
      <c r="O851" s="503"/>
      <c r="P851" s="503"/>
      <c r="Q851" s="503"/>
      <c r="R851" s="503"/>
      <c r="S851" s="503"/>
      <c r="T851" s="503"/>
      <c r="U851" s="503"/>
      <c r="V851" s="503"/>
      <c r="W851" s="503"/>
      <c r="X851" s="503"/>
      <c r="Y851" s="503"/>
      <c r="Z851" s="503"/>
      <c r="AA851" s="503"/>
      <c r="AB851" s="503"/>
      <c r="AC851" s="503"/>
      <c r="AD851" s="503"/>
      <c r="AE851" s="503"/>
      <c r="AF851" s="503"/>
      <c r="AG851" s="503"/>
      <c r="AH851" s="503"/>
      <c r="AI851" s="503"/>
      <c r="AJ851" s="503"/>
      <c r="AK851" s="503"/>
      <c r="AL851" s="503"/>
      <c r="AM851" s="503"/>
      <c r="AN851" s="503"/>
      <c r="AO851" s="503"/>
      <c r="AP851" s="503"/>
      <c r="AQ851" s="503"/>
      <c r="AR851" s="503"/>
      <c r="AS851" s="503"/>
      <c r="AT851" s="503"/>
      <c r="AU851" s="503"/>
      <c r="AV851" s="504"/>
    </row>
    <row r="852" spans="1:48" ht="19.5" hidden="1" customHeight="1">
      <c r="A852" s="556" t="s">
        <v>628</v>
      </c>
      <c r="B852" s="557"/>
      <c r="C852" s="557"/>
      <c r="D852" s="557"/>
      <c r="E852" s="557"/>
      <c r="F852" s="557"/>
      <c r="G852" s="557"/>
      <c r="H852" s="557"/>
      <c r="I852" s="557"/>
      <c r="J852" s="557"/>
      <c r="K852" s="557"/>
      <c r="L852" s="557"/>
      <c r="M852" s="557"/>
      <c r="N852" s="557"/>
      <c r="O852" s="557"/>
      <c r="P852" s="557"/>
      <c r="Q852" s="557"/>
      <c r="R852" s="557"/>
      <c r="S852" s="557"/>
      <c r="T852" s="557"/>
      <c r="U852" s="557"/>
      <c r="V852" s="557"/>
      <c r="W852" s="558"/>
      <c r="X852" s="558"/>
      <c r="Y852" s="558"/>
      <c r="Z852" s="558"/>
      <c r="AA852" s="558"/>
      <c r="AB852" s="558"/>
      <c r="AC852" s="558"/>
      <c r="AD852" s="558"/>
      <c r="AE852" s="558"/>
      <c r="AF852" s="558"/>
      <c r="AG852" s="558"/>
      <c r="AH852" s="558"/>
      <c r="AI852" s="558"/>
      <c r="AJ852" s="558"/>
      <c r="AK852" s="558"/>
      <c r="AL852" s="558"/>
      <c r="AM852" s="558"/>
      <c r="AN852" s="558"/>
      <c r="AO852" s="558"/>
      <c r="AP852" s="558"/>
      <c r="AQ852" s="558"/>
      <c r="AR852" s="558"/>
      <c r="AS852" s="558"/>
      <c r="AT852" s="558"/>
      <c r="AU852" s="558"/>
      <c r="AV852" s="559"/>
    </row>
    <row r="853" spans="1:48" hidden="1">
      <c r="A853" s="580" t="s">
        <v>644</v>
      </c>
      <c r="B853" s="620"/>
      <c r="C853" s="620"/>
      <c r="D853" s="620"/>
      <c r="E853" s="620"/>
      <c r="F853" s="620"/>
      <c r="G853" s="620"/>
      <c r="H853" s="620"/>
      <c r="I853" s="620"/>
      <c r="J853" s="620"/>
      <c r="K853" s="620"/>
      <c r="L853" s="620"/>
      <c r="M853" s="620"/>
      <c r="N853" s="620"/>
      <c r="O853" s="620"/>
      <c r="P853" s="620"/>
      <c r="Q853" s="620"/>
      <c r="R853" s="620"/>
      <c r="S853" s="620"/>
      <c r="T853" s="620"/>
      <c r="U853" s="620"/>
      <c r="V853" s="621"/>
      <c r="W853" s="190"/>
      <c r="X853" s="190"/>
      <c r="Y853" s="190"/>
      <c r="Z853" s="190"/>
      <c r="AA853" s="190"/>
      <c r="AB853" s="190"/>
      <c r="AC853" s="190"/>
      <c r="AD853" s="190"/>
      <c r="AE853" s="190"/>
      <c r="AF853" s="190"/>
      <c r="AG853" s="190"/>
      <c r="AH853" s="188"/>
      <c r="AI853" s="188"/>
      <c r="AJ853" s="188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88"/>
      <c r="AV853" s="302"/>
    </row>
    <row r="854" spans="1:48" ht="19.5" hidden="1" customHeight="1">
      <c r="A854" s="556" t="s">
        <v>643</v>
      </c>
      <c r="B854" s="557"/>
      <c r="C854" s="557"/>
      <c r="D854" s="557"/>
      <c r="E854" s="557"/>
      <c r="F854" s="557"/>
      <c r="G854" s="557"/>
      <c r="H854" s="557"/>
      <c r="I854" s="557"/>
      <c r="J854" s="557"/>
      <c r="K854" s="557"/>
      <c r="L854" s="557"/>
      <c r="M854" s="557"/>
      <c r="N854" s="557"/>
      <c r="O854" s="557"/>
      <c r="P854" s="557"/>
      <c r="Q854" s="557"/>
      <c r="R854" s="557"/>
      <c r="S854" s="557"/>
      <c r="T854" s="557"/>
      <c r="U854" s="557"/>
      <c r="V854" s="557"/>
      <c r="W854" s="558"/>
      <c r="X854" s="558"/>
      <c r="Y854" s="558"/>
      <c r="Z854" s="558"/>
      <c r="AA854" s="558"/>
      <c r="AB854" s="558"/>
      <c r="AC854" s="558"/>
      <c r="AD854" s="558"/>
      <c r="AE854" s="558"/>
      <c r="AF854" s="558"/>
      <c r="AG854" s="558"/>
      <c r="AH854" s="558"/>
      <c r="AI854" s="558"/>
      <c r="AJ854" s="558"/>
      <c r="AK854" s="558"/>
      <c r="AL854" s="558"/>
      <c r="AM854" s="558"/>
      <c r="AN854" s="558"/>
      <c r="AO854" s="558"/>
      <c r="AP854" s="558"/>
      <c r="AQ854" s="558"/>
      <c r="AR854" s="558"/>
      <c r="AS854" s="558"/>
      <c r="AT854" s="558"/>
      <c r="AU854" s="558"/>
      <c r="AV854" s="559"/>
    </row>
    <row r="855" spans="1:48" hidden="1">
      <c r="A855" s="580" t="s">
        <v>644</v>
      </c>
      <c r="B855" s="620"/>
      <c r="C855" s="620"/>
      <c r="D855" s="620"/>
      <c r="E855" s="620"/>
      <c r="F855" s="620"/>
      <c r="G855" s="620"/>
      <c r="H855" s="620"/>
      <c r="I855" s="620"/>
      <c r="J855" s="620"/>
      <c r="K855" s="620"/>
      <c r="L855" s="620"/>
      <c r="M855" s="620"/>
      <c r="N855" s="620"/>
      <c r="O855" s="620"/>
      <c r="P855" s="620"/>
      <c r="Q855" s="620"/>
      <c r="R855" s="620"/>
      <c r="S855" s="620"/>
      <c r="T855" s="620"/>
      <c r="U855" s="620"/>
      <c r="V855" s="621"/>
      <c r="W855" s="190"/>
      <c r="X855" s="190"/>
      <c r="Y855" s="190"/>
      <c r="Z855" s="190"/>
      <c r="AA855" s="190"/>
      <c r="AB855" s="190"/>
      <c r="AC855" s="190"/>
      <c r="AD855" s="190"/>
      <c r="AE855" s="190"/>
      <c r="AF855" s="190"/>
      <c r="AG855" s="190"/>
      <c r="AH855" s="188"/>
      <c r="AI855" s="188"/>
      <c r="AJ855" s="188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88"/>
      <c r="AV855" s="302"/>
    </row>
    <row r="856" spans="1:48" ht="15.75" hidden="1" customHeight="1">
      <c r="A856" s="8"/>
      <c r="B856" s="544" t="s">
        <v>47</v>
      </c>
      <c r="C856" s="545"/>
      <c r="D856" s="545"/>
      <c r="E856" s="545"/>
      <c r="F856" s="545"/>
      <c r="G856" s="545"/>
      <c r="H856" s="545"/>
      <c r="I856" s="545"/>
      <c r="J856" s="545"/>
      <c r="K856" s="545"/>
      <c r="L856" s="545"/>
      <c r="M856" s="546"/>
      <c r="N856" s="85"/>
      <c r="O856" s="85"/>
      <c r="P856" s="85"/>
      <c r="Q856" s="85"/>
      <c r="R856" s="85"/>
      <c r="S856" s="85"/>
      <c r="T856" s="85"/>
      <c r="U856" s="9"/>
      <c r="V856" s="172"/>
      <c r="W856" s="190"/>
      <c r="X856" s="190"/>
      <c r="Y856" s="190"/>
      <c r="Z856" s="190"/>
      <c r="AA856" s="190"/>
      <c r="AB856" s="190"/>
      <c r="AC856" s="190"/>
      <c r="AD856" s="190"/>
      <c r="AE856" s="190"/>
      <c r="AF856" s="190"/>
      <c r="AG856" s="190"/>
      <c r="AH856" s="188"/>
      <c r="AI856" s="188"/>
      <c r="AJ856" s="188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88"/>
      <c r="AV856" s="302"/>
    </row>
    <row r="857" spans="1:48" hidden="1">
      <c r="A857" s="600"/>
      <c r="B857" s="601"/>
      <c r="C857" s="601"/>
      <c r="D857" s="601"/>
      <c r="E857" s="602"/>
      <c r="F857" s="47"/>
      <c r="G857" s="47"/>
      <c r="H857" s="47"/>
      <c r="I857" s="47"/>
      <c r="J857" s="47"/>
      <c r="K857" s="47"/>
      <c r="L857" s="47"/>
      <c r="M857" s="47"/>
      <c r="N857" s="85">
        <v>0</v>
      </c>
      <c r="O857" s="85">
        <v>0</v>
      </c>
      <c r="P857" s="85">
        <v>0</v>
      </c>
      <c r="Q857" s="85">
        <v>0</v>
      </c>
      <c r="R857" s="85">
        <v>0</v>
      </c>
      <c r="S857" s="85">
        <v>0</v>
      </c>
      <c r="T857" s="85">
        <v>0</v>
      </c>
      <c r="U857" s="85">
        <v>0</v>
      </c>
      <c r="V857" s="172" t="s">
        <v>3</v>
      </c>
      <c r="W857" s="191">
        <v>0</v>
      </c>
      <c r="X857" s="191">
        <v>0</v>
      </c>
      <c r="Y857" s="191">
        <v>0</v>
      </c>
      <c r="Z857" s="191">
        <v>0</v>
      </c>
      <c r="AA857" s="191">
        <v>0</v>
      </c>
      <c r="AB857" s="191">
        <v>0</v>
      </c>
      <c r="AC857" s="191">
        <v>0</v>
      </c>
      <c r="AD857" s="191">
        <v>0</v>
      </c>
      <c r="AE857" s="191">
        <v>0</v>
      </c>
      <c r="AF857" s="191">
        <v>0</v>
      </c>
      <c r="AG857" s="191">
        <v>0</v>
      </c>
      <c r="AH857" s="85">
        <v>0</v>
      </c>
      <c r="AI857" s="85">
        <v>0</v>
      </c>
      <c r="AJ857" s="85">
        <v>0</v>
      </c>
      <c r="AK857" s="191">
        <v>0</v>
      </c>
      <c r="AL857" s="191">
        <v>0</v>
      </c>
      <c r="AM857" s="191">
        <v>0</v>
      </c>
      <c r="AN857" s="191">
        <v>0</v>
      </c>
      <c r="AO857" s="191">
        <v>0</v>
      </c>
      <c r="AP857" s="191">
        <v>0</v>
      </c>
      <c r="AQ857" s="191">
        <v>0</v>
      </c>
      <c r="AR857" s="191">
        <v>0</v>
      </c>
      <c r="AS857" s="191">
        <v>0</v>
      </c>
      <c r="AT857" s="191">
        <v>0</v>
      </c>
      <c r="AU857" s="85">
        <v>0</v>
      </c>
      <c r="AV857" s="302"/>
    </row>
    <row r="858" spans="1:48" ht="15.75" hidden="1" customHeight="1">
      <c r="A858" s="603"/>
      <c r="B858" s="604"/>
      <c r="C858" s="604"/>
      <c r="D858" s="604"/>
      <c r="E858" s="605"/>
      <c r="F858" s="47"/>
      <c r="G858" s="47"/>
      <c r="H858" s="47"/>
      <c r="I858" s="47"/>
      <c r="J858" s="47"/>
      <c r="K858" s="47"/>
      <c r="L858" s="47"/>
      <c r="M858" s="47"/>
      <c r="N858" s="85">
        <v>0</v>
      </c>
      <c r="O858" s="85">
        <v>0</v>
      </c>
      <c r="P858" s="85">
        <v>0</v>
      </c>
      <c r="Q858" s="85">
        <v>0</v>
      </c>
      <c r="R858" s="85">
        <v>0</v>
      </c>
      <c r="S858" s="85">
        <v>0</v>
      </c>
      <c r="T858" s="85">
        <v>0</v>
      </c>
      <c r="U858" s="85">
        <v>0</v>
      </c>
      <c r="V858" s="172" t="s">
        <v>8</v>
      </c>
      <c r="W858" s="191">
        <v>0</v>
      </c>
      <c r="X858" s="191">
        <v>0</v>
      </c>
      <c r="Y858" s="191">
        <v>0</v>
      </c>
      <c r="Z858" s="191">
        <v>0</v>
      </c>
      <c r="AA858" s="191">
        <v>0</v>
      </c>
      <c r="AB858" s="191">
        <v>0</v>
      </c>
      <c r="AC858" s="191">
        <v>0</v>
      </c>
      <c r="AD858" s="191">
        <v>0</v>
      </c>
      <c r="AE858" s="191">
        <v>0</v>
      </c>
      <c r="AF858" s="191">
        <v>0</v>
      </c>
      <c r="AG858" s="191">
        <v>0</v>
      </c>
      <c r="AH858" s="85">
        <v>0</v>
      </c>
      <c r="AI858" s="85">
        <v>0</v>
      </c>
      <c r="AJ858" s="85">
        <v>0</v>
      </c>
      <c r="AK858" s="191">
        <v>0</v>
      </c>
      <c r="AL858" s="191">
        <v>0</v>
      </c>
      <c r="AM858" s="191">
        <v>0</v>
      </c>
      <c r="AN858" s="191">
        <v>0</v>
      </c>
      <c r="AO858" s="191">
        <v>0</v>
      </c>
      <c r="AP858" s="191">
        <v>0</v>
      </c>
      <c r="AQ858" s="191">
        <v>0</v>
      </c>
      <c r="AR858" s="191">
        <v>0</v>
      </c>
      <c r="AS858" s="191">
        <v>0</v>
      </c>
      <c r="AT858" s="191">
        <v>0</v>
      </c>
      <c r="AU858" s="85">
        <v>0</v>
      </c>
      <c r="AV858" s="302"/>
    </row>
    <row r="859" spans="1:48" ht="31.5" hidden="1">
      <c r="A859" s="603"/>
      <c r="B859" s="604"/>
      <c r="C859" s="604"/>
      <c r="D859" s="604"/>
      <c r="E859" s="605"/>
      <c r="F859" s="47"/>
      <c r="G859" s="47"/>
      <c r="H859" s="47"/>
      <c r="I859" s="47"/>
      <c r="J859" s="47"/>
      <c r="K859" s="47"/>
      <c r="L859" s="47"/>
      <c r="M859" s="47"/>
      <c r="N859" s="85">
        <v>0</v>
      </c>
      <c r="O859" s="85">
        <v>0</v>
      </c>
      <c r="P859" s="85">
        <v>0</v>
      </c>
      <c r="Q859" s="85">
        <v>0</v>
      </c>
      <c r="R859" s="85">
        <v>0</v>
      </c>
      <c r="S859" s="85">
        <v>0</v>
      </c>
      <c r="T859" s="85">
        <v>0</v>
      </c>
      <c r="U859" s="85">
        <v>0</v>
      </c>
      <c r="V859" s="172" t="s">
        <v>50</v>
      </c>
      <c r="W859" s="191">
        <v>0</v>
      </c>
      <c r="X859" s="191">
        <v>0</v>
      </c>
      <c r="Y859" s="191">
        <v>0</v>
      </c>
      <c r="Z859" s="191">
        <v>0</v>
      </c>
      <c r="AA859" s="191">
        <v>0</v>
      </c>
      <c r="AB859" s="191">
        <v>0</v>
      </c>
      <c r="AC859" s="191">
        <v>0</v>
      </c>
      <c r="AD859" s="191">
        <v>0</v>
      </c>
      <c r="AE859" s="191">
        <v>0</v>
      </c>
      <c r="AF859" s="191">
        <v>0</v>
      </c>
      <c r="AG859" s="191">
        <v>0</v>
      </c>
      <c r="AH859" s="85">
        <v>0</v>
      </c>
      <c r="AI859" s="85">
        <v>0</v>
      </c>
      <c r="AJ859" s="85">
        <v>0</v>
      </c>
      <c r="AK859" s="191">
        <v>0</v>
      </c>
      <c r="AL859" s="191">
        <v>0</v>
      </c>
      <c r="AM859" s="191">
        <v>0</v>
      </c>
      <c r="AN859" s="191">
        <v>0</v>
      </c>
      <c r="AO859" s="191">
        <v>0</v>
      </c>
      <c r="AP859" s="191">
        <v>0</v>
      </c>
      <c r="AQ859" s="191">
        <v>0</v>
      </c>
      <c r="AR859" s="191">
        <v>0</v>
      </c>
      <c r="AS859" s="191">
        <v>0</v>
      </c>
      <c r="AT859" s="191">
        <v>0</v>
      </c>
      <c r="AU859" s="85">
        <v>0</v>
      </c>
      <c r="AV859" s="302"/>
    </row>
    <row r="860" spans="1:48" hidden="1">
      <c r="A860" s="603"/>
      <c r="B860" s="604"/>
      <c r="C860" s="604"/>
      <c r="D860" s="604"/>
      <c r="E860" s="605"/>
      <c r="F860" s="47"/>
      <c r="G860" s="47"/>
      <c r="H860" s="47"/>
      <c r="I860" s="47"/>
      <c r="J860" s="47"/>
      <c r="K860" s="47"/>
      <c r="L860" s="47"/>
      <c r="M860" s="47"/>
      <c r="N860" s="85">
        <v>0</v>
      </c>
      <c r="O860" s="85">
        <v>0</v>
      </c>
      <c r="P860" s="85">
        <v>0</v>
      </c>
      <c r="Q860" s="85">
        <v>0</v>
      </c>
      <c r="R860" s="85">
        <v>0</v>
      </c>
      <c r="S860" s="85">
        <v>0</v>
      </c>
      <c r="T860" s="85">
        <v>0</v>
      </c>
      <c r="U860" s="85">
        <v>0</v>
      </c>
      <c r="V860" s="172" t="s">
        <v>51</v>
      </c>
      <c r="W860" s="191">
        <v>0</v>
      </c>
      <c r="X860" s="191">
        <v>0</v>
      </c>
      <c r="Y860" s="191">
        <v>0</v>
      </c>
      <c r="Z860" s="191">
        <v>0</v>
      </c>
      <c r="AA860" s="191">
        <v>0</v>
      </c>
      <c r="AB860" s="191">
        <v>0</v>
      </c>
      <c r="AC860" s="191">
        <v>0</v>
      </c>
      <c r="AD860" s="191">
        <v>0</v>
      </c>
      <c r="AE860" s="191">
        <v>0</v>
      </c>
      <c r="AF860" s="191">
        <v>0</v>
      </c>
      <c r="AG860" s="191">
        <v>0</v>
      </c>
      <c r="AH860" s="85">
        <v>0</v>
      </c>
      <c r="AI860" s="85">
        <v>0</v>
      </c>
      <c r="AJ860" s="85">
        <v>0</v>
      </c>
      <c r="AK860" s="191">
        <v>0</v>
      </c>
      <c r="AL860" s="191">
        <v>0</v>
      </c>
      <c r="AM860" s="191">
        <v>0</v>
      </c>
      <c r="AN860" s="191">
        <v>0</v>
      </c>
      <c r="AO860" s="191">
        <v>0</v>
      </c>
      <c r="AP860" s="191">
        <v>0</v>
      </c>
      <c r="AQ860" s="191">
        <v>0</v>
      </c>
      <c r="AR860" s="191">
        <v>0</v>
      </c>
      <c r="AS860" s="191">
        <v>0</v>
      </c>
      <c r="AT860" s="191">
        <v>0</v>
      </c>
      <c r="AU860" s="85">
        <v>0</v>
      </c>
      <c r="AV860" s="302"/>
    </row>
    <row r="861" spans="1:48" hidden="1">
      <c r="A861" s="603"/>
      <c r="B861" s="604"/>
      <c r="C861" s="604"/>
      <c r="D861" s="604"/>
      <c r="E861" s="605"/>
      <c r="F861" s="47"/>
      <c r="G861" s="47"/>
      <c r="H861" s="47"/>
      <c r="I861" s="47"/>
      <c r="J861" s="47"/>
      <c r="K861" s="47"/>
      <c r="L861" s="47"/>
      <c r="M861" s="47"/>
      <c r="N861" s="85">
        <v>0</v>
      </c>
      <c r="O861" s="85">
        <v>0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85">
        <v>0</v>
      </c>
      <c r="V861" s="172" t="s">
        <v>52</v>
      </c>
      <c r="W861" s="191">
        <v>0</v>
      </c>
      <c r="X861" s="191">
        <v>0</v>
      </c>
      <c r="Y861" s="191">
        <v>0</v>
      </c>
      <c r="Z861" s="191">
        <v>0</v>
      </c>
      <c r="AA861" s="191">
        <v>0</v>
      </c>
      <c r="AB861" s="191">
        <v>0</v>
      </c>
      <c r="AC861" s="191">
        <v>0</v>
      </c>
      <c r="AD861" s="191">
        <v>0</v>
      </c>
      <c r="AE861" s="191">
        <v>0</v>
      </c>
      <c r="AF861" s="191">
        <v>0</v>
      </c>
      <c r="AG861" s="191">
        <v>0</v>
      </c>
      <c r="AH861" s="85">
        <v>0</v>
      </c>
      <c r="AI861" s="85">
        <v>0</v>
      </c>
      <c r="AJ861" s="85">
        <v>0</v>
      </c>
      <c r="AK861" s="191">
        <v>0</v>
      </c>
      <c r="AL861" s="191">
        <v>0</v>
      </c>
      <c r="AM861" s="191">
        <v>0</v>
      </c>
      <c r="AN861" s="191">
        <v>0</v>
      </c>
      <c r="AO861" s="191">
        <v>0</v>
      </c>
      <c r="AP861" s="191">
        <v>0</v>
      </c>
      <c r="AQ861" s="191">
        <v>0</v>
      </c>
      <c r="AR861" s="191">
        <v>0</v>
      </c>
      <c r="AS861" s="191">
        <v>0</v>
      </c>
      <c r="AT861" s="191">
        <v>0</v>
      </c>
      <c r="AU861" s="85">
        <v>0</v>
      </c>
      <c r="AV861" s="302"/>
    </row>
    <row r="862" spans="1:48" hidden="1">
      <c r="A862" s="606"/>
      <c r="B862" s="607"/>
      <c r="C862" s="607"/>
      <c r="D862" s="607"/>
      <c r="E862" s="608"/>
      <c r="F862" s="47"/>
      <c r="G862" s="47"/>
      <c r="H862" s="47"/>
      <c r="I862" s="47"/>
      <c r="J862" s="47"/>
      <c r="K862" s="47"/>
      <c r="L862" s="85">
        <v>0</v>
      </c>
      <c r="M862" s="85" t="s">
        <v>805</v>
      </c>
      <c r="N862" s="85">
        <v>0</v>
      </c>
      <c r="O862" s="85">
        <v>0</v>
      </c>
      <c r="P862" s="85">
        <v>0</v>
      </c>
      <c r="Q862" s="185">
        <v>0</v>
      </c>
      <c r="R862" s="185">
        <v>0</v>
      </c>
      <c r="S862" s="185">
        <v>0</v>
      </c>
      <c r="T862" s="185">
        <v>0</v>
      </c>
      <c r="U862" s="185">
        <v>0</v>
      </c>
      <c r="V862" s="177" t="s">
        <v>11</v>
      </c>
      <c r="W862" s="200">
        <v>0</v>
      </c>
      <c r="X862" s="200">
        <v>0</v>
      </c>
      <c r="Y862" s="200">
        <v>0</v>
      </c>
      <c r="Z862" s="200">
        <v>0</v>
      </c>
      <c r="AA862" s="200">
        <v>0</v>
      </c>
      <c r="AB862" s="200">
        <v>0</v>
      </c>
      <c r="AC862" s="200">
        <v>0</v>
      </c>
      <c r="AD862" s="200">
        <v>0</v>
      </c>
      <c r="AE862" s="200">
        <v>0</v>
      </c>
      <c r="AF862" s="200">
        <v>0</v>
      </c>
      <c r="AG862" s="200">
        <v>0</v>
      </c>
      <c r="AH862" s="201">
        <v>0</v>
      </c>
      <c r="AI862" s="201">
        <v>0</v>
      </c>
      <c r="AJ862" s="201">
        <v>0</v>
      </c>
      <c r="AK862" s="200">
        <v>0</v>
      </c>
      <c r="AL862" s="200">
        <v>0</v>
      </c>
      <c r="AM862" s="200">
        <v>0</v>
      </c>
      <c r="AN862" s="200">
        <v>0</v>
      </c>
      <c r="AO862" s="200">
        <v>0</v>
      </c>
      <c r="AP862" s="200">
        <v>0</v>
      </c>
      <c r="AQ862" s="200">
        <v>0</v>
      </c>
      <c r="AR862" s="200">
        <v>0</v>
      </c>
      <c r="AS862" s="200">
        <v>0</v>
      </c>
      <c r="AT862" s="200">
        <v>0</v>
      </c>
      <c r="AU862" s="201">
        <v>0</v>
      </c>
      <c r="AV862" s="332"/>
    </row>
    <row r="863" spans="1:48" ht="15.75" hidden="1" customHeight="1">
      <c r="A863" s="178"/>
      <c r="B863" s="625" t="s">
        <v>806</v>
      </c>
      <c r="C863" s="626"/>
      <c r="D863" s="626"/>
      <c r="E863" s="626"/>
      <c r="F863" s="626"/>
      <c r="G863" s="626"/>
      <c r="H863" s="626"/>
      <c r="I863" s="626"/>
      <c r="J863" s="626"/>
      <c r="K863" s="626"/>
      <c r="L863" s="626"/>
      <c r="M863" s="626"/>
      <c r="N863" s="626"/>
      <c r="O863" s="626"/>
      <c r="P863" s="626"/>
      <c r="Q863" s="626"/>
      <c r="R863" s="626"/>
      <c r="S863" s="626"/>
      <c r="T863" s="626"/>
      <c r="U863" s="626"/>
      <c r="V863" s="626"/>
      <c r="W863" s="461"/>
      <c r="X863" s="461"/>
      <c r="Y863" s="461"/>
      <c r="Z863" s="461"/>
      <c r="AA863" s="461"/>
      <c r="AB863" s="461"/>
      <c r="AC863" s="461"/>
      <c r="AD863" s="461"/>
      <c r="AE863" s="461"/>
      <c r="AF863" s="461"/>
      <c r="AG863" s="461"/>
      <c r="AH863" s="461"/>
      <c r="AI863" s="461"/>
      <c r="AJ863" s="461"/>
      <c r="AK863" s="461"/>
      <c r="AL863" s="461"/>
      <c r="AM863" s="461"/>
      <c r="AN863" s="461"/>
      <c r="AO863" s="461"/>
      <c r="AP863" s="461"/>
      <c r="AQ863" s="461"/>
      <c r="AR863" s="461"/>
      <c r="AS863" s="461"/>
      <c r="AT863" s="461"/>
      <c r="AU863" s="461"/>
      <c r="AV863" s="462"/>
    </row>
    <row r="864" spans="1:48" ht="19.5" hidden="1" customHeight="1">
      <c r="A864" s="556" t="s">
        <v>628</v>
      </c>
      <c r="B864" s="557"/>
      <c r="C864" s="557"/>
      <c r="D864" s="557"/>
      <c r="E864" s="557"/>
      <c r="F864" s="557"/>
      <c r="G864" s="557"/>
      <c r="H864" s="557"/>
      <c r="I864" s="557"/>
      <c r="J864" s="557"/>
      <c r="K864" s="557"/>
      <c r="L864" s="557"/>
      <c r="M864" s="557"/>
      <c r="N864" s="557"/>
      <c r="O864" s="557"/>
      <c r="P864" s="557"/>
      <c r="Q864" s="557"/>
      <c r="R864" s="557"/>
      <c r="S864" s="557"/>
      <c r="T864" s="557"/>
      <c r="U864" s="557"/>
      <c r="V864" s="557"/>
      <c r="W864" s="558"/>
      <c r="X864" s="558"/>
      <c r="Y864" s="558"/>
      <c r="Z864" s="558"/>
      <c r="AA864" s="558"/>
      <c r="AB864" s="558"/>
      <c r="AC864" s="558"/>
      <c r="AD864" s="558"/>
      <c r="AE864" s="558"/>
      <c r="AF864" s="558"/>
      <c r="AG864" s="558"/>
      <c r="AH864" s="558"/>
      <c r="AI864" s="558"/>
      <c r="AJ864" s="558"/>
      <c r="AK864" s="558"/>
      <c r="AL864" s="558"/>
      <c r="AM864" s="558"/>
      <c r="AN864" s="558"/>
      <c r="AO864" s="558"/>
      <c r="AP864" s="558"/>
      <c r="AQ864" s="558"/>
      <c r="AR864" s="558"/>
      <c r="AS864" s="558"/>
      <c r="AT864" s="558"/>
      <c r="AU864" s="558"/>
      <c r="AV864" s="559"/>
    </row>
    <row r="865" spans="1:48" hidden="1">
      <c r="A865" s="580" t="s">
        <v>644</v>
      </c>
      <c r="B865" s="620"/>
      <c r="C865" s="620"/>
      <c r="D865" s="620"/>
      <c r="E865" s="620"/>
      <c r="F865" s="620"/>
      <c r="G865" s="620"/>
      <c r="H865" s="620"/>
      <c r="I865" s="620"/>
      <c r="J865" s="620"/>
      <c r="K865" s="620"/>
      <c r="L865" s="620"/>
      <c r="M865" s="620"/>
      <c r="N865" s="620"/>
      <c r="O865" s="620"/>
      <c r="P865" s="620"/>
      <c r="Q865" s="620"/>
      <c r="R865" s="620"/>
      <c r="S865" s="620"/>
      <c r="T865" s="620"/>
      <c r="U865" s="620"/>
      <c r="V865" s="621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88"/>
      <c r="AI865" s="188"/>
      <c r="AJ865" s="188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88"/>
      <c r="AV865" s="302"/>
    </row>
    <row r="866" spans="1:48" ht="19.5" hidden="1" customHeight="1">
      <c r="A866" s="556" t="s">
        <v>643</v>
      </c>
      <c r="B866" s="557"/>
      <c r="C866" s="557"/>
      <c r="D866" s="557"/>
      <c r="E866" s="557"/>
      <c r="F866" s="557"/>
      <c r="G866" s="557"/>
      <c r="H866" s="557"/>
      <c r="I866" s="557"/>
      <c r="J866" s="557"/>
      <c r="K866" s="557"/>
      <c r="L866" s="557"/>
      <c r="M866" s="557"/>
      <c r="N866" s="557"/>
      <c r="O866" s="557"/>
      <c r="P866" s="557"/>
      <c r="Q866" s="557"/>
      <c r="R866" s="557"/>
      <c r="S866" s="557"/>
      <c r="T866" s="557"/>
      <c r="U866" s="557"/>
      <c r="V866" s="557"/>
      <c r="W866" s="558"/>
      <c r="X866" s="558"/>
      <c r="Y866" s="558"/>
      <c r="Z866" s="558"/>
      <c r="AA866" s="558"/>
      <c r="AB866" s="558"/>
      <c r="AC866" s="558"/>
      <c r="AD866" s="558"/>
      <c r="AE866" s="558"/>
      <c r="AF866" s="558"/>
      <c r="AG866" s="558"/>
      <c r="AH866" s="558"/>
      <c r="AI866" s="558"/>
      <c r="AJ866" s="558"/>
      <c r="AK866" s="558"/>
      <c r="AL866" s="558"/>
      <c r="AM866" s="558"/>
      <c r="AN866" s="558"/>
      <c r="AO866" s="558"/>
      <c r="AP866" s="558"/>
      <c r="AQ866" s="558"/>
      <c r="AR866" s="558"/>
      <c r="AS866" s="558"/>
      <c r="AT866" s="558"/>
      <c r="AU866" s="558"/>
      <c r="AV866" s="559"/>
    </row>
    <row r="867" spans="1:48" hidden="1">
      <c r="A867" s="580" t="s">
        <v>644</v>
      </c>
      <c r="B867" s="620"/>
      <c r="C867" s="620"/>
      <c r="D867" s="620"/>
      <c r="E867" s="620"/>
      <c r="F867" s="620"/>
      <c r="G867" s="620"/>
      <c r="H867" s="620"/>
      <c r="I867" s="620"/>
      <c r="J867" s="620"/>
      <c r="K867" s="620"/>
      <c r="L867" s="620"/>
      <c r="M867" s="620"/>
      <c r="N867" s="620"/>
      <c r="O867" s="620"/>
      <c r="P867" s="620"/>
      <c r="Q867" s="620"/>
      <c r="R867" s="620"/>
      <c r="S867" s="620"/>
      <c r="T867" s="620"/>
      <c r="U867" s="620"/>
      <c r="V867" s="621"/>
      <c r="W867" s="190"/>
      <c r="X867" s="190"/>
      <c r="Y867" s="190"/>
      <c r="Z867" s="190"/>
      <c r="AA867" s="190"/>
      <c r="AB867" s="190"/>
      <c r="AC867" s="190"/>
      <c r="AD867" s="190"/>
      <c r="AE867" s="190"/>
      <c r="AF867" s="190"/>
      <c r="AG867" s="190"/>
      <c r="AH867" s="188"/>
      <c r="AI867" s="188"/>
      <c r="AJ867" s="188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88"/>
      <c r="AV867" s="302"/>
    </row>
    <row r="868" spans="1:48" ht="15.75" hidden="1" customHeight="1">
      <c r="A868" s="178"/>
      <c r="B868" s="625" t="s">
        <v>807</v>
      </c>
      <c r="C868" s="626"/>
      <c r="D868" s="626"/>
      <c r="E868" s="626"/>
      <c r="F868" s="626"/>
      <c r="G868" s="626"/>
      <c r="H868" s="626"/>
      <c r="I868" s="626"/>
      <c r="J868" s="626"/>
      <c r="K868" s="626"/>
      <c r="L868" s="626"/>
      <c r="M868" s="626"/>
      <c r="N868" s="626"/>
      <c r="O868" s="626"/>
      <c r="P868" s="626"/>
      <c r="Q868" s="626"/>
      <c r="R868" s="626"/>
      <c r="S868" s="626"/>
      <c r="T868" s="626"/>
      <c r="U868" s="626"/>
      <c r="V868" s="626"/>
      <c r="W868" s="461"/>
      <c r="X868" s="461"/>
      <c r="Y868" s="461"/>
      <c r="Z868" s="461"/>
      <c r="AA868" s="461"/>
      <c r="AB868" s="461"/>
      <c r="AC868" s="461"/>
      <c r="AD868" s="461"/>
      <c r="AE868" s="461"/>
      <c r="AF868" s="461"/>
      <c r="AG868" s="461"/>
      <c r="AH868" s="461"/>
      <c r="AI868" s="461"/>
      <c r="AJ868" s="461"/>
      <c r="AK868" s="461"/>
      <c r="AL868" s="461"/>
      <c r="AM868" s="461"/>
      <c r="AN868" s="461"/>
      <c r="AO868" s="461"/>
      <c r="AP868" s="461"/>
      <c r="AQ868" s="461"/>
      <c r="AR868" s="461"/>
      <c r="AS868" s="461"/>
      <c r="AT868" s="461"/>
      <c r="AU868" s="461"/>
      <c r="AV868" s="462"/>
    </row>
    <row r="869" spans="1:48" ht="15.75" customHeight="1">
      <c r="A869" s="584" t="s">
        <v>53</v>
      </c>
      <c r="B869" s="535" t="s">
        <v>808</v>
      </c>
      <c r="C869" s="653" t="s">
        <v>809</v>
      </c>
      <c r="D869" s="576" t="s">
        <v>810</v>
      </c>
      <c r="E869" s="569" t="s">
        <v>811</v>
      </c>
      <c r="F869" s="6" t="s">
        <v>18</v>
      </c>
      <c r="G869" s="6" t="s">
        <v>20</v>
      </c>
      <c r="H869" s="6" t="s">
        <v>297</v>
      </c>
      <c r="I869" s="6" t="s">
        <v>297</v>
      </c>
      <c r="J869" s="532">
        <v>2022</v>
      </c>
      <c r="K869" s="532">
        <v>2023</v>
      </c>
      <c r="L869" s="541">
        <v>1.2809999999999999</v>
      </c>
      <c r="M869" s="563">
        <f>Q874+R874+S874+T874</f>
        <v>1.281253</v>
      </c>
      <c r="N869" s="9">
        <v>0</v>
      </c>
      <c r="O869" s="9">
        <v>0</v>
      </c>
      <c r="P869" s="9">
        <v>0</v>
      </c>
      <c r="Q869" s="9">
        <v>0.37791699999999995</v>
      </c>
      <c r="R869" s="9">
        <v>0.90333600000000003</v>
      </c>
      <c r="S869" s="9">
        <v>0</v>
      </c>
      <c r="T869" s="9">
        <v>0</v>
      </c>
      <c r="U869" s="9">
        <f>SUM(N869:T869)</f>
        <v>1.281253</v>
      </c>
      <c r="V869" s="204" t="s">
        <v>3</v>
      </c>
      <c r="W869" s="93">
        <v>377.91699999999997</v>
      </c>
      <c r="X869" s="93">
        <v>0</v>
      </c>
      <c r="Y869" s="93">
        <v>0</v>
      </c>
      <c r="Z869" s="93">
        <v>0</v>
      </c>
      <c r="AA869" s="93">
        <v>0</v>
      </c>
      <c r="AB869" s="93">
        <v>0</v>
      </c>
      <c r="AC869" s="93">
        <v>0</v>
      </c>
      <c r="AD869" s="93">
        <v>0</v>
      </c>
      <c r="AE869" s="93">
        <v>0</v>
      </c>
      <c r="AF869" s="93">
        <v>0</v>
      </c>
      <c r="AG869" s="93">
        <v>0</v>
      </c>
      <c r="AH869" s="9">
        <v>0</v>
      </c>
      <c r="AI869" s="9">
        <v>0</v>
      </c>
      <c r="AJ869" s="9">
        <v>0</v>
      </c>
      <c r="AK869" s="93">
        <v>0</v>
      </c>
      <c r="AL869" s="93">
        <v>0</v>
      </c>
      <c r="AM869" s="93">
        <v>0</v>
      </c>
      <c r="AN869" s="93">
        <v>0</v>
      </c>
      <c r="AO869" s="93">
        <v>0</v>
      </c>
      <c r="AP869" s="93">
        <v>0</v>
      </c>
      <c r="AQ869" s="93">
        <v>0</v>
      </c>
      <c r="AR869" s="93">
        <v>0</v>
      </c>
      <c r="AS869" s="93">
        <v>0</v>
      </c>
      <c r="AT869" s="93">
        <v>0</v>
      </c>
      <c r="AU869" s="9">
        <v>0</v>
      </c>
      <c r="AV869" s="636" t="s">
        <v>1004</v>
      </c>
    </row>
    <row r="870" spans="1:48" ht="18" customHeight="1">
      <c r="A870" s="585"/>
      <c r="B870" s="536"/>
      <c r="C870" s="654"/>
      <c r="D870" s="577"/>
      <c r="E870" s="570"/>
      <c r="F870" s="24" t="s">
        <v>19</v>
      </c>
      <c r="G870" s="24" t="s">
        <v>22</v>
      </c>
      <c r="H870" s="6" t="s">
        <v>297</v>
      </c>
      <c r="I870" s="6" t="s">
        <v>297</v>
      </c>
      <c r="J870" s="533"/>
      <c r="K870" s="533"/>
      <c r="L870" s="609"/>
      <c r="M870" s="564"/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83">
        <f>SUM(N870:T870)</f>
        <v>0</v>
      </c>
      <c r="V870" s="172" t="s">
        <v>8</v>
      </c>
      <c r="W870" s="93">
        <v>0</v>
      </c>
      <c r="X870" s="93">
        <v>0</v>
      </c>
      <c r="Y870" s="93">
        <v>0</v>
      </c>
      <c r="Z870" s="93">
        <v>0</v>
      </c>
      <c r="AA870" s="93">
        <v>0</v>
      </c>
      <c r="AB870" s="93">
        <v>0</v>
      </c>
      <c r="AC870" s="93">
        <v>0</v>
      </c>
      <c r="AD870" s="93">
        <v>0</v>
      </c>
      <c r="AE870" s="93">
        <v>0</v>
      </c>
      <c r="AF870" s="93">
        <v>0</v>
      </c>
      <c r="AG870" s="93">
        <v>0</v>
      </c>
      <c r="AH870" s="9">
        <v>0</v>
      </c>
      <c r="AI870" s="9">
        <v>0</v>
      </c>
      <c r="AJ870" s="9">
        <v>0</v>
      </c>
      <c r="AK870" s="93">
        <v>0</v>
      </c>
      <c r="AL870" s="93">
        <v>0</v>
      </c>
      <c r="AM870" s="93">
        <v>0</v>
      </c>
      <c r="AN870" s="93">
        <v>0</v>
      </c>
      <c r="AO870" s="93">
        <v>0</v>
      </c>
      <c r="AP870" s="93">
        <v>0</v>
      </c>
      <c r="AQ870" s="93">
        <v>0</v>
      </c>
      <c r="AR870" s="93">
        <v>0</v>
      </c>
      <c r="AS870" s="93">
        <v>0</v>
      </c>
      <c r="AT870" s="93">
        <v>0</v>
      </c>
      <c r="AU870" s="9">
        <v>0</v>
      </c>
      <c r="AV870" s="637"/>
    </row>
    <row r="871" spans="1:48" ht="22.5" customHeight="1">
      <c r="A871" s="585"/>
      <c r="B871" s="536"/>
      <c r="C871" s="654"/>
      <c r="D871" s="577"/>
      <c r="E871" s="570"/>
      <c r="F871" s="538" t="s">
        <v>39</v>
      </c>
      <c r="G871" s="538" t="s">
        <v>21</v>
      </c>
      <c r="H871" s="538" t="s">
        <v>297</v>
      </c>
      <c r="I871" s="566" t="s">
        <v>297</v>
      </c>
      <c r="J871" s="533"/>
      <c r="K871" s="533"/>
      <c r="L871" s="609"/>
      <c r="M871" s="564"/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83">
        <f>SUM(N871:T871)</f>
        <v>0</v>
      </c>
      <c r="V871" s="204" t="s">
        <v>50</v>
      </c>
      <c r="W871" s="93">
        <v>0</v>
      </c>
      <c r="X871" s="93">
        <v>0</v>
      </c>
      <c r="Y871" s="93">
        <v>0</v>
      </c>
      <c r="Z871" s="93">
        <v>0</v>
      </c>
      <c r="AA871" s="93">
        <v>0</v>
      </c>
      <c r="AB871" s="93">
        <v>0</v>
      </c>
      <c r="AC871" s="93">
        <v>0</v>
      </c>
      <c r="AD871" s="93">
        <v>0</v>
      </c>
      <c r="AE871" s="93">
        <v>0</v>
      </c>
      <c r="AF871" s="93">
        <v>0</v>
      </c>
      <c r="AG871" s="93">
        <v>0</v>
      </c>
      <c r="AH871" s="9">
        <v>0</v>
      </c>
      <c r="AI871" s="9">
        <v>0</v>
      </c>
      <c r="AJ871" s="9">
        <v>0</v>
      </c>
      <c r="AK871" s="93">
        <v>0</v>
      </c>
      <c r="AL871" s="93">
        <v>0</v>
      </c>
      <c r="AM871" s="93">
        <v>0</v>
      </c>
      <c r="AN871" s="93">
        <v>0</v>
      </c>
      <c r="AO871" s="93">
        <v>0</v>
      </c>
      <c r="AP871" s="93">
        <v>0</v>
      </c>
      <c r="AQ871" s="93">
        <v>0</v>
      </c>
      <c r="AR871" s="93">
        <v>0</v>
      </c>
      <c r="AS871" s="93">
        <v>0</v>
      </c>
      <c r="AT871" s="93">
        <v>0</v>
      </c>
      <c r="AU871" s="9">
        <v>0</v>
      </c>
      <c r="AV871" s="637"/>
    </row>
    <row r="872" spans="1:48">
      <c r="A872" s="585"/>
      <c r="B872" s="536"/>
      <c r="C872" s="654"/>
      <c r="D872" s="577"/>
      <c r="E872" s="570"/>
      <c r="F872" s="539"/>
      <c r="G872" s="539"/>
      <c r="H872" s="539"/>
      <c r="I872" s="567"/>
      <c r="J872" s="533"/>
      <c r="K872" s="533"/>
      <c r="L872" s="609"/>
      <c r="M872" s="564"/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83">
        <f>SUM(N872:T872)</f>
        <v>0</v>
      </c>
      <c r="V872" s="204" t="s">
        <v>51</v>
      </c>
      <c r="W872" s="93">
        <v>0</v>
      </c>
      <c r="X872" s="93">
        <v>0</v>
      </c>
      <c r="Y872" s="93">
        <v>0</v>
      </c>
      <c r="Z872" s="93">
        <v>0</v>
      </c>
      <c r="AA872" s="93">
        <v>0</v>
      </c>
      <c r="AB872" s="93">
        <v>0</v>
      </c>
      <c r="AC872" s="93">
        <v>0</v>
      </c>
      <c r="AD872" s="93">
        <v>0</v>
      </c>
      <c r="AE872" s="93">
        <v>0</v>
      </c>
      <c r="AF872" s="93">
        <v>0</v>
      </c>
      <c r="AG872" s="93">
        <v>0</v>
      </c>
      <c r="AH872" s="9">
        <v>0</v>
      </c>
      <c r="AI872" s="9">
        <v>0</v>
      </c>
      <c r="AJ872" s="9">
        <v>0</v>
      </c>
      <c r="AK872" s="93">
        <v>0</v>
      </c>
      <c r="AL872" s="93">
        <v>0</v>
      </c>
      <c r="AM872" s="93">
        <v>0</v>
      </c>
      <c r="AN872" s="93">
        <v>0</v>
      </c>
      <c r="AO872" s="93">
        <v>0</v>
      </c>
      <c r="AP872" s="93">
        <v>0</v>
      </c>
      <c r="AQ872" s="93">
        <v>0</v>
      </c>
      <c r="AR872" s="93">
        <v>0</v>
      </c>
      <c r="AS872" s="93">
        <v>0</v>
      </c>
      <c r="AT872" s="93">
        <v>0</v>
      </c>
      <c r="AU872" s="9">
        <v>0</v>
      </c>
      <c r="AV872" s="637"/>
    </row>
    <row r="873" spans="1:48">
      <c r="A873" s="585"/>
      <c r="B873" s="536"/>
      <c r="C873" s="654"/>
      <c r="D873" s="577"/>
      <c r="E873" s="570"/>
      <c r="F873" s="539"/>
      <c r="G873" s="539"/>
      <c r="H873" s="539"/>
      <c r="I873" s="567"/>
      <c r="J873" s="533"/>
      <c r="K873" s="533"/>
      <c r="L873" s="609"/>
      <c r="M873" s="564"/>
      <c r="N873" s="85">
        <v>0</v>
      </c>
      <c r="O873" s="85">
        <v>0</v>
      </c>
      <c r="P873" s="85">
        <v>0</v>
      </c>
      <c r="Q873" s="85">
        <v>0</v>
      </c>
      <c r="R873" s="85">
        <v>0</v>
      </c>
      <c r="S873" s="85">
        <v>0</v>
      </c>
      <c r="T873" s="85">
        <v>0</v>
      </c>
      <c r="U873" s="83">
        <f>SUM(N873:T873)</f>
        <v>0</v>
      </c>
      <c r="V873" s="204" t="s">
        <v>52</v>
      </c>
      <c r="W873" s="191">
        <v>0</v>
      </c>
      <c r="X873" s="191">
        <v>0</v>
      </c>
      <c r="Y873" s="191">
        <v>0</v>
      </c>
      <c r="Z873" s="191">
        <v>0</v>
      </c>
      <c r="AA873" s="191">
        <v>0</v>
      </c>
      <c r="AB873" s="191">
        <v>0</v>
      </c>
      <c r="AC873" s="191">
        <v>0</v>
      </c>
      <c r="AD873" s="191">
        <v>0</v>
      </c>
      <c r="AE873" s="191">
        <v>0</v>
      </c>
      <c r="AF873" s="191">
        <v>0</v>
      </c>
      <c r="AG873" s="191">
        <v>0</v>
      </c>
      <c r="AH873" s="85">
        <v>0</v>
      </c>
      <c r="AI873" s="85">
        <v>0</v>
      </c>
      <c r="AJ873" s="85">
        <v>0</v>
      </c>
      <c r="AK873" s="191">
        <v>0</v>
      </c>
      <c r="AL873" s="191">
        <v>0</v>
      </c>
      <c r="AM873" s="191">
        <v>0</v>
      </c>
      <c r="AN873" s="191">
        <v>0</v>
      </c>
      <c r="AO873" s="191">
        <v>0</v>
      </c>
      <c r="AP873" s="191">
        <v>0</v>
      </c>
      <c r="AQ873" s="191">
        <v>0</v>
      </c>
      <c r="AR873" s="191">
        <v>0</v>
      </c>
      <c r="AS873" s="191">
        <v>0</v>
      </c>
      <c r="AT873" s="191">
        <v>0</v>
      </c>
      <c r="AU873" s="85">
        <v>0</v>
      </c>
      <c r="AV873" s="638"/>
    </row>
    <row r="874" spans="1:48" ht="15.75" customHeight="1">
      <c r="A874" s="586"/>
      <c r="B874" s="537"/>
      <c r="C874" s="655"/>
      <c r="D874" s="578"/>
      <c r="E874" s="571"/>
      <c r="F874" s="540"/>
      <c r="G874" s="540"/>
      <c r="H874" s="540"/>
      <c r="I874" s="568"/>
      <c r="J874" s="534"/>
      <c r="K874" s="534"/>
      <c r="L874" s="610"/>
      <c r="M874" s="565"/>
      <c r="N874" s="88">
        <f t="shared" ref="N874:T874" si="388">SUM(N869:N873)</f>
        <v>0</v>
      </c>
      <c r="O874" s="88">
        <f t="shared" si="388"/>
        <v>0</v>
      </c>
      <c r="P874" s="88">
        <f t="shared" si="388"/>
        <v>0</v>
      </c>
      <c r="Q874" s="186">
        <f>SUM(Q869:Q873)</f>
        <v>0.37791699999999995</v>
      </c>
      <c r="R874" s="185">
        <f t="shared" si="388"/>
        <v>0.90333600000000003</v>
      </c>
      <c r="S874" s="185">
        <f t="shared" si="388"/>
        <v>0</v>
      </c>
      <c r="T874" s="185">
        <f t="shared" si="388"/>
        <v>0</v>
      </c>
      <c r="U874" s="185">
        <f t="shared" ref="U874" si="389">SUM(N874:T874)</f>
        <v>1.281253</v>
      </c>
      <c r="V874" s="177" t="s">
        <v>11</v>
      </c>
      <c r="W874" s="200">
        <f>SUM(W869:W873)</f>
        <v>377.91699999999997</v>
      </c>
      <c r="X874" s="200">
        <f t="shared" ref="X874:AU874" si="390">SUM(X869:X873)</f>
        <v>0</v>
      </c>
      <c r="Y874" s="200">
        <f t="shared" si="390"/>
        <v>0</v>
      </c>
      <c r="Z874" s="200">
        <f t="shared" si="390"/>
        <v>0</v>
      </c>
      <c r="AA874" s="200">
        <f t="shared" si="390"/>
        <v>0</v>
      </c>
      <c r="AB874" s="200">
        <f t="shared" si="390"/>
        <v>0</v>
      </c>
      <c r="AC874" s="200">
        <f t="shared" si="390"/>
        <v>0</v>
      </c>
      <c r="AD874" s="200">
        <f t="shared" si="390"/>
        <v>0</v>
      </c>
      <c r="AE874" s="200">
        <f t="shared" si="390"/>
        <v>0</v>
      </c>
      <c r="AF874" s="200">
        <f t="shared" si="390"/>
        <v>0</v>
      </c>
      <c r="AG874" s="200">
        <f t="shared" si="390"/>
        <v>0</v>
      </c>
      <c r="AH874" s="201">
        <f t="shared" si="390"/>
        <v>0</v>
      </c>
      <c r="AI874" s="201">
        <f t="shared" si="390"/>
        <v>0</v>
      </c>
      <c r="AJ874" s="201">
        <f t="shared" si="390"/>
        <v>0</v>
      </c>
      <c r="AK874" s="200">
        <f t="shared" si="390"/>
        <v>0</v>
      </c>
      <c r="AL874" s="200">
        <f t="shared" si="390"/>
        <v>0</v>
      </c>
      <c r="AM874" s="200">
        <f t="shared" si="390"/>
        <v>0</v>
      </c>
      <c r="AN874" s="200">
        <f t="shared" si="390"/>
        <v>0</v>
      </c>
      <c r="AO874" s="200">
        <f t="shared" si="390"/>
        <v>0</v>
      </c>
      <c r="AP874" s="200">
        <f t="shared" si="390"/>
        <v>0</v>
      </c>
      <c r="AQ874" s="200">
        <f t="shared" si="390"/>
        <v>0</v>
      </c>
      <c r="AR874" s="200">
        <f t="shared" si="390"/>
        <v>0</v>
      </c>
      <c r="AS874" s="200">
        <f t="shared" si="390"/>
        <v>0</v>
      </c>
      <c r="AT874" s="200">
        <f t="shared" si="390"/>
        <v>0</v>
      </c>
      <c r="AU874" s="201">
        <f t="shared" si="390"/>
        <v>0</v>
      </c>
      <c r="AV874" s="332"/>
    </row>
    <row r="875" spans="1:48" ht="19.5" hidden="1" customHeight="1">
      <c r="A875" s="556" t="s">
        <v>643</v>
      </c>
      <c r="B875" s="557"/>
      <c r="C875" s="557"/>
      <c r="D875" s="557"/>
      <c r="E875" s="557"/>
      <c r="F875" s="557"/>
      <c r="G875" s="557"/>
      <c r="H875" s="557"/>
      <c r="I875" s="557"/>
      <c r="J875" s="557"/>
      <c r="K875" s="557"/>
      <c r="L875" s="557"/>
      <c r="M875" s="557"/>
      <c r="N875" s="557"/>
      <c r="O875" s="557"/>
      <c r="P875" s="557"/>
      <c r="Q875" s="557"/>
      <c r="R875" s="557"/>
      <c r="S875" s="557"/>
      <c r="T875" s="557"/>
      <c r="U875" s="557"/>
      <c r="V875" s="557"/>
      <c r="W875" s="558"/>
      <c r="X875" s="558"/>
      <c r="Y875" s="558"/>
      <c r="Z875" s="558"/>
      <c r="AA875" s="558"/>
      <c r="AB875" s="558"/>
      <c r="AC875" s="558"/>
      <c r="AD875" s="558"/>
      <c r="AE875" s="558"/>
      <c r="AF875" s="558"/>
      <c r="AG875" s="558"/>
      <c r="AH875" s="558"/>
      <c r="AI875" s="558"/>
      <c r="AJ875" s="558"/>
      <c r="AK875" s="558"/>
      <c r="AL875" s="558"/>
      <c r="AM875" s="558"/>
      <c r="AN875" s="558"/>
      <c r="AO875" s="558"/>
      <c r="AP875" s="558"/>
      <c r="AQ875" s="558"/>
      <c r="AR875" s="558"/>
      <c r="AS875" s="558"/>
      <c r="AT875" s="558"/>
      <c r="AU875" s="558"/>
      <c r="AV875" s="559"/>
    </row>
    <row r="876" spans="1:48" ht="15.75" hidden="1" customHeight="1">
      <c r="A876" s="580" t="s">
        <v>644</v>
      </c>
      <c r="B876" s="620"/>
      <c r="C876" s="620"/>
      <c r="D876" s="620"/>
      <c r="E876" s="620"/>
      <c r="F876" s="620"/>
      <c r="G876" s="620"/>
      <c r="H876" s="620"/>
      <c r="I876" s="620"/>
      <c r="J876" s="620"/>
      <c r="K876" s="620"/>
      <c r="L876" s="620"/>
      <c r="M876" s="620"/>
      <c r="N876" s="620"/>
      <c r="O876" s="620"/>
      <c r="P876" s="620"/>
      <c r="Q876" s="620"/>
      <c r="R876" s="620"/>
      <c r="S876" s="620"/>
      <c r="T876" s="620"/>
      <c r="U876" s="620"/>
      <c r="V876" s="621"/>
      <c r="W876" s="190"/>
      <c r="X876" s="190"/>
      <c r="Y876" s="190"/>
      <c r="Z876" s="190"/>
      <c r="AA876" s="190"/>
      <c r="AB876" s="190"/>
      <c r="AC876" s="190"/>
      <c r="AD876" s="190"/>
      <c r="AE876" s="190"/>
      <c r="AF876" s="190"/>
      <c r="AG876" s="190"/>
      <c r="AH876" s="188"/>
      <c r="AI876" s="188"/>
      <c r="AJ876" s="188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88"/>
      <c r="AV876" s="302"/>
    </row>
    <row r="877" spans="1:48" ht="15.75" hidden="1" customHeight="1">
      <c r="A877" s="8"/>
      <c r="B877" s="544" t="s">
        <v>48</v>
      </c>
      <c r="C877" s="545"/>
      <c r="D877" s="545"/>
      <c r="E877" s="545"/>
      <c r="F877" s="545"/>
      <c r="G877" s="545"/>
      <c r="H877" s="545"/>
      <c r="I877" s="545"/>
      <c r="J877" s="545"/>
      <c r="K877" s="545"/>
      <c r="L877" s="545"/>
      <c r="M877" s="546"/>
      <c r="N877" s="85"/>
      <c r="O877" s="85"/>
      <c r="P877" s="85"/>
      <c r="Q877" s="85"/>
      <c r="R877" s="85"/>
      <c r="S877" s="85"/>
      <c r="T877" s="85"/>
      <c r="U877" s="85"/>
      <c r="V877" s="172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88"/>
      <c r="AI877" s="188"/>
      <c r="AJ877" s="188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88"/>
      <c r="AV877" s="302"/>
    </row>
    <row r="878" spans="1:48" ht="15.75" hidden="1" customHeight="1">
      <c r="A878" s="600"/>
      <c r="B878" s="601"/>
      <c r="C878" s="601"/>
      <c r="D878" s="601"/>
      <c r="E878" s="602"/>
      <c r="F878" s="47"/>
      <c r="G878" s="47"/>
      <c r="H878" s="47"/>
      <c r="I878" s="47"/>
      <c r="J878" s="47"/>
      <c r="K878" s="47"/>
      <c r="L878" s="47"/>
      <c r="M878" s="47"/>
      <c r="N878" s="85">
        <f>N869</f>
        <v>0</v>
      </c>
      <c r="O878" s="85">
        <f t="shared" ref="O878:U878" si="391">O869</f>
        <v>0</v>
      </c>
      <c r="P878" s="85">
        <f t="shared" si="391"/>
        <v>0</v>
      </c>
      <c r="Q878" s="85">
        <f t="shared" si="391"/>
        <v>0.37791699999999995</v>
      </c>
      <c r="R878" s="85">
        <f t="shared" si="391"/>
        <v>0.90333600000000003</v>
      </c>
      <c r="S878" s="85">
        <f t="shared" si="391"/>
        <v>0</v>
      </c>
      <c r="T878" s="85">
        <f t="shared" si="391"/>
        <v>0</v>
      </c>
      <c r="U878" s="85">
        <f t="shared" si="391"/>
        <v>1.281253</v>
      </c>
      <c r="V878" s="172" t="s">
        <v>3</v>
      </c>
      <c r="W878" s="191">
        <f t="shared" ref="W878:AU882" si="392">W869</f>
        <v>377.91699999999997</v>
      </c>
      <c r="X878" s="191">
        <f t="shared" si="392"/>
        <v>0</v>
      </c>
      <c r="Y878" s="191">
        <f t="shared" si="392"/>
        <v>0</v>
      </c>
      <c r="Z878" s="191">
        <f t="shared" si="392"/>
        <v>0</v>
      </c>
      <c r="AA878" s="191">
        <f t="shared" si="392"/>
        <v>0</v>
      </c>
      <c r="AB878" s="191">
        <f t="shared" si="392"/>
        <v>0</v>
      </c>
      <c r="AC878" s="191">
        <f t="shared" si="392"/>
        <v>0</v>
      </c>
      <c r="AD878" s="191">
        <f t="shared" si="392"/>
        <v>0</v>
      </c>
      <c r="AE878" s="191">
        <f t="shared" si="392"/>
        <v>0</v>
      </c>
      <c r="AF878" s="191">
        <f t="shared" si="392"/>
        <v>0</v>
      </c>
      <c r="AG878" s="191">
        <f t="shared" si="392"/>
        <v>0</v>
      </c>
      <c r="AH878" s="85">
        <f t="shared" si="392"/>
        <v>0</v>
      </c>
      <c r="AI878" s="85">
        <f t="shared" si="392"/>
        <v>0</v>
      </c>
      <c r="AJ878" s="85">
        <f t="shared" si="392"/>
        <v>0</v>
      </c>
      <c r="AK878" s="191">
        <f t="shared" si="392"/>
        <v>0</v>
      </c>
      <c r="AL878" s="191">
        <f t="shared" si="392"/>
        <v>0</v>
      </c>
      <c r="AM878" s="191">
        <f t="shared" si="392"/>
        <v>0</v>
      </c>
      <c r="AN878" s="191">
        <f t="shared" si="392"/>
        <v>0</v>
      </c>
      <c r="AO878" s="191">
        <f t="shared" si="392"/>
        <v>0</v>
      </c>
      <c r="AP878" s="191">
        <f t="shared" si="392"/>
        <v>0</v>
      </c>
      <c r="AQ878" s="191">
        <f t="shared" si="392"/>
        <v>0</v>
      </c>
      <c r="AR878" s="191">
        <f t="shared" si="392"/>
        <v>0</v>
      </c>
      <c r="AS878" s="191">
        <f t="shared" si="392"/>
        <v>0</v>
      </c>
      <c r="AT878" s="191">
        <f t="shared" si="392"/>
        <v>0</v>
      </c>
      <c r="AU878" s="85">
        <f t="shared" si="392"/>
        <v>0</v>
      </c>
      <c r="AV878" s="302"/>
    </row>
    <row r="879" spans="1:48" hidden="1">
      <c r="A879" s="603"/>
      <c r="B879" s="604"/>
      <c r="C879" s="604"/>
      <c r="D879" s="604"/>
      <c r="E879" s="605"/>
      <c r="F879" s="47"/>
      <c r="G879" s="47"/>
      <c r="H879" s="47"/>
      <c r="I879" s="47"/>
      <c r="J879" s="47"/>
      <c r="K879" s="47"/>
      <c r="L879" s="47"/>
      <c r="M879" s="47"/>
      <c r="N879" s="85">
        <f t="shared" ref="N879:U883" si="393">N870</f>
        <v>0</v>
      </c>
      <c r="O879" s="85">
        <f t="shared" si="393"/>
        <v>0</v>
      </c>
      <c r="P879" s="85">
        <f t="shared" si="393"/>
        <v>0</v>
      </c>
      <c r="Q879" s="85">
        <f t="shared" si="393"/>
        <v>0</v>
      </c>
      <c r="R879" s="85">
        <f t="shared" si="393"/>
        <v>0</v>
      </c>
      <c r="S879" s="85">
        <f t="shared" si="393"/>
        <v>0</v>
      </c>
      <c r="T879" s="85">
        <f t="shared" si="393"/>
        <v>0</v>
      </c>
      <c r="U879" s="85">
        <f t="shared" si="393"/>
        <v>0</v>
      </c>
      <c r="V879" s="172" t="s">
        <v>8</v>
      </c>
      <c r="W879" s="191">
        <f t="shared" si="392"/>
        <v>0</v>
      </c>
      <c r="X879" s="191">
        <f t="shared" si="392"/>
        <v>0</v>
      </c>
      <c r="Y879" s="191">
        <f t="shared" si="392"/>
        <v>0</v>
      </c>
      <c r="Z879" s="191">
        <f t="shared" si="392"/>
        <v>0</v>
      </c>
      <c r="AA879" s="191">
        <f t="shared" si="392"/>
        <v>0</v>
      </c>
      <c r="AB879" s="191">
        <f t="shared" si="392"/>
        <v>0</v>
      </c>
      <c r="AC879" s="191">
        <f t="shared" si="392"/>
        <v>0</v>
      </c>
      <c r="AD879" s="191">
        <f t="shared" si="392"/>
        <v>0</v>
      </c>
      <c r="AE879" s="191">
        <f t="shared" si="392"/>
        <v>0</v>
      </c>
      <c r="AF879" s="191">
        <f t="shared" si="392"/>
        <v>0</v>
      </c>
      <c r="AG879" s="191">
        <f t="shared" si="392"/>
        <v>0</v>
      </c>
      <c r="AH879" s="85">
        <f t="shared" si="392"/>
        <v>0</v>
      </c>
      <c r="AI879" s="85">
        <f t="shared" si="392"/>
        <v>0</v>
      </c>
      <c r="AJ879" s="85">
        <f t="shared" si="392"/>
        <v>0</v>
      </c>
      <c r="AK879" s="191">
        <f t="shared" si="392"/>
        <v>0</v>
      </c>
      <c r="AL879" s="191">
        <f t="shared" si="392"/>
        <v>0</v>
      </c>
      <c r="AM879" s="191">
        <f t="shared" si="392"/>
        <v>0</v>
      </c>
      <c r="AN879" s="191">
        <f t="shared" si="392"/>
        <v>0</v>
      </c>
      <c r="AO879" s="191">
        <f t="shared" si="392"/>
        <v>0</v>
      </c>
      <c r="AP879" s="191">
        <f t="shared" si="392"/>
        <v>0</v>
      </c>
      <c r="AQ879" s="191">
        <f t="shared" si="392"/>
        <v>0</v>
      </c>
      <c r="AR879" s="191">
        <f t="shared" si="392"/>
        <v>0</v>
      </c>
      <c r="AS879" s="191">
        <f t="shared" si="392"/>
        <v>0</v>
      </c>
      <c r="AT879" s="191">
        <f t="shared" si="392"/>
        <v>0</v>
      </c>
      <c r="AU879" s="85">
        <f t="shared" si="392"/>
        <v>0</v>
      </c>
      <c r="AV879" s="302"/>
    </row>
    <row r="880" spans="1:48" ht="31.5" hidden="1">
      <c r="A880" s="603"/>
      <c r="B880" s="604"/>
      <c r="C880" s="604"/>
      <c r="D880" s="604"/>
      <c r="E880" s="605"/>
      <c r="F880" s="47"/>
      <c r="G880" s="47"/>
      <c r="H880" s="47"/>
      <c r="I880" s="47"/>
      <c r="J880" s="47"/>
      <c r="K880" s="47"/>
      <c r="L880" s="47"/>
      <c r="M880" s="47"/>
      <c r="N880" s="85">
        <f t="shared" si="393"/>
        <v>0</v>
      </c>
      <c r="O880" s="85">
        <f t="shared" si="393"/>
        <v>0</v>
      </c>
      <c r="P880" s="85">
        <f t="shared" si="393"/>
        <v>0</v>
      </c>
      <c r="Q880" s="85">
        <f t="shared" si="393"/>
        <v>0</v>
      </c>
      <c r="R880" s="85">
        <f t="shared" si="393"/>
        <v>0</v>
      </c>
      <c r="S880" s="85">
        <f t="shared" si="393"/>
        <v>0</v>
      </c>
      <c r="T880" s="85">
        <f t="shared" si="393"/>
        <v>0</v>
      </c>
      <c r="U880" s="85">
        <f t="shared" si="393"/>
        <v>0</v>
      </c>
      <c r="V880" s="172" t="s">
        <v>50</v>
      </c>
      <c r="W880" s="191">
        <f t="shared" si="392"/>
        <v>0</v>
      </c>
      <c r="X880" s="191">
        <f t="shared" si="392"/>
        <v>0</v>
      </c>
      <c r="Y880" s="191">
        <f t="shared" si="392"/>
        <v>0</v>
      </c>
      <c r="Z880" s="191">
        <f t="shared" si="392"/>
        <v>0</v>
      </c>
      <c r="AA880" s="191">
        <f t="shared" si="392"/>
        <v>0</v>
      </c>
      <c r="AB880" s="191">
        <f t="shared" si="392"/>
        <v>0</v>
      </c>
      <c r="AC880" s="191">
        <f t="shared" si="392"/>
        <v>0</v>
      </c>
      <c r="AD880" s="191">
        <f t="shared" si="392"/>
        <v>0</v>
      </c>
      <c r="AE880" s="191">
        <f t="shared" si="392"/>
        <v>0</v>
      </c>
      <c r="AF880" s="191">
        <f t="shared" si="392"/>
        <v>0</v>
      </c>
      <c r="AG880" s="191">
        <f t="shared" si="392"/>
        <v>0</v>
      </c>
      <c r="AH880" s="85">
        <f t="shared" si="392"/>
        <v>0</v>
      </c>
      <c r="AI880" s="85">
        <f t="shared" si="392"/>
        <v>0</v>
      </c>
      <c r="AJ880" s="85">
        <f t="shared" si="392"/>
        <v>0</v>
      </c>
      <c r="AK880" s="191">
        <f t="shared" si="392"/>
        <v>0</v>
      </c>
      <c r="AL880" s="191">
        <f t="shared" si="392"/>
        <v>0</v>
      </c>
      <c r="AM880" s="191">
        <f t="shared" si="392"/>
        <v>0</v>
      </c>
      <c r="AN880" s="191">
        <f t="shared" si="392"/>
        <v>0</v>
      </c>
      <c r="AO880" s="191">
        <f t="shared" si="392"/>
        <v>0</v>
      </c>
      <c r="AP880" s="191">
        <f t="shared" si="392"/>
        <v>0</v>
      </c>
      <c r="AQ880" s="191">
        <f t="shared" si="392"/>
        <v>0</v>
      </c>
      <c r="AR880" s="191">
        <f t="shared" si="392"/>
        <v>0</v>
      </c>
      <c r="AS880" s="191">
        <f t="shared" si="392"/>
        <v>0</v>
      </c>
      <c r="AT880" s="191">
        <f t="shared" si="392"/>
        <v>0</v>
      </c>
      <c r="AU880" s="85">
        <f t="shared" si="392"/>
        <v>0</v>
      </c>
      <c r="AV880" s="302"/>
    </row>
    <row r="881" spans="1:48" hidden="1">
      <c r="A881" s="603"/>
      <c r="B881" s="604"/>
      <c r="C881" s="604"/>
      <c r="D881" s="604"/>
      <c r="E881" s="605"/>
      <c r="F881" s="47"/>
      <c r="G881" s="47"/>
      <c r="H881" s="47"/>
      <c r="I881" s="47"/>
      <c r="J881" s="47"/>
      <c r="K881" s="47"/>
      <c r="L881" s="47"/>
      <c r="M881" s="47"/>
      <c r="N881" s="85">
        <f t="shared" si="393"/>
        <v>0</v>
      </c>
      <c r="O881" s="85">
        <f t="shared" si="393"/>
        <v>0</v>
      </c>
      <c r="P881" s="85">
        <f t="shared" si="393"/>
        <v>0</v>
      </c>
      <c r="Q881" s="85">
        <f t="shared" si="393"/>
        <v>0</v>
      </c>
      <c r="R881" s="85">
        <f t="shared" si="393"/>
        <v>0</v>
      </c>
      <c r="S881" s="85">
        <f t="shared" si="393"/>
        <v>0</v>
      </c>
      <c r="T881" s="85">
        <f t="shared" si="393"/>
        <v>0</v>
      </c>
      <c r="U881" s="85">
        <f t="shared" si="393"/>
        <v>0</v>
      </c>
      <c r="V881" s="172" t="s">
        <v>51</v>
      </c>
      <c r="W881" s="191">
        <f t="shared" si="392"/>
        <v>0</v>
      </c>
      <c r="X881" s="191">
        <f t="shared" si="392"/>
        <v>0</v>
      </c>
      <c r="Y881" s="191">
        <f t="shared" si="392"/>
        <v>0</v>
      </c>
      <c r="Z881" s="191">
        <f t="shared" si="392"/>
        <v>0</v>
      </c>
      <c r="AA881" s="191">
        <f t="shared" si="392"/>
        <v>0</v>
      </c>
      <c r="AB881" s="191">
        <f t="shared" si="392"/>
        <v>0</v>
      </c>
      <c r="AC881" s="191">
        <f t="shared" si="392"/>
        <v>0</v>
      </c>
      <c r="AD881" s="191">
        <f t="shared" si="392"/>
        <v>0</v>
      </c>
      <c r="AE881" s="191">
        <f t="shared" si="392"/>
        <v>0</v>
      </c>
      <c r="AF881" s="191">
        <f t="shared" si="392"/>
        <v>0</v>
      </c>
      <c r="AG881" s="191">
        <f t="shared" si="392"/>
        <v>0</v>
      </c>
      <c r="AH881" s="85">
        <f t="shared" si="392"/>
        <v>0</v>
      </c>
      <c r="AI881" s="85">
        <f t="shared" si="392"/>
        <v>0</v>
      </c>
      <c r="AJ881" s="85">
        <f t="shared" si="392"/>
        <v>0</v>
      </c>
      <c r="AK881" s="191">
        <f t="shared" si="392"/>
        <v>0</v>
      </c>
      <c r="AL881" s="191">
        <f t="shared" si="392"/>
        <v>0</v>
      </c>
      <c r="AM881" s="191">
        <f t="shared" si="392"/>
        <v>0</v>
      </c>
      <c r="AN881" s="191">
        <f t="shared" si="392"/>
        <v>0</v>
      </c>
      <c r="AO881" s="191">
        <f t="shared" si="392"/>
        <v>0</v>
      </c>
      <c r="AP881" s="191">
        <f t="shared" si="392"/>
        <v>0</v>
      </c>
      <c r="AQ881" s="191">
        <f t="shared" si="392"/>
        <v>0</v>
      </c>
      <c r="AR881" s="191">
        <f t="shared" si="392"/>
        <v>0</v>
      </c>
      <c r="AS881" s="191">
        <f t="shared" si="392"/>
        <v>0</v>
      </c>
      <c r="AT881" s="191">
        <f t="shared" si="392"/>
        <v>0</v>
      </c>
      <c r="AU881" s="85">
        <f t="shared" si="392"/>
        <v>0</v>
      </c>
      <c r="AV881" s="302"/>
    </row>
    <row r="882" spans="1:48" hidden="1">
      <c r="A882" s="603"/>
      <c r="B882" s="604"/>
      <c r="C882" s="604"/>
      <c r="D882" s="604"/>
      <c r="E882" s="605"/>
      <c r="F882" s="47"/>
      <c r="G882" s="47"/>
      <c r="H882" s="47"/>
      <c r="I882" s="47"/>
      <c r="J882" s="47"/>
      <c r="K882" s="47"/>
      <c r="L882" s="47"/>
      <c r="M882" s="47"/>
      <c r="N882" s="85">
        <f t="shared" si="393"/>
        <v>0</v>
      </c>
      <c r="O882" s="85">
        <f t="shared" si="393"/>
        <v>0</v>
      </c>
      <c r="P882" s="85">
        <f t="shared" si="393"/>
        <v>0</v>
      </c>
      <c r="Q882" s="85">
        <f t="shared" si="393"/>
        <v>0</v>
      </c>
      <c r="R882" s="85">
        <f t="shared" si="393"/>
        <v>0</v>
      </c>
      <c r="S882" s="85">
        <f t="shared" si="393"/>
        <v>0</v>
      </c>
      <c r="T882" s="85">
        <f t="shared" si="393"/>
        <v>0</v>
      </c>
      <c r="U882" s="85">
        <f t="shared" si="393"/>
        <v>0</v>
      </c>
      <c r="V882" s="172" t="s">
        <v>52</v>
      </c>
      <c r="W882" s="191">
        <f t="shared" si="392"/>
        <v>0</v>
      </c>
      <c r="X882" s="191">
        <f t="shared" si="392"/>
        <v>0</v>
      </c>
      <c r="Y882" s="191">
        <f t="shared" si="392"/>
        <v>0</v>
      </c>
      <c r="Z882" s="191">
        <f t="shared" si="392"/>
        <v>0</v>
      </c>
      <c r="AA882" s="191">
        <f t="shared" si="392"/>
        <v>0</v>
      </c>
      <c r="AB882" s="191">
        <f t="shared" si="392"/>
        <v>0</v>
      </c>
      <c r="AC882" s="191">
        <f t="shared" si="392"/>
        <v>0</v>
      </c>
      <c r="AD882" s="191">
        <f t="shared" si="392"/>
        <v>0</v>
      </c>
      <c r="AE882" s="191">
        <f t="shared" si="392"/>
        <v>0</v>
      </c>
      <c r="AF882" s="191">
        <f t="shared" si="392"/>
        <v>0</v>
      </c>
      <c r="AG882" s="191">
        <f t="shared" si="392"/>
        <v>0</v>
      </c>
      <c r="AH882" s="85">
        <f t="shared" si="392"/>
        <v>0</v>
      </c>
      <c r="AI882" s="85">
        <f t="shared" si="392"/>
        <v>0</v>
      </c>
      <c r="AJ882" s="85">
        <f t="shared" si="392"/>
        <v>0</v>
      </c>
      <c r="AK882" s="191">
        <f t="shared" si="392"/>
        <v>0</v>
      </c>
      <c r="AL882" s="191">
        <f t="shared" si="392"/>
        <v>0</v>
      </c>
      <c r="AM882" s="191">
        <f t="shared" si="392"/>
        <v>0</v>
      </c>
      <c r="AN882" s="191">
        <f t="shared" si="392"/>
        <v>0</v>
      </c>
      <c r="AO882" s="191">
        <f t="shared" si="392"/>
        <v>0</v>
      </c>
      <c r="AP882" s="191">
        <f t="shared" si="392"/>
        <v>0</v>
      </c>
      <c r="AQ882" s="191">
        <f t="shared" si="392"/>
        <v>0</v>
      </c>
      <c r="AR882" s="191">
        <f t="shared" si="392"/>
        <v>0</v>
      </c>
      <c r="AS882" s="191">
        <f t="shared" si="392"/>
        <v>0</v>
      </c>
      <c r="AT882" s="191">
        <f t="shared" si="392"/>
        <v>0</v>
      </c>
      <c r="AU882" s="85">
        <f t="shared" si="392"/>
        <v>0</v>
      </c>
      <c r="AV882" s="302"/>
    </row>
    <row r="883" spans="1:48" hidden="1">
      <c r="A883" s="606"/>
      <c r="B883" s="607"/>
      <c r="C883" s="607"/>
      <c r="D883" s="607"/>
      <c r="E883" s="608"/>
      <c r="F883" s="47"/>
      <c r="G883" s="47"/>
      <c r="H883" s="47"/>
      <c r="I883" s="47"/>
      <c r="J883" s="47"/>
      <c r="K883" s="47"/>
      <c r="L883" s="97">
        <f>L869</f>
        <v>1.2809999999999999</v>
      </c>
      <c r="M883" s="97">
        <f>M869</f>
        <v>1.281253</v>
      </c>
      <c r="N883" s="85">
        <f t="shared" si="393"/>
        <v>0</v>
      </c>
      <c r="O883" s="85">
        <f t="shared" si="393"/>
        <v>0</v>
      </c>
      <c r="P883" s="85">
        <f t="shared" si="393"/>
        <v>0</v>
      </c>
      <c r="Q883" s="186">
        <f>SUM(Q878:Q882)</f>
        <v>0.37791699999999995</v>
      </c>
      <c r="R883" s="185">
        <f t="shared" si="393"/>
        <v>0.90333600000000003</v>
      </c>
      <c r="S883" s="185">
        <f t="shared" si="393"/>
        <v>0</v>
      </c>
      <c r="T883" s="185">
        <f t="shared" si="393"/>
        <v>0</v>
      </c>
      <c r="U883" s="185">
        <f t="shared" si="393"/>
        <v>1.281253</v>
      </c>
      <c r="V883" s="177" t="s">
        <v>11</v>
      </c>
      <c r="W883" s="200">
        <f>SUM(W878:W882)</f>
        <v>377.91699999999997</v>
      </c>
      <c r="X883" s="200">
        <f t="shared" ref="X883:AU883" si="394">SUM(X878:X882)</f>
        <v>0</v>
      </c>
      <c r="Y883" s="200">
        <f t="shared" si="394"/>
        <v>0</v>
      </c>
      <c r="Z883" s="200">
        <f t="shared" si="394"/>
        <v>0</v>
      </c>
      <c r="AA883" s="200">
        <f t="shared" si="394"/>
        <v>0</v>
      </c>
      <c r="AB883" s="200">
        <f t="shared" si="394"/>
        <v>0</v>
      </c>
      <c r="AC883" s="200">
        <f t="shared" si="394"/>
        <v>0</v>
      </c>
      <c r="AD883" s="200">
        <f t="shared" si="394"/>
        <v>0</v>
      </c>
      <c r="AE883" s="200">
        <f t="shared" si="394"/>
        <v>0</v>
      </c>
      <c r="AF883" s="200">
        <f t="shared" si="394"/>
        <v>0</v>
      </c>
      <c r="AG883" s="200">
        <f t="shared" si="394"/>
        <v>0</v>
      </c>
      <c r="AH883" s="201">
        <f t="shared" si="394"/>
        <v>0</v>
      </c>
      <c r="AI883" s="201">
        <f t="shared" si="394"/>
        <v>0</v>
      </c>
      <c r="AJ883" s="201">
        <f t="shared" si="394"/>
        <v>0</v>
      </c>
      <c r="AK883" s="200">
        <f t="shared" si="394"/>
        <v>0</v>
      </c>
      <c r="AL883" s="200">
        <f t="shared" si="394"/>
        <v>0</v>
      </c>
      <c r="AM883" s="200">
        <f t="shared" si="394"/>
        <v>0</v>
      </c>
      <c r="AN883" s="200">
        <f t="shared" si="394"/>
        <v>0</v>
      </c>
      <c r="AO883" s="200">
        <f t="shared" si="394"/>
        <v>0</v>
      </c>
      <c r="AP883" s="200">
        <f t="shared" si="394"/>
        <v>0</v>
      </c>
      <c r="AQ883" s="200">
        <f t="shared" si="394"/>
        <v>0</v>
      </c>
      <c r="AR883" s="200">
        <f t="shared" si="394"/>
        <v>0</v>
      </c>
      <c r="AS883" s="200">
        <f t="shared" si="394"/>
        <v>0</v>
      </c>
      <c r="AT883" s="200">
        <f t="shared" si="394"/>
        <v>0</v>
      </c>
      <c r="AU883" s="201">
        <f t="shared" si="394"/>
        <v>0</v>
      </c>
      <c r="AV883" s="332"/>
    </row>
    <row r="884" spans="1:48" hidden="1">
      <c r="A884" s="647" t="s">
        <v>923</v>
      </c>
      <c r="B884" s="500"/>
      <c r="C884" s="500"/>
      <c r="D884" s="500"/>
      <c r="E884" s="500"/>
      <c r="F884" s="500"/>
      <c r="G884" s="500"/>
      <c r="H884" s="500"/>
      <c r="I884" s="500"/>
      <c r="J884" s="500"/>
      <c r="K884" s="500"/>
      <c r="L884" s="500"/>
      <c r="M884" s="500"/>
      <c r="N884" s="500"/>
      <c r="O884" s="500"/>
      <c r="P884" s="500"/>
      <c r="Q884" s="500"/>
      <c r="R884" s="500"/>
      <c r="S884" s="500"/>
      <c r="T884" s="500"/>
      <c r="U884" s="500"/>
      <c r="V884" s="500"/>
      <c r="W884" s="500"/>
      <c r="X884" s="500"/>
      <c r="Y884" s="500"/>
      <c r="Z884" s="500"/>
      <c r="AA884" s="500"/>
      <c r="AB884" s="500"/>
      <c r="AC884" s="500"/>
      <c r="AD884" s="500"/>
      <c r="AE884" s="500"/>
      <c r="AF884" s="500"/>
      <c r="AG884" s="500"/>
      <c r="AH884" s="500"/>
      <c r="AI884" s="500"/>
      <c r="AJ884" s="500"/>
      <c r="AK884" s="500"/>
      <c r="AL884" s="500"/>
      <c r="AM884" s="500"/>
      <c r="AN884" s="500"/>
      <c r="AO884" s="500"/>
      <c r="AP884" s="500"/>
      <c r="AQ884" s="500"/>
      <c r="AR884" s="500"/>
      <c r="AS884" s="500"/>
      <c r="AT884" s="500"/>
      <c r="AU884" s="500"/>
      <c r="AV884" s="501"/>
    </row>
    <row r="885" spans="1:48" hidden="1">
      <c r="A885" s="644" t="s">
        <v>924</v>
      </c>
      <c r="B885" s="452"/>
      <c r="C885" s="452"/>
      <c r="D885" s="452"/>
      <c r="E885" s="452"/>
      <c r="F885" s="452"/>
      <c r="G885" s="452"/>
      <c r="H885" s="452"/>
      <c r="I885" s="452"/>
      <c r="J885" s="452"/>
      <c r="K885" s="452"/>
      <c r="L885" s="452"/>
      <c r="M885" s="452"/>
      <c r="N885" s="452"/>
      <c r="O885" s="452"/>
      <c r="P885" s="452"/>
      <c r="Q885" s="452"/>
      <c r="R885" s="452"/>
      <c r="S885" s="452"/>
      <c r="T885" s="452"/>
      <c r="U885" s="452"/>
      <c r="V885" s="452"/>
      <c r="W885" s="452"/>
      <c r="X885" s="452"/>
      <c r="Y885" s="452"/>
      <c r="Z885" s="452"/>
      <c r="AA885" s="452"/>
      <c r="AB885" s="452"/>
      <c r="AC885" s="452"/>
      <c r="AD885" s="452"/>
      <c r="AE885" s="452"/>
      <c r="AF885" s="452"/>
      <c r="AG885" s="452"/>
      <c r="AH885" s="452"/>
      <c r="AI885" s="452"/>
      <c r="AJ885" s="452"/>
      <c r="AK885" s="452"/>
      <c r="AL885" s="452"/>
      <c r="AM885" s="452"/>
      <c r="AN885" s="452"/>
      <c r="AO885" s="452"/>
      <c r="AP885" s="452"/>
      <c r="AQ885" s="452"/>
      <c r="AR885" s="452"/>
      <c r="AS885" s="452"/>
      <c r="AT885" s="452"/>
      <c r="AU885" s="452"/>
      <c r="AV885" s="645"/>
    </row>
    <row r="886" spans="1:48" hidden="1">
      <c r="A886" s="646" t="s">
        <v>925</v>
      </c>
      <c r="B886" s="503"/>
      <c r="C886" s="503"/>
      <c r="D886" s="503"/>
      <c r="E886" s="503"/>
      <c r="F886" s="503"/>
      <c r="G886" s="503"/>
      <c r="H886" s="503"/>
      <c r="I886" s="503"/>
      <c r="J886" s="503"/>
      <c r="K886" s="503"/>
      <c r="L886" s="503"/>
      <c r="M886" s="503"/>
      <c r="N886" s="503"/>
      <c r="O886" s="503"/>
      <c r="P886" s="503"/>
      <c r="Q886" s="503"/>
      <c r="R886" s="503"/>
      <c r="S886" s="503"/>
      <c r="T886" s="503"/>
      <c r="U886" s="503"/>
      <c r="V886" s="503"/>
      <c r="W886" s="503"/>
      <c r="X886" s="503"/>
      <c r="Y886" s="503"/>
      <c r="Z886" s="503"/>
      <c r="AA886" s="503"/>
      <c r="AB886" s="503"/>
      <c r="AC886" s="503"/>
      <c r="AD886" s="503"/>
      <c r="AE886" s="503"/>
      <c r="AF886" s="503"/>
      <c r="AG886" s="503"/>
      <c r="AH886" s="503"/>
      <c r="AI886" s="503"/>
      <c r="AJ886" s="503"/>
      <c r="AK886" s="503"/>
      <c r="AL886" s="503"/>
      <c r="AM886" s="503"/>
      <c r="AN886" s="503"/>
      <c r="AO886" s="503"/>
      <c r="AP886" s="503"/>
      <c r="AQ886" s="503"/>
      <c r="AR886" s="503"/>
      <c r="AS886" s="503"/>
      <c r="AT886" s="503"/>
      <c r="AU886" s="503"/>
      <c r="AV886" s="504"/>
    </row>
    <row r="887" spans="1:48" ht="19.5" hidden="1" customHeight="1">
      <c r="A887" s="556" t="s">
        <v>628</v>
      </c>
      <c r="B887" s="557"/>
      <c r="C887" s="557"/>
      <c r="D887" s="557"/>
      <c r="E887" s="557"/>
      <c r="F887" s="557"/>
      <c r="G887" s="557"/>
      <c r="H887" s="557"/>
      <c r="I887" s="557"/>
      <c r="J887" s="557"/>
      <c r="K887" s="557"/>
      <c r="L887" s="557"/>
      <c r="M887" s="557"/>
      <c r="N887" s="557"/>
      <c r="O887" s="557"/>
      <c r="P887" s="557"/>
      <c r="Q887" s="557"/>
      <c r="R887" s="557"/>
      <c r="S887" s="557"/>
      <c r="T887" s="557"/>
      <c r="U887" s="557"/>
      <c r="V887" s="557"/>
      <c r="W887" s="558"/>
      <c r="X887" s="558"/>
      <c r="Y887" s="558"/>
      <c r="Z887" s="558"/>
      <c r="AA887" s="558"/>
      <c r="AB887" s="558"/>
      <c r="AC887" s="558"/>
      <c r="AD887" s="558"/>
      <c r="AE887" s="558"/>
      <c r="AF887" s="558"/>
      <c r="AG887" s="558"/>
      <c r="AH887" s="558"/>
      <c r="AI887" s="558"/>
      <c r="AJ887" s="558"/>
      <c r="AK887" s="558"/>
      <c r="AL887" s="558"/>
      <c r="AM887" s="558"/>
      <c r="AN887" s="558"/>
      <c r="AO887" s="558"/>
      <c r="AP887" s="558"/>
      <c r="AQ887" s="558"/>
      <c r="AR887" s="558"/>
      <c r="AS887" s="558"/>
      <c r="AT887" s="558"/>
      <c r="AU887" s="558"/>
      <c r="AV887" s="559"/>
    </row>
    <row r="888" spans="1:48" ht="15.75" hidden="1" customHeight="1">
      <c r="A888" s="580" t="s">
        <v>644</v>
      </c>
      <c r="B888" s="620"/>
      <c r="C888" s="620"/>
      <c r="D888" s="620"/>
      <c r="E888" s="620"/>
      <c r="F888" s="620"/>
      <c r="G888" s="620"/>
      <c r="H888" s="620"/>
      <c r="I888" s="620"/>
      <c r="J888" s="620"/>
      <c r="K888" s="620"/>
      <c r="L888" s="620"/>
      <c r="M888" s="620"/>
      <c r="N888" s="620"/>
      <c r="O888" s="620"/>
      <c r="P888" s="620"/>
      <c r="Q888" s="620"/>
      <c r="R888" s="620"/>
      <c r="S888" s="620"/>
      <c r="T888" s="620"/>
      <c r="U888" s="620"/>
      <c r="V888" s="621"/>
      <c r="W888" s="190"/>
      <c r="X888" s="190"/>
      <c r="Y888" s="190"/>
      <c r="Z888" s="190"/>
      <c r="AA888" s="190"/>
      <c r="AB888" s="190"/>
      <c r="AC888" s="190"/>
      <c r="AD888" s="190"/>
      <c r="AE888" s="190"/>
      <c r="AF888" s="190"/>
      <c r="AG888" s="190"/>
      <c r="AH888" s="188"/>
      <c r="AI888" s="188"/>
      <c r="AJ888" s="188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88"/>
      <c r="AV888" s="302"/>
    </row>
    <row r="889" spans="1:48" ht="19.5" hidden="1" customHeight="1">
      <c r="A889" s="556" t="s">
        <v>643</v>
      </c>
      <c r="B889" s="557"/>
      <c r="C889" s="557"/>
      <c r="D889" s="557"/>
      <c r="E889" s="557"/>
      <c r="F889" s="557"/>
      <c r="G889" s="557"/>
      <c r="H889" s="557"/>
      <c r="I889" s="557"/>
      <c r="J889" s="557"/>
      <c r="K889" s="557"/>
      <c r="L889" s="557"/>
      <c r="M889" s="557"/>
      <c r="N889" s="557"/>
      <c r="O889" s="557"/>
      <c r="P889" s="557"/>
      <c r="Q889" s="557"/>
      <c r="R889" s="557"/>
      <c r="S889" s="557"/>
      <c r="T889" s="557"/>
      <c r="U889" s="557"/>
      <c r="V889" s="557"/>
      <c r="W889" s="558"/>
      <c r="X889" s="558"/>
      <c r="Y889" s="558"/>
      <c r="Z889" s="558"/>
      <c r="AA889" s="558"/>
      <c r="AB889" s="558"/>
      <c r="AC889" s="558"/>
      <c r="AD889" s="558"/>
      <c r="AE889" s="558"/>
      <c r="AF889" s="558"/>
      <c r="AG889" s="558"/>
      <c r="AH889" s="558"/>
      <c r="AI889" s="558"/>
      <c r="AJ889" s="558"/>
      <c r="AK889" s="558"/>
      <c r="AL889" s="558"/>
      <c r="AM889" s="558"/>
      <c r="AN889" s="558"/>
      <c r="AO889" s="558"/>
      <c r="AP889" s="558"/>
      <c r="AQ889" s="558"/>
      <c r="AR889" s="558"/>
      <c r="AS889" s="558"/>
      <c r="AT889" s="558"/>
      <c r="AU889" s="558"/>
      <c r="AV889" s="559"/>
    </row>
    <row r="890" spans="1:48" ht="15.75" hidden="1" customHeight="1">
      <c r="A890" s="580" t="s">
        <v>644</v>
      </c>
      <c r="B890" s="620"/>
      <c r="C890" s="620"/>
      <c r="D890" s="620"/>
      <c r="E890" s="620"/>
      <c r="F890" s="620"/>
      <c r="G890" s="620"/>
      <c r="H890" s="620"/>
      <c r="I890" s="620"/>
      <c r="J890" s="620"/>
      <c r="K890" s="620"/>
      <c r="L890" s="620"/>
      <c r="M890" s="620"/>
      <c r="N890" s="620"/>
      <c r="O890" s="620"/>
      <c r="P890" s="620"/>
      <c r="Q890" s="620"/>
      <c r="R890" s="620"/>
      <c r="S890" s="620"/>
      <c r="T890" s="620"/>
      <c r="U890" s="620"/>
      <c r="V890" s="621"/>
      <c r="W890" s="190"/>
      <c r="X890" s="190"/>
      <c r="Y890" s="190"/>
      <c r="Z890" s="190"/>
      <c r="AA890" s="190"/>
      <c r="AB890" s="190"/>
      <c r="AC890" s="190"/>
      <c r="AD890" s="190"/>
      <c r="AE890" s="190"/>
      <c r="AF890" s="190"/>
      <c r="AG890" s="190"/>
      <c r="AH890" s="188"/>
      <c r="AI890" s="188"/>
      <c r="AJ890" s="188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88"/>
      <c r="AV890" s="302"/>
    </row>
    <row r="891" spans="1:48" ht="15.75" hidden="1" customHeight="1">
      <c r="A891" s="8"/>
      <c r="B891" s="544" t="s">
        <v>49</v>
      </c>
      <c r="C891" s="545"/>
      <c r="D891" s="545"/>
      <c r="E891" s="545"/>
      <c r="F891" s="545"/>
      <c r="G891" s="545"/>
      <c r="H891" s="545"/>
      <c r="I891" s="545"/>
      <c r="J891" s="545"/>
      <c r="K891" s="545"/>
      <c r="L891" s="545"/>
      <c r="M891" s="546"/>
      <c r="N891" s="85">
        <v>0</v>
      </c>
      <c r="O891" s="85">
        <v>0</v>
      </c>
      <c r="P891" s="85">
        <v>0</v>
      </c>
      <c r="Q891" s="85"/>
      <c r="R891" s="85">
        <v>0</v>
      </c>
      <c r="S891" s="85">
        <v>0</v>
      </c>
      <c r="T891" s="85">
        <v>0</v>
      </c>
      <c r="U891" s="85">
        <v>0</v>
      </c>
      <c r="V891" s="172"/>
      <c r="W891" s="190"/>
      <c r="X891" s="190"/>
      <c r="Y891" s="190"/>
      <c r="Z891" s="190"/>
      <c r="AA891" s="190"/>
      <c r="AB891" s="190"/>
      <c r="AC891" s="190"/>
      <c r="AD891" s="190"/>
      <c r="AE891" s="190"/>
      <c r="AF891" s="190"/>
      <c r="AG891" s="190"/>
      <c r="AH891" s="188"/>
      <c r="AI891" s="188"/>
      <c r="AJ891" s="188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88"/>
      <c r="AV891" s="302"/>
    </row>
    <row r="892" spans="1:48" ht="15.75" hidden="1" customHeight="1">
      <c r="A892" s="600"/>
      <c r="B892" s="601"/>
      <c r="C892" s="601"/>
      <c r="D892" s="601"/>
      <c r="E892" s="602"/>
      <c r="F892" s="47"/>
      <c r="G892" s="47"/>
      <c r="H892" s="47"/>
      <c r="I892" s="47"/>
      <c r="J892" s="47"/>
      <c r="K892" s="47"/>
      <c r="L892" s="47"/>
      <c r="M892" s="47"/>
      <c r="N892" s="85">
        <v>0</v>
      </c>
      <c r="O892" s="85">
        <v>0</v>
      </c>
      <c r="P892" s="85">
        <v>0</v>
      </c>
      <c r="Q892" s="85">
        <v>0</v>
      </c>
      <c r="R892" s="85">
        <v>0</v>
      </c>
      <c r="S892" s="85">
        <v>0</v>
      </c>
      <c r="T892" s="85">
        <v>0</v>
      </c>
      <c r="U892" s="85">
        <v>0</v>
      </c>
      <c r="V892" s="172" t="s">
        <v>3</v>
      </c>
      <c r="W892" s="191">
        <v>0</v>
      </c>
      <c r="X892" s="191">
        <v>0</v>
      </c>
      <c r="Y892" s="191">
        <v>0</v>
      </c>
      <c r="Z892" s="191">
        <v>0</v>
      </c>
      <c r="AA892" s="191">
        <v>0</v>
      </c>
      <c r="AB892" s="191">
        <v>0</v>
      </c>
      <c r="AC892" s="191">
        <v>0</v>
      </c>
      <c r="AD892" s="191">
        <v>0</v>
      </c>
      <c r="AE892" s="191">
        <v>0</v>
      </c>
      <c r="AF892" s="191">
        <v>0</v>
      </c>
      <c r="AG892" s="191">
        <v>0</v>
      </c>
      <c r="AH892" s="85">
        <v>0</v>
      </c>
      <c r="AI892" s="85">
        <v>0</v>
      </c>
      <c r="AJ892" s="85">
        <v>0</v>
      </c>
      <c r="AK892" s="191">
        <v>0</v>
      </c>
      <c r="AL892" s="191">
        <v>0</v>
      </c>
      <c r="AM892" s="191">
        <v>0</v>
      </c>
      <c r="AN892" s="191">
        <v>0</v>
      </c>
      <c r="AO892" s="191">
        <v>0</v>
      </c>
      <c r="AP892" s="191">
        <v>0</v>
      </c>
      <c r="AQ892" s="191">
        <v>0</v>
      </c>
      <c r="AR892" s="191">
        <v>0</v>
      </c>
      <c r="AS892" s="191">
        <v>0</v>
      </c>
      <c r="AT892" s="191">
        <v>0</v>
      </c>
      <c r="AU892" s="85">
        <v>0</v>
      </c>
      <c r="AV892" s="302"/>
    </row>
    <row r="893" spans="1:48" ht="15.75" hidden="1" customHeight="1">
      <c r="A893" s="603"/>
      <c r="B893" s="604"/>
      <c r="C893" s="604"/>
      <c r="D893" s="604"/>
      <c r="E893" s="605"/>
      <c r="F893" s="47"/>
      <c r="G893" s="47"/>
      <c r="H893" s="47"/>
      <c r="I893" s="47"/>
      <c r="J893" s="47"/>
      <c r="K893" s="47"/>
      <c r="L893" s="47"/>
      <c r="M893" s="47"/>
      <c r="N893" s="85">
        <v>0</v>
      </c>
      <c r="O893" s="85">
        <v>0</v>
      </c>
      <c r="P893" s="85">
        <v>0</v>
      </c>
      <c r="Q893" s="85">
        <v>0</v>
      </c>
      <c r="R893" s="85">
        <v>0</v>
      </c>
      <c r="S893" s="85">
        <v>0</v>
      </c>
      <c r="T893" s="85">
        <v>0</v>
      </c>
      <c r="U893" s="85">
        <v>0</v>
      </c>
      <c r="V893" s="172" t="s">
        <v>8</v>
      </c>
      <c r="W893" s="191">
        <v>0</v>
      </c>
      <c r="X893" s="191">
        <v>0</v>
      </c>
      <c r="Y893" s="191">
        <v>0</v>
      </c>
      <c r="Z893" s="191">
        <v>0</v>
      </c>
      <c r="AA893" s="191">
        <v>0</v>
      </c>
      <c r="AB893" s="191">
        <v>0</v>
      </c>
      <c r="AC893" s="191">
        <v>0</v>
      </c>
      <c r="AD893" s="191">
        <v>0</v>
      </c>
      <c r="AE893" s="191">
        <v>0</v>
      </c>
      <c r="AF893" s="191">
        <v>0</v>
      </c>
      <c r="AG893" s="191">
        <v>0</v>
      </c>
      <c r="AH893" s="85">
        <v>0</v>
      </c>
      <c r="AI893" s="85">
        <v>0</v>
      </c>
      <c r="AJ893" s="85">
        <v>0</v>
      </c>
      <c r="AK893" s="191">
        <v>0</v>
      </c>
      <c r="AL893" s="191">
        <v>0</v>
      </c>
      <c r="AM893" s="191">
        <v>0</v>
      </c>
      <c r="AN893" s="191">
        <v>0</v>
      </c>
      <c r="AO893" s="191">
        <v>0</v>
      </c>
      <c r="AP893" s="191">
        <v>0</v>
      </c>
      <c r="AQ893" s="191">
        <v>0</v>
      </c>
      <c r="AR893" s="191">
        <v>0</v>
      </c>
      <c r="AS893" s="191">
        <v>0</v>
      </c>
      <c r="AT893" s="191">
        <v>0</v>
      </c>
      <c r="AU893" s="85">
        <v>0</v>
      </c>
      <c r="AV893" s="302"/>
    </row>
    <row r="894" spans="1:48" ht="31.5" hidden="1">
      <c r="A894" s="603"/>
      <c r="B894" s="604"/>
      <c r="C894" s="604"/>
      <c r="D894" s="604"/>
      <c r="E894" s="605"/>
      <c r="F894" s="47"/>
      <c r="G894" s="47"/>
      <c r="H894" s="47"/>
      <c r="I894" s="47"/>
      <c r="J894" s="47"/>
      <c r="K894" s="47"/>
      <c r="L894" s="47"/>
      <c r="M894" s="47"/>
      <c r="N894" s="85">
        <v>0</v>
      </c>
      <c r="O894" s="85">
        <v>0</v>
      </c>
      <c r="P894" s="85">
        <v>0</v>
      </c>
      <c r="Q894" s="85">
        <v>0</v>
      </c>
      <c r="R894" s="85">
        <v>0</v>
      </c>
      <c r="S894" s="85">
        <v>0</v>
      </c>
      <c r="T894" s="85">
        <v>0</v>
      </c>
      <c r="U894" s="85">
        <v>0</v>
      </c>
      <c r="V894" s="172" t="s">
        <v>50</v>
      </c>
      <c r="W894" s="191">
        <v>0</v>
      </c>
      <c r="X894" s="191">
        <v>0</v>
      </c>
      <c r="Y894" s="191">
        <v>0</v>
      </c>
      <c r="Z894" s="191">
        <v>0</v>
      </c>
      <c r="AA894" s="191">
        <v>0</v>
      </c>
      <c r="AB894" s="191">
        <v>0</v>
      </c>
      <c r="AC894" s="191">
        <v>0</v>
      </c>
      <c r="AD894" s="191">
        <v>0</v>
      </c>
      <c r="AE894" s="191">
        <v>0</v>
      </c>
      <c r="AF894" s="191">
        <v>0</v>
      </c>
      <c r="AG894" s="191">
        <v>0</v>
      </c>
      <c r="AH894" s="85">
        <v>0</v>
      </c>
      <c r="AI894" s="85">
        <v>0</v>
      </c>
      <c r="AJ894" s="85">
        <v>0</v>
      </c>
      <c r="AK894" s="191">
        <v>0</v>
      </c>
      <c r="AL894" s="191">
        <v>0</v>
      </c>
      <c r="AM894" s="191">
        <v>0</v>
      </c>
      <c r="AN894" s="191">
        <v>0</v>
      </c>
      <c r="AO894" s="191">
        <v>0</v>
      </c>
      <c r="AP894" s="191">
        <v>0</v>
      </c>
      <c r="AQ894" s="191">
        <v>0</v>
      </c>
      <c r="AR894" s="191">
        <v>0</v>
      </c>
      <c r="AS894" s="191">
        <v>0</v>
      </c>
      <c r="AT894" s="191">
        <v>0</v>
      </c>
      <c r="AU894" s="85">
        <v>0</v>
      </c>
      <c r="AV894" s="302"/>
    </row>
    <row r="895" spans="1:48" hidden="1">
      <c r="A895" s="603"/>
      <c r="B895" s="604"/>
      <c r="C895" s="604"/>
      <c r="D895" s="604"/>
      <c r="E895" s="605"/>
      <c r="F895" s="47"/>
      <c r="G895" s="47"/>
      <c r="H895" s="47"/>
      <c r="I895" s="47"/>
      <c r="J895" s="47"/>
      <c r="K895" s="47"/>
      <c r="L895" s="47"/>
      <c r="M895" s="47"/>
      <c r="N895" s="85">
        <v>0</v>
      </c>
      <c r="O895" s="85">
        <v>0</v>
      </c>
      <c r="P895" s="85">
        <v>0</v>
      </c>
      <c r="Q895" s="85">
        <v>0</v>
      </c>
      <c r="R895" s="85">
        <v>0</v>
      </c>
      <c r="S895" s="85">
        <v>0</v>
      </c>
      <c r="T895" s="85">
        <v>0</v>
      </c>
      <c r="U895" s="85">
        <v>0</v>
      </c>
      <c r="V895" s="172" t="s">
        <v>51</v>
      </c>
      <c r="W895" s="191">
        <v>0</v>
      </c>
      <c r="X895" s="191">
        <v>0</v>
      </c>
      <c r="Y895" s="191">
        <v>0</v>
      </c>
      <c r="Z895" s="191">
        <v>0</v>
      </c>
      <c r="AA895" s="191">
        <v>0</v>
      </c>
      <c r="AB895" s="191">
        <v>0</v>
      </c>
      <c r="AC895" s="191">
        <v>0</v>
      </c>
      <c r="AD895" s="191">
        <v>0</v>
      </c>
      <c r="AE895" s="191">
        <v>0</v>
      </c>
      <c r="AF895" s="191">
        <v>0</v>
      </c>
      <c r="AG895" s="191">
        <v>0</v>
      </c>
      <c r="AH895" s="85">
        <v>0</v>
      </c>
      <c r="AI895" s="85">
        <v>0</v>
      </c>
      <c r="AJ895" s="85">
        <v>0</v>
      </c>
      <c r="AK895" s="191">
        <v>0</v>
      </c>
      <c r="AL895" s="191">
        <v>0</v>
      </c>
      <c r="AM895" s="191">
        <v>0</v>
      </c>
      <c r="AN895" s="191">
        <v>0</v>
      </c>
      <c r="AO895" s="191">
        <v>0</v>
      </c>
      <c r="AP895" s="191">
        <v>0</v>
      </c>
      <c r="AQ895" s="191">
        <v>0</v>
      </c>
      <c r="AR895" s="191">
        <v>0</v>
      </c>
      <c r="AS895" s="191">
        <v>0</v>
      </c>
      <c r="AT895" s="191">
        <v>0</v>
      </c>
      <c r="AU895" s="85">
        <v>0</v>
      </c>
      <c r="AV895" s="302"/>
    </row>
    <row r="896" spans="1:48" hidden="1">
      <c r="A896" s="603"/>
      <c r="B896" s="604"/>
      <c r="C896" s="604"/>
      <c r="D896" s="604"/>
      <c r="E896" s="605"/>
      <c r="F896" s="47"/>
      <c r="G896" s="47"/>
      <c r="H896" s="47"/>
      <c r="I896" s="47"/>
      <c r="J896" s="47"/>
      <c r="K896" s="47"/>
      <c r="L896" s="47"/>
      <c r="M896" s="47"/>
      <c r="N896" s="85">
        <v>0</v>
      </c>
      <c r="O896" s="85">
        <v>0</v>
      </c>
      <c r="P896" s="85">
        <v>0</v>
      </c>
      <c r="Q896" s="85">
        <v>0</v>
      </c>
      <c r="R896" s="85">
        <v>0</v>
      </c>
      <c r="S896" s="85">
        <v>0</v>
      </c>
      <c r="T896" s="85">
        <v>0</v>
      </c>
      <c r="U896" s="85">
        <v>0</v>
      </c>
      <c r="V896" s="172" t="s">
        <v>52</v>
      </c>
      <c r="W896" s="191">
        <v>0</v>
      </c>
      <c r="X896" s="191">
        <v>0</v>
      </c>
      <c r="Y896" s="191">
        <v>0</v>
      </c>
      <c r="Z896" s="191">
        <v>0</v>
      </c>
      <c r="AA896" s="191">
        <v>0</v>
      </c>
      <c r="AB896" s="191">
        <v>0</v>
      </c>
      <c r="AC896" s="191">
        <v>0</v>
      </c>
      <c r="AD896" s="191">
        <v>0</v>
      </c>
      <c r="AE896" s="191">
        <v>0</v>
      </c>
      <c r="AF896" s="191">
        <v>0</v>
      </c>
      <c r="AG896" s="191">
        <v>0</v>
      </c>
      <c r="AH896" s="85">
        <v>0</v>
      </c>
      <c r="AI896" s="85">
        <v>0</v>
      </c>
      <c r="AJ896" s="85">
        <v>0</v>
      </c>
      <c r="AK896" s="191">
        <v>0</v>
      </c>
      <c r="AL896" s="191">
        <v>0</v>
      </c>
      <c r="AM896" s="191">
        <v>0</v>
      </c>
      <c r="AN896" s="191">
        <v>0</v>
      </c>
      <c r="AO896" s="191">
        <v>0</v>
      </c>
      <c r="AP896" s="191">
        <v>0</v>
      </c>
      <c r="AQ896" s="191">
        <v>0</v>
      </c>
      <c r="AR896" s="191">
        <v>0</v>
      </c>
      <c r="AS896" s="191">
        <v>0</v>
      </c>
      <c r="AT896" s="191">
        <v>0</v>
      </c>
      <c r="AU896" s="85">
        <v>0</v>
      </c>
      <c r="AV896" s="302"/>
    </row>
    <row r="897" spans="1:48" hidden="1">
      <c r="A897" s="606"/>
      <c r="B897" s="607"/>
      <c r="C897" s="607"/>
      <c r="D897" s="607"/>
      <c r="E897" s="608"/>
      <c r="F897" s="47"/>
      <c r="G897" s="47"/>
      <c r="H897" s="47"/>
      <c r="I897" s="47"/>
      <c r="J897" s="47"/>
      <c r="K897" s="47"/>
      <c r="L897" s="85">
        <v>0</v>
      </c>
      <c r="M897" s="85" t="s">
        <v>59</v>
      </c>
      <c r="N897" s="85">
        <v>0</v>
      </c>
      <c r="O897" s="85">
        <v>0</v>
      </c>
      <c r="P897" s="85">
        <v>0</v>
      </c>
      <c r="Q897" s="186">
        <f>SUM(Q892:Q896)</f>
        <v>0</v>
      </c>
      <c r="R897" s="185">
        <v>0</v>
      </c>
      <c r="S897" s="185">
        <v>0</v>
      </c>
      <c r="T897" s="185">
        <v>0</v>
      </c>
      <c r="U897" s="185">
        <v>0</v>
      </c>
      <c r="V897" s="177" t="s">
        <v>11</v>
      </c>
      <c r="W897" s="200">
        <v>0</v>
      </c>
      <c r="X897" s="200">
        <v>0</v>
      </c>
      <c r="Y897" s="200">
        <v>0</v>
      </c>
      <c r="Z897" s="200">
        <v>0</v>
      </c>
      <c r="AA897" s="200">
        <v>0</v>
      </c>
      <c r="AB897" s="200">
        <v>0</v>
      </c>
      <c r="AC897" s="200">
        <v>0</v>
      </c>
      <c r="AD897" s="200">
        <v>0</v>
      </c>
      <c r="AE897" s="200">
        <v>0</v>
      </c>
      <c r="AF897" s="200">
        <v>0</v>
      </c>
      <c r="AG897" s="200">
        <v>0</v>
      </c>
      <c r="AH897" s="201">
        <v>0</v>
      </c>
      <c r="AI897" s="201">
        <v>0</v>
      </c>
      <c r="AJ897" s="201">
        <v>0</v>
      </c>
      <c r="AK897" s="200">
        <v>0</v>
      </c>
      <c r="AL897" s="200">
        <v>0</v>
      </c>
      <c r="AM897" s="200">
        <v>0</v>
      </c>
      <c r="AN897" s="200">
        <v>0</v>
      </c>
      <c r="AO897" s="200">
        <v>0</v>
      </c>
      <c r="AP897" s="200">
        <v>0</v>
      </c>
      <c r="AQ897" s="200">
        <v>0</v>
      </c>
      <c r="AR897" s="200">
        <v>0</v>
      </c>
      <c r="AS897" s="200">
        <v>0</v>
      </c>
      <c r="AT897" s="200">
        <v>0</v>
      </c>
      <c r="AU897" s="201">
        <v>0</v>
      </c>
      <c r="AV897" s="332"/>
    </row>
    <row r="898" spans="1:48" ht="15.75" customHeight="1">
      <c r="B898" s="650" t="s">
        <v>920</v>
      </c>
      <c r="C898" s="651"/>
      <c r="D898" s="651"/>
      <c r="E898" s="651"/>
      <c r="F898" s="651"/>
      <c r="G898" s="651"/>
      <c r="H898" s="651"/>
      <c r="I898" s="651"/>
      <c r="J898" s="651"/>
      <c r="K898" s="651"/>
      <c r="L898" s="651"/>
      <c r="M898" s="652"/>
      <c r="N898" s="98"/>
      <c r="O898" s="98"/>
      <c r="P898" s="98"/>
      <c r="Q898" s="98"/>
      <c r="R898" s="98"/>
      <c r="S898" s="98"/>
      <c r="T898" s="98"/>
      <c r="U898" s="99"/>
      <c r="V898" s="173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88"/>
      <c r="AI898" s="188"/>
      <c r="AJ898" s="188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88"/>
      <c r="AV898" s="302"/>
    </row>
    <row r="899" spans="1:48" ht="15.75" customHeight="1">
      <c r="A899" s="627"/>
      <c r="B899" s="628"/>
      <c r="C899" s="628"/>
      <c r="D899" s="628"/>
      <c r="E899" s="629"/>
      <c r="F899" s="8"/>
      <c r="G899" s="8"/>
      <c r="H899" s="8"/>
      <c r="I899" s="8"/>
      <c r="J899" s="8"/>
      <c r="K899" s="8"/>
      <c r="L899" s="8"/>
      <c r="M899" s="8"/>
      <c r="N899" s="101">
        <f t="shared" ref="N899:U903" si="395">N878+N857+N844+N733+N641</f>
        <v>36.205611000000005</v>
      </c>
      <c r="O899" s="101">
        <f t="shared" si="395"/>
        <v>88.280370000000019</v>
      </c>
      <c r="P899" s="101">
        <f t="shared" si="395"/>
        <v>49.925634889999998</v>
      </c>
      <c r="Q899" s="101">
        <f t="shared" si="395"/>
        <v>145.432939</v>
      </c>
      <c r="R899" s="101">
        <f t="shared" si="395"/>
        <v>100.37478525</v>
      </c>
      <c r="S899" s="101">
        <f t="shared" si="395"/>
        <v>8.0014749999999992</v>
      </c>
      <c r="T899" s="101">
        <f t="shared" si="395"/>
        <v>8.0014749999999992</v>
      </c>
      <c r="U899" s="101">
        <f t="shared" si="395"/>
        <v>436.22229014000004</v>
      </c>
      <c r="V899" s="172" t="s">
        <v>3</v>
      </c>
      <c r="W899" s="190">
        <f t="shared" ref="W899:AU903" si="396">W878+W857+W844+W733+W641</f>
        <v>145433.23699999999</v>
      </c>
      <c r="X899" s="190">
        <f t="shared" si="396"/>
        <v>1153.172</v>
      </c>
      <c r="Y899" s="190">
        <f t="shared" si="396"/>
        <v>0</v>
      </c>
      <c r="Z899" s="190">
        <f t="shared" si="396"/>
        <v>0</v>
      </c>
      <c r="AA899" s="190">
        <f t="shared" si="396"/>
        <v>0</v>
      </c>
      <c r="AB899" s="190">
        <f t="shared" si="396"/>
        <v>0</v>
      </c>
      <c r="AC899" s="190">
        <f t="shared" si="396"/>
        <v>0</v>
      </c>
      <c r="AD899" s="190">
        <f t="shared" si="396"/>
        <v>0</v>
      </c>
      <c r="AE899" s="190">
        <f t="shared" si="396"/>
        <v>0</v>
      </c>
      <c r="AF899" s="190">
        <f t="shared" si="396"/>
        <v>31.5</v>
      </c>
      <c r="AG899" s="190">
        <f t="shared" si="396"/>
        <v>0</v>
      </c>
      <c r="AH899" s="202">
        <f t="shared" si="396"/>
        <v>0</v>
      </c>
      <c r="AI899" s="202">
        <f t="shared" si="396"/>
        <v>0</v>
      </c>
      <c r="AJ899" s="202">
        <f t="shared" si="396"/>
        <v>0</v>
      </c>
      <c r="AK899" s="190">
        <f t="shared" si="396"/>
        <v>169.93</v>
      </c>
      <c r="AL899" s="190">
        <f t="shared" si="396"/>
        <v>0</v>
      </c>
      <c r="AM899" s="190">
        <f t="shared" si="396"/>
        <v>0</v>
      </c>
      <c r="AN899" s="190">
        <f t="shared" si="396"/>
        <v>0</v>
      </c>
      <c r="AO899" s="190">
        <f t="shared" si="396"/>
        <v>0</v>
      </c>
      <c r="AP899" s="190">
        <f t="shared" si="396"/>
        <v>0</v>
      </c>
      <c r="AQ899" s="190">
        <f t="shared" si="396"/>
        <v>0</v>
      </c>
      <c r="AR899" s="190">
        <f t="shared" si="396"/>
        <v>0</v>
      </c>
      <c r="AS899" s="190">
        <f t="shared" si="396"/>
        <v>0</v>
      </c>
      <c r="AT899" s="190">
        <f t="shared" si="396"/>
        <v>0</v>
      </c>
      <c r="AU899" s="202">
        <f t="shared" si="396"/>
        <v>0</v>
      </c>
      <c r="AV899" s="302"/>
    </row>
    <row r="900" spans="1:48" ht="18" customHeight="1">
      <c r="A900" s="630"/>
      <c r="B900" s="631"/>
      <c r="C900" s="631"/>
      <c r="D900" s="631"/>
      <c r="E900" s="632"/>
      <c r="F900" s="8"/>
      <c r="G900" s="8"/>
      <c r="H900" s="8"/>
      <c r="I900" s="8"/>
      <c r="J900" s="8"/>
      <c r="K900" s="8"/>
      <c r="L900" s="8"/>
      <c r="M900" s="8"/>
      <c r="N900" s="101">
        <f t="shared" si="395"/>
        <v>24.18074</v>
      </c>
      <c r="O900" s="101">
        <f t="shared" si="395"/>
        <v>32.372579999999999</v>
      </c>
      <c r="P900" s="101">
        <f t="shared" si="395"/>
        <v>30.313510000000001</v>
      </c>
      <c r="Q900" s="101">
        <f t="shared" si="395"/>
        <v>147.40925999999999</v>
      </c>
      <c r="R900" s="101">
        <f t="shared" si="395"/>
        <v>180.87530999999998</v>
      </c>
      <c r="S900" s="101">
        <f t="shared" si="395"/>
        <v>110.313715</v>
      </c>
      <c r="T900" s="101">
        <f t="shared" si="395"/>
        <v>85.125534999999999</v>
      </c>
      <c r="U900" s="101">
        <f t="shared" si="395"/>
        <v>610.59064999999987</v>
      </c>
      <c r="V900" s="172" t="s">
        <v>8</v>
      </c>
      <c r="W900" s="190">
        <f t="shared" si="396"/>
        <v>147409.25999999998</v>
      </c>
      <c r="X900" s="190">
        <f t="shared" si="396"/>
        <v>0</v>
      </c>
      <c r="Y900" s="190">
        <f t="shared" si="396"/>
        <v>0</v>
      </c>
      <c r="Z900" s="190">
        <f t="shared" si="396"/>
        <v>0</v>
      </c>
      <c r="AA900" s="190">
        <f t="shared" si="396"/>
        <v>0</v>
      </c>
      <c r="AB900" s="190">
        <f t="shared" si="396"/>
        <v>0</v>
      </c>
      <c r="AC900" s="190">
        <f t="shared" si="396"/>
        <v>0</v>
      </c>
      <c r="AD900" s="190">
        <f t="shared" si="396"/>
        <v>0</v>
      </c>
      <c r="AE900" s="190">
        <f t="shared" si="396"/>
        <v>0</v>
      </c>
      <c r="AF900" s="190">
        <f t="shared" si="396"/>
        <v>0</v>
      </c>
      <c r="AG900" s="190">
        <f t="shared" si="396"/>
        <v>0</v>
      </c>
      <c r="AH900" s="202">
        <f t="shared" si="396"/>
        <v>0</v>
      </c>
      <c r="AI900" s="202">
        <f t="shared" si="396"/>
        <v>0</v>
      </c>
      <c r="AJ900" s="202">
        <f t="shared" si="396"/>
        <v>0</v>
      </c>
      <c r="AK900" s="190">
        <f t="shared" si="396"/>
        <v>1138.73</v>
      </c>
      <c r="AL900" s="190">
        <f t="shared" si="396"/>
        <v>0</v>
      </c>
      <c r="AM900" s="190">
        <f t="shared" si="396"/>
        <v>0</v>
      </c>
      <c r="AN900" s="190">
        <f t="shared" si="396"/>
        <v>0</v>
      </c>
      <c r="AO900" s="190">
        <f t="shared" si="396"/>
        <v>0</v>
      </c>
      <c r="AP900" s="190">
        <f t="shared" si="396"/>
        <v>0</v>
      </c>
      <c r="AQ900" s="190">
        <f t="shared" si="396"/>
        <v>0</v>
      </c>
      <c r="AR900" s="190">
        <f t="shared" si="396"/>
        <v>0</v>
      </c>
      <c r="AS900" s="190">
        <f t="shared" si="396"/>
        <v>0</v>
      </c>
      <c r="AT900" s="190">
        <f t="shared" si="396"/>
        <v>0</v>
      </c>
      <c r="AU900" s="202">
        <f t="shared" si="396"/>
        <v>0</v>
      </c>
      <c r="AV900" s="302"/>
    </row>
    <row r="901" spans="1:48" ht="15.75" customHeight="1">
      <c r="A901" s="630"/>
      <c r="B901" s="631"/>
      <c r="C901" s="631"/>
      <c r="D901" s="631"/>
      <c r="E901" s="632"/>
      <c r="F901" s="8"/>
      <c r="G901" s="8"/>
      <c r="H901" s="8"/>
      <c r="I901" s="8"/>
      <c r="J901" s="8"/>
      <c r="K901" s="8"/>
      <c r="L901" s="8"/>
      <c r="M901" s="8"/>
      <c r="N901" s="101">
        <f t="shared" si="395"/>
        <v>0</v>
      </c>
      <c r="O901" s="101">
        <f t="shared" si="395"/>
        <v>0</v>
      </c>
      <c r="P901" s="101">
        <f t="shared" si="395"/>
        <v>0</v>
      </c>
      <c r="Q901" s="101">
        <f t="shared" si="395"/>
        <v>0</v>
      </c>
      <c r="R901" s="101">
        <f t="shared" si="395"/>
        <v>19.252040000000001</v>
      </c>
      <c r="S901" s="101">
        <f t="shared" si="395"/>
        <v>33.78904</v>
      </c>
      <c r="T901" s="101">
        <f t="shared" si="395"/>
        <v>69.198890000000006</v>
      </c>
      <c r="U901" s="101">
        <f t="shared" si="395"/>
        <v>122.23997</v>
      </c>
      <c r="V901" s="172" t="s">
        <v>50</v>
      </c>
      <c r="W901" s="190">
        <f t="shared" si="396"/>
        <v>0</v>
      </c>
      <c r="X901" s="190">
        <f t="shared" si="396"/>
        <v>46</v>
      </c>
      <c r="Y901" s="190">
        <f t="shared" si="396"/>
        <v>0</v>
      </c>
      <c r="Z901" s="190">
        <f t="shared" si="396"/>
        <v>0</v>
      </c>
      <c r="AA901" s="190">
        <f t="shared" si="396"/>
        <v>0</v>
      </c>
      <c r="AB901" s="190">
        <f t="shared" si="396"/>
        <v>0</v>
      </c>
      <c r="AC901" s="190">
        <f t="shared" si="396"/>
        <v>0</v>
      </c>
      <c r="AD901" s="190">
        <f t="shared" si="396"/>
        <v>0</v>
      </c>
      <c r="AE901" s="190">
        <f t="shared" si="396"/>
        <v>0</v>
      </c>
      <c r="AF901" s="190">
        <f t="shared" si="396"/>
        <v>0</v>
      </c>
      <c r="AG901" s="190">
        <f t="shared" si="396"/>
        <v>0</v>
      </c>
      <c r="AH901" s="202">
        <f t="shared" si="396"/>
        <v>0</v>
      </c>
      <c r="AI901" s="202">
        <f t="shared" si="396"/>
        <v>0</v>
      </c>
      <c r="AJ901" s="202">
        <f t="shared" si="396"/>
        <v>0</v>
      </c>
      <c r="AK901" s="190">
        <f t="shared" si="396"/>
        <v>0</v>
      </c>
      <c r="AL901" s="190">
        <f t="shared" si="396"/>
        <v>0</v>
      </c>
      <c r="AM901" s="190">
        <f t="shared" si="396"/>
        <v>0</v>
      </c>
      <c r="AN901" s="190">
        <f t="shared" si="396"/>
        <v>0</v>
      </c>
      <c r="AO901" s="190">
        <f t="shared" si="396"/>
        <v>0</v>
      </c>
      <c r="AP901" s="190">
        <f t="shared" si="396"/>
        <v>0</v>
      </c>
      <c r="AQ901" s="190">
        <f t="shared" si="396"/>
        <v>0</v>
      </c>
      <c r="AR901" s="190">
        <f t="shared" si="396"/>
        <v>0</v>
      </c>
      <c r="AS901" s="190">
        <f t="shared" si="396"/>
        <v>0</v>
      </c>
      <c r="AT901" s="190">
        <f t="shared" si="396"/>
        <v>0</v>
      </c>
      <c r="AU901" s="202">
        <f t="shared" si="396"/>
        <v>0</v>
      </c>
      <c r="AV901" s="302"/>
    </row>
    <row r="902" spans="1:48">
      <c r="A902" s="630"/>
      <c r="B902" s="631"/>
      <c r="C902" s="631"/>
      <c r="D902" s="631"/>
      <c r="E902" s="632"/>
      <c r="F902" s="8"/>
      <c r="G902" s="8"/>
      <c r="H902" s="8"/>
      <c r="I902" s="8"/>
      <c r="J902" s="8"/>
      <c r="K902" s="8"/>
      <c r="L902" s="8"/>
      <c r="M902" s="8"/>
      <c r="N902" s="101">
        <f t="shared" si="395"/>
        <v>0</v>
      </c>
      <c r="O902" s="101">
        <f t="shared" si="395"/>
        <v>0</v>
      </c>
      <c r="P902" s="101">
        <f t="shared" si="395"/>
        <v>0</v>
      </c>
      <c r="Q902" s="101">
        <f t="shared" si="395"/>
        <v>0</v>
      </c>
      <c r="R902" s="101">
        <f t="shared" si="395"/>
        <v>0</v>
      </c>
      <c r="S902" s="101">
        <f t="shared" si="395"/>
        <v>0</v>
      </c>
      <c r="T902" s="101">
        <f t="shared" si="395"/>
        <v>0</v>
      </c>
      <c r="U902" s="101">
        <f t="shared" si="395"/>
        <v>0</v>
      </c>
      <c r="V902" s="172" t="s">
        <v>51</v>
      </c>
      <c r="W902" s="190">
        <f t="shared" si="396"/>
        <v>0</v>
      </c>
      <c r="X902" s="190">
        <f t="shared" si="396"/>
        <v>0</v>
      </c>
      <c r="Y902" s="190">
        <f t="shared" si="396"/>
        <v>0</v>
      </c>
      <c r="Z902" s="190">
        <f t="shared" si="396"/>
        <v>0</v>
      </c>
      <c r="AA902" s="190">
        <f t="shared" si="396"/>
        <v>0</v>
      </c>
      <c r="AB902" s="190">
        <f t="shared" si="396"/>
        <v>0</v>
      </c>
      <c r="AC902" s="190">
        <f t="shared" si="396"/>
        <v>0</v>
      </c>
      <c r="AD902" s="190">
        <f t="shared" si="396"/>
        <v>0</v>
      </c>
      <c r="AE902" s="190">
        <f t="shared" si="396"/>
        <v>0</v>
      </c>
      <c r="AF902" s="190">
        <f t="shared" si="396"/>
        <v>0</v>
      </c>
      <c r="AG902" s="190">
        <f t="shared" si="396"/>
        <v>0</v>
      </c>
      <c r="AH902" s="202">
        <f t="shared" si="396"/>
        <v>0</v>
      </c>
      <c r="AI902" s="202">
        <f t="shared" si="396"/>
        <v>0</v>
      </c>
      <c r="AJ902" s="202">
        <f t="shared" si="396"/>
        <v>0</v>
      </c>
      <c r="AK902" s="190">
        <f t="shared" si="396"/>
        <v>0</v>
      </c>
      <c r="AL902" s="190">
        <f t="shared" si="396"/>
        <v>0</v>
      </c>
      <c r="AM902" s="190">
        <f t="shared" si="396"/>
        <v>0</v>
      </c>
      <c r="AN902" s="190">
        <f t="shared" si="396"/>
        <v>0</v>
      </c>
      <c r="AO902" s="190">
        <f t="shared" si="396"/>
        <v>0</v>
      </c>
      <c r="AP902" s="190">
        <f t="shared" si="396"/>
        <v>0</v>
      </c>
      <c r="AQ902" s="190">
        <f t="shared" si="396"/>
        <v>0</v>
      </c>
      <c r="AR902" s="190">
        <f t="shared" si="396"/>
        <v>0</v>
      </c>
      <c r="AS902" s="190">
        <f t="shared" si="396"/>
        <v>0</v>
      </c>
      <c r="AT902" s="190">
        <f t="shared" si="396"/>
        <v>0</v>
      </c>
      <c r="AU902" s="202">
        <f t="shared" si="396"/>
        <v>0</v>
      </c>
      <c r="AV902" s="302"/>
    </row>
    <row r="903" spans="1:48">
      <c r="A903" s="630"/>
      <c r="B903" s="631"/>
      <c r="C903" s="631"/>
      <c r="D903" s="631"/>
      <c r="E903" s="632"/>
      <c r="F903" s="8"/>
      <c r="G903" s="8"/>
      <c r="H903" s="8"/>
      <c r="I903" s="8"/>
      <c r="J903" s="8"/>
      <c r="K903" s="8"/>
      <c r="L903" s="8"/>
      <c r="M903" s="8"/>
      <c r="N903" s="101">
        <f t="shared" si="395"/>
        <v>1.6500999999999999</v>
      </c>
      <c r="O903" s="101">
        <f t="shared" si="395"/>
        <v>493.22707000000003</v>
      </c>
      <c r="P903" s="101">
        <f t="shared" si="395"/>
        <v>0</v>
      </c>
      <c r="Q903" s="101">
        <f t="shared" si="395"/>
        <v>0</v>
      </c>
      <c r="R903" s="101">
        <f t="shared" si="395"/>
        <v>4.9589999999999996</v>
      </c>
      <c r="S903" s="101">
        <f t="shared" si="395"/>
        <v>0</v>
      </c>
      <c r="T903" s="101">
        <f t="shared" si="395"/>
        <v>0</v>
      </c>
      <c r="U903" s="101">
        <f t="shared" si="395"/>
        <v>499.83617000000004</v>
      </c>
      <c r="V903" s="172" t="s">
        <v>52</v>
      </c>
      <c r="W903" s="190">
        <f t="shared" si="396"/>
        <v>0</v>
      </c>
      <c r="X903" s="190">
        <f t="shared" si="396"/>
        <v>0</v>
      </c>
      <c r="Y903" s="190">
        <f t="shared" si="396"/>
        <v>0</v>
      </c>
      <c r="Z903" s="190">
        <f t="shared" si="396"/>
        <v>0</v>
      </c>
      <c r="AA903" s="190">
        <f t="shared" si="396"/>
        <v>0</v>
      </c>
      <c r="AB903" s="190">
        <f t="shared" si="396"/>
        <v>0</v>
      </c>
      <c r="AC903" s="190">
        <f t="shared" si="396"/>
        <v>0</v>
      </c>
      <c r="AD903" s="190">
        <f t="shared" si="396"/>
        <v>0</v>
      </c>
      <c r="AE903" s="190">
        <f t="shared" si="396"/>
        <v>0</v>
      </c>
      <c r="AF903" s="190">
        <f t="shared" si="396"/>
        <v>0</v>
      </c>
      <c r="AG903" s="190">
        <f t="shared" si="396"/>
        <v>0</v>
      </c>
      <c r="AH903" s="202">
        <f t="shared" si="396"/>
        <v>0</v>
      </c>
      <c r="AI903" s="202">
        <f t="shared" si="396"/>
        <v>0</v>
      </c>
      <c r="AJ903" s="202">
        <f t="shared" si="396"/>
        <v>0</v>
      </c>
      <c r="AK903" s="190">
        <f t="shared" si="396"/>
        <v>0</v>
      </c>
      <c r="AL903" s="190">
        <f t="shared" si="396"/>
        <v>0</v>
      </c>
      <c r="AM903" s="190">
        <f t="shared" si="396"/>
        <v>0</v>
      </c>
      <c r="AN903" s="190">
        <f t="shared" si="396"/>
        <v>0</v>
      </c>
      <c r="AO903" s="190">
        <f t="shared" si="396"/>
        <v>0</v>
      </c>
      <c r="AP903" s="190">
        <f t="shared" si="396"/>
        <v>0</v>
      </c>
      <c r="AQ903" s="190">
        <f t="shared" si="396"/>
        <v>0</v>
      </c>
      <c r="AR903" s="190">
        <f t="shared" si="396"/>
        <v>0</v>
      </c>
      <c r="AS903" s="190">
        <f t="shared" si="396"/>
        <v>0</v>
      </c>
      <c r="AT903" s="190">
        <f t="shared" si="396"/>
        <v>0</v>
      </c>
      <c r="AU903" s="202">
        <f t="shared" si="396"/>
        <v>0</v>
      </c>
      <c r="AV903" s="302"/>
    </row>
    <row r="904" spans="1:48" s="95" customFormat="1">
      <c r="A904" s="633"/>
      <c r="B904" s="634"/>
      <c r="C904" s="634"/>
      <c r="D904" s="634"/>
      <c r="E904" s="635"/>
      <c r="F904" s="183"/>
      <c r="G904" s="183"/>
      <c r="H904" s="183"/>
      <c r="I904" s="183"/>
      <c r="J904" s="183"/>
      <c r="K904" s="183"/>
      <c r="L904" s="184">
        <f>L897+L883+L862+L849+L738+L646</f>
        <v>1810.1509999999998</v>
      </c>
      <c r="M904" s="184">
        <f>M897+M883+M862+M849+M738+M646</f>
        <v>266.76967424999998</v>
      </c>
      <c r="N904" s="184">
        <f>N883+N862+N849+N738+N646</f>
        <v>62.036451</v>
      </c>
      <c r="O904" s="184">
        <f>O883+O862+O849+O738+O646</f>
        <v>613.88002000000006</v>
      </c>
      <c r="P904" s="184">
        <f>P883+P862+P849+P738+P646</f>
        <v>80.239144890000006</v>
      </c>
      <c r="Q904" s="186">
        <f>SUM(Q899:Q903)</f>
        <v>292.84219899999999</v>
      </c>
      <c r="R904" s="185">
        <f>R883+R862+R849+R738+R646</f>
        <v>305.46113524999998</v>
      </c>
      <c r="S904" s="185">
        <f>S883+S862+S849+S738+S646</f>
        <v>152.10423</v>
      </c>
      <c r="T904" s="185">
        <f>T883+T862+T849+T738+T646</f>
        <v>162.32590000000002</v>
      </c>
      <c r="U904" s="185">
        <f>U883+U862+U849+U738+U646</f>
        <v>1668.8890801400003</v>
      </c>
      <c r="V904" s="340" t="s">
        <v>11</v>
      </c>
      <c r="W904" s="341">
        <f>SUM(W899:W903)</f>
        <v>292842.49699999997</v>
      </c>
      <c r="X904" s="341">
        <f>SUM(X899:X903)</f>
        <v>1199.172</v>
      </c>
      <c r="Y904" s="341">
        <f t="shared" ref="Y904:AU904" si="397">SUM(Y899:Y903)</f>
        <v>0</v>
      </c>
      <c r="Z904" s="341">
        <f t="shared" si="397"/>
        <v>0</v>
      </c>
      <c r="AA904" s="341">
        <f t="shared" si="397"/>
        <v>0</v>
      </c>
      <c r="AB904" s="341">
        <f t="shared" si="397"/>
        <v>0</v>
      </c>
      <c r="AC904" s="341">
        <f t="shared" si="397"/>
        <v>0</v>
      </c>
      <c r="AD904" s="341">
        <f t="shared" si="397"/>
        <v>0</v>
      </c>
      <c r="AE904" s="341">
        <f t="shared" si="397"/>
        <v>0</v>
      </c>
      <c r="AF904" s="341">
        <f t="shared" si="397"/>
        <v>31.5</v>
      </c>
      <c r="AG904" s="341">
        <f t="shared" si="397"/>
        <v>0</v>
      </c>
      <c r="AH904" s="201">
        <f t="shared" si="397"/>
        <v>0</v>
      </c>
      <c r="AI904" s="201">
        <f t="shared" si="397"/>
        <v>0</v>
      </c>
      <c r="AJ904" s="201">
        <f t="shared" si="397"/>
        <v>0</v>
      </c>
      <c r="AK904" s="200">
        <f t="shared" si="397"/>
        <v>1308.6600000000001</v>
      </c>
      <c r="AL904" s="200">
        <f>AL840</f>
        <v>251949.81492</v>
      </c>
      <c r="AM904" s="200">
        <f t="shared" si="397"/>
        <v>0</v>
      </c>
      <c r="AN904" s="200">
        <f t="shared" si="397"/>
        <v>0</v>
      </c>
      <c r="AO904" s="200">
        <f t="shared" si="397"/>
        <v>0</v>
      </c>
      <c r="AP904" s="200">
        <f t="shared" si="397"/>
        <v>0</v>
      </c>
      <c r="AQ904" s="200">
        <f t="shared" si="397"/>
        <v>0</v>
      </c>
      <c r="AR904" s="200">
        <f t="shared" si="397"/>
        <v>0</v>
      </c>
      <c r="AS904" s="200">
        <f t="shared" si="397"/>
        <v>0</v>
      </c>
      <c r="AT904" s="200">
        <f t="shared" si="397"/>
        <v>0</v>
      </c>
      <c r="AU904" s="201">
        <f t="shared" si="397"/>
        <v>0</v>
      </c>
      <c r="AV904" s="332"/>
    </row>
    <row r="905" spans="1:48" ht="15.75" customHeight="1">
      <c r="B905" s="641" t="s">
        <v>922</v>
      </c>
      <c r="C905" s="642"/>
      <c r="D905" s="642"/>
      <c r="E905" s="642"/>
      <c r="F905" s="642"/>
      <c r="G905" s="642"/>
      <c r="H905" s="642"/>
      <c r="I905" s="642"/>
      <c r="J905" s="642"/>
      <c r="K905" s="642"/>
      <c r="L905" s="642"/>
      <c r="M905" s="643"/>
      <c r="N905" s="98"/>
      <c r="O905" s="98"/>
      <c r="P905" s="98"/>
      <c r="Q905" s="98"/>
      <c r="R905" s="98"/>
      <c r="S905" s="98"/>
      <c r="T905" s="98"/>
      <c r="U905" s="99"/>
      <c r="V905" s="173"/>
      <c r="W905" s="190"/>
      <c r="X905" s="190"/>
      <c r="Y905" s="190"/>
      <c r="Z905" s="190"/>
      <c r="AA905" s="190"/>
      <c r="AB905" s="190"/>
      <c r="AC905" s="190"/>
      <c r="AD905" s="190"/>
      <c r="AE905" s="190"/>
      <c r="AF905" s="190"/>
      <c r="AG905" s="190"/>
      <c r="AH905" s="188"/>
      <c r="AI905" s="188"/>
      <c r="AJ905" s="188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88"/>
      <c r="AV905" s="302"/>
    </row>
    <row r="906" spans="1:48" ht="15.75" customHeight="1">
      <c r="A906" s="627"/>
      <c r="B906" s="628"/>
      <c r="C906" s="628"/>
      <c r="D906" s="628"/>
      <c r="E906" s="629"/>
      <c r="F906" s="8"/>
      <c r="G906" s="8"/>
      <c r="H906" s="8"/>
      <c r="I906" s="8"/>
      <c r="J906" s="8"/>
      <c r="K906" s="8"/>
      <c r="L906" s="8"/>
      <c r="M906" s="8"/>
      <c r="N906" s="101">
        <f t="shared" ref="N906:P911" si="398">N887+N864+N852+N740+N648</f>
        <v>0</v>
      </c>
      <c r="O906" s="101">
        <f t="shared" si="398"/>
        <v>0</v>
      </c>
      <c r="P906" s="101">
        <f t="shared" si="398"/>
        <v>0</v>
      </c>
      <c r="Q906" s="101">
        <f>Q899+Q520</f>
        <v>197.727419</v>
      </c>
      <c r="R906" s="101">
        <f t="shared" ref="R906:U911" si="399">R887+R864+R852+R740+R648</f>
        <v>0</v>
      </c>
      <c r="S906" s="101">
        <f t="shared" si="399"/>
        <v>0</v>
      </c>
      <c r="T906" s="101">
        <f t="shared" si="399"/>
        <v>0</v>
      </c>
      <c r="U906" s="101">
        <f t="shared" si="399"/>
        <v>0</v>
      </c>
      <c r="V906" s="172" t="s">
        <v>3</v>
      </c>
      <c r="W906" s="190">
        <f t="shared" ref="W906:AU910" si="400">W899+W520</f>
        <v>197727.717</v>
      </c>
      <c r="X906" s="190">
        <f t="shared" si="400"/>
        <v>4128.1880000000001</v>
      </c>
      <c r="Y906" s="190">
        <f t="shared" si="400"/>
        <v>0</v>
      </c>
      <c r="Z906" s="190">
        <f t="shared" si="400"/>
        <v>0</v>
      </c>
      <c r="AA906" s="190">
        <f t="shared" si="400"/>
        <v>0</v>
      </c>
      <c r="AB906" s="190">
        <f t="shared" si="400"/>
        <v>0</v>
      </c>
      <c r="AC906" s="190">
        <f t="shared" si="400"/>
        <v>0</v>
      </c>
      <c r="AD906" s="190">
        <f t="shared" si="400"/>
        <v>0</v>
      </c>
      <c r="AE906" s="190">
        <f t="shared" si="400"/>
        <v>24.7</v>
      </c>
      <c r="AF906" s="190">
        <f t="shared" si="400"/>
        <v>355.82500999999996</v>
      </c>
      <c r="AG906" s="190">
        <f t="shared" si="400"/>
        <v>24.7</v>
      </c>
      <c r="AH906" s="202">
        <f t="shared" si="400"/>
        <v>870.53</v>
      </c>
      <c r="AI906" s="202">
        <f t="shared" si="400"/>
        <v>870.53</v>
      </c>
      <c r="AJ906" s="202">
        <f t="shared" si="400"/>
        <v>870.53</v>
      </c>
      <c r="AK906" s="190">
        <f t="shared" si="400"/>
        <v>7842.6215599999996</v>
      </c>
      <c r="AL906" s="190">
        <f t="shared" si="400"/>
        <v>0</v>
      </c>
      <c r="AM906" s="190">
        <f t="shared" si="400"/>
        <v>0</v>
      </c>
      <c r="AN906" s="190">
        <f t="shared" si="400"/>
        <v>0</v>
      </c>
      <c r="AO906" s="190">
        <f t="shared" si="400"/>
        <v>0</v>
      </c>
      <c r="AP906" s="190">
        <f t="shared" si="400"/>
        <v>0</v>
      </c>
      <c r="AQ906" s="190">
        <f t="shared" si="400"/>
        <v>0</v>
      </c>
      <c r="AR906" s="190">
        <f t="shared" si="400"/>
        <v>0</v>
      </c>
      <c r="AS906" s="190">
        <f t="shared" si="400"/>
        <v>0</v>
      </c>
      <c r="AT906" s="190">
        <f t="shared" si="400"/>
        <v>0</v>
      </c>
      <c r="AU906" s="202">
        <f t="shared" si="400"/>
        <v>0</v>
      </c>
      <c r="AV906" s="302"/>
    </row>
    <row r="907" spans="1:48" ht="15.75" customHeight="1">
      <c r="A907" s="630"/>
      <c r="B907" s="631"/>
      <c r="C907" s="631"/>
      <c r="D907" s="631"/>
      <c r="E907" s="632"/>
      <c r="F907" s="8"/>
      <c r="G907" s="8"/>
      <c r="H907" s="8"/>
      <c r="I907" s="8"/>
      <c r="J907" s="8"/>
      <c r="K907" s="8"/>
      <c r="L907" s="8"/>
      <c r="M907" s="8"/>
      <c r="N907" s="101">
        <f t="shared" si="398"/>
        <v>0</v>
      </c>
      <c r="O907" s="101">
        <f t="shared" si="398"/>
        <v>0</v>
      </c>
      <c r="P907" s="101">
        <f t="shared" si="398"/>
        <v>0</v>
      </c>
      <c r="Q907" s="101">
        <f>Q900+Q521</f>
        <v>319.62515999999999</v>
      </c>
      <c r="R907" s="101">
        <f t="shared" si="399"/>
        <v>0</v>
      </c>
      <c r="S907" s="101">
        <f t="shared" si="399"/>
        <v>0</v>
      </c>
      <c r="T907" s="101">
        <f t="shared" si="399"/>
        <v>0</v>
      </c>
      <c r="U907" s="101">
        <f t="shared" si="399"/>
        <v>0</v>
      </c>
      <c r="V907" s="172" t="s">
        <v>8</v>
      </c>
      <c r="W907" s="190">
        <f t="shared" si="400"/>
        <v>319725.15999999997</v>
      </c>
      <c r="X907" s="190">
        <f t="shared" si="400"/>
        <v>52759.93</v>
      </c>
      <c r="Y907" s="190">
        <f t="shared" si="400"/>
        <v>1070</v>
      </c>
      <c r="Z907" s="190">
        <f t="shared" si="400"/>
        <v>1070</v>
      </c>
      <c r="AA907" s="190">
        <f t="shared" si="400"/>
        <v>1070</v>
      </c>
      <c r="AB907" s="190">
        <f t="shared" si="400"/>
        <v>1070</v>
      </c>
      <c r="AC907" s="190">
        <f t="shared" si="400"/>
        <v>1070</v>
      </c>
      <c r="AD907" s="190">
        <f t="shared" si="400"/>
        <v>1070</v>
      </c>
      <c r="AE907" s="190">
        <f t="shared" si="400"/>
        <v>1070</v>
      </c>
      <c r="AF907" s="190">
        <f t="shared" si="400"/>
        <v>1476.5677700000001</v>
      </c>
      <c r="AG907" s="190">
        <f t="shared" si="400"/>
        <v>1720.587</v>
      </c>
      <c r="AH907" s="202">
        <f t="shared" si="400"/>
        <v>0</v>
      </c>
      <c r="AI907" s="202">
        <f t="shared" si="400"/>
        <v>0</v>
      </c>
      <c r="AJ907" s="202">
        <f t="shared" si="400"/>
        <v>0</v>
      </c>
      <c r="AK907" s="190">
        <f t="shared" si="400"/>
        <v>3855.2577699999997</v>
      </c>
      <c r="AL907" s="190">
        <f t="shared" si="400"/>
        <v>0</v>
      </c>
      <c r="AM907" s="190">
        <f t="shared" si="400"/>
        <v>0</v>
      </c>
      <c r="AN907" s="190">
        <f t="shared" si="400"/>
        <v>0</v>
      </c>
      <c r="AO907" s="190">
        <f t="shared" si="400"/>
        <v>0</v>
      </c>
      <c r="AP907" s="190">
        <f t="shared" si="400"/>
        <v>0</v>
      </c>
      <c r="AQ907" s="190">
        <f t="shared" si="400"/>
        <v>0</v>
      </c>
      <c r="AR907" s="190">
        <f t="shared" si="400"/>
        <v>0</v>
      </c>
      <c r="AS907" s="190">
        <f t="shared" si="400"/>
        <v>0</v>
      </c>
      <c r="AT907" s="190">
        <f t="shared" si="400"/>
        <v>0</v>
      </c>
      <c r="AU907" s="202">
        <f t="shared" si="400"/>
        <v>0</v>
      </c>
      <c r="AV907" s="302"/>
    </row>
    <row r="908" spans="1:48" ht="15.75" customHeight="1">
      <c r="A908" s="630"/>
      <c r="B908" s="631"/>
      <c r="C908" s="631"/>
      <c r="D908" s="631"/>
      <c r="E908" s="632"/>
      <c r="F908" s="8"/>
      <c r="G908" s="8"/>
      <c r="H908" s="8"/>
      <c r="I908" s="8"/>
      <c r="J908" s="8"/>
      <c r="K908" s="8"/>
      <c r="L908" s="8"/>
      <c r="M908" s="8"/>
      <c r="N908" s="101">
        <f t="shared" si="398"/>
        <v>0</v>
      </c>
      <c r="O908" s="101">
        <f t="shared" si="398"/>
        <v>5.3708400000000003</v>
      </c>
      <c r="P908" s="101">
        <f t="shared" si="398"/>
        <v>0.19353999999999999</v>
      </c>
      <c r="Q908" s="101">
        <f>Q901+Q522</f>
        <v>0</v>
      </c>
      <c r="R908" s="101">
        <f t="shared" si="399"/>
        <v>0</v>
      </c>
      <c r="S908" s="101">
        <f t="shared" si="399"/>
        <v>0</v>
      </c>
      <c r="T908" s="101">
        <f t="shared" si="399"/>
        <v>0</v>
      </c>
      <c r="U908" s="101">
        <f t="shared" si="399"/>
        <v>84.120950000000008</v>
      </c>
      <c r="V908" s="172" t="s">
        <v>50</v>
      </c>
      <c r="W908" s="190">
        <f t="shared" si="400"/>
        <v>0</v>
      </c>
      <c r="X908" s="190">
        <f t="shared" si="400"/>
        <v>46</v>
      </c>
      <c r="Y908" s="190">
        <f t="shared" si="400"/>
        <v>0</v>
      </c>
      <c r="Z908" s="190">
        <f t="shared" si="400"/>
        <v>0</v>
      </c>
      <c r="AA908" s="190">
        <f t="shared" si="400"/>
        <v>0</v>
      </c>
      <c r="AB908" s="190">
        <f t="shared" si="400"/>
        <v>0</v>
      </c>
      <c r="AC908" s="190">
        <f t="shared" si="400"/>
        <v>0</v>
      </c>
      <c r="AD908" s="190">
        <f t="shared" si="400"/>
        <v>0</v>
      </c>
      <c r="AE908" s="190">
        <f t="shared" si="400"/>
        <v>0</v>
      </c>
      <c r="AF908" s="190">
        <f t="shared" si="400"/>
        <v>0</v>
      </c>
      <c r="AG908" s="190">
        <f t="shared" si="400"/>
        <v>0</v>
      </c>
      <c r="AH908" s="202">
        <f t="shared" si="400"/>
        <v>0</v>
      </c>
      <c r="AI908" s="202">
        <f t="shared" si="400"/>
        <v>0</v>
      </c>
      <c r="AJ908" s="202">
        <f t="shared" si="400"/>
        <v>0</v>
      </c>
      <c r="AK908" s="190">
        <f t="shared" si="400"/>
        <v>0</v>
      </c>
      <c r="AL908" s="190">
        <f t="shared" si="400"/>
        <v>0</v>
      </c>
      <c r="AM908" s="190">
        <f t="shared" si="400"/>
        <v>0</v>
      </c>
      <c r="AN908" s="190">
        <f t="shared" si="400"/>
        <v>0</v>
      </c>
      <c r="AO908" s="190">
        <f t="shared" si="400"/>
        <v>0</v>
      </c>
      <c r="AP908" s="190">
        <f t="shared" si="400"/>
        <v>0</v>
      </c>
      <c r="AQ908" s="190">
        <f t="shared" si="400"/>
        <v>0</v>
      </c>
      <c r="AR908" s="190">
        <f t="shared" si="400"/>
        <v>0</v>
      </c>
      <c r="AS908" s="190">
        <f t="shared" si="400"/>
        <v>0</v>
      </c>
      <c r="AT908" s="190">
        <f t="shared" si="400"/>
        <v>0</v>
      </c>
      <c r="AU908" s="202">
        <f t="shared" si="400"/>
        <v>0</v>
      </c>
      <c r="AV908" s="302"/>
    </row>
    <row r="909" spans="1:48">
      <c r="A909" s="630"/>
      <c r="B909" s="631"/>
      <c r="C909" s="631"/>
      <c r="D909" s="631"/>
      <c r="E909" s="632"/>
      <c r="F909" s="8"/>
      <c r="G909" s="8"/>
      <c r="H909" s="8"/>
      <c r="I909" s="8"/>
      <c r="J909" s="8"/>
      <c r="K909" s="8"/>
      <c r="L909" s="8"/>
      <c r="M909" s="8"/>
      <c r="N909" s="101">
        <f t="shared" si="398"/>
        <v>0</v>
      </c>
      <c r="O909" s="101">
        <f t="shared" si="398"/>
        <v>0</v>
      </c>
      <c r="P909" s="101">
        <f t="shared" si="398"/>
        <v>0</v>
      </c>
      <c r="Q909" s="101">
        <f>Q902+Q523</f>
        <v>0</v>
      </c>
      <c r="R909" s="101">
        <f t="shared" si="399"/>
        <v>0</v>
      </c>
      <c r="S909" s="101">
        <f t="shared" si="399"/>
        <v>0</v>
      </c>
      <c r="T909" s="101">
        <f t="shared" si="399"/>
        <v>0</v>
      </c>
      <c r="U909" s="101">
        <f t="shared" si="399"/>
        <v>0</v>
      </c>
      <c r="V909" s="172" t="s">
        <v>51</v>
      </c>
      <c r="W909" s="190">
        <f t="shared" si="400"/>
        <v>0</v>
      </c>
      <c r="X909" s="190">
        <f t="shared" si="400"/>
        <v>0</v>
      </c>
      <c r="Y909" s="190">
        <f t="shared" si="400"/>
        <v>0</v>
      </c>
      <c r="Z909" s="190">
        <f t="shared" si="400"/>
        <v>0</v>
      </c>
      <c r="AA909" s="190">
        <f t="shared" si="400"/>
        <v>0</v>
      </c>
      <c r="AB909" s="190">
        <f t="shared" si="400"/>
        <v>0</v>
      </c>
      <c r="AC909" s="190">
        <f t="shared" si="400"/>
        <v>0</v>
      </c>
      <c r="AD909" s="190">
        <f t="shared" si="400"/>
        <v>0</v>
      </c>
      <c r="AE909" s="190">
        <f t="shared" si="400"/>
        <v>0</v>
      </c>
      <c r="AF909" s="190">
        <f t="shared" si="400"/>
        <v>0</v>
      </c>
      <c r="AG909" s="190">
        <f t="shared" si="400"/>
        <v>0</v>
      </c>
      <c r="AH909" s="202">
        <f t="shared" si="400"/>
        <v>0</v>
      </c>
      <c r="AI909" s="202">
        <f t="shared" si="400"/>
        <v>0</v>
      </c>
      <c r="AJ909" s="202">
        <f t="shared" si="400"/>
        <v>0</v>
      </c>
      <c r="AK909" s="190">
        <f t="shared" si="400"/>
        <v>0</v>
      </c>
      <c r="AL909" s="190">
        <f t="shared" si="400"/>
        <v>0</v>
      </c>
      <c r="AM909" s="190">
        <f t="shared" si="400"/>
        <v>0</v>
      </c>
      <c r="AN909" s="190">
        <f t="shared" si="400"/>
        <v>0</v>
      </c>
      <c r="AO909" s="190">
        <f t="shared" si="400"/>
        <v>0</v>
      </c>
      <c r="AP909" s="190">
        <f t="shared" si="400"/>
        <v>0</v>
      </c>
      <c r="AQ909" s="190">
        <f t="shared" si="400"/>
        <v>0</v>
      </c>
      <c r="AR909" s="190">
        <f t="shared" si="400"/>
        <v>0</v>
      </c>
      <c r="AS909" s="190">
        <f t="shared" si="400"/>
        <v>0</v>
      </c>
      <c r="AT909" s="190">
        <f t="shared" si="400"/>
        <v>0</v>
      </c>
      <c r="AU909" s="202">
        <f t="shared" si="400"/>
        <v>0</v>
      </c>
      <c r="AV909" s="302"/>
    </row>
    <row r="910" spans="1:48">
      <c r="A910" s="630"/>
      <c r="B910" s="631"/>
      <c r="C910" s="631"/>
      <c r="D910" s="631"/>
      <c r="E910" s="632"/>
      <c r="F910" s="8"/>
      <c r="G910" s="8"/>
      <c r="H910" s="8"/>
      <c r="I910" s="8"/>
      <c r="J910" s="8"/>
      <c r="K910" s="8"/>
      <c r="L910" s="8"/>
      <c r="M910" s="8"/>
      <c r="N910" s="101">
        <f t="shared" si="398"/>
        <v>0</v>
      </c>
      <c r="O910" s="101">
        <f t="shared" si="398"/>
        <v>0</v>
      </c>
      <c r="P910" s="101">
        <f t="shared" si="398"/>
        <v>0</v>
      </c>
      <c r="Q910" s="101">
        <f>Q903+Q524</f>
        <v>2.23428</v>
      </c>
      <c r="R910" s="101">
        <f t="shared" si="399"/>
        <v>0</v>
      </c>
      <c r="S910" s="101">
        <f t="shared" si="399"/>
        <v>0</v>
      </c>
      <c r="T910" s="101">
        <f t="shared" si="399"/>
        <v>0</v>
      </c>
      <c r="U910" s="101">
        <f t="shared" si="399"/>
        <v>0</v>
      </c>
      <c r="V910" s="172" t="s">
        <v>52</v>
      </c>
      <c r="W910" s="190">
        <f t="shared" si="400"/>
        <v>2234.2800000000002</v>
      </c>
      <c r="X910" s="190">
        <f t="shared" si="400"/>
        <v>0</v>
      </c>
      <c r="Y910" s="190">
        <f t="shared" si="400"/>
        <v>0</v>
      </c>
      <c r="Z910" s="190">
        <f t="shared" si="400"/>
        <v>0</v>
      </c>
      <c r="AA910" s="190">
        <f t="shared" si="400"/>
        <v>0</v>
      </c>
      <c r="AB910" s="190">
        <f t="shared" si="400"/>
        <v>0</v>
      </c>
      <c r="AC910" s="190">
        <f t="shared" si="400"/>
        <v>0</v>
      </c>
      <c r="AD910" s="190">
        <f t="shared" si="400"/>
        <v>0</v>
      </c>
      <c r="AE910" s="190">
        <f t="shared" si="400"/>
        <v>0</v>
      </c>
      <c r="AF910" s="190">
        <f t="shared" si="400"/>
        <v>0</v>
      </c>
      <c r="AG910" s="190">
        <f t="shared" si="400"/>
        <v>0</v>
      </c>
      <c r="AH910" s="202">
        <f t="shared" si="400"/>
        <v>0</v>
      </c>
      <c r="AI910" s="202">
        <f t="shared" si="400"/>
        <v>0</v>
      </c>
      <c r="AJ910" s="202">
        <f t="shared" si="400"/>
        <v>0</v>
      </c>
      <c r="AK910" s="190">
        <f t="shared" si="400"/>
        <v>11.5</v>
      </c>
      <c r="AL910" s="190">
        <f t="shared" si="400"/>
        <v>0</v>
      </c>
      <c r="AM910" s="190">
        <f t="shared" si="400"/>
        <v>0</v>
      </c>
      <c r="AN910" s="190">
        <f t="shared" si="400"/>
        <v>0</v>
      </c>
      <c r="AO910" s="190">
        <f t="shared" si="400"/>
        <v>0</v>
      </c>
      <c r="AP910" s="190">
        <f t="shared" si="400"/>
        <v>0</v>
      </c>
      <c r="AQ910" s="190">
        <f t="shared" si="400"/>
        <v>0</v>
      </c>
      <c r="AR910" s="190">
        <f t="shared" si="400"/>
        <v>0</v>
      </c>
      <c r="AS910" s="190">
        <f t="shared" si="400"/>
        <v>0</v>
      </c>
      <c r="AT910" s="190">
        <f t="shared" si="400"/>
        <v>0</v>
      </c>
      <c r="AU910" s="202">
        <f t="shared" si="400"/>
        <v>0</v>
      </c>
      <c r="AV910" s="302"/>
    </row>
    <row r="911" spans="1:48" s="95" customFormat="1">
      <c r="A911" s="633"/>
      <c r="B911" s="634"/>
      <c r="C911" s="634"/>
      <c r="D911" s="634"/>
      <c r="E911" s="635"/>
      <c r="F911" s="183"/>
      <c r="G911" s="183"/>
      <c r="H911" s="183"/>
      <c r="I911" s="183"/>
      <c r="J911" s="183"/>
      <c r="K911" s="183"/>
      <c r="L911" s="184">
        <f>L904+L892+L869+L857+L745+L653</f>
        <v>1811.4319999999998</v>
      </c>
      <c r="M911" s="184">
        <f>M904+M892+M869+M857+M745+M653</f>
        <v>268.05092724999997</v>
      </c>
      <c r="N911" s="184">
        <f t="shared" si="398"/>
        <v>0</v>
      </c>
      <c r="O911" s="184">
        <f t="shared" si="398"/>
        <v>0</v>
      </c>
      <c r="P911" s="184">
        <f t="shared" si="398"/>
        <v>0</v>
      </c>
      <c r="Q911" s="186">
        <f>SUM(Q906:Q910)</f>
        <v>519.586859</v>
      </c>
      <c r="R911" s="185">
        <f t="shared" si="399"/>
        <v>0.90333600000000003</v>
      </c>
      <c r="S911" s="185">
        <f t="shared" si="399"/>
        <v>0</v>
      </c>
      <c r="T911" s="185">
        <f t="shared" si="399"/>
        <v>0</v>
      </c>
      <c r="U911" s="185">
        <f t="shared" si="399"/>
        <v>1.281253</v>
      </c>
      <c r="V911" s="342" t="s">
        <v>11</v>
      </c>
      <c r="W911" s="343">
        <f>SUM(W906:W910)</f>
        <v>519687.15700000001</v>
      </c>
      <c r="X911" s="343">
        <f t="shared" ref="X911:AU911" si="401">SUM(X906:X910)</f>
        <v>56934.118000000002</v>
      </c>
      <c r="Y911" s="343">
        <f t="shared" si="401"/>
        <v>1070</v>
      </c>
      <c r="Z911" s="343">
        <f t="shared" si="401"/>
        <v>1070</v>
      </c>
      <c r="AA911" s="343">
        <f t="shared" si="401"/>
        <v>1070</v>
      </c>
      <c r="AB911" s="343">
        <f t="shared" si="401"/>
        <v>1070</v>
      </c>
      <c r="AC911" s="343">
        <f t="shared" si="401"/>
        <v>1070</v>
      </c>
      <c r="AD911" s="343">
        <f t="shared" si="401"/>
        <v>1070</v>
      </c>
      <c r="AE911" s="343">
        <f t="shared" si="401"/>
        <v>1094.7</v>
      </c>
      <c r="AF911" s="343">
        <f t="shared" si="401"/>
        <v>1832.3927800000001</v>
      </c>
      <c r="AG911" s="343">
        <f t="shared" si="401"/>
        <v>1745.287</v>
      </c>
      <c r="AH911" s="201">
        <f t="shared" si="401"/>
        <v>870.53</v>
      </c>
      <c r="AI911" s="201">
        <f t="shared" si="401"/>
        <v>870.53</v>
      </c>
      <c r="AJ911" s="201">
        <f t="shared" si="401"/>
        <v>870.53</v>
      </c>
      <c r="AK911" s="200">
        <f t="shared" si="401"/>
        <v>11709.37933</v>
      </c>
      <c r="AL911" s="200">
        <f>AL904+AL526</f>
        <v>262100.17092</v>
      </c>
      <c r="AM911" s="200">
        <f t="shared" si="401"/>
        <v>0</v>
      </c>
      <c r="AN911" s="200">
        <f t="shared" si="401"/>
        <v>0</v>
      </c>
      <c r="AO911" s="200">
        <f t="shared" si="401"/>
        <v>0</v>
      </c>
      <c r="AP911" s="200">
        <f t="shared" si="401"/>
        <v>0</v>
      </c>
      <c r="AQ911" s="200">
        <f t="shared" si="401"/>
        <v>0</v>
      </c>
      <c r="AR911" s="200">
        <f t="shared" si="401"/>
        <v>0</v>
      </c>
      <c r="AS911" s="200">
        <f t="shared" si="401"/>
        <v>0</v>
      </c>
      <c r="AT911" s="200">
        <f t="shared" si="401"/>
        <v>0</v>
      </c>
      <c r="AU911" s="201">
        <f t="shared" si="401"/>
        <v>0</v>
      </c>
      <c r="AV911" s="332"/>
    </row>
    <row r="915" spans="1:49" s="195" customFormat="1">
      <c r="A915" s="1"/>
      <c r="B915" s="1"/>
      <c r="C915" s="90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X915" s="209"/>
      <c r="AH915" s="196"/>
      <c r="AI915" s="196"/>
      <c r="AJ915" s="196"/>
      <c r="AU915" s="196"/>
      <c r="AV915" s="326"/>
      <c r="AW915" s="1"/>
    </row>
    <row r="916" spans="1:49" s="195" customFormat="1">
      <c r="A916" s="1"/>
      <c r="B916" s="1"/>
      <c r="C916" s="90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X916" s="210"/>
      <c r="AH916" s="196"/>
      <c r="AI916" s="196"/>
      <c r="AJ916" s="196"/>
      <c r="AU916" s="196"/>
      <c r="AV916" s="326"/>
      <c r="AW916" s="1"/>
    </row>
    <row r="917" spans="1:49" s="195" customFormat="1">
      <c r="A917" s="1"/>
      <c r="B917" s="1"/>
      <c r="C917" s="90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X917" s="209"/>
      <c r="AH917" s="196"/>
      <c r="AI917" s="196"/>
      <c r="AJ917" s="196"/>
      <c r="AU917" s="196"/>
      <c r="AV917" s="326"/>
      <c r="AW917" s="1"/>
    </row>
    <row r="918" spans="1:49" s="195" customFormat="1">
      <c r="A918" s="1"/>
      <c r="B918" s="1"/>
      <c r="C918" s="90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X918" s="209"/>
      <c r="AH918" s="196"/>
      <c r="AI918" s="196"/>
      <c r="AJ918" s="196"/>
      <c r="AU918" s="196"/>
      <c r="AV918" s="326"/>
      <c r="AW918" s="1"/>
    </row>
    <row r="919" spans="1:49" s="195" customFormat="1">
      <c r="A919" s="1"/>
      <c r="B919" s="1"/>
      <c r="C919" s="90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X919" s="210"/>
      <c r="AH919" s="196"/>
      <c r="AI919" s="196"/>
      <c r="AJ919" s="196"/>
      <c r="AU919" s="196"/>
      <c r="AV919" s="326"/>
      <c r="AW919" s="1"/>
    </row>
    <row r="920" spans="1:49" s="195" customFormat="1">
      <c r="A920" s="1"/>
      <c r="B920" s="1"/>
      <c r="C920" s="358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41"/>
      <c r="AH920" s="196"/>
      <c r="AI920" s="196"/>
      <c r="AJ920" s="196"/>
      <c r="AU920" s="196"/>
      <c r="AV920" s="326"/>
      <c r="AW920" s="1"/>
    </row>
    <row r="921" spans="1:49" s="195" customFormat="1">
      <c r="A921" s="1"/>
      <c r="B921" s="1"/>
      <c r="C921" s="90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209"/>
      <c r="AH921" s="196"/>
      <c r="AI921" s="196"/>
      <c r="AJ921" s="196"/>
      <c r="AU921" s="196"/>
      <c r="AV921" s="326"/>
      <c r="AW921" s="1"/>
    </row>
    <row r="922" spans="1:49" s="195" customFormat="1">
      <c r="A922" s="1"/>
      <c r="B922" s="1"/>
      <c r="C922" s="90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210"/>
      <c r="AH922" s="196"/>
      <c r="AI922" s="196"/>
      <c r="AJ922" s="196"/>
      <c r="AU922" s="196"/>
      <c r="AV922" s="326"/>
      <c r="AW922" s="1"/>
    </row>
    <row r="923" spans="1:49" s="195" customFormat="1">
      <c r="A923" s="1"/>
      <c r="B923" s="1"/>
      <c r="C923" s="90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209"/>
      <c r="AH923" s="196"/>
      <c r="AI923" s="196"/>
      <c r="AJ923" s="196"/>
      <c r="AU923" s="196"/>
      <c r="AV923" s="326"/>
      <c r="AW923" s="1"/>
    </row>
    <row r="924" spans="1:49" s="195" customFormat="1">
      <c r="A924" s="1"/>
      <c r="B924" s="1"/>
      <c r="C924" s="90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209"/>
      <c r="AH924" s="196"/>
      <c r="AI924" s="196"/>
      <c r="AJ924" s="196"/>
      <c r="AU924" s="196"/>
      <c r="AV924" s="326"/>
      <c r="AW924" s="1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Z929"/>
  <sheetViews>
    <sheetView topLeftCell="B5" zoomScale="120" zoomScaleNormal="120" zoomScaleSheetLayoutView="90" workbookViewId="0">
      <pane xSplit="20" ySplit="6" topLeftCell="V841" activePane="bottomRight" state="frozen"/>
      <selection activeCell="B5" sqref="B5"/>
      <selection pane="topRight" activeCell="V5" sqref="V5"/>
      <selection pane="bottomLeft" activeCell="B12" sqref="B12"/>
      <selection pane="bottomRight" activeCell="AX909" sqref="AX909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95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95" hidden="1" customWidth="1"/>
    <col min="24" max="24" width="17.140625" style="195" customWidth="1"/>
    <col min="25" max="31" width="9.140625" style="195" hidden="1" customWidth="1"/>
    <col min="32" max="32" width="22.5703125" style="195" hidden="1" customWidth="1"/>
    <col min="33" max="33" width="21" style="195" customWidth="1"/>
    <col min="34" max="36" width="0" style="196" hidden="1" customWidth="1"/>
    <col min="37" max="37" width="12.42578125" style="195" hidden="1" customWidth="1"/>
    <col min="38" max="38" width="12.5703125" style="195" hidden="1" customWidth="1"/>
    <col min="39" max="46" width="0" style="195" hidden="1" customWidth="1"/>
    <col min="47" max="47" width="0" style="196" hidden="1" customWidth="1"/>
    <col min="48" max="48" width="0" style="326" hidden="1" customWidth="1"/>
    <col min="49" max="49" width="9.140625" style="1"/>
    <col min="50" max="50" width="11.7109375" style="1" customWidth="1"/>
    <col min="51" max="16384" width="9.140625" style="1"/>
  </cols>
  <sheetData>
    <row r="1" spans="1:49">
      <c r="AV1" s="223" t="s">
        <v>905</v>
      </c>
    </row>
    <row r="2" spans="1:49">
      <c r="AV2" s="223" t="s">
        <v>906</v>
      </c>
    </row>
    <row r="3" spans="1:49">
      <c r="AV3" s="224" t="s">
        <v>996</v>
      </c>
    </row>
    <row r="4" spans="1:49">
      <c r="AV4" s="225" t="s">
        <v>907</v>
      </c>
    </row>
    <row r="5" spans="1:49" ht="41.25" customHeight="1">
      <c r="B5" s="664" t="s">
        <v>959</v>
      </c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5"/>
      <c r="X5" s="665"/>
      <c r="Y5" s="665"/>
      <c r="Z5" s="665"/>
      <c r="AA5" s="665"/>
      <c r="AB5" s="665"/>
      <c r="AC5" s="665"/>
      <c r="AD5" s="665"/>
      <c r="AE5" s="665"/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5"/>
      <c r="AR5" s="665"/>
      <c r="AS5" s="665"/>
      <c r="AT5" s="665"/>
      <c r="AU5" s="665"/>
      <c r="AV5" s="665"/>
    </row>
    <row r="6" spans="1:49" ht="19.899999999999999" customHeight="1">
      <c r="B6" s="451" t="s">
        <v>1044</v>
      </c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452"/>
      <c r="AI6" s="452"/>
      <c r="AJ6" s="452"/>
      <c r="AK6" s="452"/>
      <c r="AL6" s="452"/>
      <c r="AM6" s="452"/>
      <c r="AN6" s="452"/>
      <c r="AO6" s="452"/>
      <c r="AP6" s="452"/>
      <c r="AQ6" s="452"/>
      <c r="AR6" s="452"/>
      <c r="AS6" s="452"/>
      <c r="AT6" s="452"/>
      <c r="AU6" s="452"/>
      <c r="AV6" s="452"/>
    </row>
    <row r="7" spans="1:49" ht="57" customHeight="1">
      <c r="A7" s="454" t="s">
        <v>7</v>
      </c>
      <c r="B7" s="454"/>
      <c r="C7" s="455" t="s">
        <v>40</v>
      </c>
      <c r="D7" s="455" t="s">
        <v>41</v>
      </c>
      <c r="E7" s="455" t="s">
        <v>42</v>
      </c>
      <c r="F7" s="455" t="s">
        <v>12</v>
      </c>
      <c r="G7" s="455"/>
      <c r="H7" s="455"/>
      <c r="I7" s="455"/>
      <c r="J7" s="455" t="s">
        <v>1</v>
      </c>
      <c r="K7" s="455" t="s">
        <v>2</v>
      </c>
      <c r="L7" s="499" t="s">
        <v>1022</v>
      </c>
      <c r="M7" s="500"/>
      <c r="N7" s="500"/>
      <c r="O7" s="500"/>
      <c r="P7" s="500"/>
      <c r="Q7" s="500"/>
      <c r="R7" s="500"/>
      <c r="S7" s="500"/>
      <c r="T7" s="500"/>
      <c r="U7" s="500"/>
      <c r="V7" s="501"/>
      <c r="W7" s="344" t="s">
        <v>1010</v>
      </c>
      <c r="X7" s="495" t="s">
        <v>1023</v>
      </c>
      <c r="Y7" s="489" t="s">
        <v>880</v>
      </c>
      <c r="Z7" s="661"/>
      <c r="AA7" s="658" t="s">
        <v>881</v>
      </c>
      <c r="AB7" s="659"/>
      <c r="AC7" s="658" t="s">
        <v>882</v>
      </c>
      <c r="AD7" s="659"/>
      <c r="AE7" s="489"/>
      <c r="AF7" s="661"/>
      <c r="AG7" s="495" t="s">
        <v>1024</v>
      </c>
      <c r="AH7" s="495"/>
      <c r="AI7" s="495"/>
      <c r="AJ7" s="495"/>
      <c r="AK7" s="495"/>
      <c r="AL7" s="483" t="s">
        <v>885</v>
      </c>
      <c r="AM7" s="484"/>
      <c r="AN7" s="484"/>
      <c r="AO7" s="484"/>
      <c r="AP7" s="485"/>
      <c r="AQ7" s="489" t="s">
        <v>886</v>
      </c>
      <c r="AR7" s="492" t="s">
        <v>887</v>
      </c>
      <c r="AS7" s="493"/>
      <c r="AT7" s="493"/>
      <c r="AU7" s="494"/>
      <c r="AV7" s="495" t="s">
        <v>888</v>
      </c>
      <c r="AW7" s="335"/>
    </row>
    <row r="8" spans="1:49" ht="26.25" customHeight="1">
      <c r="A8" s="454"/>
      <c r="B8" s="454"/>
      <c r="C8" s="455"/>
      <c r="D8" s="455"/>
      <c r="E8" s="455"/>
      <c r="F8" s="455" t="s">
        <v>13</v>
      </c>
      <c r="G8" s="455" t="s">
        <v>14</v>
      </c>
      <c r="H8" s="455" t="s">
        <v>15</v>
      </c>
      <c r="I8" s="455"/>
      <c r="J8" s="455"/>
      <c r="K8" s="455"/>
      <c r="L8" s="502"/>
      <c r="M8" s="503"/>
      <c r="N8" s="503"/>
      <c r="O8" s="503"/>
      <c r="P8" s="503"/>
      <c r="Q8" s="503"/>
      <c r="R8" s="503"/>
      <c r="S8" s="503"/>
      <c r="T8" s="503"/>
      <c r="U8" s="503"/>
      <c r="V8" s="504"/>
      <c r="W8" s="336"/>
      <c r="X8" s="663"/>
      <c r="Y8" s="662"/>
      <c r="Z8" s="662"/>
      <c r="AA8" s="660"/>
      <c r="AB8" s="660"/>
      <c r="AC8" s="660"/>
      <c r="AD8" s="660"/>
      <c r="AE8" s="662"/>
      <c r="AF8" s="662"/>
      <c r="AG8" s="497"/>
      <c r="AH8" s="497"/>
      <c r="AI8" s="497"/>
      <c r="AJ8" s="497"/>
      <c r="AK8" s="497"/>
      <c r="AL8" s="486"/>
      <c r="AM8" s="487"/>
      <c r="AN8" s="487"/>
      <c r="AO8" s="487"/>
      <c r="AP8" s="488"/>
      <c r="AQ8" s="490"/>
      <c r="AR8" s="498" t="s">
        <v>889</v>
      </c>
      <c r="AS8" s="498" t="s">
        <v>480</v>
      </c>
      <c r="AT8" s="456" t="s">
        <v>890</v>
      </c>
      <c r="AU8" s="456"/>
      <c r="AV8" s="496"/>
      <c r="AW8" s="335"/>
    </row>
    <row r="9" spans="1:49" ht="33" customHeight="1">
      <c r="A9" s="454"/>
      <c r="B9" s="454"/>
      <c r="C9" s="455"/>
      <c r="D9" s="455"/>
      <c r="E9" s="455"/>
      <c r="F9" s="455"/>
      <c r="G9" s="455"/>
      <c r="H9" s="7" t="s">
        <v>16</v>
      </c>
      <c r="I9" s="7" t="s">
        <v>17</v>
      </c>
      <c r="J9" s="455"/>
      <c r="K9" s="455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26" t="s">
        <v>351</v>
      </c>
      <c r="X9" s="226" t="s">
        <v>891</v>
      </c>
      <c r="Y9" s="192" t="s">
        <v>892</v>
      </c>
      <c r="Z9" s="192" t="s">
        <v>893</v>
      </c>
      <c r="AA9" s="227" t="s">
        <v>892</v>
      </c>
      <c r="AB9" s="226" t="s">
        <v>893</v>
      </c>
      <c r="AC9" s="226" t="s">
        <v>894</v>
      </c>
      <c r="AD9" s="226" t="s">
        <v>893</v>
      </c>
      <c r="AE9" s="192" t="s">
        <v>894</v>
      </c>
      <c r="AF9" s="192" t="s">
        <v>893</v>
      </c>
      <c r="AG9" s="227" t="s">
        <v>1013</v>
      </c>
      <c r="AH9" s="324" t="s">
        <v>896</v>
      </c>
      <c r="AI9" s="228" t="s">
        <v>897</v>
      </c>
      <c r="AJ9" s="324" t="s">
        <v>898</v>
      </c>
      <c r="AK9" s="226" t="s">
        <v>899</v>
      </c>
      <c r="AL9" s="226" t="s">
        <v>900</v>
      </c>
      <c r="AM9" s="226" t="s">
        <v>901</v>
      </c>
      <c r="AN9" s="226" t="s">
        <v>902</v>
      </c>
      <c r="AO9" s="226" t="s">
        <v>898</v>
      </c>
      <c r="AP9" s="226" t="s">
        <v>899</v>
      </c>
      <c r="AQ9" s="491"/>
      <c r="AR9" s="498"/>
      <c r="AS9" s="498"/>
      <c r="AT9" s="192" t="s">
        <v>903</v>
      </c>
      <c r="AU9" s="229" t="s">
        <v>904</v>
      </c>
      <c r="AV9" s="497"/>
    </row>
    <row r="10" spans="1:49" s="189" customFormat="1" ht="14.25" customHeight="1">
      <c r="A10" s="457">
        <v>1</v>
      </c>
      <c r="B10" s="458"/>
      <c r="C10" s="187">
        <v>2</v>
      </c>
      <c r="D10" s="187">
        <v>3</v>
      </c>
      <c r="E10" s="187">
        <v>4</v>
      </c>
      <c r="F10" s="187">
        <v>5</v>
      </c>
      <c r="G10" s="187">
        <v>6</v>
      </c>
      <c r="H10" s="187">
        <v>7</v>
      </c>
      <c r="I10" s="187">
        <v>8</v>
      </c>
      <c r="J10" s="187">
        <v>9</v>
      </c>
      <c r="K10" s="187">
        <v>10</v>
      </c>
      <c r="L10" s="187">
        <v>11</v>
      </c>
      <c r="M10" s="187">
        <v>12</v>
      </c>
      <c r="N10" s="187">
        <v>16</v>
      </c>
      <c r="O10" s="187">
        <v>17</v>
      </c>
      <c r="P10" s="187">
        <v>18</v>
      </c>
      <c r="Q10" s="187">
        <v>3</v>
      </c>
      <c r="R10" s="187">
        <v>3</v>
      </c>
      <c r="S10" s="187">
        <v>21</v>
      </c>
      <c r="T10" s="187">
        <v>22</v>
      </c>
      <c r="U10" s="187">
        <v>23</v>
      </c>
      <c r="V10" s="187">
        <v>4</v>
      </c>
      <c r="W10" s="187">
        <v>5</v>
      </c>
      <c r="X10" s="187">
        <v>6</v>
      </c>
      <c r="Y10" s="187">
        <v>7</v>
      </c>
      <c r="Z10" s="187">
        <v>8</v>
      </c>
      <c r="AA10" s="187">
        <v>9</v>
      </c>
      <c r="AB10" s="187">
        <v>10</v>
      </c>
      <c r="AC10" s="187">
        <v>11</v>
      </c>
      <c r="AD10" s="187">
        <v>12</v>
      </c>
      <c r="AE10" s="187">
        <v>7</v>
      </c>
      <c r="AF10" s="187">
        <v>8</v>
      </c>
      <c r="AG10" s="187">
        <v>9</v>
      </c>
      <c r="AH10" s="187">
        <v>10</v>
      </c>
      <c r="AI10" s="188">
        <v>11</v>
      </c>
      <c r="AJ10" s="187">
        <v>12</v>
      </c>
      <c r="AK10" s="188">
        <v>10</v>
      </c>
      <c r="AL10" s="187">
        <v>11</v>
      </c>
      <c r="AM10" s="188">
        <v>15</v>
      </c>
      <c r="AN10" s="187">
        <v>16</v>
      </c>
      <c r="AO10" s="188">
        <v>17</v>
      </c>
      <c r="AP10" s="187">
        <v>12</v>
      </c>
      <c r="AQ10" s="188">
        <v>13</v>
      </c>
      <c r="AR10" s="187">
        <v>14</v>
      </c>
      <c r="AS10" s="188">
        <v>15</v>
      </c>
      <c r="AT10" s="187">
        <v>16</v>
      </c>
      <c r="AU10" s="188">
        <v>17</v>
      </c>
      <c r="AV10" s="302">
        <v>18</v>
      </c>
    </row>
    <row r="11" spans="1:49" ht="23.25" customHeight="1">
      <c r="A11" s="204"/>
      <c r="B11" s="164"/>
      <c r="C11" s="174" t="s">
        <v>917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8"/>
      <c r="AI11" s="198"/>
      <c r="AJ11" s="198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8"/>
      <c r="AV11" s="327"/>
    </row>
    <row r="12" spans="1:49" ht="15.75" hidden="1" customHeight="1">
      <c r="A12" s="459" t="s">
        <v>23</v>
      </c>
      <c r="B12" s="460"/>
      <c r="C12" s="460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0"/>
      <c r="R12" s="460"/>
      <c r="S12" s="460"/>
      <c r="T12" s="460"/>
      <c r="U12" s="460"/>
      <c r="V12" s="460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  <c r="AT12" s="461"/>
      <c r="AU12" s="461"/>
      <c r="AV12" s="462"/>
    </row>
    <row r="13" spans="1:49" ht="15.75" hidden="1" customHeight="1">
      <c r="A13" s="463" t="s">
        <v>24</v>
      </c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6"/>
    </row>
    <row r="14" spans="1:49" ht="15.75" hidden="1" customHeight="1">
      <c r="A14" s="467" t="s">
        <v>150</v>
      </c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9"/>
      <c r="X14" s="469"/>
      <c r="Y14" s="469"/>
      <c r="Z14" s="469"/>
      <c r="AA14" s="469"/>
      <c r="AB14" s="469"/>
      <c r="AC14" s="469"/>
      <c r="AD14" s="469"/>
      <c r="AE14" s="469"/>
      <c r="AF14" s="469"/>
      <c r="AG14" s="469"/>
      <c r="AH14" s="469"/>
      <c r="AI14" s="469"/>
      <c r="AJ14" s="469"/>
      <c r="AK14" s="469"/>
      <c r="AL14" s="469"/>
      <c r="AM14" s="469"/>
      <c r="AN14" s="469"/>
      <c r="AO14" s="469"/>
      <c r="AP14" s="469"/>
      <c r="AQ14" s="469"/>
      <c r="AR14" s="469"/>
      <c r="AS14" s="469"/>
      <c r="AT14" s="469"/>
      <c r="AU14" s="469"/>
      <c r="AV14" s="470"/>
    </row>
    <row r="15" spans="1:49" ht="19.5" customHeight="1">
      <c r="A15" s="471"/>
      <c r="B15" s="474" t="s">
        <v>151</v>
      </c>
      <c r="C15" s="656" t="s">
        <v>63</v>
      </c>
      <c r="D15" s="474" t="s">
        <v>257</v>
      </c>
      <c r="E15" s="476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517">
        <v>2021</v>
      </c>
      <c r="K15" s="517">
        <v>2023</v>
      </c>
      <c r="L15" s="515">
        <v>6.8157399999999999</v>
      </c>
      <c r="M15" s="515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93">
        <v>0</v>
      </c>
      <c r="X15" s="93">
        <v>0</v>
      </c>
      <c r="Y15" s="93">
        <v>0</v>
      </c>
      <c r="Z15" s="93">
        <v>0</v>
      </c>
      <c r="AA15" s="93">
        <v>0</v>
      </c>
      <c r="AB15" s="93">
        <v>0</v>
      </c>
      <c r="AC15" s="93">
        <v>0</v>
      </c>
      <c r="AD15" s="93">
        <v>0</v>
      </c>
      <c r="AE15" s="93">
        <v>0</v>
      </c>
      <c r="AF15" s="93">
        <v>0</v>
      </c>
      <c r="AG15" s="93">
        <v>0</v>
      </c>
      <c r="AH15" s="5">
        <v>0</v>
      </c>
      <c r="AI15" s="5">
        <v>0</v>
      </c>
      <c r="AJ15" s="5">
        <v>0</v>
      </c>
      <c r="AK15" s="93">
        <v>0</v>
      </c>
      <c r="AL15" s="93">
        <v>0</v>
      </c>
      <c r="AM15" s="93">
        <v>0</v>
      </c>
      <c r="AN15" s="93">
        <v>0</v>
      </c>
      <c r="AO15" s="93">
        <v>0</v>
      </c>
      <c r="AP15" s="93">
        <v>0</v>
      </c>
      <c r="AQ15" s="93">
        <v>0</v>
      </c>
      <c r="AR15" s="93">
        <v>0</v>
      </c>
      <c r="AS15" s="93">
        <v>0</v>
      </c>
      <c r="AT15" s="93">
        <v>0</v>
      </c>
      <c r="AU15" s="5">
        <v>0</v>
      </c>
      <c r="AV15" s="302"/>
    </row>
    <row r="16" spans="1:49" ht="35.25" customHeight="1">
      <c r="A16" s="472"/>
      <c r="B16" s="474"/>
      <c r="C16" s="656"/>
      <c r="D16" s="474"/>
      <c r="E16" s="476"/>
      <c r="F16" s="6" t="s">
        <v>19</v>
      </c>
      <c r="G16" s="6" t="s">
        <v>22</v>
      </c>
      <c r="H16" s="10" t="s">
        <v>59</v>
      </c>
      <c r="I16" s="6" t="s">
        <v>56</v>
      </c>
      <c r="J16" s="517"/>
      <c r="K16" s="517"/>
      <c r="L16" s="515"/>
      <c r="M16" s="515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3">
        <v>0</v>
      </c>
      <c r="X16" s="93">
        <v>0</v>
      </c>
      <c r="Y16" s="93">
        <v>0</v>
      </c>
      <c r="Z16" s="93">
        <v>0</v>
      </c>
      <c r="AA16" s="93">
        <v>0</v>
      </c>
      <c r="AB16" s="93">
        <v>0</v>
      </c>
      <c r="AC16" s="93">
        <v>0</v>
      </c>
      <c r="AD16" s="93">
        <v>0</v>
      </c>
      <c r="AE16" s="93">
        <v>0</v>
      </c>
      <c r="AF16" s="93">
        <v>0</v>
      </c>
      <c r="AG16" s="93">
        <v>0</v>
      </c>
      <c r="AH16" s="5">
        <v>0</v>
      </c>
      <c r="AI16" s="5">
        <v>0</v>
      </c>
      <c r="AJ16" s="5">
        <v>0</v>
      </c>
      <c r="AK16" s="93">
        <v>0</v>
      </c>
      <c r="AL16" s="93">
        <v>0</v>
      </c>
      <c r="AM16" s="93">
        <v>0</v>
      </c>
      <c r="AN16" s="93">
        <v>0</v>
      </c>
      <c r="AO16" s="93">
        <v>0</v>
      </c>
      <c r="AP16" s="93">
        <v>0</v>
      </c>
      <c r="AQ16" s="93">
        <v>0</v>
      </c>
      <c r="AR16" s="93">
        <v>0</v>
      </c>
      <c r="AS16" s="93">
        <v>0</v>
      </c>
      <c r="AT16" s="93">
        <v>0</v>
      </c>
      <c r="AU16" s="5">
        <v>0</v>
      </c>
      <c r="AV16" s="302"/>
    </row>
    <row r="17" spans="1:48" ht="19.5" customHeight="1">
      <c r="A17" s="472"/>
      <c r="B17" s="474"/>
      <c r="C17" s="656"/>
      <c r="D17" s="474"/>
      <c r="E17" s="476"/>
      <c r="F17" s="476" t="s">
        <v>39</v>
      </c>
      <c r="G17" s="476" t="s">
        <v>21</v>
      </c>
      <c r="H17" s="476" t="s">
        <v>59</v>
      </c>
      <c r="I17" s="476" t="s">
        <v>366</v>
      </c>
      <c r="J17" s="517"/>
      <c r="K17" s="517"/>
      <c r="L17" s="515"/>
      <c r="M17" s="515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93">
        <v>0</v>
      </c>
      <c r="X17" s="93">
        <v>0</v>
      </c>
      <c r="Y17" s="93">
        <v>0</v>
      </c>
      <c r="Z17" s="93">
        <v>0</v>
      </c>
      <c r="AA17" s="93">
        <v>0</v>
      </c>
      <c r="AB17" s="93">
        <v>0</v>
      </c>
      <c r="AC17" s="93">
        <v>0</v>
      </c>
      <c r="AD17" s="93">
        <v>0</v>
      </c>
      <c r="AE17" s="93">
        <v>0</v>
      </c>
      <c r="AF17" s="93">
        <v>0</v>
      </c>
      <c r="AG17" s="93">
        <v>0</v>
      </c>
      <c r="AH17" s="5">
        <v>0</v>
      </c>
      <c r="AI17" s="5">
        <v>0</v>
      </c>
      <c r="AJ17" s="5">
        <v>0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0</v>
      </c>
      <c r="AS17" s="93">
        <v>0</v>
      </c>
      <c r="AT17" s="93">
        <v>0</v>
      </c>
      <c r="AU17" s="5">
        <v>0</v>
      </c>
      <c r="AV17" s="302"/>
    </row>
    <row r="18" spans="1:48" ht="19.5" customHeight="1">
      <c r="A18" s="472"/>
      <c r="B18" s="474"/>
      <c r="C18" s="656"/>
      <c r="D18" s="474"/>
      <c r="E18" s="476"/>
      <c r="F18" s="476"/>
      <c r="G18" s="476"/>
      <c r="H18" s="476"/>
      <c r="I18" s="476"/>
      <c r="J18" s="517"/>
      <c r="K18" s="517"/>
      <c r="L18" s="515"/>
      <c r="M18" s="515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3">
        <v>0</v>
      </c>
      <c r="X18" s="93">
        <v>0</v>
      </c>
      <c r="Y18" s="93">
        <v>0</v>
      </c>
      <c r="Z18" s="93">
        <v>0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v>0</v>
      </c>
      <c r="AH18" s="5">
        <v>0</v>
      </c>
      <c r="AI18" s="5">
        <v>0</v>
      </c>
      <c r="AJ18" s="5">
        <v>0</v>
      </c>
      <c r="AK18" s="93">
        <v>0</v>
      </c>
      <c r="AL18" s="93">
        <v>0</v>
      </c>
      <c r="AM18" s="93">
        <v>0</v>
      </c>
      <c r="AN18" s="93">
        <v>0</v>
      </c>
      <c r="AO18" s="93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5">
        <v>0</v>
      </c>
      <c r="AV18" s="302"/>
    </row>
    <row r="19" spans="1:48" ht="18" customHeight="1">
      <c r="A19" s="472"/>
      <c r="B19" s="474"/>
      <c r="C19" s="656"/>
      <c r="D19" s="474"/>
      <c r="E19" s="476"/>
      <c r="F19" s="476"/>
      <c r="G19" s="476"/>
      <c r="H19" s="476"/>
      <c r="I19" s="476"/>
      <c r="J19" s="517"/>
      <c r="K19" s="517"/>
      <c r="L19" s="515"/>
      <c r="M19" s="515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3">
        <v>0</v>
      </c>
      <c r="X19" s="93">
        <v>0</v>
      </c>
      <c r="Y19" s="93">
        <v>0</v>
      </c>
      <c r="Z19" s="93">
        <v>0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93">
        <v>0</v>
      </c>
      <c r="AG19" s="93">
        <v>0</v>
      </c>
      <c r="AH19" s="5">
        <v>0</v>
      </c>
      <c r="AI19" s="5">
        <v>0</v>
      </c>
      <c r="AJ19" s="5">
        <v>0</v>
      </c>
      <c r="AK19" s="93">
        <v>0</v>
      </c>
      <c r="AL19" s="93">
        <v>0</v>
      </c>
      <c r="AM19" s="93">
        <v>0</v>
      </c>
      <c r="AN19" s="93">
        <v>0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0</v>
      </c>
      <c r="AU19" s="5">
        <v>0</v>
      </c>
      <c r="AV19" s="302"/>
    </row>
    <row r="20" spans="1:48" ht="17.25" customHeight="1">
      <c r="A20" s="472"/>
      <c r="B20" s="474"/>
      <c r="C20" s="656"/>
      <c r="D20" s="474"/>
      <c r="E20" s="476"/>
      <c r="F20" s="476"/>
      <c r="G20" s="476"/>
      <c r="H20" s="476"/>
      <c r="I20" s="476"/>
      <c r="J20" s="517"/>
      <c r="K20" s="517"/>
      <c r="L20" s="515"/>
      <c r="M20" s="515"/>
      <c r="N20" s="230">
        <f t="shared" ref="N20:T20" si="1">SUM(N15:N19)</f>
        <v>0</v>
      </c>
      <c r="O20" s="230">
        <f t="shared" si="1"/>
        <v>0</v>
      </c>
      <c r="P20" s="230">
        <f t="shared" si="1"/>
        <v>7.1999999999999998E-3</v>
      </c>
      <c r="Q20" s="230">
        <f>SUM(Q15:Q19)</f>
        <v>0</v>
      </c>
      <c r="R20" s="230">
        <f t="shared" si="1"/>
        <v>6.8085399999999998</v>
      </c>
      <c r="S20" s="230">
        <f t="shared" si="1"/>
        <v>0</v>
      </c>
      <c r="T20" s="230">
        <f t="shared" si="1"/>
        <v>0</v>
      </c>
      <c r="U20" s="231">
        <f t="shared" si="0"/>
        <v>6.8157399999999999</v>
      </c>
      <c r="V20" s="231" t="s">
        <v>11</v>
      </c>
      <c r="W20" s="193">
        <f>SUM(W15:W19)</f>
        <v>0</v>
      </c>
      <c r="X20" s="193">
        <f t="shared" ref="X20:AU20" si="2">SUM(X15:X19)</f>
        <v>0</v>
      </c>
      <c r="Y20" s="193">
        <f t="shared" si="2"/>
        <v>0</v>
      </c>
      <c r="Z20" s="193">
        <f t="shared" si="2"/>
        <v>0</v>
      </c>
      <c r="AA20" s="193">
        <f t="shared" si="2"/>
        <v>0</v>
      </c>
      <c r="AB20" s="193">
        <f t="shared" si="2"/>
        <v>0</v>
      </c>
      <c r="AC20" s="193">
        <f t="shared" si="2"/>
        <v>0</v>
      </c>
      <c r="AD20" s="193">
        <f t="shared" si="2"/>
        <v>0</v>
      </c>
      <c r="AE20" s="193">
        <f t="shared" si="2"/>
        <v>0</v>
      </c>
      <c r="AF20" s="193">
        <f t="shared" si="2"/>
        <v>0</v>
      </c>
      <c r="AG20" s="193">
        <f t="shared" si="2"/>
        <v>0</v>
      </c>
      <c r="AH20" s="230">
        <f t="shared" si="2"/>
        <v>0</v>
      </c>
      <c r="AI20" s="230">
        <f t="shared" si="2"/>
        <v>0</v>
      </c>
      <c r="AJ20" s="230">
        <f t="shared" si="2"/>
        <v>0</v>
      </c>
      <c r="AK20" s="193">
        <f t="shared" si="2"/>
        <v>0</v>
      </c>
      <c r="AL20" s="193">
        <f t="shared" si="2"/>
        <v>0</v>
      </c>
      <c r="AM20" s="193">
        <f t="shared" si="2"/>
        <v>0</v>
      </c>
      <c r="AN20" s="193">
        <f t="shared" si="2"/>
        <v>0</v>
      </c>
      <c r="AO20" s="193">
        <f t="shared" si="2"/>
        <v>0</v>
      </c>
      <c r="AP20" s="193">
        <f t="shared" si="2"/>
        <v>0</v>
      </c>
      <c r="AQ20" s="193">
        <f t="shared" si="2"/>
        <v>0</v>
      </c>
      <c r="AR20" s="193">
        <f t="shared" si="2"/>
        <v>0</v>
      </c>
      <c r="AS20" s="193">
        <f t="shared" si="2"/>
        <v>0</v>
      </c>
      <c r="AT20" s="193">
        <f t="shared" si="2"/>
        <v>0</v>
      </c>
      <c r="AU20" s="230">
        <f t="shared" si="2"/>
        <v>0</v>
      </c>
      <c r="AV20" s="328"/>
    </row>
    <row r="21" spans="1:48" ht="15.75" customHeight="1">
      <c r="A21" s="472"/>
      <c r="B21" s="516" t="s">
        <v>152</v>
      </c>
      <c r="C21" s="656" t="s">
        <v>64</v>
      </c>
      <c r="D21" s="474" t="s">
        <v>257</v>
      </c>
      <c r="E21" s="476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517">
        <v>2023</v>
      </c>
      <c r="K21" s="517">
        <v>2023</v>
      </c>
      <c r="L21" s="515">
        <v>2.5399099999999999</v>
      </c>
      <c r="M21" s="515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91">
        <v>1023.14</v>
      </c>
      <c r="X21" s="191">
        <v>0</v>
      </c>
      <c r="Y21" s="191">
        <v>0</v>
      </c>
      <c r="Z21" s="191">
        <v>0</v>
      </c>
      <c r="AA21" s="191">
        <v>0</v>
      </c>
      <c r="AB21" s="191">
        <v>0</v>
      </c>
      <c r="AC21" s="191">
        <v>0</v>
      </c>
      <c r="AD21" s="191">
        <v>0</v>
      </c>
      <c r="AE21" s="191">
        <v>0</v>
      </c>
      <c r="AF21" s="191">
        <v>0</v>
      </c>
      <c r="AG21" s="191">
        <v>0</v>
      </c>
      <c r="AH21" s="4">
        <v>0</v>
      </c>
      <c r="AI21" s="4">
        <v>0</v>
      </c>
      <c r="AJ21" s="4">
        <v>0</v>
      </c>
      <c r="AK21" s="191">
        <v>0</v>
      </c>
      <c r="AL21" s="191">
        <v>0</v>
      </c>
      <c r="AM21" s="191">
        <v>0</v>
      </c>
      <c r="AN21" s="191">
        <v>0</v>
      </c>
      <c r="AO21" s="191">
        <v>0</v>
      </c>
      <c r="AP21" s="191">
        <v>0</v>
      </c>
      <c r="AQ21" s="191">
        <v>0</v>
      </c>
      <c r="AR21" s="191">
        <v>0</v>
      </c>
      <c r="AS21" s="191">
        <v>0</v>
      </c>
      <c r="AT21" s="191">
        <v>0</v>
      </c>
      <c r="AU21" s="4">
        <v>0</v>
      </c>
      <c r="AV21" s="636" t="s">
        <v>997</v>
      </c>
    </row>
    <row r="22" spans="1:48" ht="34.5" customHeight="1">
      <c r="A22" s="472"/>
      <c r="B22" s="516"/>
      <c r="C22" s="656"/>
      <c r="D22" s="474"/>
      <c r="E22" s="476"/>
      <c r="F22" s="6" t="s">
        <v>19</v>
      </c>
      <c r="G22" s="6" t="s">
        <v>22</v>
      </c>
      <c r="H22" s="10" t="s">
        <v>59</v>
      </c>
      <c r="I22" s="6" t="s">
        <v>58</v>
      </c>
      <c r="J22" s="517"/>
      <c r="K22" s="517"/>
      <c r="L22" s="515"/>
      <c r="M22" s="515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1">
        <v>0</v>
      </c>
      <c r="X22" s="191">
        <v>0</v>
      </c>
      <c r="Y22" s="191">
        <v>0</v>
      </c>
      <c r="Z22" s="191">
        <v>0</v>
      </c>
      <c r="AA22" s="191">
        <v>0</v>
      </c>
      <c r="AB22" s="191">
        <v>0</v>
      </c>
      <c r="AC22" s="191">
        <v>0</v>
      </c>
      <c r="AD22" s="191">
        <v>0</v>
      </c>
      <c r="AE22" s="191">
        <v>0</v>
      </c>
      <c r="AF22" s="191">
        <v>0</v>
      </c>
      <c r="AG22" s="191">
        <v>0</v>
      </c>
      <c r="AH22" s="4">
        <v>0</v>
      </c>
      <c r="AI22" s="4">
        <v>0</v>
      </c>
      <c r="AJ22" s="4">
        <v>0</v>
      </c>
      <c r="AK22" s="191">
        <v>0</v>
      </c>
      <c r="AL22" s="191">
        <v>0</v>
      </c>
      <c r="AM22" s="191">
        <v>0</v>
      </c>
      <c r="AN22" s="191">
        <v>0</v>
      </c>
      <c r="AO22" s="191">
        <v>0</v>
      </c>
      <c r="AP22" s="191">
        <v>0</v>
      </c>
      <c r="AQ22" s="191">
        <v>0</v>
      </c>
      <c r="AR22" s="191">
        <v>0</v>
      </c>
      <c r="AS22" s="191">
        <v>0</v>
      </c>
      <c r="AT22" s="191">
        <v>0</v>
      </c>
      <c r="AU22" s="4">
        <v>0</v>
      </c>
      <c r="AV22" s="637"/>
    </row>
    <row r="23" spans="1:48" ht="15.75" customHeight="1">
      <c r="A23" s="472"/>
      <c r="B23" s="516"/>
      <c r="C23" s="656"/>
      <c r="D23" s="474"/>
      <c r="E23" s="476"/>
      <c r="F23" s="476" t="s">
        <v>39</v>
      </c>
      <c r="G23" s="476" t="s">
        <v>21</v>
      </c>
      <c r="H23" s="476" t="s">
        <v>59</v>
      </c>
      <c r="I23" s="476" t="s">
        <v>303</v>
      </c>
      <c r="J23" s="517"/>
      <c r="K23" s="517"/>
      <c r="L23" s="515"/>
      <c r="M23" s="515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1">
        <v>0</v>
      </c>
      <c r="X23" s="191">
        <v>0</v>
      </c>
      <c r="Y23" s="191">
        <v>0</v>
      </c>
      <c r="Z23" s="191">
        <v>0</v>
      </c>
      <c r="AA23" s="191">
        <v>0</v>
      </c>
      <c r="AB23" s="191">
        <v>0</v>
      </c>
      <c r="AC23" s="191">
        <v>0</v>
      </c>
      <c r="AD23" s="191">
        <v>0</v>
      </c>
      <c r="AE23" s="191">
        <v>0</v>
      </c>
      <c r="AF23" s="191">
        <v>0</v>
      </c>
      <c r="AG23" s="191">
        <v>0</v>
      </c>
      <c r="AH23" s="4">
        <v>0</v>
      </c>
      <c r="AI23" s="4">
        <v>0</v>
      </c>
      <c r="AJ23" s="4">
        <v>0</v>
      </c>
      <c r="AK23" s="191">
        <v>0</v>
      </c>
      <c r="AL23" s="191">
        <v>0</v>
      </c>
      <c r="AM23" s="191">
        <v>0</v>
      </c>
      <c r="AN23" s="191">
        <v>0</v>
      </c>
      <c r="AO23" s="191">
        <v>0</v>
      </c>
      <c r="AP23" s="191">
        <v>0</v>
      </c>
      <c r="AQ23" s="191">
        <v>0</v>
      </c>
      <c r="AR23" s="191">
        <v>0</v>
      </c>
      <c r="AS23" s="191">
        <v>0</v>
      </c>
      <c r="AT23" s="191">
        <v>0</v>
      </c>
      <c r="AU23" s="4">
        <v>0</v>
      </c>
      <c r="AV23" s="637"/>
    </row>
    <row r="24" spans="1:48" ht="15.75" customHeight="1">
      <c r="A24" s="472"/>
      <c r="B24" s="516"/>
      <c r="C24" s="656"/>
      <c r="D24" s="474"/>
      <c r="E24" s="476"/>
      <c r="F24" s="476"/>
      <c r="G24" s="476"/>
      <c r="H24" s="476"/>
      <c r="I24" s="476"/>
      <c r="J24" s="517"/>
      <c r="K24" s="517"/>
      <c r="L24" s="515"/>
      <c r="M24" s="515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1">
        <v>0</v>
      </c>
      <c r="X24" s="191">
        <v>0</v>
      </c>
      <c r="Y24" s="191">
        <v>0</v>
      </c>
      <c r="Z24" s="191">
        <v>0</v>
      </c>
      <c r="AA24" s="191">
        <v>0</v>
      </c>
      <c r="AB24" s="191">
        <v>0</v>
      </c>
      <c r="AC24" s="191">
        <v>0</v>
      </c>
      <c r="AD24" s="191">
        <v>0</v>
      </c>
      <c r="AE24" s="191">
        <v>0</v>
      </c>
      <c r="AF24" s="191">
        <v>0</v>
      </c>
      <c r="AG24" s="191">
        <v>0</v>
      </c>
      <c r="AH24" s="4">
        <v>0</v>
      </c>
      <c r="AI24" s="4">
        <v>0</v>
      </c>
      <c r="AJ24" s="4">
        <v>0</v>
      </c>
      <c r="AK24" s="191">
        <v>0</v>
      </c>
      <c r="AL24" s="191">
        <v>0</v>
      </c>
      <c r="AM24" s="191">
        <v>0</v>
      </c>
      <c r="AN24" s="191">
        <v>0</v>
      </c>
      <c r="AO24" s="191">
        <v>0</v>
      </c>
      <c r="AP24" s="191">
        <v>0</v>
      </c>
      <c r="AQ24" s="191">
        <v>0</v>
      </c>
      <c r="AR24" s="191">
        <v>0</v>
      </c>
      <c r="AS24" s="191">
        <v>0</v>
      </c>
      <c r="AT24" s="191">
        <v>0</v>
      </c>
      <c r="AU24" s="4">
        <v>0</v>
      </c>
      <c r="AV24" s="637"/>
    </row>
    <row r="25" spans="1:48" ht="20.25" customHeight="1">
      <c r="A25" s="472"/>
      <c r="B25" s="516"/>
      <c r="C25" s="656"/>
      <c r="D25" s="474"/>
      <c r="E25" s="476"/>
      <c r="F25" s="476"/>
      <c r="G25" s="476"/>
      <c r="H25" s="476"/>
      <c r="I25" s="476"/>
      <c r="J25" s="517"/>
      <c r="K25" s="517"/>
      <c r="L25" s="515"/>
      <c r="M25" s="515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1">
        <v>0</v>
      </c>
      <c r="X25" s="191">
        <v>0</v>
      </c>
      <c r="Y25" s="191">
        <v>0</v>
      </c>
      <c r="Z25" s="191">
        <v>0</v>
      </c>
      <c r="AA25" s="191">
        <v>0</v>
      </c>
      <c r="AB25" s="191">
        <v>0</v>
      </c>
      <c r="AC25" s="191">
        <v>0</v>
      </c>
      <c r="AD25" s="191">
        <v>0</v>
      </c>
      <c r="AE25" s="191">
        <v>0</v>
      </c>
      <c r="AF25" s="191">
        <v>0</v>
      </c>
      <c r="AG25" s="191">
        <v>0</v>
      </c>
      <c r="AH25" s="4">
        <v>0</v>
      </c>
      <c r="AI25" s="4">
        <v>0</v>
      </c>
      <c r="AJ25" s="4">
        <v>0</v>
      </c>
      <c r="AK25" s="191">
        <v>0</v>
      </c>
      <c r="AL25" s="191">
        <v>0</v>
      </c>
      <c r="AM25" s="191">
        <v>0</v>
      </c>
      <c r="AN25" s="191">
        <v>0</v>
      </c>
      <c r="AO25" s="191">
        <v>0</v>
      </c>
      <c r="AP25" s="191">
        <v>0</v>
      </c>
      <c r="AQ25" s="191">
        <v>0</v>
      </c>
      <c r="AR25" s="191">
        <v>0</v>
      </c>
      <c r="AS25" s="191">
        <v>0</v>
      </c>
      <c r="AT25" s="191">
        <v>0</v>
      </c>
      <c r="AU25" s="4">
        <v>0</v>
      </c>
      <c r="AV25" s="638"/>
    </row>
    <row r="26" spans="1:48" ht="19.5" customHeight="1">
      <c r="A26" s="473"/>
      <c r="B26" s="516"/>
      <c r="C26" s="656"/>
      <c r="D26" s="474"/>
      <c r="E26" s="476"/>
      <c r="F26" s="476"/>
      <c r="G26" s="476"/>
      <c r="H26" s="476"/>
      <c r="I26" s="476"/>
      <c r="J26" s="517"/>
      <c r="K26" s="517"/>
      <c r="L26" s="515"/>
      <c r="M26" s="515"/>
      <c r="N26" s="230">
        <f t="shared" ref="N26:T26" si="3">SUM(N21:N25)</f>
        <v>0</v>
      </c>
      <c r="O26" s="230">
        <f t="shared" si="3"/>
        <v>0</v>
      </c>
      <c r="P26" s="230">
        <f t="shared" si="3"/>
        <v>0</v>
      </c>
      <c r="Q26" s="230">
        <f t="shared" si="3"/>
        <v>1.0231399999999999</v>
      </c>
      <c r="R26" s="230">
        <f t="shared" si="3"/>
        <v>1.51677</v>
      </c>
      <c r="S26" s="230">
        <f t="shared" si="3"/>
        <v>0</v>
      </c>
      <c r="T26" s="230">
        <f t="shared" si="3"/>
        <v>0</v>
      </c>
      <c r="U26" s="231">
        <f t="shared" si="0"/>
        <v>2.5399099999999999</v>
      </c>
      <c r="V26" s="231" t="s">
        <v>11</v>
      </c>
      <c r="W26" s="193">
        <f t="shared" ref="W26:AU26" si="4">SUM(W21:W25)</f>
        <v>1023.14</v>
      </c>
      <c r="X26" s="193">
        <f t="shared" si="4"/>
        <v>0</v>
      </c>
      <c r="Y26" s="193">
        <f t="shared" si="4"/>
        <v>0</v>
      </c>
      <c r="Z26" s="193">
        <f t="shared" si="4"/>
        <v>0</v>
      </c>
      <c r="AA26" s="193">
        <f t="shared" si="4"/>
        <v>0</v>
      </c>
      <c r="AB26" s="193">
        <f t="shared" si="4"/>
        <v>0</v>
      </c>
      <c r="AC26" s="193">
        <f t="shared" si="4"/>
        <v>0</v>
      </c>
      <c r="AD26" s="193">
        <f t="shared" si="4"/>
        <v>0</v>
      </c>
      <c r="AE26" s="193">
        <f t="shared" si="4"/>
        <v>0</v>
      </c>
      <c r="AF26" s="193">
        <f t="shared" si="4"/>
        <v>0</v>
      </c>
      <c r="AG26" s="193">
        <f t="shared" si="4"/>
        <v>0</v>
      </c>
      <c r="AH26" s="230">
        <f t="shared" si="4"/>
        <v>0</v>
      </c>
      <c r="AI26" s="230">
        <f t="shared" si="4"/>
        <v>0</v>
      </c>
      <c r="AJ26" s="230">
        <f t="shared" si="4"/>
        <v>0</v>
      </c>
      <c r="AK26" s="193">
        <f t="shared" si="4"/>
        <v>0</v>
      </c>
      <c r="AL26" s="193">
        <f t="shared" si="4"/>
        <v>0</v>
      </c>
      <c r="AM26" s="193">
        <f t="shared" si="4"/>
        <v>0</v>
      </c>
      <c r="AN26" s="193">
        <f t="shared" si="4"/>
        <v>0</v>
      </c>
      <c r="AO26" s="193">
        <f t="shared" si="4"/>
        <v>0</v>
      </c>
      <c r="AP26" s="193">
        <f t="shared" si="4"/>
        <v>0</v>
      </c>
      <c r="AQ26" s="193">
        <f t="shared" si="4"/>
        <v>0</v>
      </c>
      <c r="AR26" s="193">
        <f t="shared" si="4"/>
        <v>0</v>
      </c>
      <c r="AS26" s="193">
        <f t="shared" si="4"/>
        <v>0</v>
      </c>
      <c r="AT26" s="193">
        <f t="shared" si="4"/>
        <v>0</v>
      </c>
      <c r="AU26" s="230">
        <f t="shared" si="4"/>
        <v>0</v>
      </c>
      <c r="AV26" s="328"/>
    </row>
    <row r="27" spans="1:48" ht="15.75" hidden="1" customHeight="1">
      <c r="A27" s="467" t="s">
        <v>153</v>
      </c>
      <c r="B27" s="468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518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88"/>
      <c r="AI27" s="188"/>
      <c r="AJ27" s="188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88"/>
      <c r="AV27" s="302"/>
    </row>
    <row r="28" spans="1:48" ht="19.5" customHeight="1">
      <c r="A28" s="471"/>
      <c r="B28" s="474" t="s">
        <v>200</v>
      </c>
      <c r="C28" s="656" t="s">
        <v>62</v>
      </c>
      <c r="D28" s="474" t="s">
        <v>260</v>
      </c>
      <c r="E28" s="476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517">
        <v>2023</v>
      </c>
      <c r="K28" s="517">
        <v>2025</v>
      </c>
      <c r="L28" s="515">
        <v>17.071010000000001</v>
      </c>
      <c r="M28" s="515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93">
        <v>0</v>
      </c>
      <c r="X28" s="93">
        <v>0</v>
      </c>
      <c r="Y28" s="93">
        <v>0</v>
      </c>
      <c r="Z28" s="93">
        <v>0</v>
      </c>
      <c r="AA28" s="93">
        <v>0</v>
      </c>
      <c r="AB28" s="93">
        <v>0</v>
      </c>
      <c r="AC28" s="93">
        <v>0</v>
      </c>
      <c r="AD28" s="93">
        <v>0</v>
      </c>
      <c r="AE28" s="93">
        <v>0</v>
      </c>
      <c r="AF28" s="93">
        <v>0</v>
      </c>
      <c r="AG28" s="93">
        <v>0</v>
      </c>
      <c r="AH28" s="5">
        <v>0</v>
      </c>
      <c r="AI28" s="5">
        <v>0</v>
      </c>
      <c r="AJ28" s="5">
        <v>0</v>
      </c>
      <c r="AK28" s="93">
        <v>0</v>
      </c>
      <c r="AL28" s="93">
        <v>0</v>
      </c>
      <c r="AM28" s="93">
        <v>0</v>
      </c>
      <c r="AN28" s="93">
        <v>0</v>
      </c>
      <c r="AO28" s="93">
        <v>0</v>
      </c>
      <c r="AP28" s="93">
        <v>0</v>
      </c>
      <c r="AQ28" s="93">
        <v>0</v>
      </c>
      <c r="AR28" s="93">
        <v>0</v>
      </c>
      <c r="AS28" s="93">
        <v>0</v>
      </c>
      <c r="AT28" s="93">
        <v>0</v>
      </c>
      <c r="AU28" s="5">
        <v>0</v>
      </c>
      <c r="AV28" s="5"/>
    </row>
    <row r="29" spans="1:48" ht="19.5" customHeight="1">
      <c r="A29" s="472"/>
      <c r="B29" s="474"/>
      <c r="C29" s="656"/>
      <c r="D29" s="474"/>
      <c r="E29" s="476"/>
      <c r="F29" s="6" t="s">
        <v>19</v>
      </c>
      <c r="G29" s="6" t="s">
        <v>22</v>
      </c>
      <c r="H29" s="10" t="s">
        <v>59</v>
      </c>
      <c r="I29" s="6" t="s">
        <v>292</v>
      </c>
      <c r="J29" s="517"/>
      <c r="K29" s="517"/>
      <c r="L29" s="515"/>
      <c r="M29" s="515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3">
        <v>0</v>
      </c>
      <c r="X29" s="93">
        <v>0</v>
      </c>
      <c r="Y29" s="93">
        <v>0</v>
      </c>
      <c r="Z29" s="93">
        <v>0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93">
        <v>0</v>
      </c>
      <c r="AG29" s="93">
        <v>0</v>
      </c>
      <c r="AH29" s="5">
        <v>0</v>
      </c>
      <c r="AI29" s="5">
        <v>0</v>
      </c>
      <c r="AJ29" s="5">
        <v>0</v>
      </c>
      <c r="AK29" s="93">
        <v>0</v>
      </c>
      <c r="AL29" s="93">
        <v>0</v>
      </c>
      <c r="AM29" s="93">
        <v>0</v>
      </c>
      <c r="AN29" s="93">
        <v>0</v>
      </c>
      <c r="AO29" s="93">
        <v>0</v>
      </c>
      <c r="AP29" s="93">
        <v>0</v>
      </c>
      <c r="AQ29" s="93">
        <v>0</v>
      </c>
      <c r="AR29" s="93">
        <v>0</v>
      </c>
      <c r="AS29" s="93">
        <v>0</v>
      </c>
      <c r="AT29" s="93">
        <v>0</v>
      </c>
      <c r="AU29" s="5">
        <v>0</v>
      </c>
      <c r="AV29" s="5"/>
    </row>
    <row r="30" spans="1:48" ht="19.5" customHeight="1">
      <c r="A30" s="472"/>
      <c r="B30" s="474"/>
      <c r="C30" s="656"/>
      <c r="D30" s="474"/>
      <c r="E30" s="476"/>
      <c r="F30" s="476" t="s">
        <v>39</v>
      </c>
      <c r="G30" s="476" t="s">
        <v>21</v>
      </c>
      <c r="H30" s="476" t="s">
        <v>59</v>
      </c>
      <c r="I30" s="476" t="s">
        <v>367</v>
      </c>
      <c r="J30" s="517"/>
      <c r="K30" s="517"/>
      <c r="L30" s="515"/>
      <c r="M30" s="515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93">
        <v>0</v>
      </c>
      <c r="X30" s="93">
        <v>0</v>
      </c>
      <c r="Y30" s="93">
        <v>0</v>
      </c>
      <c r="Z30" s="93">
        <v>0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93">
        <v>0</v>
      </c>
      <c r="AG30" s="93">
        <v>0</v>
      </c>
      <c r="AH30" s="5">
        <v>0</v>
      </c>
      <c r="AI30" s="5">
        <v>0</v>
      </c>
      <c r="AJ30" s="5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5">
        <v>0</v>
      </c>
      <c r="AV30" s="5"/>
    </row>
    <row r="31" spans="1:48" ht="19.5" customHeight="1">
      <c r="A31" s="472"/>
      <c r="B31" s="474"/>
      <c r="C31" s="656"/>
      <c r="D31" s="474"/>
      <c r="E31" s="476"/>
      <c r="F31" s="476"/>
      <c r="G31" s="476"/>
      <c r="H31" s="476"/>
      <c r="I31" s="476"/>
      <c r="J31" s="517"/>
      <c r="K31" s="517"/>
      <c r="L31" s="515"/>
      <c r="M31" s="515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3">
        <v>0</v>
      </c>
      <c r="X31" s="93">
        <v>0</v>
      </c>
      <c r="Y31" s="93">
        <v>0</v>
      </c>
      <c r="Z31" s="93">
        <v>0</v>
      </c>
      <c r="AA31" s="93">
        <v>0</v>
      </c>
      <c r="AB31" s="93">
        <v>0</v>
      </c>
      <c r="AC31" s="93">
        <v>0</v>
      </c>
      <c r="AD31" s="93">
        <v>0</v>
      </c>
      <c r="AE31" s="93">
        <v>0</v>
      </c>
      <c r="AF31" s="93">
        <v>0</v>
      </c>
      <c r="AG31" s="93">
        <v>0</v>
      </c>
      <c r="AH31" s="5">
        <v>0</v>
      </c>
      <c r="AI31" s="5">
        <v>0</v>
      </c>
      <c r="AJ31" s="5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0</v>
      </c>
      <c r="AR31" s="93">
        <v>0</v>
      </c>
      <c r="AS31" s="93">
        <v>0</v>
      </c>
      <c r="AT31" s="93">
        <v>0</v>
      </c>
      <c r="AU31" s="5">
        <v>0</v>
      </c>
      <c r="AV31" s="5"/>
    </row>
    <row r="32" spans="1:48" ht="18" customHeight="1">
      <c r="A32" s="472"/>
      <c r="B32" s="474"/>
      <c r="C32" s="656"/>
      <c r="D32" s="474"/>
      <c r="E32" s="476"/>
      <c r="F32" s="476"/>
      <c r="G32" s="476"/>
      <c r="H32" s="476"/>
      <c r="I32" s="476"/>
      <c r="J32" s="517"/>
      <c r="K32" s="517"/>
      <c r="L32" s="515"/>
      <c r="M32" s="515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3">
        <v>0</v>
      </c>
      <c r="X32" s="93">
        <v>0</v>
      </c>
      <c r="Y32" s="93">
        <v>0</v>
      </c>
      <c r="Z32" s="93">
        <v>0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93">
        <v>0</v>
      </c>
      <c r="AG32" s="93">
        <v>0</v>
      </c>
      <c r="AH32" s="5">
        <v>0</v>
      </c>
      <c r="AI32" s="5">
        <v>0</v>
      </c>
      <c r="AJ32" s="5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5">
        <v>0</v>
      </c>
      <c r="AV32" s="5"/>
    </row>
    <row r="33" spans="1:48" ht="19.5" customHeight="1">
      <c r="A33" s="472"/>
      <c r="B33" s="474"/>
      <c r="C33" s="656"/>
      <c r="D33" s="474"/>
      <c r="E33" s="476"/>
      <c r="F33" s="476"/>
      <c r="G33" s="476"/>
      <c r="H33" s="476"/>
      <c r="I33" s="476"/>
      <c r="J33" s="517"/>
      <c r="K33" s="517"/>
      <c r="L33" s="515"/>
      <c r="M33" s="515"/>
      <c r="N33" s="230">
        <f t="shared" ref="N33:U33" si="5">SUM(N28:N32)</f>
        <v>0</v>
      </c>
      <c r="O33" s="230">
        <f t="shared" si="5"/>
        <v>0</v>
      </c>
      <c r="P33" s="230">
        <f t="shared" si="5"/>
        <v>0</v>
      </c>
      <c r="Q33" s="230">
        <f t="shared" si="5"/>
        <v>0</v>
      </c>
      <c r="R33" s="230">
        <f t="shared" si="5"/>
        <v>1.29</v>
      </c>
      <c r="S33" s="230">
        <f t="shared" si="5"/>
        <v>1.29</v>
      </c>
      <c r="T33" s="230">
        <f t="shared" si="5"/>
        <v>1.29</v>
      </c>
      <c r="U33" s="231">
        <f t="shared" si="5"/>
        <v>3.87</v>
      </c>
      <c r="V33" s="231" t="s">
        <v>11</v>
      </c>
      <c r="W33" s="193">
        <f t="shared" ref="W33:AU33" si="6">SUM(W28:W32)</f>
        <v>0</v>
      </c>
      <c r="X33" s="193">
        <f t="shared" si="6"/>
        <v>0</v>
      </c>
      <c r="Y33" s="193">
        <f t="shared" si="6"/>
        <v>0</v>
      </c>
      <c r="Z33" s="193">
        <f t="shared" si="6"/>
        <v>0</v>
      </c>
      <c r="AA33" s="193">
        <f t="shared" si="6"/>
        <v>0</v>
      </c>
      <c r="AB33" s="193">
        <f t="shared" si="6"/>
        <v>0</v>
      </c>
      <c r="AC33" s="193">
        <f t="shared" si="6"/>
        <v>0</v>
      </c>
      <c r="AD33" s="193">
        <f t="shared" si="6"/>
        <v>0</v>
      </c>
      <c r="AE33" s="193">
        <f t="shared" si="6"/>
        <v>0</v>
      </c>
      <c r="AF33" s="193">
        <f t="shared" si="6"/>
        <v>0</v>
      </c>
      <c r="AG33" s="193">
        <f t="shared" si="6"/>
        <v>0</v>
      </c>
      <c r="AH33" s="230">
        <f t="shared" si="6"/>
        <v>0</v>
      </c>
      <c r="AI33" s="230">
        <f t="shared" si="6"/>
        <v>0</v>
      </c>
      <c r="AJ33" s="230">
        <f t="shared" si="6"/>
        <v>0</v>
      </c>
      <c r="AK33" s="193">
        <f t="shared" si="6"/>
        <v>0</v>
      </c>
      <c r="AL33" s="193">
        <f t="shared" si="6"/>
        <v>0</v>
      </c>
      <c r="AM33" s="193">
        <f t="shared" si="6"/>
        <v>0</v>
      </c>
      <c r="AN33" s="193">
        <f t="shared" si="6"/>
        <v>0</v>
      </c>
      <c r="AO33" s="193">
        <f t="shared" si="6"/>
        <v>0</v>
      </c>
      <c r="AP33" s="193">
        <f t="shared" si="6"/>
        <v>0</v>
      </c>
      <c r="AQ33" s="193">
        <f t="shared" si="6"/>
        <v>0</v>
      </c>
      <c r="AR33" s="193">
        <f t="shared" si="6"/>
        <v>0</v>
      </c>
      <c r="AS33" s="193">
        <f t="shared" si="6"/>
        <v>0</v>
      </c>
      <c r="AT33" s="193">
        <f t="shared" si="6"/>
        <v>0</v>
      </c>
      <c r="AU33" s="230">
        <f t="shared" si="6"/>
        <v>0</v>
      </c>
      <c r="AV33" s="230"/>
    </row>
    <row r="34" spans="1:48" ht="15.75" customHeight="1">
      <c r="A34" s="472"/>
      <c r="B34" s="516" t="s">
        <v>201</v>
      </c>
      <c r="C34" s="656" t="s">
        <v>875</v>
      </c>
      <c r="D34" s="474" t="s">
        <v>257</v>
      </c>
      <c r="E34" s="476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517">
        <v>2023</v>
      </c>
      <c r="K34" s="517">
        <v>2025</v>
      </c>
      <c r="L34" s="515">
        <v>22.295649999999998</v>
      </c>
      <c r="M34" s="515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91">
        <v>0</v>
      </c>
      <c r="X34" s="191">
        <v>0</v>
      </c>
      <c r="Y34" s="191">
        <v>0</v>
      </c>
      <c r="Z34" s="191">
        <v>0</v>
      </c>
      <c r="AA34" s="191">
        <v>0</v>
      </c>
      <c r="AB34" s="191">
        <v>0</v>
      </c>
      <c r="AC34" s="191">
        <v>0</v>
      </c>
      <c r="AD34" s="191">
        <v>0</v>
      </c>
      <c r="AE34" s="191">
        <v>0</v>
      </c>
      <c r="AF34" s="191">
        <v>0</v>
      </c>
      <c r="AG34" s="191">
        <v>0</v>
      </c>
      <c r="AH34" s="4">
        <v>0</v>
      </c>
      <c r="AI34" s="4">
        <v>0</v>
      </c>
      <c r="AJ34" s="4">
        <v>0</v>
      </c>
      <c r="AK34" s="191">
        <v>0</v>
      </c>
      <c r="AL34" s="191">
        <v>0</v>
      </c>
      <c r="AM34" s="191">
        <v>0</v>
      </c>
      <c r="AN34" s="191">
        <v>0</v>
      </c>
      <c r="AO34" s="191">
        <v>0</v>
      </c>
      <c r="AP34" s="191">
        <v>0</v>
      </c>
      <c r="AQ34" s="191">
        <v>0</v>
      </c>
      <c r="AR34" s="191">
        <v>0</v>
      </c>
      <c r="AS34" s="191">
        <v>0</v>
      </c>
      <c r="AT34" s="191">
        <v>0</v>
      </c>
      <c r="AU34" s="4">
        <v>0</v>
      </c>
      <c r="AV34" s="4"/>
    </row>
    <row r="35" spans="1:48" ht="15.75" customHeight="1">
      <c r="A35" s="472"/>
      <c r="B35" s="516"/>
      <c r="C35" s="656"/>
      <c r="D35" s="474"/>
      <c r="E35" s="476"/>
      <c r="F35" s="6" t="s">
        <v>19</v>
      </c>
      <c r="G35" s="6" t="s">
        <v>22</v>
      </c>
      <c r="H35" s="10" t="s">
        <v>59</v>
      </c>
      <c r="I35" s="6" t="s">
        <v>293</v>
      </c>
      <c r="J35" s="517"/>
      <c r="K35" s="517"/>
      <c r="L35" s="515"/>
      <c r="M35" s="515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91">
        <v>0</v>
      </c>
      <c r="X35" s="191">
        <v>0</v>
      </c>
      <c r="Y35" s="191">
        <v>0</v>
      </c>
      <c r="Z35" s="191">
        <v>0</v>
      </c>
      <c r="AA35" s="191">
        <v>0</v>
      </c>
      <c r="AB35" s="191">
        <v>0</v>
      </c>
      <c r="AC35" s="191">
        <v>0</v>
      </c>
      <c r="AD35" s="191">
        <v>0</v>
      </c>
      <c r="AE35" s="191">
        <v>0</v>
      </c>
      <c r="AF35" s="191">
        <v>0</v>
      </c>
      <c r="AG35" s="191">
        <v>0</v>
      </c>
      <c r="AH35" s="4">
        <v>0</v>
      </c>
      <c r="AI35" s="4">
        <v>0</v>
      </c>
      <c r="AJ35" s="4">
        <v>0</v>
      </c>
      <c r="AK35" s="191">
        <v>0</v>
      </c>
      <c r="AL35" s="191">
        <v>0</v>
      </c>
      <c r="AM35" s="191">
        <v>0</v>
      </c>
      <c r="AN35" s="191">
        <v>0</v>
      </c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4">
        <v>0</v>
      </c>
      <c r="AV35" s="4"/>
    </row>
    <row r="36" spans="1:48" ht="15.75" customHeight="1">
      <c r="A36" s="472"/>
      <c r="B36" s="516"/>
      <c r="C36" s="656"/>
      <c r="D36" s="474"/>
      <c r="E36" s="476"/>
      <c r="F36" s="476" t="s">
        <v>39</v>
      </c>
      <c r="G36" s="476" t="s">
        <v>21</v>
      </c>
      <c r="H36" s="476" t="s">
        <v>59</v>
      </c>
      <c r="I36" s="476" t="s">
        <v>366</v>
      </c>
      <c r="J36" s="517"/>
      <c r="K36" s="517"/>
      <c r="L36" s="515"/>
      <c r="M36" s="515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91">
        <v>0</v>
      </c>
      <c r="X36" s="191">
        <v>0</v>
      </c>
      <c r="Y36" s="191">
        <v>0</v>
      </c>
      <c r="Z36" s="191">
        <v>0</v>
      </c>
      <c r="AA36" s="191">
        <v>0</v>
      </c>
      <c r="AB36" s="191">
        <v>0</v>
      </c>
      <c r="AC36" s="191">
        <v>0</v>
      </c>
      <c r="AD36" s="191">
        <v>0</v>
      </c>
      <c r="AE36" s="191">
        <v>0</v>
      </c>
      <c r="AF36" s="191">
        <v>0</v>
      </c>
      <c r="AG36" s="191">
        <v>0</v>
      </c>
      <c r="AH36" s="4">
        <v>0</v>
      </c>
      <c r="AI36" s="4">
        <v>0</v>
      </c>
      <c r="AJ36" s="4">
        <v>0</v>
      </c>
      <c r="AK36" s="191">
        <v>0</v>
      </c>
      <c r="AL36" s="191">
        <v>0</v>
      </c>
      <c r="AM36" s="191">
        <v>0</v>
      </c>
      <c r="AN36" s="191">
        <v>0</v>
      </c>
      <c r="AO36" s="191">
        <v>0</v>
      </c>
      <c r="AP36" s="191">
        <v>0</v>
      </c>
      <c r="AQ36" s="191">
        <v>0</v>
      </c>
      <c r="AR36" s="191">
        <v>0</v>
      </c>
      <c r="AS36" s="191">
        <v>0</v>
      </c>
      <c r="AT36" s="191">
        <v>0</v>
      </c>
      <c r="AU36" s="4">
        <v>0</v>
      </c>
      <c r="AV36" s="4"/>
    </row>
    <row r="37" spans="1:48" ht="15.75" customHeight="1">
      <c r="A37" s="472"/>
      <c r="B37" s="516"/>
      <c r="C37" s="656"/>
      <c r="D37" s="474"/>
      <c r="E37" s="476"/>
      <c r="F37" s="476"/>
      <c r="G37" s="476"/>
      <c r="H37" s="476"/>
      <c r="I37" s="476"/>
      <c r="J37" s="517"/>
      <c r="K37" s="517"/>
      <c r="L37" s="515"/>
      <c r="M37" s="515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91">
        <v>0</v>
      </c>
      <c r="X37" s="191">
        <v>0</v>
      </c>
      <c r="Y37" s="191">
        <v>0</v>
      </c>
      <c r="Z37" s="191">
        <v>0</v>
      </c>
      <c r="AA37" s="191">
        <v>0</v>
      </c>
      <c r="AB37" s="191">
        <v>0</v>
      </c>
      <c r="AC37" s="191">
        <v>0</v>
      </c>
      <c r="AD37" s="191">
        <v>0</v>
      </c>
      <c r="AE37" s="191">
        <v>0</v>
      </c>
      <c r="AF37" s="191">
        <v>0</v>
      </c>
      <c r="AG37" s="191">
        <v>0</v>
      </c>
      <c r="AH37" s="4">
        <v>0</v>
      </c>
      <c r="AI37" s="4">
        <v>0</v>
      </c>
      <c r="AJ37" s="4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1">
        <v>0</v>
      </c>
      <c r="AT37" s="191">
        <v>0</v>
      </c>
      <c r="AU37" s="4">
        <v>0</v>
      </c>
      <c r="AV37" s="4"/>
    </row>
    <row r="38" spans="1:48" ht="20.25" customHeight="1">
      <c r="A38" s="472"/>
      <c r="B38" s="516"/>
      <c r="C38" s="656"/>
      <c r="D38" s="474"/>
      <c r="E38" s="476"/>
      <c r="F38" s="476"/>
      <c r="G38" s="476"/>
      <c r="H38" s="476"/>
      <c r="I38" s="476"/>
      <c r="J38" s="517"/>
      <c r="K38" s="517"/>
      <c r="L38" s="515"/>
      <c r="M38" s="515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91">
        <v>0</v>
      </c>
      <c r="X38" s="191">
        <v>0</v>
      </c>
      <c r="Y38" s="191">
        <v>0</v>
      </c>
      <c r="Z38" s="191">
        <v>0</v>
      </c>
      <c r="AA38" s="191">
        <v>0</v>
      </c>
      <c r="AB38" s="191">
        <v>0</v>
      </c>
      <c r="AC38" s="191">
        <v>0</v>
      </c>
      <c r="AD38" s="191">
        <v>0</v>
      </c>
      <c r="AE38" s="191">
        <v>0</v>
      </c>
      <c r="AF38" s="191">
        <v>0</v>
      </c>
      <c r="AG38" s="191">
        <v>0</v>
      </c>
      <c r="AH38" s="4">
        <v>0</v>
      </c>
      <c r="AI38" s="4">
        <v>0</v>
      </c>
      <c r="AJ38" s="4">
        <v>0</v>
      </c>
      <c r="AK38" s="191">
        <v>0</v>
      </c>
      <c r="AL38" s="191">
        <v>0</v>
      </c>
      <c r="AM38" s="191">
        <v>0</v>
      </c>
      <c r="AN38" s="191">
        <v>0</v>
      </c>
      <c r="AO38" s="191">
        <v>0</v>
      </c>
      <c r="AP38" s="191">
        <v>0</v>
      </c>
      <c r="AQ38" s="191">
        <v>0</v>
      </c>
      <c r="AR38" s="191">
        <v>0</v>
      </c>
      <c r="AS38" s="191">
        <v>0</v>
      </c>
      <c r="AT38" s="191">
        <v>0</v>
      </c>
      <c r="AU38" s="4">
        <v>0</v>
      </c>
      <c r="AV38" s="4"/>
    </row>
    <row r="39" spans="1:48" ht="18" customHeight="1">
      <c r="A39" s="473"/>
      <c r="B39" s="516"/>
      <c r="C39" s="656"/>
      <c r="D39" s="474"/>
      <c r="E39" s="476"/>
      <c r="F39" s="476"/>
      <c r="G39" s="476"/>
      <c r="H39" s="476"/>
      <c r="I39" s="476"/>
      <c r="J39" s="517"/>
      <c r="K39" s="517"/>
      <c r="L39" s="515"/>
      <c r="M39" s="515"/>
      <c r="N39" s="230">
        <f t="shared" ref="N39:T39" si="8">SUM(N34:N38)</f>
        <v>0</v>
      </c>
      <c r="O39" s="230">
        <f t="shared" si="8"/>
        <v>0</v>
      </c>
      <c r="P39" s="230">
        <f t="shared" si="8"/>
        <v>0</v>
      </c>
      <c r="Q39" s="230">
        <f t="shared" si="8"/>
        <v>0</v>
      </c>
      <c r="R39" s="230">
        <f>SUM(R34:R38)</f>
        <v>1.29</v>
      </c>
      <c r="S39" s="230">
        <f t="shared" si="8"/>
        <v>1.29</v>
      </c>
      <c r="T39" s="230">
        <f t="shared" si="8"/>
        <v>1.29</v>
      </c>
      <c r="U39" s="231">
        <f t="shared" si="7"/>
        <v>3.87</v>
      </c>
      <c r="V39" s="231" t="s">
        <v>11</v>
      </c>
      <c r="W39" s="193">
        <f t="shared" ref="W39:AU39" si="9">SUM(W34:W38)</f>
        <v>0</v>
      </c>
      <c r="X39" s="193">
        <f t="shared" si="9"/>
        <v>0</v>
      </c>
      <c r="Y39" s="193">
        <f t="shared" si="9"/>
        <v>0</v>
      </c>
      <c r="Z39" s="193">
        <f t="shared" si="9"/>
        <v>0</v>
      </c>
      <c r="AA39" s="193">
        <f t="shared" si="9"/>
        <v>0</v>
      </c>
      <c r="AB39" s="193">
        <f t="shared" si="9"/>
        <v>0</v>
      </c>
      <c r="AC39" s="193">
        <f t="shared" si="9"/>
        <v>0</v>
      </c>
      <c r="AD39" s="193">
        <f t="shared" si="9"/>
        <v>0</v>
      </c>
      <c r="AE39" s="193">
        <f t="shared" si="9"/>
        <v>0</v>
      </c>
      <c r="AF39" s="193">
        <f t="shared" si="9"/>
        <v>0</v>
      </c>
      <c r="AG39" s="193">
        <f t="shared" si="9"/>
        <v>0</v>
      </c>
      <c r="AH39" s="230">
        <f t="shared" si="9"/>
        <v>0</v>
      </c>
      <c r="AI39" s="230">
        <f t="shared" si="9"/>
        <v>0</v>
      </c>
      <c r="AJ39" s="230">
        <f t="shared" si="9"/>
        <v>0</v>
      </c>
      <c r="AK39" s="193">
        <f t="shared" si="9"/>
        <v>0</v>
      </c>
      <c r="AL39" s="193">
        <f t="shared" si="9"/>
        <v>0</v>
      </c>
      <c r="AM39" s="193">
        <f t="shared" si="9"/>
        <v>0</v>
      </c>
      <c r="AN39" s="193">
        <f t="shared" si="9"/>
        <v>0</v>
      </c>
      <c r="AO39" s="193">
        <f t="shared" si="9"/>
        <v>0</v>
      </c>
      <c r="AP39" s="193">
        <f t="shared" si="9"/>
        <v>0</v>
      </c>
      <c r="AQ39" s="193">
        <f t="shared" si="9"/>
        <v>0</v>
      </c>
      <c r="AR39" s="193">
        <f t="shared" si="9"/>
        <v>0</v>
      </c>
      <c r="AS39" s="193">
        <f t="shared" si="9"/>
        <v>0</v>
      </c>
      <c r="AT39" s="193">
        <f t="shared" si="9"/>
        <v>0</v>
      </c>
      <c r="AU39" s="230">
        <f t="shared" si="9"/>
        <v>0</v>
      </c>
      <c r="AV39" s="230"/>
    </row>
    <row r="40" spans="1:48" ht="15.75" hidden="1" customHeight="1">
      <c r="A40" s="467" t="s">
        <v>154</v>
      </c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518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88"/>
      <c r="AI40" s="188"/>
      <c r="AJ40" s="188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88"/>
      <c r="AV40" s="302"/>
    </row>
    <row r="41" spans="1:48" ht="15.75" customHeight="1">
      <c r="A41" s="519"/>
      <c r="B41" s="516" t="s">
        <v>207</v>
      </c>
      <c r="C41" s="656" t="s">
        <v>60</v>
      </c>
      <c r="D41" s="474" t="s">
        <v>257</v>
      </c>
      <c r="E41" s="476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517">
        <v>2023</v>
      </c>
      <c r="K41" s="517">
        <v>2025</v>
      </c>
      <c r="L41" s="515">
        <v>3.4368099999999999</v>
      </c>
      <c r="M41" s="515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91">
        <v>0</v>
      </c>
      <c r="X41" s="191">
        <v>0</v>
      </c>
      <c r="Y41" s="191">
        <v>0</v>
      </c>
      <c r="Z41" s="191">
        <v>0</v>
      </c>
      <c r="AA41" s="191">
        <v>0</v>
      </c>
      <c r="AB41" s="191">
        <v>0</v>
      </c>
      <c r="AC41" s="191">
        <v>0</v>
      </c>
      <c r="AD41" s="191">
        <v>0</v>
      </c>
      <c r="AE41" s="191">
        <v>0</v>
      </c>
      <c r="AF41" s="191">
        <v>0</v>
      </c>
      <c r="AG41" s="191">
        <v>0</v>
      </c>
      <c r="AH41" s="4">
        <v>0</v>
      </c>
      <c r="AI41" s="4">
        <v>0</v>
      </c>
      <c r="AJ41" s="4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v>0</v>
      </c>
      <c r="AT41" s="191">
        <v>0</v>
      </c>
      <c r="AU41" s="4">
        <v>0</v>
      </c>
      <c r="AV41" s="302"/>
    </row>
    <row r="42" spans="1:48" ht="15.75" customHeight="1">
      <c r="A42" s="520"/>
      <c r="B42" s="516"/>
      <c r="C42" s="656"/>
      <c r="D42" s="474"/>
      <c r="E42" s="476"/>
      <c r="F42" s="6" t="s">
        <v>19</v>
      </c>
      <c r="G42" s="6" t="s">
        <v>22</v>
      </c>
      <c r="H42" s="10" t="s">
        <v>59</v>
      </c>
      <c r="I42" s="6" t="s">
        <v>294</v>
      </c>
      <c r="J42" s="517"/>
      <c r="K42" s="517"/>
      <c r="L42" s="515"/>
      <c r="M42" s="515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91">
        <v>0</v>
      </c>
      <c r="X42" s="191">
        <v>0</v>
      </c>
      <c r="Y42" s="191">
        <v>0</v>
      </c>
      <c r="Z42" s="191">
        <v>0</v>
      </c>
      <c r="AA42" s="191">
        <v>0</v>
      </c>
      <c r="AB42" s="191">
        <v>0</v>
      </c>
      <c r="AC42" s="191">
        <v>0</v>
      </c>
      <c r="AD42" s="191">
        <v>0</v>
      </c>
      <c r="AE42" s="191">
        <v>0</v>
      </c>
      <c r="AF42" s="191">
        <v>0</v>
      </c>
      <c r="AG42" s="191">
        <v>0</v>
      </c>
      <c r="AH42" s="4">
        <v>0</v>
      </c>
      <c r="AI42" s="4">
        <v>0</v>
      </c>
      <c r="AJ42" s="4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0</v>
      </c>
      <c r="AQ42" s="191">
        <v>0</v>
      </c>
      <c r="AR42" s="191">
        <v>0</v>
      </c>
      <c r="AS42" s="191">
        <v>0</v>
      </c>
      <c r="AT42" s="191">
        <v>0</v>
      </c>
      <c r="AU42" s="4">
        <v>0</v>
      </c>
      <c r="AV42" s="302"/>
    </row>
    <row r="43" spans="1:48" ht="15.75" customHeight="1">
      <c r="A43" s="520"/>
      <c r="B43" s="516"/>
      <c r="C43" s="656"/>
      <c r="D43" s="474"/>
      <c r="E43" s="476"/>
      <c r="F43" s="476" t="s">
        <v>39</v>
      </c>
      <c r="G43" s="476" t="s">
        <v>21</v>
      </c>
      <c r="H43" s="476" t="s">
        <v>59</v>
      </c>
      <c r="I43" s="476" t="s">
        <v>368</v>
      </c>
      <c r="J43" s="517"/>
      <c r="K43" s="517"/>
      <c r="L43" s="515"/>
      <c r="M43" s="515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91">
        <v>0</v>
      </c>
      <c r="X43" s="191">
        <v>0</v>
      </c>
      <c r="Y43" s="191">
        <v>0</v>
      </c>
      <c r="Z43" s="191">
        <v>0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  <c r="AG43" s="191">
        <v>0</v>
      </c>
      <c r="AH43" s="4">
        <v>0</v>
      </c>
      <c r="AI43" s="4">
        <v>0</v>
      </c>
      <c r="AJ43" s="4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1">
        <v>0</v>
      </c>
      <c r="AT43" s="191">
        <v>0</v>
      </c>
      <c r="AU43" s="4">
        <v>0</v>
      </c>
      <c r="AV43" s="302"/>
    </row>
    <row r="44" spans="1:48" ht="15.75" customHeight="1">
      <c r="A44" s="520"/>
      <c r="B44" s="516"/>
      <c r="C44" s="656"/>
      <c r="D44" s="474"/>
      <c r="E44" s="476"/>
      <c r="F44" s="476"/>
      <c r="G44" s="476"/>
      <c r="H44" s="476"/>
      <c r="I44" s="476"/>
      <c r="J44" s="517"/>
      <c r="K44" s="517"/>
      <c r="L44" s="515"/>
      <c r="M44" s="515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91">
        <v>0</v>
      </c>
      <c r="X44" s="191">
        <v>0</v>
      </c>
      <c r="Y44" s="191">
        <v>0</v>
      </c>
      <c r="Z44" s="191">
        <v>0</v>
      </c>
      <c r="AA44" s="191">
        <v>0</v>
      </c>
      <c r="AB44" s="191">
        <v>0</v>
      </c>
      <c r="AC44" s="191">
        <v>0</v>
      </c>
      <c r="AD44" s="191">
        <v>0</v>
      </c>
      <c r="AE44" s="191">
        <v>0</v>
      </c>
      <c r="AF44" s="191">
        <v>0</v>
      </c>
      <c r="AG44" s="191">
        <v>0</v>
      </c>
      <c r="AH44" s="4">
        <v>0</v>
      </c>
      <c r="AI44" s="4">
        <v>0</v>
      </c>
      <c r="AJ44" s="4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4">
        <v>0</v>
      </c>
      <c r="AV44" s="302"/>
    </row>
    <row r="45" spans="1:48" ht="20.25" customHeight="1">
      <c r="A45" s="520"/>
      <c r="B45" s="516"/>
      <c r="C45" s="656"/>
      <c r="D45" s="474"/>
      <c r="E45" s="476"/>
      <c r="F45" s="476"/>
      <c r="G45" s="476"/>
      <c r="H45" s="476"/>
      <c r="I45" s="476"/>
      <c r="J45" s="517"/>
      <c r="K45" s="517"/>
      <c r="L45" s="515"/>
      <c r="M45" s="515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91">
        <v>0</v>
      </c>
      <c r="X45" s="191">
        <v>0</v>
      </c>
      <c r="Y45" s="191">
        <v>0</v>
      </c>
      <c r="Z45" s="191">
        <v>0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191">
        <v>0</v>
      </c>
      <c r="AG45" s="191">
        <v>0</v>
      </c>
      <c r="AH45" s="4">
        <v>0</v>
      </c>
      <c r="AI45" s="4">
        <v>0</v>
      </c>
      <c r="AJ45" s="4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4">
        <v>0</v>
      </c>
      <c r="AV45" s="302"/>
    </row>
    <row r="46" spans="1:48" ht="19.5" customHeight="1">
      <c r="A46" s="521"/>
      <c r="B46" s="516"/>
      <c r="C46" s="656"/>
      <c r="D46" s="474"/>
      <c r="E46" s="476"/>
      <c r="F46" s="476"/>
      <c r="G46" s="476"/>
      <c r="H46" s="476"/>
      <c r="I46" s="476"/>
      <c r="J46" s="517"/>
      <c r="K46" s="517"/>
      <c r="L46" s="515"/>
      <c r="M46" s="515"/>
      <c r="N46" s="230">
        <f t="shared" ref="N46:T46" si="11">SUM(N41:N45)</f>
        <v>0</v>
      </c>
      <c r="O46" s="230">
        <f t="shared" si="11"/>
        <v>0</v>
      </c>
      <c r="P46" s="230">
        <f t="shared" si="11"/>
        <v>0</v>
      </c>
      <c r="Q46" s="230">
        <f t="shared" si="11"/>
        <v>0</v>
      </c>
      <c r="R46" s="230">
        <f t="shared" si="11"/>
        <v>1.1456</v>
      </c>
      <c r="S46" s="230">
        <f t="shared" si="11"/>
        <v>1.1456</v>
      </c>
      <c r="T46" s="230">
        <f t="shared" si="11"/>
        <v>1.145</v>
      </c>
      <c r="U46" s="231">
        <f t="shared" si="10"/>
        <v>3.4361999999999999</v>
      </c>
      <c r="V46" s="231" t="s">
        <v>11</v>
      </c>
      <c r="W46" s="193">
        <f t="shared" ref="W46:AU46" si="12">SUM(W41:W45)</f>
        <v>0</v>
      </c>
      <c r="X46" s="193">
        <f t="shared" si="12"/>
        <v>0</v>
      </c>
      <c r="Y46" s="193">
        <f t="shared" si="12"/>
        <v>0</v>
      </c>
      <c r="Z46" s="193">
        <f t="shared" si="12"/>
        <v>0</v>
      </c>
      <c r="AA46" s="193">
        <f t="shared" si="12"/>
        <v>0</v>
      </c>
      <c r="AB46" s="193">
        <f t="shared" si="12"/>
        <v>0</v>
      </c>
      <c r="AC46" s="193">
        <f t="shared" si="12"/>
        <v>0</v>
      </c>
      <c r="AD46" s="193">
        <f t="shared" si="12"/>
        <v>0</v>
      </c>
      <c r="AE46" s="193">
        <f t="shared" si="12"/>
        <v>0</v>
      </c>
      <c r="AF46" s="193">
        <f t="shared" si="12"/>
        <v>0</v>
      </c>
      <c r="AG46" s="193">
        <f t="shared" si="12"/>
        <v>0</v>
      </c>
      <c r="AH46" s="230">
        <f t="shared" si="12"/>
        <v>0</v>
      </c>
      <c r="AI46" s="230">
        <f t="shared" si="12"/>
        <v>0</v>
      </c>
      <c r="AJ46" s="230">
        <f t="shared" si="12"/>
        <v>0</v>
      </c>
      <c r="AK46" s="193">
        <f t="shared" si="12"/>
        <v>0</v>
      </c>
      <c r="AL46" s="193">
        <f t="shared" si="12"/>
        <v>0</v>
      </c>
      <c r="AM46" s="193">
        <f t="shared" si="12"/>
        <v>0</v>
      </c>
      <c r="AN46" s="193">
        <f t="shared" si="12"/>
        <v>0</v>
      </c>
      <c r="AO46" s="193">
        <f t="shared" si="12"/>
        <v>0</v>
      </c>
      <c r="AP46" s="193">
        <f t="shared" si="12"/>
        <v>0</v>
      </c>
      <c r="AQ46" s="193">
        <f t="shared" si="12"/>
        <v>0</v>
      </c>
      <c r="AR46" s="193">
        <f t="shared" si="12"/>
        <v>0</v>
      </c>
      <c r="AS46" s="193">
        <f t="shared" si="12"/>
        <v>0</v>
      </c>
      <c r="AT46" s="193">
        <f t="shared" si="12"/>
        <v>0</v>
      </c>
      <c r="AU46" s="230">
        <f t="shared" si="12"/>
        <v>0</v>
      </c>
      <c r="AV46" s="328"/>
    </row>
    <row r="47" spans="1:48" ht="15.75" hidden="1" customHeight="1">
      <c r="A47" s="467" t="s">
        <v>155</v>
      </c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518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88"/>
      <c r="AI47" s="188"/>
      <c r="AJ47" s="188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88"/>
      <c r="AV47" s="302"/>
    </row>
    <row r="48" spans="1:48" ht="15.75" customHeight="1">
      <c r="A48" s="519"/>
      <c r="B48" s="516" t="s">
        <v>208</v>
      </c>
      <c r="C48" s="656" t="s">
        <v>61</v>
      </c>
      <c r="D48" s="474" t="s">
        <v>260</v>
      </c>
      <c r="E48" s="476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517">
        <v>2022</v>
      </c>
      <c r="K48" s="517">
        <v>2023</v>
      </c>
      <c r="L48" s="515">
        <v>1.18391</v>
      </c>
      <c r="M48" s="515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91">
        <v>0</v>
      </c>
      <c r="X48" s="191">
        <v>0</v>
      </c>
      <c r="Y48" s="191">
        <v>0</v>
      </c>
      <c r="Z48" s="191">
        <v>0</v>
      </c>
      <c r="AA48" s="191">
        <v>0</v>
      </c>
      <c r="AB48" s="191">
        <v>0</v>
      </c>
      <c r="AC48" s="191">
        <v>0</v>
      </c>
      <c r="AD48" s="191">
        <v>0</v>
      </c>
      <c r="AE48" s="191">
        <v>0</v>
      </c>
      <c r="AF48" s="191">
        <v>0</v>
      </c>
      <c r="AG48" s="191">
        <v>0</v>
      </c>
      <c r="AH48" s="4">
        <v>0</v>
      </c>
      <c r="AI48" s="4">
        <v>0</v>
      </c>
      <c r="AJ48" s="4">
        <v>0</v>
      </c>
      <c r="AK48" s="191">
        <v>0</v>
      </c>
      <c r="AL48" s="191">
        <v>0</v>
      </c>
      <c r="AM48" s="191">
        <v>0</v>
      </c>
      <c r="AN48" s="191">
        <v>0</v>
      </c>
      <c r="AO48" s="191">
        <v>0</v>
      </c>
      <c r="AP48" s="191">
        <v>0</v>
      </c>
      <c r="AQ48" s="191">
        <v>0</v>
      </c>
      <c r="AR48" s="191">
        <v>0</v>
      </c>
      <c r="AS48" s="191">
        <v>0</v>
      </c>
      <c r="AT48" s="191">
        <v>0</v>
      </c>
      <c r="AU48" s="4">
        <v>0</v>
      </c>
      <c r="AV48" s="302"/>
    </row>
    <row r="49" spans="1:48" ht="15.75" customHeight="1">
      <c r="A49" s="520"/>
      <c r="B49" s="516"/>
      <c r="C49" s="656"/>
      <c r="D49" s="474"/>
      <c r="E49" s="476"/>
      <c r="F49" s="6" t="s">
        <v>19</v>
      </c>
      <c r="G49" s="6" t="s">
        <v>22</v>
      </c>
      <c r="H49" s="6" t="s">
        <v>295</v>
      </c>
      <c r="I49" s="6" t="s">
        <v>295</v>
      </c>
      <c r="J49" s="517"/>
      <c r="K49" s="517"/>
      <c r="L49" s="515"/>
      <c r="M49" s="515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91">
        <v>0</v>
      </c>
      <c r="X49" s="191">
        <v>0</v>
      </c>
      <c r="Y49" s="191">
        <v>0</v>
      </c>
      <c r="Z49" s="191">
        <v>0</v>
      </c>
      <c r="AA49" s="191">
        <v>0</v>
      </c>
      <c r="AB49" s="191">
        <v>0</v>
      </c>
      <c r="AC49" s="191">
        <v>0</v>
      </c>
      <c r="AD49" s="191">
        <v>0</v>
      </c>
      <c r="AE49" s="191">
        <v>0</v>
      </c>
      <c r="AF49" s="191">
        <v>0</v>
      </c>
      <c r="AG49" s="191">
        <v>0</v>
      </c>
      <c r="AH49" s="4">
        <v>0</v>
      </c>
      <c r="AI49" s="4">
        <v>0</v>
      </c>
      <c r="AJ49" s="4">
        <v>0</v>
      </c>
      <c r="AK49" s="191">
        <v>0</v>
      </c>
      <c r="AL49" s="191">
        <v>0</v>
      </c>
      <c r="AM49" s="191">
        <v>0</v>
      </c>
      <c r="AN49" s="191">
        <v>0</v>
      </c>
      <c r="AO49" s="191">
        <v>0</v>
      </c>
      <c r="AP49" s="191">
        <v>0</v>
      </c>
      <c r="AQ49" s="191">
        <v>0</v>
      </c>
      <c r="AR49" s="191">
        <v>0</v>
      </c>
      <c r="AS49" s="191">
        <v>0</v>
      </c>
      <c r="AT49" s="191">
        <v>0</v>
      </c>
      <c r="AU49" s="4">
        <v>0</v>
      </c>
      <c r="AV49" s="302"/>
    </row>
    <row r="50" spans="1:48" ht="15.75" customHeight="1">
      <c r="A50" s="520"/>
      <c r="B50" s="516"/>
      <c r="C50" s="656"/>
      <c r="D50" s="474"/>
      <c r="E50" s="476"/>
      <c r="F50" s="476" t="s">
        <v>39</v>
      </c>
      <c r="G50" s="476" t="s">
        <v>21</v>
      </c>
      <c r="H50" s="476" t="s">
        <v>317</v>
      </c>
      <c r="I50" s="476" t="s">
        <v>58</v>
      </c>
      <c r="J50" s="517"/>
      <c r="K50" s="517"/>
      <c r="L50" s="515"/>
      <c r="M50" s="515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91">
        <v>0</v>
      </c>
      <c r="X50" s="191">
        <v>0</v>
      </c>
      <c r="Y50" s="191">
        <v>0</v>
      </c>
      <c r="Z50" s="191">
        <v>0</v>
      </c>
      <c r="AA50" s="191">
        <v>0</v>
      </c>
      <c r="AB50" s="191">
        <v>0</v>
      </c>
      <c r="AC50" s="191">
        <v>0</v>
      </c>
      <c r="AD50" s="191">
        <v>0</v>
      </c>
      <c r="AE50" s="191">
        <v>0</v>
      </c>
      <c r="AF50" s="191">
        <v>0</v>
      </c>
      <c r="AG50" s="191">
        <v>0</v>
      </c>
      <c r="AH50" s="4">
        <v>0</v>
      </c>
      <c r="AI50" s="4">
        <v>0</v>
      </c>
      <c r="AJ50" s="4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0</v>
      </c>
      <c r="AP50" s="191">
        <v>0</v>
      </c>
      <c r="AQ50" s="191">
        <v>0</v>
      </c>
      <c r="AR50" s="191">
        <v>0</v>
      </c>
      <c r="AS50" s="191">
        <v>0</v>
      </c>
      <c r="AT50" s="191">
        <v>0</v>
      </c>
      <c r="AU50" s="4">
        <v>0</v>
      </c>
      <c r="AV50" s="302"/>
    </row>
    <row r="51" spans="1:48" ht="15.75" customHeight="1">
      <c r="A51" s="520"/>
      <c r="B51" s="516"/>
      <c r="C51" s="656"/>
      <c r="D51" s="474"/>
      <c r="E51" s="476"/>
      <c r="F51" s="476"/>
      <c r="G51" s="476"/>
      <c r="H51" s="476"/>
      <c r="I51" s="476"/>
      <c r="J51" s="517"/>
      <c r="K51" s="517"/>
      <c r="L51" s="515"/>
      <c r="M51" s="515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9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>
        <v>0</v>
      </c>
      <c r="AE51" s="191">
        <v>0</v>
      </c>
      <c r="AF51" s="191">
        <v>0</v>
      </c>
      <c r="AG51" s="191">
        <v>0</v>
      </c>
      <c r="AH51" s="4">
        <v>0</v>
      </c>
      <c r="AI51" s="4">
        <v>0</v>
      </c>
      <c r="AJ51" s="4">
        <v>0</v>
      </c>
      <c r="AK51" s="191">
        <v>0</v>
      </c>
      <c r="AL51" s="191">
        <v>0</v>
      </c>
      <c r="AM51" s="191">
        <v>0</v>
      </c>
      <c r="AN51" s="191">
        <v>0</v>
      </c>
      <c r="AO51" s="191">
        <v>0</v>
      </c>
      <c r="AP51" s="191">
        <v>0</v>
      </c>
      <c r="AQ51" s="191">
        <v>0</v>
      </c>
      <c r="AR51" s="191">
        <v>0</v>
      </c>
      <c r="AS51" s="191">
        <v>0</v>
      </c>
      <c r="AT51" s="191">
        <v>0</v>
      </c>
      <c r="AU51" s="4">
        <v>0</v>
      </c>
      <c r="AV51" s="302"/>
    </row>
    <row r="52" spans="1:48" ht="20.25" customHeight="1">
      <c r="A52" s="520"/>
      <c r="B52" s="516"/>
      <c r="C52" s="656"/>
      <c r="D52" s="474"/>
      <c r="E52" s="476"/>
      <c r="F52" s="476"/>
      <c r="G52" s="476"/>
      <c r="H52" s="476"/>
      <c r="I52" s="476"/>
      <c r="J52" s="517"/>
      <c r="K52" s="517"/>
      <c r="L52" s="515"/>
      <c r="M52" s="515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91">
        <v>0</v>
      </c>
      <c r="X52" s="191">
        <v>0</v>
      </c>
      <c r="Y52" s="191">
        <v>0</v>
      </c>
      <c r="Z52" s="191">
        <v>0</v>
      </c>
      <c r="AA52" s="191">
        <v>0</v>
      </c>
      <c r="AB52" s="191">
        <v>0</v>
      </c>
      <c r="AC52" s="191">
        <v>0</v>
      </c>
      <c r="AD52" s="191">
        <v>0</v>
      </c>
      <c r="AE52" s="191">
        <v>0</v>
      </c>
      <c r="AF52" s="191">
        <v>0</v>
      </c>
      <c r="AG52" s="191">
        <v>0</v>
      </c>
      <c r="AH52" s="4">
        <v>0</v>
      </c>
      <c r="AI52" s="4">
        <v>0</v>
      </c>
      <c r="AJ52" s="4">
        <v>0</v>
      </c>
      <c r="AK52" s="191">
        <v>0</v>
      </c>
      <c r="AL52" s="191">
        <v>0</v>
      </c>
      <c r="AM52" s="191">
        <v>0</v>
      </c>
      <c r="AN52" s="191">
        <v>0</v>
      </c>
      <c r="AO52" s="191">
        <v>0</v>
      </c>
      <c r="AP52" s="191">
        <v>0</v>
      </c>
      <c r="AQ52" s="191">
        <v>0</v>
      </c>
      <c r="AR52" s="191">
        <v>0</v>
      </c>
      <c r="AS52" s="191">
        <v>0</v>
      </c>
      <c r="AT52" s="191">
        <v>0</v>
      </c>
      <c r="AU52" s="4">
        <v>0</v>
      </c>
      <c r="AV52" s="302"/>
    </row>
    <row r="53" spans="1:48" ht="19.5" customHeight="1">
      <c r="A53" s="521"/>
      <c r="B53" s="516"/>
      <c r="C53" s="656"/>
      <c r="D53" s="474"/>
      <c r="E53" s="476"/>
      <c r="F53" s="476"/>
      <c r="G53" s="476"/>
      <c r="H53" s="476"/>
      <c r="I53" s="476"/>
      <c r="J53" s="517"/>
      <c r="K53" s="517"/>
      <c r="L53" s="515"/>
      <c r="M53" s="515"/>
      <c r="N53" s="230">
        <f t="shared" ref="N53:T53" si="14">SUM(N48:N52)</f>
        <v>0</v>
      </c>
      <c r="O53" s="230">
        <f t="shared" si="14"/>
        <v>0</v>
      </c>
      <c r="P53" s="230">
        <f t="shared" si="14"/>
        <v>0</v>
      </c>
      <c r="Q53" s="230">
        <f t="shared" si="14"/>
        <v>0</v>
      </c>
      <c r="R53" s="230">
        <f t="shared" si="14"/>
        <v>1.48E-3</v>
      </c>
      <c r="S53" s="230">
        <f t="shared" si="14"/>
        <v>1.48E-3</v>
      </c>
      <c r="T53" s="230">
        <f t="shared" si="14"/>
        <v>1.48E-3</v>
      </c>
      <c r="U53" s="231">
        <f t="shared" si="13"/>
        <v>4.4399999999999995E-3</v>
      </c>
      <c r="V53" s="231" t="s">
        <v>11</v>
      </c>
      <c r="W53" s="193">
        <f t="shared" ref="W53:AU53" si="15">SUM(W48:W52)</f>
        <v>0</v>
      </c>
      <c r="X53" s="193">
        <f t="shared" si="15"/>
        <v>0</v>
      </c>
      <c r="Y53" s="193">
        <f t="shared" si="15"/>
        <v>0</v>
      </c>
      <c r="Z53" s="193">
        <f t="shared" si="15"/>
        <v>0</v>
      </c>
      <c r="AA53" s="193">
        <f t="shared" si="15"/>
        <v>0</v>
      </c>
      <c r="AB53" s="193">
        <f t="shared" si="15"/>
        <v>0</v>
      </c>
      <c r="AC53" s="193">
        <f t="shared" si="15"/>
        <v>0</v>
      </c>
      <c r="AD53" s="193">
        <f t="shared" si="15"/>
        <v>0</v>
      </c>
      <c r="AE53" s="193">
        <f t="shared" si="15"/>
        <v>0</v>
      </c>
      <c r="AF53" s="193">
        <f t="shared" si="15"/>
        <v>0</v>
      </c>
      <c r="AG53" s="193">
        <f t="shared" si="15"/>
        <v>0</v>
      </c>
      <c r="AH53" s="230">
        <f t="shared" si="15"/>
        <v>0</v>
      </c>
      <c r="AI53" s="230">
        <f t="shared" si="15"/>
        <v>0</v>
      </c>
      <c r="AJ53" s="230">
        <f t="shared" si="15"/>
        <v>0</v>
      </c>
      <c r="AK53" s="193">
        <f t="shared" si="15"/>
        <v>0</v>
      </c>
      <c r="AL53" s="193">
        <f t="shared" si="15"/>
        <v>0</v>
      </c>
      <c r="AM53" s="193">
        <f t="shared" si="15"/>
        <v>0</v>
      </c>
      <c r="AN53" s="193">
        <f t="shared" si="15"/>
        <v>0</v>
      </c>
      <c r="AO53" s="193">
        <f t="shared" si="15"/>
        <v>0</v>
      </c>
      <c r="AP53" s="193">
        <f t="shared" si="15"/>
        <v>0</v>
      </c>
      <c r="AQ53" s="193">
        <f t="shared" si="15"/>
        <v>0</v>
      </c>
      <c r="AR53" s="193">
        <f t="shared" si="15"/>
        <v>0</v>
      </c>
      <c r="AS53" s="193">
        <f t="shared" si="15"/>
        <v>0</v>
      </c>
      <c r="AT53" s="193">
        <f t="shared" si="15"/>
        <v>0</v>
      </c>
      <c r="AU53" s="230">
        <f t="shared" si="15"/>
        <v>0</v>
      </c>
      <c r="AV53" s="328"/>
    </row>
    <row r="54" spans="1:48" ht="15.75" hidden="1" customHeight="1">
      <c r="A54" s="463" t="s">
        <v>27</v>
      </c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5"/>
      <c r="X54" s="465"/>
      <c r="Y54" s="465"/>
      <c r="Z54" s="465"/>
      <c r="AA54" s="465"/>
      <c r="AB54" s="465"/>
      <c r="AC54" s="465"/>
      <c r="AD54" s="465"/>
      <c r="AE54" s="465"/>
      <c r="AF54" s="465"/>
      <c r="AG54" s="465"/>
      <c r="AH54" s="465"/>
      <c r="AI54" s="465"/>
      <c r="AJ54" s="465"/>
      <c r="AK54" s="465"/>
      <c r="AL54" s="465"/>
      <c r="AM54" s="465"/>
      <c r="AN54" s="465"/>
      <c r="AO54" s="465"/>
      <c r="AP54" s="465"/>
      <c r="AQ54" s="465"/>
      <c r="AR54" s="465"/>
      <c r="AS54" s="465"/>
      <c r="AT54" s="465"/>
      <c r="AU54" s="465"/>
      <c r="AV54" s="466"/>
    </row>
    <row r="55" spans="1:48" ht="15.75" hidden="1" customHeight="1">
      <c r="A55" s="467" t="s">
        <v>156</v>
      </c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9"/>
      <c r="X55" s="469"/>
      <c r="Y55" s="469"/>
      <c r="Z55" s="469"/>
      <c r="AA55" s="469"/>
      <c r="AB55" s="469"/>
      <c r="AC55" s="469"/>
      <c r="AD55" s="469"/>
      <c r="AE55" s="469"/>
      <c r="AF55" s="469"/>
      <c r="AG55" s="469"/>
      <c r="AH55" s="469"/>
      <c r="AI55" s="469"/>
      <c r="AJ55" s="469"/>
      <c r="AK55" s="469"/>
      <c r="AL55" s="469"/>
      <c r="AM55" s="469"/>
      <c r="AN55" s="469"/>
      <c r="AO55" s="469"/>
      <c r="AP55" s="469"/>
      <c r="AQ55" s="469"/>
      <c r="AR55" s="469"/>
      <c r="AS55" s="469"/>
      <c r="AT55" s="469"/>
      <c r="AU55" s="469"/>
      <c r="AV55" s="470"/>
    </row>
    <row r="56" spans="1:48" ht="23.25" hidden="1" customHeight="1">
      <c r="A56" s="522" t="s">
        <v>65</v>
      </c>
      <c r="B56" s="523"/>
      <c r="C56" s="523"/>
      <c r="D56" s="523"/>
      <c r="E56" s="523"/>
      <c r="F56" s="523"/>
      <c r="G56" s="523"/>
      <c r="H56" s="523"/>
      <c r="I56" s="523"/>
      <c r="J56" s="523"/>
      <c r="K56" s="523"/>
      <c r="L56" s="523"/>
      <c r="M56" s="523"/>
      <c r="N56" s="523"/>
      <c r="O56" s="523"/>
      <c r="P56" s="523"/>
      <c r="Q56" s="523"/>
      <c r="R56" s="523"/>
      <c r="S56" s="523"/>
      <c r="T56" s="523"/>
      <c r="U56" s="523"/>
      <c r="V56" s="524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88"/>
      <c r="AI56" s="188"/>
      <c r="AJ56" s="188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88"/>
      <c r="AV56" s="302"/>
    </row>
    <row r="57" spans="1:48" ht="15.75" hidden="1" customHeight="1">
      <c r="A57" s="467" t="s">
        <v>157</v>
      </c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518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88"/>
      <c r="AI57" s="188"/>
      <c r="AJ57" s="188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88"/>
      <c r="AV57" s="302"/>
    </row>
    <row r="58" spans="1:48" ht="23.25" hidden="1" customHeight="1">
      <c r="A58" s="522" t="s">
        <v>65</v>
      </c>
      <c r="B58" s="523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  <c r="R58" s="523"/>
      <c r="S58" s="523"/>
      <c r="T58" s="523"/>
      <c r="U58" s="523"/>
      <c r="V58" s="524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88"/>
      <c r="AI58" s="188"/>
      <c r="AJ58" s="188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88"/>
      <c r="AV58" s="302"/>
    </row>
    <row r="59" spans="1:48" ht="15.75" hidden="1" customHeight="1">
      <c r="A59" s="467" t="s">
        <v>158</v>
      </c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518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88"/>
      <c r="AI59" s="188"/>
      <c r="AJ59" s="188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88"/>
      <c r="AV59" s="302"/>
    </row>
    <row r="60" spans="1:48" ht="19.5" customHeight="1">
      <c r="A60" s="525"/>
      <c r="B60" s="474" t="s">
        <v>209</v>
      </c>
      <c r="C60" s="657" t="s">
        <v>67</v>
      </c>
      <c r="D60" s="474" t="s">
        <v>258</v>
      </c>
      <c r="E60" s="476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517">
        <v>2023</v>
      </c>
      <c r="K60" s="517">
        <v>2023</v>
      </c>
      <c r="L60" s="515">
        <v>981.74878000000001</v>
      </c>
      <c r="M60" s="515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93">
        <v>0</v>
      </c>
      <c r="X60" s="93">
        <v>0</v>
      </c>
      <c r="Y60" s="93">
        <v>0</v>
      </c>
      <c r="Z60" s="93">
        <v>0</v>
      </c>
      <c r="AA60" s="93">
        <v>0</v>
      </c>
      <c r="AB60" s="93">
        <v>0</v>
      </c>
      <c r="AC60" s="93">
        <v>0</v>
      </c>
      <c r="AD60" s="93">
        <v>0</v>
      </c>
      <c r="AE60" s="93">
        <v>0</v>
      </c>
      <c r="AF60" s="93">
        <v>0</v>
      </c>
      <c r="AG60" s="93">
        <v>0</v>
      </c>
      <c r="AH60" s="5">
        <v>0</v>
      </c>
      <c r="AI60" s="5">
        <v>0</v>
      </c>
      <c r="AJ60" s="5">
        <v>0</v>
      </c>
      <c r="AK60" s="93">
        <v>0</v>
      </c>
      <c r="AL60" s="93">
        <v>0</v>
      </c>
      <c r="AM60" s="93">
        <v>0</v>
      </c>
      <c r="AN60" s="93">
        <v>0</v>
      </c>
      <c r="AO60" s="93">
        <v>0</v>
      </c>
      <c r="AP60" s="93">
        <v>0</v>
      </c>
      <c r="AQ60" s="93">
        <v>0</v>
      </c>
      <c r="AR60" s="93">
        <v>0</v>
      </c>
      <c r="AS60" s="93">
        <v>0</v>
      </c>
      <c r="AT60" s="93">
        <v>0</v>
      </c>
      <c r="AU60" s="5">
        <v>0</v>
      </c>
      <c r="AV60" s="302"/>
    </row>
    <row r="61" spans="1:48" ht="19.5" customHeight="1">
      <c r="A61" s="526"/>
      <c r="B61" s="474"/>
      <c r="C61" s="657"/>
      <c r="D61" s="474"/>
      <c r="E61" s="476"/>
      <c r="F61" s="6" t="s">
        <v>19</v>
      </c>
      <c r="G61" s="6" t="s">
        <v>22</v>
      </c>
      <c r="H61" s="6" t="s">
        <v>297</v>
      </c>
      <c r="I61" s="6" t="s">
        <v>297</v>
      </c>
      <c r="J61" s="517"/>
      <c r="K61" s="517"/>
      <c r="L61" s="515"/>
      <c r="M61" s="515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93">
        <v>0</v>
      </c>
      <c r="X61" s="93">
        <v>0</v>
      </c>
      <c r="Y61" s="93">
        <v>0</v>
      </c>
      <c r="Z61" s="93">
        <v>0</v>
      </c>
      <c r="AA61" s="93">
        <v>0</v>
      </c>
      <c r="AB61" s="93">
        <v>0</v>
      </c>
      <c r="AC61" s="93">
        <v>0</v>
      </c>
      <c r="AD61" s="93">
        <v>0</v>
      </c>
      <c r="AE61" s="93">
        <v>0</v>
      </c>
      <c r="AF61" s="93">
        <v>0</v>
      </c>
      <c r="AG61" s="93">
        <v>0</v>
      </c>
      <c r="AH61" s="5">
        <v>0</v>
      </c>
      <c r="AI61" s="5">
        <v>0</v>
      </c>
      <c r="AJ61" s="5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5">
        <v>0</v>
      </c>
      <c r="AV61" s="302"/>
    </row>
    <row r="62" spans="1:48" ht="19.5" customHeight="1">
      <c r="A62" s="526"/>
      <c r="B62" s="474"/>
      <c r="C62" s="657"/>
      <c r="D62" s="474"/>
      <c r="E62" s="476"/>
      <c r="F62" s="476" t="s">
        <v>39</v>
      </c>
      <c r="G62" s="476" t="s">
        <v>21</v>
      </c>
      <c r="H62" s="476" t="s">
        <v>59</v>
      </c>
      <c r="I62" s="476" t="s">
        <v>296</v>
      </c>
      <c r="J62" s="517"/>
      <c r="K62" s="517"/>
      <c r="L62" s="515"/>
      <c r="M62" s="515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93">
        <v>0</v>
      </c>
      <c r="X62" s="93">
        <v>0</v>
      </c>
      <c r="Y62" s="93">
        <v>0</v>
      </c>
      <c r="Z62" s="93">
        <v>0</v>
      </c>
      <c r="AA62" s="93">
        <v>0</v>
      </c>
      <c r="AB62" s="93">
        <v>0</v>
      </c>
      <c r="AC62" s="93">
        <v>0</v>
      </c>
      <c r="AD62" s="93">
        <v>0</v>
      </c>
      <c r="AE62" s="93">
        <v>0</v>
      </c>
      <c r="AF62" s="93">
        <v>0</v>
      </c>
      <c r="AG62" s="93">
        <v>0</v>
      </c>
      <c r="AH62" s="5">
        <v>0</v>
      </c>
      <c r="AI62" s="5">
        <v>0</v>
      </c>
      <c r="AJ62" s="5">
        <v>0</v>
      </c>
      <c r="AK62" s="93">
        <v>0</v>
      </c>
      <c r="AL62" s="93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5">
        <v>0</v>
      </c>
      <c r="AV62" s="302"/>
    </row>
    <row r="63" spans="1:48" ht="19.5" customHeight="1">
      <c r="A63" s="526"/>
      <c r="B63" s="474"/>
      <c r="C63" s="657"/>
      <c r="D63" s="474"/>
      <c r="E63" s="476"/>
      <c r="F63" s="476"/>
      <c r="G63" s="476"/>
      <c r="H63" s="476"/>
      <c r="I63" s="476"/>
      <c r="J63" s="517"/>
      <c r="K63" s="517"/>
      <c r="L63" s="515"/>
      <c r="M63" s="515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93">
        <v>0</v>
      </c>
      <c r="X63" s="93">
        <v>0</v>
      </c>
      <c r="Y63" s="93">
        <v>0</v>
      </c>
      <c r="Z63" s="93">
        <v>0</v>
      </c>
      <c r="AA63" s="93">
        <v>0</v>
      </c>
      <c r="AB63" s="93">
        <v>0</v>
      </c>
      <c r="AC63" s="93">
        <v>0</v>
      </c>
      <c r="AD63" s="93">
        <v>0</v>
      </c>
      <c r="AE63" s="93">
        <v>0</v>
      </c>
      <c r="AF63" s="93">
        <v>0</v>
      </c>
      <c r="AG63" s="93">
        <v>0</v>
      </c>
      <c r="AH63" s="5">
        <v>0</v>
      </c>
      <c r="AI63" s="5">
        <v>0</v>
      </c>
      <c r="AJ63" s="5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5">
        <v>0</v>
      </c>
      <c r="AV63" s="302"/>
    </row>
    <row r="64" spans="1:48" ht="18" customHeight="1">
      <c r="A64" s="526"/>
      <c r="B64" s="474"/>
      <c r="C64" s="657"/>
      <c r="D64" s="474"/>
      <c r="E64" s="476"/>
      <c r="F64" s="476"/>
      <c r="G64" s="476"/>
      <c r="H64" s="476"/>
      <c r="I64" s="476"/>
      <c r="J64" s="517"/>
      <c r="K64" s="517"/>
      <c r="L64" s="515"/>
      <c r="M64" s="515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93">
        <f t="shared" ref="W64:AJ64" si="17">W65</f>
        <v>0</v>
      </c>
      <c r="X64" s="93">
        <f t="shared" si="17"/>
        <v>0</v>
      </c>
      <c r="Y64" s="93">
        <f t="shared" si="17"/>
        <v>0</v>
      </c>
      <c r="Z64" s="93">
        <f t="shared" si="17"/>
        <v>0</v>
      </c>
      <c r="AA64" s="93">
        <f t="shared" si="17"/>
        <v>0</v>
      </c>
      <c r="AB64" s="93">
        <f t="shared" si="17"/>
        <v>0</v>
      </c>
      <c r="AC64" s="93">
        <f t="shared" si="17"/>
        <v>0</v>
      </c>
      <c r="AD64" s="93">
        <f t="shared" si="17"/>
        <v>0</v>
      </c>
      <c r="AE64" s="93">
        <f t="shared" si="17"/>
        <v>0</v>
      </c>
      <c r="AF64" s="93">
        <f t="shared" si="17"/>
        <v>0</v>
      </c>
      <c r="AG64" s="93">
        <f t="shared" si="17"/>
        <v>0</v>
      </c>
      <c r="AH64" s="93">
        <f t="shared" si="17"/>
        <v>0</v>
      </c>
      <c r="AI64" s="93">
        <f t="shared" si="17"/>
        <v>0</v>
      </c>
      <c r="AJ64" s="93">
        <f t="shared" si="17"/>
        <v>0</v>
      </c>
      <c r="AK64" s="93">
        <f>AK65</f>
        <v>11.5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5">
        <v>0</v>
      </c>
      <c r="AV64" s="302"/>
    </row>
    <row r="65" spans="1:48" s="234" customFormat="1" ht="18" hidden="1" customHeight="1">
      <c r="A65" s="526"/>
      <c r="B65" s="474"/>
      <c r="C65" s="657"/>
      <c r="D65" s="474"/>
      <c r="E65" s="476"/>
      <c r="F65" s="476"/>
      <c r="G65" s="476"/>
      <c r="H65" s="476"/>
      <c r="I65" s="476"/>
      <c r="J65" s="517"/>
      <c r="K65" s="517"/>
      <c r="L65" s="515"/>
      <c r="M65" s="515"/>
      <c r="N65" s="233"/>
      <c r="O65" s="233"/>
      <c r="P65" s="233"/>
      <c r="Q65" s="233"/>
      <c r="R65" s="233"/>
      <c r="S65" s="233"/>
      <c r="T65" s="233"/>
      <c r="U65" s="233"/>
      <c r="V65" s="236" t="s">
        <v>960</v>
      </c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>
        <v>0</v>
      </c>
      <c r="AH65" s="233"/>
      <c r="AI65" s="233"/>
      <c r="AJ65" s="233"/>
      <c r="AK65" s="208">
        <f>11.5</f>
        <v>11.5</v>
      </c>
      <c r="AL65" s="208"/>
      <c r="AM65" s="208"/>
      <c r="AN65" s="208"/>
      <c r="AO65" s="208"/>
      <c r="AP65" s="208"/>
      <c r="AQ65" s="208"/>
      <c r="AR65" s="208"/>
      <c r="AS65" s="208"/>
      <c r="AT65" s="208"/>
      <c r="AU65" s="233"/>
      <c r="AV65" s="329"/>
    </row>
    <row r="66" spans="1:48" ht="17.25" customHeight="1">
      <c r="A66" s="526"/>
      <c r="B66" s="474"/>
      <c r="C66" s="657"/>
      <c r="D66" s="474"/>
      <c r="E66" s="476"/>
      <c r="F66" s="476"/>
      <c r="G66" s="476"/>
      <c r="H66" s="476"/>
      <c r="I66" s="476"/>
      <c r="J66" s="517"/>
      <c r="K66" s="517"/>
      <c r="L66" s="515"/>
      <c r="M66" s="515"/>
      <c r="N66" s="230">
        <f t="shared" ref="N66:T66" si="18">SUM(N60:N64)</f>
        <v>0</v>
      </c>
      <c r="O66" s="230">
        <f t="shared" si="18"/>
        <v>0</v>
      </c>
      <c r="P66" s="230">
        <f t="shared" si="18"/>
        <v>0</v>
      </c>
      <c r="Q66" s="230">
        <f t="shared" si="18"/>
        <v>0</v>
      </c>
      <c r="R66" s="230">
        <f t="shared" si="18"/>
        <v>396.73378000000002</v>
      </c>
      <c r="S66" s="230">
        <f t="shared" si="18"/>
        <v>585.01499999999999</v>
      </c>
      <c r="T66" s="230">
        <f t="shared" si="18"/>
        <v>0</v>
      </c>
      <c r="U66" s="231">
        <f t="shared" si="16"/>
        <v>981.74878000000001</v>
      </c>
      <c r="V66" s="231" t="s">
        <v>11</v>
      </c>
      <c r="W66" s="193">
        <f t="shared" ref="W66:AU66" si="19">SUM(W60:W64)</f>
        <v>0</v>
      </c>
      <c r="X66" s="193">
        <f t="shared" si="19"/>
        <v>0</v>
      </c>
      <c r="Y66" s="193">
        <f t="shared" si="19"/>
        <v>0</v>
      </c>
      <c r="Z66" s="193">
        <f t="shared" si="19"/>
        <v>0</v>
      </c>
      <c r="AA66" s="193">
        <f t="shared" si="19"/>
        <v>0</v>
      </c>
      <c r="AB66" s="193">
        <f t="shared" si="19"/>
        <v>0</v>
      </c>
      <c r="AC66" s="193">
        <f t="shared" si="19"/>
        <v>0</v>
      </c>
      <c r="AD66" s="193">
        <f t="shared" si="19"/>
        <v>0</v>
      </c>
      <c r="AE66" s="193">
        <f t="shared" si="19"/>
        <v>0</v>
      </c>
      <c r="AF66" s="193">
        <f t="shared" si="19"/>
        <v>0</v>
      </c>
      <c r="AG66" s="193">
        <f t="shared" si="19"/>
        <v>0</v>
      </c>
      <c r="AH66" s="230">
        <f t="shared" si="19"/>
        <v>0</v>
      </c>
      <c r="AI66" s="230">
        <f t="shared" si="19"/>
        <v>0</v>
      </c>
      <c r="AJ66" s="230">
        <f t="shared" si="19"/>
        <v>0</v>
      </c>
      <c r="AK66" s="193">
        <f t="shared" si="19"/>
        <v>11.5</v>
      </c>
      <c r="AL66" s="193">
        <f t="shared" si="19"/>
        <v>0</v>
      </c>
      <c r="AM66" s="193">
        <f t="shared" si="19"/>
        <v>0</v>
      </c>
      <c r="AN66" s="193">
        <f t="shared" si="19"/>
        <v>0</v>
      </c>
      <c r="AO66" s="193">
        <f t="shared" si="19"/>
        <v>0</v>
      </c>
      <c r="AP66" s="193">
        <f t="shared" si="19"/>
        <v>0</v>
      </c>
      <c r="AQ66" s="193">
        <f t="shared" si="19"/>
        <v>0</v>
      </c>
      <c r="AR66" s="193">
        <f t="shared" si="19"/>
        <v>0</v>
      </c>
      <c r="AS66" s="193">
        <f t="shared" si="19"/>
        <v>0</v>
      </c>
      <c r="AT66" s="193">
        <f t="shared" si="19"/>
        <v>0</v>
      </c>
      <c r="AU66" s="230">
        <f t="shared" si="19"/>
        <v>0</v>
      </c>
      <c r="AV66" s="328"/>
    </row>
    <row r="67" spans="1:48" ht="19.5" customHeight="1">
      <c r="A67" s="526"/>
      <c r="B67" s="474" t="s">
        <v>210</v>
      </c>
      <c r="C67" s="657" t="s">
        <v>68</v>
      </c>
      <c r="D67" s="474" t="s">
        <v>259</v>
      </c>
      <c r="E67" s="476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517">
        <v>2023</v>
      </c>
      <c r="K67" s="517">
        <v>2023</v>
      </c>
      <c r="L67" s="515">
        <v>97.070650000000001</v>
      </c>
      <c r="M67" s="515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93">
        <v>0</v>
      </c>
      <c r="X67" s="93">
        <v>0</v>
      </c>
      <c r="Y67" s="93">
        <v>0</v>
      </c>
      <c r="Z67" s="93">
        <v>0</v>
      </c>
      <c r="AA67" s="93">
        <v>0</v>
      </c>
      <c r="AB67" s="93">
        <v>0</v>
      </c>
      <c r="AC67" s="93">
        <v>0</v>
      </c>
      <c r="AD67" s="93">
        <v>0</v>
      </c>
      <c r="AE67" s="93">
        <v>0</v>
      </c>
      <c r="AF67" s="93">
        <v>0</v>
      </c>
      <c r="AG67" s="93">
        <v>0</v>
      </c>
      <c r="AH67" s="5">
        <v>0</v>
      </c>
      <c r="AI67" s="5">
        <v>0</v>
      </c>
      <c r="AJ67" s="5">
        <v>0</v>
      </c>
      <c r="AK67" s="93">
        <v>0</v>
      </c>
      <c r="AL67" s="93">
        <v>0</v>
      </c>
      <c r="AM67" s="93">
        <v>0</v>
      </c>
      <c r="AN67" s="93">
        <v>0</v>
      </c>
      <c r="AO67" s="93">
        <v>0</v>
      </c>
      <c r="AP67" s="93">
        <v>0</v>
      </c>
      <c r="AQ67" s="93">
        <v>0</v>
      </c>
      <c r="AR67" s="93">
        <v>0</v>
      </c>
      <c r="AS67" s="93">
        <v>0</v>
      </c>
      <c r="AT67" s="93">
        <v>0</v>
      </c>
      <c r="AU67" s="5">
        <v>0</v>
      </c>
      <c r="AV67" s="302"/>
    </row>
    <row r="68" spans="1:48" ht="19.5" customHeight="1">
      <c r="A68" s="526"/>
      <c r="B68" s="474"/>
      <c r="C68" s="657"/>
      <c r="D68" s="474"/>
      <c r="E68" s="476"/>
      <c r="F68" s="6" t="s">
        <v>19</v>
      </c>
      <c r="G68" s="6" t="s">
        <v>22</v>
      </c>
      <c r="H68" s="6" t="s">
        <v>297</v>
      </c>
      <c r="I68" s="6" t="s">
        <v>297</v>
      </c>
      <c r="J68" s="517"/>
      <c r="K68" s="517"/>
      <c r="L68" s="515"/>
      <c r="M68" s="515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93">
        <v>0</v>
      </c>
      <c r="X68" s="93">
        <v>0</v>
      </c>
      <c r="Y68" s="93">
        <v>0</v>
      </c>
      <c r="Z68" s="93">
        <v>0</v>
      </c>
      <c r="AA68" s="93">
        <v>0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0</v>
      </c>
      <c r="AH68" s="5">
        <v>0</v>
      </c>
      <c r="AI68" s="5">
        <v>0</v>
      </c>
      <c r="AJ68" s="5">
        <v>0</v>
      </c>
      <c r="AK68" s="93">
        <v>0</v>
      </c>
      <c r="AL68" s="93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5">
        <v>0</v>
      </c>
      <c r="AV68" s="302"/>
    </row>
    <row r="69" spans="1:48" ht="19.5" customHeight="1">
      <c r="A69" s="526"/>
      <c r="B69" s="474"/>
      <c r="C69" s="657"/>
      <c r="D69" s="474"/>
      <c r="E69" s="476"/>
      <c r="F69" s="476" t="s">
        <v>39</v>
      </c>
      <c r="G69" s="476" t="s">
        <v>21</v>
      </c>
      <c r="H69" s="476" t="s">
        <v>59</v>
      </c>
      <c r="I69" s="476" t="s">
        <v>298</v>
      </c>
      <c r="J69" s="517"/>
      <c r="K69" s="517"/>
      <c r="L69" s="515"/>
      <c r="M69" s="515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93">
        <v>0</v>
      </c>
      <c r="X69" s="93">
        <v>0</v>
      </c>
      <c r="Y69" s="93">
        <v>0</v>
      </c>
      <c r="Z69" s="93">
        <v>0</v>
      </c>
      <c r="AA69" s="93">
        <v>0</v>
      </c>
      <c r="AB69" s="93">
        <v>0</v>
      </c>
      <c r="AC69" s="93">
        <v>0</v>
      </c>
      <c r="AD69" s="93">
        <v>0</v>
      </c>
      <c r="AE69" s="93">
        <v>0</v>
      </c>
      <c r="AF69" s="93">
        <v>0</v>
      </c>
      <c r="AG69" s="93">
        <v>0</v>
      </c>
      <c r="AH69" s="5">
        <v>0</v>
      </c>
      <c r="AI69" s="5">
        <v>0</v>
      </c>
      <c r="AJ69" s="5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5">
        <v>0</v>
      </c>
      <c r="AV69" s="302"/>
    </row>
    <row r="70" spans="1:48" ht="19.5" customHeight="1">
      <c r="A70" s="526"/>
      <c r="B70" s="474"/>
      <c r="C70" s="657"/>
      <c r="D70" s="474"/>
      <c r="E70" s="476"/>
      <c r="F70" s="476"/>
      <c r="G70" s="476"/>
      <c r="H70" s="476"/>
      <c r="I70" s="476"/>
      <c r="J70" s="517"/>
      <c r="K70" s="517"/>
      <c r="L70" s="515"/>
      <c r="M70" s="515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93">
        <v>0</v>
      </c>
      <c r="X70" s="93">
        <v>0</v>
      </c>
      <c r="Y70" s="93">
        <v>0</v>
      </c>
      <c r="Z70" s="93">
        <v>0</v>
      </c>
      <c r="AA70" s="93">
        <v>0</v>
      </c>
      <c r="AB70" s="93">
        <v>0</v>
      </c>
      <c r="AC70" s="93">
        <v>0</v>
      </c>
      <c r="AD70" s="93">
        <v>0</v>
      </c>
      <c r="AE70" s="93">
        <v>0</v>
      </c>
      <c r="AF70" s="93">
        <v>0</v>
      </c>
      <c r="AG70" s="93">
        <v>0</v>
      </c>
      <c r="AH70" s="5">
        <v>0</v>
      </c>
      <c r="AI70" s="5">
        <v>0</v>
      </c>
      <c r="AJ70" s="5">
        <v>0</v>
      </c>
      <c r="AK70" s="93">
        <v>0</v>
      </c>
      <c r="AL70" s="93">
        <v>0</v>
      </c>
      <c r="AM70" s="93">
        <v>0</v>
      </c>
      <c r="AN70" s="93">
        <v>0</v>
      </c>
      <c r="AO70" s="93">
        <v>0</v>
      </c>
      <c r="AP70" s="93">
        <v>0</v>
      </c>
      <c r="AQ70" s="93">
        <v>0</v>
      </c>
      <c r="AR70" s="93">
        <v>0</v>
      </c>
      <c r="AS70" s="93">
        <v>0</v>
      </c>
      <c r="AT70" s="93">
        <v>0</v>
      </c>
      <c r="AU70" s="5">
        <v>0</v>
      </c>
      <c r="AV70" s="302"/>
    </row>
    <row r="71" spans="1:48" ht="18" customHeight="1">
      <c r="A71" s="526"/>
      <c r="B71" s="474"/>
      <c r="C71" s="657"/>
      <c r="D71" s="474"/>
      <c r="E71" s="476"/>
      <c r="F71" s="476"/>
      <c r="G71" s="476"/>
      <c r="H71" s="476"/>
      <c r="I71" s="476"/>
      <c r="J71" s="517"/>
      <c r="K71" s="517"/>
      <c r="L71" s="515"/>
      <c r="M71" s="515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93">
        <v>0</v>
      </c>
      <c r="X71" s="93">
        <v>0</v>
      </c>
      <c r="Y71" s="93">
        <v>0</v>
      </c>
      <c r="Z71" s="93">
        <v>0</v>
      </c>
      <c r="AA71" s="93">
        <v>0</v>
      </c>
      <c r="AB71" s="93">
        <v>0</v>
      </c>
      <c r="AC71" s="93">
        <v>0</v>
      </c>
      <c r="AD71" s="93">
        <v>0</v>
      </c>
      <c r="AE71" s="93">
        <v>0</v>
      </c>
      <c r="AF71" s="93">
        <v>0</v>
      </c>
      <c r="AG71" s="93">
        <v>0</v>
      </c>
      <c r="AH71" s="5">
        <v>0</v>
      </c>
      <c r="AI71" s="5">
        <v>0</v>
      </c>
      <c r="AJ71" s="5">
        <v>0</v>
      </c>
      <c r="AK71" s="93">
        <v>0</v>
      </c>
      <c r="AL71" s="93">
        <v>0</v>
      </c>
      <c r="AM71" s="93">
        <v>0</v>
      </c>
      <c r="AN71" s="93">
        <v>0</v>
      </c>
      <c r="AO71" s="93">
        <v>0</v>
      </c>
      <c r="AP71" s="93">
        <v>0</v>
      </c>
      <c r="AQ71" s="93">
        <v>0</v>
      </c>
      <c r="AR71" s="93">
        <v>0</v>
      </c>
      <c r="AS71" s="93">
        <v>0</v>
      </c>
      <c r="AT71" s="93">
        <v>0</v>
      </c>
      <c r="AU71" s="5">
        <v>0</v>
      </c>
      <c r="AV71" s="302"/>
    </row>
    <row r="72" spans="1:48" ht="17.25" customHeight="1">
      <c r="A72" s="527"/>
      <c r="B72" s="474"/>
      <c r="C72" s="657"/>
      <c r="D72" s="474"/>
      <c r="E72" s="476"/>
      <c r="F72" s="476"/>
      <c r="G72" s="476"/>
      <c r="H72" s="476"/>
      <c r="I72" s="476"/>
      <c r="J72" s="517"/>
      <c r="K72" s="517"/>
      <c r="L72" s="515"/>
      <c r="M72" s="515"/>
      <c r="N72" s="230">
        <f t="shared" ref="N72:T72" si="20">SUM(N67:N71)</f>
        <v>0</v>
      </c>
      <c r="O72" s="230">
        <f t="shared" si="20"/>
        <v>0</v>
      </c>
      <c r="P72" s="230">
        <f t="shared" si="20"/>
        <v>0</v>
      </c>
      <c r="Q72" s="230">
        <f t="shared" si="20"/>
        <v>0</v>
      </c>
      <c r="R72" s="230">
        <f t="shared" si="20"/>
        <v>23.657599999999999</v>
      </c>
      <c r="S72" s="230">
        <f t="shared" si="20"/>
        <v>73.413049999999998</v>
      </c>
      <c r="T72" s="230">
        <f t="shared" si="20"/>
        <v>0</v>
      </c>
      <c r="U72" s="231">
        <f t="shared" si="16"/>
        <v>97.070650000000001</v>
      </c>
      <c r="V72" s="231" t="s">
        <v>11</v>
      </c>
      <c r="W72" s="193">
        <f t="shared" ref="W72:AU72" si="21">SUM(W67:W71)</f>
        <v>0</v>
      </c>
      <c r="X72" s="193">
        <f t="shared" si="21"/>
        <v>0</v>
      </c>
      <c r="Y72" s="193">
        <f t="shared" si="21"/>
        <v>0</v>
      </c>
      <c r="Z72" s="193">
        <f t="shared" si="21"/>
        <v>0</v>
      </c>
      <c r="AA72" s="193">
        <f t="shared" si="21"/>
        <v>0</v>
      </c>
      <c r="AB72" s="193">
        <f t="shared" si="21"/>
        <v>0</v>
      </c>
      <c r="AC72" s="193">
        <f t="shared" si="21"/>
        <v>0</v>
      </c>
      <c r="AD72" s="193">
        <f t="shared" si="21"/>
        <v>0</v>
      </c>
      <c r="AE72" s="193">
        <f t="shared" si="21"/>
        <v>0</v>
      </c>
      <c r="AF72" s="193">
        <f t="shared" si="21"/>
        <v>0</v>
      </c>
      <c r="AG72" s="193">
        <f t="shared" si="21"/>
        <v>0</v>
      </c>
      <c r="AH72" s="230">
        <f t="shared" si="21"/>
        <v>0</v>
      </c>
      <c r="AI72" s="230">
        <f t="shared" si="21"/>
        <v>0</v>
      </c>
      <c r="AJ72" s="230">
        <f t="shared" si="21"/>
        <v>0</v>
      </c>
      <c r="AK72" s="193">
        <f t="shared" si="21"/>
        <v>0</v>
      </c>
      <c r="AL72" s="193">
        <f t="shared" si="21"/>
        <v>0</v>
      </c>
      <c r="AM72" s="193">
        <f t="shared" si="21"/>
        <v>0</v>
      </c>
      <c r="AN72" s="193">
        <f t="shared" si="21"/>
        <v>0</v>
      </c>
      <c r="AO72" s="193">
        <f t="shared" si="21"/>
        <v>0</v>
      </c>
      <c r="AP72" s="193">
        <f t="shared" si="21"/>
        <v>0</v>
      </c>
      <c r="AQ72" s="193">
        <f t="shared" si="21"/>
        <v>0</v>
      </c>
      <c r="AR72" s="193">
        <f t="shared" si="21"/>
        <v>0</v>
      </c>
      <c r="AS72" s="193">
        <f t="shared" si="21"/>
        <v>0</v>
      </c>
      <c r="AT72" s="193">
        <f t="shared" si="21"/>
        <v>0</v>
      </c>
      <c r="AU72" s="230">
        <f t="shared" si="21"/>
        <v>0</v>
      </c>
      <c r="AV72" s="328"/>
    </row>
    <row r="73" spans="1:48" ht="15.75" hidden="1" customHeight="1">
      <c r="A73" s="467" t="s">
        <v>159</v>
      </c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518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88"/>
      <c r="AI73" s="188"/>
      <c r="AJ73" s="188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88"/>
      <c r="AV73" s="302"/>
    </row>
    <row r="74" spans="1:48" ht="29.25" hidden="1" customHeight="1">
      <c r="A74" s="522" t="s">
        <v>65</v>
      </c>
      <c r="B74" s="523"/>
      <c r="C74" s="523"/>
      <c r="D74" s="523"/>
      <c r="E74" s="523"/>
      <c r="F74" s="523"/>
      <c r="G74" s="523"/>
      <c r="H74" s="523"/>
      <c r="I74" s="523"/>
      <c r="J74" s="523"/>
      <c r="K74" s="523"/>
      <c r="L74" s="523"/>
      <c r="M74" s="523"/>
      <c r="N74" s="523"/>
      <c r="O74" s="523"/>
      <c r="P74" s="523"/>
      <c r="Q74" s="523"/>
      <c r="R74" s="523"/>
      <c r="S74" s="523"/>
      <c r="T74" s="523"/>
      <c r="U74" s="523"/>
      <c r="V74" s="524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88"/>
      <c r="AI74" s="188"/>
      <c r="AJ74" s="188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88"/>
      <c r="AV74" s="302"/>
    </row>
    <row r="75" spans="1:48" ht="15.75" hidden="1" customHeight="1">
      <c r="A75" s="463" t="s">
        <v>25</v>
      </c>
      <c r="B75" s="464"/>
      <c r="C75" s="464"/>
      <c r="D75" s="464"/>
      <c r="E75" s="464"/>
      <c r="F75" s="464"/>
      <c r="G75" s="464"/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65"/>
      <c r="AQ75" s="465"/>
      <c r="AR75" s="465"/>
      <c r="AS75" s="465"/>
      <c r="AT75" s="465"/>
      <c r="AU75" s="465"/>
      <c r="AV75" s="466"/>
    </row>
    <row r="76" spans="1:48" ht="15.75" hidden="1" customHeight="1">
      <c r="A76" s="467" t="s">
        <v>160</v>
      </c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9"/>
      <c r="X76" s="469"/>
      <c r="Y76" s="469"/>
      <c r="Z76" s="469"/>
      <c r="AA76" s="469"/>
      <c r="AB76" s="469"/>
      <c r="AC76" s="469"/>
      <c r="AD76" s="469"/>
      <c r="AE76" s="469"/>
      <c r="AF76" s="469"/>
      <c r="AG76" s="469"/>
      <c r="AH76" s="469"/>
      <c r="AI76" s="469"/>
      <c r="AJ76" s="469"/>
      <c r="AK76" s="469"/>
      <c r="AL76" s="469"/>
      <c r="AM76" s="469"/>
      <c r="AN76" s="469"/>
      <c r="AO76" s="469"/>
      <c r="AP76" s="469"/>
      <c r="AQ76" s="469"/>
      <c r="AR76" s="469"/>
      <c r="AS76" s="469"/>
      <c r="AT76" s="469"/>
      <c r="AU76" s="469"/>
      <c r="AV76" s="470"/>
    </row>
    <row r="77" spans="1:48" ht="40.5" customHeight="1">
      <c r="A77" s="525"/>
      <c r="B77" s="474" t="s">
        <v>211</v>
      </c>
      <c r="C77" s="656" t="s">
        <v>203</v>
      </c>
      <c r="D77" s="474" t="s">
        <v>257</v>
      </c>
      <c r="E77" s="476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517">
        <v>2023</v>
      </c>
      <c r="K77" s="517">
        <v>2023</v>
      </c>
      <c r="L77" s="515">
        <v>4.9589999999999996</v>
      </c>
      <c r="M77" s="515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93">
        <v>0</v>
      </c>
      <c r="X77" s="93">
        <v>0</v>
      </c>
      <c r="Y77" s="93">
        <v>0</v>
      </c>
      <c r="Z77" s="93">
        <v>0</v>
      </c>
      <c r="AA77" s="93">
        <v>0</v>
      </c>
      <c r="AB77" s="93">
        <v>0</v>
      </c>
      <c r="AC77" s="93">
        <v>0</v>
      </c>
      <c r="AD77" s="93">
        <v>0</v>
      </c>
      <c r="AE77" s="93">
        <v>0</v>
      </c>
      <c r="AF77" s="93">
        <v>0</v>
      </c>
      <c r="AG77" s="93">
        <v>0</v>
      </c>
      <c r="AH77" s="5">
        <v>0</v>
      </c>
      <c r="AI77" s="5">
        <v>0</v>
      </c>
      <c r="AJ77" s="5">
        <v>0</v>
      </c>
      <c r="AK77" s="93">
        <v>0</v>
      </c>
      <c r="AL77" s="93">
        <v>0</v>
      </c>
      <c r="AM77" s="93">
        <v>0</v>
      </c>
      <c r="AN77" s="93">
        <v>0</v>
      </c>
      <c r="AO77" s="93">
        <v>0</v>
      </c>
      <c r="AP77" s="93">
        <v>0</v>
      </c>
      <c r="AQ77" s="93">
        <v>0</v>
      </c>
      <c r="AR77" s="93">
        <v>0</v>
      </c>
      <c r="AS77" s="93">
        <v>0</v>
      </c>
      <c r="AT77" s="93">
        <v>0</v>
      </c>
      <c r="AU77" s="5">
        <v>0</v>
      </c>
      <c r="AV77" s="541" t="s">
        <v>998</v>
      </c>
    </row>
    <row r="78" spans="1:48" ht="33" customHeight="1">
      <c r="A78" s="526"/>
      <c r="B78" s="474"/>
      <c r="C78" s="656"/>
      <c r="D78" s="474"/>
      <c r="E78" s="476"/>
      <c r="F78" s="6" t="s">
        <v>19</v>
      </c>
      <c r="G78" s="6" t="s">
        <v>22</v>
      </c>
      <c r="H78" s="6" t="s">
        <v>58</v>
      </c>
      <c r="I78" s="6" t="s">
        <v>300</v>
      </c>
      <c r="J78" s="517"/>
      <c r="K78" s="517"/>
      <c r="L78" s="515"/>
      <c r="M78" s="515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93">
        <v>0</v>
      </c>
      <c r="X78" s="93">
        <v>0</v>
      </c>
      <c r="Y78" s="93">
        <v>0</v>
      </c>
      <c r="Z78" s="93">
        <v>0</v>
      </c>
      <c r="AA78" s="93">
        <v>0</v>
      </c>
      <c r="AB78" s="93">
        <v>0</v>
      </c>
      <c r="AC78" s="93">
        <v>0</v>
      </c>
      <c r="AD78" s="93">
        <v>0</v>
      </c>
      <c r="AE78" s="93">
        <v>0</v>
      </c>
      <c r="AF78" s="93">
        <v>0</v>
      </c>
      <c r="AG78" s="93">
        <v>0</v>
      </c>
      <c r="AH78" s="5">
        <v>0</v>
      </c>
      <c r="AI78" s="5">
        <v>0</v>
      </c>
      <c r="AJ78" s="5">
        <v>0</v>
      </c>
      <c r="AK78" s="93">
        <v>0</v>
      </c>
      <c r="AL78" s="93">
        <v>0</v>
      </c>
      <c r="AM78" s="93">
        <v>0</v>
      </c>
      <c r="AN78" s="93">
        <v>0</v>
      </c>
      <c r="AO78" s="93">
        <v>0</v>
      </c>
      <c r="AP78" s="93">
        <v>0</v>
      </c>
      <c r="AQ78" s="93">
        <v>0</v>
      </c>
      <c r="AR78" s="93">
        <v>0</v>
      </c>
      <c r="AS78" s="93">
        <v>0</v>
      </c>
      <c r="AT78" s="93">
        <v>0</v>
      </c>
      <c r="AU78" s="5">
        <v>0</v>
      </c>
      <c r="AV78" s="609"/>
    </row>
    <row r="79" spans="1:48" ht="19.5" customHeight="1">
      <c r="A79" s="526"/>
      <c r="B79" s="474"/>
      <c r="C79" s="656"/>
      <c r="D79" s="474"/>
      <c r="E79" s="476"/>
      <c r="F79" s="476" t="s">
        <v>39</v>
      </c>
      <c r="G79" s="476" t="s">
        <v>21</v>
      </c>
      <c r="H79" s="476" t="s">
        <v>59</v>
      </c>
      <c r="I79" s="476" t="s">
        <v>370</v>
      </c>
      <c r="J79" s="517"/>
      <c r="K79" s="517"/>
      <c r="L79" s="515"/>
      <c r="M79" s="515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93">
        <v>0</v>
      </c>
      <c r="X79" s="93">
        <v>0</v>
      </c>
      <c r="Y79" s="93">
        <v>0</v>
      </c>
      <c r="Z79" s="93">
        <v>0</v>
      </c>
      <c r="AA79" s="93">
        <v>0</v>
      </c>
      <c r="AB79" s="93">
        <v>0</v>
      </c>
      <c r="AC79" s="93">
        <v>0</v>
      </c>
      <c r="AD79" s="93">
        <v>0</v>
      </c>
      <c r="AE79" s="93">
        <v>0</v>
      </c>
      <c r="AF79" s="93">
        <v>0</v>
      </c>
      <c r="AG79" s="93">
        <v>0</v>
      </c>
      <c r="AH79" s="5">
        <v>0</v>
      </c>
      <c r="AI79" s="5">
        <v>0</v>
      </c>
      <c r="AJ79" s="5">
        <v>0</v>
      </c>
      <c r="AK79" s="93">
        <v>0</v>
      </c>
      <c r="AL79" s="93">
        <v>0</v>
      </c>
      <c r="AM79" s="93">
        <v>0</v>
      </c>
      <c r="AN79" s="93">
        <v>0</v>
      </c>
      <c r="AO79" s="93">
        <v>0</v>
      </c>
      <c r="AP79" s="93">
        <v>0</v>
      </c>
      <c r="AQ79" s="93">
        <v>0</v>
      </c>
      <c r="AR79" s="93">
        <v>0</v>
      </c>
      <c r="AS79" s="93">
        <v>0</v>
      </c>
      <c r="AT79" s="93">
        <v>0</v>
      </c>
      <c r="AU79" s="5">
        <v>0</v>
      </c>
      <c r="AV79" s="609"/>
    </row>
    <row r="80" spans="1:48" ht="19.5" customHeight="1">
      <c r="A80" s="526"/>
      <c r="B80" s="474"/>
      <c r="C80" s="656"/>
      <c r="D80" s="474"/>
      <c r="E80" s="476"/>
      <c r="F80" s="476"/>
      <c r="G80" s="476"/>
      <c r="H80" s="476"/>
      <c r="I80" s="476"/>
      <c r="J80" s="517"/>
      <c r="K80" s="517"/>
      <c r="L80" s="515"/>
      <c r="M80" s="515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93">
        <v>0</v>
      </c>
      <c r="X80" s="93">
        <v>0</v>
      </c>
      <c r="Y80" s="93">
        <v>0</v>
      </c>
      <c r="Z80" s="93">
        <v>0</v>
      </c>
      <c r="AA80" s="93">
        <v>0</v>
      </c>
      <c r="AB80" s="93">
        <v>0</v>
      </c>
      <c r="AC80" s="93">
        <v>0</v>
      </c>
      <c r="AD80" s="93">
        <v>0</v>
      </c>
      <c r="AE80" s="93">
        <v>0</v>
      </c>
      <c r="AF80" s="93">
        <v>0</v>
      </c>
      <c r="AG80" s="93">
        <v>0</v>
      </c>
      <c r="AH80" s="5">
        <v>0</v>
      </c>
      <c r="AI80" s="5">
        <v>0</v>
      </c>
      <c r="AJ80" s="5">
        <v>0</v>
      </c>
      <c r="AK80" s="93">
        <v>0</v>
      </c>
      <c r="AL80" s="93">
        <v>0</v>
      </c>
      <c r="AM80" s="93">
        <v>0</v>
      </c>
      <c r="AN80" s="93">
        <v>0</v>
      </c>
      <c r="AO80" s="93">
        <v>0</v>
      </c>
      <c r="AP80" s="93">
        <v>0</v>
      </c>
      <c r="AQ80" s="93">
        <v>0</v>
      </c>
      <c r="AR80" s="93">
        <v>0</v>
      </c>
      <c r="AS80" s="93">
        <v>0</v>
      </c>
      <c r="AT80" s="93">
        <v>0</v>
      </c>
      <c r="AU80" s="5">
        <v>0</v>
      </c>
      <c r="AV80" s="609"/>
    </row>
    <row r="81" spans="1:48" ht="18" customHeight="1">
      <c r="A81" s="526"/>
      <c r="B81" s="474"/>
      <c r="C81" s="656"/>
      <c r="D81" s="474"/>
      <c r="E81" s="476"/>
      <c r="F81" s="476"/>
      <c r="G81" s="476"/>
      <c r="H81" s="476"/>
      <c r="I81" s="476"/>
      <c r="J81" s="517"/>
      <c r="K81" s="517"/>
      <c r="L81" s="515"/>
      <c r="M81" s="515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93">
        <v>2234.2800000000002</v>
      </c>
      <c r="X81" s="93">
        <v>0</v>
      </c>
      <c r="Y81" s="93">
        <v>0</v>
      </c>
      <c r="Z81" s="93">
        <v>0</v>
      </c>
      <c r="AA81" s="93">
        <v>0</v>
      </c>
      <c r="AB81" s="93">
        <v>0</v>
      </c>
      <c r="AC81" s="93">
        <v>0</v>
      </c>
      <c r="AD81" s="93">
        <v>0</v>
      </c>
      <c r="AE81" s="93">
        <v>0</v>
      </c>
      <c r="AF81" s="93">
        <v>0</v>
      </c>
      <c r="AG81" s="93">
        <v>0</v>
      </c>
      <c r="AH81" s="5">
        <v>0</v>
      </c>
      <c r="AI81" s="5">
        <v>0</v>
      </c>
      <c r="AJ81" s="5">
        <v>0</v>
      </c>
      <c r="AK81" s="93">
        <v>0</v>
      </c>
      <c r="AL81" s="93">
        <v>0</v>
      </c>
      <c r="AM81" s="93">
        <v>0</v>
      </c>
      <c r="AN81" s="93">
        <v>0</v>
      </c>
      <c r="AO81" s="93">
        <v>0</v>
      </c>
      <c r="AP81" s="93">
        <v>0</v>
      </c>
      <c r="AQ81" s="93">
        <v>0</v>
      </c>
      <c r="AR81" s="93">
        <v>0</v>
      </c>
      <c r="AS81" s="93">
        <v>0</v>
      </c>
      <c r="AT81" s="93">
        <v>0</v>
      </c>
      <c r="AU81" s="5">
        <v>0</v>
      </c>
      <c r="AV81" s="610"/>
    </row>
    <row r="82" spans="1:48" ht="17.25" customHeight="1">
      <c r="A82" s="526"/>
      <c r="B82" s="474"/>
      <c r="C82" s="656"/>
      <c r="D82" s="474"/>
      <c r="E82" s="476"/>
      <c r="F82" s="476"/>
      <c r="G82" s="476"/>
      <c r="H82" s="476"/>
      <c r="I82" s="476"/>
      <c r="J82" s="517"/>
      <c r="K82" s="517"/>
      <c r="L82" s="515"/>
      <c r="M82" s="515"/>
      <c r="N82" s="230">
        <f t="shared" ref="N82:T82" si="23">SUM(N77:N81)</f>
        <v>0</v>
      </c>
      <c r="O82" s="230">
        <f t="shared" si="23"/>
        <v>0</v>
      </c>
      <c r="P82" s="230">
        <f t="shared" si="23"/>
        <v>0</v>
      </c>
      <c r="Q82" s="230">
        <f t="shared" si="23"/>
        <v>2.23428</v>
      </c>
      <c r="R82" s="230">
        <f t="shared" si="23"/>
        <v>2.72472</v>
      </c>
      <c r="S82" s="230">
        <f t="shared" si="23"/>
        <v>0</v>
      </c>
      <c r="T82" s="230">
        <f t="shared" si="23"/>
        <v>0</v>
      </c>
      <c r="U82" s="231">
        <f t="shared" si="22"/>
        <v>4.9589999999999996</v>
      </c>
      <c r="V82" s="231" t="s">
        <v>11</v>
      </c>
      <c r="W82" s="193">
        <f t="shared" ref="W82:AU82" si="24">SUM(W77:W81)</f>
        <v>2234.2800000000002</v>
      </c>
      <c r="X82" s="193">
        <f t="shared" si="24"/>
        <v>0</v>
      </c>
      <c r="Y82" s="193">
        <f t="shared" si="24"/>
        <v>0</v>
      </c>
      <c r="Z82" s="193">
        <f t="shared" si="24"/>
        <v>0</v>
      </c>
      <c r="AA82" s="193">
        <f t="shared" si="24"/>
        <v>0</v>
      </c>
      <c r="AB82" s="193">
        <f t="shared" si="24"/>
        <v>0</v>
      </c>
      <c r="AC82" s="193">
        <f t="shared" si="24"/>
        <v>0</v>
      </c>
      <c r="AD82" s="193">
        <f t="shared" si="24"/>
        <v>0</v>
      </c>
      <c r="AE82" s="193">
        <f t="shared" si="24"/>
        <v>0</v>
      </c>
      <c r="AF82" s="193">
        <f t="shared" si="24"/>
        <v>0</v>
      </c>
      <c r="AG82" s="193">
        <f t="shared" si="24"/>
        <v>0</v>
      </c>
      <c r="AH82" s="230">
        <f t="shared" si="24"/>
        <v>0</v>
      </c>
      <c r="AI82" s="230">
        <f t="shared" si="24"/>
        <v>0</v>
      </c>
      <c r="AJ82" s="230">
        <f t="shared" si="24"/>
        <v>0</v>
      </c>
      <c r="AK82" s="193">
        <f t="shared" si="24"/>
        <v>0</v>
      </c>
      <c r="AL82" s="193">
        <f t="shared" si="24"/>
        <v>0</v>
      </c>
      <c r="AM82" s="193">
        <f t="shared" si="24"/>
        <v>0</v>
      </c>
      <c r="AN82" s="193">
        <f t="shared" si="24"/>
        <v>0</v>
      </c>
      <c r="AO82" s="193">
        <f t="shared" si="24"/>
        <v>0</v>
      </c>
      <c r="AP82" s="193">
        <f t="shared" si="24"/>
        <v>0</v>
      </c>
      <c r="AQ82" s="193">
        <f t="shared" si="24"/>
        <v>0</v>
      </c>
      <c r="AR82" s="193">
        <f t="shared" si="24"/>
        <v>0</v>
      </c>
      <c r="AS82" s="193">
        <f t="shared" si="24"/>
        <v>0</v>
      </c>
      <c r="AT82" s="193">
        <f t="shared" si="24"/>
        <v>0</v>
      </c>
      <c r="AU82" s="230">
        <f t="shared" si="24"/>
        <v>0</v>
      </c>
      <c r="AV82" s="230"/>
    </row>
    <row r="83" spans="1:48" ht="19.5" customHeight="1">
      <c r="A83" s="526"/>
      <c r="B83" s="474" t="s">
        <v>212</v>
      </c>
      <c r="C83" s="656" t="s">
        <v>66</v>
      </c>
      <c r="D83" s="474" t="s">
        <v>257</v>
      </c>
      <c r="E83" s="476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517">
        <v>2023</v>
      </c>
      <c r="K83" s="517">
        <v>2023</v>
      </c>
      <c r="L83" s="515">
        <v>6.0289200000000003</v>
      </c>
      <c r="M83" s="515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93">
        <v>0</v>
      </c>
      <c r="X83" s="93">
        <v>0</v>
      </c>
      <c r="Y83" s="93">
        <v>0</v>
      </c>
      <c r="Z83" s="93">
        <v>0</v>
      </c>
      <c r="AA83" s="93">
        <v>0</v>
      </c>
      <c r="AB83" s="93">
        <v>0</v>
      </c>
      <c r="AC83" s="93">
        <v>0</v>
      </c>
      <c r="AD83" s="93">
        <v>0</v>
      </c>
      <c r="AE83" s="93">
        <v>0</v>
      </c>
      <c r="AF83" s="93">
        <v>0</v>
      </c>
      <c r="AG83" s="93">
        <v>0</v>
      </c>
      <c r="AH83" s="5">
        <v>0</v>
      </c>
      <c r="AI83" s="5">
        <v>0</v>
      </c>
      <c r="AJ83" s="5">
        <v>0</v>
      </c>
      <c r="AK83" s="93">
        <v>0</v>
      </c>
      <c r="AL83" s="93">
        <v>0</v>
      </c>
      <c r="AM83" s="93">
        <v>0</v>
      </c>
      <c r="AN83" s="93">
        <v>0</v>
      </c>
      <c r="AO83" s="93">
        <v>0</v>
      </c>
      <c r="AP83" s="93">
        <v>0</v>
      </c>
      <c r="AQ83" s="93">
        <v>0</v>
      </c>
      <c r="AR83" s="93">
        <v>0</v>
      </c>
      <c r="AS83" s="93">
        <v>0</v>
      </c>
      <c r="AT83" s="93">
        <v>0</v>
      </c>
      <c r="AU83" s="5">
        <v>0</v>
      </c>
      <c r="AV83" s="5"/>
    </row>
    <row r="84" spans="1:48" ht="36" customHeight="1">
      <c r="A84" s="526"/>
      <c r="B84" s="474"/>
      <c r="C84" s="656"/>
      <c r="D84" s="474"/>
      <c r="E84" s="476"/>
      <c r="F84" s="6" t="s">
        <v>19</v>
      </c>
      <c r="G84" s="6" t="s">
        <v>22</v>
      </c>
      <c r="H84" s="6" t="s">
        <v>308</v>
      </c>
      <c r="I84" s="6" t="s">
        <v>308</v>
      </c>
      <c r="J84" s="517"/>
      <c r="K84" s="517"/>
      <c r="L84" s="515"/>
      <c r="M84" s="515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93">
        <f t="shared" ref="W84:AJ84" si="25">W85</f>
        <v>0</v>
      </c>
      <c r="X84" s="93">
        <f t="shared" si="25"/>
        <v>0</v>
      </c>
      <c r="Y84" s="93">
        <f t="shared" si="25"/>
        <v>0</v>
      </c>
      <c r="Z84" s="93">
        <f t="shared" si="25"/>
        <v>0</v>
      </c>
      <c r="AA84" s="93">
        <f t="shared" si="25"/>
        <v>0</v>
      </c>
      <c r="AB84" s="93">
        <f t="shared" si="25"/>
        <v>0</v>
      </c>
      <c r="AC84" s="93">
        <f t="shared" si="25"/>
        <v>0</v>
      </c>
      <c r="AD84" s="93">
        <f t="shared" si="25"/>
        <v>0</v>
      </c>
      <c r="AE84" s="93">
        <f t="shared" si="25"/>
        <v>0</v>
      </c>
      <c r="AF84" s="93">
        <f t="shared" si="25"/>
        <v>0</v>
      </c>
      <c r="AG84" s="93">
        <f t="shared" si="25"/>
        <v>0</v>
      </c>
      <c r="AH84" s="93">
        <f t="shared" si="25"/>
        <v>0</v>
      </c>
      <c r="AI84" s="93">
        <f t="shared" si="25"/>
        <v>0</v>
      </c>
      <c r="AJ84" s="93">
        <f t="shared" si="25"/>
        <v>0</v>
      </c>
      <c r="AK84" s="93">
        <f>AK85</f>
        <v>27.45</v>
      </c>
      <c r="AL84" s="93">
        <v>0</v>
      </c>
      <c r="AM84" s="93">
        <v>0</v>
      </c>
      <c r="AN84" s="93">
        <v>0</v>
      </c>
      <c r="AO84" s="93">
        <v>0</v>
      </c>
      <c r="AP84" s="93">
        <v>0</v>
      </c>
      <c r="AQ84" s="93">
        <v>0</v>
      </c>
      <c r="AR84" s="93">
        <v>0</v>
      </c>
      <c r="AS84" s="93">
        <v>0</v>
      </c>
      <c r="AT84" s="93">
        <v>0</v>
      </c>
      <c r="AU84" s="5">
        <v>0</v>
      </c>
      <c r="AV84" s="5"/>
    </row>
    <row r="85" spans="1:48" s="275" customFormat="1" ht="25.5" hidden="1" customHeight="1">
      <c r="A85" s="526"/>
      <c r="B85" s="474"/>
      <c r="C85" s="656"/>
      <c r="D85" s="474"/>
      <c r="E85" s="476"/>
      <c r="F85" s="272"/>
      <c r="G85" s="272"/>
      <c r="H85" s="272"/>
      <c r="I85" s="272"/>
      <c r="J85" s="517"/>
      <c r="K85" s="517"/>
      <c r="L85" s="515"/>
      <c r="M85" s="515"/>
      <c r="N85" s="273"/>
      <c r="O85" s="273"/>
      <c r="P85" s="273"/>
      <c r="Q85" s="273"/>
      <c r="R85" s="273"/>
      <c r="S85" s="273"/>
      <c r="T85" s="273"/>
      <c r="U85" s="273"/>
      <c r="V85" s="273" t="s">
        <v>961</v>
      </c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3"/>
      <c r="AI85" s="273"/>
      <c r="AJ85" s="273"/>
      <c r="AK85" s="274">
        <v>27.45</v>
      </c>
      <c r="AL85" s="274"/>
      <c r="AM85" s="274"/>
      <c r="AN85" s="274"/>
      <c r="AO85" s="274"/>
      <c r="AP85" s="274"/>
      <c r="AQ85" s="274"/>
      <c r="AR85" s="274"/>
      <c r="AS85" s="274"/>
      <c r="AT85" s="274"/>
      <c r="AU85" s="273"/>
      <c r="AV85" s="273"/>
    </row>
    <row r="86" spans="1:48" ht="19.5" customHeight="1">
      <c r="A86" s="526"/>
      <c r="B86" s="474"/>
      <c r="C86" s="656"/>
      <c r="D86" s="474"/>
      <c r="E86" s="476"/>
      <c r="F86" s="476" t="s">
        <v>39</v>
      </c>
      <c r="G86" s="476" t="s">
        <v>21</v>
      </c>
      <c r="H86" s="476" t="s">
        <v>373</v>
      </c>
      <c r="I86" s="476" t="s">
        <v>374</v>
      </c>
      <c r="J86" s="517"/>
      <c r="K86" s="517"/>
      <c r="L86" s="515"/>
      <c r="M86" s="515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93">
        <v>0</v>
      </c>
      <c r="X86" s="93">
        <v>0</v>
      </c>
      <c r="Y86" s="93">
        <v>0</v>
      </c>
      <c r="Z86" s="93">
        <v>0</v>
      </c>
      <c r="AA86" s="93">
        <v>0</v>
      </c>
      <c r="AB86" s="93">
        <v>0</v>
      </c>
      <c r="AC86" s="93">
        <v>0</v>
      </c>
      <c r="AD86" s="93">
        <v>0</v>
      </c>
      <c r="AE86" s="93">
        <v>0</v>
      </c>
      <c r="AF86" s="93">
        <v>0</v>
      </c>
      <c r="AG86" s="93">
        <v>0</v>
      </c>
      <c r="AH86" s="5">
        <v>0</v>
      </c>
      <c r="AI86" s="5">
        <v>0</v>
      </c>
      <c r="AJ86" s="5">
        <v>0</v>
      </c>
      <c r="AK86" s="93">
        <v>0</v>
      </c>
      <c r="AL86" s="93">
        <v>0</v>
      </c>
      <c r="AM86" s="93">
        <v>0</v>
      </c>
      <c r="AN86" s="93">
        <v>0</v>
      </c>
      <c r="AO86" s="93">
        <v>0</v>
      </c>
      <c r="AP86" s="93">
        <v>0</v>
      </c>
      <c r="AQ86" s="93">
        <v>0</v>
      </c>
      <c r="AR86" s="93">
        <v>0</v>
      </c>
      <c r="AS86" s="93">
        <v>0</v>
      </c>
      <c r="AT86" s="93">
        <v>0</v>
      </c>
      <c r="AU86" s="5">
        <v>0</v>
      </c>
      <c r="AV86" s="5"/>
    </row>
    <row r="87" spans="1:48" ht="19.5" customHeight="1">
      <c r="A87" s="526"/>
      <c r="B87" s="474"/>
      <c r="C87" s="656"/>
      <c r="D87" s="474"/>
      <c r="E87" s="476"/>
      <c r="F87" s="476"/>
      <c r="G87" s="476"/>
      <c r="H87" s="476"/>
      <c r="I87" s="476"/>
      <c r="J87" s="517"/>
      <c r="K87" s="517"/>
      <c r="L87" s="515"/>
      <c r="M87" s="515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93">
        <v>0</v>
      </c>
      <c r="X87" s="93">
        <v>0</v>
      </c>
      <c r="Y87" s="93">
        <v>0</v>
      </c>
      <c r="Z87" s="93">
        <v>0</v>
      </c>
      <c r="AA87" s="93">
        <v>0</v>
      </c>
      <c r="AB87" s="93">
        <v>0</v>
      </c>
      <c r="AC87" s="93">
        <v>0</v>
      </c>
      <c r="AD87" s="93">
        <v>0</v>
      </c>
      <c r="AE87" s="93">
        <v>0</v>
      </c>
      <c r="AF87" s="93">
        <v>0</v>
      </c>
      <c r="AG87" s="93">
        <v>0</v>
      </c>
      <c r="AH87" s="5">
        <v>0</v>
      </c>
      <c r="AI87" s="5">
        <v>0</v>
      </c>
      <c r="AJ87" s="5">
        <v>0</v>
      </c>
      <c r="AK87" s="93">
        <v>0</v>
      </c>
      <c r="AL87" s="93">
        <v>0</v>
      </c>
      <c r="AM87" s="93">
        <v>0</v>
      </c>
      <c r="AN87" s="93">
        <v>0</v>
      </c>
      <c r="AO87" s="93">
        <v>0</v>
      </c>
      <c r="AP87" s="93">
        <v>0</v>
      </c>
      <c r="AQ87" s="93">
        <v>0</v>
      </c>
      <c r="AR87" s="93">
        <v>0</v>
      </c>
      <c r="AS87" s="93">
        <v>0</v>
      </c>
      <c r="AT87" s="93">
        <v>0</v>
      </c>
      <c r="AU87" s="5">
        <v>0</v>
      </c>
      <c r="AV87" s="5"/>
    </row>
    <row r="88" spans="1:48" ht="18" customHeight="1">
      <c r="A88" s="526"/>
      <c r="B88" s="474"/>
      <c r="C88" s="656"/>
      <c r="D88" s="474"/>
      <c r="E88" s="476"/>
      <c r="F88" s="476"/>
      <c r="G88" s="476"/>
      <c r="H88" s="476"/>
      <c r="I88" s="476"/>
      <c r="J88" s="517"/>
      <c r="K88" s="517"/>
      <c r="L88" s="515"/>
      <c r="M88" s="515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93">
        <v>0</v>
      </c>
      <c r="X88" s="93">
        <v>0</v>
      </c>
      <c r="Y88" s="93">
        <v>0</v>
      </c>
      <c r="Z88" s="93">
        <v>0</v>
      </c>
      <c r="AA88" s="93">
        <v>0</v>
      </c>
      <c r="AB88" s="93">
        <v>0</v>
      </c>
      <c r="AC88" s="93">
        <v>0</v>
      </c>
      <c r="AD88" s="93">
        <v>0</v>
      </c>
      <c r="AE88" s="93">
        <v>0</v>
      </c>
      <c r="AF88" s="93">
        <v>0</v>
      </c>
      <c r="AG88" s="93">
        <v>0</v>
      </c>
      <c r="AH88" s="5">
        <v>0</v>
      </c>
      <c r="AI88" s="5">
        <v>0</v>
      </c>
      <c r="AJ88" s="5">
        <v>0</v>
      </c>
      <c r="AK88" s="93">
        <v>0</v>
      </c>
      <c r="AL88" s="93">
        <v>0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5">
        <v>0</v>
      </c>
      <c r="AV88" s="5"/>
    </row>
    <row r="89" spans="1:48" ht="17.25" customHeight="1">
      <c r="A89" s="527"/>
      <c r="B89" s="474"/>
      <c r="C89" s="656"/>
      <c r="D89" s="474"/>
      <c r="E89" s="476"/>
      <c r="F89" s="476"/>
      <c r="G89" s="476"/>
      <c r="H89" s="476"/>
      <c r="I89" s="476"/>
      <c r="J89" s="517"/>
      <c r="K89" s="517"/>
      <c r="L89" s="515"/>
      <c r="M89" s="515"/>
      <c r="N89" s="230">
        <f t="shared" ref="N89:T89" si="26">SUM(N83:N88)</f>
        <v>0</v>
      </c>
      <c r="O89" s="230">
        <f t="shared" si="26"/>
        <v>0</v>
      </c>
      <c r="P89" s="230">
        <f t="shared" si="26"/>
        <v>0</v>
      </c>
      <c r="Q89" s="230">
        <f t="shared" si="26"/>
        <v>0</v>
      </c>
      <c r="R89" s="230">
        <f t="shared" si="26"/>
        <v>6.0289200000000003</v>
      </c>
      <c r="S89" s="230">
        <f t="shared" si="26"/>
        <v>0</v>
      </c>
      <c r="T89" s="230">
        <f t="shared" si="26"/>
        <v>0</v>
      </c>
      <c r="U89" s="231">
        <f t="shared" si="22"/>
        <v>6.0289200000000003</v>
      </c>
      <c r="V89" s="231" t="s">
        <v>11</v>
      </c>
      <c r="W89" s="193">
        <f t="shared" ref="W89:AJ89" si="27">W88+W87+W86+W84+W83</f>
        <v>0</v>
      </c>
      <c r="X89" s="193">
        <f t="shared" si="27"/>
        <v>0</v>
      </c>
      <c r="Y89" s="193">
        <f t="shared" si="27"/>
        <v>0</v>
      </c>
      <c r="Z89" s="193">
        <f t="shared" si="27"/>
        <v>0</v>
      </c>
      <c r="AA89" s="193">
        <f t="shared" si="27"/>
        <v>0</v>
      </c>
      <c r="AB89" s="193">
        <f t="shared" si="27"/>
        <v>0</v>
      </c>
      <c r="AC89" s="193">
        <f t="shared" si="27"/>
        <v>0</v>
      </c>
      <c r="AD89" s="193">
        <f t="shared" si="27"/>
        <v>0</v>
      </c>
      <c r="AE89" s="193">
        <f t="shared" si="27"/>
        <v>0</v>
      </c>
      <c r="AF89" s="193">
        <f t="shared" si="27"/>
        <v>0</v>
      </c>
      <c r="AG89" s="193">
        <f t="shared" si="27"/>
        <v>0</v>
      </c>
      <c r="AH89" s="193">
        <f t="shared" si="27"/>
        <v>0</v>
      </c>
      <c r="AI89" s="193">
        <f t="shared" si="27"/>
        <v>0</v>
      </c>
      <c r="AJ89" s="193">
        <f t="shared" si="27"/>
        <v>0</v>
      </c>
      <c r="AK89" s="193">
        <f>AK88+AK87+AK86+AK84+AK83</f>
        <v>27.45</v>
      </c>
      <c r="AL89" s="193">
        <f t="shared" ref="AL89:AU89" si="28">SUM(AL83:AL88)</f>
        <v>0</v>
      </c>
      <c r="AM89" s="193">
        <f t="shared" si="28"/>
        <v>0</v>
      </c>
      <c r="AN89" s="193">
        <f t="shared" si="28"/>
        <v>0</v>
      </c>
      <c r="AO89" s="193">
        <f t="shared" si="28"/>
        <v>0</v>
      </c>
      <c r="AP89" s="193">
        <f t="shared" si="28"/>
        <v>0</v>
      </c>
      <c r="AQ89" s="193">
        <f t="shared" si="28"/>
        <v>0</v>
      </c>
      <c r="AR89" s="193">
        <f t="shared" si="28"/>
        <v>0</v>
      </c>
      <c r="AS89" s="193">
        <f t="shared" si="28"/>
        <v>0</v>
      </c>
      <c r="AT89" s="193">
        <f t="shared" si="28"/>
        <v>0</v>
      </c>
      <c r="AU89" s="230">
        <f t="shared" si="28"/>
        <v>0</v>
      </c>
      <c r="AV89" s="230"/>
    </row>
    <row r="90" spans="1:48" ht="15.75" hidden="1" customHeight="1">
      <c r="A90" s="467" t="s">
        <v>161</v>
      </c>
      <c r="B90" s="468"/>
      <c r="C90" s="468"/>
      <c r="D90" s="468"/>
      <c r="E90" s="468"/>
      <c r="F90" s="468"/>
      <c r="G90" s="468"/>
      <c r="H90" s="468"/>
      <c r="I90" s="468"/>
      <c r="J90" s="468"/>
      <c r="K90" s="468"/>
      <c r="L90" s="468"/>
      <c r="M90" s="468"/>
      <c r="N90" s="468"/>
      <c r="O90" s="468"/>
      <c r="P90" s="468"/>
      <c r="Q90" s="468"/>
      <c r="R90" s="468"/>
      <c r="S90" s="468"/>
      <c r="T90" s="468"/>
      <c r="U90" s="468"/>
      <c r="V90" s="468"/>
      <c r="W90" s="469"/>
      <c r="X90" s="469"/>
      <c r="Y90" s="469"/>
      <c r="Z90" s="469"/>
      <c r="AA90" s="469"/>
      <c r="AB90" s="469"/>
      <c r="AC90" s="469"/>
      <c r="AD90" s="469"/>
      <c r="AE90" s="469"/>
      <c r="AF90" s="469"/>
      <c r="AG90" s="469"/>
      <c r="AH90" s="469"/>
      <c r="AI90" s="469"/>
      <c r="AJ90" s="469"/>
      <c r="AK90" s="469"/>
      <c r="AL90" s="469"/>
      <c r="AM90" s="469"/>
      <c r="AN90" s="469"/>
      <c r="AO90" s="469"/>
      <c r="AP90" s="469"/>
      <c r="AQ90" s="469"/>
      <c r="AR90" s="469"/>
      <c r="AS90" s="469"/>
      <c r="AT90" s="469"/>
      <c r="AU90" s="469"/>
      <c r="AV90" s="470"/>
    </row>
    <row r="91" spans="1:48" ht="19.5" customHeight="1">
      <c r="A91" s="525"/>
      <c r="B91" s="474" t="s">
        <v>213</v>
      </c>
      <c r="C91" s="656" t="s">
        <v>69</v>
      </c>
      <c r="D91" s="474" t="s">
        <v>257</v>
      </c>
      <c r="E91" s="476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517">
        <v>2023</v>
      </c>
      <c r="K91" s="517">
        <v>2025</v>
      </c>
      <c r="L91" s="515">
        <v>17.377500000000001</v>
      </c>
      <c r="M91" s="515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93">
        <v>0</v>
      </c>
      <c r="X91" s="93">
        <v>0</v>
      </c>
      <c r="Y91" s="93">
        <v>0</v>
      </c>
      <c r="Z91" s="93">
        <v>0</v>
      </c>
      <c r="AA91" s="93">
        <v>0</v>
      </c>
      <c r="AB91" s="93">
        <v>0</v>
      </c>
      <c r="AC91" s="93">
        <v>0</v>
      </c>
      <c r="AD91" s="93">
        <v>0</v>
      </c>
      <c r="AE91" s="93">
        <v>0</v>
      </c>
      <c r="AF91" s="93">
        <v>0</v>
      </c>
      <c r="AG91" s="93">
        <v>0</v>
      </c>
      <c r="AH91" s="5">
        <v>0</v>
      </c>
      <c r="AI91" s="5">
        <v>0</v>
      </c>
      <c r="AJ91" s="5">
        <v>0</v>
      </c>
      <c r="AK91" s="93">
        <v>0</v>
      </c>
      <c r="AL91" s="93">
        <v>0</v>
      </c>
      <c r="AM91" s="93">
        <v>0</v>
      </c>
      <c r="AN91" s="93">
        <v>0</v>
      </c>
      <c r="AO91" s="93">
        <v>0</v>
      </c>
      <c r="AP91" s="93">
        <v>0</v>
      </c>
      <c r="AQ91" s="93">
        <v>0</v>
      </c>
      <c r="AR91" s="93">
        <v>0</v>
      </c>
      <c r="AS91" s="93">
        <v>0</v>
      </c>
      <c r="AT91" s="93">
        <v>0</v>
      </c>
      <c r="AU91" s="5">
        <v>0</v>
      </c>
      <c r="AV91" s="302"/>
    </row>
    <row r="92" spans="1:48" ht="19.5" customHeight="1">
      <c r="A92" s="526"/>
      <c r="B92" s="474"/>
      <c r="C92" s="656"/>
      <c r="D92" s="474"/>
      <c r="E92" s="476"/>
      <c r="F92" s="6" t="s">
        <v>19</v>
      </c>
      <c r="G92" s="6" t="s">
        <v>22</v>
      </c>
      <c r="H92" s="6" t="s">
        <v>301</v>
      </c>
      <c r="I92" s="6" t="s">
        <v>301</v>
      </c>
      <c r="J92" s="517"/>
      <c r="K92" s="517"/>
      <c r="L92" s="515"/>
      <c r="M92" s="515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93">
        <v>0</v>
      </c>
      <c r="X92" s="93">
        <v>0</v>
      </c>
      <c r="Y92" s="93">
        <v>0</v>
      </c>
      <c r="Z92" s="93">
        <v>0</v>
      </c>
      <c r="AA92" s="93">
        <v>0</v>
      </c>
      <c r="AB92" s="93">
        <v>0</v>
      </c>
      <c r="AC92" s="93">
        <v>0</v>
      </c>
      <c r="AD92" s="93">
        <v>0</v>
      </c>
      <c r="AE92" s="93">
        <v>0</v>
      </c>
      <c r="AF92" s="93">
        <v>0</v>
      </c>
      <c r="AG92" s="93">
        <v>0</v>
      </c>
      <c r="AH92" s="5">
        <v>0</v>
      </c>
      <c r="AI92" s="5">
        <v>0</v>
      </c>
      <c r="AJ92" s="5">
        <v>0</v>
      </c>
      <c r="AK92" s="93">
        <v>0</v>
      </c>
      <c r="AL92" s="93">
        <v>0</v>
      </c>
      <c r="AM92" s="93">
        <v>0</v>
      </c>
      <c r="AN92" s="93">
        <v>0</v>
      </c>
      <c r="AO92" s="93">
        <v>0</v>
      </c>
      <c r="AP92" s="93">
        <v>0</v>
      </c>
      <c r="AQ92" s="93">
        <v>0</v>
      </c>
      <c r="AR92" s="93">
        <v>0</v>
      </c>
      <c r="AS92" s="93">
        <v>0</v>
      </c>
      <c r="AT92" s="93">
        <v>0</v>
      </c>
      <c r="AU92" s="5">
        <v>0</v>
      </c>
      <c r="AV92" s="302"/>
    </row>
    <row r="93" spans="1:48" ht="19.5" customHeight="1">
      <c r="A93" s="526"/>
      <c r="B93" s="474"/>
      <c r="C93" s="656"/>
      <c r="D93" s="474"/>
      <c r="E93" s="476"/>
      <c r="F93" s="476" t="s">
        <v>39</v>
      </c>
      <c r="G93" s="476" t="s">
        <v>21</v>
      </c>
      <c r="H93" s="476" t="s">
        <v>375</v>
      </c>
      <c r="I93" s="476" t="s">
        <v>366</v>
      </c>
      <c r="J93" s="517"/>
      <c r="K93" s="517"/>
      <c r="L93" s="515"/>
      <c r="M93" s="515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93">
        <v>0</v>
      </c>
      <c r="X93" s="93">
        <v>0</v>
      </c>
      <c r="Y93" s="93">
        <v>0</v>
      </c>
      <c r="Z93" s="93">
        <v>0</v>
      </c>
      <c r="AA93" s="93">
        <v>0</v>
      </c>
      <c r="AB93" s="93">
        <v>0</v>
      </c>
      <c r="AC93" s="93">
        <v>0</v>
      </c>
      <c r="AD93" s="93">
        <v>0</v>
      </c>
      <c r="AE93" s="93">
        <v>0</v>
      </c>
      <c r="AF93" s="93">
        <v>0</v>
      </c>
      <c r="AG93" s="93">
        <v>0</v>
      </c>
      <c r="AH93" s="5">
        <v>0</v>
      </c>
      <c r="AI93" s="5">
        <v>0</v>
      </c>
      <c r="AJ93" s="5">
        <v>0</v>
      </c>
      <c r="AK93" s="93">
        <v>0</v>
      </c>
      <c r="AL93" s="93">
        <v>0</v>
      </c>
      <c r="AM93" s="93">
        <v>0</v>
      </c>
      <c r="AN93" s="93">
        <v>0</v>
      </c>
      <c r="AO93" s="93">
        <v>0</v>
      </c>
      <c r="AP93" s="93">
        <v>0</v>
      </c>
      <c r="AQ93" s="93">
        <v>0</v>
      </c>
      <c r="AR93" s="93">
        <v>0</v>
      </c>
      <c r="AS93" s="93">
        <v>0</v>
      </c>
      <c r="AT93" s="93">
        <v>0</v>
      </c>
      <c r="AU93" s="5">
        <v>0</v>
      </c>
      <c r="AV93" s="302"/>
    </row>
    <row r="94" spans="1:48" ht="19.5" customHeight="1">
      <c r="A94" s="526"/>
      <c r="B94" s="474"/>
      <c r="C94" s="656"/>
      <c r="D94" s="474"/>
      <c r="E94" s="476"/>
      <c r="F94" s="476"/>
      <c r="G94" s="476"/>
      <c r="H94" s="476"/>
      <c r="I94" s="476"/>
      <c r="J94" s="517"/>
      <c r="K94" s="517"/>
      <c r="L94" s="515"/>
      <c r="M94" s="515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93">
        <v>0</v>
      </c>
      <c r="X94" s="93">
        <v>0</v>
      </c>
      <c r="Y94" s="93">
        <v>0</v>
      </c>
      <c r="Z94" s="93">
        <v>0</v>
      </c>
      <c r="AA94" s="93">
        <v>0</v>
      </c>
      <c r="AB94" s="93">
        <v>0</v>
      </c>
      <c r="AC94" s="93">
        <v>0</v>
      </c>
      <c r="AD94" s="93">
        <v>0</v>
      </c>
      <c r="AE94" s="93">
        <v>0</v>
      </c>
      <c r="AF94" s="93">
        <v>0</v>
      </c>
      <c r="AG94" s="93">
        <v>0</v>
      </c>
      <c r="AH94" s="5">
        <v>0</v>
      </c>
      <c r="AI94" s="5">
        <v>0</v>
      </c>
      <c r="AJ94" s="5">
        <v>0</v>
      </c>
      <c r="AK94" s="93">
        <v>0</v>
      </c>
      <c r="AL94" s="93">
        <v>0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5">
        <v>0</v>
      </c>
      <c r="AV94" s="302"/>
    </row>
    <row r="95" spans="1:48" ht="18" customHeight="1">
      <c r="A95" s="526"/>
      <c r="B95" s="474"/>
      <c r="C95" s="656"/>
      <c r="D95" s="474"/>
      <c r="E95" s="476"/>
      <c r="F95" s="476"/>
      <c r="G95" s="476"/>
      <c r="H95" s="476"/>
      <c r="I95" s="476"/>
      <c r="J95" s="517"/>
      <c r="K95" s="517"/>
      <c r="L95" s="515"/>
      <c r="M95" s="515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93">
        <v>0</v>
      </c>
      <c r="X95" s="93">
        <v>0</v>
      </c>
      <c r="Y95" s="93">
        <v>0</v>
      </c>
      <c r="Z95" s="93">
        <v>0</v>
      </c>
      <c r="AA95" s="93">
        <v>0</v>
      </c>
      <c r="AB95" s="93">
        <v>0</v>
      </c>
      <c r="AC95" s="93">
        <v>0</v>
      </c>
      <c r="AD95" s="93">
        <v>0</v>
      </c>
      <c r="AE95" s="93">
        <v>0</v>
      </c>
      <c r="AF95" s="93">
        <v>0</v>
      </c>
      <c r="AG95" s="93">
        <v>0</v>
      </c>
      <c r="AH95" s="5">
        <v>0</v>
      </c>
      <c r="AI95" s="5">
        <v>0</v>
      </c>
      <c r="AJ95" s="5">
        <v>0</v>
      </c>
      <c r="AK95" s="93">
        <v>0</v>
      </c>
      <c r="AL95" s="93">
        <v>0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5">
        <v>0</v>
      </c>
      <c r="AV95" s="302"/>
    </row>
    <row r="96" spans="1:48" ht="17.25" customHeight="1">
      <c r="A96" s="526"/>
      <c r="B96" s="474"/>
      <c r="C96" s="656"/>
      <c r="D96" s="474"/>
      <c r="E96" s="476"/>
      <c r="F96" s="476"/>
      <c r="G96" s="476"/>
      <c r="H96" s="476"/>
      <c r="I96" s="476"/>
      <c r="J96" s="517"/>
      <c r="K96" s="517"/>
      <c r="L96" s="515"/>
      <c r="M96" s="515"/>
      <c r="N96" s="230">
        <f t="shared" ref="N96:T96" si="30">SUM(N91:N95)</f>
        <v>0</v>
      </c>
      <c r="O96" s="230">
        <f t="shared" si="30"/>
        <v>0</v>
      </c>
      <c r="P96" s="230">
        <f t="shared" si="30"/>
        <v>0</v>
      </c>
      <c r="Q96" s="230">
        <f t="shared" si="30"/>
        <v>0</v>
      </c>
      <c r="R96" s="230">
        <f t="shared" si="30"/>
        <v>7.31027</v>
      </c>
      <c r="S96" s="230">
        <f t="shared" si="30"/>
        <v>5.03362</v>
      </c>
      <c r="T96" s="230">
        <f t="shared" si="30"/>
        <v>5.03362</v>
      </c>
      <c r="U96" s="231">
        <f t="shared" si="29"/>
        <v>17.377510000000001</v>
      </c>
      <c r="V96" s="231" t="s">
        <v>11</v>
      </c>
      <c r="W96" s="193">
        <f t="shared" ref="W96:AU96" si="31">SUM(W91:W95)</f>
        <v>0</v>
      </c>
      <c r="X96" s="193">
        <f t="shared" si="31"/>
        <v>0</v>
      </c>
      <c r="Y96" s="193">
        <f t="shared" si="31"/>
        <v>0</v>
      </c>
      <c r="Z96" s="193">
        <f t="shared" si="31"/>
        <v>0</v>
      </c>
      <c r="AA96" s="193">
        <f t="shared" si="31"/>
        <v>0</v>
      </c>
      <c r="AB96" s="193">
        <f t="shared" si="31"/>
        <v>0</v>
      </c>
      <c r="AC96" s="193">
        <f t="shared" si="31"/>
        <v>0</v>
      </c>
      <c r="AD96" s="193">
        <f t="shared" si="31"/>
        <v>0</v>
      </c>
      <c r="AE96" s="193">
        <f t="shared" si="31"/>
        <v>0</v>
      </c>
      <c r="AF96" s="193">
        <f t="shared" si="31"/>
        <v>0</v>
      </c>
      <c r="AG96" s="193">
        <f t="shared" si="31"/>
        <v>0</v>
      </c>
      <c r="AH96" s="230">
        <f t="shared" si="31"/>
        <v>0</v>
      </c>
      <c r="AI96" s="230">
        <f t="shared" si="31"/>
        <v>0</v>
      </c>
      <c r="AJ96" s="230">
        <f t="shared" si="31"/>
        <v>0</v>
      </c>
      <c r="AK96" s="193">
        <f t="shared" si="31"/>
        <v>0</v>
      </c>
      <c r="AL96" s="193">
        <f t="shared" si="31"/>
        <v>0</v>
      </c>
      <c r="AM96" s="193">
        <f t="shared" si="31"/>
        <v>0</v>
      </c>
      <c r="AN96" s="193">
        <f t="shared" si="31"/>
        <v>0</v>
      </c>
      <c r="AO96" s="193">
        <f t="shared" si="31"/>
        <v>0</v>
      </c>
      <c r="AP96" s="193">
        <f t="shared" si="31"/>
        <v>0</v>
      </c>
      <c r="AQ96" s="193">
        <f t="shared" si="31"/>
        <v>0</v>
      </c>
      <c r="AR96" s="193">
        <f t="shared" si="31"/>
        <v>0</v>
      </c>
      <c r="AS96" s="193">
        <f t="shared" si="31"/>
        <v>0</v>
      </c>
      <c r="AT96" s="193">
        <f t="shared" si="31"/>
        <v>0</v>
      </c>
      <c r="AU96" s="230">
        <f t="shared" si="31"/>
        <v>0</v>
      </c>
      <c r="AV96" s="328"/>
    </row>
    <row r="97" spans="1:48" ht="19.5" customHeight="1">
      <c r="A97" s="526"/>
      <c r="B97" s="474" t="s">
        <v>214</v>
      </c>
      <c r="C97" s="656" t="s">
        <v>70</v>
      </c>
      <c r="D97" s="474" t="s">
        <v>261</v>
      </c>
      <c r="E97" s="476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517">
        <v>2023</v>
      </c>
      <c r="K97" s="517">
        <v>2023</v>
      </c>
      <c r="L97" s="515">
        <v>10.231680000000001</v>
      </c>
      <c r="M97" s="515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93">
        <v>0</v>
      </c>
      <c r="X97" s="93">
        <v>0</v>
      </c>
      <c r="Y97" s="93">
        <v>0</v>
      </c>
      <c r="Z97" s="93">
        <v>0</v>
      </c>
      <c r="AA97" s="93">
        <v>0</v>
      </c>
      <c r="AB97" s="93">
        <v>0</v>
      </c>
      <c r="AC97" s="93">
        <v>0</v>
      </c>
      <c r="AD97" s="93">
        <v>0</v>
      </c>
      <c r="AE97" s="93">
        <v>0</v>
      </c>
      <c r="AF97" s="93">
        <v>0</v>
      </c>
      <c r="AG97" s="93">
        <v>0</v>
      </c>
      <c r="AH97" s="5">
        <v>0</v>
      </c>
      <c r="AI97" s="5">
        <v>0</v>
      </c>
      <c r="AJ97" s="5">
        <v>0</v>
      </c>
      <c r="AK97" s="93">
        <v>0</v>
      </c>
      <c r="AL97" s="93">
        <v>0</v>
      </c>
      <c r="AM97" s="93">
        <v>0</v>
      </c>
      <c r="AN97" s="93">
        <v>0</v>
      </c>
      <c r="AO97" s="93">
        <v>0</v>
      </c>
      <c r="AP97" s="93">
        <v>0</v>
      </c>
      <c r="AQ97" s="93">
        <v>0</v>
      </c>
      <c r="AR97" s="93">
        <v>0</v>
      </c>
      <c r="AS97" s="93">
        <v>0</v>
      </c>
      <c r="AT97" s="93">
        <v>0</v>
      </c>
      <c r="AU97" s="5">
        <v>0</v>
      </c>
      <c r="AV97" s="302"/>
    </row>
    <row r="98" spans="1:48" ht="19.5" customHeight="1">
      <c r="A98" s="526"/>
      <c r="B98" s="474"/>
      <c r="C98" s="656"/>
      <c r="D98" s="474"/>
      <c r="E98" s="476"/>
      <c r="F98" s="6" t="s">
        <v>19</v>
      </c>
      <c r="G98" s="6" t="s">
        <v>22</v>
      </c>
      <c r="H98" s="6" t="s">
        <v>302</v>
      </c>
      <c r="I98" s="6" t="s">
        <v>302</v>
      </c>
      <c r="J98" s="517"/>
      <c r="K98" s="517"/>
      <c r="L98" s="515"/>
      <c r="M98" s="515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93">
        <v>0</v>
      </c>
      <c r="X98" s="93">
        <v>0</v>
      </c>
      <c r="Y98" s="93">
        <v>0</v>
      </c>
      <c r="Z98" s="93">
        <v>0</v>
      </c>
      <c r="AA98" s="93">
        <v>0</v>
      </c>
      <c r="AB98" s="93">
        <v>0</v>
      </c>
      <c r="AC98" s="93">
        <v>0</v>
      </c>
      <c r="AD98" s="93">
        <v>0</v>
      </c>
      <c r="AE98" s="93">
        <v>0</v>
      </c>
      <c r="AF98" s="93">
        <v>0</v>
      </c>
      <c r="AG98" s="93">
        <v>0</v>
      </c>
      <c r="AH98" s="5">
        <v>0</v>
      </c>
      <c r="AI98" s="5">
        <v>0</v>
      </c>
      <c r="AJ98" s="5">
        <v>0</v>
      </c>
      <c r="AK98" s="93">
        <v>0</v>
      </c>
      <c r="AL98" s="93">
        <v>0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5">
        <v>0</v>
      </c>
      <c r="AV98" s="302"/>
    </row>
    <row r="99" spans="1:48" ht="19.5" customHeight="1">
      <c r="A99" s="526"/>
      <c r="B99" s="474"/>
      <c r="C99" s="656"/>
      <c r="D99" s="474"/>
      <c r="E99" s="476"/>
      <c r="F99" s="476" t="s">
        <v>39</v>
      </c>
      <c r="G99" s="476" t="s">
        <v>21</v>
      </c>
      <c r="H99" s="476" t="s">
        <v>375</v>
      </c>
      <c r="I99" s="476" t="s">
        <v>366</v>
      </c>
      <c r="J99" s="517"/>
      <c r="K99" s="517"/>
      <c r="L99" s="515"/>
      <c r="M99" s="515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93">
        <v>0</v>
      </c>
      <c r="X99" s="93">
        <v>0</v>
      </c>
      <c r="Y99" s="93">
        <v>0</v>
      </c>
      <c r="Z99" s="93">
        <v>0</v>
      </c>
      <c r="AA99" s="93">
        <v>0</v>
      </c>
      <c r="AB99" s="93">
        <v>0</v>
      </c>
      <c r="AC99" s="93">
        <v>0</v>
      </c>
      <c r="AD99" s="93">
        <v>0</v>
      </c>
      <c r="AE99" s="93">
        <v>0</v>
      </c>
      <c r="AF99" s="93">
        <v>0</v>
      </c>
      <c r="AG99" s="93">
        <v>0</v>
      </c>
      <c r="AH99" s="5">
        <v>0</v>
      </c>
      <c r="AI99" s="5">
        <v>0</v>
      </c>
      <c r="AJ99" s="5">
        <v>0</v>
      </c>
      <c r="AK99" s="93">
        <v>0</v>
      </c>
      <c r="AL99" s="93">
        <v>0</v>
      </c>
      <c r="AM99" s="93">
        <v>0</v>
      </c>
      <c r="AN99" s="93">
        <v>0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5">
        <v>0</v>
      </c>
      <c r="AV99" s="302"/>
    </row>
    <row r="100" spans="1:48" ht="19.5" customHeight="1">
      <c r="A100" s="526"/>
      <c r="B100" s="474"/>
      <c r="C100" s="656"/>
      <c r="D100" s="474"/>
      <c r="E100" s="476"/>
      <c r="F100" s="476"/>
      <c r="G100" s="476"/>
      <c r="H100" s="476"/>
      <c r="I100" s="476"/>
      <c r="J100" s="517"/>
      <c r="K100" s="517"/>
      <c r="L100" s="515"/>
      <c r="M100" s="515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93">
        <v>0</v>
      </c>
      <c r="X100" s="93">
        <v>0</v>
      </c>
      <c r="Y100" s="93">
        <v>0</v>
      </c>
      <c r="Z100" s="93">
        <v>0</v>
      </c>
      <c r="AA100" s="93">
        <v>0</v>
      </c>
      <c r="AB100" s="93">
        <v>0</v>
      </c>
      <c r="AC100" s="93">
        <v>0</v>
      </c>
      <c r="AD100" s="93">
        <v>0</v>
      </c>
      <c r="AE100" s="93">
        <v>0</v>
      </c>
      <c r="AF100" s="93">
        <v>0</v>
      </c>
      <c r="AG100" s="93">
        <v>0</v>
      </c>
      <c r="AH100" s="5">
        <v>0</v>
      </c>
      <c r="AI100" s="5">
        <v>0</v>
      </c>
      <c r="AJ100" s="5">
        <v>0</v>
      </c>
      <c r="AK100" s="93">
        <v>0</v>
      </c>
      <c r="AL100" s="93">
        <v>0</v>
      </c>
      <c r="AM100" s="93">
        <v>0</v>
      </c>
      <c r="AN100" s="93">
        <v>0</v>
      </c>
      <c r="AO100" s="93">
        <v>0</v>
      </c>
      <c r="AP100" s="93">
        <v>0</v>
      </c>
      <c r="AQ100" s="93">
        <v>0</v>
      </c>
      <c r="AR100" s="93">
        <v>0</v>
      </c>
      <c r="AS100" s="93">
        <v>0</v>
      </c>
      <c r="AT100" s="93">
        <v>0</v>
      </c>
      <c r="AU100" s="5">
        <v>0</v>
      </c>
      <c r="AV100" s="302"/>
    </row>
    <row r="101" spans="1:48" ht="18" customHeight="1">
      <c r="A101" s="526"/>
      <c r="B101" s="474"/>
      <c r="C101" s="656"/>
      <c r="D101" s="474"/>
      <c r="E101" s="476"/>
      <c r="F101" s="476"/>
      <c r="G101" s="476"/>
      <c r="H101" s="476"/>
      <c r="I101" s="476"/>
      <c r="J101" s="517"/>
      <c r="K101" s="517"/>
      <c r="L101" s="515"/>
      <c r="M101" s="515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93">
        <v>0</v>
      </c>
      <c r="X101" s="93">
        <v>0</v>
      </c>
      <c r="Y101" s="93">
        <v>0</v>
      </c>
      <c r="Z101" s="93">
        <v>0</v>
      </c>
      <c r="AA101" s="93">
        <v>0</v>
      </c>
      <c r="AB101" s="93">
        <v>0</v>
      </c>
      <c r="AC101" s="93">
        <v>0</v>
      </c>
      <c r="AD101" s="93">
        <v>0</v>
      </c>
      <c r="AE101" s="93">
        <v>0</v>
      </c>
      <c r="AF101" s="93">
        <v>0</v>
      </c>
      <c r="AG101" s="93">
        <v>0</v>
      </c>
      <c r="AH101" s="5">
        <v>0</v>
      </c>
      <c r="AI101" s="5">
        <v>0</v>
      </c>
      <c r="AJ101" s="5">
        <v>0</v>
      </c>
      <c r="AK101" s="93">
        <v>0</v>
      </c>
      <c r="AL101" s="93">
        <v>0</v>
      </c>
      <c r="AM101" s="93">
        <v>0</v>
      </c>
      <c r="AN101" s="93">
        <v>0</v>
      </c>
      <c r="AO101" s="93">
        <v>0</v>
      </c>
      <c r="AP101" s="93">
        <v>0</v>
      </c>
      <c r="AQ101" s="93">
        <v>0</v>
      </c>
      <c r="AR101" s="93">
        <v>0</v>
      </c>
      <c r="AS101" s="93">
        <v>0</v>
      </c>
      <c r="AT101" s="93">
        <v>0</v>
      </c>
      <c r="AU101" s="5">
        <v>0</v>
      </c>
      <c r="AV101" s="302"/>
    </row>
    <row r="102" spans="1:48" ht="17.25" customHeight="1">
      <c r="A102" s="527"/>
      <c r="B102" s="474"/>
      <c r="C102" s="656"/>
      <c r="D102" s="474"/>
      <c r="E102" s="476"/>
      <c r="F102" s="476"/>
      <c r="G102" s="476"/>
      <c r="H102" s="476"/>
      <c r="I102" s="476"/>
      <c r="J102" s="517"/>
      <c r="K102" s="517"/>
      <c r="L102" s="515"/>
      <c r="M102" s="515"/>
      <c r="N102" s="230">
        <f t="shared" ref="N102:T102" si="32">SUM(N97:N101)</f>
        <v>0</v>
      </c>
      <c r="O102" s="230">
        <f t="shared" si="32"/>
        <v>0</v>
      </c>
      <c r="P102" s="230">
        <f t="shared" si="32"/>
        <v>0</v>
      </c>
      <c r="Q102" s="230">
        <f t="shared" si="32"/>
        <v>0</v>
      </c>
      <c r="R102" s="230">
        <f t="shared" si="32"/>
        <v>4.5963200000000004</v>
      </c>
      <c r="S102" s="230">
        <f t="shared" si="32"/>
        <v>2.8176800000000002</v>
      </c>
      <c r="T102" s="230">
        <f t="shared" si="32"/>
        <v>2.8176800000000002</v>
      </c>
      <c r="U102" s="231">
        <f t="shared" si="29"/>
        <v>10.231680000000001</v>
      </c>
      <c r="V102" s="231" t="s">
        <v>11</v>
      </c>
      <c r="W102" s="193">
        <f t="shared" ref="W102:AU102" si="33">SUM(W97:W101)</f>
        <v>0</v>
      </c>
      <c r="X102" s="193">
        <f t="shared" si="33"/>
        <v>0</v>
      </c>
      <c r="Y102" s="193">
        <f t="shared" si="33"/>
        <v>0</v>
      </c>
      <c r="Z102" s="193">
        <f t="shared" si="33"/>
        <v>0</v>
      </c>
      <c r="AA102" s="193">
        <f t="shared" si="33"/>
        <v>0</v>
      </c>
      <c r="AB102" s="193">
        <f t="shared" si="33"/>
        <v>0</v>
      </c>
      <c r="AC102" s="193">
        <f t="shared" si="33"/>
        <v>0</v>
      </c>
      <c r="AD102" s="193">
        <f t="shared" si="33"/>
        <v>0</v>
      </c>
      <c r="AE102" s="193">
        <f t="shared" si="33"/>
        <v>0</v>
      </c>
      <c r="AF102" s="193">
        <f t="shared" si="33"/>
        <v>0</v>
      </c>
      <c r="AG102" s="193">
        <f t="shared" si="33"/>
        <v>0</v>
      </c>
      <c r="AH102" s="230">
        <f t="shared" si="33"/>
        <v>0</v>
      </c>
      <c r="AI102" s="230">
        <f t="shared" si="33"/>
        <v>0</v>
      </c>
      <c r="AJ102" s="230">
        <f t="shared" si="33"/>
        <v>0</v>
      </c>
      <c r="AK102" s="193">
        <f t="shared" si="33"/>
        <v>0</v>
      </c>
      <c r="AL102" s="193">
        <f t="shared" si="33"/>
        <v>0</v>
      </c>
      <c r="AM102" s="193">
        <f t="shared" si="33"/>
        <v>0</v>
      </c>
      <c r="AN102" s="193">
        <f t="shared" si="33"/>
        <v>0</v>
      </c>
      <c r="AO102" s="193">
        <f t="shared" si="33"/>
        <v>0</v>
      </c>
      <c r="AP102" s="193">
        <f t="shared" si="33"/>
        <v>0</v>
      </c>
      <c r="AQ102" s="193">
        <f t="shared" si="33"/>
        <v>0</v>
      </c>
      <c r="AR102" s="193">
        <f t="shared" si="33"/>
        <v>0</v>
      </c>
      <c r="AS102" s="193">
        <f t="shared" si="33"/>
        <v>0</v>
      </c>
      <c r="AT102" s="193">
        <f t="shared" si="33"/>
        <v>0</v>
      </c>
      <c r="AU102" s="230">
        <f t="shared" si="33"/>
        <v>0</v>
      </c>
      <c r="AV102" s="328"/>
    </row>
    <row r="103" spans="1:48" ht="15.75" hidden="1" customHeight="1">
      <c r="A103" s="467" t="s">
        <v>162</v>
      </c>
      <c r="B103" s="468"/>
      <c r="C103" s="468"/>
      <c r="D103" s="468"/>
      <c r="E103" s="468"/>
      <c r="F103" s="468"/>
      <c r="G103" s="468"/>
      <c r="H103" s="468"/>
      <c r="I103" s="468"/>
      <c r="J103" s="468"/>
      <c r="K103" s="468"/>
      <c r="L103" s="468"/>
      <c r="M103" s="468"/>
      <c r="N103" s="468"/>
      <c r="O103" s="468"/>
      <c r="P103" s="468"/>
      <c r="Q103" s="468"/>
      <c r="R103" s="468"/>
      <c r="S103" s="468"/>
      <c r="T103" s="468"/>
      <c r="U103" s="468"/>
      <c r="V103" s="468"/>
      <c r="W103" s="469"/>
      <c r="X103" s="469"/>
      <c r="Y103" s="469"/>
      <c r="Z103" s="469"/>
      <c r="AA103" s="469"/>
      <c r="AB103" s="469"/>
      <c r="AC103" s="469"/>
      <c r="AD103" s="469"/>
      <c r="AE103" s="469"/>
      <c r="AF103" s="469"/>
      <c r="AG103" s="469"/>
      <c r="AH103" s="469"/>
      <c r="AI103" s="469"/>
      <c r="AJ103" s="469"/>
      <c r="AK103" s="469"/>
      <c r="AL103" s="469"/>
      <c r="AM103" s="469"/>
      <c r="AN103" s="469"/>
      <c r="AO103" s="469"/>
      <c r="AP103" s="469"/>
      <c r="AQ103" s="469"/>
      <c r="AR103" s="469"/>
      <c r="AS103" s="469"/>
      <c r="AT103" s="469"/>
      <c r="AU103" s="469"/>
      <c r="AV103" s="470"/>
    </row>
    <row r="104" spans="1:48" ht="19.5" customHeight="1">
      <c r="A104" s="529"/>
      <c r="B104" s="474" t="s">
        <v>215</v>
      </c>
      <c r="C104" s="656" t="s">
        <v>71</v>
      </c>
      <c r="D104" s="474" t="s">
        <v>261</v>
      </c>
      <c r="E104" s="476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517">
        <v>2023</v>
      </c>
      <c r="K104" s="517">
        <v>2025</v>
      </c>
      <c r="L104" s="515">
        <v>29.58868</v>
      </c>
      <c r="M104" s="515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93">
        <v>0</v>
      </c>
      <c r="X104" s="93">
        <v>0</v>
      </c>
      <c r="Y104" s="93">
        <v>0</v>
      </c>
      <c r="Z104" s="93">
        <v>0</v>
      </c>
      <c r="AA104" s="93">
        <v>0</v>
      </c>
      <c r="AB104" s="93">
        <v>0</v>
      </c>
      <c r="AC104" s="93">
        <v>0</v>
      </c>
      <c r="AD104" s="93">
        <v>0</v>
      </c>
      <c r="AE104" s="93">
        <v>0</v>
      </c>
      <c r="AF104" s="93">
        <v>0</v>
      </c>
      <c r="AG104" s="93">
        <v>0</v>
      </c>
      <c r="AH104" s="5">
        <v>0</v>
      </c>
      <c r="AI104" s="5">
        <v>0</v>
      </c>
      <c r="AJ104" s="5">
        <v>0</v>
      </c>
      <c r="AK104" s="93">
        <v>0</v>
      </c>
      <c r="AL104" s="93">
        <v>0</v>
      </c>
      <c r="AM104" s="93">
        <v>0</v>
      </c>
      <c r="AN104" s="93">
        <v>0</v>
      </c>
      <c r="AO104" s="93">
        <v>0</v>
      </c>
      <c r="AP104" s="93">
        <v>0</v>
      </c>
      <c r="AQ104" s="93">
        <v>0</v>
      </c>
      <c r="AR104" s="93">
        <v>0</v>
      </c>
      <c r="AS104" s="93">
        <v>0</v>
      </c>
      <c r="AT104" s="93">
        <v>0</v>
      </c>
      <c r="AU104" s="5">
        <v>0</v>
      </c>
      <c r="AV104" s="302"/>
    </row>
    <row r="105" spans="1:48" ht="19.5" customHeight="1">
      <c r="A105" s="530"/>
      <c r="B105" s="474"/>
      <c r="C105" s="656"/>
      <c r="D105" s="474"/>
      <c r="E105" s="476"/>
      <c r="F105" s="6" t="s">
        <v>19</v>
      </c>
      <c r="G105" s="6" t="s">
        <v>22</v>
      </c>
      <c r="H105" s="6" t="s">
        <v>304</v>
      </c>
      <c r="I105" s="6" t="s">
        <v>304</v>
      </c>
      <c r="J105" s="517"/>
      <c r="K105" s="517"/>
      <c r="L105" s="515"/>
      <c r="M105" s="515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93">
        <v>0</v>
      </c>
      <c r="X105" s="93">
        <v>0</v>
      </c>
      <c r="Y105" s="93">
        <v>0</v>
      </c>
      <c r="Z105" s="93">
        <v>0</v>
      </c>
      <c r="AA105" s="93">
        <v>0</v>
      </c>
      <c r="AB105" s="93">
        <v>0</v>
      </c>
      <c r="AC105" s="93">
        <v>0</v>
      </c>
      <c r="AD105" s="93">
        <v>0</v>
      </c>
      <c r="AE105" s="93">
        <v>0</v>
      </c>
      <c r="AF105" s="93">
        <v>0</v>
      </c>
      <c r="AG105" s="93">
        <v>0</v>
      </c>
      <c r="AH105" s="5">
        <v>0</v>
      </c>
      <c r="AI105" s="5">
        <v>0</v>
      </c>
      <c r="AJ105" s="5">
        <v>0</v>
      </c>
      <c r="AK105" s="93">
        <v>0</v>
      </c>
      <c r="AL105" s="93">
        <v>0</v>
      </c>
      <c r="AM105" s="93">
        <v>0</v>
      </c>
      <c r="AN105" s="93">
        <v>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5">
        <v>0</v>
      </c>
      <c r="AV105" s="302"/>
    </row>
    <row r="106" spans="1:48" ht="19.5" customHeight="1">
      <c r="A106" s="530"/>
      <c r="B106" s="474"/>
      <c r="C106" s="656"/>
      <c r="D106" s="474"/>
      <c r="E106" s="476"/>
      <c r="F106" s="476" t="s">
        <v>39</v>
      </c>
      <c r="G106" s="476" t="s">
        <v>21</v>
      </c>
      <c r="H106" s="476" t="s">
        <v>376</v>
      </c>
      <c r="I106" s="476" t="s">
        <v>303</v>
      </c>
      <c r="J106" s="517"/>
      <c r="K106" s="517"/>
      <c r="L106" s="515"/>
      <c r="M106" s="515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93">
        <v>0</v>
      </c>
      <c r="X106" s="93">
        <v>0</v>
      </c>
      <c r="Y106" s="93">
        <v>0</v>
      </c>
      <c r="Z106" s="93">
        <v>0</v>
      </c>
      <c r="AA106" s="93">
        <v>0</v>
      </c>
      <c r="AB106" s="93">
        <v>0</v>
      </c>
      <c r="AC106" s="93">
        <v>0</v>
      </c>
      <c r="AD106" s="93">
        <v>0</v>
      </c>
      <c r="AE106" s="93">
        <v>0</v>
      </c>
      <c r="AF106" s="93">
        <v>0</v>
      </c>
      <c r="AG106" s="93">
        <v>0</v>
      </c>
      <c r="AH106" s="5">
        <v>0</v>
      </c>
      <c r="AI106" s="5">
        <v>0</v>
      </c>
      <c r="AJ106" s="5">
        <v>0</v>
      </c>
      <c r="AK106" s="93">
        <v>0</v>
      </c>
      <c r="AL106" s="93">
        <v>0</v>
      </c>
      <c r="AM106" s="93">
        <v>0</v>
      </c>
      <c r="AN106" s="93">
        <v>0</v>
      </c>
      <c r="AO106" s="93">
        <v>0</v>
      </c>
      <c r="AP106" s="93">
        <v>0</v>
      </c>
      <c r="AQ106" s="93">
        <v>0</v>
      </c>
      <c r="AR106" s="93">
        <v>0</v>
      </c>
      <c r="AS106" s="93">
        <v>0</v>
      </c>
      <c r="AT106" s="93">
        <v>0</v>
      </c>
      <c r="AU106" s="5">
        <v>0</v>
      </c>
      <c r="AV106" s="302"/>
    </row>
    <row r="107" spans="1:48" ht="19.5" customHeight="1">
      <c r="A107" s="530"/>
      <c r="B107" s="474"/>
      <c r="C107" s="656"/>
      <c r="D107" s="474"/>
      <c r="E107" s="476"/>
      <c r="F107" s="476"/>
      <c r="G107" s="476"/>
      <c r="H107" s="476"/>
      <c r="I107" s="476"/>
      <c r="J107" s="517"/>
      <c r="K107" s="517"/>
      <c r="L107" s="515"/>
      <c r="M107" s="515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93">
        <v>0</v>
      </c>
      <c r="X107" s="93">
        <v>0</v>
      </c>
      <c r="Y107" s="93">
        <v>0</v>
      </c>
      <c r="Z107" s="93">
        <v>0</v>
      </c>
      <c r="AA107" s="93">
        <v>0</v>
      </c>
      <c r="AB107" s="93">
        <v>0</v>
      </c>
      <c r="AC107" s="93">
        <v>0</v>
      </c>
      <c r="AD107" s="93">
        <v>0</v>
      </c>
      <c r="AE107" s="93">
        <v>0</v>
      </c>
      <c r="AF107" s="93">
        <v>0</v>
      </c>
      <c r="AG107" s="93">
        <v>0</v>
      </c>
      <c r="AH107" s="5">
        <v>0</v>
      </c>
      <c r="AI107" s="5">
        <v>0</v>
      </c>
      <c r="AJ107" s="5">
        <v>0</v>
      </c>
      <c r="AK107" s="93">
        <v>0</v>
      </c>
      <c r="AL107" s="93">
        <v>0</v>
      </c>
      <c r="AM107" s="93">
        <v>0</v>
      </c>
      <c r="AN107" s="93">
        <v>0</v>
      </c>
      <c r="AO107" s="93">
        <v>0</v>
      </c>
      <c r="AP107" s="93">
        <v>0</v>
      </c>
      <c r="AQ107" s="93">
        <v>0</v>
      </c>
      <c r="AR107" s="93">
        <v>0</v>
      </c>
      <c r="AS107" s="93">
        <v>0</v>
      </c>
      <c r="AT107" s="93">
        <v>0</v>
      </c>
      <c r="AU107" s="5">
        <v>0</v>
      </c>
      <c r="AV107" s="302"/>
    </row>
    <row r="108" spans="1:48" ht="18" customHeight="1">
      <c r="A108" s="530"/>
      <c r="B108" s="474"/>
      <c r="C108" s="656"/>
      <c r="D108" s="474"/>
      <c r="E108" s="476"/>
      <c r="F108" s="476"/>
      <c r="G108" s="476"/>
      <c r="H108" s="476"/>
      <c r="I108" s="476"/>
      <c r="J108" s="517"/>
      <c r="K108" s="517"/>
      <c r="L108" s="515"/>
      <c r="M108" s="515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93">
        <v>0</v>
      </c>
      <c r="X108" s="93">
        <v>0</v>
      </c>
      <c r="Y108" s="93">
        <v>0</v>
      </c>
      <c r="Z108" s="93">
        <v>0</v>
      </c>
      <c r="AA108" s="93">
        <v>0</v>
      </c>
      <c r="AB108" s="93">
        <v>0</v>
      </c>
      <c r="AC108" s="93">
        <v>0</v>
      </c>
      <c r="AD108" s="93">
        <v>0</v>
      </c>
      <c r="AE108" s="93">
        <v>0</v>
      </c>
      <c r="AF108" s="93">
        <v>0</v>
      </c>
      <c r="AG108" s="93">
        <v>0</v>
      </c>
      <c r="AH108" s="5">
        <v>0</v>
      </c>
      <c r="AI108" s="5">
        <v>0</v>
      </c>
      <c r="AJ108" s="5">
        <v>0</v>
      </c>
      <c r="AK108" s="93">
        <v>0</v>
      </c>
      <c r="AL108" s="93">
        <v>0</v>
      </c>
      <c r="AM108" s="93">
        <v>0</v>
      </c>
      <c r="AN108" s="93">
        <v>0</v>
      </c>
      <c r="AO108" s="93">
        <v>0</v>
      </c>
      <c r="AP108" s="93">
        <v>0</v>
      </c>
      <c r="AQ108" s="93">
        <v>0</v>
      </c>
      <c r="AR108" s="93">
        <v>0</v>
      </c>
      <c r="AS108" s="93">
        <v>0</v>
      </c>
      <c r="AT108" s="93">
        <v>0</v>
      </c>
      <c r="AU108" s="5">
        <v>0</v>
      </c>
      <c r="AV108" s="302"/>
    </row>
    <row r="109" spans="1:48" ht="17.25" customHeight="1">
      <c r="A109" s="530"/>
      <c r="B109" s="474"/>
      <c r="C109" s="656"/>
      <c r="D109" s="474"/>
      <c r="E109" s="476"/>
      <c r="F109" s="476"/>
      <c r="G109" s="476"/>
      <c r="H109" s="476"/>
      <c r="I109" s="476"/>
      <c r="J109" s="517"/>
      <c r="K109" s="517"/>
      <c r="L109" s="515"/>
      <c r="M109" s="515"/>
      <c r="N109" s="230">
        <f t="shared" ref="N109:T109" si="35">SUM(N104:N108)</f>
        <v>0</v>
      </c>
      <c r="O109" s="230">
        <f t="shared" si="35"/>
        <v>0</v>
      </c>
      <c r="P109" s="230">
        <f t="shared" si="35"/>
        <v>0</v>
      </c>
      <c r="Q109" s="230">
        <f t="shared" si="35"/>
        <v>0</v>
      </c>
      <c r="R109" s="230">
        <f t="shared" si="35"/>
        <v>4.4108499999999999</v>
      </c>
      <c r="S109" s="230">
        <f t="shared" si="35"/>
        <v>12.58892</v>
      </c>
      <c r="T109" s="230">
        <f t="shared" si="35"/>
        <v>12.58891</v>
      </c>
      <c r="U109" s="231">
        <f t="shared" si="34"/>
        <v>29.588679999999997</v>
      </c>
      <c r="V109" s="231" t="s">
        <v>11</v>
      </c>
      <c r="W109" s="193">
        <f t="shared" ref="W109:AU109" si="36">SUM(W104:W108)</f>
        <v>0</v>
      </c>
      <c r="X109" s="193">
        <f t="shared" si="36"/>
        <v>0</v>
      </c>
      <c r="Y109" s="193">
        <f t="shared" si="36"/>
        <v>0</v>
      </c>
      <c r="Z109" s="193">
        <f t="shared" si="36"/>
        <v>0</v>
      </c>
      <c r="AA109" s="193">
        <f t="shared" si="36"/>
        <v>0</v>
      </c>
      <c r="AB109" s="193">
        <f t="shared" si="36"/>
        <v>0</v>
      </c>
      <c r="AC109" s="193">
        <f t="shared" si="36"/>
        <v>0</v>
      </c>
      <c r="AD109" s="193">
        <f t="shared" si="36"/>
        <v>0</v>
      </c>
      <c r="AE109" s="193">
        <f t="shared" si="36"/>
        <v>0</v>
      </c>
      <c r="AF109" s="193">
        <f t="shared" si="36"/>
        <v>0</v>
      </c>
      <c r="AG109" s="193">
        <f t="shared" si="36"/>
        <v>0</v>
      </c>
      <c r="AH109" s="230">
        <f t="shared" si="36"/>
        <v>0</v>
      </c>
      <c r="AI109" s="230">
        <f t="shared" si="36"/>
        <v>0</v>
      </c>
      <c r="AJ109" s="230">
        <f t="shared" si="36"/>
        <v>0</v>
      </c>
      <c r="AK109" s="193">
        <f t="shared" si="36"/>
        <v>0</v>
      </c>
      <c r="AL109" s="193">
        <f t="shared" si="36"/>
        <v>0</v>
      </c>
      <c r="AM109" s="193">
        <f t="shared" si="36"/>
        <v>0</v>
      </c>
      <c r="AN109" s="193">
        <f t="shared" si="36"/>
        <v>0</v>
      </c>
      <c r="AO109" s="193">
        <f t="shared" si="36"/>
        <v>0</v>
      </c>
      <c r="AP109" s="193">
        <f t="shared" si="36"/>
        <v>0</v>
      </c>
      <c r="AQ109" s="193">
        <f t="shared" si="36"/>
        <v>0</v>
      </c>
      <c r="AR109" s="193">
        <f t="shared" si="36"/>
        <v>0</v>
      </c>
      <c r="AS109" s="193">
        <f t="shared" si="36"/>
        <v>0</v>
      </c>
      <c r="AT109" s="193">
        <f t="shared" si="36"/>
        <v>0</v>
      </c>
      <c r="AU109" s="230">
        <f t="shared" si="36"/>
        <v>0</v>
      </c>
      <c r="AV109" s="328"/>
    </row>
    <row r="110" spans="1:48" ht="19.5" customHeight="1">
      <c r="A110" s="530"/>
      <c r="B110" s="474" t="s">
        <v>216</v>
      </c>
      <c r="C110" s="656" t="s">
        <v>72</v>
      </c>
      <c r="D110" s="474" t="s">
        <v>257</v>
      </c>
      <c r="E110" s="476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517">
        <v>2023</v>
      </c>
      <c r="K110" s="517">
        <v>2025</v>
      </c>
      <c r="L110" s="515">
        <v>20.32245</v>
      </c>
      <c r="M110" s="515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93">
        <v>0</v>
      </c>
      <c r="X110" s="93">
        <v>0</v>
      </c>
      <c r="Y110" s="93">
        <v>0</v>
      </c>
      <c r="Z110" s="93">
        <v>0</v>
      </c>
      <c r="AA110" s="93">
        <v>0</v>
      </c>
      <c r="AB110" s="93">
        <v>0</v>
      </c>
      <c r="AC110" s="93">
        <v>0</v>
      </c>
      <c r="AD110" s="93">
        <v>0</v>
      </c>
      <c r="AE110" s="93">
        <v>0</v>
      </c>
      <c r="AF110" s="93">
        <v>0</v>
      </c>
      <c r="AG110" s="93">
        <v>0</v>
      </c>
      <c r="AH110" s="5">
        <v>0</v>
      </c>
      <c r="AI110" s="5">
        <v>0</v>
      </c>
      <c r="AJ110" s="5">
        <v>0</v>
      </c>
      <c r="AK110" s="93">
        <v>0</v>
      </c>
      <c r="AL110" s="93">
        <v>0</v>
      </c>
      <c r="AM110" s="93">
        <v>0</v>
      </c>
      <c r="AN110" s="93">
        <v>0</v>
      </c>
      <c r="AO110" s="93">
        <v>0</v>
      </c>
      <c r="AP110" s="93">
        <v>0</v>
      </c>
      <c r="AQ110" s="93">
        <v>0</v>
      </c>
      <c r="AR110" s="93">
        <v>0</v>
      </c>
      <c r="AS110" s="93">
        <v>0</v>
      </c>
      <c r="AT110" s="93">
        <v>0</v>
      </c>
      <c r="AU110" s="5">
        <v>0</v>
      </c>
      <c r="AV110" s="302"/>
    </row>
    <row r="111" spans="1:48" ht="19.5" customHeight="1">
      <c r="A111" s="530"/>
      <c r="B111" s="474"/>
      <c r="C111" s="656"/>
      <c r="D111" s="474"/>
      <c r="E111" s="476"/>
      <c r="F111" s="6" t="s">
        <v>19</v>
      </c>
      <c r="G111" s="6" t="s">
        <v>22</v>
      </c>
      <c r="H111" s="10" t="s">
        <v>59</v>
      </c>
      <c r="I111" s="6" t="s">
        <v>305</v>
      </c>
      <c r="J111" s="517"/>
      <c r="K111" s="517"/>
      <c r="L111" s="515"/>
      <c r="M111" s="515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93">
        <v>0</v>
      </c>
      <c r="X111" s="93">
        <v>0</v>
      </c>
      <c r="Y111" s="93">
        <v>0</v>
      </c>
      <c r="Z111" s="93">
        <v>0</v>
      </c>
      <c r="AA111" s="93">
        <v>0</v>
      </c>
      <c r="AB111" s="93">
        <v>0</v>
      </c>
      <c r="AC111" s="93">
        <v>0</v>
      </c>
      <c r="AD111" s="93">
        <v>0</v>
      </c>
      <c r="AE111" s="93">
        <v>0</v>
      </c>
      <c r="AF111" s="93">
        <v>0</v>
      </c>
      <c r="AG111" s="93">
        <v>0</v>
      </c>
      <c r="AH111" s="5">
        <v>0</v>
      </c>
      <c r="AI111" s="5">
        <v>0</v>
      </c>
      <c r="AJ111" s="5">
        <v>0</v>
      </c>
      <c r="AK111" s="93">
        <v>0</v>
      </c>
      <c r="AL111" s="93">
        <v>0</v>
      </c>
      <c r="AM111" s="93">
        <v>0</v>
      </c>
      <c r="AN111" s="93">
        <v>0</v>
      </c>
      <c r="AO111" s="93">
        <v>0</v>
      </c>
      <c r="AP111" s="93">
        <v>0</v>
      </c>
      <c r="AQ111" s="93">
        <v>0</v>
      </c>
      <c r="AR111" s="93">
        <v>0</v>
      </c>
      <c r="AS111" s="93">
        <v>0</v>
      </c>
      <c r="AT111" s="93">
        <v>0</v>
      </c>
      <c r="AU111" s="5">
        <v>0</v>
      </c>
      <c r="AV111" s="302"/>
    </row>
    <row r="112" spans="1:48" ht="19.5" customHeight="1">
      <c r="A112" s="530"/>
      <c r="B112" s="474"/>
      <c r="C112" s="656"/>
      <c r="D112" s="474"/>
      <c r="E112" s="476"/>
      <c r="F112" s="476" t="s">
        <v>39</v>
      </c>
      <c r="G112" s="476" t="s">
        <v>21</v>
      </c>
      <c r="H112" s="476" t="s">
        <v>59</v>
      </c>
      <c r="I112" s="476" t="s">
        <v>366</v>
      </c>
      <c r="J112" s="517"/>
      <c r="K112" s="517"/>
      <c r="L112" s="515"/>
      <c r="M112" s="515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93">
        <v>0</v>
      </c>
      <c r="X112" s="93">
        <v>0</v>
      </c>
      <c r="Y112" s="93">
        <v>0</v>
      </c>
      <c r="Z112" s="93">
        <v>0</v>
      </c>
      <c r="AA112" s="93">
        <v>0</v>
      </c>
      <c r="AB112" s="93">
        <v>0</v>
      </c>
      <c r="AC112" s="93">
        <v>0</v>
      </c>
      <c r="AD112" s="93">
        <v>0</v>
      </c>
      <c r="AE112" s="93">
        <v>0</v>
      </c>
      <c r="AF112" s="93">
        <v>0</v>
      </c>
      <c r="AG112" s="93">
        <v>0</v>
      </c>
      <c r="AH112" s="5">
        <v>0</v>
      </c>
      <c r="AI112" s="5">
        <v>0</v>
      </c>
      <c r="AJ112" s="5">
        <v>0</v>
      </c>
      <c r="AK112" s="93">
        <v>0</v>
      </c>
      <c r="AL112" s="93">
        <v>0</v>
      </c>
      <c r="AM112" s="93">
        <v>0</v>
      </c>
      <c r="AN112" s="93">
        <v>0</v>
      </c>
      <c r="AO112" s="93">
        <v>0</v>
      </c>
      <c r="AP112" s="93">
        <v>0</v>
      </c>
      <c r="AQ112" s="93">
        <v>0</v>
      </c>
      <c r="AR112" s="93">
        <v>0</v>
      </c>
      <c r="AS112" s="93">
        <v>0</v>
      </c>
      <c r="AT112" s="93">
        <v>0</v>
      </c>
      <c r="AU112" s="5">
        <v>0</v>
      </c>
      <c r="AV112" s="302"/>
    </row>
    <row r="113" spans="1:48" ht="19.5" customHeight="1">
      <c r="A113" s="530"/>
      <c r="B113" s="474"/>
      <c r="C113" s="656"/>
      <c r="D113" s="474"/>
      <c r="E113" s="476"/>
      <c r="F113" s="476"/>
      <c r="G113" s="476"/>
      <c r="H113" s="476"/>
      <c r="I113" s="476"/>
      <c r="J113" s="517"/>
      <c r="K113" s="517"/>
      <c r="L113" s="515"/>
      <c r="M113" s="515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93">
        <v>0</v>
      </c>
      <c r="X113" s="93">
        <v>0</v>
      </c>
      <c r="Y113" s="93">
        <v>0</v>
      </c>
      <c r="Z113" s="93">
        <v>0</v>
      </c>
      <c r="AA113" s="93">
        <v>0</v>
      </c>
      <c r="AB113" s="93">
        <v>0</v>
      </c>
      <c r="AC113" s="93">
        <v>0</v>
      </c>
      <c r="AD113" s="93">
        <v>0</v>
      </c>
      <c r="AE113" s="93">
        <v>0</v>
      </c>
      <c r="AF113" s="93">
        <v>0</v>
      </c>
      <c r="AG113" s="93">
        <v>0</v>
      </c>
      <c r="AH113" s="5">
        <v>0</v>
      </c>
      <c r="AI113" s="5">
        <v>0</v>
      </c>
      <c r="AJ113" s="5">
        <v>0</v>
      </c>
      <c r="AK113" s="93">
        <v>0</v>
      </c>
      <c r="AL113" s="93">
        <v>0</v>
      </c>
      <c r="AM113" s="93">
        <v>0</v>
      </c>
      <c r="AN113" s="93">
        <v>0</v>
      </c>
      <c r="AO113" s="93">
        <v>0</v>
      </c>
      <c r="AP113" s="93">
        <v>0</v>
      </c>
      <c r="AQ113" s="93">
        <v>0</v>
      </c>
      <c r="AR113" s="93">
        <v>0</v>
      </c>
      <c r="AS113" s="93">
        <v>0</v>
      </c>
      <c r="AT113" s="93">
        <v>0</v>
      </c>
      <c r="AU113" s="5">
        <v>0</v>
      </c>
      <c r="AV113" s="302"/>
    </row>
    <row r="114" spans="1:48" ht="18" customHeight="1">
      <c r="A114" s="530"/>
      <c r="B114" s="474"/>
      <c r="C114" s="656"/>
      <c r="D114" s="474"/>
      <c r="E114" s="476"/>
      <c r="F114" s="476"/>
      <c r="G114" s="476"/>
      <c r="H114" s="476"/>
      <c r="I114" s="476"/>
      <c r="J114" s="517"/>
      <c r="K114" s="517"/>
      <c r="L114" s="515"/>
      <c r="M114" s="515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93">
        <v>0</v>
      </c>
      <c r="X114" s="93">
        <v>0</v>
      </c>
      <c r="Y114" s="93">
        <v>0</v>
      </c>
      <c r="Z114" s="93">
        <v>0</v>
      </c>
      <c r="AA114" s="93">
        <v>0</v>
      </c>
      <c r="AB114" s="93">
        <v>0</v>
      </c>
      <c r="AC114" s="93">
        <v>0</v>
      </c>
      <c r="AD114" s="93">
        <v>0</v>
      </c>
      <c r="AE114" s="93">
        <v>0</v>
      </c>
      <c r="AF114" s="93">
        <v>0</v>
      </c>
      <c r="AG114" s="93">
        <v>0</v>
      </c>
      <c r="AH114" s="5">
        <v>0</v>
      </c>
      <c r="AI114" s="5">
        <v>0</v>
      </c>
      <c r="AJ114" s="5">
        <v>0</v>
      </c>
      <c r="AK114" s="93">
        <v>0</v>
      </c>
      <c r="AL114" s="93">
        <v>0</v>
      </c>
      <c r="AM114" s="93">
        <v>0</v>
      </c>
      <c r="AN114" s="93">
        <v>0</v>
      </c>
      <c r="AO114" s="93">
        <v>0</v>
      </c>
      <c r="AP114" s="93">
        <v>0</v>
      </c>
      <c r="AQ114" s="93">
        <v>0</v>
      </c>
      <c r="AR114" s="93">
        <v>0</v>
      </c>
      <c r="AS114" s="93">
        <v>0</v>
      </c>
      <c r="AT114" s="93">
        <v>0</v>
      </c>
      <c r="AU114" s="5">
        <v>0</v>
      </c>
      <c r="AV114" s="302"/>
    </row>
    <row r="115" spans="1:48" ht="17.25" customHeight="1">
      <c r="A115" s="530"/>
      <c r="B115" s="474"/>
      <c r="C115" s="656"/>
      <c r="D115" s="474"/>
      <c r="E115" s="476"/>
      <c r="F115" s="476"/>
      <c r="G115" s="476"/>
      <c r="H115" s="476"/>
      <c r="I115" s="476"/>
      <c r="J115" s="517"/>
      <c r="K115" s="517"/>
      <c r="L115" s="515"/>
      <c r="M115" s="515"/>
      <c r="N115" s="230">
        <f t="shared" ref="N115:T115" si="38">SUM(N110:N114)</f>
        <v>0</v>
      </c>
      <c r="O115" s="230">
        <f t="shared" si="38"/>
        <v>0</v>
      </c>
      <c r="P115" s="230">
        <f t="shared" si="38"/>
        <v>0</v>
      </c>
      <c r="Q115" s="230">
        <f t="shared" si="38"/>
        <v>0</v>
      </c>
      <c r="R115" s="230">
        <f t="shared" si="38"/>
        <v>4.7960500000000001</v>
      </c>
      <c r="S115" s="230">
        <f t="shared" si="38"/>
        <v>7.7632000000000003</v>
      </c>
      <c r="T115" s="230">
        <f t="shared" si="38"/>
        <v>7.7632000000000003</v>
      </c>
      <c r="U115" s="231">
        <f t="shared" si="34"/>
        <v>20.32245</v>
      </c>
      <c r="V115" s="231" t="s">
        <v>11</v>
      </c>
      <c r="W115" s="193">
        <f t="shared" ref="W115:AU115" si="39">SUM(W110:W114)</f>
        <v>0</v>
      </c>
      <c r="X115" s="193">
        <f t="shared" si="39"/>
        <v>0</v>
      </c>
      <c r="Y115" s="193">
        <f t="shared" si="39"/>
        <v>0</v>
      </c>
      <c r="Z115" s="193">
        <f t="shared" si="39"/>
        <v>0</v>
      </c>
      <c r="AA115" s="193">
        <f t="shared" si="39"/>
        <v>0</v>
      </c>
      <c r="AB115" s="193">
        <f t="shared" si="39"/>
        <v>0</v>
      </c>
      <c r="AC115" s="193">
        <f t="shared" si="39"/>
        <v>0</v>
      </c>
      <c r="AD115" s="193">
        <f t="shared" si="39"/>
        <v>0</v>
      </c>
      <c r="AE115" s="193">
        <f t="shared" si="39"/>
        <v>0</v>
      </c>
      <c r="AF115" s="193">
        <f t="shared" si="39"/>
        <v>0</v>
      </c>
      <c r="AG115" s="193">
        <f t="shared" si="39"/>
        <v>0</v>
      </c>
      <c r="AH115" s="230">
        <f t="shared" si="39"/>
        <v>0</v>
      </c>
      <c r="AI115" s="230">
        <f t="shared" si="39"/>
        <v>0</v>
      </c>
      <c r="AJ115" s="230">
        <f t="shared" si="39"/>
        <v>0</v>
      </c>
      <c r="AK115" s="193">
        <f t="shared" si="39"/>
        <v>0</v>
      </c>
      <c r="AL115" s="193">
        <f t="shared" si="39"/>
        <v>0</v>
      </c>
      <c r="AM115" s="193">
        <f t="shared" si="39"/>
        <v>0</v>
      </c>
      <c r="AN115" s="193">
        <f t="shared" si="39"/>
        <v>0</v>
      </c>
      <c r="AO115" s="193">
        <f t="shared" si="39"/>
        <v>0</v>
      </c>
      <c r="AP115" s="193">
        <f t="shared" si="39"/>
        <v>0</v>
      </c>
      <c r="AQ115" s="193">
        <f t="shared" si="39"/>
        <v>0</v>
      </c>
      <c r="AR115" s="193">
        <f t="shared" si="39"/>
        <v>0</v>
      </c>
      <c r="AS115" s="193">
        <f t="shared" si="39"/>
        <v>0</v>
      </c>
      <c r="AT115" s="193">
        <f t="shared" si="39"/>
        <v>0</v>
      </c>
      <c r="AU115" s="230">
        <f t="shared" si="39"/>
        <v>0</v>
      </c>
      <c r="AV115" s="328"/>
    </row>
    <row r="116" spans="1:48" ht="19.5" customHeight="1">
      <c r="A116" s="530"/>
      <c r="B116" s="474" t="s">
        <v>217</v>
      </c>
      <c r="C116" s="656" t="s">
        <v>73</v>
      </c>
      <c r="D116" s="474" t="s">
        <v>262</v>
      </c>
      <c r="E116" s="476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532">
        <v>2023</v>
      </c>
      <c r="K116" s="532">
        <v>2023</v>
      </c>
      <c r="L116" s="515">
        <v>3.7021600000000001</v>
      </c>
      <c r="M116" s="515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93">
        <v>0</v>
      </c>
      <c r="X116" s="93">
        <v>0</v>
      </c>
      <c r="Y116" s="93">
        <v>0</v>
      </c>
      <c r="Z116" s="93">
        <v>0</v>
      </c>
      <c r="AA116" s="93">
        <v>0</v>
      </c>
      <c r="AB116" s="93">
        <v>0</v>
      </c>
      <c r="AC116" s="93">
        <v>0</v>
      </c>
      <c r="AD116" s="93">
        <v>0</v>
      </c>
      <c r="AE116" s="93">
        <v>0</v>
      </c>
      <c r="AF116" s="93">
        <v>0</v>
      </c>
      <c r="AG116" s="93">
        <v>0</v>
      </c>
      <c r="AH116" s="5">
        <v>0</v>
      </c>
      <c r="AI116" s="5">
        <v>0</v>
      </c>
      <c r="AJ116" s="5">
        <v>0</v>
      </c>
      <c r="AK116" s="93">
        <v>0</v>
      </c>
      <c r="AL116" s="93">
        <v>0</v>
      </c>
      <c r="AM116" s="93">
        <v>0</v>
      </c>
      <c r="AN116" s="93">
        <v>0</v>
      </c>
      <c r="AO116" s="93">
        <v>0</v>
      </c>
      <c r="AP116" s="93">
        <v>0</v>
      </c>
      <c r="AQ116" s="93">
        <v>0</v>
      </c>
      <c r="AR116" s="93">
        <v>0</v>
      </c>
      <c r="AS116" s="93">
        <v>0</v>
      </c>
      <c r="AT116" s="93">
        <v>0</v>
      </c>
      <c r="AU116" s="5">
        <v>0</v>
      </c>
      <c r="AV116" s="302"/>
    </row>
    <row r="117" spans="1:48" ht="19.5" customHeight="1">
      <c r="A117" s="530"/>
      <c r="B117" s="474"/>
      <c r="C117" s="656"/>
      <c r="D117" s="474"/>
      <c r="E117" s="476"/>
      <c r="F117" s="6" t="s">
        <v>19</v>
      </c>
      <c r="G117" s="6" t="s">
        <v>22</v>
      </c>
      <c r="H117" s="6" t="s">
        <v>306</v>
      </c>
      <c r="I117" s="6" t="s">
        <v>306</v>
      </c>
      <c r="J117" s="533"/>
      <c r="K117" s="533"/>
      <c r="L117" s="515"/>
      <c r="M117" s="515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93">
        <v>0</v>
      </c>
      <c r="X117" s="93">
        <v>0</v>
      </c>
      <c r="Y117" s="93">
        <v>0</v>
      </c>
      <c r="Z117" s="93">
        <v>0</v>
      </c>
      <c r="AA117" s="93">
        <v>0</v>
      </c>
      <c r="AB117" s="93">
        <v>0</v>
      </c>
      <c r="AC117" s="93">
        <v>0</v>
      </c>
      <c r="AD117" s="93">
        <v>0</v>
      </c>
      <c r="AE117" s="93">
        <v>0</v>
      </c>
      <c r="AF117" s="93">
        <v>0</v>
      </c>
      <c r="AG117" s="93">
        <v>0</v>
      </c>
      <c r="AH117" s="5">
        <v>0</v>
      </c>
      <c r="AI117" s="5">
        <v>0</v>
      </c>
      <c r="AJ117" s="5">
        <v>0</v>
      </c>
      <c r="AK117" s="93">
        <v>0</v>
      </c>
      <c r="AL117" s="93">
        <v>0</v>
      </c>
      <c r="AM117" s="93">
        <v>0</v>
      </c>
      <c r="AN117" s="93">
        <v>0</v>
      </c>
      <c r="AO117" s="93">
        <v>0</v>
      </c>
      <c r="AP117" s="93">
        <v>0</v>
      </c>
      <c r="AQ117" s="93">
        <v>0</v>
      </c>
      <c r="AR117" s="93">
        <v>0</v>
      </c>
      <c r="AS117" s="93">
        <v>0</v>
      </c>
      <c r="AT117" s="93">
        <v>0</v>
      </c>
      <c r="AU117" s="5">
        <v>0</v>
      </c>
      <c r="AV117" s="302"/>
    </row>
    <row r="118" spans="1:48" ht="19.5" customHeight="1">
      <c r="A118" s="530"/>
      <c r="B118" s="474"/>
      <c r="C118" s="656"/>
      <c r="D118" s="474"/>
      <c r="E118" s="476"/>
      <c r="F118" s="476" t="s">
        <v>39</v>
      </c>
      <c r="G118" s="476" t="s">
        <v>21</v>
      </c>
      <c r="H118" s="476" t="s">
        <v>375</v>
      </c>
      <c r="I118" s="476" t="s">
        <v>366</v>
      </c>
      <c r="J118" s="533"/>
      <c r="K118" s="533"/>
      <c r="L118" s="515"/>
      <c r="M118" s="515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93">
        <v>0</v>
      </c>
      <c r="X118" s="93">
        <v>0</v>
      </c>
      <c r="Y118" s="93">
        <v>0</v>
      </c>
      <c r="Z118" s="93">
        <v>0</v>
      </c>
      <c r="AA118" s="93">
        <v>0</v>
      </c>
      <c r="AB118" s="93">
        <v>0</v>
      </c>
      <c r="AC118" s="93">
        <v>0</v>
      </c>
      <c r="AD118" s="93">
        <v>0</v>
      </c>
      <c r="AE118" s="93">
        <v>0</v>
      </c>
      <c r="AF118" s="93">
        <v>0</v>
      </c>
      <c r="AG118" s="93">
        <v>0</v>
      </c>
      <c r="AH118" s="5">
        <v>0</v>
      </c>
      <c r="AI118" s="5">
        <v>0</v>
      </c>
      <c r="AJ118" s="5">
        <v>0</v>
      </c>
      <c r="AK118" s="93">
        <v>0</v>
      </c>
      <c r="AL118" s="93">
        <v>0</v>
      </c>
      <c r="AM118" s="93">
        <v>0</v>
      </c>
      <c r="AN118" s="93">
        <v>0</v>
      </c>
      <c r="AO118" s="93">
        <v>0</v>
      </c>
      <c r="AP118" s="93">
        <v>0</v>
      </c>
      <c r="AQ118" s="93">
        <v>0</v>
      </c>
      <c r="AR118" s="93">
        <v>0</v>
      </c>
      <c r="AS118" s="93">
        <v>0</v>
      </c>
      <c r="AT118" s="93">
        <v>0</v>
      </c>
      <c r="AU118" s="5">
        <v>0</v>
      </c>
      <c r="AV118" s="302"/>
    </row>
    <row r="119" spans="1:48" ht="19.5" customHeight="1">
      <c r="A119" s="530"/>
      <c r="B119" s="474"/>
      <c r="C119" s="656"/>
      <c r="D119" s="474"/>
      <c r="E119" s="476"/>
      <c r="F119" s="476"/>
      <c r="G119" s="476"/>
      <c r="H119" s="476"/>
      <c r="I119" s="476"/>
      <c r="J119" s="533"/>
      <c r="K119" s="533"/>
      <c r="L119" s="515"/>
      <c r="M119" s="515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93">
        <v>0</v>
      </c>
      <c r="X119" s="93">
        <v>0</v>
      </c>
      <c r="Y119" s="93">
        <v>0</v>
      </c>
      <c r="Z119" s="93">
        <v>0</v>
      </c>
      <c r="AA119" s="93">
        <v>0</v>
      </c>
      <c r="AB119" s="93">
        <v>0</v>
      </c>
      <c r="AC119" s="93">
        <v>0</v>
      </c>
      <c r="AD119" s="93">
        <v>0</v>
      </c>
      <c r="AE119" s="93">
        <v>0</v>
      </c>
      <c r="AF119" s="93">
        <v>0</v>
      </c>
      <c r="AG119" s="93">
        <v>0</v>
      </c>
      <c r="AH119" s="5">
        <v>0</v>
      </c>
      <c r="AI119" s="5">
        <v>0</v>
      </c>
      <c r="AJ119" s="5">
        <v>0</v>
      </c>
      <c r="AK119" s="93">
        <v>0</v>
      </c>
      <c r="AL119" s="93">
        <v>0</v>
      </c>
      <c r="AM119" s="93">
        <v>0</v>
      </c>
      <c r="AN119" s="93">
        <v>0</v>
      </c>
      <c r="AO119" s="93">
        <v>0</v>
      </c>
      <c r="AP119" s="93">
        <v>0</v>
      </c>
      <c r="AQ119" s="93">
        <v>0</v>
      </c>
      <c r="AR119" s="93">
        <v>0</v>
      </c>
      <c r="AS119" s="93">
        <v>0</v>
      </c>
      <c r="AT119" s="93">
        <v>0</v>
      </c>
      <c r="AU119" s="5">
        <v>0</v>
      </c>
      <c r="AV119" s="302"/>
    </row>
    <row r="120" spans="1:48" ht="18" customHeight="1">
      <c r="A120" s="530"/>
      <c r="B120" s="474"/>
      <c r="C120" s="656"/>
      <c r="D120" s="474"/>
      <c r="E120" s="476"/>
      <c r="F120" s="476"/>
      <c r="G120" s="476"/>
      <c r="H120" s="476"/>
      <c r="I120" s="476"/>
      <c r="J120" s="533"/>
      <c r="K120" s="533"/>
      <c r="L120" s="515"/>
      <c r="M120" s="515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93">
        <v>0</v>
      </c>
      <c r="X120" s="93">
        <v>0</v>
      </c>
      <c r="Y120" s="93">
        <v>0</v>
      </c>
      <c r="Z120" s="93">
        <v>0</v>
      </c>
      <c r="AA120" s="93">
        <v>0</v>
      </c>
      <c r="AB120" s="93">
        <v>0</v>
      </c>
      <c r="AC120" s="93">
        <v>0</v>
      </c>
      <c r="AD120" s="93">
        <v>0</v>
      </c>
      <c r="AE120" s="93">
        <v>0</v>
      </c>
      <c r="AF120" s="93">
        <v>0</v>
      </c>
      <c r="AG120" s="93">
        <v>0</v>
      </c>
      <c r="AH120" s="5">
        <v>0</v>
      </c>
      <c r="AI120" s="5">
        <v>0</v>
      </c>
      <c r="AJ120" s="5">
        <v>0</v>
      </c>
      <c r="AK120" s="93">
        <v>0</v>
      </c>
      <c r="AL120" s="93">
        <v>0</v>
      </c>
      <c r="AM120" s="93">
        <v>0</v>
      </c>
      <c r="AN120" s="93">
        <v>0</v>
      </c>
      <c r="AO120" s="93">
        <v>0</v>
      </c>
      <c r="AP120" s="93">
        <v>0</v>
      </c>
      <c r="AQ120" s="93">
        <v>0</v>
      </c>
      <c r="AR120" s="93">
        <v>0</v>
      </c>
      <c r="AS120" s="93">
        <v>0</v>
      </c>
      <c r="AT120" s="93">
        <v>0</v>
      </c>
      <c r="AU120" s="5">
        <v>0</v>
      </c>
      <c r="AV120" s="302"/>
    </row>
    <row r="121" spans="1:48" ht="17.25" customHeight="1">
      <c r="A121" s="530"/>
      <c r="B121" s="474"/>
      <c r="C121" s="656"/>
      <c r="D121" s="474"/>
      <c r="E121" s="476"/>
      <c r="F121" s="476"/>
      <c r="G121" s="476"/>
      <c r="H121" s="476"/>
      <c r="I121" s="476"/>
      <c r="J121" s="534"/>
      <c r="K121" s="534"/>
      <c r="L121" s="515"/>
      <c r="M121" s="515"/>
      <c r="N121" s="230">
        <f t="shared" ref="N121:T121" si="41">SUM(N116:N120)</f>
        <v>0</v>
      </c>
      <c r="O121" s="230">
        <f t="shared" si="41"/>
        <v>0</v>
      </c>
      <c r="P121" s="230">
        <f t="shared" si="41"/>
        <v>0</v>
      </c>
      <c r="Q121" s="230">
        <f t="shared" si="41"/>
        <v>0</v>
      </c>
      <c r="R121" s="230">
        <f t="shared" si="41"/>
        <v>3.7021600000000001</v>
      </c>
      <c r="S121" s="230">
        <f t="shared" si="41"/>
        <v>0</v>
      </c>
      <c r="T121" s="230">
        <f t="shared" si="41"/>
        <v>0</v>
      </c>
      <c r="U121" s="231">
        <f t="shared" si="34"/>
        <v>3.7021600000000001</v>
      </c>
      <c r="V121" s="231" t="s">
        <v>11</v>
      </c>
      <c r="W121" s="193">
        <f t="shared" ref="W121:AU121" si="42">SUM(W116:W120)</f>
        <v>0</v>
      </c>
      <c r="X121" s="193">
        <f t="shared" si="42"/>
        <v>0</v>
      </c>
      <c r="Y121" s="193">
        <f t="shared" si="42"/>
        <v>0</v>
      </c>
      <c r="Z121" s="193">
        <f t="shared" si="42"/>
        <v>0</v>
      </c>
      <c r="AA121" s="193">
        <f t="shared" si="42"/>
        <v>0</v>
      </c>
      <c r="AB121" s="193">
        <f t="shared" si="42"/>
        <v>0</v>
      </c>
      <c r="AC121" s="193">
        <f t="shared" si="42"/>
        <v>0</v>
      </c>
      <c r="AD121" s="193">
        <f t="shared" si="42"/>
        <v>0</v>
      </c>
      <c r="AE121" s="193">
        <f t="shared" si="42"/>
        <v>0</v>
      </c>
      <c r="AF121" s="193">
        <f t="shared" si="42"/>
        <v>0</v>
      </c>
      <c r="AG121" s="193">
        <f t="shared" si="42"/>
        <v>0</v>
      </c>
      <c r="AH121" s="230">
        <f t="shared" si="42"/>
        <v>0</v>
      </c>
      <c r="AI121" s="230">
        <f t="shared" si="42"/>
        <v>0</v>
      </c>
      <c r="AJ121" s="230">
        <f t="shared" si="42"/>
        <v>0</v>
      </c>
      <c r="AK121" s="193">
        <f t="shared" si="42"/>
        <v>0</v>
      </c>
      <c r="AL121" s="193">
        <f t="shared" si="42"/>
        <v>0</v>
      </c>
      <c r="AM121" s="193">
        <f t="shared" si="42"/>
        <v>0</v>
      </c>
      <c r="AN121" s="193">
        <f t="shared" si="42"/>
        <v>0</v>
      </c>
      <c r="AO121" s="193">
        <f t="shared" si="42"/>
        <v>0</v>
      </c>
      <c r="AP121" s="193">
        <f t="shared" si="42"/>
        <v>0</v>
      </c>
      <c r="AQ121" s="193">
        <f t="shared" si="42"/>
        <v>0</v>
      </c>
      <c r="AR121" s="193">
        <f t="shared" si="42"/>
        <v>0</v>
      </c>
      <c r="AS121" s="193">
        <f t="shared" si="42"/>
        <v>0</v>
      </c>
      <c r="AT121" s="193">
        <f t="shared" si="42"/>
        <v>0</v>
      </c>
      <c r="AU121" s="230">
        <f t="shared" si="42"/>
        <v>0</v>
      </c>
      <c r="AV121" s="328"/>
    </row>
    <row r="122" spans="1:48" ht="19.5" customHeight="1">
      <c r="A122" s="530"/>
      <c r="B122" s="474" t="s">
        <v>218</v>
      </c>
      <c r="C122" s="656" t="s">
        <v>74</v>
      </c>
      <c r="D122" s="474" t="s">
        <v>263</v>
      </c>
      <c r="E122" s="476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532">
        <v>2023</v>
      </c>
      <c r="K122" s="532">
        <v>2023</v>
      </c>
      <c r="L122" s="515">
        <v>3.8721299999999998</v>
      </c>
      <c r="M122" s="515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93">
        <v>0</v>
      </c>
      <c r="X122" s="93">
        <v>0</v>
      </c>
      <c r="Y122" s="93">
        <v>0</v>
      </c>
      <c r="Z122" s="93">
        <v>0</v>
      </c>
      <c r="AA122" s="93">
        <v>0</v>
      </c>
      <c r="AB122" s="93">
        <v>0</v>
      </c>
      <c r="AC122" s="93">
        <v>0</v>
      </c>
      <c r="AD122" s="93">
        <v>0</v>
      </c>
      <c r="AE122" s="93">
        <v>0</v>
      </c>
      <c r="AF122" s="93">
        <v>0</v>
      </c>
      <c r="AG122" s="93">
        <v>0</v>
      </c>
      <c r="AH122" s="5">
        <v>0</v>
      </c>
      <c r="AI122" s="5">
        <v>0</v>
      </c>
      <c r="AJ122" s="5">
        <v>0</v>
      </c>
      <c r="AK122" s="93">
        <v>0</v>
      </c>
      <c r="AL122" s="93">
        <v>0</v>
      </c>
      <c r="AM122" s="93">
        <v>0</v>
      </c>
      <c r="AN122" s="93">
        <v>0</v>
      </c>
      <c r="AO122" s="93">
        <v>0</v>
      </c>
      <c r="AP122" s="93">
        <v>0</v>
      </c>
      <c r="AQ122" s="93">
        <v>0</v>
      </c>
      <c r="AR122" s="93">
        <v>0</v>
      </c>
      <c r="AS122" s="93">
        <v>0</v>
      </c>
      <c r="AT122" s="93">
        <v>0</v>
      </c>
      <c r="AU122" s="5">
        <v>0</v>
      </c>
      <c r="AV122" s="302"/>
    </row>
    <row r="123" spans="1:48" ht="19.5" customHeight="1">
      <c r="A123" s="530"/>
      <c r="B123" s="474"/>
      <c r="C123" s="656"/>
      <c r="D123" s="474"/>
      <c r="E123" s="476"/>
      <c r="F123" s="6" t="s">
        <v>19</v>
      </c>
      <c r="G123" s="6" t="s">
        <v>22</v>
      </c>
      <c r="H123" s="6" t="s">
        <v>306</v>
      </c>
      <c r="I123" s="6" t="s">
        <v>306</v>
      </c>
      <c r="J123" s="533"/>
      <c r="K123" s="533"/>
      <c r="L123" s="515"/>
      <c r="M123" s="515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93">
        <v>0</v>
      </c>
      <c r="X123" s="93">
        <v>0</v>
      </c>
      <c r="Y123" s="93">
        <v>0</v>
      </c>
      <c r="Z123" s="93">
        <v>0</v>
      </c>
      <c r="AA123" s="93">
        <v>0</v>
      </c>
      <c r="AB123" s="93">
        <v>0</v>
      </c>
      <c r="AC123" s="93">
        <v>0</v>
      </c>
      <c r="AD123" s="93">
        <v>0</v>
      </c>
      <c r="AE123" s="93">
        <v>0</v>
      </c>
      <c r="AF123" s="93">
        <v>0</v>
      </c>
      <c r="AG123" s="93">
        <v>0</v>
      </c>
      <c r="AH123" s="5">
        <v>0</v>
      </c>
      <c r="AI123" s="5">
        <v>0</v>
      </c>
      <c r="AJ123" s="5">
        <v>0</v>
      </c>
      <c r="AK123" s="93">
        <v>0</v>
      </c>
      <c r="AL123" s="93">
        <v>0</v>
      </c>
      <c r="AM123" s="93">
        <v>0</v>
      </c>
      <c r="AN123" s="93">
        <v>0</v>
      </c>
      <c r="AO123" s="93">
        <v>0</v>
      </c>
      <c r="AP123" s="93">
        <v>0</v>
      </c>
      <c r="AQ123" s="93">
        <v>0</v>
      </c>
      <c r="AR123" s="93">
        <v>0</v>
      </c>
      <c r="AS123" s="93">
        <v>0</v>
      </c>
      <c r="AT123" s="93">
        <v>0</v>
      </c>
      <c r="AU123" s="5">
        <v>0</v>
      </c>
      <c r="AV123" s="302"/>
    </row>
    <row r="124" spans="1:48" ht="19.5" customHeight="1">
      <c r="A124" s="530"/>
      <c r="B124" s="474"/>
      <c r="C124" s="656"/>
      <c r="D124" s="474"/>
      <c r="E124" s="476"/>
      <c r="F124" s="476" t="s">
        <v>39</v>
      </c>
      <c r="G124" s="476" t="s">
        <v>21</v>
      </c>
      <c r="H124" s="476" t="s">
        <v>376</v>
      </c>
      <c r="I124" s="476" t="s">
        <v>375</v>
      </c>
      <c r="J124" s="533"/>
      <c r="K124" s="533"/>
      <c r="L124" s="515"/>
      <c r="M124" s="515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93">
        <v>0</v>
      </c>
      <c r="X124" s="93">
        <v>0</v>
      </c>
      <c r="Y124" s="93">
        <v>0</v>
      </c>
      <c r="Z124" s="93">
        <v>0</v>
      </c>
      <c r="AA124" s="93">
        <v>0</v>
      </c>
      <c r="AB124" s="93">
        <v>0</v>
      </c>
      <c r="AC124" s="93">
        <v>0</v>
      </c>
      <c r="AD124" s="93">
        <v>0</v>
      </c>
      <c r="AE124" s="93">
        <v>0</v>
      </c>
      <c r="AF124" s="93">
        <v>0</v>
      </c>
      <c r="AG124" s="93">
        <v>0</v>
      </c>
      <c r="AH124" s="5">
        <v>0</v>
      </c>
      <c r="AI124" s="5">
        <v>0</v>
      </c>
      <c r="AJ124" s="5">
        <v>0</v>
      </c>
      <c r="AK124" s="93">
        <v>0</v>
      </c>
      <c r="AL124" s="93">
        <v>0</v>
      </c>
      <c r="AM124" s="93">
        <v>0</v>
      </c>
      <c r="AN124" s="93">
        <v>0</v>
      </c>
      <c r="AO124" s="93">
        <v>0</v>
      </c>
      <c r="AP124" s="93">
        <v>0</v>
      </c>
      <c r="AQ124" s="93">
        <v>0</v>
      </c>
      <c r="AR124" s="93">
        <v>0</v>
      </c>
      <c r="AS124" s="93">
        <v>0</v>
      </c>
      <c r="AT124" s="93">
        <v>0</v>
      </c>
      <c r="AU124" s="5">
        <v>0</v>
      </c>
      <c r="AV124" s="302"/>
    </row>
    <row r="125" spans="1:48" ht="19.5" customHeight="1">
      <c r="A125" s="530"/>
      <c r="B125" s="474"/>
      <c r="C125" s="656"/>
      <c r="D125" s="474"/>
      <c r="E125" s="476"/>
      <c r="F125" s="476"/>
      <c r="G125" s="476"/>
      <c r="H125" s="476"/>
      <c r="I125" s="476"/>
      <c r="J125" s="533"/>
      <c r="K125" s="533"/>
      <c r="L125" s="515"/>
      <c r="M125" s="515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93">
        <v>0</v>
      </c>
      <c r="X125" s="93">
        <v>0</v>
      </c>
      <c r="Y125" s="93">
        <v>0</v>
      </c>
      <c r="Z125" s="93">
        <v>0</v>
      </c>
      <c r="AA125" s="93">
        <v>0</v>
      </c>
      <c r="AB125" s="93">
        <v>0</v>
      </c>
      <c r="AC125" s="93">
        <v>0</v>
      </c>
      <c r="AD125" s="93">
        <v>0</v>
      </c>
      <c r="AE125" s="93">
        <v>0</v>
      </c>
      <c r="AF125" s="93">
        <v>0</v>
      </c>
      <c r="AG125" s="93">
        <v>0</v>
      </c>
      <c r="AH125" s="5">
        <v>0</v>
      </c>
      <c r="AI125" s="5">
        <v>0</v>
      </c>
      <c r="AJ125" s="5">
        <v>0</v>
      </c>
      <c r="AK125" s="93">
        <v>0</v>
      </c>
      <c r="AL125" s="93">
        <v>0</v>
      </c>
      <c r="AM125" s="93">
        <v>0</v>
      </c>
      <c r="AN125" s="93">
        <v>0</v>
      </c>
      <c r="AO125" s="93">
        <v>0</v>
      </c>
      <c r="AP125" s="93">
        <v>0</v>
      </c>
      <c r="AQ125" s="93">
        <v>0</v>
      </c>
      <c r="AR125" s="93">
        <v>0</v>
      </c>
      <c r="AS125" s="93">
        <v>0</v>
      </c>
      <c r="AT125" s="93">
        <v>0</v>
      </c>
      <c r="AU125" s="5">
        <v>0</v>
      </c>
      <c r="AV125" s="302"/>
    </row>
    <row r="126" spans="1:48" ht="18" customHeight="1">
      <c r="A126" s="530"/>
      <c r="B126" s="474"/>
      <c r="C126" s="656"/>
      <c r="D126" s="474"/>
      <c r="E126" s="476"/>
      <c r="F126" s="476"/>
      <c r="G126" s="476"/>
      <c r="H126" s="476"/>
      <c r="I126" s="476"/>
      <c r="J126" s="533"/>
      <c r="K126" s="533"/>
      <c r="L126" s="515"/>
      <c r="M126" s="515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93">
        <v>0</v>
      </c>
      <c r="X126" s="93">
        <v>0</v>
      </c>
      <c r="Y126" s="93">
        <v>0</v>
      </c>
      <c r="Z126" s="93">
        <v>0</v>
      </c>
      <c r="AA126" s="93">
        <v>0</v>
      </c>
      <c r="AB126" s="93">
        <v>0</v>
      </c>
      <c r="AC126" s="93">
        <v>0</v>
      </c>
      <c r="AD126" s="93">
        <v>0</v>
      </c>
      <c r="AE126" s="93">
        <v>0</v>
      </c>
      <c r="AF126" s="93">
        <v>0</v>
      </c>
      <c r="AG126" s="93">
        <v>0</v>
      </c>
      <c r="AH126" s="5">
        <v>0</v>
      </c>
      <c r="AI126" s="5">
        <v>0</v>
      </c>
      <c r="AJ126" s="5">
        <v>0</v>
      </c>
      <c r="AK126" s="93">
        <v>0</v>
      </c>
      <c r="AL126" s="93">
        <v>0</v>
      </c>
      <c r="AM126" s="93">
        <v>0</v>
      </c>
      <c r="AN126" s="93">
        <v>0</v>
      </c>
      <c r="AO126" s="93">
        <v>0</v>
      </c>
      <c r="AP126" s="93">
        <v>0</v>
      </c>
      <c r="AQ126" s="93">
        <v>0</v>
      </c>
      <c r="AR126" s="93">
        <v>0</v>
      </c>
      <c r="AS126" s="93">
        <v>0</v>
      </c>
      <c r="AT126" s="93">
        <v>0</v>
      </c>
      <c r="AU126" s="5">
        <v>0</v>
      </c>
      <c r="AV126" s="302"/>
    </row>
    <row r="127" spans="1:48" ht="17.25" customHeight="1">
      <c r="A127" s="530"/>
      <c r="B127" s="474"/>
      <c r="C127" s="656"/>
      <c r="D127" s="474"/>
      <c r="E127" s="476"/>
      <c r="F127" s="476"/>
      <c r="G127" s="476"/>
      <c r="H127" s="476"/>
      <c r="I127" s="476"/>
      <c r="J127" s="534"/>
      <c r="K127" s="534"/>
      <c r="L127" s="515"/>
      <c r="M127" s="515"/>
      <c r="N127" s="230">
        <f t="shared" ref="N127:T127" si="44">SUM(N122:N126)</f>
        <v>0</v>
      </c>
      <c r="O127" s="230">
        <f t="shared" si="44"/>
        <v>0</v>
      </c>
      <c r="P127" s="230">
        <f t="shared" si="44"/>
        <v>0</v>
      </c>
      <c r="Q127" s="230">
        <f t="shared" si="44"/>
        <v>0</v>
      </c>
      <c r="R127" s="230">
        <f t="shared" si="44"/>
        <v>3.8721299999999998</v>
      </c>
      <c r="S127" s="230">
        <f t="shared" si="44"/>
        <v>0</v>
      </c>
      <c r="T127" s="230">
        <f t="shared" si="44"/>
        <v>0</v>
      </c>
      <c r="U127" s="231">
        <f t="shared" si="34"/>
        <v>3.8721299999999998</v>
      </c>
      <c r="V127" s="231" t="s">
        <v>11</v>
      </c>
      <c r="W127" s="193">
        <f t="shared" ref="W127:AU127" si="45">SUM(W122:W126)</f>
        <v>0</v>
      </c>
      <c r="X127" s="193">
        <f t="shared" si="45"/>
        <v>0</v>
      </c>
      <c r="Y127" s="193">
        <f t="shared" si="45"/>
        <v>0</v>
      </c>
      <c r="Z127" s="193">
        <f t="shared" si="45"/>
        <v>0</v>
      </c>
      <c r="AA127" s="193">
        <f t="shared" si="45"/>
        <v>0</v>
      </c>
      <c r="AB127" s="193">
        <f t="shared" si="45"/>
        <v>0</v>
      </c>
      <c r="AC127" s="193">
        <f t="shared" si="45"/>
        <v>0</v>
      </c>
      <c r="AD127" s="193">
        <f t="shared" si="45"/>
        <v>0</v>
      </c>
      <c r="AE127" s="193">
        <f t="shared" si="45"/>
        <v>0</v>
      </c>
      <c r="AF127" s="193">
        <f t="shared" si="45"/>
        <v>0</v>
      </c>
      <c r="AG127" s="193">
        <f t="shared" si="45"/>
        <v>0</v>
      </c>
      <c r="AH127" s="230">
        <f t="shared" si="45"/>
        <v>0</v>
      </c>
      <c r="AI127" s="230">
        <f t="shared" si="45"/>
        <v>0</v>
      </c>
      <c r="AJ127" s="230">
        <f t="shared" si="45"/>
        <v>0</v>
      </c>
      <c r="AK127" s="193">
        <f t="shared" si="45"/>
        <v>0</v>
      </c>
      <c r="AL127" s="193">
        <f t="shared" si="45"/>
        <v>0</v>
      </c>
      <c r="AM127" s="193">
        <f t="shared" si="45"/>
        <v>0</v>
      </c>
      <c r="AN127" s="193">
        <f t="shared" si="45"/>
        <v>0</v>
      </c>
      <c r="AO127" s="193">
        <f t="shared" si="45"/>
        <v>0</v>
      </c>
      <c r="AP127" s="193">
        <f t="shared" si="45"/>
        <v>0</v>
      </c>
      <c r="AQ127" s="193">
        <f t="shared" si="45"/>
        <v>0</v>
      </c>
      <c r="AR127" s="193">
        <f t="shared" si="45"/>
        <v>0</v>
      </c>
      <c r="AS127" s="193">
        <f t="shared" si="45"/>
        <v>0</v>
      </c>
      <c r="AT127" s="193">
        <f t="shared" si="45"/>
        <v>0</v>
      </c>
      <c r="AU127" s="230">
        <f t="shared" si="45"/>
        <v>0</v>
      </c>
      <c r="AV127" s="328"/>
    </row>
    <row r="128" spans="1:48" ht="19.5" customHeight="1">
      <c r="A128" s="530"/>
      <c r="B128" s="474" t="s">
        <v>219</v>
      </c>
      <c r="C128" s="656" t="s">
        <v>75</v>
      </c>
      <c r="D128" s="474" t="s">
        <v>261</v>
      </c>
      <c r="E128" s="476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532">
        <v>2023</v>
      </c>
      <c r="K128" s="532">
        <v>2023</v>
      </c>
      <c r="L128" s="515">
        <v>3.5340400000000001</v>
      </c>
      <c r="M128" s="515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93">
        <v>0</v>
      </c>
      <c r="X128" s="93">
        <v>0</v>
      </c>
      <c r="Y128" s="93">
        <v>0</v>
      </c>
      <c r="Z128" s="93">
        <v>0</v>
      </c>
      <c r="AA128" s="93">
        <v>0</v>
      </c>
      <c r="AB128" s="93">
        <v>0</v>
      </c>
      <c r="AC128" s="93">
        <v>0</v>
      </c>
      <c r="AD128" s="93">
        <v>0</v>
      </c>
      <c r="AE128" s="93">
        <v>0</v>
      </c>
      <c r="AF128" s="93">
        <v>0</v>
      </c>
      <c r="AG128" s="93">
        <v>0</v>
      </c>
      <c r="AH128" s="5">
        <v>0</v>
      </c>
      <c r="AI128" s="5">
        <v>0</v>
      </c>
      <c r="AJ128" s="5">
        <v>0</v>
      </c>
      <c r="AK128" s="93">
        <v>0</v>
      </c>
      <c r="AL128" s="93">
        <v>0</v>
      </c>
      <c r="AM128" s="93">
        <v>0</v>
      </c>
      <c r="AN128" s="93">
        <v>0</v>
      </c>
      <c r="AO128" s="93">
        <v>0</v>
      </c>
      <c r="AP128" s="93">
        <v>0</v>
      </c>
      <c r="AQ128" s="93">
        <v>0</v>
      </c>
      <c r="AR128" s="93">
        <v>0</v>
      </c>
      <c r="AS128" s="93">
        <v>0</v>
      </c>
      <c r="AT128" s="93">
        <v>0</v>
      </c>
      <c r="AU128" s="5">
        <v>0</v>
      </c>
      <c r="AV128" s="302"/>
    </row>
    <row r="129" spans="1:48" ht="19.5" customHeight="1">
      <c r="A129" s="530"/>
      <c r="B129" s="474"/>
      <c r="C129" s="656"/>
      <c r="D129" s="474"/>
      <c r="E129" s="476"/>
      <c r="F129" s="6" t="s">
        <v>19</v>
      </c>
      <c r="G129" s="6" t="s">
        <v>22</v>
      </c>
      <c r="H129" s="6" t="s">
        <v>307</v>
      </c>
      <c r="I129" s="6" t="s">
        <v>307</v>
      </c>
      <c r="J129" s="533"/>
      <c r="K129" s="533"/>
      <c r="L129" s="515"/>
      <c r="M129" s="515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93">
        <v>0</v>
      </c>
      <c r="X129" s="93">
        <v>0</v>
      </c>
      <c r="Y129" s="93">
        <v>0</v>
      </c>
      <c r="Z129" s="93">
        <v>0</v>
      </c>
      <c r="AA129" s="93">
        <v>0</v>
      </c>
      <c r="AB129" s="93">
        <v>0</v>
      </c>
      <c r="AC129" s="93">
        <v>0</v>
      </c>
      <c r="AD129" s="93">
        <v>0</v>
      </c>
      <c r="AE129" s="93">
        <v>0</v>
      </c>
      <c r="AF129" s="93">
        <v>0</v>
      </c>
      <c r="AG129" s="93">
        <v>0</v>
      </c>
      <c r="AH129" s="5">
        <v>0</v>
      </c>
      <c r="AI129" s="5">
        <v>0</v>
      </c>
      <c r="AJ129" s="5">
        <v>0</v>
      </c>
      <c r="AK129" s="93">
        <v>0</v>
      </c>
      <c r="AL129" s="93">
        <v>0</v>
      </c>
      <c r="AM129" s="93">
        <v>0</v>
      </c>
      <c r="AN129" s="93">
        <v>0</v>
      </c>
      <c r="AO129" s="93">
        <v>0</v>
      </c>
      <c r="AP129" s="93">
        <v>0</v>
      </c>
      <c r="AQ129" s="93">
        <v>0</v>
      </c>
      <c r="AR129" s="93">
        <v>0</v>
      </c>
      <c r="AS129" s="93">
        <v>0</v>
      </c>
      <c r="AT129" s="93">
        <v>0</v>
      </c>
      <c r="AU129" s="5">
        <v>0</v>
      </c>
      <c r="AV129" s="302"/>
    </row>
    <row r="130" spans="1:48" ht="19.5" customHeight="1">
      <c r="A130" s="530"/>
      <c r="B130" s="474"/>
      <c r="C130" s="656"/>
      <c r="D130" s="474"/>
      <c r="E130" s="476"/>
      <c r="F130" s="476" t="s">
        <v>39</v>
      </c>
      <c r="G130" s="476" t="s">
        <v>21</v>
      </c>
      <c r="H130" s="476" t="s">
        <v>376</v>
      </c>
      <c r="I130" s="476" t="s">
        <v>317</v>
      </c>
      <c r="J130" s="533"/>
      <c r="K130" s="533"/>
      <c r="L130" s="515"/>
      <c r="M130" s="515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93">
        <v>0</v>
      </c>
      <c r="X130" s="93">
        <v>0</v>
      </c>
      <c r="Y130" s="93">
        <v>0</v>
      </c>
      <c r="Z130" s="93">
        <v>0</v>
      </c>
      <c r="AA130" s="93">
        <v>0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0</v>
      </c>
      <c r="AH130" s="5">
        <v>0</v>
      </c>
      <c r="AI130" s="5">
        <v>0</v>
      </c>
      <c r="AJ130" s="5">
        <v>0</v>
      </c>
      <c r="AK130" s="93">
        <v>0</v>
      </c>
      <c r="AL130" s="93">
        <v>0</v>
      </c>
      <c r="AM130" s="93">
        <v>0</v>
      </c>
      <c r="AN130" s="93">
        <v>0</v>
      </c>
      <c r="AO130" s="93">
        <v>0</v>
      </c>
      <c r="AP130" s="93">
        <v>0</v>
      </c>
      <c r="AQ130" s="93">
        <v>0</v>
      </c>
      <c r="AR130" s="93">
        <v>0</v>
      </c>
      <c r="AS130" s="93">
        <v>0</v>
      </c>
      <c r="AT130" s="93">
        <v>0</v>
      </c>
      <c r="AU130" s="5">
        <v>0</v>
      </c>
      <c r="AV130" s="302"/>
    </row>
    <row r="131" spans="1:48" ht="19.5" customHeight="1">
      <c r="A131" s="530"/>
      <c r="B131" s="474"/>
      <c r="C131" s="656"/>
      <c r="D131" s="474"/>
      <c r="E131" s="476"/>
      <c r="F131" s="476"/>
      <c r="G131" s="476"/>
      <c r="H131" s="476"/>
      <c r="I131" s="476"/>
      <c r="J131" s="533"/>
      <c r="K131" s="533"/>
      <c r="L131" s="515"/>
      <c r="M131" s="515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93">
        <v>0</v>
      </c>
      <c r="X131" s="93">
        <v>0</v>
      </c>
      <c r="Y131" s="93">
        <v>0</v>
      </c>
      <c r="Z131" s="93">
        <v>0</v>
      </c>
      <c r="AA131" s="93">
        <v>0</v>
      </c>
      <c r="AB131" s="93">
        <v>0</v>
      </c>
      <c r="AC131" s="93">
        <v>0</v>
      </c>
      <c r="AD131" s="93">
        <v>0</v>
      </c>
      <c r="AE131" s="93">
        <v>0</v>
      </c>
      <c r="AF131" s="93">
        <v>0</v>
      </c>
      <c r="AG131" s="93">
        <v>0</v>
      </c>
      <c r="AH131" s="5">
        <v>0</v>
      </c>
      <c r="AI131" s="5">
        <v>0</v>
      </c>
      <c r="AJ131" s="5">
        <v>0</v>
      </c>
      <c r="AK131" s="93">
        <v>0</v>
      </c>
      <c r="AL131" s="93">
        <v>0</v>
      </c>
      <c r="AM131" s="93">
        <v>0</v>
      </c>
      <c r="AN131" s="93">
        <v>0</v>
      </c>
      <c r="AO131" s="93">
        <v>0</v>
      </c>
      <c r="AP131" s="93">
        <v>0</v>
      </c>
      <c r="AQ131" s="93">
        <v>0</v>
      </c>
      <c r="AR131" s="93">
        <v>0</v>
      </c>
      <c r="AS131" s="93">
        <v>0</v>
      </c>
      <c r="AT131" s="93">
        <v>0</v>
      </c>
      <c r="AU131" s="5">
        <v>0</v>
      </c>
      <c r="AV131" s="302"/>
    </row>
    <row r="132" spans="1:48" ht="18" customHeight="1">
      <c r="A132" s="530"/>
      <c r="B132" s="474"/>
      <c r="C132" s="656"/>
      <c r="D132" s="474"/>
      <c r="E132" s="476"/>
      <c r="F132" s="476"/>
      <c r="G132" s="476"/>
      <c r="H132" s="476"/>
      <c r="I132" s="476"/>
      <c r="J132" s="533"/>
      <c r="K132" s="533"/>
      <c r="L132" s="515"/>
      <c r="M132" s="515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93">
        <v>0</v>
      </c>
      <c r="X132" s="93">
        <v>0</v>
      </c>
      <c r="Y132" s="93">
        <v>0</v>
      </c>
      <c r="Z132" s="93">
        <v>0</v>
      </c>
      <c r="AA132" s="93">
        <v>0</v>
      </c>
      <c r="AB132" s="93">
        <v>0</v>
      </c>
      <c r="AC132" s="93">
        <v>0</v>
      </c>
      <c r="AD132" s="93">
        <v>0</v>
      </c>
      <c r="AE132" s="93">
        <v>0</v>
      </c>
      <c r="AF132" s="93">
        <v>0</v>
      </c>
      <c r="AG132" s="93">
        <v>0</v>
      </c>
      <c r="AH132" s="5">
        <v>0</v>
      </c>
      <c r="AI132" s="5">
        <v>0</v>
      </c>
      <c r="AJ132" s="5">
        <v>0</v>
      </c>
      <c r="AK132" s="93">
        <v>0</v>
      </c>
      <c r="AL132" s="93">
        <v>0</v>
      </c>
      <c r="AM132" s="93">
        <v>0</v>
      </c>
      <c r="AN132" s="93">
        <v>0</v>
      </c>
      <c r="AO132" s="93">
        <v>0</v>
      </c>
      <c r="AP132" s="93">
        <v>0</v>
      </c>
      <c r="AQ132" s="93">
        <v>0</v>
      </c>
      <c r="AR132" s="93">
        <v>0</v>
      </c>
      <c r="AS132" s="93">
        <v>0</v>
      </c>
      <c r="AT132" s="93">
        <v>0</v>
      </c>
      <c r="AU132" s="5">
        <v>0</v>
      </c>
      <c r="AV132" s="302"/>
    </row>
    <row r="133" spans="1:48" ht="17.25" customHeight="1">
      <c r="A133" s="530"/>
      <c r="B133" s="474"/>
      <c r="C133" s="656"/>
      <c r="D133" s="474"/>
      <c r="E133" s="476"/>
      <c r="F133" s="476"/>
      <c r="G133" s="476"/>
      <c r="H133" s="476"/>
      <c r="I133" s="476"/>
      <c r="J133" s="534"/>
      <c r="K133" s="534"/>
      <c r="L133" s="515"/>
      <c r="M133" s="515"/>
      <c r="N133" s="230">
        <f t="shared" ref="N133:T133" si="47">SUM(N128:N132)</f>
        <v>0</v>
      </c>
      <c r="O133" s="230">
        <f t="shared" si="47"/>
        <v>0</v>
      </c>
      <c r="P133" s="230">
        <f t="shared" si="47"/>
        <v>0</v>
      </c>
      <c r="Q133" s="230">
        <f t="shared" si="47"/>
        <v>0</v>
      </c>
      <c r="R133" s="230">
        <f t="shared" si="47"/>
        <v>3.5340400000000001</v>
      </c>
      <c r="S133" s="230">
        <f t="shared" si="47"/>
        <v>0</v>
      </c>
      <c r="T133" s="230">
        <f t="shared" si="47"/>
        <v>0</v>
      </c>
      <c r="U133" s="231">
        <f t="shared" si="34"/>
        <v>3.5340400000000001</v>
      </c>
      <c r="V133" s="231" t="s">
        <v>11</v>
      </c>
      <c r="W133" s="193">
        <f t="shared" ref="W133:AU133" si="48">SUM(W128:W132)</f>
        <v>0</v>
      </c>
      <c r="X133" s="193">
        <f t="shared" si="48"/>
        <v>0</v>
      </c>
      <c r="Y133" s="193">
        <f t="shared" si="48"/>
        <v>0</v>
      </c>
      <c r="Z133" s="193">
        <f t="shared" si="48"/>
        <v>0</v>
      </c>
      <c r="AA133" s="193">
        <f t="shared" si="48"/>
        <v>0</v>
      </c>
      <c r="AB133" s="193">
        <f t="shared" si="48"/>
        <v>0</v>
      </c>
      <c r="AC133" s="193">
        <f t="shared" si="48"/>
        <v>0</v>
      </c>
      <c r="AD133" s="193">
        <f t="shared" si="48"/>
        <v>0</v>
      </c>
      <c r="AE133" s="193">
        <f t="shared" si="48"/>
        <v>0</v>
      </c>
      <c r="AF133" s="193">
        <f t="shared" si="48"/>
        <v>0</v>
      </c>
      <c r="AG133" s="193">
        <f t="shared" si="48"/>
        <v>0</v>
      </c>
      <c r="AH133" s="230">
        <f t="shared" si="48"/>
        <v>0</v>
      </c>
      <c r="AI133" s="230">
        <f t="shared" si="48"/>
        <v>0</v>
      </c>
      <c r="AJ133" s="230">
        <f t="shared" si="48"/>
        <v>0</v>
      </c>
      <c r="AK133" s="193">
        <f t="shared" si="48"/>
        <v>0</v>
      </c>
      <c r="AL133" s="193">
        <f t="shared" si="48"/>
        <v>0</v>
      </c>
      <c r="AM133" s="193">
        <f t="shared" si="48"/>
        <v>0</v>
      </c>
      <c r="AN133" s="193">
        <f t="shared" si="48"/>
        <v>0</v>
      </c>
      <c r="AO133" s="193">
        <f t="shared" si="48"/>
        <v>0</v>
      </c>
      <c r="AP133" s="193">
        <f t="shared" si="48"/>
        <v>0</v>
      </c>
      <c r="AQ133" s="193">
        <f t="shared" si="48"/>
        <v>0</v>
      </c>
      <c r="AR133" s="193">
        <f t="shared" si="48"/>
        <v>0</v>
      </c>
      <c r="AS133" s="193">
        <f t="shared" si="48"/>
        <v>0</v>
      </c>
      <c r="AT133" s="193">
        <f t="shared" si="48"/>
        <v>0</v>
      </c>
      <c r="AU133" s="230">
        <f t="shared" si="48"/>
        <v>0</v>
      </c>
      <c r="AV133" s="328"/>
    </row>
    <row r="134" spans="1:48" ht="19.5" customHeight="1">
      <c r="A134" s="530"/>
      <c r="B134" s="474" t="s">
        <v>220</v>
      </c>
      <c r="C134" s="656" t="s">
        <v>131</v>
      </c>
      <c r="D134" s="474" t="s">
        <v>261</v>
      </c>
      <c r="E134" s="476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532">
        <v>2023</v>
      </c>
      <c r="K134" s="532">
        <v>2023</v>
      </c>
      <c r="L134" s="515">
        <v>5.1384600000000002</v>
      </c>
      <c r="M134" s="515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93">
        <v>0</v>
      </c>
      <c r="X134" s="93">
        <v>0</v>
      </c>
      <c r="Y134" s="93">
        <v>0</v>
      </c>
      <c r="Z134" s="93">
        <v>0</v>
      </c>
      <c r="AA134" s="93">
        <v>0</v>
      </c>
      <c r="AB134" s="93">
        <v>0</v>
      </c>
      <c r="AC134" s="93">
        <v>0</v>
      </c>
      <c r="AD134" s="93">
        <v>0</v>
      </c>
      <c r="AE134" s="93">
        <v>0</v>
      </c>
      <c r="AF134" s="93">
        <v>0</v>
      </c>
      <c r="AG134" s="93">
        <v>0</v>
      </c>
      <c r="AH134" s="5">
        <v>0</v>
      </c>
      <c r="AI134" s="5">
        <v>0</v>
      </c>
      <c r="AJ134" s="5">
        <v>0</v>
      </c>
      <c r="AK134" s="93">
        <v>0</v>
      </c>
      <c r="AL134" s="93">
        <v>0</v>
      </c>
      <c r="AM134" s="93">
        <v>0</v>
      </c>
      <c r="AN134" s="93">
        <v>0</v>
      </c>
      <c r="AO134" s="93">
        <v>0</v>
      </c>
      <c r="AP134" s="93">
        <v>0</v>
      </c>
      <c r="AQ134" s="93">
        <v>0</v>
      </c>
      <c r="AR134" s="93">
        <v>0</v>
      </c>
      <c r="AS134" s="93">
        <v>0</v>
      </c>
      <c r="AT134" s="93">
        <v>0</v>
      </c>
      <c r="AU134" s="5">
        <v>0</v>
      </c>
      <c r="AV134" s="302"/>
    </row>
    <row r="135" spans="1:48" ht="19.5" customHeight="1">
      <c r="A135" s="530"/>
      <c r="B135" s="474"/>
      <c r="C135" s="656"/>
      <c r="D135" s="474"/>
      <c r="E135" s="476"/>
      <c r="F135" s="6" t="s">
        <v>19</v>
      </c>
      <c r="G135" s="6" t="s">
        <v>22</v>
      </c>
      <c r="H135" s="6" t="s">
        <v>308</v>
      </c>
      <c r="I135" s="6" t="s">
        <v>308</v>
      </c>
      <c r="J135" s="533"/>
      <c r="K135" s="533"/>
      <c r="L135" s="515"/>
      <c r="M135" s="515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93">
        <v>0</v>
      </c>
      <c r="X135" s="93">
        <v>0</v>
      </c>
      <c r="Y135" s="93">
        <v>0</v>
      </c>
      <c r="Z135" s="93">
        <v>0</v>
      </c>
      <c r="AA135" s="93">
        <v>0</v>
      </c>
      <c r="AB135" s="93">
        <v>0</v>
      </c>
      <c r="AC135" s="93">
        <v>0</v>
      </c>
      <c r="AD135" s="93">
        <v>0</v>
      </c>
      <c r="AE135" s="93">
        <v>0</v>
      </c>
      <c r="AF135" s="93">
        <v>0</v>
      </c>
      <c r="AG135" s="93">
        <v>0</v>
      </c>
      <c r="AH135" s="5">
        <v>0</v>
      </c>
      <c r="AI135" s="5">
        <v>0</v>
      </c>
      <c r="AJ135" s="5">
        <v>0</v>
      </c>
      <c r="AK135" s="93">
        <v>0</v>
      </c>
      <c r="AL135" s="93">
        <v>0</v>
      </c>
      <c r="AM135" s="93">
        <v>0</v>
      </c>
      <c r="AN135" s="93">
        <v>0</v>
      </c>
      <c r="AO135" s="93">
        <v>0</v>
      </c>
      <c r="AP135" s="93">
        <v>0</v>
      </c>
      <c r="AQ135" s="93">
        <v>0</v>
      </c>
      <c r="AR135" s="93">
        <v>0</v>
      </c>
      <c r="AS135" s="93">
        <v>0</v>
      </c>
      <c r="AT135" s="93">
        <v>0</v>
      </c>
      <c r="AU135" s="5">
        <v>0</v>
      </c>
      <c r="AV135" s="302"/>
    </row>
    <row r="136" spans="1:48" ht="19.5" customHeight="1">
      <c r="A136" s="530"/>
      <c r="B136" s="474"/>
      <c r="C136" s="656"/>
      <c r="D136" s="474"/>
      <c r="E136" s="476"/>
      <c r="F136" s="476" t="s">
        <v>39</v>
      </c>
      <c r="G136" s="476" t="s">
        <v>21</v>
      </c>
      <c r="H136" s="476" t="s">
        <v>378</v>
      </c>
      <c r="I136" s="476" t="s">
        <v>366</v>
      </c>
      <c r="J136" s="533"/>
      <c r="K136" s="533"/>
      <c r="L136" s="515"/>
      <c r="M136" s="515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93">
        <v>0</v>
      </c>
      <c r="X136" s="93">
        <v>0</v>
      </c>
      <c r="Y136" s="93">
        <v>0</v>
      </c>
      <c r="Z136" s="93">
        <v>0</v>
      </c>
      <c r="AA136" s="93">
        <v>0</v>
      </c>
      <c r="AB136" s="93">
        <v>0</v>
      </c>
      <c r="AC136" s="93">
        <v>0</v>
      </c>
      <c r="AD136" s="93">
        <v>0</v>
      </c>
      <c r="AE136" s="93">
        <v>0</v>
      </c>
      <c r="AF136" s="93">
        <v>0</v>
      </c>
      <c r="AG136" s="93">
        <v>0</v>
      </c>
      <c r="AH136" s="5">
        <v>0</v>
      </c>
      <c r="AI136" s="5">
        <v>0</v>
      </c>
      <c r="AJ136" s="5">
        <v>0</v>
      </c>
      <c r="AK136" s="93">
        <v>0</v>
      </c>
      <c r="AL136" s="93">
        <v>0</v>
      </c>
      <c r="AM136" s="93">
        <v>0</v>
      </c>
      <c r="AN136" s="93">
        <v>0</v>
      </c>
      <c r="AO136" s="93">
        <v>0</v>
      </c>
      <c r="AP136" s="93">
        <v>0</v>
      </c>
      <c r="AQ136" s="93">
        <v>0</v>
      </c>
      <c r="AR136" s="93">
        <v>0</v>
      </c>
      <c r="AS136" s="93">
        <v>0</v>
      </c>
      <c r="AT136" s="93">
        <v>0</v>
      </c>
      <c r="AU136" s="5">
        <v>0</v>
      </c>
      <c r="AV136" s="302"/>
    </row>
    <row r="137" spans="1:48" ht="19.5" customHeight="1">
      <c r="A137" s="530"/>
      <c r="B137" s="474"/>
      <c r="C137" s="656"/>
      <c r="D137" s="474"/>
      <c r="E137" s="476"/>
      <c r="F137" s="476"/>
      <c r="G137" s="476"/>
      <c r="H137" s="476"/>
      <c r="I137" s="476"/>
      <c r="J137" s="533"/>
      <c r="K137" s="533"/>
      <c r="L137" s="515"/>
      <c r="M137" s="515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93">
        <v>0</v>
      </c>
      <c r="X137" s="93">
        <v>0</v>
      </c>
      <c r="Y137" s="93">
        <v>0</v>
      </c>
      <c r="Z137" s="93">
        <v>0</v>
      </c>
      <c r="AA137" s="93">
        <v>0</v>
      </c>
      <c r="AB137" s="93">
        <v>0</v>
      </c>
      <c r="AC137" s="93">
        <v>0</v>
      </c>
      <c r="AD137" s="93">
        <v>0</v>
      </c>
      <c r="AE137" s="93">
        <v>0</v>
      </c>
      <c r="AF137" s="93">
        <v>0</v>
      </c>
      <c r="AG137" s="93">
        <v>0</v>
      </c>
      <c r="AH137" s="5">
        <v>0</v>
      </c>
      <c r="AI137" s="5">
        <v>0</v>
      </c>
      <c r="AJ137" s="5">
        <v>0</v>
      </c>
      <c r="AK137" s="93">
        <v>0</v>
      </c>
      <c r="AL137" s="93">
        <v>0</v>
      </c>
      <c r="AM137" s="93">
        <v>0</v>
      </c>
      <c r="AN137" s="93">
        <v>0</v>
      </c>
      <c r="AO137" s="93">
        <v>0</v>
      </c>
      <c r="AP137" s="93">
        <v>0</v>
      </c>
      <c r="AQ137" s="93">
        <v>0</v>
      </c>
      <c r="AR137" s="93">
        <v>0</v>
      </c>
      <c r="AS137" s="93">
        <v>0</v>
      </c>
      <c r="AT137" s="93">
        <v>0</v>
      </c>
      <c r="AU137" s="5">
        <v>0</v>
      </c>
      <c r="AV137" s="302"/>
    </row>
    <row r="138" spans="1:48" ht="18" customHeight="1">
      <c r="A138" s="530"/>
      <c r="B138" s="474"/>
      <c r="C138" s="656"/>
      <c r="D138" s="474"/>
      <c r="E138" s="476"/>
      <c r="F138" s="476"/>
      <c r="G138" s="476"/>
      <c r="H138" s="476"/>
      <c r="I138" s="476"/>
      <c r="J138" s="533"/>
      <c r="K138" s="533"/>
      <c r="L138" s="515"/>
      <c r="M138" s="515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93">
        <v>0</v>
      </c>
      <c r="X138" s="93">
        <v>0</v>
      </c>
      <c r="Y138" s="93">
        <v>0</v>
      </c>
      <c r="Z138" s="93">
        <v>0</v>
      </c>
      <c r="AA138" s="93">
        <v>0</v>
      </c>
      <c r="AB138" s="93">
        <v>0</v>
      </c>
      <c r="AC138" s="93">
        <v>0</v>
      </c>
      <c r="AD138" s="93">
        <v>0</v>
      </c>
      <c r="AE138" s="93">
        <v>0</v>
      </c>
      <c r="AF138" s="93">
        <v>0</v>
      </c>
      <c r="AG138" s="93">
        <v>0</v>
      </c>
      <c r="AH138" s="5">
        <v>0</v>
      </c>
      <c r="AI138" s="5">
        <v>0</v>
      </c>
      <c r="AJ138" s="5">
        <v>0</v>
      </c>
      <c r="AK138" s="93">
        <v>0</v>
      </c>
      <c r="AL138" s="93">
        <v>0</v>
      </c>
      <c r="AM138" s="93">
        <v>0</v>
      </c>
      <c r="AN138" s="93">
        <v>0</v>
      </c>
      <c r="AO138" s="93">
        <v>0</v>
      </c>
      <c r="AP138" s="93">
        <v>0</v>
      </c>
      <c r="AQ138" s="93">
        <v>0</v>
      </c>
      <c r="AR138" s="93">
        <v>0</v>
      </c>
      <c r="AS138" s="93">
        <v>0</v>
      </c>
      <c r="AT138" s="93">
        <v>0</v>
      </c>
      <c r="AU138" s="5">
        <v>0</v>
      </c>
      <c r="AV138" s="302"/>
    </row>
    <row r="139" spans="1:48" ht="17.25" customHeight="1">
      <c r="A139" s="531"/>
      <c r="B139" s="474"/>
      <c r="C139" s="656"/>
      <c r="D139" s="474"/>
      <c r="E139" s="476"/>
      <c r="F139" s="476"/>
      <c r="G139" s="476"/>
      <c r="H139" s="476"/>
      <c r="I139" s="476"/>
      <c r="J139" s="534"/>
      <c r="K139" s="534"/>
      <c r="L139" s="515"/>
      <c r="M139" s="515"/>
      <c r="N139" s="230">
        <f t="shared" ref="N139:T139" si="50">SUM(N134:N138)</f>
        <v>0</v>
      </c>
      <c r="O139" s="230">
        <f t="shared" si="50"/>
        <v>0</v>
      </c>
      <c r="P139" s="230">
        <f t="shared" si="50"/>
        <v>0</v>
      </c>
      <c r="Q139" s="230">
        <f t="shared" si="50"/>
        <v>0</v>
      </c>
      <c r="R139" s="230">
        <f t="shared" si="50"/>
        <v>5.1384600000000002</v>
      </c>
      <c r="S139" s="230">
        <f t="shared" si="50"/>
        <v>0</v>
      </c>
      <c r="T139" s="230">
        <f t="shared" si="50"/>
        <v>0</v>
      </c>
      <c r="U139" s="231">
        <f t="shared" si="34"/>
        <v>5.1384600000000002</v>
      </c>
      <c r="V139" s="231" t="s">
        <v>11</v>
      </c>
      <c r="W139" s="193">
        <f t="shared" ref="W139:AU139" si="51">SUM(W134:W138)</f>
        <v>0</v>
      </c>
      <c r="X139" s="193">
        <f t="shared" si="51"/>
        <v>0</v>
      </c>
      <c r="Y139" s="193">
        <f t="shared" si="51"/>
        <v>0</v>
      </c>
      <c r="Z139" s="193">
        <f t="shared" si="51"/>
        <v>0</v>
      </c>
      <c r="AA139" s="193">
        <f t="shared" si="51"/>
        <v>0</v>
      </c>
      <c r="AB139" s="193">
        <f t="shared" si="51"/>
        <v>0</v>
      </c>
      <c r="AC139" s="193">
        <f t="shared" si="51"/>
        <v>0</v>
      </c>
      <c r="AD139" s="193">
        <f t="shared" si="51"/>
        <v>0</v>
      </c>
      <c r="AE139" s="193">
        <f t="shared" si="51"/>
        <v>0</v>
      </c>
      <c r="AF139" s="193">
        <f t="shared" si="51"/>
        <v>0</v>
      </c>
      <c r="AG139" s="193">
        <f t="shared" si="51"/>
        <v>0</v>
      </c>
      <c r="AH139" s="230">
        <f t="shared" si="51"/>
        <v>0</v>
      </c>
      <c r="AI139" s="230">
        <f t="shared" si="51"/>
        <v>0</v>
      </c>
      <c r="AJ139" s="230">
        <f t="shared" si="51"/>
        <v>0</v>
      </c>
      <c r="AK139" s="193">
        <f t="shared" si="51"/>
        <v>0</v>
      </c>
      <c r="AL139" s="193">
        <f t="shared" si="51"/>
        <v>0</v>
      </c>
      <c r="AM139" s="193">
        <f t="shared" si="51"/>
        <v>0</v>
      </c>
      <c r="AN139" s="193">
        <f t="shared" si="51"/>
        <v>0</v>
      </c>
      <c r="AO139" s="193">
        <f t="shared" si="51"/>
        <v>0</v>
      </c>
      <c r="AP139" s="193">
        <f t="shared" si="51"/>
        <v>0</v>
      </c>
      <c r="AQ139" s="193">
        <f t="shared" si="51"/>
        <v>0</v>
      </c>
      <c r="AR139" s="193">
        <f t="shared" si="51"/>
        <v>0</v>
      </c>
      <c r="AS139" s="193">
        <f t="shared" si="51"/>
        <v>0</v>
      </c>
      <c r="AT139" s="193">
        <f t="shared" si="51"/>
        <v>0</v>
      </c>
      <c r="AU139" s="230">
        <f t="shared" si="51"/>
        <v>0</v>
      </c>
      <c r="AV139" s="328"/>
    </row>
    <row r="140" spans="1:48" ht="15.75" hidden="1" customHeight="1">
      <c r="A140" s="467" t="s">
        <v>163</v>
      </c>
      <c r="B140" s="468"/>
      <c r="C140" s="468"/>
      <c r="D140" s="468"/>
      <c r="E140" s="468"/>
      <c r="F140" s="468"/>
      <c r="G140" s="468"/>
      <c r="H140" s="468"/>
      <c r="I140" s="468"/>
      <c r="J140" s="468"/>
      <c r="K140" s="468"/>
      <c r="L140" s="468"/>
      <c r="M140" s="468"/>
      <c r="N140" s="468"/>
      <c r="O140" s="468"/>
      <c r="P140" s="468"/>
      <c r="Q140" s="468"/>
      <c r="R140" s="468"/>
      <c r="S140" s="468"/>
      <c r="T140" s="468"/>
      <c r="U140" s="468"/>
      <c r="V140" s="468"/>
      <c r="W140" s="469"/>
      <c r="X140" s="469"/>
      <c r="Y140" s="469"/>
      <c r="Z140" s="469"/>
      <c r="AA140" s="469"/>
      <c r="AB140" s="469"/>
      <c r="AC140" s="469"/>
      <c r="AD140" s="469"/>
      <c r="AE140" s="469"/>
      <c r="AF140" s="469"/>
      <c r="AG140" s="469"/>
      <c r="AH140" s="469"/>
      <c r="AI140" s="469"/>
      <c r="AJ140" s="469"/>
      <c r="AK140" s="469"/>
      <c r="AL140" s="469"/>
      <c r="AM140" s="469"/>
      <c r="AN140" s="469"/>
      <c r="AO140" s="469"/>
      <c r="AP140" s="469"/>
      <c r="AQ140" s="469"/>
      <c r="AR140" s="469"/>
      <c r="AS140" s="469"/>
      <c r="AT140" s="469"/>
      <c r="AU140" s="469"/>
      <c r="AV140" s="470"/>
    </row>
    <row r="141" spans="1:48" ht="19.5" customHeight="1">
      <c r="A141" s="525"/>
      <c r="B141" s="474" t="s">
        <v>221</v>
      </c>
      <c r="C141" s="656" t="s">
        <v>76</v>
      </c>
      <c r="D141" s="474" t="s">
        <v>261</v>
      </c>
      <c r="E141" s="476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517">
        <v>2023</v>
      </c>
      <c r="K141" s="517">
        <v>2023</v>
      </c>
      <c r="L141" s="515">
        <v>5.19611</v>
      </c>
      <c r="M141" s="515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93">
        <v>0</v>
      </c>
      <c r="X141" s="93">
        <v>0</v>
      </c>
      <c r="Y141" s="93">
        <v>0</v>
      </c>
      <c r="Z141" s="93">
        <v>0</v>
      </c>
      <c r="AA141" s="93">
        <v>0</v>
      </c>
      <c r="AB141" s="93">
        <v>0</v>
      </c>
      <c r="AC141" s="93">
        <v>0</v>
      </c>
      <c r="AD141" s="93">
        <v>0</v>
      </c>
      <c r="AE141" s="93">
        <v>0</v>
      </c>
      <c r="AF141" s="93">
        <v>0</v>
      </c>
      <c r="AG141" s="93">
        <v>0</v>
      </c>
      <c r="AH141" s="5">
        <v>0</v>
      </c>
      <c r="AI141" s="5">
        <v>0</v>
      </c>
      <c r="AJ141" s="5">
        <v>0</v>
      </c>
      <c r="AK141" s="93">
        <v>0</v>
      </c>
      <c r="AL141" s="93">
        <v>0</v>
      </c>
      <c r="AM141" s="93">
        <v>0</v>
      </c>
      <c r="AN141" s="93">
        <v>0</v>
      </c>
      <c r="AO141" s="93">
        <v>0</v>
      </c>
      <c r="AP141" s="93">
        <v>0</v>
      </c>
      <c r="AQ141" s="93">
        <v>0</v>
      </c>
      <c r="AR141" s="93">
        <v>0</v>
      </c>
      <c r="AS141" s="93">
        <v>0</v>
      </c>
      <c r="AT141" s="93">
        <v>0</v>
      </c>
      <c r="AU141" s="5">
        <v>0</v>
      </c>
      <c r="AV141" s="302"/>
    </row>
    <row r="142" spans="1:48" ht="19.5" customHeight="1">
      <c r="A142" s="526"/>
      <c r="B142" s="474"/>
      <c r="C142" s="656"/>
      <c r="D142" s="474"/>
      <c r="E142" s="476"/>
      <c r="F142" s="6" t="s">
        <v>19</v>
      </c>
      <c r="G142" s="6" t="s">
        <v>22</v>
      </c>
      <c r="H142" s="6" t="s">
        <v>310</v>
      </c>
      <c r="I142" s="6" t="s">
        <v>310</v>
      </c>
      <c r="J142" s="517"/>
      <c r="K142" s="517"/>
      <c r="L142" s="515"/>
      <c r="M142" s="515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93">
        <v>0</v>
      </c>
      <c r="X142" s="93">
        <v>0</v>
      </c>
      <c r="Y142" s="93">
        <v>0</v>
      </c>
      <c r="Z142" s="93">
        <v>0</v>
      </c>
      <c r="AA142" s="93">
        <v>0</v>
      </c>
      <c r="AB142" s="93">
        <v>0</v>
      </c>
      <c r="AC142" s="93">
        <v>0</v>
      </c>
      <c r="AD142" s="93">
        <v>0</v>
      </c>
      <c r="AE142" s="93">
        <v>0</v>
      </c>
      <c r="AF142" s="93">
        <v>0</v>
      </c>
      <c r="AG142" s="93">
        <v>0</v>
      </c>
      <c r="AH142" s="5">
        <v>0</v>
      </c>
      <c r="AI142" s="5">
        <v>0</v>
      </c>
      <c r="AJ142" s="5">
        <v>0</v>
      </c>
      <c r="AK142" s="93">
        <v>0</v>
      </c>
      <c r="AL142" s="93">
        <v>0</v>
      </c>
      <c r="AM142" s="93">
        <v>0</v>
      </c>
      <c r="AN142" s="93">
        <v>0</v>
      </c>
      <c r="AO142" s="93">
        <v>0</v>
      </c>
      <c r="AP142" s="93">
        <v>0</v>
      </c>
      <c r="AQ142" s="93">
        <v>0</v>
      </c>
      <c r="AR142" s="93">
        <v>0</v>
      </c>
      <c r="AS142" s="93">
        <v>0</v>
      </c>
      <c r="AT142" s="93">
        <v>0</v>
      </c>
      <c r="AU142" s="5">
        <v>0</v>
      </c>
      <c r="AV142" s="302"/>
    </row>
    <row r="143" spans="1:48" ht="19.5" customHeight="1">
      <c r="A143" s="526"/>
      <c r="B143" s="474"/>
      <c r="C143" s="656"/>
      <c r="D143" s="474"/>
      <c r="E143" s="476"/>
      <c r="F143" s="476" t="s">
        <v>39</v>
      </c>
      <c r="G143" s="476" t="s">
        <v>21</v>
      </c>
      <c r="H143" s="476" t="s">
        <v>303</v>
      </c>
      <c r="I143" s="476" t="s">
        <v>380</v>
      </c>
      <c r="J143" s="517"/>
      <c r="K143" s="517"/>
      <c r="L143" s="515"/>
      <c r="M143" s="515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93">
        <v>0</v>
      </c>
      <c r="X143" s="93">
        <v>0</v>
      </c>
      <c r="Y143" s="93">
        <v>0</v>
      </c>
      <c r="Z143" s="93">
        <v>0</v>
      </c>
      <c r="AA143" s="93">
        <v>0</v>
      </c>
      <c r="AB143" s="93">
        <v>0</v>
      </c>
      <c r="AC143" s="93">
        <v>0</v>
      </c>
      <c r="AD143" s="93">
        <v>0</v>
      </c>
      <c r="AE143" s="93">
        <v>0</v>
      </c>
      <c r="AF143" s="93">
        <v>0</v>
      </c>
      <c r="AG143" s="93">
        <v>0</v>
      </c>
      <c r="AH143" s="5">
        <v>0</v>
      </c>
      <c r="AI143" s="5">
        <v>0</v>
      </c>
      <c r="AJ143" s="5">
        <v>0</v>
      </c>
      <c r="AK143" s="93">
        <v>0</v>
      </c>
      <c r="AL143" s="93">
        <v>0</v>
      </c>
      <c r="AM143" s="93">
        <v>0</v>
      </c>
      <c r="AN143" s="93">
        <v>0</v>
      </c>
      <c r="AO143" s="93">
        <v>0</v>
      </c>
      <c r="AP143" s="93">
        <v>0</v>
      </c>
      <c r="AQ143" s="93">
        <v>0</v>
      </c>
      <c r="AR143" s="93">
        <v>0</v>
      </c>
      <c r="AS143" s="93">
        <v>0</v>
      </c>
      <c r="AT143" s="93">
        <v>0</v>
      </c>
      <c r="AU143" s="5">
        <v>0</v>
      </c>
      <c r="AV143" s="302"/>
    </row>
    <row r="144" spans="1:48" ht="19.5" customHeight="1">
      <c r="A144" s="526"/>
      <c r="B144" s="474"/>
      <c r="C144" s="656"/>
      <c r="D144" s="474"/>
      <c r="E144" s="476"/>
      <c r="F144" s="476"/>
      <c r="G144" s="476"/>
      <c r="H144" s="476"/>
      <c r="I144" s="476"/>
      <c r="J144" s="517"/>
      <c r="K144" s="517"/>
      <c r="L144" s="515"/>
      <c r="M144" s="515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93">
        <v>0</v>
      </c>
      <c r="X144" s="93">
        <v>0</v>
      </c>
      <c r="Y144" s="93">
        <v>0</v>
      </c>
      <c r="Z144" s="93">
        <v>0</v>
      </c>
      <c r="AA144" s="93">
        <v>0</v>
      </c>
      <c r="AB144" s="93">
        <v>0</v>
      </c>
      <c r="AC144" s="93">
        <v>0</v>
      </c>
      <c r="AD144" s="93">
        <v>0</v>
      </c>
      <c r="AE144" s="93">
        <v>0</v>
      </c>
      <c r="AF144" s="93">
        <v>0</v>
      </c>
      <c r="AG144" s="93">
        <v>0</v>
      </c>
      <c r="AH144" s="5">
        <v>0</v>
      </c>
      <c r="AI144" s="5">
        <v>0</v>
      </c>
      <c r="AJ144" s="5">
        <v>0</v>
      </c>
      <c r="AK144" s="93">
        <v>0</v>
      </c>
      <c r="AL144" s="93">
        <v>0</v>
      </c>
      <c r="AM144" s="93">
        <v>0</v>
      </c>
      <c r="AN144" s="93">
        <v>0</v>
      </c>
      <c r="AO144" s="93">
        <v>0</v>
      </c>
      <c r="AP144" s="93">
        <v>0</v>
      </c>
      <c r="AQ144" s="93">
        <v>0</v>
      </c>
      <c r="AR144" s="93">
        <v>0</v>
      </c>
      <c r="AS144" s="93">
        <v>0</v>
      </c>
      <c r="AT144" s="93">
        <v>0</v>
      </c>
      <c r="AU144" s="5">
        <v>0</v>
      </c>
      <c r="AV144" s="302"/>
    </row>
    <row r="145" spans="1:48" ht="18" customHeight="1">
      <c r="A145" s="526"/>
      <c r="B145" s="474"/>
      <c r="C145" s="656"/>
      <c r="D145" s="474"/>
      <c r="E145" s="476"/>
      <c r="F145" s="476"/>
      <c r="G145" s="476"/>
      <c r="H145" s="476"/>
      <c r="I145" s="476"/>
      <c r="J145" s="517"/>
      <c r="K145" s="517"/>
      <c r="L145" s="515"/>
      <c r="M145" s="515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93">
        <v>0</v>
      </c>
      <c r="X145" s="93">
        <v>0</v>
      </c>
      <c r="Y145" s="93">
        <v>0</v>
      </c>
      <c r="Z145" s="93">
        <v>0</v>
      </c>
      <c r="AA145" s="93">
        <v>0</v>
      </c>
      <c r="AB145" s="93">
        <v>0</v>
      </c>
      <c r="AC145" s="93">
        <v>0</v>
      </c>
      <c r="AD145" s="93">
        <v>0</v>
      </c>
      <c r="AE145" s="93">
        <v>0</v>
      </c>
      <c r="AF145" s="93">
        <v>0</v>
      </c>
      <c r="AG145" s="93">
        <v>0</v>
      </c>
      <c r="AH145" s="5">
        <v>0</v>
      </c>
      <c r="AI145" s="5">
        <v>0</v>
      </c>
      <c r="AJ145" s="5">
        <v>0</v>
      </c>
      <c r="AK145" s="93">
        <v>0</v>
      </c>
      <c r="AL145" s="93">
        <v>0</v>
      </c>
      <c r="AM145" s="93">
        <v>0</v>
      </c>
      <c r="AN145" s="93">
        <v>0</v>
      </c>
      <c r="AO145" s="93">
        <v>0</v>
      </c>
      <c r="AP145" s="93">
        <v>0</v>
      </c>
      <c r="AQ145" s="93">
        <v>0</v>
      </c>
      <c r="AR145" s="93">
        <v>0</v>
      </c>
      <c r="AS145" s="93">
        <v>0</v>
      </c>
      <c r="AT145" s="93">
        <v>0</v>
      </c>
      <c r="AU145" s="5">
        <v>0</v>
      </c>
      <c r="AV145" s="302"/>
    </row>
    <row r="146" spans="1:48" ht="17.25" customHeight="1">
      <c r="A146" s="526"/>
      <c r="B146" s="474"/>
      <c r="C146" s="656"/>
      <c r="D146" s="474"/>
      <c r="E146" s="476"/>
      <c r="F146" s="476"/>
      <c r="G146" s="476"/>
      <c r="H146" s="476"/>
      <c r="I146" s="476"/>
      <c r="J146" s="517"/>
      <c r="K146" s="517"/>
      <c r="L146" s="515"/>
      <c r="M146" s="515"/>
      <c r="N146" s="230">
        <f t="shared" ref="N146:T146" si="53">SUM(N141:N145)</f>
        <v>0</v>
      </c>
      <c r="O146" s="230">
        <f t="shared" si="53"/>
        <v>0</v>
      </c>
      <c r="P146" s="230">
        <f t="shared" si="53"/>
        <v>0</v>
      </c>
      <c r="Q146" s="230">
        <f t="shared" si="53"/>
        <v>0</v>
      </c>
      <c r="R146" s="230">
        <f t="shared" si="53"/>
        <v>0.65</v>
      </c>
      <c r="S146" s="230">
        <f t="shared" si="53"/>
        <v>2.2730600000000001</v>
      </c>
      <c r="T146" s="230">
        <f t="shared" si="53"/>
        <v>2.2730600000000001</v>
      </c>
      <c r="U146" s="231">
        <f t="shared" si="52"/>
        <v>5.1961200000000005</v>
      </c>
      <c r="V146" s="231" t="s">
        <v>11</v>
      </c>
      <c r="W146" s="193">
        <f t="shared" ref="W146:AU146" si="54">SUM(W141:W145)</f>
        <v>0</v>
      </c>
      <c r="X146" s="193">
        <f t="shared" si="54"/>
        <v>0</v>
      </c>
      <c r="Y146" s="193">
        <f t="shared" si="54"/>
        <v>0</v>
      </c>
      <c r="Z146" s="193">
        <f t="shared" si="54"/>
        <v>0</v>
      </c>
      <c r="AA146" s="193">
        <f t="shared" si="54"/>
        <v>0</v>
      </c>
      <c r="AB146" s="193">
        <f t="shared" si="54"/>
        <v>0</v>
      </c>
      <c r="AC146" s="193">
        <f t="shared" si="54"/>
        <v>0</v>
      </c>
      <c r="AD146" s="193">
        <f t="shared" si="54"/>
        <v>0</v>
      </c>
      <c r="AE146" s="193">
        <f t="shared" si="54"/>
        <v>0</v>
      </c>
      <c r="AF146" s="193">
        <f t="shared" si="54"/>
        <v>0</v>
      </c>
      <c r="AG146" s="193">
        <f t="shared" si="54"/>
        <v>0</v>
      </c>
      <c r="AH146" s="230">
        <f t="shared" si="54"/>
        <v>0</v>
      </c>
      <c r="AI146" s="230">
        <f t="shared" si="54"/>
        <v>0</v>
      </c>
      <c r="AJ146" s="230">
        <f t="shared" si="54"/>
        <v>0</v>
      </c>
      <c r="AK146" s="193">
        <f t="shared" si="54"/>
        <v>0</v>
      </c>
      <c r="AL146" s="193">
        <f t="shared" si="54"/>
        <v>0</v>
      </c>
      <c r="AM146" s="193">
        <f t="shared" si="54"/>
        <v>0</v>
      </c>
      <c r="AN146" s="193">
        <f t="shared" si="54"/>
        <v>0</v>
      </c>
      <c r="AO146" s="193">
        <f t="shared" si="54"/>
        <v>0</v>
      </c>
      <c r="AP146" s="193">
        <f t="shared" si="54"/>
        <v>0</v>
      </c>
      <c r="AQ146" s="193">
        <f t="shared" si="54"/>
        <v>0</v>
      </c>
      <c r="AR146" s="193">
        <f t="shared" si="54"/>
        <v>0</v>
      </c>
      <c r="AS146" s="193">
        <f t="shared" si="54"/>
        <v>0</v>
      </c>
      <c r="AT146" s="193">
        <f t="shared" si="54"/>
        <v>0</v>
      </c>
      <c r="AU146" s="230">
        <f t="shared" si="54"/>
        <v>0</v>
      </c>
      <c r="AV146" s="328"/>
    </row>
    <row r="147" spans="1:48" ht="19.5" customHeight="1">
      <c r="A147" s="526"/>
      <c r="B147" s="474" t="s">
        <v>222</v>
      </c>
      <c r="C147" s="656" t="s">
        <v>77</v>
      </c>
      <c r="D147" s="474" t="s">
        <v>261</v>
      </c>
      <c r="E147" s="476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517">
        <v>2023</v>
      </c>
      <c r="K147" s="517">
        <v>2024</v>
      </c>
      <c r="L147" s="515">
        <v>6.3138699999999996</v>
      </c>
      <c r="M147" s="515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93">
        <v>0</v>
      </c>
      <c r="X147" s="93">
        <v>0</v>
      </c>
      <c r="Y147" s="93">
        <v>0</v>
      </c>
      <c r="Z147" s="93">
        <v>0</v>
      </c>
      <c r="AA147" s="93">
        <v>0</v>
      </c>
      <c r="AB147" s="93">
        <v>0</v>
      </c>
      <c r="AC147" s="93">
        <v>0</v>
      </c>
      <c r="AD147" s="93">
        <v>0</v>
      </c>
      <c r="AE147" s="93">
        <v>0</v>
      </c>
      <c r="AF147" s="93">
        <v>0</v>
      </c>
      <c r="AG147" s="93">
        <v>0</v>
      </c>
      <c r="AH147" s="5">
        <v>0</v>
      </c>
      <c r="AI147" s="5">
        <v>0</v>
      </c>
      <c r="AJ147" s="5">
        <v>0</v>
      </c>
      <c r="AK147" s="93">
        <v>0</v>
      </c>
      <c r="AL147" s="93">
        <v>0</v>
      </c>
      <c r="AM147" s="93">
        <v>0</v>
      </c>
      <c r="AN147" s="93">
        <v>0</v>
      </c>
      <c r="AO147" s="93">
        <v>0</v>
      </c>
      <c r="AP147" s="93">
        <v>0</v>
      </c>
      <c r="AQ147" s="93">
        <v>0</v>
      </c>
      <c r="AR147" s="93">
        <v>0</v>
      </c>
      <c r="AS147" s="93">
        <v>0</v>
      </c>
      <c r="AT147" s="93">
        <v>0</v>
      </c>
      <c r="AU147" s="5">
        <v>0</v>
      </c>
      <c r="AV147" s="302"/>
    </row>
    <row r="148" spans="1:48" ht="19.5" customHeight="1">
      <c r="A148" s="526"/>
      <c r="B148" s="474"/>
      <c r="C148" s="656"/>
      <c r="D148" s="474"/>
      <c r="E148" s="476"/>
      <c r="F148" s="6" t="s">
        <v>19</v>
      </c>
      <c r="G148" s="6" t="s">
        <v>22</v>
      </c>
      <c r="H148" s="6" t="s">
        <v>311</v>
      </c>
      <c r="I148" s="6" t="s">
        <v>311</v>
      </c>
      <c r="J148" s="517"/>
      <c r="K148" s="517"/>
      <c r="L148" s="515"/>
      <c r="M148" s="515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93">
        <v>0</v>
      </c>
      <c r="X148" s="93">
        <v>0</v>
      </c>
      <c r="Y148" s="93">
        <v>0</v>
      </c>
      <c r="Z148" s="93">
        <v>0</v>
      </c>
      <c r="AA148" s="93">
        <v>0</v>
      </c>
      <c r="AB148" s="93">
        <v>0</v>
      </c>
      <c r="AC148" s="93">
        <v>0</v>
      </c>
      <c r="AD148" s="93">
        <v>0</v>
      </c>
      <c r="AE148" s="93">
        <v>0</v>
      </c>
      <c r="AF148" s="93">
        <v>0</v>
      </c>
      <c r="AG148" s="93">
        <v>0</v>
      </c>
      <c r="AH148" s="5">
        <v>0</v>
      </c>
      <c r="AI148" s="5">
        <v>0</v>
      </c>
      <c r="AJ148" s="5">
        <v>0</v>
      </c>
      <c r="AK148" s="93">
        <v>0</v>
      </c>
      <c r="AL148" s="93">
        <v>0</v>
      </c>
      <c r="AM148" s="93">
        <v>0</v>
      </c>
      <c r="AN148" s="93">
        <v>0</v>
      </c>
      <c r="AO148" s="93">
        <v>0</v>
      </c>
      <c r="AP148" s="93">
        <v>0</v>
      </c>
      <c r="AQ148" s="93">
        <v>0</v>
      </c>
      <c r="AR148" s="93">
        <v>0</v>
      </c>
      <c r="AS148" s="93">
        <v>0</v>
      </c>
      <c r="AT148" s="93">
        <v>0</v>
      </c>
      <c r="AU148" s="5">
        <v>0</v>
      </c>
      <c r="AV148" s="302"/>
    </row>
    <row r="149" spans="1:48" ht="19.5" customHeight="1">
      <c r="A149" s="526"/>
      <c r="B149" s="474"/>
      <c r="C149" s="656"/>
      <c r="D149" s="474"/>
      <c r="E149" s="476"/>
      <c r="F149" s="476" t="s">
        <v>39</v>
      </c>
      <c r="G149" s="476" t="s">
        <v>21</v>
      </c>
      <c r="H149" s="476" t="s">
        <v>303</v>
      </c>
      <c r="I149" s="476" t="s">
        <v>380</v>
      </c>
      <c r="J149" s="517"/>
      <c r="K149" s="517"/>
      <c r="L149" s="515"/>
      <c r="M149" s="515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93">
        <v>0</v>
      </c>
      <c r="X149" s="93">
        <v>0</v>
      </c>
      <c r="Y149" s="93">
        <v>0</v>
      </c>
      <c r="Z149" s="93">
        <v>0</v>
      </c>
      <c r="AA149" s="93">
        <v>0</v>
      </c>
      <c r="AB149" s="93">
        <v>0</v>
      </c>
      <c r="AC149" s="93">
        <v>0</v>
      </c>
      <c r="AD149" s="93">
        <v>0</v>
      </c>
      <c r="AE149" s="93">
        <v>0</v>
      </c>
      <c r="AF149" s="93">
        <v>0</v>
      </c>
      <c r="AG149" s="93">
        <v>0</v>
      </c>
      <c r="AH149" s="5">
        <v>0</v>
      </c>
      <c r="AI149" s="5">
        <v>0</v>
      </c>
      <c r="AJ149" s="5">
        <v>0</v>
      </c>
      <c r="AK149" s="93">
        <v>0</v>
      </c>
      <c r="AL149" s="93">
        <v>0</v>
      </c>
      <c r="AM149" s="93">
        <v>0</v>
      </c>
      <c r="AN149" s="93">
        <v>0</v>
      </c>
      <c r="AO149" s="93">
        <v>0</v>
      </c>
      <c r="AP149" s="93">
        <v>0</v>
      </c>
      <c r="AQ149" s="93">
        <v>0</v>
      </c>
      <c r="AR149" s="93">
        <v>0</v>
      </c>
      <c r="AS149" s="93">
        <v>0</v>
      </c>
      <c r="AT149" s="93">
        <v>0</v>
      </c>
      <c r="AU149" s="5">
        <v>0</v>
      </c>
      <c r="AV149" s="302"/>
    </row>
    <row r="150" spans="1:48" ht="19.5" customHeight="1">
      <c r="A150" s="526"/>
      <c r="B150" s="474"/>
      <c r="C150" s="656"/>
      <c r="D150" s="474"/>
      <c r="E150" s="476"/>
      <c r="F150" s="476"/>
      <c r="G150" s="476"/>
      <c r="H150" s="476"/>
      <c r="I150" s="476"/>
      <c r="J150" s="517"/>
      <c r="K150" s="517"/>
      <c r="L150" s="515"/>
      <c r="M150" s="515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93">
        <v>0</v>
      </c>
      <c r="X150" s="93">
        <v>0</v>
      </c>
      <c r="Y150" s="93">
        <v>0</v>
      </c>
      <c r="Z150" s="93">
        <v>0</v>
      </c>
      <c r="AA150" s="93">
        <v>0</v>
      </c>
      <c r="AB150" s="93">
        <v>0</v>
      </c>
      <c r="AC150" s="93">
        <v>0</v>
      </c>
      <c r="AD150" s="93">
        <v>0</v>
      </c>
      <c r="AE150" s="93">
        <v>0</v>
      </c>
      <c r="AF150" s="93">
        <v>0</v>
      </c>
      <c r="AG150" s="93">
        <v>0</v>
      </c>
      <c r="AH150" s="5">
        <v>0</v>
      </c>
      <c r="AI150" s="5">
        <v>0</v>
      </c>
      <c r="AJ150" s="5">
        <v>0</v>
      </c>
      <c r="AK150" s="93">
        <v>0</v>
      </c>
      <c r="AL150" s="93">
        <v>0</v>
      </c>
      <c r="AM150" s="93">
        <v>0</v>
      </c>
      <c r="AN150" s="93">
        <v>0</v>
      </c>
      <c r="AO150" s="93">
        <v>0</v>
      </c>
      <c r="AP150" s="93">
        <v>0</v>
      </c>
      <c r="AQ150" s="93">
        <v>0</v>
      </c>
      <c r="AR150" s="93">
        <v>0</v>
      </c>
      <c r="AS150" s="93">
        <v>0</v>
      </c>
      <c r="AT150" s="93">
        <v>0</v>
      </c>
      <c r="AU150" s="5">
        <v>0</v>
      </c>
      <c r="AV150" s="302"/>
    </row>
    <row r="151" spans="1:48" ht="18" customHeight="1">
      <c r="A151" s="526"/>
      <c r="B151" s="474"/>
      <c r="C151" s="656"/>
      <c r="D151" s="474"/>
      <c r="E151" s="476"/>
      <c r="F151" s="476"/>
      <c r="G151" s="476"/>
      <c r="H151" s="476"/>
      <c r="I151" s="476"/>
      <c r="J151" s="517"/>
      <c r="K151" s="517"/>
      <c r="L151" s="515"/>
      <c r="M151" s="515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93">
        <v>0</v>
      </c>
      <c r="X151" s="93">
        <v>0</v>
      </c>
      <c r="Y151" s="93">
        <v>0</v>
      </c>
      <c r="Z151" s="93">
        <v>0</v>
      </c>
      <c r="AA151" s="93">
        <v>0</v>
      </c>
      <c r="AB151" s="93">
        <v>0</v>
      </c>
      <c r="AC151" s="93">
        <v>0</v>
      </c>
      <c r="AD151" s="93">
        <v>0</v>
      </c>
      <c r="AE151" s="93">
        <v>0</v>
      </c>
      <c r="AF151" s="93">
        <v>0</v>
      </c>
      <c r="AG151" s="93">
        <v>0</v>
      </c>
      <c r="AH151" s="5">
        <v>0</v>
      </c>
      <c r="AI151" s="5">
        <v>0</v>
      </c>
      <c r="AJ151" s="5">
        <v>0</v>
      </c>
      <c r="AK151" s="93">
        <v>0</v>
      </c>
      <c r="AL151" s="93">
        <v>0</v>
      </c>
      <c r="AM151" s="93">
        <v>0</v>
      </c>
      <c r="AN151" s="93">
        <v>0</v>
      </c>
      <c r="AO151" s="93">
        <v>0</v>
      </c>
      <c r="AP151" s="93">
        <v>0</v>
      </c>
      <c r="AQ151" s="93">
        <v>0</v>
      </c>
      <c r="AR151" s="93">
        <v>0</v>
      </c>
      <c r="AS151" s="93">
        <v>0</v>
      </c>
      <c r="AT151" s="93">
        <v>0</v>
      </c>
      <c r="AU151" s="5">
        <v>0</v>
      </c>
      <c r="AV151" s="302"/>
    </row>
    <row r="152" spans="1:48" ht="17.25" customHeight="1">
      <c r="A152" s="527"/>
      <c r="B152" s="474"/>
      <c r="C152" s="656"/>
      <c r="D152" s="474"/>
      <c r="E152" s="476"/>
      <c r="F152" s="476"/>
      <c r="G152" s="476"/>
      <c r="H152" s="476"/>
      <c r="I152" s="476"/>
      <c r="J152" s="517"/>
      <c r="K152" s="517"/>
      <c r="L152" s="515"/>
      <c r="M152" s="515"/>
      <c r="N152" s="230">
        <f t="shared" ref="N152:T152" si="55">SUM(N147:N151)</f>
        <v>0</v>
      </c>
      <c r="O152" s="230">
        <f t="shared" si="55"/>
        <v>0</v>
      </c>
      <c r="P152" s="230">
        <f t="shared" si="55"/>
        <v>0</v>
      </c>
      <c r="Q152" s="230">
        <f t="shared" si="55"/>
        <v>0</v>
      </c>
      <c r="R152" s="230">
        <f t="shared" si="55"/>
        <v>0.65</v>
      </c>
      <c r="S152" s="230">
        <f t="shared" si="55"/>
        <v>2.8319399999999999</v>
      </c>
      <c r="T152" s="230">
        <f t="shared" si="55"/>
        <v>2.8319399999999999</v>
      </c>
      <c r="U152" s="231">
        <f t="shared" si="52"/>
        <v>6.3138799999999993</v>
      </c>
      <c r="V152" s="231" t="s">
        <v>11</v>
      </c>
      <c r="W152" s="193">
        <f t="shared" ref="W152:AU152" si="56">SUM(W147:W151)</f>
        <v>0</v>
      </c>
      <c r="X152" s="193">
        <f t="shared" si="56"/>
        <v>0</v>
      </c>
      <c r="Y152" s="193">
        <f t="shared" si="56"/>
        <v>0</v>
      </c>
      <c r="Z152" s="193">
        <f t="shared" si="56"/>
        <v>0</v>
      </c>
      <c r="AA152" s="193">
        <f t="shared" si="56"/>
        <v>0</v>
      </c>
      <c r="AB152" s="193">
        <f t="shared" si="56"/>
        <v>0</v>
      </c>
      <c r="AC152" s="193">
        <f t="shared" si="56"/>
        <v>0</v>
      </c>
      <c r="AD152" s="193">
        <f t="shared" si="56"/>
        <v>0</v>
      </c>
      <c r="AE152" s="193">
        <f t="shared" si="56"/>
        <v>0</v>
      </c>
      <c r="AF152" s="193">
        <f t="shared" si="56"/>
        <v>0</v>
      </c>
      <c r="AG152" s="193">
        <f t="shared" si="56"/>
        <v>0</v>
      </c>
      <c r="AH152" s="230">
        <f t="shared" si="56"/>
        <v>0</v>
      </c>
      <c r="AI152" s="230">
        <f t="shared" si="56"/>
        <v>0</v>
      </c>
      <c r="AJ152" s="230">
        <f t="shared" si="56"/>
        <v>0</v>
      </c>
      <c r="AK152" s="193">
        <f t="shared" si="56"/>
        <v>0</v>
      </c>
      <c r="AL152" s="193">
        <f t="shared" si="56"/>
        <v>0</v>
      </c>
      <c r="AM152" s="193">
        <f t="shared" si="56"/>
        <v>0</v>
      </c>
      <c r="AN152" s="193">
        <f t="shared" si="56"/>
        <v>0</v>
      </c>
      <c r="AO152" s="193">
        <f t="shared" si="56"/>
        <v>0</v>
      </c>
      <c r="AP152" s="193">
        <f t="shared" si="56"/>
        <v>0</v>
      </c>
      <c r="AQ152" s="193">
        <f t="shared" si="56"/>
        <v>0</v>
      </c>
      <c r="AR152" s="193">
        <f t="shared" si="56"/>
        <v>0</v>
      </c>
      <c r="AS152" s="193">
        <f t="shared" si="56"/>
        <v>0</v>
      </c>
      <c r="AT152" s="193">
        <f t="shared" si="56"/>
        <v>0</v>
      </c>
      <c r="AU152" s="230">
        <f t="shared" si="56"/>
        <v>0</v>
      </c>
      <c r="AV152" s="328"/>
    </row>
    <row r="153" spans="1:48" ht="15.75" hidden="1" customHeight="1">
      <c r="A153" s="463" t="s">
        <v>26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5"/>
      <c r="X153" s="465"/>
      <c r="Y153" s="465"/>
      <c r="Z153" s="465"/>
      <c r="AA153" s="465"/>
      <c r="AB153" s="465"/>
      <c r="AC153" s="465"/>
      <c r="AD153" s="465"/>
      <c r="AE153" s="465"/>
      <c r="AF153" s="465"/>
      <c r="AG153" s="465"/>
      <c r="AH153" s="465"/>
      <c r="AI153" s="465"/>
      <c r="AJ153" s="465"/>
      <c r="AK153" s="465"/>
      <c r="AL153" s="465"/>
      <c r="AM153" s="465"/>
      <c r="AN153" s="465"/>
      <c r="AO153" s="465"/>
      <c r="AP153" s="465"/>
      <c r="AQ153" s="465"/>
      <c r="AR153" s="465"/>
      <c r="AS153" s="465"/>
      <c r="AT153" s="465"/>
      <c r="AU153" s="465"/>
      <c r="AV153" s="466"/>
    </row>
    <row r="154" spans="1:48" ht="15.75" hidden="1" customHeight="1">
      <c r="A154" s="467" t="s">
        <v>164</v>
      </c>
      <c r="B154" s="468"/>
      <c r="C154" s="468"/>
      <c r="D154" s="468"/>
      <c r="E154" s="468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68"/>
      <c r="Q154" s="468"/>
      <c r="R154" s="468"/>
      <c r="S154" s="468"/>
      <c r="T154" s="468"/>
      <c r="U154" s="468"/>
      <c r="V154" s="468"/>
      <c r="W154" s="469"/>
      <c r="X154" s="469"/>
      <c r="Y154" s="469"/>
      <c r="Z154" s="469"/>
      <c r="AA154" s="469"/>
      <c r="AB154" s="469"/>
      <c r="AC154" s="469"/>
      <c r="AD154" s="469"/>
      <c r="AE154" s="469"/>
      <c r="AF154" s="469"/>
      <c r="AG154" s="469"/>
      <c r="AH154" s="469"/>
      <c r="AI154" s="469"/>
      <c r="AJ154" s="469"/>
      <c r="AK154" s="469"/>
      <c r="AL154" s="469"/>
      <c r="AM154" s="469"/>
      <c r="AN154" s="469"/>
      <c r="AO154" s="469"/>
      <c r="AP154" s="469"/>
      <c r="AQ154" s="469"/>
      <c r="AR154" s="469"/>
      <c r="AS154" s="469"/>
      <c r="AT154" s="469"/>
      <c r="AU154" s="469"/>
      <c r="AV154" s="470"/>
    </row>
    <row r="155" spans="1:48" ht="19.5" customHeight="1">
      <c r="A155" s="525"/>
      <c r="B155" s="474" t="s">
        <v>223</v>
      </c>
      <c r="C155" s="656" t="s">
        <v>86</v>
      </c>
      <c r="D155" s="474" t="s">
        <v>264</v>
      </c>
      <c r="E155" s="535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474">
        <v>2017</v>
      </c>
      <c r="K155" s="474" t="s">
        <v>78</v>
      </c>
      <c r="L155" s="515">
        <v>1083.165</v>
      </c>
      <c r="M155" s="515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93">
        <v>0</v>
      </c>
      <c r="X155" s="93">
        <v>0</v>
      </c>
      <c r="Y155" s="93">
        <v>0</v>
      </c>
      <c r="Z155" s="93">
        <v>0</v>
      </c>
      <c r="AA155" s="93">
        <v>0</v>
      </c>
      <c r="AB155" s="93">
        <v>0</v>
      </c>
      <c r="AC155" s="93">
        <v>0</v>
      </c>
      <c r="AD155" s="93">
        <v>0</v>
      </c>
      <c r="AE155" s="93">
        <v>0</v>
      </c>
      <c r="AF155" s="93">
        <v>0</v>
      </c>
      <c r="AG155" s="93">
        <v>0</v>
      </c>
      <c r="AH155" s="5">
        <v>0</v>
      </c>
      <c r="AI155" s="5">
        <v>0</v>
      </c>
      <c r="AJ155" s="5">
        <v>0</v>
      </c>
      <c r="AK155" s="93">
        <v>0</v>
      </c>
      <c r="AL155" s="93">
        <v>0</v>
      </c>
      <c r="AM155" s="93">
        <v>0</v>
      </c>
      <c r="AN155" s="93">
        <v>0</v>
      </c>
      <c r="AO155" s="93">
        <v>0</v>
      </c>
      <c r="AP155" s="93">
        <v>0</v>
      </c>
      <c r="AQ155" s="93">
        <v>0</v>
      </c>
      <c r="AR155" s="93">
        <v>0</v>
      </c>
      <c r="AS155" s="93">
        <v>0</v>
      </c>
      <c r="AT155" s="93">
        <v>0</v>
      </c>
      <c r="AU155" s="5">
        <v>0</v>
      </c>
      <c r="AV155" s="302"/>
    </row>
    <row r="156" spans="1:48" ht="19.5" customHeight="1">
      <c r="A156" s="526"/>
      <c r="B156" s="474"/>
      <c r="C156" s="656"/>
      <c r="D156" s="474"/>
      <c r="E156" s="536"/>
      <c r="F156" s="6" t="s">
        <v>19</v>
      </c>
      <c r="G156" s="6" t="s">
        <v>22</v>
      </c>
      <c r="H156" s="6" t="s">
        <v>297</v>
      </c>
      <c r="I156" s="6" t="s">
        <v>297</v>
      </c>
      <c r="J156" s="474"/>
      <c r="K156" s="474"/>
      <c r="L156" s="515"/>
      <c r="M156" s="515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93">
        <v>0</v>
      </c>
      <c r="X156" s="93">
        <v>0</v>
      </c>
      <c r="Y156" s="93">
        <v>0</v>
      </c>
      <c r="Z156" s="93">
        <v>0</v>
      </c>
      <c r="AA156" s="93">
        <v>0</v>
      </c>
      <c r="AB156" s="93">
        <v>0</v>
      </c>
      <c r="AC156" s="93">
        <v>0</v>
      </c>
      <c r="AD156" s="93">
        <v>0</v>
      </c>
      <c r="AE156" s="93">
        <v>0</v>
      </c>
      <c r="AF156" s="93">
        <v>0</v>
      </c>
      <c r="AG156" s="93">
        <v>0</v>
      </c>
      <c r="AH156" s="5">
        <v>0</v>
      </c>
      <c r="AI156" s="5">
        <v>0</v>
      </c>
      <c r="AJ156" s="5">
        <v>0</v>
      </c>
      <c r="AK156" s="93">
        <v>0</v>
      </c>
      <c r="AL156" s="93">
        <v>0</v>
      </c>
      <c r="AM156" s="93">
        <v>0</v>
      </c>
      <c r="AN156" s="93">
        <v>0</v>
      </c>
      <c r="AO156" s="93">
        <v>0</v>
      </c>
      <c r="AP156" s="93">
        <v>0</v>
      </c>
      <c r="AQ156" s="93">
        <v>0</v>
      </c>
      <c r="AR156" s="93">
        <v>0</v>
      </c>
      <c r="AS156" s="93">
        <v>0</v>
      </c>
      <c r="AT156" s="93">
        <v>0</v>
      </c>
      <c r="AU156" s="5">
        <v>0</v>
      </c>
      <c r="AV156" s="302"/>
    </row>
    <row r="157" spans="1:48" ht="19.5" customHeight="1">
      <c r="A157" s="526"/>
      <c r="B157" s="474"/>
      <c r="C157" s="656"/>
      <c r="D157" s="474"/>
      <c r="E157" s="536"/>
      <c r="F157" s="476" t="s">
        <v>39</v>
      </c>
      <c r="G157" s="476" t="s">
        <v>21</v>
      </c>
      <c r="H157" s="476" t="s">
        <v>312</v>
      </c>
      <c r="I157" s="476" t="s">
        <v>313</v>
      </c>
      <c r="J157" s="474"/>
      <c r="K157" s="474"/>
      <c r="L157" s="515"/>
      <c r="M157" s="515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93">
        <v>0</v>
      </c>
      <c r="X157" s="93">
        <v>0</v>
      </c>
      <c r="Y157" s="93">
        <v>0</v>
      </c>
      <c r="Z157" s="93">
        <v>0</v>
      </c>
      <c r="AA157" s="93">
        <v>0</v>
      </c>
      <c r="AB157" s="93">
        <v>0</v>
      </c>
      <c r="AC157" s="93">
        <v>0</v>
      </c>
      <c r="AD157" s="93">
        <v>0</v>
      </c>
      <c r="AE157" s="93">
        <v>0</v>
      </c>
      <c r="AF157" s="93">
        <v>0</v>
      </c>
      <c r="AG157" s="93">
        <v>0</v>
      </c>
      <c r="AH157" s="5">
        <v>0</v>
      </c>
      <c r="AI157" s="5">
        <v>0</v>
      </c>
      <c r="AJ157" s="5">
        <v>0</v>
      </c>
      <c r="AK157" s="93">
        <v>0</v>
      </c>
      <c r="AL157" s="93">
        <v>0</v>
      </c>
      <c r="AM157" s="93">
        <v>0</v>
      </c>
      <c r="AN157" s="93">
        <v>0</v>
      </c>
      <c r="AO157" s="93">
        <v>0</v>
      </c>
      <c r="AP157" s="93">
        <v>0</v>
      </c>
      <c r="AQ157" s="93">
        <v>0</v>
      </c>
      <c r="AR157" s="93">
        <v>0</v>
      </c>
      <c r="AS157" s="93">
        <v>0</v>
      </c>
      <c r="AT157" s="93">
        <v>0</v>
      </c>
      <c r="AU157" s="5">
        <v>0</v>
      </c>
      <c r="AV157" s="302"/>
    </row>
    <row r="158" spans="1:48" ht="19.5" customHeight="1">
      <c r="A158" s="526"/>
      <c r="B158" s="474"/>
      <c r="C158" s="656"/>
      <c r="D158" s="474"/>
      <c r="E158" s="536"/>
      <c r="F158" s="476"/>
      <c r="G158" s="476"/>
      <c r="H158" s="476"/>
      <c r="I158" s="476"/>
      <c r="J158" s="474"/>
      <c r="K158" s="474"/>
      <c r="L158" s="515"/>
      <c r="M158" s="515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93">
        <v>0</v>
      </c>
      <c r="X158" s="93">
        <v>0</v>
      </c>
      <c r="Y158" s="93">
        <v>0</v>
      </c>
      <c r="Z158" s="93">
        <v>0</v>
      </c>
      <c r="AA158" s="93">
        <v>0</v>
      </c>
      <c r="AB158" s="93">
        <v>0</v>
      </c>
      <c r="AC158" s="93">
        <v>0</v>
      </c>
      <c r="AD158" s="93">
        <v>0</v>
      </c>
      <c r="AE158" s="93">
        <v>0</v>
      </c>
      <c r="AF158" s="93">
        <v>0</v>
      </c>
      <c r="AG158" s="93">
        <v>0</v>
      </c>
      <c r="AH158" s="5">
        <v>0</v>
      </c>
      <c r="AI158" s="5">
        <v>0</v>
      </c>
      <c r="AJ158" s="5">
        <v>0</v>
      </c>
      <c r="AK158" s="93">
        <v>0</v>
      </c>
      <c r="AL158" s="93">
        <v>0</v>
      </c>
      <c r="AM158" s="93">
        <v>0</v>
      </c>
      <c r="AN158" s="93">
        <v>0</v>
      </c>
      <c r="AO158" s="93">
        <v>0</v>
      </c>
      <c r="AP158" s="93">
        <v>0</v>
      </c>
      <c r="AQ158" s="93">
        <v>0</v>
      </c>
      <c r="AR158" s="93">
        <v>0</v>
      </c>
      <c r="AS158" s="93">
        <v>0</v>
      </c>
      <c r="AT158" s="93">
        <v>0</v>
      </c>
      <c r="AU158" s="5">
        <v>0</v>
      </c>
      <c r="AV158" s="302"/>
    </row>
    <row r="159" spans="1:48" ht="18" customHeight="1">
      <c r="A159" s="526"/>
      <c r="B159" s="474"/>
      <c r="C159" s="656"/>
      <c r="D159" s="474"/>
      <c r="E159" s="536"/>
      <c r="F159" s="476"/>
      <c r="G159" s="476"/>
      <c r="H159" s="476"/>
      <c r="I159" s="476"/>
      <c r="J159" s="474"/>
      <c r="K159" s="474"/>
      <c r="L159" s="515"/>
      <c r="M159" s="515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93">
        <v>0</v>
      </c>
      <c r="X159" s="93">
        <v>0</v>
      </c>
      <c r="Y159" s="93">
        <v>0</v>
      </c>
      <c r="Z159" s="93">
        <v>0</v>
      </c>
      <c r="AA159" s="93">
        <v>0</v>
      </c>
      <c r="AB159" s="93">
        <v>0</v>
      </c>
      <c r="AC159" s="93">
        <v>0</v>
      </c>
      <c r="AD159" s="93">
        <v>0</v>
      </c>
      <c r="AE159" s="93">
        <v>0</v>
      </c>
      <c r="AF159" s="93">
        <v>0</v>
      </c>
      <c r="AG159" s="93">
        <v>0</v>
      </c>
      <c r="AH159" s="5">
        <v>0</v>
      </c>
      <c r="AI159" s="5">
        <v>0</v>
      </c>
      <c r="AJ159" s="5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5">
        <v>0</v>
      </c>
      <c r="AV159" s="302"/>
    </row>
    <row r="160" spans="1:48" ht="18" customHeight="1">
      <c r="A160" s="526"/>
      <c r="B160" s="474"/>
      <c r="C160" s="656"/>
      <c r="D160" s="474"/>
      <c r="E160" s="536"/>
      <c r="F160" s="476"/>
      <c r="G160" s="476"/>
      <c r="H160" s="476"/>
      <c r="I160" s="476"/>
      <c r="J160" s="474"/>
      <c r="K160" s="474"/>
      <c r="L160" s="515"/>
      <c r="M160" s="515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93">
        <v>0</v>
      </c>
      <c r="X160" s="93">
        <v>0</v>
      </c>
      <c r="Y160" s="93">
        <v>0</v>
      </c>
      <c r="Z160" s="93">
        <v>0</v>
      </c>
      <c r="AA160" s="93">
        <v>0</v>
      </c>
      <c r="AB160" s="93">
        <v>0</v>
      </c>
      <c r="AC160" s="93">
        <v>0</v>
      </c>
      <c r="AD160" s="93">
        <v>0</v>
      </c>
      <c r="AE160" s="93">
        <v>0</v>
      </c>
      <c r="AF160" s="93">
        <v>0</v>
      </c>
      <c r="AG160" s="93">
        <v>0</v>
      </c>
      <c r="AH160" s="5">
        <v>0</v>
      </c>
      <c r="AI160" s="5">
        <v>0</v>
      </c>
      <c r="AJ160" s="5">
        <v>0</v>
      </c>
      <c r="AK160" s="93">
        <v>0</v>
      </c>
      <c r="AL160" s="93">
        <v>0</v>
      </c>
      <c r="AM160" s="93">
        <v>0</v>
      </c>
      <c r="AN160" s="93">
        <v>0</v>
      </c>
      <c r="AO160" s="93">
        <v>0</v>
      </c>
      <c r="AP160" s="93">
        <v>0</v>
      </c>
      <c r="AQ160" s="93">
        <v>0</v>
      </c>
      <c r="AR160" s="93">
        <v>0</v>
      </c>
      <c r="AS160" s="93">
        <v>0</v>
      </c>
      <c r="AT160" s="93">
        <v>0</v>
      </c>
      <c r="AU160" s="5">
        <v>0</v>
      </c>
      <c r="AV160" s="302"/>
    </row>
    <row r="161" spans="1:48" ht="18" customHeight="1">
      <c r="A161" s="526"/>
      <c r="B161" s="474"/>
      <c r="C161" s="356"/>
      <c r="D161" s="474"/>
      <c r="E161" s="537"/>
      <c r="F161" s="476"/>
      <c r="G161" s="476"/>
      <c r="H161" s="476"/>
      <c r="I161" s="476"/>
      <c r="J161" s="474"/>
      <c r="K161" s="474"/>
      <c r="L161" s="515"/>
      <c r="M161" s="515"/>
      <c r="N161" s="230">
        <f>SUM(N155:N160)</f>
        <v>560.86031000000003</v>
      </c>
      <c r="O161" s="230">
        <f t="shared" ref="O161:T161" si="58">SUM(O155:O160)</f>
        <v>232.97290999999998</v>
      </c>
      <c r="P161" s="230">
        <f t="shared" si="58"/>
        <v>0</v>
      </c>
      <c r="Q161" s="230">
        <f t="shared" si="58"/>
        <v>0</v>
      </c>
      <c r="R161" s="230">
        <f t="shared" si="58"/>
        <v>0</v>
      </c>
      <c r="S161" s="230">
        <f t="shared" si="58"/>
        <v>0</v>
      </c>
      <c r="T161" s="230">
        <f t="shared" si="58"/>
        <v>0</v>
      </c>
      <c r="U161" s="231">
        <f t="shared" si="57"/>
        <v>793.83321999999998</v>
      </c>
      <c r="V161" s="231" t="s">
        <v>11</v>
      </c>
      <c r="W161" s="193">
        <f t="shared" ref="W161:AU161" si="59">SUM(W155:W160)</f>
        <v>0</v>
      </c>
      <c r="X161" s="193">
        <f t="shared" si="59"/>
        <v>0</v>
      </c>
      <c r="Y161" s="193">
        <f t="shared" si="59"/>
        <v>0</v>
      </c>
      <c r="Z161" s="193">
        <f t="shared" si="59"/>
        <v>0</v>
      </c>
      <c r="AA161" s="193">
        <f t="shared" si="59"/>
        <v>0</v>
      </c>
      <c r="AB161" s="193">
        <f t="shared" si="59"/>
        <v>0</v>
      </c>
      <c r="AC161" s="193">
        <f t="shared" si="59"/>
        <v>0</v>
      </c>
      <c r="AD161" s="193">
        <f t="shared" si="59"/>
        <v>0</v>
      </c>
      <c r="AE161" s="193">
        <f t="shared" si="59"/>
        <v>0</v>
      </c>
      <c r="AF161" s="193">
        <f t="shared" si="59"/>
        <v>0</v>
      </c>
      <c r="AG161" s="193">
        <f t="shared" si="59"/>
        <v>0</v>
      </c>
      <c r="AH161" s="230">
        <f t="shared" si="59"/>
        <v>0</v>
      </c>
      <c r="AI161" s="230">
        <f t="shared" si="59"/>
        <v>0</v>
      </c>
      <c r="AJ161" s="230">
        <f t="shared" si="59"/>
        <v>0</v>
      </c>
      <c r="AK161" s="193">
        <f t="shared" si="59"/>
        <v>0</v>
      </c>
      <c r="AL161" s="193">
        <f t="shared" si="59"/>
        <v>0</v>
      </c>
      <c r="AM161" s="193">
        <f t="shared" si="59"/>
        <v>0</v>
      </c>
      <c r="AN161" s="193">
        <f t="shared" si="59"/>
        <v>0</v>
      </c>
      <c r="AO161" s="193">
        <f t="shared" si="59"/>
        <v>0</v>
      </c>
      <c r="AP161" s="193">
        <f t="shared" si="59"/>
        <v>0</v>
      </c>
      <c r="AQ161" s="193">
        <f t="shared" si="59"/>
        <v>0</v>
      </c>
      <c r="AR161" s="193">
        <f t="shared" si="59"/>
        <v>0</v>
      </c>
      <c r="AS161" s="193">
        <f t="shared" si="59"/>
        <v>0</v>
      </c>
      <c r="AT161" s="193">
        <f t="shared" si="59"/>
        <v>0</v>
      </c>
      <c r="AU161" s="230">
        <f t="shared" si="59"/>
        <v>0</v>
      </c>
      <c r="AV161" s="328"/>
    </row>
    <row r="162" spans="1:48" ht="19.5" customHeight="1">
      <c r="A162" s="526"/>
      <c r="B162" s="474" t="s">
        <v>224</v>
      </c>
      <c r="C162" s="656" t="s">
        <v>89</v>
      </c>
      <c r="D162" s="474" t="s">
        <v>264</v>
      </c>
      <c r="E162" s="474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474" t="s">
        <v>78</v>
      </c>
      <c r="K162" s="474" t="s">
        <v>79</v>
      </c>
      <c r="L162" s="515">
        <v>303.57499999999999</v>
      </c>
      <c r="M162" s="515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93">
        <v>0</v>
      </c>
      <c r="X162" s="93">
        <v>0</v>
      </c>
      <c r="Y162" s="93">
        <v>0</v>
      </c>
      <c r="Z162" s="93">
        <v>0</v>
      </c>
      <c r="AA162" s="93">
        <v>0</v>
      </c>
      <c r="AB162" s="93">
        <v>0</v>
      </c>
      <c r="AC162" s="93">
        <v>0</v>
      </c>
      <c r="AD162" s="93">
        <v>0</v>
      </c>
      <c r="AE162" s="93">
        <v>0</v>
      </c>
      <c r="AF162" s="93">
        <v>0</v>
      </c>
      <c r="AG162" s="93">
        <v>0</v>
      </c>
      <c r="AH162" s="5">
        <v>0</v>
      </c>
      <c r="AI162" s="5">
        <v>0</v>
      </c>
      <c r="AJ162" s="5">
        <v>0</v>
      </c>
      <c r="AK162" s="93">
        <v>0</v>
      </c>
      <c r="AL162" s="93">
        <v>0</v>
      </c>
      <c r="AM162" s="93">
        <v>0</v>
      </c>
      <c r="AN162" s="93">
        <v>0</v>
      </c>
      <c r="AO162" s="93">
        <v>0</v>
      </c>
      <c r="AP162" s="93">
        <v>0</v>
      </c>
      <c r="AQ162" s="93">
        <v>0</v>
      </c>
      <c r="AR162" s="93">
        <v>0</v>
      </c>
      <c r="AS162" s="93">
        <v>0</v>
      </c>
      <c r="AT162" s="93">
        <v>0</v>
      </c>
      <c r="AU162" s="5">
        <v>0</v>
      </c>
      <c r="AV162" s="636" t="s">
        <v>997</v>
      </c>
    </row>
    <row r="163" spans="1:48" ht="19.5" customHeight="1">
      <c r="A163" s="526"/>
      <c r="B163" s="474"/>
      <c r="C163" s="656"/>
      <c r="D163" s="474"/>
      <c r="E163" s="474"/>
      <c r="F163" s="6" t="s">
        <v>19</v>
      </c>
      <c r="G163" s="6" t="s">
        <v>22</v>
      </c>
      <c r="H163" s="6" t="s">
        <v>297</v>
      </c>
      <c r="I163" s="6" t="s">
        <v>297</v>
      </c>
      <c r="J163" s="474"/>
      <c r="K163" s="474"/>
      <c r="L163" s="515"/>
      <c r="M163" s="515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93">
        <v>74000</v>
      </c>
      <c r="X163" s="93">
        <v>0</v>
      </c>
      <c r="Y163" s="93">
        <v>0</v>
      </c>
      <c r="Z163" s="93">
        <v>0</v>
      </c>
      <c r="AA163" s="93">
        <v>0</v>
      </c>
      <c r="AB163" s="93">
        <v>0</v>
      </c>
      <c r="AC163" s="93">
        <v>0</v>
      </c>
      <c r="AD163" s="93">
        <v>0</v>
      </c>
      <c r="AE163" s="93">
        <v>0</v>
      </c>
      <c r="AF163" s="93">
        <v>0</v>
      </c>
      <c r="AG163" s="93">
        <v>0</v>
      </c>
      <c r="AH163" s="5">
        <v>0</v>
      </c>
      <c r="AI163" s="5">
        <v>0</v>
      </c>
      <c r="AJ163" s="5">
        <v>0</v>
      </c>
      <c r="AK163" s="93">
        <v>0</v>
      </c>
      <c r="AL163" s="93">
        <v>0</v>
      </c>
      <c r="AM163" s="93">
        <v>0</v>
      </c>
      <c r="AN163" s="93">
        <v>0</v>
      </c>
      <c r="AO163" s="93">
        <v>0</v>
      </c>
      <c r="AP163" s="93">
        <v>0</v>
      </c>
      <c r="AQ163" s="93">
        <v>0</v>
      </c>
      <c r="AR163" s="93">
        <v>0</v>
      </c>
      <c r="AS163" s="93">
        <v>0</v>
      </c>
      <c r="AT163" s="93">
        <v>0</v>
      </c>
      <c r="AU163" s="5">
        <v>0</v>
      </c>
      <c r="AV163" s="637"/>
    </row>
    <row r="164" spans="1:48" ht="19.5" customHeight="1">
      <c r="A164" s="526"/>
      <c r="B164" s="474"/>
      <c r="C164" s="656"/>
      <c r="D164" s="474"/>
      <c r="E164" s="474"/>
      <c r="F164" s="476" t="s">
        <v>39</v>
      </c>
      <c r="G164" s="476" t="s">
        <v>21</v>
      </c>
      <c r="H164" s="476" t="s">
        <v>314</v>
      </c>
      <c r="I164" s="476" t="s">
        <v>312</v>
      </c>
      <c r="J164" s="474"/>
      <c r="K164" s="474"/>
      <c r="L164" s="515"/>
      <c r="M164" s="515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93">
        <v>0</v>
      </c>
      <c r="X164" s="93">
        <v>0</v>
      </c>
      <c r="Y164" s="93">
        <v>0</v>
      </c>
      <c r="Z164" s="93">
        <v>0</v>
      </c>
      <c r="AA164" s="93">
        <v>0</v>
      </c>
      <c r="AB164" s="93">
        <v>0</v>
      </c>
      <c r="AC164" s="93">
        <v>0</v>
      </c>
      <c r="AD164" s="93">
        <v>0</v>
      </c>
      <c r="AE164" s="93">
        <v>0</v>
      </c>
      <c r="AF164" s="93">
        <v>0</v>
      </c>
      <c r="AG164" s="93">
        <v>0</v>
      </c>
      <c r="AH164" s="5">
        <v>0</v>
      </c>
      <c r="AI164" s="5">
        <v>0</v>
      </c>
      <c r="AJ164" s="5">
        <v>0</v>
      </c>
      <c r="AK164" s="93">
        <v>0</v>
      </c>
      <c r="AL164" s="93">
        <v>0</v>
      </c>
      <c r="AM164" s="93">
        <v>0</v>
      </c>
      <c r="AN164" s="93">
        <v>0</v>
      </c>
      <c r="AO164" s="93">
        <v>0</v>
      </c>
      <c r="AP164" s="93">
        <v>0</v>
      </c>
      <c r="AQ164" s="93">
        <v>0</v>
      </c>
      <c r="AR164" s="93">
        <v>0</v>
      </c>
      <c r="AS164" s="93">
        <v>0</v>
      </c>
      <c r="AT164" s="93">
        <v>0</v>
      </c>
      <c r="AU164" s="5">
        <v>0</v>
      </c>
      <c r="AV164" s="637"/>
    </row>
    <row r="165" spans="1:48" ht="19.5" customHeight="1">
      <c r="A165" s="526"/>
      <c r="B165" s="474"/>
      <c r="C165" s="656"/>
      <c r="D165" s="474"/>
      <c r="E165" s="474"/>
      <c r="F165" s="476"/>
      <c r="G165" s="476"/>
      <c r="H165" s="476"/>
      <c r="I165" s="476"/>
      <c r="J165" s="474"/>
      <c r="K165" s="474"/>
      <c r="L165" s="515"/>
      <c r="M165" s="515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93">
        <v>0</v>
      </c>
      <c r="X165" s="93">
        <v>0</v>
      </c>
      <c r="Y165" s="93">
        <v>0</v>
      </c>
      <c r="Z165" s="93">
        <v>0</v>
      </c>
      <c r="AA165" s="93">
        <v>0</v>
      </c>
      <c r="AB165" s="93">
        <v>0</v>
      </c>
      <c r="AC165" s="93">
        <v>0</v>
      </c>
      <c r="AD165" s="93">
        <v>0</v>
      </c>
      <c r="AE165" s="93">
        <v>0</v>
      </c>
      <c r="AF165" s="93">
        <v>0</v>
      </c>
      <c r="AG165" s="93">
        <v>0</v>
      </c>
      <c r="AH165" s="5">
        <v>0</v>
      </c>
      <c r="AI165" s="5">
        <v>0</v>
      </c>
      <c r="AJ165" s="5">
        <v>0</v>
      </c>
      <c r="AK165" s="93">
        <v>0</v>
      </c>
      <c r="AL165" s="93">
        <v>0</v>
      </c>
      <c r="AM165" s="93">
        <v>0</v>
      </c>
      <c r="AN165" s="93">
        <v>0</v>
      </c>
      <c r="AO165" s="93">
        <v>0</v>
      </c>
      <c r="AP165" s="93">
        <v>0</v>
      </c>
      <c r="AQ165" s="93">
        <v>0</v>
      </c>
      <c r="AR165" s="93">
        <v>0</v>
      </c>
      <c r="AS165" s="93">
        <v>0</v>
      </c>
      <c r="AT165" s="93">
        <v>0</v>
      </c>
      <c r="AU165" s="5">
        <v>0</v>
      </c>
      <c r="AV165" s="637"/>
    </row>
    <row r="166" spans="1:48" ht="18" customHeight="1">
      <c r="A166" s="526"/>
      <c r="B166" s="474"/>
      <c r="C166" s="656"/>
      <c r="D166" s="474"/>
      <c r="E166" s="474"/>
      <c r="F166" s="476"/>
      <c r="G166" s="476"/>
      <c r="H166" s="476"/>
      <c r="I166" s="476"/>
      <c r="J166" s="474"/>
      <c r="K166" s="474"/>
      <c r="L166" s="515"/>
      <c r="M166" s="515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93">
        <v>0</v>
      </c>
      <c r="X166" s="93">
        <v>0</v>
      </c>
      <c r="Y166" s="93">
        <v>0</v>
      </c>
      <c r="Z166" s="93">
        <v>0</v>
      </c>
      <c r="AA166" s="93">
        <v>0</v>
      </c>
      <c r="AB166" s="93">
        <v>0</v>
      </c>
      <c r="AC166" s="93">
        <v>0</v>
      </c>
      <c r="AD166" s="93">
        <v>0</v>
      </c>
      <c r="AE166" s="93">
        <v>0</v>
      </c>
      <c r="AF166" s="93">
        <v>0</v>
      </c>
      <c r="AG166" s="93">
        <v>0</v>
      </c>
      <c r="AH166" s="5">
        <v>0</v>
      </c>
      <c r="AI166" s="5">
        <v>0</v>
      </c>
      <c r="AJ166" s="5">
        <v>0</v>
      </c>
      <c r="AK166" s="93">
        <v>0</v>
      </c>
      <c r="AL166" s="93">
        <v>0</v>
      </c>
      <c r="AM166" s="93">
        <v>0</v>
      </c>
      <c r="AN166" s="93">
        <v>0</v>
      </c>
      <c r="AO166" s="93">
        <v>0</v>
      </c>
      <c r="AP166" s="93">
        <v>0</v>
      </c>
      <c r="AQ166" s="93">
        <v>0</v>
      </c>
      <c r="AR166" s="93">
        <v>0</v>
      </c>
      <c r="AS166" s="93">
        <v>0</v>
      </c>
      <c r="AT166" s="93">
        <v>0</v>
      </c>
      <c r="AU166" s="5">
        <v>0</v>
      </c>
      <c r="AV166" s="638"/>
    </row>
    <row r="167" spans="1:48" ht="18" customHeight="1">
      <c r="A167" s="526"/>
      <c r="B167" s="474"/>
      <c r="C167" s="656"/>
      <c r="D167" s="474"/>
      <c r="E167" s="474"/>
      <c r="F167" s="476"/>
      <c r="G167" s="476"/>
      <c r="H167" s="476"/>
      <c r="I167" s="476"/>
      <c r="J167" s="474"/>
      <c r="K167" s="474"/>
      <c r="L167" s="515"/>
      <c r="M167" s="515"/>
      <c r="N167" s="230">
        <f t="shared" ref="N167:T167" si="60">SUM(N162:N166)</f>
        <v>0</v>
      </c>
      <c r="O167" s="230">
        <f t="shared" si="60"/>
        <v>0</v>
      </c>
      <c r="P167" s="230">
        <f t="shared" si="60"/>
        <v>0</v>
      </c>
      <c r="Q167" s="230">
        <f t="shared" si="60"/>
        <v>74</v>
      </c>
      <c r="R167" s="230">
        <f t="shared" si="60"/>
        <v>89.944000000000003</v>
      </c>
      <c r="S167" s="230">
        <f t="shared" si="60"/>
        <v>67.206860000000006</v>
      </c>
      <c r="T167" s="230">
        <f t="shared" si="60"/>
        <v>67.206860000000006</v>
      </c>
      <c r="U167" s="231">
        <f t="shared" si="57"/>
        <v>298.35772000000003</v>
      </c>
      <c r="V167" s="231" t="s">
        <v>11</v>
      </c>
      <c r="W167" s="193">
        <f t="shared" ref="W167:AU167" si="61">SUM(W162:W166)</f>
        <v>74000</v>
      </c>
      <c r="X167" s="193">
        <f t="shared" si="61"/>
        <v>0</v>
      </c>
      <c r="Y167" s="193">
        <f t="shared" si="61"/>
        <v>0</v>
      </c>
      <c r="Z167" s="193">
        <f t="shared" si="61"/>
        <v>0</v>
      </c>
      <c r="AA167" s="193">
        <f t="shared" si="61"/>
        <v>0</v>
      </c>
      <c r="AB167" s="193">
        <f t="shared" si="61"/>
        <v>0</v>
      </c>
      <c r="AC167" s="193">
        <f t="shared" si="61"/>
        <v>0</v>
      </c>
      <c r="AD167" s="193">
        <f t="shared" si="61"/>
        <v>0</v>
      </c>
      <c r="AE167" s="193">
        <f t="shared" si="61"/>
        <v>0</v>
      </c>
      <c r="AF167" s="193">
        <f t="shared" si="61"/>
        <v>0</v>
      </c>
      <c r="AG167" s="193">
        <f t="shared" si="61"/>
        <v>0</v>
      </c>
      <c r="AH167" s="230">
        <f t="shared" si="61"/>
        <v>0</v>
      </c>
      <c r="AI167" s="230">
        <f t="shared" si="61"/>
        <v>0</v>
      </c>
      <c r="AJ167" s="230">
        <f t="shared" si="61"/>
        <v>0</v>
      </c>
      <c r="AK167" s="193">
        <f t="shared" si="61"/>
        <v>0</v>
      </c>
      <c r="AL167" s="193">
        <f t="shared" si="61"/>
        <v>0</v>
      </c>
      <c r="AM167" s="193">
        <f t="shared" si="61"/>
        <v>0</v>
      </c>
      <c r="AN167" s="193">
        <f t="shared" si="61"/>
        <v>0</v>
      </c>
      <c r="AO167" s="193">
        <f t="shared" si="61"/>
        <v>0</v>
      </c>
      <c r="AP167" s="193">
        <f t="shared" si="61"/>
        <v>0</v>
      </c>
      <c r="AQ167" s="193">
        <f t="shared" si="61"/>
        <v>0</v>
      </c>
      <c r="AR167" s="193">
        <f t="shared" si="61"/>
        <v>0</v>
      </c>
      <c r="AS167" s="193">
        <f t="shared" si="61"/>
        <v>0</v>
      </c>
      <c r="AT167" s="193">
        <f t="shared" si="61"/>
        <v>0</v>
      </c>
      <c r="AU167" s="230">
        <f t="shared" si="61"/>
        <v>0</v>
      </c>
      <c r="AV167" s="328"/>
    </row>
    <row r="168" spans="1:48" ht="19.5" customHeight="1">
      <c r="A168" s="526"/>
      <c r="B168" s="474" t="s">
        <v>225</v>
      </c>
      <c r="C168" s="656" t="s">
        <v>87</v>
      </c>
      <c r="D168" s="474" t="s">
        <v>264</v>
      </c>
      <c r="E168" s="474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474" t="s">
        <v>80</v>
      </c>
      <c r="K168" s="474" t="s">
        <v>81</v>
      </c>
      <c r="L168" s="515">
        <v>367.79300000000001</v>
      </c>
      <c r="M168" s="515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93">
        <v>0</v>
      </c>
      <c r="X168" s="93">
        <v>0</v>
      </c>
      <c r="Y168" s="93">
        <v>0</v>
      </c>
      <c r="Z168" s="93">
        <v>0</v>
      </c>
      <c r="AA168" s="93">
        <v>0</v>
      </c>
      <c r="AB168" s="93">
        <v>0</v>
      </c>
      <c r="AC168" s="93">
        <v>0</v>
      </c>
      <c r="AD168" s="93">
        <v>0</v>
      </c>
      <c r="AE168" s="93">
        <v>0</v>
      </c>
      <c r="AF168" s="93">
        <v>0</v>
      </c>
      <c r="AG168" s="93">
        <v>0</v>
      </c>
      <c r="AH168" s="5">
        <v>0</v>
      </c>
      <c r="AI168" s="5">
        <v>0</v>
      </c>
      <c r="AJ168" s="5">
        <v>0</v>
      </c>
      <c r="AK168" s="93">
        <v>0</v>
      </c>
      <c r="AL168" s="93">
        <v>0</v>
      </c>
      <c r="AM168" s="93">
        <v>0</v>
      </c>
      <c r="AN168" s="93">
        <v>0</v>
      </c>
      <c r="AO168" s="93">
        <v>0</v>
      </c>
      <c r="AP168" s="93">
        <v>0</v>
      </c>
      <c r="AQ168" s="93">
        <v>0</v>
      </c>
      <c r="AR168" s="93">
        <v>0</v>
      </c>
      <c r="AS168" s="93">
        <v>0</v>
      </c>
      <c r="AT168" s="93">
        <v>0</v>
      </c>
      <c r="AU168" s="5">
        <v>0</v>
      </c>
      <c r="AV168" s="636" t="s">
        <v>997</v>
      </c>
    </row>
    <row r="169" spans="1:48" ht="19.5" customHeight="1">
      <c r="A169" s="526"/>
      <c r="B169" s="474"/>
      <c r="C169" s="656"/>
      <c r="D169" s="474"/>
      <c r="E169" s="474"/>
      <c r="F169" s="6" t="s">
        <v>19</v>
      </c>
      <c r="G169" s="6" t="s">
        <v>22</v>
      </c>
      <c r="H169" s="6" t="s">
        <v>297</v>
      </c>
      <c r="I169" s="6" t="s">
        <v>297</v>
      </c>
      <c r="J169" s="474"/>
      <c r="K169" s="474"/>
      <c r="L169" s="515"/>
      <c r="M169" s="515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93">
        <v>90000</v>
      </c>
      <c r="X169" s="93">
        <v>0</v>
      </c>
      <c r="Y169" s="93">
        <v>0</v>
      </c>
      <c r="Z169" s="93">
        <v>0</v>
      </c>
      <c r="AA169" s="93">
        <v>0</v>
      </c>
      <c r="AB169" s="93">
        <v>0</v>
      </c>
      <c r="AC169" s="93">
        <v>0</v>
      </c>
      <c r="AD169" s="93">
        <v>0</v>
      </c>
      <c r="AE169" s="93">
        <v>0</v>
      </c>
      <c r="AF169" s="93">
        <v>0</v>
      </c>
      <c r="AG169" s="93">
        <v>0</v>
      </c>
      <c r="AH169" s="5">
        <v>0</v>
      </c>
      <c r="AI169" s="5">
        <v>0</v>
      </c>
      <c r="AJ169" s="5">
        <v>0</v>
      </c>
      <c r="AK169" s="93">
        <v>0</v>
      </c>
      <c r="AL169" s="93">
        <v>0</v>
      </c>
      <c r="AM169" s="93">
        <v>0</v>
      </c>
      <c r="AN169" s="93">
        <v>0</v>
      </c>
      <c r="AO169" s="93">
        <v>0</v>
      </c>
      <c r="AP169" s="93">
        <v>0</v>
      </c>
      <c r="AQ169" s="93">
        <v>0</v>
      </c>
      <c r="AR169" s="93">
        <v>0</v>
      </c>
      <c r="AS169" s="93">
        <v>0</v>
      </c>
      <c r="AT169" s="93">
        <v>0</v>
      </c>
      <c r="AU169" s="5">
        <v>0</v>
      </c>
      <c r="AV169" s="637"/>
    </row>
    <row r="170" spans="1:48" ht="19.5" customHeight="1">
      <c r="A170" s="526"/>
      <c r="B170" s="474"/>
      <c r="C170" s="656"/>
      <c r="D170" s="474"/>
      <c r="E170" s="474"/>
      <c r="F170" s="476" t="s">
        <v>39</v>
      </c>
      <c r="G170" s="476" t="s">
        <v>21</v>
      </c>
      <c r="H170" s="476" t="s">
        <v>315</v>
      </c>
      <c r="I170" s="476" t="s">
        <v>316</v>
      </c>
      <c r="J170" s="474"/>
      <c r="K170" s="474"/>
      <c r="L170" s="515"/>
      <c r="M170" s="515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93">
        <v>0</v>
      </c>
      <c r="X170" s="93">
        <v>0</v>
      </c>
      <c r="Y170" s="93">
        <v>0</v>
      </c>
      <c r="Z170" s="93">
        <v>0</v>
      </c>
      <c r="AA170" s="93">
        <v>0</v>
      </c>
      <c r="AB170" s="93">
        <v>0</v>
      </c>
      <c r="AC170" s="93">
        <v>0</v>
      </c>
      <c r="AD170" s="93">
        <v>0</v>
      </c>
      <c r="AE170" s="93">
        <v>0</v>
      </c>
      <c r="AF170" s="93">
        <v>0</v>
      </c>
      <c r="AG170" s="93">
        <v>0</v>
      </c>
      <c r="AH170" s="5">
        <v>0</v>
      </c>
      <c r="AI170" s="5">
        <v>0</v>
      </c>
      <c r="AJ170" s="5">
        <v>0</v>
      </c>
      <c r="AK170" s="93">
        <v>0</v>
      </c>
      <c r="AL170" s="93">
        <v>0</v>
      </c>
      <c r="AM170" s="93">
        <v>0</v>
      </c>
      <c r="AN170" s="93">
        <v>0</v>
      </c>
      <c r="AO170" s="93">
        <v>0</v>
      </c>
      <c r="AP170" s="93">
        <v>0</v>
      </c>
      <c r="AQ170" s="93">
        <v>0</v>
      </c>
      <c r="AR170" s="93">
        <v>0</v>
      </c>
      <c r="AS170" s="93">
        <v>0</v>
      </c>
      <c r="AT170" s="93">
        <v>0</v>
      </c>
      <c r="AU170" s="5">
        <v>0</v>
      </c>
      <c r="AV170" s="637"/>
    </row>
    <row r="171" spans="1:48" ht="19.5" customHeight="1">
      <c r="A171" s="526"/>
      <c r="B171" s="474"/>
      <c r="C171" s="656"/>
      <c r="D171" s="474"/>
      <c r="E171" s="474"/>
      <c r="F171" s="476"/>
      <c r="G171" s="476"/>
      <c r="H171" s="476"/>
      <c r="I171" s="476"/>
      <c r="J171" s="474"/>
      <c r="K171" s="474"/>
      <c r="L171" s="515"/>
      <c r="M171" s="515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93">
        <v>0</v>
      </c>
      <c r="X171" s="93">
        <v>0</v>
      </c>
      <c r="Y171" s="93">
        <v>0</v>
      </c>
      <c r="Z171" s="93">
        <v>0</v>
      </c>
      <c r="AA171" s="93">
        <v>0</v>
      </c>
      <c r="AB171" s="93">
        <v>0</v>
      </c>
      <c r="AC171" s="93">
        <v>0</v>
      </c>
      <c r="AD171" s="93">
        <v>0</v>
      </c>
      <c r="AE171" s="93">
        <v>0</v>
      </c>
      <c r="AF171" s="93">
        <v>0</v>
      </c>
      <c r="AG171" s="93">
        <v>0</v>
      </c>
      <c r="AH171" s="5">
        <v>0</v>
      </c>
      <c r="AI171" s="5">
        <v>0</v>
      </c>
      <c r="AJ171" s="5">
        <v>0</v>
      </c>
      <c r="AK171" s="93">
        <v>0</v>
      </c>
      <c r="AL171" s="93">
        <v>0</v>
      </c>
      <c r="AM171" s="93">
        <v>0</v>
      </c>
      <c r="AN171" s="93">
        <v>0</v>
      </c>
      <c r="AO171" s="93">
        <v>0</v>
      </c>
      <c r="AP171" s="93">
        <v>0</v>
      </c>
      <c r="AQ171" s="93">
        <v>0</v>
      </c>
      <c r="AR171" s="93">
        <v>0</v>
      </c>
      <c r="AS171" s="93">
        <v>0</v>
      </c>
      <c r="AT171" s="93">
        <v>0</v>
      </c>
      <c r="AU171" s="5">
        <v>0</v>
      </c>
      <c r="AV171" s="637"/>
    </row>
    <row r="172" spans="1:48" ht="18" customHeight="1">
      <c r="A172" s="526"/>
      <c r="B172" s="474"/>
      <c r="C172" s="656"/>
      <c r="D172" s="474"/>
      <c r="E172" s="474"/>
      <c r="F172" s="476"/>
      <c r="G172" s="476"/>
      <c r="H172" s="476"/>
      <c r="I172" s="476"/>
      <c r="J172" s="474"/>
      <c r="K172" s="474"/>
      <c r="L172" s="515"/>
      <c r="M172" s="515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93">
        <v>0</v>
      </c>
      <c r="X172" s="93">
        <v>0</v>
      </c>
      <c r="Y172" s="93">
        <v>0</v>
      </c>
      <c r="Z172" s="93">
        <v>0</v>
      </c>
      <c r="AA172" s="93">
        <v>0</v>
      </c>
      <c r="AB172" s="93">
        <v>0</v>
      </c>
      <c r="AC172" s="93">
        <v>0</v>
      </c>
      <c r="AD172" s="93">
        <v>0</v>
      </c>
      <c r="AE172" s="93">
        <v>0</v>
      </c>
      <c r="AF172" s="93">
        <v>0</v>
      </c>
      <c r="AG172" s="93">
        <v>0</v>
      </c>
      <c r="AH172" s="5">
        <v>0</v>
      </c>
      <c r="AI172" s="5">
        <v>0</v>
      </c>
      <c r="AJ172" s="5">
        <v>0</v>
      </c>
      <c r="AK172" s="93">
        <v>0</v>
      </c>
      <c r="AL172" s="93">
        <v>0</v>
      </c>
      <c r="AM172" s="93">
        <v>0</v>
      </c>
      <c r="AN172" s="93">
        <v>0</v>
      </c>
      <c r="AO172" s="93">
        <v>0</v>
      </c>
      <c r="AP172" s="93">
        <v>0</v>
      </c>
      <c r="AQ172" s="93">
        <v>0</v>
      </c>
      <c r="AR172" s="93">
        <v>0</v>
      </c>
      <c r="AS172" s="93">
        <v>0</v>
      </c>
      <c r="AT172" s="93">
        <v>0</v>
      </c>
      <c r="AU172" s="5">
        <v>0</v>
      </c>
      <c r="AV172" s="638"/>
    </row>
    <row r="173" spans="1:48" ht="18" customHeight="1">
      <c r="A173" s="526"/>
      <c r="B173" s="474"/>
      <c r="C173" s="656"/>
      <c r="D173" s="474"/>
      <c r="E173" s="474"/>
      <c r="F173" s="476"/>
      <c r="G173" s="476"/>
      <c r="H173" s="476"/>
      <c r="I173" s="476"/>
      <c r="J173" s="474"/>
      <c r="K173" s="474"/>
      <c r="L173" s="515"/>
      <c r="M173" s="515"/>
      <c r="N173" s="230">
        <f t="shared" ref="N173:T173" si="62">SUM(N168:N172)</f>
        <v>16.268999999999998</v>
      </c>
      <c r="O173" s="230">
        <f t="shared" si="62"/>
        <v>13.77323</v>
      </c>
      <c r="P173" s="230">
        <f t="shared" si="62"/>
        <v>12.942970000000001</v>
      </c>
      <c r="Q173" s="230">
        <f t="shared" si="62"/>
        <v>90</v>
      </c>
      <c r="R173" s="230">
        <f t="shared" si="62"/>
        <v>8.9741099999999996</v>
      </c>
      <c r="S173" s="230">
        <f t="shared" si="62"/>
        <v>50</v>
      </c>
      <c r="T173" s="230">
        <f t="shared" si="62"/>
        <v>50</v>
      </c>
      <c r="U173" s="231">
        <f t="shared" si="57"/>
        <v>241.95930999999999</v>
      </c>
      <c r="V173" s="231" t="s">
        <v>11</v>
      </c>
      <c r="W173" s="193">
        <f t="shared" ref="W173:AU173" si="63">SUM(W168:W172)</f>
        <v>90000</v>
      </c>
      <c r="X173" s="193">
        <f t="shared" si="63"/>
        <v>0</v>
      </c>
      <c r="Y173" s="193">
        <f t="shared" si="63"/>
        <v>0</v>
      </c>
      <c r="Z173" s="193">
        <f t="shared" si="63"/>
        <v>0</v>
      </c>
      <c r="AA173" s="193">
        <f t="shared" si="63"/>
        <v>0</v>
      </c>
      <c r="AB173" s="193">
        <f t="shared" si="63"/>
        <v>0</v>
      </c>
      <c r="AC173" s="193">
        <f t="shared" si="63"/>
        <v>0</v>
      </c>
      <c r="AD173" s="193">
        <f t="shared" si="63"/>
        <v>0</v>
      </c>
      <c r="AE173" s="193">
        <f t="shared" si="63"/>
        <v>0</v>
      </c>
      <c r="AF173" s="193">
        <f t="shared" si="63"/>
        <v>0</v>
      </c>
      <c r="AG173" s="193">
        <f t="shared" si="63"/>
        <v>0</v>
      </c>
      <c r="AH173" s="230">
        <f t="shared" si="63"/>
        <v>0</v>
      </c>
      <c r="AI173" s="230">
        <f t="shared" si="63"/>
        <v>0</v>
      </c>
      <c r="AJ173" s="230">
        <f t="shared" si="63"/>
        <v>0</v>
      </c>
      <c r="AK173" s="193">
        <f t="shared" si="63"/>
        <v>0</v>
      </c>
      <c r="AL173" s="193">
        <f t="shared" si="63"/>
        <v>0</v>
      </c>
      <c r="AM173" s="193">
        <f t="shared" si="63"/>
        <v>0</v>
      </c>
      <c r="AN173" s="193">
        <f t="shared" si="63"/>
        <v>0</v>
      </c>
      <c r="AO173" s="193">
        <f t="shared" si="63"/>
        <v>0</v>
      </c>
      <c r="AP173" s="193">
        <f t="shared" si="63"/>
        <v>0</v>
      </c>
      <c r="AQ173" s="193">
        <f t="shared" si="63"/>
        <v>0</v>
      </c>
      <c r="AR173" s="193">
        <f t="shared" si="63"/>
        <v>0</v>
      </c>
      <c r="AS173" s="193">
        <f t="shared" si="63"/>
        <v>0</v>
      </c>
      <c r="AT173" s="193">
        <f t="shared" si="63"/>
        <v>0</v>
      </c>
      <c r="AU173" s="230">
        <f t="shared" si="63"/>
        <v>0</v>
      </c>
      <c r="AV173" s="328"/>
    </row>
    <row r="174" spans="1:48" ht="19.5" customHeight="1">
      <c r="A174" s="526"/>
      <c r="B174" s="474" t="s">
        <v>226</v>
      </c>
      <c r="C174" s="656" t="s">
        <v>88</v>
      </c>
      <c r="D174" s="474" t="s">
        <v>264</v>
      </c>
      <c r="E174" s="474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474" t="s">
        <v>82</v>
      </c>
      <c r="K174" s="474" t="s">
        <v>82</v>
      </c>
      <c r="L174" s="515">
        <v>8.2159999999999993</v>
      </c>
      <c r="M174" s="515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93">
        <v>0</v>
      </c>
      <c r="X174" s="93">
        <v>0</v>
      </c>
      <c r="Y174" s="93">
        <v>0</v>
      </c>
      <c r="Z174" s="93">
        <v>0</v>
      </c>
      <c r="AA174" s="93">
        <v>0</v>
      </c>
      <c r="AB174" s="93">
        <v>0</v>
      </c>
      <c r="AC174" s="93">
        <v>0</v>
      </c>
      <c r="AD174" s="93">
        <v>0</v>
      </c>
      <c r="AE174" s="93">
        <v>0</v>
      </c>
      <c r="AF174" s="93">
        <v>0</v>
      </c>
      <c r="AG174" s="93">
        <v>0</v>
      </c>
      <c r="AH174" s="5">
        <v>0</v>
      </c>
      <c r="AI174" s="5">
        <v>0</v>
      </c>
      <c r="AJ174" s="5">
        <v>0</v>
      </c>
      <c r="AK174" s="93">
        <v>0</v>
      </c>
      <c r="AL174" s="93">
        <v>0</v>
      </c>
      <c r="AM174" s="93">
        <v>0</v>
      </c>
      <c r="AN174" s="93">
        <v>0</v>
      </c>
      <c r="AO174" s="93">
        <v>0</v>
      </c>
      <c r="AP174" s="93">
        <v>0</v>
      </c>
      <c r="AQ174" s="93">
        <v>0</v>
      </c>
      <c r="AR174" s="93">
        <v>0</v>
      </c>
      <c r="AS174" s="93">
        <v>0</v>
      </c>
      <c r="AT174" s="93">
        <v>0</v>
      </c>
      <c r="AU174" s="5">
        <v>0</v>
      </c>
      <c r="AV174" s="636" t="s">
        <v>988</v>
      </c>
    </row>
    <row r="175" spans="1:48" ht="22.5" customHeight="1">
      <c r="A175" s="526"/>
      <c r="B175" s="474"/>
      <c r="C175" s="656"/>
      <c r="D175" s="474"/>
      <c r="E175" s="474"/>
      <c r="F175" s="6" t="s">
        <v>19</v>
      </c>
      <c r="G175" s="6" t="s">
        <v>22</v>
      </c>
      <c r="H175" s="6" t="s">
        <v>297</v>
      </c>
      <c r="I175" s="6" t="s">
        <v>297</v>
      </c>
      <c r="J175" s="474"/>
      <c r="K175" s="474"/>
      <c r="L175" s="515"/>
      <c r="M175" s="515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93">
        <v>8215.9</v>
      </c>
      <c r="X175" s="93">
        <v>0</v>
      </c>
      <c r="Y175" s="93">
        <v>0</v>
      </c>
      <c r="Z175" s="93">
        <v>0</v>
      </c>
      <c r="AA175" s="93">
        <v>0</v>
      </c>
      <c r="AB175" s="93">
        <v>0</v>
      </c>
      <c r="AC175" s="93">
        <v>0</v>
      </c>
      <c r="AD175" s="93">
        <v>0</v>
      </c>
      <c r="AE175" s="93">
        <v>0</v>
      </c>
      <c r="AF175" s="93">
        <v>0</v>
      </c>
      <c r="AG175" s="93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93">
        <f>AK176</f>
        <v>1185.06</v>
      </c>
      <c r="AL175" s="93">
        <v>0</v>
      </c>
      <c r="AM175" s="93">
        <v>0</v>
      </c>
      <c r="AN175" s="93">
        <v>0</v>
      </c>
      <c r="AO175" s="93">
        <v>0</v>
      </c>
      <c r="AP175" s="93">
        <v>0</v>
      </c>
      <c r="AQ175" s="93">
        <v>0</v>
      </c>
      <c r="AR175" s="93">
        <v>0</v>
      </c>
      <c r="AS175" s="93">
        <v>0</v>
      </c>
      <c r="AT175" s="93">
        <v>0</v>
      </c>
      <c r="AU175" s="5">
        <v>0</v>
      </c>
      <c r="AV175" s="637"/>
    </row>
    <row r="176" spans="1:48" s="275" customFormat="1" ht="27.75" hidden="1" customHeight="1">
      <c r="A176" s="526"/>
      <c r="B176" s="474"/>
      <c r="C176" s="656"/>
      <c r="D176" s="474"/>
      <c r="E176" s="474"/>
      <c r="F176" s="272"/>
      <c r="G176" s="272"/>
      <c r="H176" s="272"/>
      <c r="I176" s="272"/>
      <c r="J176" s="474"/>
      <c r="K176" s="474"/>
      <c r="L176" s="515"/>
      <c r="M176" s="515"/>
      <c r="N176" s="273"/>
      <c r="O176" s="273"/>
      <c r="P176" s="273"/>
      <c r="Q176" s="273"/>
      <c r="R176" s="273"/>
      <c r="S176" s="273"/>
      <c r="T176" s="273"/>
      <c r="U176" s="273"/>
      <c r="V176" s="276" t="s">
        <v>928</v>
      </c>
      <c r="W176" s="274"/>
      <c r="X176" s="274"/>
      <c r="Y176" s="274"/>
      <c r="Z176" s="274"/>
      <c r="AA176" s="274"/>
      <c r="AB176" s="274"/>
      <c r="AC176" s="274"/>
      <c r="AD176" s="274"/>
      <c r="AE176" s="274"/>
      <c r="AF176" s="274"/>
      <c r="AG176" s="274"/>
      <c r="AH176" s="277"/>
      <c r="AI176" s="277"/>
      <c r="AJ176" s="277"/>
      <c r="AK176" s="274">
        <v>1185.06</v>
      </c>
      <c r="AL176" s="274"/>
      <c r="AM176" s="274"/>
      <c r="AN176" s="274"/>
      <c r="AO176" s="274"/>
      <c r="AP176" s="274"/>
      <c r="AQ176" s="274"/>
      <c r="AR176" s="274"/>
      <c r="AS176" s="274"/>
      <c r="AT176" s="274"/>
      <c r="AU176" s="273"/>
      <c r="AV176" s="637"/>
    </row>
    <row r="177" spans="1:48" ht="19.5" customHeight="1">
      <c r="A177" s="526"/>
      <c r="B177" s="474"/>
      <c r="C177" s="656"/>
      <c r="D177" s="474"/>
      <c r="E177" s="474"/>
      <c r="F177" s="476" t="s">
        <v>39</v>
      </c>
      <c r="G177" s="476" t="s">
        <v>21</v>
      </c>
      <c r="H177" s="476" t="s">
        <v>297</v>
      </c>
      <c r="I177" s="476" t="s">
        <v>317</v>
      </c>
      <c r="J177" s="474"/>
      <c r="K177" s="474"/>
      <c r="L177" s="515"/>
      <c r="M177" s="515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93">
        <v>0</v>
      </c>
      <c r="X177" s="93">
        <v>0</v>
      </c>
      <c r="Y177" s="93">
        <v>0</v>
      </c>
      <c r="Z177" s="93">
        <v>0</v>
      </c>
      <c r="AA177" s="93">
        <v>0</v>
      </c>
      <c r="AB177" s="93">
        <v>0</v>
      </c>
      <c r="AC177" s="93">
        <v>0</v>
      </c>
      <c r="AD177" s="93">
        <v>0</v>
      </c>
      <c r="AE177" s="93">
        <v>0</v>
      </c>
      <c r="AF177" s="93">
        <v>0</v>
      </c>
      <c r="AG177" s="93">
        <v>0</v>
      </c>
      <c r="AH177" s="5">
        <v>0</v>
      </c>
      <c r="AI177" s="5">
        <v>0</v>
      </c>
      <c r="AJ177" s="5">
        <v>0</v>
      </c>
      <c r="AK177" s="93">
        <v>0</v>
      </c>
      <c r="AL177" s="93">
        <v>0</v>
      </c>
      <c r="AM177" s="93">
        <v>0</v>
      </c>
      <c r="AN177" s="93">
        <v>0</v>
      </c>
      <c r="AO177" s="93">
        <v>0</v>
      </c>
      <c r="AP177" s="93">
        <v>0</v>
      </c>
      <c r="AQ177" s="93">
        <v>0</v>
      </c>
      <c r="AR177" s="93">
        <v>0</v>
      </c>
      <c r="AS177" s="93">
        <v>0</v>
      </c>
      <c r="AT177" s="93">
        <v>0</v>
      </c>
      <c r="AU177" s="5">
        <v>0</v>
      </c>
      <c r="AV177" s="637"/>
    </row>
    <row r="178" spans="1:48" ht="19.5" customHeight="1">
      <c r="A178" s="526"/>
      <c r="B178" s="474"/>
      <c r="C178" s="656"/>
      <c r="D178" s="474"/>
      <c r="E178" s="474"/>
      <c r="F178" s="476"/>
      <c r="G178" s="476"/>
      <c r="H178" s="476"/>
      <c r="I178" s="476"/>
      <c r="J178" s="474"/>
      <c r="K178" s="474"/>
      <c r="L178" s="515"/>
      <c r="M178" s="515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93">
        <v>0</v>
      </c>
      <c r="X178" s="93">
        <v>0</v>
      </c>
      <c r="Y178" s="93">
        <v>0</v>
      </c>
      <c r="Z178" s="93">
        <v>0</v>
      </c>
      <c r="AA178" s="93">
        <v>0</v>
      </c>
      <c r="AB178" s="93">
        <v>0</v>
      </c>
      <c r="AC178" s="93">
        <v>0</v>
      </c>
      <c r="AD178" s="93">
        <v>0</v>
      </c>
      <c r="AE178" s="93">
        <v>0</v>
      </c>
      <c r="AF178" s="93">
        <v>0</v>
      </c>
      <c r="AG178" s="93">
        <v>0</v>
      </c>
      <c r="AH178" s="5">
        <v>0</v>
      </c>
      <c r="AI178" s="5">
        <v>0</v>
      </c>
      <c r="AJ178" s="5">
        <v>0</v>
      </c>
      <c r="AK178" s="93">
        <v>0</v>
      </c>
      <c r="AL178" s="93">
        <v>0</v>
      </c>
      <c r="AM178" s="93">
        <v>0</v>
      </c>
      <c r="AN178" s="93">
        <v>0</v>
      </c>
      <c r="AO178" s="93">
        <v>0</v>
      </c>
      <c r="AP178" s="93">
        <v>0</v>
      </c>
      <c r="AQ178" s="93">
        <v>0</v>
      </c>
      <c r="AR178" s="93">
        <v>0</v>
      </c>
      <c r="AS178" s="93">
        <v>0</v>
      </c>
      <c r="AT178" s="93">
        <v>0</v>
      </c>
      <c r="AU178" s="5">
        <v>0</v>
      </c>
      <c r="AV178" s="637"/>
    </row>
    <row r="179" spans="1:48" ht="18" customHeight="1">
      <c r="A179" s="526"/>
      <c r="B179" s="474"/>
      <c r="C179" s="656"/>
      <c r="D179" s="474"/>
      <c r="E179" s="474"/>
      <c r="F179" s="476"/>
      <c r="G179" s="476"/>
      <c r="H179" s="476"/>
      <c r="I179" s="476"/>
      <c r="J179" s="474"/>
      <c r="K179" s="474"/>
      <c r="L179" s="515"/>
      <c r="M179" s="515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93">
        <v>0</v>
      </c>
      <c r="X179" s="93">
        <v>0</v>
      </c>
      <c r="Y179" s="93">
        <v>0</v>
      </c>
      <c r="Z179" s="93">
        <v>0</v>
      </c>
      <c r="AA179" s="93">
        <v>0</v>
      </c>
      <c r="AB179" s="93">
        <v>0</v>
      </c>
      <c r="AC179" s="93">
        <v>0</v>
      </c>
      <c r="AD179" s="93">
        <v>0</v>
      </c>
      <c r="AE179" s="93">
        <v>0</v>
      </c>
      <c r="AF179" s="93">
        <v>0</v>
      </c>
      <c r="AG179" s="93">
        <v>0</v>
      </c>
      <c r="AH179" s="5">
        <v>0</v>
      </c>
      <c r="AI179" s="5">
        <v>0</v>
      </c>
      <c r="AJ179" s="5">
        <v>0</v>
      </c>
      <c r="AK179" s="93">
        <v>0</v>
      </c>
      <c r="AL179" s="93">
        <v>0</v>
      </c>
      <c r="AM179" s="93">
        <v>0</v>
      </c>
      <c r="AN179" s="93">
        <v>0</v>
      </c>
      <c r="AO179" s="93">
        <v>0</v>
      </c>
      <c r="AP179" s="93">
        <v>0</v>
      </c>
      <c r="AQ179" s="93">
        <v>0</v>
      </c>
      <c r="AR179" s="93">
        <v>0</v>
      </c>
      <c r="AS179" s="93">
        <v>0</v>
      </c>
      <c r="AT179" s="93">
        <v>0</v>
      </c>
      <c r="AU179" s="5">
        <v>0</v>
      </c>
      <c r="AV179" s="639"/>
    </row>
    <row r="180" spans="1:48" ht="18" customHeight="1">
      <c r="A180" s="526"/>
      <c r="B180" s="474"/>
      <c r="C180" s="656"/>
      <c r="D180" s="474"/>
      <c r="E180" s="474"/>
      <c r="F180" s="476"/>
      <c r="G180" s="476"/>
      <c r="H180" s="476"/>
      <c r="I180" s="476"/>
      <c r="J180" s="474"/>
      <c r="K180" s="474"/>
      <c r="L180" s="515"/>
      <c r="M180" s="515"/>
      <c r="N180" s="230">
        <f t="shared" ref="N180:T180" si="66">SUM(N174:N179)</f>
        <v>0</v>
      </c>
      <c r="O180" s="230">
        <f t="shared" si="66"/>
        <v>0</v>
      </c>
      <c r="P180" s="230">
        <f t="shared" si="66"/>
        <v>0</v>
      </c>
      <c r="Q180" s="230">
        <f t="shared" si="66"/>
        <v>8.2158999999999995</v>
      </c>
      <c r="R180" s="230">
        <f t="shared" si="66"/>
        <v>0</v>
      </c>
      <c r="S180" s="230">
        <f t="shared" si="66"/>
        <v>0</v>
      </c>
      <c r="T180" s="230">
        <f t="shared" si="66"/>
        <v>0</v>
      </c>
      <c r="U180" s="231">
        <f t="shared" si="57"/>
        <v>8.2158999999999995</v>
      </c>
      <c r="V180" s="231" t="s">
        <v>11</v>
      </c>
      <c r="W180" s="193">
        <f>SUM(W174:W179)</f>
        <v>8215.9</v>
      </c>
      <c r="X180" s="193">
        <f t="shared" ref="X180:AU180" si="67">SUM(X174:X179)</f>
        <v>0</v>
      </c>
      <c r="Y180" s="193">
        <f t="shared" si="67"/>
        <v>0</v>
      </c>
      <c r="Z180" s="193">
        <f t="shared" si="67"/>
        <v>0</v>
      </c>
      <c r="AA180" s="193">
        <f t="shared" si="67"/>
        <v>0</v>
      </c>
      <c r="AB180" s="193">
        <f t="shared" si="67"/>
        <v>0</v>
      </c>
      <c r="AC180" s="193">
        <f t="shared" si="67"/>
        <v>0</v>
      </c>
      <c r="AD180" s="193">
        <f t="shared" si="67"/>
        <v>0</v>
      </c>
      <c r="AE180" s="193">
        <f t="shared" si="67"/>
        <v>0</v>
      </c>
      <c r="AF180" s="193">
        <f t="shared" si="67"/>
        <v>0</v>
      </c>
      <c r="AG180" s="193">
        <f t="shared" ref="AG180:AJ180" si="68">AG175+AG177+AG178+AG179</f>
        <v>0</v>
      </c>
      <c r="AH180" s="193">
        <f t="shared" si="68"/>
        <v>0</v>
      </c>
      <c r="AI180" s="193">
        <f t="shared" si="68"/>
        <v>0</v>
      </c>
      <c r="AJ180" s="193">
        <f t="shared" si="68"/>
        <v>0</v>
      </c>
      <c r="AK180" s="193">
        <f>AK175+AK177+AK178+AK179</f>
        <v>1185.06</v>
      </c>
      <c r="AL180" s="193">
        <f t="shared" si="67"/>
        <v>0</v>
      </c>
      <c r="AM180" s="193">
        <f t="shared" si="67"/>
        <v>0</v>
      </c>
      <c r="AN180" s="193">
        <f t="shared" si="67"/>
        <v>0</v>
      </c>
      <c r="AO180" s="193">
        <f t="shared" si="67"/>
        <v>0</v>
      </c>
      <c r="AP180" s="193">
        <f t="shared" si="67"/>
        <v>0</v>
      </c>
      <c r="AQ180" s="193">
        <f t="shared" si="67"/>
        <v>0</v>
      </c>
      <c r="AR180" s="193">
        <f t="shared" si="67"/>
        <v>0</v>
      </c>
      <c r="AS180" s="193">
        <f t="shared" si="67"/>
        <v>0</v>
      </c>
      <c r="AT180" s="193">
        <f t="shared" si="67"/>
        <v>0</v>
      </c>
      <c r="AU180" s="230">
        <f t="shared" si="67"/>
        <v>0</v>
      </c>
      <c r="AV180" s="328"/>
    </row>
    <row r="181" spans="1:48" ht="18" customHeight="1">
      <c r="A181" s="526"/>
      <c r="B181" s="474" t="s">
        <v>227</v>
      </c>
      <c r="C181" s="656" t="s">
        <v>83</v>
      </c>
      <c r="D181" s="474" t="s">
        <v>264</v>
      </c>
      <c r="E181" s="474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474" t="s">
        <v>82</v>
      </c>
      <c r="K181" s="474" t="s">
        <v>82</v>
      </c>
      <c r="L181" s="515">
        <v>40</v>
      </c>
      <c r="M181" s="515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93">
        <v>0</v>
      </c>
      <c r="X181" s="93">
        <v>0</v>
      </c>
      <c r="Y181" s="93">
        <v>0</v>
      </c>
      <c r="Z181" s="93">
        <v>0</v>
      </c>
      <c r="AA181" s="93">
        <v>0</v>
      </c>
      <c r="AB181" s="93">
        <v>0</v>
      </c>
      <c r="AC181" s="93">
        <v>0</v>
      </c>
      <c r="AD181" s="93">
        <v>0</v>
      </c>
      <c r="AE181" s="93">
        <v>0</v>
      </c>
      <c r="AF181" s="93">
        <v>0</v>
      </c>
      <c r="AG181" s="93">
        <v>0</v>
      </c>
      <c r="AH181" s="5">
        <v>0</v>
      </c>
      <c r="AI181" s="5">
        <v>0</v>
      </c>
      <c r="AJ181" s="5">
        <v>0</v>
      </c>
      <c r="AK181" s="93">
        <v>0</v>
      </c>
      <c r="AL181" s="93">
        <v>0</v>
      </c>
      <c r="AM181" s="93">
        <v>0</v>
      </c>
      <c r="AN181" s="93">
        <v>0</v>
      </c>
      <c r="AO181" s="93">
        <v>0</v>
      </c>
      <c r="AP181" s="93">
        <v>0</v>
      </c>
      <c r="AQ181" s="93">
        <v>0</v>
      </c>
      <c r="AR181" s="93">
        <v>0</v>
      </c>
      <c r="AS181" s="93">
        <v>0</v>
      </c>
      <c r="AT181" s="93">
        <v>0</v>
      </c>
      <c r="AU181" s="5">
        <v>0</v>
      </c>
      <c r="AV181" s="302"/>
    </row>
    <row r="182" spans="1:48" ht="20.25" customHeight="1">
      <c r="A182" s="526"/>
      <c r="B182" s="474"/>
      <c r="C182" s="656"/>
      <c r="D182" s="474"/>
      <c r="E182" s="474"/>
      <c r="F182" s="6" t="s">
        <v>19</v>
      </c>
      <c r="G182" s="6" t="s">
        <v>22</v>
      </c>
      <c r="H182" s="6" t="s">
        <v>297</v>
      </c>
      <c r="I182" s="6" t="s">
        <v>297</v>
      </c>
      <c r="J182" s="474"/>
      <c r="K182" s="474"/>
      <c r="L182" s="515"/>
      <c r="M182" s="515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93">
        <f>SUM(W183:W185)</f>
        <v>0</v>
      </c>
      <c r="X182" s="93">
        <f t="shared" ref="X182:AU182" si="70">SUM(X183:X185)</f>
        <v>0</v>
      </c>
      <c r="Y182" s="93">
        <f t="shared" si="70"/>
        <v>0</v>
      </c>
      <c r="Z182" s="93">
        <f t="shared" si="70"/>
        <v>0</v>
      </c>
      <c r="AA182" s="93">
        <f t="shared" si="70"/>
        <v>0</v>
      </c>
      <c r="AB182" s="93">
        <f t="shared" si="70"/>
        <v>0</v>
      </c>
      <c r="AC182" s="93">
        <f t="shared" si="70"/>
        <v>0</v>
      </c>
      <c r="AD182" s="93">
        <f t="shared" si="70"/>
        <v>0</v>
      </c>
      <c r="AE182" s="93">
        <f t="shared" si="70"/>
        <v>0</v>
      </c>
      <c r="AF182" s="93">
        <f t="shared" si="70"/>
        <v>0</v>
      </c>
      <c r="AG182" s="93">
        <f t="shared" si="70"/>
        <v>0</v>
      </c>
      <c r="AH182" s="93">
        <f t="shared" si="70"/>
        <v>0</v>
      </c>
      <c r="AI182" s="93">
        <f t="shared" si="70"/>
        <v>0</v>
      </c>
      <c r="AJ182" s="93">
        <f t="shared" si="70"/>
        <v>0</v>
      </c>
      <c r="AK182" s="93">
        <f t="shared" si="70"/>
        <v>0</v>
      </c>
      <c r="AL182" s="93">
        <f t="shared" si="70"/>
        <v>0</v>
      </c>
      <c r="AM182" s="93">
        <f t="shared" si="70"/>
        <v>0</v>
      </c>
      <c r="AN182" s="93">
        <f t="shared" si="70"/>
        <v>0</v>
      </c>
      <c r="AO182" s="93">
        <f t="shared" si="70"/>
        <v>0</v>
      </c>
      <c r="AP182" s="93">
        <f t="shared" si="70"/>
        <v>0</v>
      </c>
      <c r="AQ182" s="93">
        <f t="shared" si="70"/>
        <v>0</v>
      </c>
      <c r="AR182" s="93">
        <f t="shared" si="70"/>
        <v>0</v>
      </c>
      <c r="AS182" s="93">
        <f t="shared" si="70"/>
        <v>0</v>
      </c>
      <c r="AT182" s="93">
        <f t="shared" si="70"/>
        <v>0</v>
      </c>
      <c r="AU182" s="93">
        <f t="shared" si="70"/>
        <v>0</v>
      </c>
      <c r="AV182" s="302"/>
    </row>
    <row r="183" spans="1:48" s="275" customFormat="1" ht="30.75" hidden="1" customHeight="1">
      <c r="A183" s="526"/>
      <c r="B183" s="474"/>
      <c r="C183" s="656"/>
      <c r="D183" s="474"/>
      <c r="E183" s="474"/>
      <c r="F183" s="272"/>
      <c r="G183" s="272"/>
      <c r="H183" s="272"/>
      <c r="I183" s="272"/>
      <c r="J183" s="474"/>
      <c r="K183" s="474"/>
      <c r="L183" s="515"/>
      <c r="M183" s="515"/>
      <c r="N183" s="273"/>
      <c r="O183" s="273"/>
      <c r="P183" s="273"/>
      <c r="Q183" s="273"/>
      <c r="R183" s="273"/>
      <c r="S183" s="273"/>
      <c r="T183" s="273"/>
      <c r="U183" s="273"/>
      <c r="V183" s="273"/>
      <c r="W183" s="274"/>
      <c r="X183" s="274"/>
      <c r="Y183" s="274"/>
      <c r="Z183" s="274"/>
      <c r="AA183" s="274"/>
      <c r="AB183" s="274"/>
      <c r="AC183" s="274"/>
      <c r="AD183" s="274"/>
      <c r="AE183" s="274"/>
      <c r="AF183" s="274"/>
      <c r="AG183" s="274"/>
      <c r="AH183" s="273"/>
      <c r="AI183" s="273"/>
      <c r="AJ183" s="273"/>
      <c r="AK183" s="274"/>
      <c r="AL183" s="274"/>
      <c r="AM183" s="274"/>
      <c r="AN183" s="274"/>
      <c r="AO183" s="274"/>
      <c r="AP183" s="274"/>
      <c r="AQ183" s="274"/>
      <c r="AR183" s="274"/>
      <c r="AS183" s="274"/>
      <c r="AT183" s="274"/>
      <c r="AU183" s="273"/>
      <c r="AV183" s="330"/>
    </row>
    <row r="184" spans="1:48" s="275" customFormat="1" ht="24" hidden="1" customHeight="1">
      <c r="A184" s="526"/>
      <c r="B184" s="474"/>
      <c r="C184" s="656"/>
      <c r="D184" s="474"/>
      <c r="E184" s="474"/>
      <c r="F184" s="272"/>
      <c r="G184" s="272"/>
      <c r="H184" s="272"/>
      <c r="I184" s="272"/>
      <c r="J184" s="474"/>
      <c r="K184" s="474"/>
      <c r="L184" s="515"/>
      <c r="M184" s="515"/>
      <c r="N184" s="273"/>
      <c r="O184" s="273"/>
      <c r="P184" s="273"/>
      <c r="Q184" s="273"/>
      <c r="R184" s="273"/>
      <c r="S184" s="273"/>
      <c r="T184" s="273"/>
      <c r="U184" s="273"/>
      <c r="V184" s="273"/>
      <c r="W184" s="274"/>
      <c r="X184" s="274"/>
      <c r="Y184" s="274"/>
      <c r="Z184" s="274"/>
      <c r="AA184" s="274"/>
      <c r="AB184" s="274"/>
      <c r="AC184" s="274"/>
      <c r="AD184" s="274"/>
      <c r="AE184" s="274"/>
      <c r="AF184" s="274"/>
      <c r="AG184" s="274"/>
      <c r="AH184" s="273"/>
      <c r="AI184" s="273"/>
      <c r="AJ184" s="273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3"/>
      <c r="AV184" s="330"/>
    </row>
    <row r="185" spans="1:48" s="275" customFormat="1" ht="24" hidden="1" customHeight="1">
      <c r="A185" s="526"/>
      <c r="B185" s="474"/>
      <c r="C185" s="656"/>
      <c r="D185" s="474"/>
      <c r="E185" s="474"/>
      <c r="F185" s="272"/>
      <c r="G185" s="272"/>
      <c r="H185" s="272"/>
      <c r="I185" s="272"/>
      <c r="J185" s="474"/>
      <c r="K185" s="474"/>
      <c r="L185" s="515"/>
      <c r="M185" s="515"/>
      <c r="N185" s="273"/>
      <c r="O185" s="273"/>
      <c r="P185" s="273"/>
      <c r="Q185" s="273"/>
      <c r="R185" s="273"/>
      <c r="S185" s="273"/>
      <c r="T185" s="273"/>
      <c r="U185" s="273"/>
      <c r="V185" s="273"/>
      <c r="W185" s="274"/>
      <c r="X185" s="274"/>
      <c r="Y185" s="274"/>
      <c r="Z185" s="274"/>
      <c r="AA185" s="274"/>
      <c r="AB185" s="274"/>
      <c r="AC185" s="274"/>
      <c r="AD185" s="274"/>
      <c r="AE185" s="274"/>
      <c r="AF185" s="274"/>
      <c r="AG185" s="274"/>
      <c r="AH185" s="273"/>
      <c r="AI185" s="273"/>
      <c r="AJ185" s="273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3"/>
      <c r="AV185" s="330"/>
    </row>
    <row r="186" spans="1:48" ht="19.5" customHeight="1">
      <c r="A186" s="526"/>
      <c r="B186" s="474"/>
      <c r="C186" s="656"/>
      <c r="D186" s="474"/>
      <c r="E186" s="474"/>
      <c r="F186" s="476" t="s">
        <v>39</v>
      </c>
      <c r="G186" s="476" t="s">
        <v>21</v>
      </c>
      <c r="H186" s="476" t="s">
        <v>318</v>
      </c>
      <c r="I186" s="476" t="s">
        <v>319</v>
      </c>
      <c r="J186" s="474"/>
      <c r="K186" s="474"/>
      <c r="L186" s="515"/>
      <c r="M186" s="515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93">
        <v>0</v>
      </c>
      <c r="X186" s="93">
        <v>0</v>
      </c>
      <c r="Y186" s="93">
        <v>0</v>
      </c>
      <c r="Z186" s="93">
        <v>0</v>
      </c>
      <c r="AA186" s="93">
        <v>0</v>
      </c>
      <c r="AB186" s="93">
        <v>0</v>
      </c>
      <c r="AC186" s="93">
        <v>0</v>
      </c>
      <c r="AD186" s="93">
        <v>0</v>
      </c>
      <c r="AE186" s="93">
        <v>0</v>
      </c>
      <c r="AF186" s="93">
        <v>0</v>
      </c>
      <c r="AG186" s="93">
        <v>0</v>
      </c>
      <c r="AH186" s="5">
        <v>0</v>
      </c>
      <c r="AI186" s="5">
        <v>0</v>
      </c>
      <c r="AJ186" s="5">
        <v>0</v>
      </c>
      <c r="AK186" s="93">
        <v>0</v>
      </c>
      <c r="AL186" s="93">
        <v>0</v>
      </c>
      <c r="AM186" s="93">
        <v>0</v>
      </c>
      <c r="AN186" s="93">
        <v>0</v>
      </c>
      <c r="AO186" s="93">
        <v>0</v>
      </c>
      <c r="AP186" s="93">
        <v>0</v>
      </c>
      <c r="AQ186" s="93">
        <v>0</v>
      </c>
      <c r="AR186" s="93">
        <v>0</v>
      </c>
      <c r="AS186" s="93">
        <v>0</v>
      </c>
      <c r="AT186" s="93">
        <v>0</v>
      </c>
      <c r="AU186" s="5">
        <v>0</v>
      </c>
      <c r="AV186" s="302"/>
    </row>
    <row r="187" spans="1:48" ht="19.5" customHeight="1">
      <c r="A187" s="526"/>
      <c r="B187" s="474"/>
      <c r="C187" s="656"/>
      <c r="D187" s="474"/>
      <c r="E187" s="474"/>
      <c r="F187" s="476"/>
      <c r="G187" s="476"/>
      <c r="H187" s="476"/>
      <c r="I187" s="476"/>
      <c r="J187" s="474"/>
      <c r="K187" s="474"/>
      <c r="L187" s="515"/>
      <c r="M187" s="515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93">
        <v>0</v>
      </c>
      <c r="X187" s="93">
        <v>0</v>
      </c>
      <c r="Y187" s="93">
        <v>0</v>
      </c>
      <c r="Z187" s="93">
        <v>0</v>
      </c>
      <c r="AA187" s="93">
        <v>0</v>
      </c>
      <c r="AB187" s="93">
        <v>0</v>
      </c>
      <c r="AC187" s="93">
        <v>0</v>
      </c>
      <c r="AD187" s="93">
        <v>0</v>
      </c>
      <c r="AE187" s="93">
        <v>0</v>
      </c>
      <c r="AF187" s="93">
        <v>0</v>
      </c>
      <c r="AG187" s="93">
        <v>0</v>
      </c>
      <c r="AH187" s="5">
        <v>0</v>
      </c>
      <c r="AI187" s="5">
        <v>0</v>
      </c>
      <c r="AJ187" s="5">
        <v>0</v>
      </c>
      <c r="AK187" s="93">
        <v>0</v>
      </c>
      <c r="AL187" s="93">
        <v>0</v>
      </c>
      <c r="AM187" s="93">
        <v>0</v>
      </c>
      <c r="AN187" s="93">
        <v>0</v>
      </c>
      <c r="AO187" s="93">
        <v>0</v>
      </c>
      <c r="AP187" s="93">
        <v>0</v>
      </c>
      <c r="AQ187" s="93">
        <v>0</v>
      </c>
      <c r="AR187" s="93">
        <v>0</v>
      </c>
      <c r="AS187" s="93">
        <v>0</v>
      </c>
      <c r="AT187" s="93">
        <v>0</v>
      </c>
      <c r="AU187" s="5">
        <v>0</v>
      </c>
      <c r="AV187" s="302"/>
    </row>
    <row r="188" spans="1:48" ht="18" customHeight="1">
      <c r="A188" s="526"/>
      <c r="B188" s="474"/>
      <c r="C188" s="656"/>
      <c r="D188" s="474"/>
      <c r="E188" s="474"/>
      <c r="F188" s="476"/>
      <c r="G188" s="476"/>
      <c r="H188" s="476"/>
      <c r="I188" s="476"/>
      <c r="J188" s="474"/>
      <c r="K188" s="474"/>
      <c r="L188" s="515"/>
      <c r="M188" s="515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93">
        <v>0</v>
      </c>
      <c r="X188" s="93">
        <v>0</v>
      </c>
      <c r="Y188" s="93">
        <v>0</v>
      </c>
      <c r="Z188" s="93">
        <v>0</v>
      </c>
      <c r="AA188" s="93">
        <v>0</v>
      </c>
      <c r="AB188" s="93">
        <v>0</v>
      </c>
      <c r="AC188" s="93">
        <v>0</v>
      </c>
      <c r="AD188" s="93">
        <v>0</v>
      </c>
      <c r="AE188" s="93">
        <v>0</v>
      </c>
      <c r="AF188" s="93">
        <v>0</v>
      </c>
      <c r="AG188" s="93">
        <v>0</v>
      </c>
      <c r="AH188" s="5">
        <v>0</v>
      </c>
      <c r="AI188" s="5">
        <v>0</v>
      </c>
      <c r="AJ188" s="5">
        <v>0</v>
      </c>
      <c r="AK188" s="93">
        <v>0</v>
      </c>
      <c r="AL188" s="93">
        <v>0</v>
      </c>
      <c r="AM188" s="93">
        <v>0</v>
      </c>
      <c r="AN188" s="93">
        <v>0</v>
      </c>
      <c r="AO188" s="93">
        <v>0</v>
      </c>
      <c r="AP188" s="93">
        <v>0</v>
      </c>
      <c r="AQ188" s="93">
        <v>0</v>
      </c>
      <c r="AR188" s="93">
        <v>0</v>
      </c>
      <c r="AS188" s="93">
        <v>0</v>
      </c>
      <c r="AT188" s="93">
        <v>0</v>
      </c>
      <c r="AU188" s="5">
        <v>0</v>
      </c>
      <c r="AV188" s="302"/>
    </row>
    <row r="189" spans="1:48" ht="18" customHeight="1">
      <c r="A189" s="526"/>
      <c r="B189" s="474"/>
      <c r="C189" s="656"/>
      <c r="D189" s="474"/>
      <c r="E189" s="474"/>
      <c r="F189" s="476"/>
      <c r="G189" s="476"/>
      <c r="H189" s="476"/>
      <c r="I189" s="476"/>
      <c r="J189" s="474"/>
      <c r="K189" s="474"/>
      <c r="L189" s="515"/>
      <c r="M189" s="515"/>
      <c r="N189" s="230">
        <f t="shared" ref="N189:S189" si="71">SUM(N181:N188)</f>
        <v>0</v>
      </c>
      <c r="O189" s="230">
        <f t="shared" si="71"/>
        <v>0</v>
      </c>
      <c r="P189" s="230">
        <f t="shared" si="71"/>
        <v>0</v>
      </c>
      <c r="Q189" s="230">
        <f t="shared" si="71"/>
        <v>0</v>
      </c>
      <c r="R189" s="230">
        <f t="shared" si="71"/>
        <v>40</v>
      </c>
      <c r="S189" s="230">
        <f t="shared" si="71"/>
        <v>0</v>
      </c>
      <c r="T189" s="230">
        <f>SUM(T181:T188)</f>
        <v>0</v>
      </c>
      <c r="U189" s="231">
        <f t="shared" si="57"/>
        <v>40</v>
      </c>
      <c r="V189" s="231" t="s">
        <v>11</v>
      </c>
      <c r="W189" s="193">
        <f>W183</f>
        <v>0</v>
      </c>
      <c r="X189" s="193">
        <f t="shared" ref="X189:AU189" si="72">X183</f>
        <v>0</v>
      </c>
      <c r="Y189" s="193">
        <f t="shared" si="72"/>
        <v>0</v>
      </c>
      <c r="Z189" s="193">
        <f t="shared" si="72"/>
        <v>0</v>
      </c>
      <c r="AA189" s="193">
        <f t="shared" si="72"/>
        <v>0</v>
      </c>
      <c r="AB189" s="193">
        <f t="shared" si="72"/>
        <v>0</v>
      </c>
      <c r="AC189" s="193">
        <f t="shared" si="72"/>
        <v>0</v>
      </c>
      <c r="AD189" s="193">
        <f t="shared" si="72"/>
        <v>0</v>
      </c>
      <c r="AE189" s="193">
        <f t="shared" si="72"/>
        <v>0</v>
      </c>
      <c r="AF189" s="193">
        <f t="shared" si="72"/>
        <v>0</v>
      </c>
      <c r="AG189" s="193">
        <f t="shared" si="72"/>
        <v>0</v>
      </c>
      <c r="AH189" s="193">
        <f t="shared" si="72"/>
        <v>0</v>
      </c>
      <c r="AI189" s="193">
        <f t="shared" si="72"/>
        <v>0</v>
      </c>
      <c r="AJ189" s="193">
        <f t="shared" si="72"/>
        <v>0</v>
      </c>
      <c r="AK189" s="193">
        <f t="shared" si="72"/>
        <v>0</v>
      </c>
      <c r="AL189" s="193">
        <f t="shared" si="72"/>
        <v>0</v>
      </c>
      <c r="AM189" s="193">
        <f t="shared" si="72"/>
        <v>0</v>
      </c>
      <c r="AN189" s="193">
        <f t="shared" si="72"/>
        <v>0</v>
      </c>
      <c r="AO189" s="193">
        <f t="shared" si="72"/>
        <v>0</v>
      </c>
      <c r="AP189" s="193">
        <f t="shared" si="72"/>
        <v>0</v>
      </c>
      <c r="AQ189" s="193">
        <f t="shared" si="72"/>
        <v>0</v>
      </c>
      <c r="AR189" s="193">
        <f t="shared" si="72"/>
        <v>0</v>
      </c>
      <c r="AS189" s="193">
        <f t="shared" si="72"/>
        <v>0</v>
      </c>
      <c r="AT189" s="193">
        <f t="shared" si="72"/>
        <v>0</v>
      </c>
      <c r="AU189" s="193">
        <f t="shared" si="72"/>
        <v>0</v>
      </c>
      <c r="AV189" s="328"/>
    </row>
    <row r="190" spans="1:48" ht="18" customHeight="1">
      <c r="A190" s="526"/>
      <c r="B190" s="474" t="s">
        <v>228</v>
      </c>
      <c r="C190" s="656" t="s">
        <v>85</v>
      </c>
      <c r="D190" s="474" t="s">
        <v>264</v>
      </c>
      <c r="E190" s="474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474" t="s">
        <v>79</v>
      </c>
      <c r="K190" s="474" t="s">
        <v>82</v>
      </c>
      <c r="L190" s="515">
        <v>417.59899999999999</v>
      </c>
      <c r="M190" s="515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93">
        <v>0</v>
      </c>
      <c r="X190" s="93">
        <v>0</v>
      </c>
      <c r="Y190" s="93">
        <v>0</v>
      </c>
      <c r="Z190" s="93">
        <v>0</v>
      </c>
      <c r="AA190" s="93">
        <v>0</v>
      </c>
      <c r="AB190" s="93">
        <v>0</v>
      </c>
      <c r="AC190" s="93">
        <v>0</v>
      </c>
      <c r="AD190" s="93">
        <v>0</v>
      </c>
      <c r="AE190" s="93">
        <v>0</v>
      </c>
      <c r="AF190" s="93">
        <v>0</v>
      </c>
      <c r="AG190" s="93">
        <v>0</v>
      </c>
      <c r="AH190" s="5">
        <v>0</v>
      </c>
      <c r="AI190" s="5">
        <v>0</v>
      </c>
      <c r="AJ190" s="5">
        <v>0</v>
      </c>
      <c r="AK190" s="93">
        <v>0</v>
      </c>
      <c r="AL190" s="93">
        <v>0</v>
      </c>
      <c r="AM190" s="93">
        <v>0</v>
      </c>
      <c r="AN190" s="93">
        <v>0</v>
      </c>
      <c r="AO190" s="93">
        <v>0</v>
      </c>
      <c r="AP190" s="93">
        <v>0</v>
      </c>
      <c r="AQ190" s="93">
        <v>0</v>
      </c>
      <c r="AR190" s="93">
        <v>0</v>
      </c>
      <c r="AS190" s="93">
        <v>0</v>
      </c>
      <c r="AT190" s="93">
        <v>0</v>
      </c>
      <c r="AU190" s="5">
        <v>0</v>
      </c>
      <c r="AV190" s="302"/>
    </row>
    <row r="191" spans="1:48" ht="20.25" customHeight="1">
      <c r="A191" s="526"/>
      <c r="B191" s="474"/>
      <c r="C191" s="656"/>
      <c r="D191" s="474"/>
      <c r="E191" s="474"/>
      <c r="F191" s="6" t="s">
        <v>19</v>
      </c>
      <c r="G191" s="6" t="s">
        <v>22</v>
      </c>
      <c r="H191" s="6" t="s">
        <v>297</v>
      </c>
      <c r="I191" s="6" t="s">
        <v>297</v>
      </c>
      <c r="J191" s="474"/>
      <c r="K191" s="474"/>
      <c r="L191" s="515"/>
      <c r="M191" s="515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93">
        <v>100</v>
      </c>
      <c r="X191" s="93">
        <f>SUM(X192:X195)</f>
        <v>52759.93</v>
      </c>
      <c r="Y191" s="93">
        <f t="shared" ref="Y191:AU191" si="73">SUM(Y192:Y195)</f>
        <v>1070</v>
      </c>
      <c r="Z191" s="93">
        <f t="shared" si="73"/>
        <v>1070</v>
      </c>
      <c r="AA191" s="93">
        <f t="shared" si="73"/>
        <v>1070</v>
      </c>
      <c r="AB191" s="93">
        <f t="shared" si="73"/>
        <v>1070</v>
      </c>
      <c r="AC191" s="93">
        <f t="shared" si="73"/>
        <v>1070</v>
      </c>
      <c r="AD191" s="93">
        <f t="shared" si="73"/>
        <v>1070</v>
      </c>
      <c r="AE191" s="93">
        <f t="shared" si="73"/>
        <v>1070</v>
      </c>
      <c r="AF191" s="93">
        <f t="shared" si="73"/>
        <v>1476.5677700000001</v>
      </c>
      <c r="AG191" s="93">
        <f t="shared" si="73"/>
        <v>1720.587</v>
      </c>
      <c r="AH191" s="93">
        <f t="shared" si="73"/>
        <v>0</v>
      </c>
      <c r="AI191" s="93">
        <f t="shared" si="73"/>
        <v>0</v>
      </c>
      <c r="AJ191" s="93">
        <f t="shared" si="73"/>
        <v>0</v>
      </c>
      <c r="AK191" s="93">
        <f t="shared" si="73"/>
        <v>1476.5677700000001</v>
      </c>
      <c r="AL191" s="93">
        <f t="shared" si="73"/>
        <v>0</v>
      </c>
      <c r="AM191" s="93">
        <f t="shared" si="73"/>
        <v>0</v>
      </c>
      <c r="AN191" s="93">
        <f t="shared" si="73"/>
        <v>0</v>
      </c>
      <c r="AO191" s="93">
        <f t="shared" si="73"/>
        <v>0</v>
      </c>
      <c r="AP191" s="93">
        <f t="shared" si="73"/>
        <v>0</v>
      </c>
      <c r="AQ191" s="93">
        <f t="shared" si="73"/>
        <v>0</v>
      </c>
      <c r="AR191" s="93">
        <f t="shared" si="73"/>
        <v>0</v>
      </c>
      <c r="AS191" s="93">
        <f t="shared" si="73"/>
        <v>0</v>
      </c>
      <c r="AT191" s="93">
        <f t="shared" si="73"/>
        <v>0</v>
      </c>
      <c r="AU191" s="93">
        <f t="shared" si="73"/>
        <v>0</v>
      </c>
      <c r="AV191" s="302"/>
    </row>
    <row r="192" spans="1:48" s="275" customFormat="1" ht="30.75" customHeight="1">
      <c r="A192" s="526"/>
      <c r="B192" s="474"/>
      <c r="C192" s="656"/>
      <c r="D192" s="474"/>
      <c r="E192" s="474"/>
      <c r="F192" s="272"/>
      <c r="G192" s="272"/>
      <c r="H192" s="272"/>
      <c r="I192" s="272"/>
      <c r="J192" s="474"/>
      <c r="K192" s="474"/>
      <c r="L192" s="515"/>
      <c r="M192" s="515"/>
      <c r="N192" s="273"/>
      <c r="O192" s="273"/>
      <c r="P192" s="273"/>
      <c r="Q192" s="273"/>
      <c r="R192" s="273"/>
      <c r="S192" s="273"/>
      <c r="T192" s="273"/>
      <c r="U192" s="273"/>
      <c r="V192" s="273" t="s">
        <v>962</v>
      </c>
      <c r="W192" s="274"/>
      <c r="X192" s="274">
        <v>50000</v>
      </c>
      <c r="Y192" s="274"/>
      <c r="Z192" s="274"/>
      <c r="AA192" s="274"/>
      <c r="AB192" s="274"/>
      <c r="AC192" s="274"/>
      <c r="AD192" s="274"/>
      <c r="AE192" s="274"/>
      <c r="AF192" s="274"/>
      <c r="AG192" s="274"/>
      <c r="AH192" s="273"/>
      <c r="AI192" s="273"/>
      <c r="AJ192" s="273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3"/>
      <c r="AV192" s="330"/>
    </row>
    <row r="193" spans="1:48" s="275" customFormat="1" ht="24" customHeight="1">
      <c r="A193" s="526"/>
      <c r="B193" s="474"/>
      <c r="C193" s="656"/>
      <c r="D193" s="474"/>
      <c r="E193" s="474"/>
      <c r="F193" s="272"/>
      <c r="G193" s="272"/>
      <c r="H193" s="272"/>
      <c r="I193" s="272"/>
      <c r="J193" s="474"/>
      <c r="K193" s="474"/>
      <c r="L193" s="515"/>
      <c r="M193" s="515"/>
      <c r="N193" s="273"/>
      <c r="O193" s="273"/>
      <c r="P193" s="273"/>
      <c r="Q193" s="273"/>
      <c r="R193" s="273"/>
      <c r="S193" s="273"/>
      <c r="T193" s="273"/>
      <c r="U193" s="273"/>
      <c r="V193" s="273" t="s">
        <v>1016</v>
      </c>
      <c r="W193" s="274"/>
      <c r="X193" s="274">
        <v>1126.2049999999999</v>
      </c>
      <c r="Y193" s="274"/>
      <c r="Z193" s="274"/>
      <c r="AA193" s="274"/>
      <c r="AB193" s="274"/>
      <c r="AC193" s="274"/>
      <c r="AD193" s="274"/>
      <c r="AE193" s="274"/>
      <c r="AF193" s="274">
        <v>406.56777</v>
      </c>
      <c r="AG193" s="274">
        <v>1156.8620000000001</v>
      </c>
      <c r="AH193" s="273"/>
      <c r="AI193" s="273"/>
      <c r="AJ193" s="273"/>
      <c r="AK193" s="274">
        <v>406.56777</v>
      </c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3"/>
      <c r="AV193" s="330"/>
    </row>
    <row r="194" spans="1:48" s="275" customFormat="1" ht="41.25" customHeight="1">
      <c r="A194" s="526"/>
      <c r="B194" s="474"/>
      <c r="C194" s="656"/>
      <c r="D194" s="474"/>
      <c r="E194" s="474"/>
      <c r="F194" s="272"/>
      <c r="G194" s="272"/>
      <c r="H194" s="272"/>
      <c r="I194" s="272"/>
      <c r="J194" s="474"/>
      <c r="K194" s="474"/>
      <c r="L194" s="515"/>
      <c r="M194" s="515"/>
      <c r="N194" s="273"/>
      <c r="O194" s="273"/>
      <c r="P194" s="273"/>
      <c r="Q194" s="273"/>
      <c r="R194" s="273"/>
      <c r="S194" s="273"/>
      <c r="T194" s="273"/>
      <c r="U194" s="273"/>
      <c r="V194" s="273" t="s">
        <v>1015</v>
      </c>
      <c r="W194" s="274"/>
      <c r="X194" s="274">
        <v>563.72500000000002</v>
      </c>
      <c r="Y194" s="274"/>
      <c r="Z194" s="274"/>
      <c r="AA194" s="274"/>
      <c r="AB194" s="274"/>
      <c r="AC194" s="274"/>
      <c r="AD194" s="274"/>
      <c r="AE194" s="274"/>
      <c r="AF194" s="274"/>
      <c r="AG194" s="274">
        <v>563.72500000000002</v>
      </c>
      <c r="AH194" s="273"/>
      <c r="AI194" s="273"/>
      <c r="AJ194" s="273"/>
      <c r="AK194" s="274"/>
      <c r="AL194" s="274"/>
      <c r="AM194" s="274"/>
      <c r="AN194" s="274"/>
      <c r="AO194" s="274"/>
      <c r="AP194" s="274"/>
      <c r="AQ194" s="274"/>
      <c r="AR194" s="274"/>
      <c r="AS194" s="274"/>
      <c r="AT194" s="274"/>
      <c r="AU194" s="273"/>
      <c r="AV194" s="330"/>
    </row>
    <row r="195" spans="1:48" s="275" customFormat="1" ht="24" customHeight="1">
      <c r="A195" s="526"/>
      <c r="B195" s="474"/>
      <c r="C195" s="656"/>
      <c r="D195" s="474"/>
      <c r="E195" s="474"/>
      <c r="F195" s="272"/>
      <c r="G195" s="272"/>
      <c r="H195" s="272"/>
      <c r="I195" s="272"/>
      <c r="J195" s="474"/>
      <c r="K195" s="474"/>
      <c r="L195" s="515"/>
      <c r="M195" s="515"/>
      <c r="N195" s="273"/>
      <c r="O195" s="273"/>
      <c r="P195" s="273"/>
      <c r="Q195" s="273"/>
      <c r="R195" s="273"/>
      <c r="S195" s="273"/>
      <c r="T195" s="273"/>
      <c r="U195" s="273"/>
      <c r="V195" s="273" t="s">
        <v>964</v>
      </c>
      <c r="W195" s="274"/>
      <c r="X195" s="274">
        <v>1070</v>
      </c>
      <c r="Y195" s="274">
        <v>1070</v>
      </c>
      <c r="Z195" s="274">
        <v>1070</v>
      </c>
      <c r="AA195" s="274">
        <v>1070</v>
      </c>
      <c r="AB195" s="274">
        <v>1070</v>
      </c>
      <c r="AC195" s="274">
        <v>1070</v>
      </c>
      <c r="AD195" s="274">
        <v>1070</v>
      </c>
      <c r="AE195" s="274">
        <v>1070</v>
      </c>
      <c r="AF195" s="274">
        <v>1070</v>
      </c>
      <c r="AG195" s="274">
        <v>0</v>
      </c>
      <c r="AH195" s="273"/>
      <c r="AI195" s="273"/>
      <c r="AJ195" s="273"/>
      <c r="AK195" s="274">
        <v>1070</v>
      </c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3"/>
      <c r="AV195" s="330"/>
    </row>
    <row r="196" spans="1:48" ht="19.5" customHeight="1">
      <c r="A196" s="526"/>
      <c r="B196" s="474"/>
      <c r="C196" s="656"/>
      <c r="D196" s="474"/>
      <c r="E196" s="474"/>
      <c r="F196" s="476" t="s">
        <v>39</v>
      </c>
      <c r="G196" s="476" t="s">
        <v>21</v>
      </c>
      <c r="H196" s="476" t="s">
        <v>318</v>
      </c>
      <c r="I196" s="476" t="s">
        <v>319</v>
      </c>
      <c r="J196" s="474"/>
      <c r="K196" s="474"/>
      <c r="L196" s="515"/>
      <c r="M196" s="515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3">
        <v>0</v>
      </c>
      <c r="X196" s="93">
        <v>0</v>
      </c>
      <c r="Y196" s="93">
        <v>0</v>
      </c>
      <c r="Z196" s="93">
        <v>0</v>
      </c>
      <c r="AA196" s="93">
        <v>0</v>
      </c>
      <c r="AB196" s="93">
        <v>0</v>
      </c>
      <c r="AC196" s="93">
        <v>0</v>
      </c>
      <c r="AD196" s="93">
        <v>0</v>
      </c>
      <c r="AE196" s="93">
        <v>0</v>
      </c>
      <c r="AF196" s="93">
        <v>0</v>
      </c>
      <c r="AG196" s="93">
        <v>0</v>
      </c>
      <c r="AH196" s="5">
        <v>0</v>
      </c>
      <c r="AI196" s="5">
        <v>0</v>
      </c>
      <c r="AJ196" s="5">
        <v>0</v>
      </c>
      <c r="AK196" s="93">
        <v>0</v>
      </c>
      <c r="AL196" s="93">
        <v>0</v>
      </c>
      <c r="AM196" s="93">
        <v>0</v>
      </c>
      <c r="AN196" s="93">
        <v>0</v>
      </c>
      <c r="AO196" s="93">
        <v>0</v>
      </c>
      <c r="AP196" s="93">
        <v>0</v>
      </c>
      <c r="AQ196" s="93">
        <v>0</v>
      </c>
      <c r="AR196" s="93">
        <v>0</v>
      </c>
      <c r="AS196" s="93">
        <v>0</v>
      </c>
      <c r="AT196" s="93">
        <v>0</v>
      </c>
      <c r="AU196" s="5">
        <v>0</v>
      </c>
      <c r="AV196" s="302"/>
    </row>
    <row r="197" spans="1:48" ht="19.5" customHeight="1">
      <c r="A197" s="526"/>
      <c r="B197" s="474"/>
      <c r="C197" s="656"/>
      <c r="D197" s="474"/>
      <c r="E197" s="474"/>
      <c r="F197" s="476"/>
      <c r="G197" s="476"/>
      <c r="H197" s="476"/>
      <c r="I197" s="476"/>
      <c r="J197" s="474"/>
      <c r="K197" s="474"/>
      <c r="L197" s="515"/>
      <c r="M197" s="515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3">
        <v>0</v>
      </c>
      <c r="X197" s="93">
        <v>0</v>
      </c>
      <c r="Y197" s="93">
        <v>0</v>
      </c>
      <c r="Z197" s="93">
        <v>0</v>
      </c>
      <c r="AA197" s="93">
        <v>0</v>
      </c>
      <c r="AB197" s="93">
        <v>0</v>
      </c>
      <c r="AC197" s="93">
        <v>0</v>
      </c>
      <c r="AD197" s="93">
        <v>0</v>
      </c>
      <c r="AE197" s="93">
        <v>0</v>
      </c>
      <c r="AF197" s="93">
        <v>0</v>
      </c>
      <c r="AG197" s="93">
        <v>0</v>
      </c>
      <c r="AH197" s="5">
        <v>0</v>
      </c>
      <c r="AI197" s="5">
        <v>0</v>
      </c>
      <c r="AJ197" s="5">
        <v>0</v>
      </c>
      <c r="AK197" s="93">
        <v>0</v>
      </c>
      <c r="AL197" s="93">
        <v>0</v>
      </c>
      <c r="AM197" s="93">
        <v>0</v>
      </c>
      <c r="AN197" s="93">
        <v>0</v>
      </c>
      <c r="AO197" s="93">
        <v>0</v>
      </c>
      <c r="AP197" s="93">
        <v>0</v>
      </c>
      <c r="AQ197" s="93">
        <v>0</v>
      </c>
      <c r="AR197" s="93">
        <v>0</v>
      </c>
      <c r="AS197" s="93">
        <v>0</v>
      </c>
      <c r="AT197" s="93">
        <v>0</v>
      </c>
      <c r="AU197" s="5">
        <v>0</v>
      </c>
      <c r="AV197" s="302"/>
    </row>
    <row r="198" spans="1:48" ht="18" customHeight="1">
      <c r="A198" s="526"/>
      <c r="B198" s="474"/>
      <c r="C198" s="656"/>
      <c r="D198" s="474"/>
      <c r="E198" s="474"/>
      <c r="F198" s="476"/>
      <c r="G198" s="476"/>
      <c r="H198" s="476"/>
      <c r="I198" s="476"/>
      <c r="J198" s="474"/>
      <c r="K198" s="474"/>
      <c r="L198" s="515"/>
      <c r="M198" s="515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3">
        <v>0</v>
      </c>
      <c r="X198" s="93">
        <v>0</v>
      </c>
      <c r="Y198" s="93">
        <v>0</v>
      </c>
      <c r="Z198" s="93">
        <v>0</v>
      </c>
      <c r="AA198" s="93">
        <v>0</v>
      </c>
      <c r="AB198" s="93">
        <v>0</v>
      </c>
      <c r="AC198" s="93">
        <v>0</v>
      </c>
      <c r="AD198" s="93">
        <v>0</v>
      </c>
      <c r="AE198" s="93">
        <v>0</v>
      </c>
      <c r="AF198" s="93">
        <v>0</v>
      </c>
      <c r="AG198" s="93">
        <v>0</v>
      </c>
      <c r="AH198" s="5">
        <v>0</v>
      </c>
      <c r="AI198" s="5">
        <v>0</v>
      </c>
      <c r="AJ198" s="5">
        <v>0</v>
      </c>
      <c r="AK198" s="93">
        <v>0</v>
      </c>
      <c r="AL198" s="93">
        <v>0</v>
      </c>
      <c r="AM198" s="93">
        <v>0</v>
      </c>
      <c r="AN198" s="93">
        <v>0</v>
      </c>
      <c r="AO198" s="93">
        <v>0</v>
      </c>
      <c r="AP198" s="93">
        <v>0</v>
      </c>
      <c r="AQ198" s="93">
        <v>0</v>
      </c>
      <c r="AR198" s="93">
        <v>0</v>
      </c>
      <c r="AS198" s="93">
        <v>0</v>
      </c>
      <c r="AT198" s="93">
        <v>0</v>
      </c>
      <c r="AU198" s="5">
        <v>0</v>
      </c>
      <c r="AV198" s="302"/>
    </row>
    <row r="199" spans="1:48" ht="18" customHeight="1">
      <c r="A199" s="526"/>
      <c r="B199" s="474"/>
      <c r="C199" s="656"/>
      <c r="D199" s="474"/>
      <c r="E199" s="474"/>
      <c r="F199" s="476"/>
      <c r="G199" s="476"/>
      <c r="H199" s="476"/>
      <c r="I199" s="476"/>
      <c r="J199" s="474"/>
      <c r="K199" s="474"/>
      <c r="L199" s="515"/>
      <c r="M199" s="515"/>
      <c r="N199" s="230">
        <f t="shared" ref="N199:T199" si="74">SUM(N190:N198)</f>
        <v>0</v>
      </c>
      <c r="O199" s="230">
        <f t="shared" si="74"/>
        <v>0</v>
      </c>
      <c r="P199" s="230">
        <f t="shared" si="74"/>
        <v>0</v>
      </c>
      <c r="Q199" s="230">
        <f t="shared" si="74"/>
        <v>0</v>
      </c>
      <c r="R199" s="230">
        <f t="shared" si="74"/>
        <v>40</v>
      </c>
      <c r="S199" s="230">
        <f t="shared" si="74"/>
        <v>0</v>
      </c>
      <c r="T199" s="230">
        <f t="shared" si="74"/>
        <v>0</v>
      </c>
      <c r="U199" s="231">
        <f t="shared" si="57"/>
        <v>40</v>
      </c>
      <c r="V199" s="231" t="s">
        <v>11</v>
      </c>
      <c r="W199" s="193">
        <f t="shared" ref="W199" si="75">SUM(W190:W198)</f>
        <v>100</v>
      </c>
      <c r="X199" s="193">
        <f>X191</f>
        <v>52759.93</v>
      </c>
      <c r="Y199" s="193">
        <f t="shared" ref="Y199:AU199" si="76">Y191</f>
        <v>1070</v>
      </c>
      <c r="Z199" s="193">
        <f t="shared" si="76"/>
        <v>1070</v>
      </c>
      <c r="AA199" s="193">
        <f t="shared" si="76"/>
        <v>1070</v>
      </c>
      <c r="AB199" s="193">
        <f t="shared" si="76"/>
        <v>1070</v>
      </c>
      <c r="AC199" s="193">
        <f t="shared" si="76"/>
        <v>1070</v>
      </c>
      <c r="AD199" s="193">
        <f t="shared" si="76"/>
        <v>1070</v>
      </c>
      <c r="AE199" s="193">
        <f t="shared" si="76"/>
        <v>1070</v>
      </c>
      <c r="AF199" s="193">
        <f t="shared" si="76"/>
        <v>1476.5677700000001</v>
      </c>
      <c r="AG199" s="193">
        <f t="shared" si="76"/>
        <v>1720.587</v>
      </c>
      <c r="AH199" s="193">
        <f t="shared" si="76"/>
        <v>0</v>
      </c>
      <c r="AI199" s="193">
        <f t="shared" si="76"/>
        <v>0</v>
      </c>
      <c r="AJ199" s="193">
        <f t="shared" si="76"/>
        <v>0</v>
      </c>
      <c r="AK199" s="193">
        <f t="shared" si="76"/>
        <v>1476.5677700000001</v>
      </c>
      <c r="AL199" s="193">
        <f t="shared" si="76"/>
        <v>0</v>
      </c>
      <c r="AM199" s="193">
        <f t="shared" si="76"/>
        <v>0</v>
      </c>
      <c r="AN199" s="193">
        <f t="shared" si="76"/>
        <v>0</v>
      </c>
      <c r="AO199" s="193">
        <f t="shared" si="76"/>
        <v>0</v>
      </c>
      <c r="AP199" s="193">
        <f t="shared" si="76"/>
        <v>0</v>
      </c>
      <c r="AQ199" s="193">
        <f t="shared" si="76"/>
        <v>0</v>
      </c>
      <c r="AR199" s="193">
        <f t="shared" si="76"/>
        <v>0</v>
      </c>
      <c r="AS199" s="193">
        <f t="shared" si="76"/>
        <v>0</v>
      </c>
      <c r="AT199" s="193">
        <f t="shared" si="76"/>
        <v>0</v>
      </c>
      <c r="AU199" s="193">
        <f t="shared" si="76"/>
        <v>0</v>
      </c>
      <c r="AV199" s="328"/>
    </row>
    <row r="200" spans="1:48" ht="19.5" customHeight="1">
      <c r="A200" s="526"/>
      <c r="B200" s="474" t="s">
        <v>229</v>
      </c>
      <c r="C200" s="656" t="s">
        <v>84</v>
      </c>
      <c r="D200" s="474" t="s">
        <v>264</v>
      </c>
      <c r="E200" s="474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474" t="s">
        <v>82</v>
      </c>
      <c r="K200" s="474" t="s">
        <v>82</v>
      </c>
      <c r="L200" s="515">
        <v>1.661</v>
      </c>
      <c r="M200" s="515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3">
        <v>0</v>
      </c>
      <c r="X200" s="93">
        <v>0</v>
      </c>
      <c r="Y200" s="93">
        <v>0</v>
      </c>
      <c r="Z200" s="93">
        <v>0</v>
      </c>
      <c r="AA200" s="93">
        <v>0</v>
      </c>
      <c r="AB200" s="93">
        <v>0</v>
      </c>
      <c r="AC200" s="93">
        <v>0</v>
      </c>
      <c r="AD200" s="93">
        <v>0</v>
      </c>
      <c r="AE200" s="93">
        <v>0</v>
      </c>
      <c r="AF200" s="93">
        <v>0</v>
      </c>
      <c r="AG200" s="93">
        <v>0</v>
      </c>
      <c r="AH200" s="5">
        <v>0</v>
      </c>
      <c r="AI200" s="5">
        <v>0</v>
      </c>
      <c r="AJ200" s="5">
        <v>0</v>
      </c>
      <c r="AK200" s="93">
        <v>0</v>
      </c>
      <c r="AL200" s="93">
        <v>0</v>
      </c>
      <c r="AM200" s="93">
        <v>0</v>
      </c>
      <c r="AN200" s="93">
        <v>0</v>
      </c>
      <c r="AO200" s="93">
        <v>0</v>
      </c>
      <c r="AP200" s="93">
        <v>0</v>
      </c>
      <c r="AQ200" s="93">
        <v>0</v>
      </c>
      <c r="AR200" s="93">
        <v>0</v>
      </c>
      <c r="AS200" s="93">
        <v>0</v>
      </c>
      <c r="AT200" s="93">
        <v>0</v>
      </c>
      <c r="AU200" s="5">
        <v>0</v>
      </c>
      <c r="AV200" s="302"/>
    </row>
    <row r="201" spans="1:48" ht="19.5" customHeight="1">
      <c r="A201" s="526"/>
      <c r="B201" s="474"/>
      <c r="C201" s="656"/>
      <c r="D201" s="474"/>
      <c r="E201" s="474"/>
      <c r="F201" s="6" t="s">
        <v>19</v>
      </c>
      <c r="G201" s="6" t="s">
        <v>22</v>
      </c>
      <c r="H201" s="6" t="s">
        <v>297</v>
      </c>
      <c r="I201" s="6" t="s">
        <v>297</v>
      </c>
      <c r="J201" s="474"/>
      <c r="K201" s="474"/>
      <c r="L201" s="515"/>
      <c r="M201" s="515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93">
        <v>0</v>
      </c>
      <c r="X201" s="93">
        <v>0</v>
      </c>
      <c r="Y201" s="93">
        <v>0</v>
      </c>
      <c r="Z201" s="93">
        <v>0</v>
      </c>
      <c r="AA201" s="93">
        <v>0</v>
      </c>
      <c r="AB201" s="93">
        <v>0</v>
      </c>
      <c r="AC201" s="93">
        <v>0</v>
      </c>
      <c r="AD201" s="93">
        <v>0</v>
      </c>
      <c r="AE201" s="93">
        <v>0</v>
      </c>
      <c r="AF201" s="93">
        <v>0</v>
      </c>
      <c r="AG201" s="93">
        <v>0</v>
      </c>
      <c r="AH201" s="5">
        <v>0</v>
      </c>
      <c r="AI201" s="5">
        <v>0</v>
      </c>
      <c r="AJ201" s="5">
        <v>0</v>
      </c>
      <c r="AK201" s="93">
        <v>0</v>
      </c>
      <c r="AL201" s="93">
        <v>0</v>
      </c>
      <c r="AM201" s="93">
        <v>0</v>
      </c>
      <c r="AN201" s="93">
        <v>0</v>
      </c>
      <c r="AO201" s="93">
        <v>0</v>
      </c>
      <c r="AP201" s="93">
        <v>0</v>
      </c>
      <c r="AQ201" s="93">
        <v>0</v>
      </c>
      <c r="AR201" s="93">
        <v>0</v>
      </c>
      <c r="AS201" s="93">
        <v>0</v>
      </c>
      <c r="AT201" s="93">
        <v>0</v>
      </c>
      <c r="AU201" s="5">
        <v>0</v>
      </c>
      <c r="AV201" s="302"/>
    </row>
    <row r="202" spans="1:48" ht="19.5" customHeight="1">
      <c r="A202" s="526"/>
      <c r="B202" s="474"/>
      <c r="C202" s="656"/>
      <c r="D202" s="474"/>
      <c r="E202" s="474"/>
      <c r="F202" s="476" t="s">
        <v>39</v>
      </c>
      <c r="G202" s="476" t="s">
        <v>21</v>
      </c>
      <c r="H202" s="476" t="s">
        <v>381</v>
      </c>
      <c r="I202" s="476" t="s">
        <v>312</v>
      </c>
      <c r="J202" s="474"/>
      <c r="K202" s="474"/>
      <c r="L202" s="515"/>
      <c r="M202" s="515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3">
        <v>0</v>
      </c>
      <c r="X202" s="93">
        <v>0</v>
      </c>
      <c r="Y202" s="93">
        <v>0</v>
      </c>
      <c r="Z202" s="93">
        <v>0</v>
      </c>
      <c r="AA202" s="93">
        <v>0</v>
      </c>
      <c r="AB202" s="93">
        <v>0</v>
      </c>
      <c r="AC202" s="93">
        <v>0</v>
      </c>
      <c r="AD202" s="93">
        <v>0</v>
      </c>
      <c r="AE202" s="93">
        <v>0</v>
      </c>
      <c r="AF202" s="93">
        <v>0</v>
      </c>
      <c r="AG202" s="93">
        <v>0</v>
      </c>
      <c r="AH202" s="5">
        <v>0</v>
      </c>
      <c r="AI202" s="5">
        <v>0</v>
      </c>
      <c r="AJ202" s="5">
        <v>0</v>
      </c>
      <c r="AK202" s="93">
        <v>0</v>
      </c>
      <c r="AL202" s="93">
        <v>0</v>
      </c>
      <c r="AM202" s="93">
        <v>0</v>
      </c>
      <c r="AN202" s="93">
        <v>0</v>
      </c>
      <c r="AO202" s="93">
        <v>0</v>
      </c>
      <c r="AP202" s="93">
        <v>0</v>
      </c>
      <c r="AQ202" s="93">
        <v>0</v>
      </c>
      <c r="AR202" s="93">
        <v>0</v>
      </c>
      <c r="AS202" s="93">
        <v>0</v>
      </c>
      <c r="AT202" s="93">
        <v>0</v>
      </c>
      <c r="AU202" s="5">
        <v>0</v>
      </c>
      <c r="AV202" s="302"/>
    </row>
    <row r="203" spans="1:48" ht="19.5" customHeight="1">
      <c r="A203" s="526"/>
      <c r="B203" s="474"/>
      <c r="C203" s="656"/>
      <c r="D203" s="474"/>
      <c r="E203" s="474"/>
      <c r="F203" s="476"/>
      <c r="G203" s="476"/>
      <c r="H203" s="476"/>
      <c r="I203" s="476"/>
      <c r="J203" s="474"/>
      <c r="K203" s="474"/>
      <c r="L203" s="515"/>
      <c r="M203" s="515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3">
        <v>0</v>
      </c>
      <c r="X203" s="93">
        <v>0</v>
      </c>
      <c r="Y203" s="93">
        <v>0</v>
      </c>
      <c r="Z203" s="93">
        <v>0</v>
      </c>
      <c r="AA203" s="93">
        <v>0</v>
      </c>
      <c r="AB203" s="93">
        <v>0</v>
      </c>
      <c r="AC203" s="93">
        <v>0</v>
      </c>
      <c r="AD203" s="93">
        <v>0</v>
      </c>
      <c r="AE203" s="93">
        <v>0</v>
      </c>
      <c r="AF203" s="93">
        <v>0</v>
      </c>
      <c r="AG203" s="93">
        <v>0</v>
      </c>
      <c r="AH203" s="5">
        <v>0</v>
      </c>
      <c r="AI203" s="5">
        <v>0</v>
      </c>
      <c r="AJ203" s="5">
        <v>0</v>
      </c>
      <c r="AK203" s="93">
        <v>0</v>
      </c>
      <c r="AL203" s="93">
        <v>0</v>
      </c>
      <c r="AM203" s="93">
        <v>0</v>
      </c>
      <c r="AN203" s="93">
        <v>0</v>
      </c>
      <c r="AO203" s="93">
        <v>0</v>
      </c>
      <c r="AP203" s="93">
        <v>0</v>
      </c>
      <c r="AQ203" s="93">
        <v>0</v>
      </c>
      <c r="AR203" s="93">
        <v>0</v>
      </c>
      <c r="AS203" s="93">
        <v>0</v>
      </c>
      <c r="AT203" s="93">
        <v>0</v>
      </c>
      <c r="AU203" s="5">
        <v>0</v>
      </c>
      <c r="AV203" s="302"/>
    </row>
    <row r="204" spans="1:48" ht="18" customHeight="1">
      <c r="A204" s="526"/>
      <c r="B204" s="474"/>
      <c r="C204" s="656"/>
      <c r="D204" s="474"/>
      <c r="E204" s="474"/>
      <c r="F204" s="476"/>
      <c r="G204" s="476"/>
      <c r="H204" s="476"/>
      <c r="I204" s="476"/>
      <c r="J204" s="474"/>
      <c r="K204" s="474"/>
      <c r="L204" s="515"/>
      <c r="M204" s="515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3">
        <v>0</v>
      </c>
      <c r="X204" s="93">
        <v>0</v>
      </c>
      <c r="Y204" s="93">
        <v>0</v>
      </c>
      <c r="Z204" s="93">
        <v>0</v>
      </c>
      <c r="AA204" s="93">
        <v>0</v>
      </c>
      <c r="AB204" s="93">
        <v>0</v>
      </c>
      <c r="AC204" s="93">
        <v>0</v>
      </c>
      <c r="AD204" s="93">
        <v>0</v>
      </c>
      <c r="AE204" s="93">
        <v>0</v>
      </c>
      <c r="AF204" s="93">
        <v>0</v>
      </c>
      <c r="AG204" s="93">
        <v>0</v>
      </c>
      <c r="AH204" s="5">
        <v>0</v>
      </c>
      <c r="AI204" s="5">
        <v>0</v>
      </c>
      <c r="AJ204" s="5">
        <v>0</v>
      </c>
      <c r="AK204" s="93">
        <v>0</v>
      </c>
      <c r="AL204" s="93">
        <v>0</v>
      </c>
      <c r="AM204" s="93">
        <v>0</v>
      </c>
      <c r="AN204" s="93">
        <v>0</v>
      </c>
      <c r="AO204" s="93">
        <v>0</v>
      </c>
      <c r="AP204" s="93">
        <v>0</v>
      </c>
      <c r="AQ204" s="93">
        <v>0</v>
      </c>
      <c r="AR204" s="93">
        <v>0</v>
      </c>
      <c r="AS204" s="93">
        <v>0</v>
      </c>
      <c r="AT204" s="93">
        <v>0</v>
      </c>
      <c r="AU204" s="5">
        <v>0</v>
      </c>
      <c r="AV204" s="302"/>
    </row>
    <row r="205" spans="1:48" ht="18" customHeight="1">
      <c r="A205" s="527"/>
      <c r="B205" s="474"/>
      <c r="C205" s="656"/>
      <c r="D205" s="474"/>
      <c r="E205" s="474"/>
      <c r="F205" s="476"/>
      <c r="G205" s="476"/>
      <c r="H205" s="476"/>
      <c r="I205" s="476"/>
      <c r="J205" s="474"/>
      <c r="K205" s="474"/>
      <c r="L205" s="515"/>
      <c r="M205" s="515"/>
      <c r="N205" s="230">
        <f t="shared" ref="N205:T205" si="78">SUM(N200:N204)</f>
        <v>0</v>
      </c>
      <c r="O205" s="230">
        <f t="shared" si="78"/>
        <v>0</v>
      </c>
      <c r="P205" s="230">
        <f t="shared" si="78"/>
        <v>0</v>
      </c>
      <c r="Q205" s="230">
        <f t="shared" si="78"/>
        <v>0</v>
      </c>
      <c r="R205" s="230">
        <f t="shared" si="78"/>
        <v>1.6612899999999999</v>
      </c>
      <c r="S205" s="230">
        <f t="shared" si="78"/>
        <v>0</v>
      </c>
      <c r="T205" s="230">
        <f t="shared" si="78"/>
        <v>0</v>
      </c>
      <c r="U205" s="231">
        <f t="shared" si="57"/>
        <v>1.6612899999999999</v>
      </c>
      <c r="V205" s="231" t="s">
        <v>11</v>
      </c>
      <c r="W205" s="193">
        <f t="shared" ref="W205:AU205" si="79">SUM(W200:W204)</f>
        <v>0</v>
      </c>
      <c r="X205" s="193">
        <f t="shared" si="79"/>
        <v>0</v>
      </c>
      <c r="Y205" s="193">
        <f t="shared" si="79"/>
        <v>0</v>
      </c>
      <c r="Z205" s="193">
        <f t="shared" si="79"/>
        <v>0</v>
      </c>
      <c r="AA205" s="193">
        <f t="shared" si="79"/>
        <v>0</v>
      </c>
      <c r="AB205" s="193">
        <f t="shared" si="79"/>
        <v>0</v>
      </c>
      <c r="AC205" s="193">
        <f t="shared" si="79"/>
        <v>0</v>
      </c>
      <c r="AD205" s="193">
        <f t="shared" si="79"/>
        <v>0</v>
      </c>
      <c r="AE205" s="193">
        <f t="shared" si="79"/>
        <v>0</v>
      </c>
      <c r="AF205" s="193">
        <f t="shared" si="79"/>
        <v>0</v>
      </c>
      <c r="AG205" s="193">
        <f t="shared" si="79"/>
        <v>0</v>
      </c>
      <c r="AH205" s="230">
        <f t="shared" si="79"/>
        <v>0</v>
      </c>
      <c r="AI205" s="230">
        <f t="shared" si="79"/>
        <v>0</v>
      </c>
      <c r="AJ205" s="230">
        <f t="shared" si="79"/>
        <v>0</v>
      </c>
      <c r="AK205" s="193">
        <f t="shared" si="79"/>
        <v>0</v>
      </c>
      <c r="AL205" s="193">
        <f t="shared" si="79"/>
        <v>0</v>
      </c>
      <c r="AM205" s="193">
        <f t="shared" si="79"/>
        <v>0</v>
      </c>
      <c r="AN205" s="193">
        <f t="shared" si="79"/>
        <v>0</v>
      </c>
      <c r="AO205" s="193">
        <f t="shared" si="79"/>
        <v>0</v>
      </c>
      <c r="AP205" s="193">
        <f t="shared" si="79"/>
        <v>0</v>
      </c>
      <c r="AQ205" s="193">
        <f t="shared" si="79"/>
        <v>0</v>
      </c>
      <c r="AR205" s="193">
        <f t="shared" si="79"/>
        <v>0</v>
      </c>
      <c r="AS205" s="193">
        <f t="shared" si="79"/>
        <v>0</v>
      </c>
      <c r="AT205" s="193">
        <f t="shared" si="79"/>
        <v>0</v>
      </c>
      <c r="AU205" s="230">
        <f t="shared" si="79"/>
        <v>0</v>
      </c>
      <c r="AV205" s="328"/>
    </row>
    <row r="206" spans="1:48" ht="15.75" hidden="1" customHeight="1">
      <c r="A206" s="467" t="s">
        <v>165</v>
      </c>
      <c r="B206" s="468"/>
      <c r="C206" s="468"/>
      <c r="D206" s="468"/>
      <c r="E206" s="468"/>
      <c r="F206" s="468"/>
      <c r="G206" s="468"/>
      <c r="H206" s="468"/>
      <c r="I206" s="468"/>
      <c r="J206" s="468"/>
      <c r="K206" s="468"/>
      <c r="L206" s="468"/>
      <c r="M206" s="468"/>
      <c r="N206" s="468"/>
      <c r="O206" s="468"/>
      <c r="P206" s="468"/>
      <c r="Q206" s="468"/>
      <c r="R206" s="468"/>
      <c r="S206" s="468"/>
      <c r="T206" s="468"/>
      <c r="U206" s="468"/>
      <c r="V206" s="468"/>
      <c r="W206" s="469"/>
      <c r="X206" s="469"/>
      <c r="Y206" s="469"/>
      <c r="Z206" s="469"/>
      <c r="AA206" s="469"/>
      <c r="AB206" s="469"/>
      <c r="AC206" s="469"/>
      <c r="AD206" s="469"/>
      <c r="AE206" s="469"/>
      <c r="AF206" s="469"/>
      <c r="AG206" s="469"/>
      <c r="AH206" s="469"/>
      <c r="AI206" s="469"/>
      <c r="AJ206" s="469"/>
      <c r="AK206" s="469"/>
      <c r="AL206" s="469"/>
      <c r="AM206" s="469"/>
      <c r="AN206" s="469"/>
      <c r="AO206" s="469"/>
      <c r="AP206" s="469"/>
      <c r="AQ206" s="469"/>
      <c r="AR206" s="469"/>
      <c r="AS206" s="469"/>
      <c r="AT206" s="469"/>
      <c r="AU206" s="469"/>
      <c r="AV206" s="470"/>
    </row>
    <row r="207" spans="1:48" ht="19.5" customHeight="1">
      <c r="A207" s="529"/>
      <c r="B207" s="474" t="s">
        <v>230</v>
      </c>
      <c r="C207" s="656" t="s">
        <v>90</v>
      </c>
      <c r="D207" s="474" t="s">
        <v>264</v>
      </c>
      <c r="E207" s="476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517">
        <v>2023</v>
      </c>
      <c r="K207" s="517">
        <v>2025</v>
      </c>
      <c r="L207" s="515">
        <v>29.69041</v>
      </c>
      <c r="M207" s="515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93">
        <v>0</v>
      </c>
      <c r="X207" s="93">
        <v>0</v>
      </c>
      <c r="Y207" s="93">
        <v>0</v>
      </c>
      <c r="Z207" s="93">
        <v>0</v>
      </c>
      <c r="AA207" s="93">
        <v>0</v>
      </c>
      <c r="AB207" s="93">
        <v>0</v>
      </c>
      <c r="AC207" s="93">
        <v>0</v>
      </c>
      <c r="AD207" s="93">
        <v>0</v>
      </c>
      <c r="AE207" s="93">
        <v>0</v>
      </c>
      <c r="AF207" s="93">
        <v>0</v>
      </c>
      <c r="AG207" s="93">
        <v>0</v>
      </c>
      <c r="AH207" s="5">
        <v>0</v>
      </c>
      <c r="AI207" s="5">
        <v>0</v>
      </c>
      <c r="AJ207" s="5">
        <v>0</v>
      </c>
      <c r="AK207" s="93">
        <v>0</v>
      </c>
      <c r="AL207" s="93">
        <v>0</v>
      </c>
      <c r="AM207" s="93">
        <v>0</v>
      </c>
      <c r="AN207" s="93">
        <v>0</v>
      </c>
      <c r="AO207" s="93">
        <v>0</v>
      </c>
      <c r="AP207" s="93">
        <v>0</v>
      </c>
      <c r="AQ207" s="93">
        <v>0</v>
      </c>
      <c r="AR207" s="93">
        <v>0</v>
      </c>
      <c r="AS207" s="93">
        <v>0</v>
      </c>
      <c r="AT207" s="93">
        <v>0</v>
      </c>
      <c r="AU207" s="5">
        <v>0</v>
      </c>
      <c r="AV207" s="302"/>
    </row>
    <row r="208" spans="1:48" ht="19.5" customHeight="1">
      <c r="A208" s="530"/>
      <c r="B208" s="474"/>
      <c r="C208" s="656"/>
      <c r="D208" s="474"/>
      <c r="E208" s="476"/>
      <c r="F208" s="6" t="s">
        <v>19</v>
      </c>
      <c r="G208" s="6" t="s">
        <v>22</v>
      </c>
      <c r="H208" s="6" t="s">
        <v>297</v>
      </c>
      <c r="I208" s="6" t="s">
        <v>297</v>
      </c>
      <c r="J208" s="517"/>
      <c r="K208" s="517"/>
      <c r="L208" s="515"/>
      <c r="M208" s="515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93">
        <v>0</v>
      </c>
      <c r="X208" s="93">
        <v>0</v>
      </c>
      <c r="Y208" s="93">
        <v>0</v>
      </c>
      <c r="Z208" s="93">
        <v>0</v>
      </c>
      <c r="AA208" s="93">
        <v>0</v>
      </c>
      <c r="AB208" s="93">
        <v>0</v>
      </c>
      <c r="AC208" s="93">
        <v>0</v>
      </c>
      <c r="AD208" s="93">
        <v>0</v>
      </c>
      <c r="AE208" s="93">
        <v>0</v>
      </c>
      <c r="AF208" s="93">
        <v>0</v>
      </c>
      <c r="AG208" s="93">
        <v>0</v>
      </c>
      <c r="AH208" s="5">
        <v>0</v>
      </c>
      <c r="AI208" s="5">
        <v>0</v>
      </c>
      <c r="AJ208" s="5">
        <v>0</v>
      </c>
      <c r="AK208" s="93">
        <v>0</v>
      </c>
      <c r="AL208" s="93">
        <v>0</v>
      </c>
      <c r="AM208" s="93">
        <v>0</v>
      </c>
      <c r="AN208" s="93">
        <v>0</v>
      </c>
      <c r="AO208" s="93">
        <v>0</v>
      </c>
      <c r="AP208" s="93">
        <v>0</v>
      </c>
      <c r="AQ208" s="93">
        <v>0</v>
      </c>
      <c r="AR208" s="93">
        <v>0</v>
      </c>
      <c r="AS208" s="93">
        <v>0</v>
      </c>
      <c r="AT208" s="93">
        <v>0</v>
      </c>
      <c r="AU208" s="5">
        <v>0</v>
      </c>
      <c r="AV208" s="302"/>
    </row>
    <row r="209" spans="1:48" ht="19.5" customHeight="1">
      <c r="A209" s="530"/>
      <c r="B209" s="474"/>
      <c r="C209" s="656"/>
      <c r="D209" s="474"/>
      <c r="E209" s="476"/>
      <c r="F209" s="476" t="s">
        <v>39</v>
      </c>
      <c r="G209" s="476" t="s">
        <v>21</v>
      </c>
      <c r="H209" s="538" t="s">
        <v>297</v>
      </c>
      <c r="I209" s="476" t="s">
        <v>317</v>
      </c>
      <c r="J209" s="517"/>
      <c r="K209" s="517"/>
      <c r="L209" s="515"/>
      <c r="M209" s="515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93">
        <v>0</v>
      </c>
      <c r="X209" s="93">
        <v>0</v>
      </c>
      <c r="Y209" s="93">
        <v>0</v>
      </c>
      <c r="Z209" s="93">
        <v>0</v>
      </c>
      <c r="AA209" s="93">
        <v>0</v>
      </c>
      <c r="AB209" s="93">
        <v>0</v>
      </c>
      <c r="AC209" s="93">
        <v>0</v>
      </c>
      <c r="AD209" s="93">
        <v>0</v>
      </c>
      <c r="AE209" s="93">
        <v>0</v>
      </c>
      <c r="AF209" s="93">
        <v>0</v>
      </c>
      <c r="AG209" s="93">
        <v>0</v>
      </c>
      <c r="AH209" s="5">
        <v>0</v>
      </c>
      <c r="AI209" s="5">
        <v>0</v>
      </c>
      <c r="AJ209" s="5">
        <v>0</v>
      </c>
      <c r="AK209" s="93">
        <v>0</v>
      </c>
      <c r="AL209" s="93">
        <v>0</v>
      </c>
      <c r="AM209" s="93">
        <v>0</v>
      </c>
      <c r="AN209" s="93">
        <v>0</v>
      </c>
      <c r="AO209" s="93">
        <v>0</v>
      </c>
      <c r="AP209" s="93">
        <v>0</v>
      </c>
      <c r="AQ209" s="93">
        <v>0</v>
      </c>
      <c r="AR209" s="93">
        <v>0</v>
      </c>
      <c r="AS209" s="93">
        <v>0</v>
      </c>
      <c r="AT209" s="93">
        <v>0</v>
      </c>
      <c r="AU209" s="5">
        <v>0</v>
      </c>
      <c r="AV209" s="302"/>
    </row>
    <row r="210" spans="1:48" ht="19.5" customHeight="1">
      <c r="A210" s="530"/>
      <c r="B210" s="474"/>
      <c r="C210" s="656"/>
      <c r="D210" s="474"/>
      <c r="E210" s="476"/>
      <c r="F210" s="476"/>
      <c r="G210" s="476"/>
      <c r="H210" s="539"/>
      <c r="I210" s="476"/>
      <c r="J210" s="517"/>
      <c r="K210" s="517"/>
      <c r="L210" s="515"/>
      <c r="M210" s="515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93">
        <v>0</v>
      </c>
      <c r="X210" s="93">
        <v>0</v>
      </c>
      <c r="Y210" s="93">
        <v>0</v>
      </c>
      <c r="Z210" s="93">
        <v>0</v>
      </c>
      <c r="AA210" s="93">
        <v>0</v>
      </c>
      <c r="AB210" s="93">
        <v>0</v>
      </c>
      <c r="AC210" s="93">
        <v>0</v>
      </c>
      <c r="AD210" s="93">
        <v>0</v>
      </c>
      <c r="AE210" s="93">
        <v>0</v>
      </c>
      <c r="AF210" s="93">
        <v>0</v>
      </c>
      <c r="AG210" s="93">
        <v>0</v>
      </c>
      <c r="AH210" s="5">
        <v>0</v>
      </c>
      <c r="AI210" s="5">
        <v>0</v>
      </c>
      <c r="AJ210" s="5">
        <v>0</v>
      </c>
      <c r="AK210" s="93">
        <v>0</v>
      </c>
      <c r="AL210" s="93">
        <v>0</v>
      </c>
      <c r="AM210" s="93">
        <v>0</v>
      </c>
      <c r="AN210" s="93">
        <v>0</v>
      </c>
      <c r="AO210" s="93">
        <v>0</v>
      </c>
      <c r="AP210" s="93">
        <v>0</v>
      </c>
      <c r="AQ210" s="93">
        <v>0</v>
      </c>
      <c r="AR210" s="93">
        <v>0</v>
      </c>
      <c r="AS210" s="93">
        <v>0</v>
      </c>
      <c r="AT210" s="93">
        <v>0</v>
      </c>
      <c r="AU210" s="5">
        <v>0</v>
      </c>
      <c r="AV210" s="302"/>
    </row>
    <row r="211" spans="1:48" ht="18" customHeight="1">
      <c r="A211" s="530"/>
      <c r="B211" s="474"/>
      <c r="C211" s="656"/>
      <c r="D211" s="474"/>
      <c r="E211" s="476"/>
      <c r="F211" s="476"/>
      <c r="G211" s="476"/>
      <c r="H211" s="539"/>
      <c r="I211" s="476"/>
      <c r="J211" s="517"/>
      <c r="K211" s="517"/>
      <c r="L211" s="515"/>
      <c r="M211" s="515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93">
        <v>0</v>
      </c>
      <c r="X211" s="93">
        <v>0</v>
      </c>
      <c r="Y211" s="93">
        <v>0</v>
      </c>
      <c r="Z211" s="93">
        <v>0</v>
      </c>
      <c r="AA211" s="93">
        <v>0</v>
      </c>
      <c r="AB211" s="93">
        <v>0</v>
      </c>
      <c r="AC211" s="93">
        <v>0</v>
      </c>
      <c r="AD211" s="93">
        <v>0</v>
      </c>
      <c r="AE211" s="93">
        <v>0</v>
      </c>
      <c r="AF211" s="93">
        <v>0</v>
      </c>
      <c r="AG211" s="93">
        <v>0</v>
      </c>
      <c r="AH211" s="5">
        <v>0</v>
      </c>
      <c r="AI211" s="5">
        <v>0</v>
      </c>
      <c r="AJ211" s="5">
        <v>0</v>
      </c>
      <c r="AK211" s="93">
        <v>0</v>
      </c>
      <c r="AL211" s="93">
        <v>0</v>
      </c>
      <c r="AM211" s="93">
        <v>0</v>
      </c>
      <c r="AN211" s="93">
        <v>0</v>
      </c>
      <c r="AO211" s="93">
        <v>0</v>
      </c>
      <c r="AP211" s="93">
        <v>0</v>
      </c>
      <c r="AQ211" s="93">
        <v>0</v>
      </c>
      <c r="AR211" s="93">
        <v>0</v>
      </c>
      <c r="AS211" s="93">
        <v>0</v>
      </c>
      <c r="AT211" s="93">
        <v>0</v>
      </c>
      <c r="AU211" s="5">
        <v>0</v>
      </c>
      <c r="AV211" s="302"/>
    </row>
    <row r="212" spans="1:48" ht="17.25" customHeight="1">
      <c r="A212" s="530"/>
      <c r="B212" s="474"/>
      <c r="C212" s="656"/>
      <c r="D212" s="474"/>
      <c r="E212" s="476"/>
      <c r="F212" s="476"/>
      <c r="G212" s="476"/>
      <c r="H212" s="540"/>
      <c r="I212" s="476"/>
      <c r="J212" s="517"/>
      <c r="K212" s="517"/>
      <c r="L212" s="515"/>
      <c r="M212" s="515"/>
      <c r="N212" s="230">
        <f t="shared" ref="N212:T212" si="81">SUM(N207:N211)</f>
        <v>0</v>
      </c>
      <c r="O212" s="230">
        <f t="shared" si="81"/>
        <v>0</v>
      </c>
      <c r="P212" s="230">
        <f t="shared" si="81"/>
        <v>0</v>
      </c>
      <c r="Q212" s="230">
        <f t="shared" si="81"/>
        <v>0</v>
      </c>
      <c r="R212" s="230">
        <f t="shared" si="81"/>
        <v>9.8968000000000007</v>
      </c>
      <c r="S212" s="230">
        <f t="shared" si="81"/>
        <v>9.8968000000000007</v>
      </c>
      <c r="T212" s="230">
        <f t="shared" si="81"/>
        <v>9.8968100000000003</v>
      </c>
      <c r="U212" s="231">
        <f t="shared" si="80"/>
        <v>29.69041</v>
      </c>
      <c r="V212" s="231" t="s">
        <v>11</v>
      </c>
      <c r="W212" s="193">
        <f t="shared" ref="W212:AU212" si="82">SUM(W207:W211)</f>
        <v>0</v>
      </c>
      <c r="X212" s="193">
        <f t="shared" si="82"/>
        <v>0</v>
      </c>
      <c r="Y212" s="193">
        <f t="shared" si="82"/>
        <v>0</v>
      </c>
      <c r="Z212" s="193">
        <f t="shared" si="82"/>
        <v>0</v>
      </c>
      <c r="AA212" s="193">
        <f t="shared" si="82"/>
        <v>0</v>
      </c>
      <c r="AB212" s="193">
        <f t="shared" si="82"/>
        <v>0</v>
      </c>
      <c r="AC212" s="193">
        <f t="shared" si="82"/>
        <v>0</v>
      </c>
      <c r="AD212" s="193">
        <f t="shared" si="82"/>
        <v>0</v>
      </c>
      <c r="AE212" s="193">
        <f t="shared" si="82"/>
        <v>0</v>
      </c>
      <c r="AF212" s="193">
        <f t="shared" si="82"/>
        <v>0</v>
      </c>
      <c r="AG212" s="193">
        <f t="shared" si="82"/>
        <v>0</v>
      </c>
      <c r="AH212" s="230">
        <f t="shared" si="82"/>
        <v>0</v>
      </c>
      <c r="AI212" s="230">
        <f t="shared" si="82"/>
        <v>0</v>
      </c>
      <c r="AJ212" s="230">
        <f t="shared" si="82"/>
        <v>0</v>
      </c>
      <c r="AK212" s="193">
        <f t="shared" si="82"/>
        <v>0</v>
      </c>
      <c r="AL212" s="193">
        <f t="shared" si="82"/>
        <v>0</v>
      </c>
      <c r="AM212" s="193">
        <f t="shared" si="82"/>
        <v>0</v>
      </c>
      <c r="AN212" s="193">
        <f t="shared" si="82"/>
        <v>0</v>
      </c>
      <c r="AO212" s="193">
        <f t="shared" si="82"/>
        <v>0</v>
      </c>
      <c r="AP212" s="193">
        <f t="shared" si="82"/>
        <v>0</v>
      </c>
      <c r="AQ212" s="193">
        <f t="shared" si="82"/>
        <v>0</v>
      </c>
      <c r="AR212" s="193">
        <f t="shared" si="82"/>
        <v>0</v>
      </c>
      <c r="AS212" s="193">
        <f t="shared" si="82"/>
        <v>0</v>
      </c>
      <c r="AT212" s="193">
        <f t="shared" si="82"/>
        <v>0</v>
      </c>
      <c r="AU212" s="230">
        <f t="shared" si="82"/>
        <v>0</v>
      </c>
      <c r="AV212" s="328"/>
    </row>
    <row r="213" spans="1:48" ht="19.5" customHeight="1">
      <c r="A213" s="530"/>
      <c r="B213" s="474" t="s">
        <v>231</v>
      </c>
      <c r="C213" s="656" t="s">
        <v>94</v>
      </c>
      <c r="D213" s="474" t="s">
        <v>264</v>
      </c>
      <c r="E213" s="476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517">
        <v>2023</v>
      </c>
      <c r="K213" s="517">
        <v>2025</v>
      </c>
      <c r="L213" s="515">
        <v>19.44285</v>
      </c>
      <c r="M213" s="515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93">
        <v>0</v>
      </c>
      <c r="X213" s="93">
        <v>0</v>
      </c>
      <c r="Y213" s="93">
        <v>0</v>
      </c>
      <c r="Z213" s="93">
        <v>0</v>
      </c>
      <c r="AA213" s="93">
        <v>0</v>
      </c>
      <c r="AB213" s="93">
        <v>0</v>
      </c>
      <c r="AC213" s="93">
        <v>0</v>
      </c>
      <c r="AD213" s="93">
        <v>0</v>
      </c>
      <c r="AE213" s="93">
        <v>0</v>
      </c>
      <c r="AF213" s="93">
        <v>0</v>
      </c>
      <c r="AG213" s="93">
        <v>0</v>
      </c>
      <c r="AH213" s="5">
        <v>0</v>
      </c>
      <c r="AI213" s="5">
        <v>0</v>
      </c>
      <c r="AJ213" s="5">
        <v>0</v>
      </c>
      <c r="AK213" s="93">
        <v>0</v>
      </c>
      <c r="AL213" s="93">
        <v>0</v>
      </c>
      <c r="AM213" s="93">
        <v>0</v>
      </c>
      <c r="AN213" s="93">
        <v>0</v>
      </c>
      <c r="AO213" s="93">
        <v>0</v>
      </c>
      <c r="AP213" s="93">
        <v>0</v>
      </c>
      <c r="AQ213" s="93">
        <v>0</v>
      </c>
      <c r="AR213" s="93">
        <v>0</v>
      </c>
      <c r="AS213" s="93">
        <v>0</v>
      </c>
      <c r="AT213" s="93">
        <v>0</v>
      </c>
      <c r="AU213" s="5">
        <v>0</v>
      </c>
      <c r="AV213" s="302"/>
    </row>
    <row r="214" spans="1:48" ht="19.5" customHeight="1">
      <c r="A214" s="530"/>
      <c r="B214" s="474"/>
      <c r="C214" s="656"/>
      <c r="D214" s="474"/>
      <c r="E214" s="476"/>
      <c r="F214" s="6" t="s">
        <v>19</v>
      </c>
      <c r="G214" s="6" t="s">
        <v>22</v>
      </c>
      <c r="H214" s="6" t="s">
        <v>297</v>
      </c>
      <c r="I214" s="6" t="s">
        <v>297</v>
      </c>
      <c r="J214" s="517"/>
      <c r="K214" s="517"/>
      <c r="L214" s="515"/>
      <c r="M214" s="515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93">
        <v>0</v>
      </c>
      <c r="X214" s="93">
        <v>0</v>
      </c>
      <c r="Y214" s="93">
        <v>0</v>
      </c>
      <c r="Z214" s="93">
        <v>0</v>
      </c>
      <c r="AA214" s="93">
        <v>0</v>
      </c>
      <c r="AB214" s="93">
        <v>0</v>
      </c>
      <c r="AC214" s="93">
        <v>0</v>
      </c>
      <c r="AD214" s="93">
        <v>0</v>
      </c>
      <c r="AE214" s="93">
        <v>0</v>
      </c>
      <c r="AF214" s="93">
        <v>0</v>
      </c>
      <c r="AG214" s="93">
        <v>0</v>
      </c>
      <c r="AH214" s="5">
        <v>0</v>
      </c>
      <c r="AI214" s="5">
        <v>0</v>
      </c>
      <c r="AJ214" s="5">
        <v>0</v>
      </c>
      <c r="AK214" s="93">
        <v>0</v>
      </c>
      <c r="AL214" s="93">
        <v>0</v>
      </c>
      <c r="AM214" s="93">
        <v>0</v>
      </c>
      <c r="AN214" s="93">
        <v>0</v>
      </c>
      <c r="AO214" s="93">
        <v>0</v>
      </c>
      <c r="AP214" s="93">
        <v>0</v>
      </c>
      <c r="AQ214" s="93">
        <v>0</v>
      </c>
      <c r="AR214" s="93">
        <v>0</v>
      </c>
      <c r="AS214" s="93">
        <v>0</v>
      </c>
      <c r="AT214" s="93">
        <v>0</v>
      </c>
      <c r="AU214" s="5">
        <v>0</v>
      </c>
      <c r="AV214" s="302"/>
    </row>
    <row r="215" spans="1:48" ht="19.5" customHeight="1">
      <c r="A215" s="530"/>
      <c r="B215" s="474"/>
      <c r="C215" s="656"/>
      <c r="D215" s="474"/>
      <c r="E215" s="476"/>
      <c r="F215" s="476" t="s">
        <v>39</v>
      </c>
      <c r="G215" s="476" t="s">
        <v>21</v>
      </c>
      <c r="H215" s="476" t="s">
        <v>382</v>
      </c>
      <c r="I215" s="476" t="s">
        <v>383</v>
      </c>
      <c r="J215" s="517"/>
      <c r="K215" s="517"/>
      <c r="L215" s="515"/>
      <c r="M215" s="515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93">
        <v>0</v>
      </c>
      <c r="X215" s="93">
        <v>0</v>
      </c>
      <c r="Y215" s="93">
        <v>0</v>
      </c>
      <c r="Z215" s="93">
        <v>0</v>
      </c>
      <c r="AA215" s="93">
        <v>0</v>
      </c>
      <c r="AB215" s="93">
        <v>0</v>
      </c>
      <c r="AC215" s="93">
        <v>0</v>
      </c>
      <c r="AD215" s="93">
        <v>0</v>
      </c>
      <c r="AE215" s="93">
        <v>0</v>
      </c>
      <c r="AF215" s="93">
        <v>0</v>
      </c>
      <c r="AG215" s="93">
        <v>0</v>
      </c>
      <c r="AH215" s="5">
        <v>0</v>
      </c>
      <c r="AI215" s="5">
        <v>0</v>
      </c>
      <c r="AJ215" s="5">
        <v>0</v>
      </c>
      <c r="AK215" s="93">
        <v>0</v>
      </c>
      <c r="AL215" s="93">
        <v>0</v>
      </c>
      <c r="AM215" s="93">
        <v>0</v>
      </c>
      <c r="AN215" s="93">
        <v>0</v>
      </c>
      <c r="AO215" s="93">
        <v>0</v>
      </c>
      <c r="AP215" s="93">
        <v>0</v>
      </c>
      <c r="AQ215" s="93">
        <v>0</v>
      </c>
      <c r="AR215" s="93">
        <v>0</v>
      </c>
      <c r="AS215" s="93">
        <v>0</v>
      </c>
      <c r="AT215" s="93">
        <v>0</v>
      </c>
      <c r="AU215" s="5">
        <v>0</v>
      </c>
      <c r="AV215" s="302"/>
    </row>
    <row r="216" spans="1:48" ht="19.5" customHeight="1">
      <c r="A216" s="530"/>
      <c r="B216" s="474"/>
      <c r="C216" s="656"/>
      <c r="D216" s="474"/>
      <c r="E216" s="476"/>
      <c r="F216" s="476"/>
      <c r="G216" s="476"/>
      <c r="H216" s="476"/>
      <c r="I216" s="476"/>
      <c r="J216" s="517"/>
      <c r="K216" s="517"/>
      <c r="L216" s="515"/>
      <c r="M216" s="515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93">
        <v>0</v>
      </c>
      <c r="X216" s="93">
        <v>0</v>
      </c>
      <c r="Y216" s="93">
        <v>0</v>
      </c>
      <c r="Z216" s="93">
        <v>0</v>
      </c>
      <c r="AA216" s="93">
        <v>0</v>
      </c>
      <c r="AB216" s="93">
        <v>0</v>
      </c>
      <c r="AC216" s="93">
        <v>0</v>
      </c>
      <c r="AD216" s="93">
        <v>0</v>
      </c>
      <c r="AE216" s="93">
        <v>0</v>
      </c>
      <c r="AF216" s="93">
        <v>0</v>
      </c>
      <c r="AG216" s="93">
        <v>0</v>
      </c>
      <c r="AH216" s="5">
        <v>0</v>
      </c>
      <c r="AI216" s="5">
        <v>0</v>
      </c>
      <c r="AJ216" s="5">
        <v>0</v>
      </c>
      <c r="AK216" s="93">
        <v>0</v>
      </c>
      <c r="AL216" s="93">
        <v>0</v>
      </c>
      <c r="AM216" s="93">
        <v>0</v>
      </c>
      <c r="AN216" s="93">
        <v>0</v>
      </c>
      <c r="AO216" s="93">
        <v>0</v>
      </c>
      <c r="AP216" s="93">
        <v>0</v>
      </c>
      <c r="AQ216" s="93">
        <v>0</v>
      </c>
      <c r="AR216" s="93">
        <v>0</v>
      </c>
      <c r="AS216" s="93">
        <v>0</v>
      </c>
      <c r="AT216" s="93">
        <v>0</v>
      </c>
      <c r="AU216" s="5">
        <v>0</v>
      </c>
      <c r="AV216" s="302"/>
    </row>
    <row r="217" spans="1:48" ht="18" customHeight="1">
      <c r="A217" s="530"/>
      <c r="B217" s="474"/>
      <c r="C217" s="656"/>
      <c r="D217" s="474"/>
      <c r="E217" s="476"/>
      <c r="F217" s="476"/>
      <c r="G217" s="476"/>
      <c r="H217" s="476"/>
      <c r="I217" s="476"/>
      <c r="J217" s="517"/>
      <c r="K217" s="517"/>
      <c r="L217" s="515"/>
      <c r="M217" s="515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93">
        <v>0</v>
      </c>
      <c r="X217" s="93">
        <v>0</v>
      </c>
      <c r="Y217" s="93">
        <v>0</v>
      </c>
      <c r="Z217" s="93">
        <v>0</v>
      </c>
      <c r="AA217" s="93">
        <v>0</v>
      </c>
      <c r="AB217" s="93">
        <v>0</v>
      </c>
      <c r="AC217" s="93">
        <v>0</v>
      </c>
      <c r="AD217" s="93">
        <v>0</v>
      </c>
      <c r="AE217" s="93">
        <v>0</v>
      </c>
      <c r="AF217" s="93">
        <v>0</v>
      </c>
      <c r="AG217" s="93">
        <v>0</v>
      </c>
      <c r="AH217" s="5">
        <v>0</v>
      </c>
      <c r="AI217" s="5">
        <v>0</v>
      </c>
      <c r="AJ217" s="5">
        <v>0</v>
      </c>
      <c r="AK217" s="93">
        <v>0</v>
      </c>
      <c r="AL217" s="93">
        <v>0</v>
      </c>
      <c r="AM217" s="93">
        <v>0</v>
      </c>
      <c r="AN217" s="93">
        <v>0</v>
      </c>
      <c r="AO217" s="93">
        <v>0</v>
      </c>
      <c r="AP217" s="93">
        <v>0</v>
      </c>
      <c r="AQ217" s="93">
        <v>0</v>
      </c>
      <c r="AR217" s="93">
        <v>0</v>
      </c>
      <c r="AS217" s="93">
        <v>0</v>
      </c>
      <c r="AT217" s="93">
        <v>0</v>
      </c>
      <c r="AU217" s="5">
        <v>0</v>
      </c>
      <c r="AV217" s="302"/>
    </row>
    <row r="218" spans="1:48" ht="17.25" customHeight="1">
      <c r="A218" s="530"/>
      <c r="B218" s="474"/>
      <c r="C218" s="656"/>
      <c r="D218" s="474"/>
      <c r="E218" s="476"/>
      <c r="F218" s="476"/>
      <c r="G218" s="476"/>
      <c r="H218" s="476"/>
      <c r="I218" s="476"/>
      <c r="J218" s="517"/>
      <c r="K218" s="517"/>
      <c r="L218" s="515"/>
      <c r="M218" s="515"/>
      <c r="N218" s="230">
        <f t="shared" ref="N218:T218" si="84">SUM(N213:N217)</f>
        <v>0</v>
      </c>
      <c r="O218" s="230">
        <f t="shared" si="84"/>
        <v>0</v>
      </c>
      <c r="P218" s="230">
        <f t="shared" si="84"/>
        <v>0</v>
      </c>
      <c r="Q218" s="230">
        <f t="shared" si="84"/>
        <v>0</v>
      </c>
      <c r="R218" s="230">
        <f t="shared" si="84"/>
        <v>9.4184300000000007</v>
      </c>
      <c r="S218" s="230">
        <f t="shared" si="84"/>
        <v>5.0122099999999996</v>
      </c>
      <c r="T218" s="230">
        <f t="shared" si="84"/>
        <v>5.0122099999999996</v>
      </c>
      <c r="U218" s="231">
        <f t="shared" si="80"/>
        <v>19.44285</v>
      </c>
      <c r="V218" s="231" t="s">
        <v>11</v>
      </c>
      <c r="W218" s="193">
        <f t="shared" ref="W218:AU218" si="85">SUM(W213:W217)</f>
        <v>0</v>
      </c>
      <c r="X218" s="193">
        <f t="shared" si="85"/>
        <v>0</v>
      </c>
      <c r="Y218" s="193">
        <f t="shared" si="85"/>
        <v>0</v>
      </c>
      <c r="Z218" s="193">
        <f t="shared" si="85"/>
        <v>0</v>
      </c>
      <c r="AA218" s="193">
        <f t="shared" si="85"/>
        <v>0</v>
      </c>
      <c r="AB218" s="193">
        <f t="shared" si="85"/>
        <v>0</v>
      </c>
      <c r="AC218" s="193">
        <f t="shared" si="85"/>
        <v>0</v>
      </c>
      <c r="AD218" s="193">
        <f t="shared" si="85"/>
        <v>0</v>
      </c>
      <c r="AE218" s="193">
        <f t="shared" si="85"/>
        <v>0</v>
      </c>
      <c r="AF218" s="193">
        <f t="shared" si="85"/>
        <v>0</v>
      </c>
      <c r="AG218" s="193">
        <f t="shared" si="85"/>
        <v>0</v>
      </c>
      <c r="AH218" s="230">
        <f t="shared" si="85"/>
        <v>0</v>
      </c>
      <c r="AI218" s="230">
        <f t="shared" si="85"/>
        <v>0</v>
      </c>
      <c r="AJ218" s="230">
        <f t="shared" si="85"/>
        <v>0</v>
      </c>
      <c r="AK218" s="193">
        <f t="shared" si="85"/>
        <v>0</v>
      </c>
      <c r="AL218" s="193">
        <f t="shared" si="85"/>
        <v>0</v>
      </c>
      <c r="AM218" s="193">
        <f t="shared" si="85"/>
        <v>0</v>
      </c>
      <c r="AN218" s="193">
        <f t="shared" si="85"/>
        <v>0</v>
      </c>
      <c r="AO218" s="193">
        <f t="shared" si="85"/>
        <v>0</v>
      </c>
      <c r="AP218" s="193">
        <f t="shared" si="85"/>
        <v>0</v>
      </c>
      <c r="AQ218" s="193">
        <f t="shared" si="85"/>
        <v>0</v>
      </c>
      <c r="AR218" s="193">
        <f t="shared" si="85"/>
        <v>0</v>
      </c>
      <c r="AS218" s="193">
        <f t="shared" si="85"/>
        <v>0</v>
      </c>
      <c r="AT218" s="193">
        <f t="shared" si="85"/>
        <v>0</v>
      </c>
      <c r="AU218" s="230">
        <f t="shared" si="85"/>
        <v>0</v>
      </c>
      <c r="AV218" s="328"/>
    </row>
    <row r="219" spans="1:48" ht="19.5" customHeight="1">
      <c r="A219" s="530"/>
      <c r="B219" s="474" t="s">
        <v>232</v>
      </c>
      <c r="C219" s="656" t="s">
        <v>92</v>
      </c>
      <c r="D219" s="474" t="s">
        <v>264</v>
      </c>
      <c r="E219" s="476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517">
        <v>2023</v>
      </c>
      <c r="K219" s="517">
        <v>2025</v>
      </c>
      <c r="L219" s="515">
        <v>12.9619</v>
      </c>
      <c r="M219" s="515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93">
        <v>0</v>
      </c>
      <c r="X219" s="93">
        <v>0</v>
      </c>
      <c r="Y219" s="93">
        <v>0</v>
      </c>
      <c r="Z219" s="93">
        <v>0</v>
      </c>
      <c r="AA219" s="93">
        <v>0</v>
      </c>
      <c r="AB219" s="93">
        <v>0</v>
      </c>
      <c r="AC219" s="93">
        <v>0</v>
      </c>
      <c r="AD219" s="93">
        <v>0</v>
      </c>
      <c r="AE219" s="93">
        <v>0</v>
      </c>
      <c r="AF219" s="93">
        <v>0</v>
      </c>
      <c r="AG219" s="93">
        <v>0</v>
      </c>
      <c r="AH219" s="5">
        <v>0</v>
      </c>
      <c r="AI219" s="5">
        <v>0</v>
      </c>
      <c r="AJ219" s="5">
        <v>0</v>
      </c>
      <c r="AK219" s="93">
        <v>0</v>
      </c>
      <c r="AL219" s="93">
        <v>0</v>
      </c>
      <c r="AM219" s="93">
        <v>0</v>
      </c>
      <c r="AN219" s="93">
        <v>0</v>
      </c>
      <c r="AO219" s="93">
        <v>0</v>
      </c>
      <c r="AP219" s="93">
        <v>0</v>
      </c>
      <c r="AQ219" s="93">
        <v>0</v>
      </c>
      <c r="AR219" s="93">
        <v>0</v>
      </c>
      <c r="AS219" s="93">
        <v>0</v>
      </c>
      <c r="AT219" s="93">
        <v>0</v>
      </c>
      <c r="AU219" s="5">
        <v>0</v>
      </c>
      <c r="AV219" s="302"/>
    </row>
    <row r="220" spans="1:48" ht="19.5" customHeight="1">
      <c r="A220" s="530"/>
      <c r="B220" s="474"/>
      <c r="C220" s="656"/>
      <c r="D220" s="474"/>
      <c r="E220" s="476"/>
      <c r="F220" s="6" t="s">
        <v>19</v>
      </c>
      <c r="G220" s="6" t="s">
        <v>22</v>
      </c>
      <c r="H220" s="6" t="s">
        <v>297</v>
      </c>
      <c r="I220" s="6" t="s">
        <v>297</v>
      </c>
      <c r="J220" s="517"/>
      <c r="K220" s="517"/>
      <c r="L220" s="515"/>
      <c r="M220" s="515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93">
        <v>0</v>
      </c>
      <c r="X220" s="93">
        <v>0</v>
      </c>
      <c r="Y220" s="93">
        <v>0</v>
      </c>
      <c r="Z220" s="93">
        <v>0</v>
      </c>
      <c r="AA220" s="93">
        <v>0</v>
      </c>
      <c r="AB220" s="93">
        <v>0</v>
      </c>
      <c r="AC220" s="93">
        <v>0</v>
      </c>
      <c r="AD220" s="93">
        <v>0</v>
      </c>
      <c r="AE220" s="93">
        <v>0</v>
      </c>
      <c r="AF220" s="93">
        <v>0</v>
      </c>
      <c r="AG220" s="93">
        <v>0</v>
      </c>
      <c r="AH220" s="5">
        <v>0</v>
      </c>
      <c r="AI220" s="5">
        <v>0</v>
      </c>
      <c r="AJ220" s="5">
        <v>0</v>
      </c>
      <c r="AK220" s="93">
        <v>0</v>
      </c>
      <c r="AL220" s="93">
        <v>0</v>
      </c>
      <c r="AM220" s="93">
        <v>0</v>
      </c>
      <c r="AN220" s="93">
        <v>0</v>
      </c>
      <c r="AO220" s="93">
        <v>0</v>
      </c>
      <c r="AP220" s="93">
        <v>0</v>
      </c>
      <c r="AQ220" s="93">
        <v>0</v>
      </c>
      <c r="AR220" s="93">
        <v>0</v>
      </c>
      <c r="AS220" s="93">
        <v>0</v>
      </c>
      <c r="AT220" s="93">
        <v>0</v>
      </c>
      <c r="AU220" s="5">
        <v>0</v>
      </c>
      <c r="AV220" s="302"/>
    </row>
    <row r="221" spans="1:48" ht="19.5" customHeight="1">
      <c r="A221" s="530"/>
      <c r="B221" s="474"/>
      <c r="C221" s="656"/>
      <c r="D221" s="474"/>
      <c r="E221" s="476"/>
      <c r="F221" s="476" t="s">
        <v>39</v>
      </c>
      <c r="G221" s="476" t="s">
        <v>385</v>
      </c>
      <c r="H221" s="476" t="s">
        <v>59</v>
      </c>
      <c r="I221" s="476" t="s">
        <v>384</v>
      </c>
      <c r="J221" s="517"/>
      <c r="K221" s="517"/>
      <c r="L221" s="515"/>
      <c r="M221" s="515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93">
        <v>0</v>
      </c>
      <c r="X221" s="93">
        <v>0</v>
      </c>
      <c r="Y221" s="93">
        <v>0</v>
      </c>
      <c r="Z221" s="93">
        <v>0</v>
      </c>
      <c r="AA221" s="93">
        <v>0</v>
      </c>
      <c r="AB221" s="93">
        <v>0</v>
      </c>
      <c r="AC221" s="93">
        <v>0</v>
      </c>
      <c r="AD221" s="93">
        <v>0</v>
      </c>
      <c r="AE221" s="93">
        <v>0</v>
      </c>
      <c r="AF221" s="93">
        <v>0</v>
      </c>
      <c r="AG221" s="93">
        <v>0</v>
      </c>
      <c r="AH221" s="5">
        <v>0</v>
      </c>
      <c r="AI221" s="5">
        <v>0</v>
      </c>
      <c r="AJ221" s="5">
        <v>0</v>
      </c>
      <c r="AK221" s="93">
        <v>0</v>
      </c>
      <c r="AL221" s="93">
        <v>0</v>
      </c>
      <c r="AM221" s="93">
        <v>0</v>
      </c>
      <c r="AN221" s="93">
        <v>0</v>
      </c>
      <c r="AO221" s="93">
        <v>0</v>
      </c>
      <c r="AP221" s="93">
        <v>0</v>
      </c>
      <c r="AQ221" s="93">
        <v>0</v>
      </c>
      <c r="AR221" s="93">
        <v>0</v>
      </c>
      <c r="AS221" s="93">
        <v>0</v>
      </c>
      <c r="AT221" s="93">
        <v>0</v>
      </c>
      <c r="AU221" s="5">
        <v>0</v>
      </c>
      <c r="AV221" s="302"/>
    </row>
    <row r="222" spans="1:48" ht="19.5" customHeight="1">
      <c r="A222" s="530"/>
      <c r="B222" s="474"/>
      <c r="C222" s="656"/>
      <c r="D222" s="474"/>
      <c r="E222" s="476"/>
      <c r="F222" s="476"/>
      <c r="G222" s="476"/>
      <c r="H222" s="476"/>
      <c r="I222" s="476"/>
      <c r="J222" s="517"/>
      <c r="K222" s="517"/>
      <c r="L222" s="515"/>
      <c r="M222" s="515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93">
        <v>0</v>
      </c>
      <c r="X222" s="93">
        <v>0</v>
      </c>
      <c r="Y222" s="93">
        <v>0</v>
      </c>
      <c r="Z222" s="93">
        <v>0</v>
      </c>
      <c r="AA222" s="93">
        <v>0</v>
      </c>
      <c r="AB222" s="93">
        <v>0</v>
      </c>
      <c r="AC222" s="93">
        <v>0</v>
      </c>
      <c r="AD222" s="93">
        <v>0</v>
      </c>
      <c r="AE222" s="93">
        <v>0</v>
      </c>
      <c r="AF222" s="93">
        <v>0</v>
      </c>
      <c r="AG222" s="93">
        <v>0</v>
      </c>
      <c r="AH222" s="5">
        <v>0</v>
      </c>
      <c r="AI222" s="5">
        <v>0</v>
      </c>
      <c r="AJ222" s="5">
        <v>0</v>
      </c>
      <c r="AK222" s="93">
        <v>0</v>
      </c>
      <c r="AL222" s="93">
        <v>0</v>
      </c>
      <c r="AM222" s="93">
        <v>0</v>
      </c>
      <c r="AN222" s="93">
        <v>0</v>
      </c>
      <c r="AO222" s="93">
        <v>0</v>
      </c>
      <c r="AP222" s="93">
        <v>0</v>
      </c>
      <c r="AQ222" s="93">
        <v>0</v>
      </c>
      <c r="AR222" s="93">
        <v>0</v>
      </c>
      <c r="AS222" s="93">
        <v>0</v>
      </c>
      <c r="AT222" s="93">
        <v>0</v>
      </c>
      <c r="AU222" s="5">
        <v>0</v>
      </c>
      <c r="AV222" s="302"/>
    </row>
    <row r="223" spans="1:48" ht="18" customHeight="1">
      <c r="A223" s="530"/>
      <c r="B223" s="474"/>
      <c r="C223" s="656"/>
      <c r="D223" s="474"/>
      <c r="E223" s="476"/>
      <c r="F223" s="476"/>
      <c r="G223" s="476"/>
      <c r="H223" s="476"/>
      <c r="I223" s="476"/>
      <c r="J223" s="517"/>
      <c r="K223" s="517"/>
      <c r="L223" s="515"/>
      <c r="M223" s="515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93">
        <v>0</v>
      </c>
      <c r="X223" s="93">
        <v>0</v>
      </c>
      <c r="Y223" s="93">
        <v>0</v>
      </c>
      <c r="Z223" s="93">
        <v>0</v>
      </c>
      <c r="AA223" s="93">
        <v>0</v>
      </c>
      <c r="AB223" s="93">
        <v>0</v>
      </c>
      <c r="AC223" s="93">
        <v>0</v>
      </c>
      <c r="AD223" s="93">
        <v>0</v>
      </c>
      <c r="AE223" s="93">
        <v>0</v>
      </c>
      <c r="AF223" s="93">
        <v>0</v>
      </c>
      <c r="AG223" s="93">
        <v>0</v>
      </c>
      <c r="AH223" s="5">
        <v>0</v>
      </c>
      <c r="AI223" s="5">
        <v>0</v>
      </c>
      <c r="AJ223" s="5">
        <v>0</v>
      </c>
      <c r="AK223" s="93">
        <v>0</v>
      </c>
      <c r="AL223" s="93">
        <v>0</v>
      </c>
      <c r="AM223" s="93">
        <v>0</v>
      </c>
      <c r="AN223" s="93">
        <v>0</v>
      </c>
      <c r="AO223" s="93">
        <v>0</v>
      </c>
      <c r="AP223" s="93">
        <v>0</v>
      </c>
      <c r="AQ223" s="93">
        <v>0</v>
      </c>
      <c r="AR223" s="93">
        <v>0</v>
      </c>
      <c r="AS223" s="93">
        <v>0</v>
      </c>
      <c r="AT223" s="93">
        <v>0</v>
      </c>
      <c r="AU223" s="5">
        <v>0</v>
      </c>
      <c r="AV223" s="302"/>
    </row>
    <row r="224" spans="1:48" ht="17.25" customHeight="1">
      <c r="A224" s="530"/>
      <c r="B224" s="474"/>
      <c r="C224" s="656"/>
      <c r="D224" s="474"/>
      <c r="E224" s="476"/>
      <c r="F224" s="476"/>
      <c r="G224" s="476"/>
      <c r="H224" s="476"/>
      <c r="I224" s="476"/>
      <c r="J224" s="517"/>
      <c r="K224" s="517"/>
      <c r="L224" s="515"/>
      <c r="M224" s="515"/>
      <c r="N224" s="230">
        <f t="shared" ref="N224:T224" si="87">SUM(N219:N223)</f>
        <v>0</v>
      </c>
      <c r="O224" s="230">
        <f t="shared" si="87"/>
        <v>0</v>
      </c>
      <c r="P224" s="230">
        <f t="shared" si="87"/>
        <v>0</v>
      </c>
      <c r="Q224" s="230">
        <f t="shared" si="87"/>
        <v>0</v>
      </c>
      <c r="R224" s="230">
        <f t="shared" si="87"/>
        <v>6.3177099999999999</v>
      </c>
      <c r="S224" s="230">
        <f t="shared" si="87"/>
        <v>3.37209</v>
      </c>
      <c r="T224" s="230">
        <f t="shared" si="87"/>
        <v>3.2721</v>
      </c>
      <c r="U224" s="231">
        <f t="shared" si="80"/>
        <v>12.9619</v>
      </c>
      <c r="V224" s="231" t="s">
        <v>11</v>
      </c>
      <c r="W224" s="193">
        <f t="shared" ref="W224:AU224" si="88">SUM(W219:W223)</f>
        <v>0</v>
      </c>
      <c r="X224" s="193">
        <f t="shared" si="88"/>
        <v>0</v>
      </c>
      <c r="Y224" s="193">
        <f t="shared" si="88"/>
        <v>0</v>
      </c>
      <c r="Z224" s="193">
        <f t="shared" si="88"/>
        <v>0</v>
      </c>
      <c r="AA224" s="193">
        <f t="shared" si="88"/>
        <v>0</v>
      </c>
      <c r="AB224" s="193">
        <f t="shared" si="88"/>
        <v>0</v>
      </c>
      <c r="AC224" s="193">
        <f t="shared" si="88"/>
        <v>0</v>
      </c>
      <c r="AD224" s="193">
        <f t="shared" si="88"/>
        <v>0</v>
      </c>
      <c r="AE224" s="193">
        <f t="shared" si="88"/>
        <v>0</v>
      </c>
      <c r="AF224" s="193">
        <f t="shared" si="88"/>
        <v>0</v>
      </c>
      <c r="AG224" s="193">
        <f t="shared" si="88"/>
        <v>0</v>
      </c>
      <c r="AH224" s="230">
        <f t="shared" si="88"/>
        <v>0</v>
      </c>
      <c r="AI224" s="230">
        <f t="shared" si="88"/>
        <v>0</v>
      </c>
      <c r="AJ224" s="230">
        <f t="shared" si="88"/>
        <v>0</v>
      </c>
      <c r="AK224" s="193">
        <f t="shared" si="88"/>
        <v>0</v>
      </c>
      <c r="AL224" s="193">
        <f t="shared" si="88"/>
        <v>0</v>
      </c>
      <c r="AM224" s="193">
        <f t="shared" si="88"/>
        <v>0</v>
      </c>
      <c r="AN224" s="193">
        <f t="shared" si="88"/>
        <v>0</v>
      </c>
      <c r="AO224" s="193">
        <f t="shared" si="88"/>
        <v>0</v>
      </c>
      <c r="AP224" s="193">
        <f t="shared" si="88"/>
        <v>0</v>
      </c>
      <c r="AQ224" s="193">
        <f t="shared" si="88"/>
        <v>0</v>
      </c>
      <c r="AR224" s="193">
        <f t="shared" si="88"/>
        <v>0</v>
      </c>
      <c r="AS224" s="193">
        <f t="shared" si="88"/>
        <v>0</v>
      </c>
      <c r="AT224" s="193">
        <f t="shared" si="88"/>
        <v>0</v>
      </c>
      <c r="AU224" s="230">
        <f t="shared" si="88"/>
        <v>0</v>
      </c>
      <c r="AV224" s="328"/>
    </row>
    <row r="225" spans="1:48" ht="19.5" customHeight="1">
      <c r="A225" s="530"/>
      <c r="B225" s="474" t="s">
        <v>233</v>
      </c>
      <c r="C225" s="656" t="s">
        <v>93</v>
      </c>
      <c r="D225" s="474" t="s">
        <v>264</v>
      </c>
      <c r="E225" s="476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517">
        <v>2023</v>
      </c>
      <c r="K225" s="517">
        <v>2025</v>
      </c>
      <c r="L225" s="515">
        <v>6.48095</v>
      </c>
      <c r="M225" s="515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93">
        <v>0</v>
      </c>
      <c r="X225" s="93">
        <v>0</v>
      </c>
      <c r="Y225" s="93">
        <v>0</v>
      </c>
      <c r="Z225" s="93">
        <v>0</v>
      </c>
      <c r="AA225" s="93">
        <v>0</v>
      </c>
      <c r="AB225" s="93">
        <v>0</v>
      </c>
      <c r="AC225" s="93">
        <v>0</v>
      </c>
      <c r="AD225" s="93">
        <v>0</v>
      </c>
      <c r="AE225" s="93">
        <v>0</v>
      </c>
      <c r="AF225" s="93">
        <v>0</v>
      </c>
      <c r="AG225" s="93">
        <v>0</v>
      </c>
      <c r="AH225" s="5">
        <v>0</v>
      </c>
      <c r="AI225" s="5">
        <v>0</v>
      </c>
      <c r="AJ225" s="5">
        <v>0</v>
      </c>
      <c r="AK225" s="93">
        <v>0</v>
      </c>
      <c r="AL225" s="93">
        <v>0</v>
      </c>
      <c r="AM225" s="93">
        <v>0</v>
      </c>
      <c r="AN225" s="93">
        <v>0</v>
      </c>
      <c r="AO225" s="93">
        <v>0</v>
      </c>
      <c r="AP225" s="93">
        <v>0</v>
      </c>
      <c r="AQ225" s="93">
        <v>0</v>
      </c>
      <c r="AR225" s="93">
        <v>0</v>
      </c>
      <c r="AS225" s="93">
        <v>0</v>
      </c>
      <c r="AT225" s="93">
        <v>0</v>
      </c>
      <c r="AU225" s="5">
        <v>0</v>
      </c>
      <c r="AV225" s="302"/>
    </row>
    <row r="226" spans="1:48" ht="19.5" customHeight="1">
      <c r="A226" s="530"/>
      <c r="B226" s="474"/>
      <c r="C226" s="656"/>
      <c r="D226" s="474"/>
      <c r="E226" s="476"/>
      <c r="F226" s="6" t="s">
        <v>19</v>
      </c>
      <c r="G226" s="6" t="s">
        <v>22</v>
      </c>
      <c r="H226" s="6" t="s">
        <v>297</v>
      </c>
      <c r="I226" s="6" t="s">
        <v>297</v>
      </c>
      <c r="J226" s="517"/>
      <c r="K226" s="517"/>
      <c r="L226" s="515"/>
      <c r="M226" s="515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93">
        <v>0</v>
      </c>
      <c r="X226" s="93">
        <v>0</v>
      </c>
      <c r="Y226" s="93">
        <v>0</v>
      </c>
      <c r="Z226" s="93">
        <v>0</v>
      </c>
      <c r="AA226" s="93">
        <v>0</v>
      </c>
      <c r="AB226" s="93">
        <v>0</v>
      </c>
      <c r="AC226" s="93">
        <v>0</v>
      </c>
      <c r="AD226" s="93">
        <v>0</v>
      </c>
      <c r="AE226" s="93">
        <v>0</v>
      </c>
      <c r="AF226" s="93">
        <v>0</v>
      </c>
      <c r="AG226" s="93">
        <v>0</v>
      </c>
      <c r="AH226" s="5">
        <v>0</v>
      </c>
      <c r="AI226" s="5">
        <v>0</v>
      </c>
      <c r="AJ226" s="5">
        <v>0</v>
      </c>
      <c r="AK226" s="93">
        <v>0</v>
      </c>
      <c r="AL226" s="93">
        <v>0</v>
      </c>
      <c r="AM226" s="93">
        <v>0</v>
      </c>
      <c r="AN226" s="93">
        <v>0</v>
      </c>
      <c r="AO226" s="93">
        <v>0</v>
      </c>
      <c r="AP226" s="93">
        <v>0</v>
      </c>
      <c r="AQ226" s="93">
        <v>0</v>
      </c>
      <c r="AR226" s="93">
        <v>0</v>
      </c>
      <c r="AS226" s="93">
        <v>0</v>
      </c>
      <c r="AT226" s="93">
        <v>0</v>
      </c>
      <c r="AU226" s="5">
        <v>0</v>
      </c>
      <c r="AV226" s="302"/>
    </row>
    <row r="227" spans="1:48" ht="19.5" customHeight="1">
      <c r="A227" s="530"/>
      <c r="B227" s="474"/>
      <c r="C227" s="656"/>
      <c r="D227" s="474"/>
      <c r="E227" s="476"/>
      <c r="F227" s="476" t="s">
        <v>39</v>
      </c>
      <c r="G227" s="476" t="s">
        <v>385</v>
      </c>
      <c r="H227" s="476" t="s">
        <v>59</v>
      </c>
      <c r="I227" s="476" t="s">
        <v>323</v>
      </c>
      <c r="J227" s="517"/>
      <c r="K227" s="517"/>
      <c r="L227" s="515"/>
      <c r="M227" s="515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93">
        <v>0</v>
      </c>
      <c r="X227" s="93">
        <v>0</v>
      </c>
      <c r="Y227" s="93">
        <v>0</v>
      </c>
      <c r="Z227" s="93">
        <v>0</v>
      </c>
      <c r="AA227" s="93">
        <v>0</v>
      </c>
      <c r="AB227" s="93">
        <v>0</v>
      </c>
      <c r="AC227" s="93">
        <v>0</v>
      </c>
      <c r="AD227" s="93">
        <v>0</v>
      </c>
      <c r="AE227" s="93">
        <v>0</v>
      </c>
      <c r="AF227" s="93">
        <v>0</v>
      </c>
      <c r="AG227" s="93">
        <v>0</v>
      </c>
      <c r="AH227" s="5">
        <v>0</v>
      </c>
      <c r="AI227" s="5">
        <v>0</v>
      </c>
      <c r="AJ227" s="5">
        <v>0</v>
      </c>
      <c r="AK227" s="93">
        <v>0</v>
      </c>
      <c r="AL227" s="93">
        <v>0</v>
      </c>
      <c r="AM227" s="93">
        <v>0</v>
      </c>
      <c r="AN227" s="93">
        <v>0</v>
      </c>
      <c r="AO227" s="93">
        <v>0</v>
      </c>
      <c r="AP227" s="93">
        <v>0</v>
      </c>
      <c r="AQ227" s="93">
        <v>0</v>
      </c>
      <c r="AR227" s="93">
        <v>0</v>
      </c>
      <c r="AS227" s="93">
        <v>0</v>
      </c>
      <c r="AT227" s="93">
        <v>0</v>
      </c>
      <c r="AU227" s="5">
        <v>0</v>
      </c>
      <c r="AV227" s="302"/>
    </row>
    <row r="228" spans="1:48" ht="19.5" customHeight="1">
      <c r="A228" s="530"/>
      <c r="B228" s="474"/>
      <c r="C228" s="656"/>
      <c r="D228" s="474"/>
      <c r="E228" s="476"/>
      <c r="F228" s="476"/>
      <c r="G228" s="476"/>
      <c r="H228" s="476"/>
      <c r="I228" s="476"/>
      <c r="J228" s="517"/>
      <c r="K228" s="517"/>
      <c r="L228" s="515"/>
      <c r="M228" s="515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93">
        <v>0</v>
      </c>
      <c r="X228" s="93">
        <v>0</v>
      </c>
      <c r="Y228" s="93">
        <v>0</v>
      </c>
      <c r="Z228" s="93">
        <v>0</v>
      </c>
      <c r="AA228" s="93">
        <v>0</v>
      </c>
      <c r="AB228" s="93">
        <v>0</v>
      </c>
      <c r="AC228" s="93">
        <v>0</v>
      </c>
      <c r="AD228" s="93">
        <v>0</v>
      </c>
      <c r="AE228" s="93">
        <v>0</v>
      </c>
      <c r="AF228" s="93">
        <v>0</v>
      </c>
      <c r="AG228" s="93">
        <v>0</v>
      </c>
      <c r="AH228" s="5">
        <v>0</v>
      </c>
      <c r="AI228" s="5">
        <v>0</v>
      </c>
      <c r="AJ228" s="5">
        <v>0</v>
      </c>
      <c r="AK228" s="93">
        <v>0</v>
      </c>
      <c r="AL228" s="93">
        <v>0</v>
      </c>
      <c r="AM228" s="93">
        <v>0</v>
      </c>
      <c r="AN228" s="93">
        <v>0</v>
      </c>
      <c r="AO228" s="93">
        <v>0</v>
      </c>
      <c r="AP228" s="93">
        <v>0</v>
      </c>
      <c r="AQ228" s="93">
        <v>0</v>
      </c>
      <c r="AR228" s="93">
        <v>0</v>
      </c>
      <c r="AS228" s="93">
        <v>0</v>
      </c>
      <c r="AT228" s="93">
        <v>0</v>
      </c>
      <c r="AU228" s="5">
        <v>0</v>
      </c>
      <c r="AV228" s="302"/>
    </row>
    <row r="229" spans="1:48" ht="18" customHeight="1">
      <c r="A229" s="530"/>
      <c r="B229" s="474"/>
      <c r="C229" s="656"/>
      <c r="D229" s="474"/>
      <c r="E229" s="476"/>
      <c r="F229" s="476"/>
      <c r="G229" s="476"/>
      <c r="H229" s="476"/>
      <c r="I229" s="476"/>
      <c r="J229" s="517"/>
      <c r="K229" s="517"/>
      <c r="L229" s="515"/>
      <c r="M229" s="515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93">
        <v>0</v>
      </c>
      <c r="X229" s="93">
        <v>0</v>
      </c>
      <c r="Y229" s="93">
        <v>0</v>
      </c>
      <c r="Z229" s="93">
        <v>0</v>
      </c>
      <c r="AA229" s="93">
        <v>0</v>
      </c>
      <c r="AB229" s="93">
        <v>0</v>
      </c>
      <c r="AC229" s="93">
        <v>0</v>
      </c>
      <c r="AD229" s="93">
        <v>0</v>
      </c>
      <c r="AE229" s="93">
        <v>0</v>
      </c>
      <c r="AF229" s="93">
        <v>0</v>
      </c>
      <c r="AG229" s="93">
        <v>0</v>
      </c>
      <c r="AH229" s="5">
        <v>0</v>
      </c>
      <c r="AI229" s="5">
        <v>0</v>
      </c>
      <c r="AJ229" s="5">
        <v>0</v>
      </c>
      <c r="AK229" s="93">
        <v>0</v>
      </c>
      <c r="AL229" s="93">
        <v>0</v>
      </c>
      <c r="AM229" s="93">
        <v>0</v>
      </c>
      <c r="AN229" s="93">
        <v>0</v>
      </c>
      <c r="AO229" s="93">
        <v>0</v>
      </c>
      <c r="AP229" s="93">
        <v>0</v>
      </c>
      <c r="AQ229" s="93">
        <v>0</v>
      </c>
      <c r="AR229" s="93">
        <v>0</v>
      </c>
      <c r="AS229" s="93">
        <v>0</v>
      </c>
      <c r="AT229" s="93">
        <v>0</v>
      </c>
      <c r="AU229" s="5">
        <v>0</v>
      </c>
      <c r="AV229" s="302"/>
    </row>
    <row r="230" spans="1:48" ht="17.25" customHeight="1">
      <c r="A230" s="530"/>
      <c r="B230" s="474"/>
      <c r="C230" s="656"/>
      <c r="D230" s="474"/>
      <c r="E230" s="476"/>
      <c r="F230" s="476"/>
      <c r="G230" s="476"/>
      <c r="H230" s="476"/>
      <c r="I230" s="476"/>
      <c r="J230" s="517"/>
      <c r="K230" s="517"/>
      <c r="L230" s="515"/>
      <c r="M230" s="515"/>
      <c r="N230" s="230">
        <f t="shared" ref="N230:T230" si="89">SUM(N225:N229)</f>
        <v>0</v>
      </c>
      <c r="O230" s="230">
        <f t="shared" si="89"/>
        <v>0</v>
      </c>
      <c r="P230" s="230">
        <f t="shared" si="89"/>
        <v>0</v>
      </c>
      <c r="Q230" s="230">
        <f t="shared" si="89"/>
        <v>0</v>
      </c>
      <c r="R230" s="230">
        <f t="shared" si="89"/>
        <v>3.1421899999999998</v>
      </c>
      <c r="S230" s="230">
        <f t="shared" si="89"/>
        <v>1.6693800000000001</v>
      </c>
      <c r="T230" s="230">
        <f t="shared" si="89"/>
        <v>1.6693800000000001</v>
      </c>
      <c r="U230" s="231">
        <f t="shared" si="80"/>
        <v>6.48095</v>
      </c>
      <c r="V230" s="231" t="s">
        <v>11</v>
      </c>
      <c r="W230" s="193">
        <f t="shared" ref="W230:AU230" si="90">SUM(W225:W229)</f>
        <v>0</v>
      </c>
      <c r="X230" s="193">
        <f t="shared" si="90"/>
        <v>0</v>
      </c>
      <c r="Y230" s="193">
        <f t="shared" si="90"/>
        <v>0</v>
      </c>
      <c r="Z230" s="193">
        <f t="shared" si="90"/>
        <v>0</v>
      </c>
      <c r="AA230" s="193">
        <f t="shared" si="90"/>
        <v>0</v>
      </c>
      <c r="AB230" s="193">
        <f t="shared" si="90"/>
        <v>0</v>
      </c>
      <c r="AC230" s="193">
        <f t="shared" si="90"/>
        <v>0</v>
      </c>
      <c r="AD230" s="193">
        <f t="shared" si="90"/>
        <v>0</v>
      </c>
      <c r="AE230" s="193">
        <f t="shared" si="90"/>
        <v>0</v>
      </c>
      <c r="AF230" s="193">
        <f t="shared" si="90"/>
        <v>0</v>
      </c>
      <c r="AG230" s="193">
        <f t="shared" si="90"/>
        <v>0</v>
      </c>
      <c r="AH230" s="230">
        <f t="shared" si="90"/>
        <v>0</v>
      </c>
      <c r="AI230" s="230">
        <f t="shared" si="90"/>
        <v>0</v>
      </c>
      <c r="AJ230" s="230">
        <f t="shared" si="90"/>
        <v>0</v>
      </c>
      <c r="AK230" s="193">
        <f t="shared" si="90"/>
        <v>0</v>
      </c>
      <c r="AL230" s="193">
        <f t="shared" si="90"/>
        <v>0</v>
      </c>
      <c r="AM230" s="193">
        <f t="shared" si="90"/>
        <v>0</v>
      </c>
      <c r="AN230" s="193">
        <f t="shared" si="90"/>
        <v>0</v>
      </c>
      <c r="AO230" s="193">
        <f t="shared" si="90"/>
        <v>0</v>
      </c>
      <c r="AP230" s="193">
        <f t="shared" si="90"/>
        <v>0</v>
      </c>
      <c r="AQ230" s="193">
        <f t="shared" si="90"/>
        <v>0</v>
      </c>
      <c r="AR230" s="193">
        <f t="shared" si="90"/>
        <v>0</v>
      </c>
      <c r="AS230" s="193">
        <f t="shared" si="90"/>
        <v>0</v>
      </c>
      <c r="AT230" s="193">
        <f t="shared" si="90"/>
        <v>0</v>
      </c>
      <c r="AU230" s="230">
        <f t="shared" si="90"/>
        <v>0</v>
      </c>
      <c r="AV230" s="328"/>
    </row>
    <row r="231" spans="1:48" ht="19.5" customHeight="1">
      <c r="A231" s="530"/>
      <c r="B231" s="474" t="s">
        <v>234</v>
      </c>
      <c r="C231" s="656" t="s">
        <v>91</v>
      </c>
      <c r="D231" s="474" t="s">
        <v>264</v>
      </c>
      <c r="E231" s="476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517">
        <v>2023</v>
      </c>
      <c r="K231" s="517">
        <v>2025</v>
      </c>
      <c r="L231" s="515">
        <v>19.294509999999999</v>
      </c>
      <c r="M231" s="515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93">
        <v>0</v>
      </c>
      <c r="X231" s="93">
        <v>0</v>
      </c>
      <c r="Y231" s="93">
        <v>0</v>
      </c>
      <c r="Z231" s="93">
        <v>0</v>
      </c>
      <c r="AA231" s="93">
        <v>0</v>
      </c>
      <c r="AB231" s="93">
        <v>0</v>
      </c>
      <c r="AC231" s="93">
        <v>0</v>
      </c>
      <c r="AD231" s="93">
        <v>0</v>
      </c>
      <c r="AE231" s="93">
        <v>0</v>
      </c>
      <c r="AF231" s="93">
        <v>0</v>
      </c>
      <c r="AG231" s="93">
        <v>0</v>
      </c>
      <c r="AH231" s="5">
        <v>0</v>
      </c>
      <c r="AI231" s="5">
        <v>0</v>
      </c>
      <c r="AJ231" s="5">
        <v>0</v>
      </c>
      <c r="AK231" s="93">
        <v>0</v>
      </c>
      <c r="AL231" s="93">
        <v>0</v>
      </c>
      <c r="AM231" s="93">
        <v>0</v>
      </c>
      <c r="AN231" s="93">
        <v>0</v>
      </c>
      <c r="AO231" s="93">
        <v>0</v>
      </c>
      <c r="AP231" s="93">
        <v>0</v>
      </c>
      <c r="AQ231" s="93">
        <v>0</v>
      </c>
      <c r="AR231" s="93">
        <v>0</v>
      </c>
      <c r="AS231" s="93">
        <v>0</v>
      </c>
      <c r="AT231" s="93">
        <v>0</v>
      </c>
      <c r="AU231" s="5">
        <v>0</v>
      </c>
      <c r="AV231" s="302"/>
    </row>
    <row r="232" spans="1:48" ht="19.5" customHeight="1">
      <c r="A232" s="530"/>
      <c r="B232" s="474"/>
      <c r="C232" s="656"/>
      <c r="D232" s="474"/>
      <c r="E232" s="476"/>
      <c r="F232" s="6" t="s">
        <v>19</v>
      </c>
      <c r="G232" s="6" t="s">
        <v>22</v>
      </c>
      <c r="H232" s="6" t="s">
        <v>297</v>
      </c>
      <c r="I232" s="6" t="s">
        <v>297</v>
      </c>
      <c r="J232" s="517"/>
      <c r="K232" s="517"/>
      <c r="L232" s="515"/>
      <c r="M232" s="515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93">
        <v>0</v>
      </c>
      <c r="X232" s="93">
        <v>0</v>
      </c>
      <c r="Y232" s="93">
        <v>0</v>
      </c>
      <c r="Z232" s="93">
        <v>0</v>
      </c>
      <c r="AA232" s="93">
        <v>0</v>
      </c>
      <c r="AB232" s="93">
        <v>0</v>
      </c>
      <c r="AC232" s="93">
        <v>0</v>
      </c>
      <c r="AD232" s="93">
        <v>0</v>
      </c>
      <c r="AE232" s="93">
        <v>0</v>
      </c>
      <c r="AF232" s="93">
        <v>0</v>
      </c>
      <c r="AG232" s="93">
        <v>0</v>
      </c>
      <c r="AH232" s="5">
        <v>0</v>
      </c>
      <c r="AI232" s="5">
        <v>0</v>
      </c>
      <c r="AJ232" s="5">
        <v>0</v>
      </c>
      <c r="AK232" s="93">
        <v>0</v>
      </c>
      <c r="AL232" s="93">
        <v>0</v>
      </c>
      <c r="AM232" s="93">
        <v>0</v>
      </c>
      <c r="AN232" s="93">
        <v>0</v>
      </c>
      <c r="AO232" s="93">
        <v>0</v>
      </c>
      <c r="AP232" s="93">
        <v>0</v>
      </c>
      <c r="AQ232" s="93">
        <v>0</v>
      </c>
      <c r="AR232" s="93">
        <v>0</v>
      </c>
      <c r="AS232" s="93">
        <v>0</v>
      </c>
      <c r="AT232" s="93">
        <v>0</v>
      </c>
      <c r="AU232" s="5">
        <v>0</v>
      </c>
      <c r="AV232" s="302"/>
    </row>
    <row r="233" spans="1:48" ht="19.5" customHeight="1">
      <c r="A233" s="530"/>
      <c r="B233" s="474"/>
      <c r="C233" s="656"/>
      <c r="D233" s="474"/>
      <c r="E233" s="476"/>
      <c r="F233" s="476" t="s">
        <v>39</v>
      </c>
      <c r="G233" s="476" t="s">
        <v>21</v>
      </c>
      <c r="H233" s="538" t="s">
        <v>297</v>
      </c>
      <c r="I233" s="476" t="s">
        <v>306</v>
      </c>
      <c r="J233" s="517"/>
      <c r="K233" s="517"/>
      <c r="L233" s="515"/>
      <c r="M233" s="515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93">
        <v>0</v>
      </c>
      <c r="X233" s="93">
        <v>0</v>
      </c>
      <c r="Y233" s="93">
        <v>0</v>
      </c>
      <c r="Z233" s="93">
        <v>0</v>
      </c>
      <c r="AA233" s="93">
        <v>0</v>
      </c>
      <c r="AB233" s="93">
        <v>0</v>
      </c>
      <c r="AC233" s="93">
        <v>0</v>
      </c>
      <c r="AD233" s="93">
        <v>0</v>
      </c>
      <c r="AE233" s="93">
        <v>0</v>
      </c>
      <c r="AF233" s="93">
        <v>0</v>
      </c>
      <c r="AG233" s="93">
        <v>0</v>
      </c>
      <c r="AH233" s="5">
        <v>0</v>
      </c>
      <c r="AI233" s="5">
        <v>0</v>
      </c>
      <c r="AJ233" s="5">
        <v>0</v>
      </c>
      <c r="AK233" s="93">
        <v>0</v>
      </c>
      <c r="AL233" s="93">
        <v>0</v>
      </c>
      <c r="AM233" s="93">
        <v>0</v>
      </c>
      <c r="AN233" s="93">
        <v>0</v>
      </c>
      <c r="AO233" s="93">
        <v>0</v>
      </c>
      <c r="AP233" s="93">
        <v>0</v>
      </c>
      <c r="AQ233" s="93">
        <v>0</v>
      </c>
      <c r="AR233" s="93">
        <v>0</v>
      </c>
      <c r="AS233" s="93">
        <v>0</v>
      </c>
      <c r="AT233" s="93">
        <v>0</v>
      </c>
      <c r="AU233" s="5">
        <v>0</v>
      </c>
      <c r="AV233" s="302"/>
    </row>
    <row r="234" spans="1:48" ht="19.5" customHeight="1">
      <c r="A234" s="530"/>
      <c r="B234" s="474"/>
      <c r="C234" s="656"/>
      <c r="D234" s="474"/>
      <c r="E234" s="476"/>
      <c r="F234" s="476"/>
      <c r="G234" s="476"/>
      <c r="H234" s="539"/>
      <c r="I234" s="476"/>
      <c r="J234" s="517"/>
      <c r="K234" s="517"/>
      <c r="L234" s="515"/>
      <c r="M234" s="515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93">
        <v>0</v>
      </c>
      <c r="X234" s="93">
        <v>0</v>
      </c>
      <c r="Y234" s="93">
        <v>0</v>
      </c>
      <c r="Z234" s="93">
        <v>0</v>
      </c>
      <c r="AA234" s="93">
        <v>0</v>
      </c>
      <c r="AB234" s="93">
        <v>0</v>
      </c>
      <c r="AC234" s="93">
        <v>0</v>
      </c>
      <c r="AD234" s="93">
        <v>0</v>
      </c>
      <c r="AE234" s="93">
        <v>0</v>
      </c>
      <c r="AF234" s="93">
        <v>0</v>
      </c>
      <c r="AG234" s="93">
        <v>0</v>
      </c>
      <c r="AH234" s="5">
        <v>0</v>
      </c>
      <c r="AI234" s="5">
        <v>0</v>
      </c>
      <c r="AJ234" s="5">
        <v>0</v>
      </c>
      <c r="AK234" s="93">
        <v>0</v>
      </c>
      <c r="AL234" s="93">
        <v>0</v>
      </c>
      <c r="AM234" s="93">
        <v>0</v>
      </c>
      <c r="AN234" s="93">
        <v>0</v>
      </c>
      <c r="AO234" s="93">
        <v>0</v>
      </c>
      <c r="AP234" s="93">
        <v>0</v>
      </c>
      <c r="AQ234" s="93">
        <v>0</v>
      </c>
      <c r="AR234" s="93">
        <v>0</v>
      </c>
      <c r="AS234" s="93">
        <v>0</v>
      </c>
      <c r="AT234" s="93">
        <v>0</v>
      </c>
      <c r="AU234" s="5">
        <v>0</v>
      </c>
      <c r="AV234" s="302"/>
    </row>
    <row r="235" spans="1:48" ht="18" customHeight="1">
      <c r="A235" s="530"/>
      <c r="B235" s="474"/>
      <c r="C235" s="656"/>
      <c r="D235" s="474"/>
      <c r="E235" s="476"/>
      <c r="F235" s="476"/>
      <c r="G235" s="476"/>
      <c r="H235" s="539"/>
      <c r="I235" s="476"/>
      <c r="J235" s="517"/>
      <c r="K235" s="517"/>
      <c r="L235" s="515"/>
      <c r="M235" s="515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93">
        <v>0</v>
      </c>
      <c r="X235" s="93">
        <v>0</v>
      </c>
      <c r="Y235" s="93">
        <v>0</v>
      </c>
      <c r="Z235" s="93">
        <v>0</v>
      </c>
      <c r="AA235" s="93">
        <v>0</v>
      </c>
      <c r="AB235" s="93">
        <v>0</v>
      </c>
      <c r="AC235" s="93">
        <v>0</v>
      </c>
      <c r="AD235" s="93">
        <v>0</v>
      </c>
      <c r="AE235" s="93">
        <v>0</v>
      </c>
      <c r="AF235" s="93">
        <v>0</v>
      </c>
      <c r="AG235" s="93">
        <v>0</v>
      </c>
      <c r="AH235" s="5">
        <v>0</v>
      </c>
      <c r="AI235" s="5">
        <v>0</v>
      </c>
      <c r="AJ235" s="5">
        <v>0</v>
      </c>
      <c r="AK235" s="93">
        <v>0</v>
      </c>
      <c r="AL235" s="93">
        <v>0</v>
      </c>
      <c r="AM235" s="93">
        <v>0</v>
      </c>
      <c r="AN235" s="93">
        <v>0</v>
      </c>
      <c r="AO235" s="93">
        <v>0</v>
      </c>
      <c r="AP235" s="93">
        <v>0</v>
      </c>
      <c r="AQ235" s="93">
        <v>0</v>
      </c>
      <c r="AR235" s="93">
        <v>0</v>
      </c>
      <c r="AS235" s="93">
        <v>0</v>
      </c>
      <c r="AT235" s="93">
        <v>0</v>
      </c>
      <c r="AU235" s="5">
        <v>0</v>
      </c>
      <c r="AV235" s="302"/>
    </row>
    <row r="236" spans="1:48" ht="17.25" customHeight="1">
      <c r="A236" s="531"/>
      <c r="B236" s="474"/>
      <c r="C236" s="656"/>
      <c r="D236" s="474"/>
      <c r="E236" s="476"/>
      <c r="F236" s="476"/>
      <c r="G236" s="476"/>
      <c r="H236" s="540"/>
      <c r="I236" s="476"/>
      <c r="J236" s="517"/>
      <c r="K236" s="517"/>
      <c r="L236" s="515"/>
      <c r="M236" s="515"/>
      <c r="N236" s="230">
        <f t="shared" ref="N236:T236" si="92">SUM(N231:N235)</f>
        <v>0</v>
      </c>
      <c r="O236" s="230">
        <f t="shared" si="92"/>
        <v>0</v>
      </c>
      <c r="P236" s="230">
        <f t="shared" si="92"/>
        <v>0</v>
      </c>
      <c r="Q236" s="230">
        <f t="shared" si="92"/>
        <v>0</v>
      </c>
      <c r="R236" s="230">
        <f t="shared" si="92"/>
        <v>6.4314999999999998</v>
      </c>
      <c r="S236" s="230">
        <f t="shared" si="92"/>
        <v>6.4314999999999998</v>
      </c>
      <c r="T236" s="230">
        <f t="shared" si="92"/>
        <v>6.4315100000000003</v>
      </c>
      <c r="U236" s="231">
        <f t="shared" si="80"/>
        <v>19.294509999999999</v>
      </c>
      <c r="V236" s="231" t="s">
        <v>11</v>
      </c>
      <c r="W236" s="193">
        <f t="shared" ref="W236:AU236" si="93">SUM(W231:W235)</f>
        <v>0</v>
      </c>
      <c r="X236" s="193">
        <f t="shared" si="93"/>
        <v>0</v>
      </c>
      <c r="Y236" s="193">
        <f t="shared" si="93"/>
        <v>0</v>
      </c>
      <c r="Z236" s="193">
        <f t="shared" si="93"/>
        <v>0</v>
      </c>
      <c r="AA236" s="193">
        <f t="shared" si="93"/>
        <v>0</v>
      </c>
      <c r="AB236" s="193">
        <f t="shared" si="93"/>
        <v>0</v>
      </c>
      <c r="AC236" s="193">
        <f t="shared" si="93"/>
        <v>0</v>
      </c>
      <c r="AD236" s="193">
        <f t="shared" si="93"/>
        <v>0</v>
      </c>
      <c r="AE236" s="193">
        <f t="shared" si="93"/>
        <v>0</v>
      </c>
      <c r="AF236" s="193">
        <f t="shared" si="93"/>
        <v>0</v>
      </c>
      <c r="AG236" s="193">
        <f t="shared" si="93"/>
        <v>0</v>
      </c>
      <c r="AH236" s="230">
        <f t="shared" si="93"/>
        <v>0</v>
      </c>
      <c r="AI236" s="230">
        <f t="shared" si="93"/>
        <v>0</v>
      </c>
      <c r="AJ236" s="230">
        <f t="shared" si="93"/>
        <v>0</v>
      </c>
      <c r="AK236" s="193">
        <f t="shared" si="93"/>
        <v>0</v>
      </c>
      <c r="AL236" s="193">
        <f t="shared" si="93"/>
        <v>0</v>
      </c>
      <c r="AM236" s="193">
        <f t="shared" si="93"/>
        <v>0</v>
      </c>
      <c r="AN236" s="193">
        <f t="shared" si="93"/>
        <v>0</v>
      </c>
      <c r="AO236" s="193">
        <f t="shared" si="93"/>
        <v>0</v>
      </c>
      <c r="AP236" s="193">
        <f t="shared" si="93"/>
        <v>0</v>
      </c>
      <c r="AQ236" s="193">
        <f t="shared" si="93"/>
        <v>0</v>
      </c>
      <c r="AR236" s="193">
        <f t="shared" si="93"/>
        <v>0</v>
      </c>
      <c r="AS236" s="193">
        <f t="shared" si="93"/>
        <v>0</v>
      </c>
      <c r="AT236" s="193">
        <f t="shared" si="93"/>
        <v>0</v>
      </c>
      <c r="AU236" s="230">
        <f t="shared" si="93"/>
        <v>0</v>
      </c>
      <c r="AV236" s="328"/>
    </row>
    <row r="237" spans="1:48" ht="15.75" hidden="1" customHeight="1">
      <c r="A237" s="467" t="s">
        <v>166</v>
      </c>
      <c r="B237" s="468"/>
      <c r="C237" s="468"/>
      <c r="D237" s="468"/>
      <c r="E237" s="468"/>
      <c r="F237" s="468"/>
      <c r="G237" s="468"/>
      <c r="H237" s="468"/>
      <c r="I237" s="468"/>
      <c r="J237" s="468"/>
      <c r="K237" s="468"/>
      <c r="L237" s="468"/>
      <c r="M237" s="468"/>
      <c r="N237" s="468"/>
      <c r="O237" s="468"/>
      <c r="P237" s="468"/>
      <c r="Q237" s="468"/>
      <c r="R237" s="468"/>
      <c r="S237" s="468"/>
      <c r="T237" s="468"/>
      <c r="U237" s="468"/>
      <c r="V237" s="468"/>
      <c r="W237" s="469"/>
      <c r="X237" s="469"/>
      <c r="Y237" s="469"/>
      <c r="Z237" s="469"/>
      <c r="AA237" s="469"/>
      <c r="AB237" s="469"/>
      <c r="AC237" s="469"/>
      <c r="AD237" s="469"/>
      <c r="AE237" s="469"/>
      <c r="AF237" s="469"/>
      <c r="AG237" s="469"/>
      <c r="AH237" s="469"/>
      <c r="AI237" s="469"/>
      <c r="AJ237" s="469"/>
      <c r="AK237" s="469"/>
      <c r="AL237" s="469"/>
      <c r="AM237" s="469"/>
      <c r="AN237" s="469"/>
      <c r="AO237" s="469"/>
      <c r="AP237" s="469"/>
      <c r="AQ237" s="469"/>
      <c r="AR237" s="469"/>
      <c r="AS237" s="469"/>
      <c r="AT237" s="469"/>
      <c r="AU237" s="469"/>
      <c r="AV237" s="470"/>
    </row>
    <row r="238" spans="1:48" ht="19.5" customHeight="1">
      <c r="A238" s="525"/>
      <c r="B238" s="474" t="s">
        <v>235</v>
      </c>
      <c r="C238" s="656" t="s">
        <v>95</v>
      </c>
      <c r="D238" s="474" t="s">
        <v>264</v>
      </c>
      <c r="E238" s="476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517">
        <v>2023</v>
      </c>
      <c r="K238" s="517">
        <v>2023</v>
      </c>
      <c r="L238" s="515">
        <v>31.716370000000001</v>
      </c>
      <c r="M238" s="515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93">
        <v>0</v>
      </c>
      <c r="X238" s="93">
        <v>0</v>
      </c>
      <c r="Y238" s="93">
        <v>0</v>
      </c>
      <c r="Z238" s="93">
        <v>0</v>
      </c>
      <c r="AA238" s="93">
        <v>0</v>
      </c>
      <c r="AB238" s="93">
        <v>0</v>
      </c>
      <c r="AC238" s="93">
        <v>0</v>
      </c>
      <c r="AD238" s="93">
        <v>0</v>
      </c>
      <c r="AE238" s="93">
        <v>0</v>
      </c>
      <c r="AF238" s="93">
        <v>0</v>
      </c>
      <c r="AG238" s="93">
        <v>0</v>
      </c>
      <c r="AH238" s="5">
        <v>0</v>
      </c>
      <c r="AI238" s="5">
        <v>0</v>
      </c>
      <c r="AJ238" s="5">
        <v>0</v>
      </c>
      <c r="AK238" s="93">
        <v>0</v>
      </c>
      <c r="AL238" s="93">
        <v>0</v>
      </c>
      <c r="AM238" s="93">
        <v>0</v>
      </c>
      <c r="AN238" s="93">
        <v>0</v>
      </c>
      <c r="AO238" s="93">
        <v>0</v>
      </c>
      <c r="AP238" s="93">
        <v>0</v>
      </c>
      <c r="AQ238" s="93">
        <v>0</v>
      </c>
      <c r="AR238" s="93">
        <v>0</v>
      </c>
      <c r="AS238" s="93">
        <v>0</v>
      </c>
      <c r="AT238" s="93">
        <v>0</v>
      </c>
      <c r="AU238" s="5">
        <v>0</v>
      </c>
      <c r="AV238" s="302"/>
    </row>
    <row r="239" spans="1:48" ht="19.5" customHeight="1">
      <c r="A239" s="526"/>
      <c r="B239" s="474"/>
      <c r="C239" s="656"/>
      <c r="D239" s="474"/>
      <c r="E239" s="476"/>
      <c r="F239" s="6" t="s">
        <v>19</v>
      </c>
      <c r="G239" s="6" t="s">
        <v>22</v>
      </c>
      <c r="H239" s="6" t="s">
        <v>297</v>
      </c>
      <c r="I239" s="6" t="s">
        <v>297</v>
      </c>
      <c r="J239" s="517"/>
      <c r="K239" s="517"/>
      <c r="L239" s="515"/>
      <c r="M239" s="515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93">
        <v>0</v>
      </c>
      <c r="X239" s="93">
        <v>0</v>
      </c>
      <c r="Y239" s="93">
        <v>0</v>
      </c>
      <c r="Z239" s="93">
        <v>0</v>
      </c>
      <c r="AA239" s="93">
        <v>0</v>
      </c>
      <c r="AB239" s="93">
        <v>0</v>
      </c>
      <c r="AC239" s="93">
        <v>0</v>
      </c>
      <c r="AD239" s="93">
        <v>0</v>
      </c>
      <c r="AE239" s="93">
        <v>0</v>
      </c>
      <c r="AF239" s="93">
        <v>0</v>
      </c>
      <c r="AG239" s="93">
        <v>0</v>
      </c>
      <c r="AH239" s="5">
        <v>0</v>
      </c>
      <c r="AI239" s="5">
        <v>0</v>
      </c>
      <c r="AJ239" s="5">
        <v>0</v>
      </c>
      <c r="AK239" s="93">
        <v>0</v>
      </c>
      <c r="AL239" s="93">
        <v>0</v>
      </c>
      <c r="AM239" s="93">
        <v>0</v>
      </c>
      <c r="AN239" s="93">
        <v>0</v>
      </c>
      <c r="AO239" s="93">
        <v>0</v>
      </c>
      <c r="AP239" s="93">
        <v>0</v>
      </c>
      <c r="AQ239" s="93">
        <v>0</v>
      </c>
      <c r="AR239" s="93">
        <v>0</v>
      </c>
      <c r="AS239" s="93">
        <v>0</v>
      </c>
      <c r="AT239" s="93">
        <v>0</v>
      </c>
      <c r="AU239" s="5">
        <v>0</v>
      </c>
      <c r="AV239" s="302"/>
    </row>
    <row r="240" spans="1:48" ht="19.5" customHeight="1">
      <c r="A240" s="526"/>
      <c r="B240" s="474"/>
      <c r="C240" s="656"/>
      <c r="D240" s="474"/>
      <c r="E240" s="476"/>
      <c r="F240" s="476" t="s">
        <v>39</v>
      </c>
      <c r="G240" s="476" t="s">
        <v>21</v>
      </c>
      <c r="H240" s="476" t="s">
        <v>366</v>
      </c>
      <c r="I240" s="476" t="s">
        <v>324</v>
      </c>
      <c r="J240" s="517"/>
      <c r="K240" s="517"/>
      <c r="L240" s="515"/>
      <c r="M240" s="515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93">
        <v>0</v>
      </c>
      <c r="X240" s="93">
        <v>0</v>
      </c>
      <c r="Y240" s="93">
        <v>0</v>
      </c>
      <c r="Z240" s="93">
        <v>0</v>
      </c>
      <c r="AA240" s="93">
        <v>0</v>
      </c>
      <c r="AB240" s="93">
        <v>0</v>
      </c>
      <c r="AC240" s="93">
        <v>0</v>
      </c>
      <c r="AD240" s="93">
        <v>0</v>
      </c>
      <c r="AE240" s="93">
        <v>0</v>
      </c>
      <c r="AF240" s="93">
        <v>0</v>
      </c>
      <c r="AG240" s="93">
        <v>0</v>
      </c>
      <c r="AH240" s="5">
        <v>0</v>
      </c>
      <c r="AI240" s="5">
        <v>0</v>
      </c>
      <c r="AJ240" s="5">
        <v>0</v>
      </c>
      <c r="AK240" s="93">
        <v>0</v>
      </c>
      <c r="AL240" s="93">
        <v>0</v>
      </c>
      <c r="AM240" s="93">
        <v>0</v>
      </c>
      <c r="AN240" s="93">
        <v>0</v>
      </c>
      <c r="AO240" s="93">
        <v>0</v>
      </c>
      <c r="AP240" s="93">
        <v>0</v>
      </c>
      <c r="AQ240" s="93">
        <v>0</v>
      </c>
      <c r="AR240" s="93">
        <v>0</v>
      </c>
      <c r="AS240" s="93">
        <v>0</v>
      </c>
      <c r="AT240" s="93">
        <v>0</v>
      </c>
      <c r="AU240" s="5">
        <v>0</v>
      </c>
      <c r="AV240" s="302"/>
    </row>
    <row r="241" spans="1:48" ht="19.5" customHeight="1">
      <c r="A241" s="526"/>
      <c r="B241" s="474"/>
      <c r="C241" s="656"/>
      <c r="D241" s="474"/>
      <c r="E241" s="476"/>
      <c r="F241" s="476"/>
      <c r="G241" s="476"/>
      <c r="H241" s="476"/>
      <c r="I241" s="476"/>
      <c r="J241" s="517"/>
      <c r="K241" s="517"/>
      <c r="L241" s="515"/>
      <c r="M241" s="515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93">
        <v>0</v>
      </c>
      <c r="X241" s="93">
        <v>0</v>
      </c>
      <c r="Y241" s="93">
        <v>0</v>
      </c>
      <c r="Z241" s="93">
        <v>0</v>
      </c>
      <c r="AA241" s="93">
        <v>0</v>
      </c>
      <c r="AB241" s="93">
        <v>0</v>
      </c>
      <c r="AC241" s="93">
        <v>0</v>
      </c>
      <c r="AD241" s="93">
        <v>0</v>
      </c>
      <c r="AE241" s="93">
        <v>0</v>
      </c>
      <c r="AF241" s="93">
        <v>0</v>
      </c>
      <c r="AG241" s="93">
        <v>0</v>
      </c>
      <c r="AH241" s="5">
        <v>0</v>
      </c>
      <c r="AI241" s="5">
        <v>0</v>
      </c>
      <c r="AJ241" s="5">
        <v>0</v>
      </c>
      <c r="AK241" s="93">
        <v>0</v>
      </c>
      <c r="AL241" s="93">
        <v>0</v>
      </c>
      <c r="AM241" s="93">
        <v>0</v>
      </c>
      <c r="AN241" s="93">
        <v>0</v>
      </c>
      <c r="AO241" s="93">
        <v>0</v>
      </c>
      <c r="AP241" s="93">
        <v>0</v>
      </c>
      <c r="AQ241" s="93">
        <v>0</v>
      </c>
      <c r="AR241" s="93">
        <v>0</v>
      </c>
      <c r="AS241" s="93">
        <v>0</v>
      </c>
      <c r="AT241" s="93">
        <v>0</v>
      </c>
      <c r="AU241" s="5">
        <v>0</v>
      </c>
      <c r="AV241" s="302"/>
    </row>
    <row r="242" spans="1:48" ht="18" customHeight="1">
      <c r="A242" s="526"/>
      <c r="B242" s="474"/>
      <c r="C242" s="656"/>
      <c r="D242" s="474"/>
      <c r="E242" s="476"/>
      <c r="F242" s="476"/>
      <c r="G242" s="476"/>
      <c r="H242" s="476"/>
      <c r="I242" s="476"/>
      <c r="J242" s="517"/>
      <c r="K242" s="517"/>
      <c r="L242" s="515"/>
      <c r="M242" s="515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93">
        <v>0</v>
      </c>
      <c r="X242" s="93">
        <v>0</v>
      </c>
      <c r="Y242" s="93">
        <v>0</v>
      </c>
      <c r="Z242" s="93">
        <v>0</v>
      </c>
      <c r="AA242" s="93">
        <v>0</v>
      </c>
      <c r="AB242" s="93">
        <v>0</v>
      </c>
      <c r="AC242" s="93">
        <v>0</v>
      </c>
      <c r="AD242" s="93">
        <v>0</v>
      </c>
      <c r="AE242" s="93">
        <v>0</v>
      </c>
      <c r="AF242" s="93">
        <v>0</v>
      </c>
      <c r="AG242" s="93">
        <v>0</v>
      </c>
      <c r="AH242" s="5">
        <v>0</v>
      </c>
      <c r="AI242" s="5">
        <v>0</v>
      </c>
      <c r="AJ242" s="5">
        <v>0</v>
      </c>
      <c r="AK242" s="93">
        <v>0</v>
      </c>
      <c r="AL242" s="93">
        <v>0</v>
      </c>
      <c r="AM242" s="93">
        <v>0</v>
      </c>
      <c r="AN242" s="93">
        <v>0</v>
      </c>
      <c r="AO242" s="93">
        <v>0</v>
      </c>
      <c r="AP242" s="93">
        <v>0</v>
      </c>
      <c r="AQ242" s="93">
        <v>0</v>
      </c>
      <c r="AR242" s="93">
        <v>0</v>
      </c>
      <c r="AS242" s="93">
        <v>0</v>
      </c>
      <c r="AT242" s="93">
        <v>0</v>
      </c>
      <c r="AU242" s="5">
        <v>0</v>
      </c>
      <c r="AV242" s="302"/>
    </row>
    <row r="243" spans="1:48" ht="17.25" customHeight="1">
      <c r="A243" s="526"/>
      <c r="B243" s="474"/>
      <c r="C243" s="656"/>
      <c r="D243" s="474"/>
      <c r="E243" s="476"/>
      <c r="F243" s="476"/>
      <c r="G243" s="476"/>
      <c r="H243" s="476"/>
      <c r="I243" s="476"/>
      <c r="J243" s="517"/>
      <c r="K243" s="517"/>
      <c r="L243" s="515"/>
      <c r="M243" s="515"/>
      <c r="N243" s="230">
        <f t="shared" ref="N243:T243" si="95">SUM(N238:N242)</f>
        <v>0</v>
      </c>
      <c r="O243" s="230">
        <f t="shared" si="95"/>
        <v>0</v>
      </c>
      <c r="P243" s="230">
        <f t="shared" si="95"/>
        <v>0</v>
      </c>
      <c r="Q243" s="230">
        <f t="shared" si="95"/>
        <v>0</v>
      </c>
      <c r="R243" s="230">
        <f t="shared" si="95"/>
        <v>31.716370000000001</v>
      </c>
      <c r="S243" s="230">
        <f t="shared" si="95"/>
        <v>0</v>
      </c>
      <c r="T243" s="230">
        <f t="shared" si="95"/>
        <v>0</v>
      </c>
      <c r="U243" s="231">
        <f t="shared" si="94"/>
        <v>31.716370000000001</v>
      </c>
      <c r="V243" s="231" t="s">
        <v>11</v>
      </c>
      <c r="W243" s="193">
        <f t="shared" ref="W243:AU243" si="96">SUM(W238:W242)</f>
        <v>0</v>
      </c>
      <c r="X243" s="193">
        <f t="shared" si="96"/>
        <v>0</v>
      </c>
      <c r="Y243" s="193">
        <f t="shared" si="96"/>
        <v>0</v>
      </c>
      <c r="Z243" s="193">
        <f t="shared" si="96"/>
        <v>0</v>
      </c>
      <c r="AA243" s="193">
        <f t="shared" si="96"/>
        <v>0</v>
      </c>
      <c r="AB243" s="193">
        <f t="shared" si="96"/>
        <v>0</v>
      </c>
      <c r="AC243" s="193">
        <f t="shared" si="96"/>
        <v>0</v>
      </c>
      <c r="AD243" s="193">
        <f t="shared" si="96"/>
        <v>0</v>
      </c>
      <c r="AE243" s="193">
        <f t="shared" si="96"/>
        <v>0</v>
      </c>
      <c r="AF243" s="193">
        <f t="shared" si="96"/>
        <v>0</v>
      </c>
      <c r="AG243" s="193">
        <f t="shared" si="96"/>
        <v>0</v>
      </c>
      <c r="AH243" s="230">
        <f t="shared" si="96"/>
        <v>0</v>
      </c>
      <c r="AI243" s="230">
        <f t="shared" si="96"/>
        <v>0</v>
      </c>
      <c r="AJ243" s="230">
        <f t="shared" si="96"/>
        <v>0</v>
      </c>
      <c r="AK243" s="193">
        <f t="shared" si="96"/>
        <v>0</v>
      </c>
      <c r="AL243" s="193">
        <f t="shared" si="96"/>
        <v>0</v>
      </c>
      <c r="AM243" s="193">
        <f t="shared" si="96"/>
        <v>0</v>
      </c>
      <c r="AN243" s="193">
        <f t="shared" si="96"/>
        <v>0</v>
      </c>
      <c r="AO243" s="193">
        <f t="shared" si="96"/>
        <v>0</v>
      </c>
      <c r="AP243" s="193">
        <f t="shared" si="96"/>
        <v>0</v>
      </c>
      <c r="AQ243" s="193">
        <f t="shared" si="96"/>
        <v>0</v>
      </c>
      <c r="AR243" s="193">
        <f t="shared" si="96"/>
        <v>0</v>
      </c>
      <c r="AS243" s="193">
        <f t="shared" si="96"/>
        <v>0</v>
      </c>
      <c r="AT243" s="193">
        <f t="shared" si="96"/>
        <v>0</v>
      </c>
      <c r="AU243" s="230">
        <f t="shared" si="96"/>
        <v>0</v>
      </c>
      <c r="AV243" s="328"/>
    </row>
    <row r="244" spans="1:48" ht="19.5" customHeight="1">
      <c r="A244" s="526"/>
      <c r="B244" s="474" t="s">
        <v>236</v>
      </c>
      <c r="C244" s="656" t="s">
        <v>96</v>
      </c>
      <c r="D244" s="474" t="s">
        <v>264</v>
      </c>
      <c r="E244" s="476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517">
        <v>2023</v>
      </c>
      <c r="K244" s="517">
        <v>2025</v>
      </c>
      <c r="L244" s="515">
        <v>43.993279999999999</v>
      </c>
      <c r="M244" s="515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93">
        <v>0</v>
      </c>
      <c r="X244" s="93">
        <v>0</v>
      </c>
      <c r="Y244" s="93">
        <v>0</v>
      </c>
      <c r="Z244" s="93">
        <v>0</v>
      </c>
      <c r="AA244" s="93">
        <v>0</v>
      </c>
      <c r="AB244" s="93">
        <v>0</v>
      </c>
      <c r="AC244" s="93">
        <v>0</v>
      </c>
      <c r="AD244" s="93">
        <v>0</v>
      </c>
      <c r="AE244" s="93">
        <v>0</v>
      </c>
      <c r="AF244" s="93">
        <v>0</v>
      </c>
      <c r="AG244" s="93">
        <v>0</v>
      </c>
      <c r="AH244" s="5">
        <v>0</v>
      </c>
      <c r="AI244" s="5">
        <v>0</v>
      </c>
      <c r="AJ244" s="5">
        <v>0</v>
      </c>
      <c r="AK244" s="93">
        <v>0</v>
      </c>
      <c r="AL244" s="93">
        <v>0</v>
      </c>
      <c r="AM244" s="93">
        <v>0</v>
      </c>
      <c r="AN244" s="93">
        <v>0</v>
      </c>
      <c r="AO244" s="93">
        <v>0</v>
      </c>
      <c r="AP244" s="93">
        <v>0</v>
      </c>
      <c r="AQ244" s="93">
        <v>0</v>
      </c>
      <c r="AR244" s="93">
        <v>0</v>
      </c>
      <c r="AS244" s="93">
        <v>0</v>
      </c>
      <c r="AT244" s="93">
        <v>0</v>
      </c>
      <c r="AU244" s="5">
        <v>0</v>
      </c>
      <c r="AV244" s="302"/>
    </row>
    <row r="245" spans="1:48" ht="19.5" customHeight="1">
      <c r="A245" s="526"/>
      <c r="B245" s="474"/>
      <c r="C245" s="656"/>
      <c r="D245" s="474"/>
      <c r="E245" s="476"/>
      <c r="F245" s="6" t="s">
        <v>19</v>
      </c>
      <c r="G245" s="6" t="s">
        <v>22</v>
      </c>
      <c r="H245" s="6" t="s">
        <v>297</v>
      </c>
      <c r="I245" s="6" t="s">
        <v>297</v>
      </c>
      <c r="J245" s="517"/>
      <c r="K245" s="517"/>
      <c r="L245" s="515"/>
      <c r="M245" s="515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93">
        <v>0</v>
      </c>
      <c r="X245" s="93">
        <f>X246</f>
        <v>0</v>
      </c>
      <c r="Y245" s="93">
        <f t="shared" ref="Y245:AP245" si="97">Y246</f>
        <v>0</v>
      </c>
      <c r="Z245" s="93">
        <f t="shared" si="97"/>
        <v>0</v>
      </c>
      <c r="AA245" s="93">
        <f t="shared" si="97"/>
        <v>0</v>
      </c>
      <c r="AB245" s="93">
        <f t="shared" si="97"/>
        <v>0</v>
      </c>
      <c r="AC245" s="93">
        <f t="shared" si="97"/>
        <v>0</v>
      </c>
      <c r="AD245" s="93">
        <f t="shared" si="97"/>
        <v>0</v>
      </c>
      <c r="AE245" s="93">
        <f t="shared" si="97"/>
        <v>0</v>
      </c>
      <c r="AF245" s="93">
        <f t="shared" si="97"/>
        <v>0</v>
      </c>
      <c r="AG245" s="93">
        <f t="shared" si="97"/>
        <v>0</v>
      </c>
      <c r="AH245" s="93">
        <f t="shared" si="97"/>
        <v>0</v>
      </c>
      <c r="AI245" s="93">
        <f t="shared" si="97"/>
        <v>0</v>
      </c>
      <c r="AJ245" s="93">
        <f t="shared" si="97"/>
        <v>0</v>
      </c>
      <c r="AK245" s="93">
        <f t="shared" si="97"/>
        <v>27.45</v>
      </c>
      <c r="AL245" s="93">
        <f t="shared" si="97"/>
        <v>0</v>
      </c>
      <c r="AM245" s="93">
        <f t="shared" si="97"/>
        <v>0</v>
      </c>
      <c r="AN245" s="93">
        <f t="shared" si="97"/>
        <v>0</v>
      </c>
      <c r="AO245" s="93">
        <f t="shared" si="97"/>
        <v>0</v>
      </c>
      <c r="AP245" s="93">
        <f t="shared" si="97"/>
        <v>0</v>
      </c>
      <c r="AQ245" s="93">
        <v>0</v>
      </c>
      <c r="AR245" s="93">
        <v>0</v>
      </c>
      <c r="AS245" s="93">
        <v>0</v>
      </c>
      <c r="AT245" s="93">
        <v>0</v>
      </c>
      <c r="AU245" s="5">
        <v>0</v>
      </c>
      <c r="AV245" s="302"/>
    </row>
    <row r="246" spans="1:48" s="275" customFormat="1" ht="31.5" hidden="1" customHeight="1">
      <c r="A246" s="526"/>
      <c r="B246" s="474"/>
      <c r="C246" s="656"/>
      <c r="D246" s="474"/>
      <c r="E246" s="476"/>
      <c r="F246" s="272"/>
      <c r="G246" s="272"/>
      <c r="H246" s="272"/>
      <c r="I246" s="272"/>
      <c r="J246" s="517"/>
      <c r="K246" s="517"/>
      <c r="L246" s="515"/>
      <c r="M246" s="515"/>
      <c r="N246" s="273"/>
      <c r="O246" s="273"/>
      <c r="P246" s="273"/>
      <c r="Q246" s="273"/>
      <c r="R246" s="273"/>
      <c r="S246" s="273"/>
      <c r="T246" s="273"/>
      <c r="U246" s="273"/>
      <c r="V246" s="273" t="s">
        <v>961</v>
      </c>
      <c r="W246" s="274"/>
      <c r="X246" s="274"/>
      <c r="Y246" s="274"/>
      <c r="Z246" s="274"/>
      <c r="AA246" s="274"/>
      <c r="AB246" s="274"/>
      <c r="AC246" s="274"/>
      <c r="AD246" s="274"/>
      <c r="AE246" s="274"/>
      <c r="AF246" s="274"/>
      <c r="AG246" s="274"/>
      <c r="AH246" s="273"/>
      <c r="AI246" s="273"/>
      <c r="AJ246" s="273"/>
      <c r="AK246" s="274">
        <v>27.45</v>
      </c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3"/>
      <c r="AV246" s="330"/>
    </row>
    <row r="247" spans="1:48" ht="19.5" customHeight="1">
      <c r="A247" s="526"/>
      <c r="B247" s="474"/>
      <c r="C247" s="656"/>
      <c r="D247" s="474"/>
      <c r="E247" s="476"/>
      <c r="F247" s="476" t="s">
        <v>39</v>
      </c>
      <c r="G247" s="476" t="s">
        <v>21</v>
      </c>
      <c r="H247" s="476" t="s">
        <v>366</v>
      </c>
      <c r="I247" s="476" t="s">
        <v>324</v>
      </c>
      <c r="J247" s="517"/>
      <c r="K247" s="517"/>
      <c r="L247" s="515"/>
      <c r="M247" s="515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93">
        <v>0</v>
      </c>
      <c r="X247" s="93">
        <v>0</v>
      </c>
      <c r="Y247" s="93">
        <v>0</v>
      </c>
      <c r="Z247" s="93">
        <v>0</v>
      </c>
      <c r="AA247" s="93">
        <v>0</v>
      </c>
      <c r="AB247" s="93">
        <v>0</v>
      </c>
      <c r="AC247" s="93">
        <v>0</v>
      </c>
      <c r="AD247" s="93">
        <v>0</v>
      </c>
      <c r="AE247" s="93">
        <v>0</v>
      </c>
      <c r="AF247" s="93">
        <v>0</v>
      </c>
      <c r="AG247" s="93">
        <v>0</v>
      </c>
      <c r="AH247" s="5">
        <v>0</v>
      </c>
      <c r="AI247" s="5">
        <v>0</v>
      </c>
      <c r="AJ247" s="5">
        <v>0</v>
      </c>
      <c r="AK247" s="93">
        <v>0</v>
      </c>
      <c r="AL247" s="93">
        <v>0</v>
      </c>
      <c r="AM247" s="93">
        <v>0</v>
      </c>
      <c r="AN247" s="93">
        <v>0</v>
      </c>
      <c r="AO247" s="93">
        <v>0</v>
      </c>
      <c r="AP247" s="93">
        <v>0</v>
      </c>
      <c r="AQ247" s="93">
        <v>0</v>
      </c>
      <c r="AR247" s="93">
        <v>0</v>
      </c>
      <c r="AS247" s="93">
        <v>0</v>
      </c>
      <c r="AT247" s="93">
        <v>0</v>
      </c>
      <c r="AU247" s="5">
        <v>0</v>
      </c>
      <c r="AV247" s="302"/>
    </row>
    <row r="248" spans="1:48" ht="19.5" customHeight="1">
      <c r="A248" s="526"/>
      <c r="B248" s="474"/>
      <c r="C248" s="656"/>
      <c r="D248" s="474"/>
      <c r="E248" s="476"/>
      <c r="F248" s="476"/>
      <c r="G248" s="476"/>
      <c r="H248" s="476"/>
      <c r="I248" s="476"/>
      <c r="J248" s="517"/>
      <c r="K248" s="517"/>
      <c r="L248" s="515"/>
      <c r="M248" s="515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93">
        <v>0</v>
      </c>
      <c r="X248" s="93">
        <v>0</v>
      </c>
      <c r="Y248" s="93">
        <v>0</v>
      </c>
      <c r="Z248" s="93">
        <v>0</v>
      </c>
      <c r="AA248" s="93">
        <v>0</v>
      </c>
      <c r="AB248" s="93">
        <v>0</v>
      </c>
      <c r="AC248" s="93">
        <v>0</v>
      </c>
      <c r="AD248" s="93">
        <v>0</v>
      </c>
      <c r="AE248" s="93">
        <v>0</v>
      </c>
      <c r="AF248" s="93">
        <v>0</v>
      </c>
      <c r="AG248" s="93">
        <v>0</v>
      </c>
      <c r="AH248" s="5">
        <v>0</v>
      </c>
      <c r="AI248" s="5">
        <v>0</v>
      </c>
      <c r="AJ248" s="5">
        <v>0</v>
      </c>
      <c r="AK248" s="93">
        <v>0</v>
      </c>
      <c r="AL248" s="93">
        <v>0</v>
      </c>
      <c r="AM248" s="93">
        <v>0</v>
      </c>
      <c r="AN248" s="93">
        <v>0</v>
      </c>
      <c r="AO248" s="93">
        <v>0</v>
      </c>
      <c r="AP248" s="93">
        <v>0</v>
      </c>
      <c r="AQ248" s="93">
        <v>0</v>
      </c>
      <c r="AR248" s="93">
        <v>0</v>
      </c>
      <c r="AS248" s="93">
        <v>0</v>
      </c>
      <c r="AT248" s="93">
        <v>0</v>
      </c>
      <c r="AU248" s="5">
        <v>0</v>
      </c>
      <c r="AV248" s="302"/>
    </row>
    <row r="249" spans="1:48" ht="18" customHeight="1">
      <c r="A249" s="526"/>
      <c r="B249" s="474"/>
      <c r="C249" s="656"/>
      <c r="D249" s="474"/>
      <c r="E249" s="476"/>
      <c r="F249" s="476"/>
      <c r="G249" s="476"/>
      <c r="H249" s="476"/>
      <c r="I249" s="476"/>
      <c r="J249" s="517"/>
      <c r="K249" s="517"/>
      <c r="L249" s="515"/>
      <c r="M249" s="515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93">
        <v>0</v>
      </c>
      <c r="X249" s="93">
        <v>0</v>
      </c>
      <c r="Y249" s="93">
        <v>0</v>
      </c>
      <c r="Z249" s="93">
        <v>0</v>
      </c>
      <c r="AA249" s="93">
        <v>0</v>
      </c>
      <c r="AB249" s="93">
        <v>0</v>
      </c>
      <c r="AC249" s="93">
        <v>0</v>
      </c>
      <c r="AD249" s="93">
        <v>0</v>
      </c>
      <c r="AE249" s="93">
        <v>0</v>
      </c>
      <c r="AF249" s="93">
        <v>0</v>
      </c>
      <c r="AG249" s="93">
        <v>0</v>
      </c>
      <c r="AH249" s="5">
        <v>0</v>
      </c>
      <c r="AI249" s="5">
        <v>0</v>
      </c>
      <c r="AJ249" s="5">
        <v>0</v>
      </c>
      <c r="AK249" s="93">
        <v>0</v>
      </c>
      <c r="AL249" s="93">
        <v>0</v>
      </c>
      <c r="AM249" s="93">
        <v>0</v>
      </c>
      <c r="AN249" s="93">
        <v>0</v>
      </c>
      <c r="AO249" s="93">
        <v>0</v>
      </c>
      <c r="AP249" s="93">
        <v>0</v>
      </c>
      <c r="AQ249" s="93">
        <v>0</v>
      </c>
      <c r="AR249" s="93">
        <v>0</v>
      </c>
      <c r="AS249" s="93">
        <v>0</v>
      </c>
      <c r="AT249" s="93">
        <v>0</v>
      </c>
      <c r="AU249" s="5">
        <v>0</v>
      </c>
      <c r="AV249" s="302"/>
    </row>
    <row r="250" spans="1:48" ht="17.25" customHeight="1">
      <c r="A250" s="527"/>
      <c r="B250" s="474"/>
      <c r="C250" s="656"/>
      <c r="D250" s="474"/>
      <c r="E250" s="476"/>
      <c r="F250" s="476"/>
      <c r="G250" s="476"/>
      <c r="H250" s="476"/>
      <c r="I250" s="476"/>
      <c r="J250" s="517"/>
      <c r="K250" s="517"/>
      <c r="L250" s="515"/>
      <c r="M250" s="515"/>
      <c r="N250" s="230">
        <f t="shared" ref="N250:T250" si="98">SUM(N244:N249)</f>
        <v>0</v>
      </c>
      <c r="O250" s="230">
        <f t="shared" si="98"/>
        <v>0</v>
      </c>
      <c r="P250" s="230">
        <f t="shared" si="98"/>
        <v>0</v>
      </c>
      <c r="Q250" s="230">
        <f t="shared" si="98"/>
        <v>0</v>
      </c>
      <c r="R250" s="230">
        <f t="shared" si="98"/>
        <v>3.6932800000000001</v>
      </c>
      <c r="S250" s="230">
        <f t="shared" si="98"/>
        <v>40.299999999999997</v>
      </c>
      <c r="T250" s="230">
        <f t="shared" si="98"/>
        <v>0</v>
      </c>
      <c r="U250" s="231">
        <f t="shared" si="94"/>
        <v>43.993279999999999</v>
      </c>
      <c r="V250" s="231" t="s">
        <v>11</v>
      </c>
      <c r="W250" s="193">
        <f t="shared" ref="W250:AU250" si="99">SUM(W244:W249)</f>
        <v>0</v>
      </c>
      <c r="X250" s="193">
        <f>X245</f>
        <v>0</v>
      </c>
      <c r="Y250" s="193">
        <f t="shared" ref="Y250:AP250" si="100">Y245</f>
        <v>0</v>
      </c>
      <c r="Z250" s="193">
        <f t="shared" si="100"/>
        <v>0</v>
      </c>
      <c r="AA250" s="193">
        <f t="shared" si="100"/>
        <v>0</v>
      </c>
      <c r="AB250" s="193">
        <f t="shared" si="100"/>
        <v>0</v>
      </c>
      <c r="AC250" s="193">
        <f t="shared" si="100"/>
        <v>0</v>
      </c>
      <c r="AD250" s="193">
        <f t="shared" si="100"/>
        <v>0</v>
      </c>
      <c r="AE250" s="193">
        <f t="shared" si="100"/>
        <v>0</v>
      </c>
      <c r="AF250" s="193">
        <f t="shared" si="100"/>
        <v>0</v>
      </c>
      <c r="AG250" s="193">
        <f t="shared" si="100"/>
        <v>0</v>
      </c>
      <c r="AH250" s="193">
        <f t="shared" si="100"/>
        <v>0</v>
      </c>
      <c r="AI250" s="193">
        <f t="shared" si="100"/>
        <v>0</v>
      </c>
      <c r="AJ250" s="193">
        <f t="shared" si="100"/>
        <v>0</v>
      </c>
      <c r="AK250" s="193">
        <f t="shared" si="100"/>
        <v>27.45</v>
      </c>
      <c r="AL250" s="193">
        <f t="shared" si="100"/>
        <v>0</v>
      </c>
      <c r="AM250" s="193">
        <f t="shared" si="100"/>
        <v>0</v>
      </c>
      <c r="AN250" s="193">
        <f t="shared" si="100"/>
        <v>0</v>
      </c>
      <c r="AO250" s="193">
        <f t="shared" si="100"/>
        <v>0</v>
      </c>
      <c r="AP250" s="193">
        <f t="shared" si="100"/>
        <v>0</v>
      </c>
      <c r="AQ250" s="193">
        <f t="shared" si="99"/>
        <v>0</v>
      </c>
      <c r="AR250" s="193">
        <f t="shared" si="99"/>
        <v>0</v>
      </c>
      <c r="AS250" s="193">
        <f t="shared" si="99"/>
        <v>0</v>
      </c>
      <c r="AT250" s="193">
        <f t="shared" si="99"/>
        <v>0</v>
      </c>
      <c r="AU250" s="230">
        <f t="shared" si="99"/>
        <v>0</v>
      </c>
      <c r="AV250" s="328"/>
    </row>
    <row r="251" spans="1:48" ht="15.75" hidden="1" customHeight="1">
      <c r="A251" s="467" t="s">
        <v>167</v>
      </c>
      <c r="B251" s="468"/>
      <c r="C251" s="468"/>
      <c r="D251" s="468"/>
      <c r="E251" s="468"/>
      <c r="F251" s="468"/>
      <c r="G251" s="468"/>
      <c r="H251" s="468"/>
      <c r="I251" s="468"/>
      <c r="J251" s="468"/>
      <c r="K251" s="468"/>
      <c r="L251" s="468"/>
      <c r="M251" s="468"/>
      <c r="N251" s="468"/>
      <c r="O251" s="468"/>
      <c r="P251" s="468"/>
      <c r="Q251" s="468"/>
      <c r="R251" s="468"/>
      <c r="S251" s="468"/>
      <c r="T251" s="468"/>
      <c r="U251" s="468"/>
      <c r="V251" s="468"/>
      <c r="W251" s="469"/>
      <c r="X251" s="469"/>
      <c r="Y251" s="469"/>
      <c r="Z251" s="469"/>
      <c r="AA251" s="469"/>
      <c r="AB251" s="469"/>
      <c r="AC251" s="469"/>
      <c r="AD251" s="469"/>
      <c r="AE251" s="469"/>
      <c r="AF251" s="469"/>
      <c r="AG251" s="469"/>
      <c r="AH251" s="469"/>
      <c r="AI251" s="469"/>
      <c r="AJ251" s="469"/>
      <c r="AK251" s="469"/>
      <c r="AL251" s="469"/>
      <c r="AM251" s="469"/>
      <c r="AN251" s="469"/>
      <c r="AO251" s="469"/>
      <c r="AP251" s="469"/>
      <c r="AQ251" s="469"/>
      <c r="AR251" s="469"/>
      <c r="AS251" s="469"/>
      <c r="AT251" s="469"/>
      <c r="AU251" s="469"/>
      <c r="AV251" s="470"/>
    </row>
    <row r="252" spans="1:48" ht="19.5" customHeight="1">
      <c r="A252" s="525"/>
      <c r="B252" s="474" t="s">
        <v>237</v>
      </c>
      <c r="C252" s="656" t="s">
        <v>97</v>
      </c>
      <c r="D252" s="474" t="s">
        <v>264</v>
      </c>
      <c r="E252" s="476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517">
        <v>2023</v>
      </c>
      <c r="K252" s="517">
        <v>2024</v>
      </c>
      <c r="L252" s="515">
        <v>1.6612899999999999</v>
      </c>
      <c r="M252" s="515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93">
        <v>0</v>
      </c>
      <c r="X252" s="93">
        <v>0</v>
      </c>
      <c r="Y252" s="93">
        <v>0</v>
      </c>
      <c r="Z252" s="93">
        <v>0</v>
      </c>
      <c r="AA252" s="93">
        <v>0</v>
      </c>
      <c r="AB252" s="93">
        <v>0</v>
      </c>
      <c r="AC252" s="93">
        <v>0</v>
      </c>
      <c r="AD252" s="93">
        <v>0</v>
      </c>
      <c r="AE252" s="93">
        <v>0</v>
      </c>
      <c r="AF252" s="93">
        <v>0</v>
      </c>
      <c r="AG252" s="93">
        <v>0</v>
      </c>
      <c r="AH252" s="5">
        <v>0</v>
      </c>
      <c r="AI252" s="5">
        <v>0</v>
      </c>
      <c r="AJ252" s="5">
        <v>0</v>
      </c>
      <c r="AK252" s="93">
        <v>0</v>
      </c>
      <c r="AL252" s="93">
        <v>0</v>
      </c>
      <c r="AM252" s="93">
        <v>0</v>
      </c>
      <c r="AN252" s="93">
        <v>0</v>
      </c>
      <c r="AO252" s="93">
        <v>0</v>
      </c>
      <c r="AP252" s="93">
        <v>0</v>
      </c>
      <c r="AQ252" s="93">
        <v>0</v>
      </c>
      <c r="AR252" s="93">
        <v>0</v>
      </c>
      <c r="AS252" s="93">
        <v>0</v>
      </c>
      <c r="AT252" s="93">
        <v>0</v>
      </c>
      <c r="AU252" s="5">
        <v>0</v>
      </c>
      <c r="AV252" s="302"/>
    </row>
    <row r="253" spans="1:48" ht="19.5" customHeight="1">
      <c r="A253" s="526"/>
      <c r="B253" s="474"/>
      <c r="C253" s="656"/>
      <c r="D253" s="474"/>
      <c r="E253" s="476"/>
      <c r="F253" s="6" t="s">
        <v>19</v>
      </c>
      <c r="G253" s="6" t="s">
        <v>22</v>
      </c>
      <c r="H253" s="6" t="s">
        <v>297</v>
      </c>
      <c r="I253" s="6" t="s">
        <v>297</v>
      </c>
      <c r="J253" s="517"/>
      <c r="K253" s="517"/>
      <c r="L253" s="515"/>
      <c r="M253" s="515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93">
        <v>0</v>
      </c>
      <c r="X253" s="93">
        <v>0</v>
      </c>
      <c r="Y253" s="93">
        <v>0</v>
      </c>
      <c r="Z253" s="93">
        <v>0</v>
      </c>
      <c r="AA253" s="93">
        <v>0</v>
      </c>
      <c r="AB253" s="93">
        <v>0</v>
      </c>
      <c r="AC253" s="93">
        <v>0</v>
      </c>
      <c r="AD253" s="93">
        <v>0</v>
      </c>
      <c r="AE253" s="93">
        <v>0</v>
      </c>
      <c r="AF253" s="93">
        <v>0</v>
      </c>
      <c r="AG253" s="93">
        <v>0</v>
      </c>
      <c r="AH253" s="5">
        <v>0</v>
      </c>
      <c r="AI253" s="5">
        <v>0</v>
      </c>
      <c r="AJ253" s="5">
        <v>0</v>
      </c>
      <c r="AK253" s="93">
        <v>0</v>
      </c>
      <c r="AL253" s="93">
        <v>0</v>
      </c>
      <c r="AM253" s="93">
        <v>0</v>
      </c>
      <c r="AN253" s="93">
        <v>0</v>
      </c>
      <c r="AO253" s="93">
        <v>0</v>
      </c>
      <c r="AP253" s="93">
        <v>0</v>
      </c>
      <c r="AQ253" s="93">
        <v>0</v>
      </c>
      <c r="AR253" s="93">
        <v>0</v>
      </c>
      <c r="AS253" s="93">
        <v>0</v>
      </c>
      <c r="AT253" s="93">
        <v>0</v>
      </c>
      <c r="AU253" s="5">
        <v>0</v>
      </c>
      <c r="AV253" s="302"/>
    </row>
    <row r="254" spans="1:48" ht="19.5" customHeight="1">
      <c r="A254" s="526"/>
      <c r="B254" s="474"/>
      <c r="C254" s="656"/>
      <c r="D254" s="474"/>
      <c r="E254" s="476"/>
      <c r="F254" s="476" t="s">
        <v>39</v>
      </c>
      <c r="G254" s="476" t="s">
        <v>385</v>
      </c>
      <c r="H254" s="476" t="s">
        <v>386</v>
      </c>
      <c r="I254" s="476" t="s">
        <v>387</v>
      </c>
      <c r="J254" s="517"/>
      <c r="K254" s="517"/>
      <c r="L254" s="515"/>
      <c r="M254" s="515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93">
        <v>0</v>
      </c>
      <c r="X254" s="93">
        <v>0</v>
      </c>
      <c r="Y254" s="93">
        <v>0</v>
      </c>
      <c r="Z254" s="93">
        <v>0</v>
      </c>
      <c r="AA254" s="93">
        <v>0</v>
      </c>
      <c r="AB254" s="93">
        <v>0</v>
      </c>
      <c r="AC254" s="93">
        <v>0</v>
      </c>
      <c r="AD254" s="93">
        <v>0</v>
      </c>
      <c r="AE254" s="93">
        <v>0</v>
      </c>
      <c r="AF254" s="93">
        <v>0</v>
      </c>
      <c r="AG254" s="93">
        <v>0</v>
      </c>
      <c r="AH254" s="5">
        <v>0</v>
      </c>
      <c r="AI254" s="5">
        <v>0</v>
      </c>
      <c r="AJ254" s="5">
        <v>0</v>
      </c>
      <c r="AK254" s="93">
        <v>0</v>
      </c>
      <c r="AL254" s="93">
        <v>0</v>
      </c>
      <c r="AM254" s="93">
        <v>0</v>
      </c>
      <c r="AN254" s="93">
        <v>0</v>
      </c>
      <c r="AO254" s="93">
        <v>0</v>
      </c>
      <c r="AP254" s="93">
        <v>0</v>
      </c>
      <c r="AQ254" s="93">
        <v>0</v>
      </c>
      <c r="AR254" s="93">
        <v>0</v>
      </c>
      <c r="AS254" s="93">
        <v>0</v>
      </c>
      <c r="AT254" s="93">
        <v>0</v>
      </c>
      <c r="AU254" s="5">
        <v>0</v>
      </c>
      <c r="AV254" s="302"/>
    </row>
    <row r="255" spans="1:48" ht="19.5" customHeight="1">
      <c r="A255" s="526"/>
      <c r="B255" s="474"/>
      <c r="C255" s="656"/>
      <c r="D255" s="474"/>
      <c r="E255" s="476"/>
      <c r="F255" s="476"/>
      <c r="G255" s="476"/>
      <c r="H255" s="476"/>
      <c r="I255" s="476"/>
      <c r="J255" s="517"/>
      <c r="K255" s="517"/>
      <c r="L255" s="515"/>
      <c r="M255" s="515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93">
        <v>0</v>
      </c>
      <c r="X255" s="93">
        <v>0</v>
      </c>
      <c r="Y255" s="93">
        <v>0</v>
      </c>
      <c r="Z255" s="93">
        <v>0</v>
      </c>
      <c r="AA255" s="93">
        <v>0</v>
      </c>
      <c r="AB255" s="93">
        <v>0</v>
      </c>
      <c r="AC255" s="93">
        <v>0</v>
      </c>
      <c r="AD255" s="93">
        <v>0</v>
      </c>
      <c r="AE255" s="93">
        <v>0</v>
      </c>
      <c r="AF255" s="93">
        <v>0</v>
      </c>
      <c r="AG255" s="93">
        <v>0</v>
      </c>
      <c r="AH255" s="5">
        <v>0</v>
      </c>
      <c r="AI255" s="5">
        <v>0</v>
      </c>
      <c r="AJ255" s="5">
        <v>0</v>
      </c>
      <c r="AK255" s="93">
        <v>0</v>
      </c>
      <c r="AL255" s="93">
        <v>0</v>
      </c>
      <c r="AM255" s="93">
        <v>0</v>
      </c>
      <c r="AN255" s="93">
        <v>0</v>
      </c>
      <c r="AO255" s="93">
        <v>0</v>
      </c>
      <c r="AP255" s="93">
        <v>0</v>
      </c>
      <c r="AQ255" s="93">
        <v>0</v>
      </c>
      <c r="AR255" s="93">
        <v>0</v>
      </c>
      <c r="AS255" s="93">
        <v>0</v>
      </c>
      <c r="AT255" s="93">
        <v>0</v>
      </c>
      <c r="AU255" s="5">
        <v>0</v>
      </c>
      <c r="AV255" s="302"/>
    </row>
    <row r="256" spans="1:48" ht="18" customHeight="1">
      <c r="A256" s="526"/>
      <c r="B256" s="474"/>
      <c r="C256" s="656"/>
      <c r="D256" s="474"/>
      <c r="E256" s="476"/>
      <c r="F256" s="476"/>
      <c r="G256" s="476"/>
      <c r="H256" s="476"/>
      <c r="I256" s="476"/>
      <c r="J256" s="517"/>
      <c r="K256" s="517"/>
      <c r="L256" s="515"/>
      <c r="M256" s="515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93">
        <v>0</v>
      </c>
      <c r="X256" s="93">
        <v>0</v>
      </c>
      <c r="Y256" s="93">
        <v>0</v>
      </c>
      <c r="Z256" s="93">
        <v>0</v>
      </c>
      <c r="AA256" s="93">
        <v>0</v>
      </c>
      <c r="AB256" s="93">
        <v>0</v>
      </c>
      <c r="AC256" s="93">
        <v>0</v>
      </c>
      <c r="AD256" s="93">
        <v>0</v>
      </c>
      <c r="AE256" s="93">
        <v>0</v>
      </c>
      <c r="AF256" s="93">
        <v>0</v>
      </c>
      <c r="AG256" s="93">
        <v>0</v>
      </c>
      <c r="AH256" s="5">
        <v>0</v>
      </c>
      <c r="AI256" s="5">
        <v>0</v>
      </c>
      <c r="AJ256" s="5">
        <v>0</v>
      </c>
      <c r="AK256" s="93">
        <v>0</v>
      </c>
      <c r="AL256" s="93">
        <v>0</v>
      </c>
      <c r="AM256" s="93">
        <v>0</v>
      </c>
      <c r="AN256" s="93">
        <v>0</v>
      </c>
      <c r="AO256" s="93">
        <v>0</v>
      </c>
      <c r="AP256" s="93">
        <v>0</v>
      </c>
      <c r="AQ256" s="93">
        <v>0</v>
      </c>
      <c r="AR256" s="93">
        <v>0</v>
      </c>
      <c r="AS256" s="93">
        <v>0</v>
      </c>
      <c r="AT256" s="93">
        <v>0</v>
      </c>
      <c r="AU256" s="5">
        <v>0</v>
      </c>
      <c r="AV256" s="302"/>
    </row>
    <row r="257" spans="1:48" ht="17.25" customHeight="1">
      <c r="A257" s="527"/>
      <c r="B257" s="535"/>
      <c r="C257" s="656"/>
      <c r="D257" s="535"/>
      <c r="E257" s="538"/>
      <c r="F257" s="538"/>
      <c r="G257" s="538"/>
      <c r="H257" s="538"/>
      <c r="I257" s="538"/>
      <c r="J257" s="532"/>
      <c r="K257" s="532"/>
      <c r="L257" s="541"/>
      <c r="M257" s="541"/>
      <c r="N257" s="230">
        <f t="shared" ref="N257:T257" si="102">SUM(N252:N256)</f>
        <v>0</v>
      </c>
      <c r="O257" s="230">
        <f t="shared" si="102"/>
        <v>0</v>
      </c>
      <c r="P257" s="230">
        <f t="shared" si="102"/>
        <v>0</v>
      </c>
      <c r="Q257" s="230">
        <f t="shared" si="102"/>
        <v>0</v>
      </c>
      <c r="R257" s="230">
        <f t="shared" si="102"/>
        <v>0.65</v>
      </c>
      <c r="S257" s="230">
        <f t="shared" si="102"/>
        <v>0.50565000000000004</v>
      </c>
      <c r="T257" s="230">
        <f t="shared" si="102"/>
        <v>0.50565000000000004</v>
      </c>
      <c r="U257" s="231">
        <f t="shared" si="101"/>
        <v>1.6613000000000002</v>
      </c>
      <c r="V257" s="231" t="s">
        <v>11</v>
      </c>
      <c r="W257" s="193">
        <f t="shared" ref="W257:AU257" si="103">SUM(W252:W256)</f>
        <v>0</v>
      </c>
      <c r="X257" s="193">
        <f t="shared" si="103"/>
        <v>0</v>
      </c>
      <c r="Y257" s="193">
        <f t="shared" si="103"/>
        <v>0</v>
      </c>
      <c r="Z257" s="193">
        <f t="shared" si="103"/>
        <v>0</v>
      </c>
      <c r="AA257" s="193">
        <f t="shared" si="103"/>
        <v>0</v>
      </c>
      <c r="AB257" s="193">
        <f t="shared" si="103"/>
        <v>0</v>
      </c>
      <c r="AC257" s="193">
        <f t="shared" si="103"/>
        <v>0</v>
      </c>
      <c r="AD257" s="193">
        <f t="shared" si="103"/>
        <v>0</v>
      </c>
      <c r="AE257" s="193">
        <f t="shared" si="103"/>
        <v>0</v>
      </c>
      <c r="AF257" s="193">
        <f t="shared" si="103"/>
        <v>0</v>
      </c>
      <c r="AG257" s="193">
        <f t="shared" si="103"/>
        <v>0</v>
      </c>
      <c r="AH257" s="230">
        <f t="shared" si="103"/>
        <v>0</v>
      </c>
      <c r="AI257" s="230">
        <f t="shared" si="103"/>
        <v>0</v>
      </c>
      <c r="AJ257" s="230">
        <f t="shared" si="103"/>
        <v>0</v>
      </c>
      <c r="AK257" s="193">
        <f t="shared" si="103"/>
        <v>0</v>
      </c>
      <c r="AL257" s="193">
        <f t="shared" si="103"/>
        <v>0</v>
      </c>
      <c r="AM257" s="193">
        <f t="shared" si="103"/>
        <v>0</v>
      </c>
      <c r="AN257" s="193">
        <f t="shared" si="103"/>
        <v>0</v>
      </c>
      <c r="AO257" s="193">
        <f t="shared" si="103"/>
        <v>0</v>
      </c>
      <c r="AP257" s="193">
        <f t="shared" si="103"/>
        <v>0</v>
      </c>
      <c r="AQ257" s="193">
        <f t="shared" si="103"/>
        <v>0</v>
      </c>
      <c r="AR257" s="193">
        <f t="shared" si="103"/>
        <v>0</v>
      </c>
      <c r="AS257" s="193">
        <f t="shared" si="103"/>
        <v>0</v>
      </c>
      <c r="AT257" s="193">
        <f t="shared" si="103"/>
        <v>0</v>
      </c>
      <c r="AU257" s="230">
        <f t="shared" si="103"/>
        <v>0</v>
      </c>
      <c r="AV257" s="328"/>
    </row>
    <row r="258" spans="1:48" ht="17.25" hidden="1" customHeight="1">
      <c r="A258" s="542" t="s">
        <v>44</v>
      </c>
      <c r="B258" s="543"/>
      <c r="C258" s="543"/>
      <c r="D258" s="543"/>
      <c r="E258" s="543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88"/>
      <c r="AI258" s="188"/>
      <c r="AJ258" s="188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88"/>
      <c r="AV258" s="302"/>
    </row>
    <row r="259" spans="1:48" ht="17.25" hidden="1" customHeight="1">
      <c r="A259" s="542"/>
      <c r="B259" s="543"/>
      <c r="C259" s="543"/>
      <c r="D259" s="543"/>
      <c r="E259" s="543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93">
        <f t="shared" ref="W259:AU260" si="106">W15+W21+W28+W34+W41+W48+W60+W67+W77+W83+W91+W97+W104+W110+W116+W122+W128+W134+W141+W147+W155+W162+W168+W174+W181+W190+W200+W207+W213+W219+W225+W231+W238+W244+W252</f>
        <v>1023.14</v>
      </c>
      <c r="X259" s="93">
        <f t="shared" si="106"/>
        <v>0</v>
      </c>
      <c r="Y259" s="93">
        <f t="shared" si="106"/>
        <v>0</v>
      </c>
      <c r="Z259" s="93">
        <f t="shared" si="106"/>
        <v>0</v>
      </c>
      <c r="AA259" s="93">
        <f t="shared" si="106"/>
        <v>0</v>
      </c>
      <c r="AB259" s="93">
        <f t="shared" si="106"/>
        <v>0</v>
      </c>
      <c r="AC259" s="93">
        <f t="shared" si="106"/>
        <v>0</v>
      </c>
      <c r="AD259" s="93">
        <f t="shared" si="106"/>
        <v>0</v>
      </c>
      <c r="AE259" s="93">
        <f t="shared" si="106"/>
        <v>0</v>
      </c>
      <c r="AF259" s="93">
        <f t="shared" si="106"/>
        <v>0</v>
      </c>
      <c r="AG259" s="93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93">
        <f t="shared" si="106"/>
        <v>0</v>
      </c>
      <c r="AL259" s="93">
        <f t="shared" si="106"/>
        <v>0</v>
      </c>
      <c r="AM259" s="93">
        <f t="shared" si="106"/>
        <v>0</v>
      </c>
      <c r="AN259" s="93">
        <f t="shared" si="106"/>
        <v>0</v>
      </c>
      <c r="AO259" s="93">
        <f t="shared" si="106"/>
        <v>0</v>
      </c>
      <c r="AP259" s="93">
        <f t="shared" si="106"/>
        <v>0</v>
      </c>
      <c r="AQ259" s="93">
        <f t="shared" si="106"/>
        <v>0</v>
      </c>
      <c r="AR259" s="93">
        <f t="shared" si="106"/>
        <v>0</v>
      </c>
      <c r="AS259" s="93">
        <f t="shared" si="106"/>
        <v>0</v>
      </c>
      <c r="AT259" s="93">
        <f t="shared" si="106"/>
        <v>0</v>
      </c>
      <c r="AU259" s="9">
        <f t="shared" si="106"/>
        <v>0</v>
      </c>
      <c r="AV259" s="302"/>
    </row>
    <row r="260" spans="1:48" ht="17.25" hidden="1" customHeight="1">
      <c r="A260" s="542"/>
      <c r="B260" s="543"/>
      <c r="C260" s="543"/>
      <c r="D260" s="543"/>
      <c r="E260" s="543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93">
        <f t="shared" si="106"/>
        <v>172315.9</v>
      </c>
      <c r="X260" s="93">
        <f t="shared" si="106"/>
        <v>52759.93</v>
      </c>
      <c r="Y260" s="93">
        <f t="shared" si="106"/>
        <v>1070</v>
      </c>
      <c r="Z260" s="93">
        <f t="shared" si="106"/>
        <v>1070</v>
      </c>
      <c r="AA260" s="93">
        <f t="shared" si="106"/>
        <v>1070</v>
      </c>
      <c r="AB260" s="93">
        <f t="shared" si="106"/>
        <v>1070</v>
      </c>
      <c r="AC260" s="93">
        <f t="shared" si="106"/>
        <v>1070</v>
      </c>
      <c r="AD260" s="93">
        <f t="shared" si="106"/>
        <v>1070</v>
      </c>
      <c r="AE260" s="93">
        <f t="shared" si="106"/>
        <v>1070</v>
      </c>
      <c r="AF260" s="93">
        <f t="shared" si="106"/>
        <v>1476.5677700000001</v>
      </c>
      <c r="AG260" s="93">
        <f t="shared" si="106"/>
        <v>1720.587</v>
      </c>
      <c r="AH260" s="9">
        <f t="shared" si="106"/>
        <v>0</v>
      </c>
      <c r="AI260" s="9">
        <f t="shared" si="106"/>
        <v>0</v>
      </c>
      <c r="AJ260" s="9">
        <f t="shared" si="106"/>
        <v>0</v>
      </c>
      <c r="AK260" s="93">
        <f t="shared" si="106"/>
        <v>2716.5277699999997</v>
      </c>
      <c r="AL260" s="93">
        <f t="shared" si="106"/>
        <v>0</v>
      </c>
      <c r="AM260" s="93">
        <f t="shared" si="106"/>
        <v>0</v>
      </c>
      <c r="AN260" s="93">
        <f t="shared" si="106"/>
        <v>0</v>
      </c>
      <c r="AO260" s="93">
        <f t="shared" si="106"/>
        <v>0</v>
      </c>
      <c r="AP260" s="93">
        <f t="shared" si="106"/>
        <v>0</v>
      </c>
      <c r="AQ260" s="93">
        <f t="shared" si="106"/>
        <v>0</v>
      </c>
      <c r="AR260" s="93">
        <f t="shared" si="106"/>
        <v>0</v>
      </c>
      <c r="AS260" s="93">
        <f t="shared" si="106"/>
        <v>0</v>
      </c>
      <c r="AT260" s="93">
        <f t="shared" si="106"/>
        <v>0</v>
      </c>
      <c r="AU260" s="9">
        <f t="shared" si="106"/>
        <v>0</v>
      </c>
      <c r="AV260" s="302"/>
    </row>
    <row r="261" spans="1:48" ht="17.25" hidden="1" customHeight="1">
      <c r="A261" s="542"/>
      <c r="B261" s="543"/>
      <c r="C261" s="543"/>
      <c r="D261" s="543"/>
      <c r="E261" s="543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9">
        <f t="shared" si="107"/>
        <v>73.918109999999999</v>
      </c>
      <c r="S261" s="9">
        <f t="shared" si="107"/>
        <v>58.198</v>
      </c>
      <c r="T261" s="9">
        <f t="shared" si="107"/>
        <v>58.198</v>
      </c>
      <c r="U261" s="9">
        <f t="shared" si="105"/>
        <v>190.31411</v>
      </c>
      <c r="V261" s="13" t="s">
        <v>50</v>
      </c>
      <c r="W261" s="93">
        <f t="shared" ref="W261:AU263" si="108">W17+W23+W30+W36+W43+W50+W62+W69+W79+W86+W93+W99+W106+W112+W118+W124+W130+W136+W143+W149+W157+W164+W170+W177+W186+W196+W202+W209+W215+W221+W227+W233+W240+W247+W254</f>
        <v>0</v>
      </c>
      <c r="X261" s="93">
        <f t="shared" si="108"/>
        <v>0</v>
      </c>
      <c r="Y261" s="93">
        <f t="shared" si="108"/>
        <v>0</v>
      </c>
      <c r="Z261" s="93">
        <f t="shared" si="108"/>
        <v>0</v>
      </c>
      <c r="AA261" s="93">
        <f t="shared" si="108"/>
        <v>0</v>
      </c>
      <c r="AB261" s="93">
        <f t="shared" si="108"/>
        <v>0</v>
      </c>
      <c r="AC261" s="93">
        <f t="shared" si="108"/>
        <v>0</v>
      </c>
      <c r="AD261" s="93">
        <f t="shared" si="108"/>
        <v>0</v>
      </c>
      <c r="AE261" s="93">
        <f t="shared" si="108"/>
        <v>0</v>
      </c>
      <c r="AF261" s="93">
        <f t="shared" si="108"/>
        <v>0</v>
      </c>
      <c r="AG261" s="93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93">
        <f t="shared" si="108"/>
        <v>0</v>
      </c>
      <c r="AL261" s="93">
        <f t="shared" si="108"/>
        <v>0</v>
      </c>
      <c r="AM261" s="93">
        <f t="shared" si="108"/>
        <v>0</v>
      </c>
      <c r="AN261" s="93">
        <f t="shared" si="108"/>
        <v>0</v>
      </c>
      <c r="AO261" s="93">
        <f t="shared" si="108"/>
        <v>0</v>
      </c>
      <c r="AP261" s="93">
        <f t="shared" si="108"/>
        <v>0</v>
      </c>
      <c r="AQ261" s="93">
        <f t="shared" si="108"/>
        <v>0</v>
      </c>
      <c r="AR261" s="93">
        <f t="shared" si="108"/>
        <v>0</v>
      </c>
      <c r="AS261" s="93">
        <f t="shared" si="108"/>
        <v>0</v>
      </c>
      <c r="AT261" s="93">
        <f t="shared" si="108"/>
        <v>0</v>
      </c>
      <c r="AU261" s="9">
        <f t="shared" si="108"/>
        <v>0</v>
      </c>
      <c r="AV261" s="302"/>
    </row>
    <row r="262" spans="1:48" ht="17.25" hidden="1" customHeight="1">
      <c r="A262" s="542"/>
      <c r="B262" s="543"/>
      <c r="C262" s="543"/>
      <c r="D262" s="543"/>
      <c r="E262" s="543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9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5"/>
        <v>0</v>
      </c>
      <c r="V262" s="13" t="s">
        <v>51</v>
      </c>
      <c r="W262" s="93">
        <f t="shared" si="108"/>
        <v>0</v>
      </c>
      <c r="X262" s="93">
        <f t="shared" si="108"/>
        <v>0</v>
      </c>
      <c r="Y262" s="93">
        <f t="shared" si="108"/>
        <v>0</v>
      </c>
      <c r="Z262" s="93">
        <f t="shared" si="108"/>
        <v>0</v>
      </c>
      <c r="AA262" s="93">
        <f t="shared" si="108"/>
        <v>0</v>
      </c>
      <c r="AB262" s="93">
        <f t="shared" si="108"/>
        <v>0</v>
      </c>
      <c r="AC262" s="93">
        <f t="shared" si="108"/>
        <v>0</v>
      </c>
      <c r="AD262" s="93">
        <f t="shared" si="108"/>
        <v>0</v>
      </c>
      <c r="AE262" s="93">
        <f t="shared" si="108"/>
        <v>0</v>
      </c>
      <c r="AF262" s="93">
        <f t="shared" si="108"/>
        <v>0</v>
      </c>
      <c r="AG262" s="93">
        <f t="shared" si="108"/>
        <v>0</v>
      </c>
      <c r="AH262" s="9">
        <f t="shared" si="108"/>
        <v>0</v>
      </c>
      <c r="AI262" s="9">
        <f t="shared" si="108"/>
        <v>0</v>
      </c>
      <c r="AJ262" s="9">
        <f t="shared" si="108"/>
        <v>0</v>
      </c>
      <c r="AK262" s="93">
        <f t="shared" si="108"/>
        <v>0</v>
      </c>
      <c r="AL262" s="93">
        <f t="shared" si="108"/>
        <v>0</v>
      </c>
      <c r="AM262" s="93">
        <f t="shared" si="108"/>
        <v>0</v>
      </c>
      <c r="AN262" s="93">
        <f t="shared" si="108"/>
        <v>0</v>
      </c>
      <c r="AO262" s="93">
        <f t="shared" si="108"/>
        <v>0</v>
      </c>
      <c r="AP262" s="93">
        <f t="shared" si="108"/>
        <v>0</v>
      </c>
      <c r="AQ262" s="93">
        <f t="shared" si="108"/>
        <v>0</v>
      </c>
      <c r="AR262" s="93">
        <f t="shared" si="108"/>
        <v>0</v>
      </c>
      <c r="AS262" s="93">
        <f t="shared" si="108"/>
        <v>0</v>
      </c>
      <c r="AT262" s="93">
        <f t="shared" si="108"/>
        <v>0</v>
      </c>
      <c r="AU262" s="9">
        <f t="shared" si="108"/>
        <v>0</v>
      </c>
      <c r="AV262" s="302"/>
    </row>
    <row r="263" spans="1:48" ht="17.25" hidden="1" customHeight="1">
      <c r="A263" s="542"/>
      <c r="B263" s="543"/>
      <c r="C263" s="543"/>
      <c r="D263" s="543"/>
      <c r="E263" s="543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9">
        <f t="shared" si="107"/>
        <v>426.80938000000003</v>
      </c>
      <c r="S263" s="9">
        <f t="shared" si="107"/>
        <v>698.72804999999994</v>
      </c>
      <c r="T263" s="9">
        <f t="shared" si="107"/>
        <v>0</v>
      </c>
      <c r="U263" s="9">
        <f t="shared" si="105"/>
        <v>1299.7755299999999</v>
      </c>
      <c r="V263" s="13" t="s">
        <v>52</v>
      </c>
      <c r="W263" s="93">
        <f t="shared" si="108"/>
        <v>2234.2800000000002</v>
      </c>
      <c r="X263" s="93">
        <f t="shared" si="108"/>
        <v>0</v>
      </c>
      <c r="Y263" s="93">
        <f t="shared" si="108"/>
        <v>0</v>
      </c>
      <c r="Z263" s="93">
        <f t="shared" si="108"/>
        <v>0</v>
      </c>
      <c r="AA263" s="93">
        <f t="shared" si="108"/>
        <v>0</v>
      </c>
      <c r="AB263" s="93">
        <f t="shared" si="108"/>
        <v>0</v>
      </c>
      <c r="AC263" s="93">
        <f t="shared" si="108"/>
        <v>0</v>
      </c>
      <c r="AD263" s="93">
        <f t="shared" si="108"/>
        <v>0</v>
      </c>
      <c r="AE263" s="93">
        <f t="shared" si="108"/>
        <v>0</v>
      </c>
      <c r="AF263" s="93">
        <f t="shared" si="108"/>
        <v>0</v>
      </c>
      <c r="AG263" s="93">
        <f t="shared" si="108"/>
        <v>0</v>
      </c>
      <c r="AH263" s="9">
        <f t="shared" si="108"/>
        <v>0</v>
      </c>
      <c r="AI263" s="9">
        <f t="shared" si="108"/>
        <v>0</v>
      </c>
      <c r="AJ263" s="9">
        <f t="shared" si="108"/>
        <v>0</v>
      </c>
      <c r="AK263" s="93">
        <f t="shared" si="108"/>
        <v>11.5</v>
      </c>
      <c r="AL263" s="93">
        <f t="shared" si="108"/>
        <v>0</v>
      </c>
      <c r="AM263" s="93">
        <f t="shared" si="108"/>
        <v>0</v>
      </c>
      <c r="AN263" s="93">
        <f t="shared" si="108"/>
        <v>0</v>
      </c>
      <c r="AO263" s="93">
        <f t="shared" si="108"/>
        <v>0</v>
      </c>
      <c r="AP263" s="93">
        <f t="shared" si="108"/>
        <v>0</v>
      </c>
      <c r="AQ263" s="93">
        <f t="shared" si="108"/>
        <v>0</v>
      </c>
      <c r="AR263" s="93">
        <f t="shared" si="108"/>
        <v>0</v>
      </c>
      <c r="AS263" s="93">
        <f t="shared" si="108"/>
        <v>0</v>
      </c>
      <c r="AT263" s="93">
        <f t="shared" si="108"/>
        <v>0</v>
      </c>
      <c r="AU263" s="9">
        <f t="shared" si="108"/>
        <v>0</v>
      </c>
      <c r="AV263" s="302"/>
    </row>
    <row r="264" spans="1:48" ht="17.25" hidden="1" customHeight="1">
      <c r="A264" s="18"/>
      <c r="B264" s="19"/>
      <c r="C264" s="357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09">O160</f>
        <v>196.47309999999999</v>
      </c>
      <c r="P264" s="9">
        <f t="shared" si="109"/>
        <v>0</v>
      </c>
      <c r="Q264" s="9">
        <f t="shared" si="109"/>
        <v>0</v>
      </c>
      <c r="R264" s="9">
        <f t="shared" si="109"/>
        <v>0</v>
      </c>
      <c r="S264" s="9">
        <f t="shared" si="109"/>
        <v>0</v>
      </c>
      <c r="T264" s="9">
        <f t="shared" si="109"/>
        <v>0</v>
      </c>
      <c r="U264" s="9">
        <f t="shared" si="105"/>
        <v>545.41428999999994</v>
      </c>
      <c r="V264" s="13" t="s">
        <v>202</v>
      </c>
      <c r="W264" s="93">
        <f t="shared" ref="W264:AU264" si="110">W160</f>
        <v>0</v>
      </c>
      <c r="X264" s="93">
        <f t="shared" si="110"/>
        <v>0</v>
      </c>
      <c r="Y264" s="93">
        <f t="shared" si="110"/>
        <v>0</v>
      </c>
      <c r="Z264" s="93">
        <f t="shared" si="110"/>
        <v>0</v>
      </c>
      <c r="AA264" s="93">
        <f t="shared" si="110"/>
        <v>0</v>
      </c>
      <c r="AB264" s="93">
        <f t="shared" si="110"/>
        <v>0</v>
      </c>
      <c r="AC264" s="93">
        <f t="shared" si="110"/>
        <v>0</v>
      </c>
      <c r="AD264" s="93">
        <f t="shared" si="110"/>
        <v>0</v>
      </c>
      <c r="AE264" s="93">
        <f t="shared" si="110"/>
        <v>0</v>
      </c>
      <c r="AF264" s="93">
        <f t="shared" si="110"/>
        <v>0</v>
      </c>
      <c r="AG264" s="93">
        <f t="shared" si="110"/>
        <v>0</v>
      </c>
      <c r="AH264" s="9">
        <f t="shared" si="110"/>
        <v>0</v>
      </c>
      <c r="AI264" s="9">
        <f t="shared" si="110"/>
        <v>0</v>
      </c>
      <c r="AJ264" s="9">
        <f t="shared" si="110"/>
        <v>0</v>
      </c>
      <c r="AK264" s="93">
        <f t="shared" si="110"/>
        <v>0</v>
      </c>
      <c r="AL264" s="93">
        <f t="shared" si="110"/>
        <v>0</v>
      </c>
      <c r="AM264" s="93">
        <f t="shared" si="110"/>
        <v>0</v>
      </c>
      <c r="AN264" s="93">
        <f t="shared" si="110"/>
        <v>0</v>
      </c>
      <c r="AO264" s="93">
        <f t="shared" si="110"/>
        <v>0</v>
      </c>
      <c r="AP264" s="93">
        <f t="shared" si="110"/>
        <v>0</v>
      </c>
      <c r="AQ264" s="93">
        <f t="shared" si="110"/>
        <v>0</v>
      </c>
      <c r="AR264" s="93">
        <f t="shared" si="110"/>
        <v>0</v>
      </c>
      <c r="AS264" s="93">
        <f t="shared" si="110"/>
        <v>0</v>
      </c>
      <c r="AT264" s="93">
        <f t="shared" si="110"/>
        <v>0</v>
      </c>
      <c r="AU264" s="9">
        <f t="shared" si="110"/>
        <v>0</v>
      </c>
      <c r="AV264" s="302"/>
    </row>
    <row r="265" spans="1:48" ht="17.25" hidden="1" customHeight="1">
      <c r="A265" s="542"/>
      <c r="B265" s="543"/>
      <c r="C265" s="543"/>
      <c r="D265" s="543"/>
      <c r="E265" s="543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30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230">
        <f t="shared" si="111"/>
        <v>246.74614</v>
      </c>
      <c r="P265" s="230">
        <f t="shared" si="111"/>
        <v>12.95017</v>
      </c>
      <c r="Q265" s="230">
        <f t="shared" si="111"/>
        <v>175.47332</v>
      </c>
      <c r="R265" s="230">
        <f t="shared" si="111"/>
        <v>731.70337000000006</v>
      </c>
      <c r="S265" s="230">
        <f t="shared" si="111"/>
        <v>879.85803999999996</v>
      </c>
      <c r="T265" s="230">
        <f t="shared" si="111"/>
        <v>181.02941000000001</v>
      </c>
      <c r="U265" s="231">
        <f t="shared" si="105"/>
        <v>2804.88976</v>
      </c>
      <c r="V265" s="231" t="s">
        <v>11</v>
      </c>
      <c r="W265" s="193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193">
        <f t="shared" si="112"/>
        <v>52759.93</v>
      </c>
      <c r="Y265" s="193">
        <f t="shared" si="112"/>
        <v>1070</v>
      </c>
      <c r="Z265" s="193">
        <f t="shared" si="112"/>
        <v>1070</v>
      </c>
      <c r="AA265" s="193">
        <f t="shared" si="112"/>
        <v>1070</v>
      </c>
      <c r="AB265" s="193">
        <f t="shared" si="112"/>
        <v>1070</v>
      </c>
      <c r="AC265" s="193">
        <f t="shared" si="112"/>
        <v>1070</v>
      </c>
      <c r="AD265" s="193">
        <f t="shared" si="112"/>
        <v>1070</v>
      </c>
      <c r="AE265" s="193">
        <f t="shared" si="112"/>
        <v>1070</v>
      </c>
      <c r="AF265" s="193">
        <f t="shared" si="112"/>
        <v>1476.5677700000001</v>
      </c>
      <c r="AG265" s="193">
        <f t="shared" si="112"/>
        <v>1720.587</v>
      </c>
      <c r="AH265" s="230">
        <f t="shared" si="112"/>
        <v>0</v>
      </c>
      <c r="AI265" s="230">
        <f t="shared" si="112"/>
        <v>0</v>
      </c>
      <c r="AJ265" s="230">
        <f t="shared" si="112"/>
        <v>0</v>
      </c>
      <c r="AK265" s="193">
        <f t="shared" si="112"/>
        <v>2728.0277699999997</v>
      </c>
      <c r="AL265" s="193">
        <f t="shared" si="112"/>
        <v>0</v>
      </c>
      <c r="AM265" s="193">
        <f t="shared" si="112"/>
        <v>0</v>
      </c>
      <c r="AN265" s="193">
        <f t="shared" si="112"/>
        <v>0</v>
      </c>
      <c r="AO265" s="193">
        <f t="shared" si="112"/>
        <v>0</v>
      </c>
      <c r="AP265" s="193">
        <f t="shared" si="112"/>
        <v>0</v>
      </c>
      <c r="AQ265" s="193">
        <f t="shared" si="112"/>
        <v>0</v>
      </c>
      <c r="AR265" s="193">
        <f t="shared" si="112"/>
        <v>0</v>
      </c>
      <c r="AS265" s="193">
        <f t="shared" si="112"/>
        <v>0</v>
      </c>
      <c r="AT265" s="193">
        <f t="shared" si="112"/>
        <v>0</v>
      </c>
      <c r="AU265" s="230">
        <f t="shared" si="112"/>
        <v>0</v>
      </c>
      <c r="AV265" s="328"/>
    </row>
    <row r="266" spans="1:48" ht="15.75" hidden="1" customHeight="1">
      <c r="A266" s="459" t="s">
        <v>28</v>
      </c>
      <c r="B266" s="460"/>
      <c r="C266" s="460"/>
      <c r="D266" s="460"/>
      <c r="E266" s="460"/>
      <c r="F266" s="460"/>
      <c r="G266" s="460"/>
      <c r="H266" s="460"/>
      <c r="I266" s="460"/>
      <c r="J266" s="460"/>
      <c r="K266" s="460"/>
      <c r="L266" s="460"/>
      <c r="M266" s="460"/>
      <c r="N266" s="460"/>
      <c r="O266" s="460"/>
      <c r="P266" s="460"/>
      <c r="Q266" s="460"/>
      <c r="R266" s="460"/>
      <c r="S266" s="460"/>
      <c r="T266" s="460"/>
      <c r="U266" s="460"/>
      <c r="V266" s="460"/>
      <c r="W266" s="461"/>
      <c r="X266" s="461"/>
      <c r="Y266" s="461"/>
      <c r="Z266" s="461"/>
      <c r="AA266" s="461"/>
      <c r="AB266" s="461"/>
      <c r="AC266" s="461"/>
      <c r="AD266" s="461"/>
      <c r="AE266" s="461"/>
      <c r="AF266" s="461"/>
      <c r="AG266" s="461"/>
      <c r="AH266" s="461"/>
      <c r="AI266" s="461"/>
      <c r="AJ266" s="461"/>
      <c r="AK266" s="461"/>
      <c r="AL266" s="461"/>
      <c r="AM266" s="461"/>
      <c r="AN266" s="461"/>
      <c r="AO266" s="461"/>
      <c r="AP266" s="461"/>
      <c r="AQ266" s="461"/>
      <c r="AR266" s="461"/>
      <c r="AS266" s="461"/>
      <c r="AT266" s="461"/>
      <c r="AU266" s="461"/>
      <c r="AV266" s="462"/>
    </row>
    <row r="267" spans="1:48" ht="15.75" hidden="1" customHeight="1">
      <c r="A267" s="463" t="s">
        <v>29</v>
      </c>
      <c r="B267" s="464"/>
      <c r="C267" s="464"/>
      <c r="D267" s="464"/>
      <c r="E267" s="464"/>
      <c r="F267" s="464"/>
      <c r="G267" s="464"/>
      <c r="H267" s="464"/>
      <c r="I267" s="464"/>
      <c r="J267" s="464"/>
      <c r="K267" s="464"/>
      <c r="L267" s="464"/>
      <c r="M267" s="464"/>
      <c r="N267" s="464"/>
      <c r="O267" s="464"/>
      <c r="P267" s="464"/>
      <c r="Q267" s="464"/>
      <c r="R267" s="464"/>
      <c r="S267" s="464"/>
      <c r="T267" s="464"/>
      <c r="U267" s="464"/>
      <c r="V267" s="464"/>
      <c r="W267" s="465"/>
      <c r="X267" s="465"/>
      <c r="Y267" s="465"/>
      <c r="Z267" s="465"/>
      <c r="AA267" s="465"/>
      <c r="AB267" s="465"/>
      <c r="AC267" s="465"/>
      <c r="AD267" s="465"/>
      <c r="AE267" s="465"/>
      <c r="AF267" s="465"/>
      <c r="AG267" s="465"/>
      <c r="AH267" s="465"/>
      <c r="AI267" s="465"/>
      <c r="AJ267" s="465"/>
      <c r="AK267" s="465"/>
      <c r="AL267" s="465"/>
      <c r="AM267" s="465"/>
      <c r="AN267" s="465"/>
      <c r="AO267" s="465"/>
      <c r="AP267" s="465"/>
      <c r="AQ267" s="465"/>
      <c r="AR267" s="465"/>
      <c r="AS267" s="465"/>
      <c r="AT267" s="465"/>
      <c r="AU267" s="465"/>
      <c r="AV267" s="466"/>
    </row>
    <row r="268" spans="1:48" ht="15.75" hidden="1" customHeight="1">
      <c r="A268" s="467" t="s">
        <v>170</v>
      </c>
      <c r="B268" s="468"/>
      <c r="C268" s="468"/>
      <c r="D268" s="468"/>
      <c r="E268" s="468"/>
      <c r="F268" s="468"/>
      <c r="G268" s="468"/>
      <c r="H268" s="468"/>
      <c r="I268" s="468"/>
      <c r="J268" s="468"/>
      <c r="K268" s="468"/>
      <c r="L268" s="468"/>
      <c r="M268" s="468"/>
      <c r="N268" s="468"/>
      <c r="O268" s="468"/>
      <c r="P268" s="468"/>
      <c r="Q268" s="468"/>
      <c r="R268" s="468"/>
      <c r="S268" s="468"/>
      <c r="T268" s="468"/>
      <c r="U268" s="468"/>
      <c r="V268" s="468"/>
      <c r="W268" s="469"/>
      <c r="X268" s="469"/>
      <c r="Y268" s="469"/>
      <c r="Z268" s="469"/>
      <c r="AA268" s="469"/>
      <c r="AB268" s="469"/>
      <c r="AC268" s="469"/>
      <c r="AD268" s="469"/>
      <c r="AE268" s="469"/>
      <c r="AF268" s="469"/>
      <c r="AG268" s="469"/>
      <c r="AH268" s="469"/>
      <c r="AI268" s="469"/>
      <c r="AJ268" s="469"/>
      <c r="AK268" s="469"/>
      <c r="AL268" s="469"/>
      <c r="AM268" s="469"/>
      <c r="AN268" s="469"/>
      <c r="AO268" s="469"/>
      <c r="AP268" s="469"/>
      <c r="AQ268" s="469"/>
      <c r="AR268" s="469"/>
      <c r="AS268" s="469"/>
      <c r="AT268" s="469"/>
      <c r="AU268" s="469"/>
      <c r="AV268" s="470"/>
    </row>
    <row r="269" spans="1:48" ht="19.5" customHeight="1">
      <c r="A269" s="525"/>
      <c r="B269" s="474" t="s">
        <v>238</v>
      </c>
      <c r="C269" s="656" t="s">
        <v>98</v>
      </c>
      <c r="D269" s="474" t="s">
        <v>265</v>
      </c>
      <c r="E269" s="474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474" t="s">
        <v>80</v>
      </c>
      <c r="K269" s="474" t="s">
        <v>79</v>
      </c>
      <c r="L269" s="515">
        <v>5.9029999999999996</v>
      </c>
      <c r="M269" s="515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3">SUM(N269:T269)</f>
        <v>5.9027999999999992</v>
      </c>
      <c r="V269" s="7" t="s">
        <v>3</v>
      </c>
      <c r="W269" s="93">
        <v>192.06</v>
      </c>
      <c r="X269" s="93">
        <f>X270</f>
        <v>461.07799999999997</v>
      </c>
      <c r="Y269" s="93">
        <f t="shared" ref="Y269:AG269" si="114">Y270</f>
        <v>0</v>
      </c>
      <c r="Z269" s="93">
        <f t="shared" si="114"/>
        <v>0</v>
      </c>
      <c r="AA269" s="93">
        <f t="shared" si="114"/>
        <v>0</v>
      </c>
      <c r="AB269" s="93">
        <f t="shared" si="114"/>
        <v>0</v>
      </c>
      <c r="AC269" s="93">
        <f t="shared" si="114"/>
        <v>0</v>
      </c>
      <c r="AD269" s="93">
        <f t="shared" si="114"/>
        <v>0</v>
      </c>
      <c r="AE269" s="93">
        <f t="shared" si="114"/>
        <v>0</v>
      </c>
      <c r="AF269" s="93">
        <f t="shared" si="114"/>
        <v>0</v>
      </c>
      <c r="AG269" s="93">
        <f t="shared" si="114"/>
        <v>461.07799999999997</v>
      </c>
      <c r="AH269" s="5">
        <v>0</v>
      </c>
      <c r="AI269" s="5">
        <v>0</v>
      </c>
      <c r="AJ269" s="5">
        <v>0</v>
      </c>
      <c r="AK269" s="93">
        <v>0</v>
      </c>
      <c r="AL269" s="93">
        <v>0</v>
      </c>
      <c r="AM269" s="93">
        <v>0</v>
      </c>
      <c r="AN269" s="93"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5">
        <v>0</v>
      </c>
      <c r="AV269" s="636" t="s">
        <v>999</v>
      </c>
    </row>
    <row r="270" spans="1:48" s="234" customFormat="1" ht="27.75" customHeight="1">
      <c r="A270" s="526"/>
      <c r="B270" s="474"/>
      <c r="C270" s="656"/>
      <c r="D270" s="474"/>
      <c r="E270" s="474"/>
      <c r="F270" s="232"/>
      <c r="G270" s="232"/>
      <c r="H270" s="232"/>
      <c r="I270" s="232"/>
      <c r="J270" s="474"/>
      <c r="K270" s="474"/>
      <c r="L270" s="515"/>
      <c r="M270" s="515"/>
      <c r="N270" s="233"/>
      <c r="O270" s="233"/>
      <c r="P270" s="233"/>
      <c r="Q270" s="233"/>
      <c r="R270" s="233"/>
      <c r="S270" s="233"/>
      <c r="T270" s="233"/>
      <c r="U270" s="233"/>
      <c r="V270" s="235" t="s">
        <v>1051</v>
      </c>
      <c r="W270" s="208"/>
      <c r="X270" s="208">
        <v>461.07799999999997</v>
      </c>
      <c r="Y270" s="208"/>
      <c r="Z270" s="208"/>
      <c r="AA270" s="208"/>
      <c r="AB270" s="208"/>
      <c r="AC270" s="208"/>
      <c r="AD270" s="208"/>
      <c r="AE270" s="208"/>
      <c r="AF270" s="208"/>
      <c r="AG270" s="208">
        <v>461.07799999999997</v>
      </c>
      <c r="AH270" s="233"/>
      <c r="AI270" s="233"/>
      <c r="AJ270" s="233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33"/>
      <c r="AV270" s="640"/>
    </row>
    <row r="271" spans="1:48" ht="19.5" customHeight="1">
      <c r="A271" s="526"/>
      <c r="B271" s="474"/>
      <c r="C271" s="656"/>
      <c r="D271" s="474"/>
      <c r="E271" s="474"/>
      <c r="F271" s="6" t="s">
        <v>19</v>
      </c>
      <c r="G271" s="6" t="s">
        <v>22</v>
      </c>
      <c r="H271" s="6" t="s">
        <v>59</v>
      </c>
      <c r="I271" s="6" t="s">
        <v>101</v>
      </c>
      <c r="J271" s="474"/>
      <c r="K271" s="474"/>
      <c r="L271" s="515"/>
      <c r="M271" s="515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3"/>
        <v>0</v>
      </c>
      <c r="V271" s="5" t="s">
        <v>8</v>
      </c>
      <c r="W271" s="93">
        <v>0</v>
      </c>
      <c r="X271" s="93">
        <v>0</v>
      </c>
      <c r="Y271" s="93">
        <v>0</v>
      </c>
      <c r="Z271" s="93">
        <v>0</v>
      </c>
      <c r="AA271" s="93">
        <v>0</v>
      </c>
      <c r="AB271" s="93">
        <v>0</v>
      </c>
      <c r="AC271" s="93">
        <v>0</v>
      </c>
      <c r="AD271" s="93">
        <v>0</v>
      </c>
      <c r="AE271" s="93">
        <v>0</v>
      </c>
      <c r="AF271" s="93">
        <v>0</v>
      </c>
      <c r="AG271" s="93">
        <v>0</v>
      </c>
      <c r="AH271" s="5">
        <v>0</v>
      </c>
      <c r="AI271" s="5">
        <v>0</v>
      </c>
      <c r="AJ271" s="5">
        <v>0</v>
      </c>
      <c r="AK271" s="93">
        <v>0</v>
      </c>
      <c r="AL271" s="93">
        <v>0</v>
      </c>
      <c r="AM271" s="93">
        <v>0</v>
      </c>
      <c r="AN271" s="9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5">
        <v>0</v>
      </c>
      <c r="AV271" s="640"/>
    </row>
    <row r="272" spans="1:48" ht="19.5" customHeight="1">
      <c r="A272" s="526"/>
      <c r="B272" s="474"/>
      <c r="C272" s="656"/>
      <c r="D272" s="474"/>
      <c r="E272" s="474"/>
      <c r="F272" s="476" t="s">
        <v>39</v>
      </c>
      <c r="G272" s="476" t="s">
        <v>21</v>
      </c>
      <c r="H272" s="476" t="s">
        <v>59</v>
      </c>
      <c r="I272" s="476" t="s">
        <v>366</v>
      </c>
      <c r="J272" s="474"/>
      <c r="K272" s="474"/>
      <c r="L272" s="515"/>
      <c r="M272" s="515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3"/>
        <v>0</v>
      </c>
      <c r="V272" s="7" t="s">
        <v>50</v>
      </c>
      <c r="W272" s="93">
        <v>0</v>
      </c>
      <c r="X272" s="93">
        <v>0</v>
      </c>
      <c r="Y272" s="93">
        <v>0</v>
      </c>
      <c r="Z272" s="93">
        <v>0</v>
      </c>
      <c r="AA272" s="93">
        <v>0</v>
      </c>
      <c r="AB272" s="93">
        <v>0</v>
      </c>
      <c r="AC272" s="93">
        <v>0</v>
      </c>
      <c r="AD272" s="93">
        <v>0</v>
      </c>
      <c r="AE272" s="93">
        <v>0</v>
      </c>
      <c r="AF272" s="93">
        <v>0</v>
      </c>
      <c r="AG272" s="93">
        <v>0</v>
      </c>
      <c r="AH272" s="5">
        <v>0</v>
      </c>
      <c r="AI272" s="5">
        <v>0</v>
      </c>
      <c r="AJ272" s="5">
        <v>0</v>
      </c>
      <c r="AK272" s="93">
        <v>0</v>
      </c>
      <c r="AL272" s="93">
        <v>0</v>
      </c>
      <c r="AM272" s="93">
        <v>0</v>
      </c>
      <c r="AN272" s="9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5">
        <v>0</v>
      </c>
      <c r="AV272" s="640"/>
    </row>
    <row r="273" spans="1:48" ht="19.5" customHeight="1">
      <c r="A273" s="526"/>
      <c r="B273" s="474"/>
      <c r="C273" s="656"/>
      <c r="D273" s="474"/>
      <c r="E273" s="474"/>
      <c r="F273" s="476"/>
      <c r="G273" s="476"/>
      <c r="H273" s="476"/>
      <c r="I273" s="476"/>
      <c r="J273" s="474"/>
      <c r="K273" s="474"/>
      <c r="L273" s="515"/>
      <c r="M273" s="515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3"/>
        <v>0</v>
      </c>
      <c r="V273" s="7" t="s">
        <v>51</v>
      </c>
      <c r="W273" s="93">
        <v>0</v>
      </c>
      <c r="X273" s="93">
        <v>0</v>
      </c>
      <c r="Y273" s="93">
        <v>0</v>
      </c>
      <c r="Z273" s="93">
        <v>0</v>
      </c>
      <c r="AA273" s="93">
        <v>0</v>
      </c>
      <c r="AB273" s="93">
        <v>0</v>
      </c>
      <c r="AC273" s="93">
        <v>0</v>
      </c>
      <c r="AD273" s="93">
        <v>0</v>
      </c>
      <c r="AE273" s="93">
        <v>0</v>
      </c>
      <c r="AF273" s="93">
        <v>0</v>
      </c>
      <c r="AG273" s="93">
        <v>0</v>
      </c>
      <c r="AH273" s="5">
        <v>0</v>
      </c>
      <c r="AI273" s="5">
        <v>0</v>
      </c>
      <c r="AJ273" s="5">
        <v>0</v>
      </c>
      <c r="AK273" s="93">
        <v>0</v>
      </c>
      <c r="AL273" s="93">
        <v>0</v>
      </c>
      <c r="AM273" s="93">
        <v>0</v>
      </c>
      <c r="AN273" s="9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5">
        <v>0</v>
      </c>
      <c r="AV273" s="640"/>
    </row>
    <row r="274" spans="1:48" ht="18" customHeight="1">
      <c r="A274" s="526"/>
      <c r="B274" s="474"/>
      <c r="C274" s="656"/>
      <c r="D274" s="474"/>
      <c r="E274" s="474"/>
      <c r="F274" s="476"/>
      <c r="G274" s="476"/>
      <c r="H274" s="476"/>
      <c r="I274" s="476"/>
      <c r="J274" s="474"/>
      <c r="K274" s="474"/>
      <c r="L274" s="515"/>
      <c r="M274" s="515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3"/>
        <v>0</v>
      </c>
      <c r="V274" s="7" t="s">
        <v>52</v>
      </c>
      <c r="W274" s="93">
        <v>0</v>
      </c>
      <c r="X274" s="93">
        <v>0</v>
      </c>
      <c r="Y274" s="93">
        <v>0</v>
      </c>
      <c r="Z274" s="93">
        <v>0</v>
      </c>
      <c r="AA274" s="93">
        <v>0</v>
      </c>
      <c r="AB274" s="93">
        <v>0</v>
      </c>
      <c r="AC274" s="93">
        <v>0</v>
      </c>
      <c r="AD274" s="93">
        <v>0</v>
      </c>
      <c r="AE274" s="93">
        <v>0</v>
      </c>
      <c r="AF274" s="93">
        <v>0</v>
      </c>
      <c r="AG274" s="93">
        <v>0</v>
      </c>
      <c r="AH274" s="5">
        <v>0</v>
      </c>
      <c r="AI274" s="5">
        <v>0</v>
      </c>
      <c r="AJ274" s="5">
        <v>0</v>
      </c>
      <c r="AK274" s="93">
        <v>0</v>
      </c>
      <c r="AL274" s="93">
        <v>0</v>
      </c>
      <c r="AM274" s="93">
        <v>0</v>
      </c>
      <c r="AN274" s="9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5">
        <v>0</v>
      </c>
      <c r="AV274" s="639"/>
    </row>
    <row r="275" spans="1:48" ht="18" customHeight="1">
      <c r="A275" s="526"/>
      <c r="B275" s="474"/>
      <c r="C275" s="656"/>
      <c r="D275" s="474"/>
      <c r="E275" s="474"/>
      <c r="F275" s="476"/>
      <c r="G275" s="476"/>
      <c r="H275" s="476"/>
      <c r="I275" s="476"/>
      <c r="J275" s="474"/>
      <c r="K275" s="474"/>
      <c r="L275" s="515"/>
      <c r="M275" s="541"/>
      <c r="N275" s="230">
        <f t="shared" ref="N275:T275" si="115">SUM(N269:N274)</f>
        <v>0.89344999999999997</v>
      </c>
      <c r="O275" s="230">
        <f t="shared" si="115"/>
        <v>1.05149</v>
      </c>
      <c r="P275" s="230">
        <f t="shared" si="115"/>
        <v>3.7658</v>
      </c>
      <c r="Q275" s="230">
        <f t="shared" si="115"/>
        <v>0.19206000000000001</v>
      </c>
      <c r="R275" s="230">
        <f t="shared" si="115"/>
        <v>0</v>
      </c>
      <c r="S275" s="230">
        <f t="shared" si="115"/>
        <v>0</v>
      </c>
      <c r="T275" s="230">
        <f t="shared" si="115"/>
        <v>0</v>
      </c>
      <c r="U275" s="231">
        <f t="shared" si="113"/>
        <v>5.9027999999999992</v>
      </c>
      <c r="V275" s="231" t="s">
        <v>11</v>
      </c>
      <c r="W275" s="193">
        <f t="shared" ref="W275:AU275" si="116">SUM(W269:W274)</f>
        <v>192.06</v>
      </c>
      <c r="X275" s="193">
        <f>X269+X271+X272+X273+X274</f>
        <v>461.07799999999997</v>
      </c>
      <c r="Y275" s="193">
        <f t="shared" si="116"/>
        <v>0</v>
      </c>
      <c r="Z275" s="193">
        <f t="shared" si="116"/>
        <v>0</v>
      </c>
      <c r="AA275" s="193">
        <f t="shared" si="116"/>
        <v>0</v>
      </c>
      <c r="AB275" s="193">
        <f t="shared" si="116"/>
        <v>0</v>
      </c>
      <c r="AC275" s="193">
        <f t="shared" si="116"/>
        <v>0</v>
      </c>
      <c r="AD275" s="193">
        <f t="shared" si="116"/>
        <v>0</v>
      </c>
      <c r="AE275" s="193">
        <f t="shared" si="116"/>
        <v>0</v>
      </c>
      <c r="AF275" s="193">
        <f t="shared" si="116"/>
        <v>0</v>
      </c>
      <c r="AG275" s="193">
        <f>AG269+AG271+AG272+AG273+AG274</f>
        <v>461.07799999999997</v>
      </c>
      <c r="AH275" s="230">
        <f t="shared" si="116"/>
        <v>0</v>
      </c>
      <c r="AI275" s="230">
        <f t="shared" si="116"/>
        <v>0</v>
      </c>
      <c r="AJ275" s="230">
        <f t="shared" si="116"/>
        <v>0</v>
      </c>
      <c r="AK275" s="193">
        <f t="shared" si="116"/>
        <v>0</v>
      </c>
      <c r="AL275" s="193">
        <f t="shared" si="116"/>
        <v>0</v>
      </c>
      <c r="AM275" s="193">
        <f t="shared" si="116"/>
        <v>0</v>
      </c>
      <c r="AN275" s="193">
        <f t="shared" si="116"/>
        <v>0</v>
      </c>
      <c r="AO275" s="193">
        <f t="shared" si="116"/>
        <v>0</v>
      </c>
      <c r="AP275" s="193">
        <f t="shared" si="116"/>
        <v>0</v>
      </c>
      <c r="AQ275" s="193">
        <f t="shared" si="116"/>
        <v>0</v>
      </c>
      <c r="AR275" s="193">
        <f t="shared" si="116"/>
        <v>0</v>
      </c>
      <c r="AS275" s="193">
        <f t="shared" si="116"/>
        <v>0</v>
      </c>
      <c r="AT275" s="193">
        <f t="shared" si="116"/>
        <v>0</v>
      </c>
      <c r="AU275" s="230">
        <f t="shared" si="116"/>
        <v>0</v>
      </c>
      <c r="AV275" s="328"/>
    </row>
    <row r="276" spans="1:48" ht="19.5" customHeight="1">
      <c r="A276" s="526"/>
      <c r="B276" s="474" t="s">
        <v>239</v>
      </c>
      <c r="C276" s="656" t="s">
        <v>99</v>
      </c>
      <c r="D276" s="474" t="s">
        <v>265</v>
      </c>
      <c r="E276" s="474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474" t="s">
        <v>82</v>
      </c>
      <c r="K276" s="474" t="s">
        <v>82</v>
      </c>
      <c r="L276" s="474" t="s">
        <v>102</v>
      </c>
      <c r="M276" s="515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3"/>
        <v>1.29094</v>
      </c>
      <c r="V276" s="7" t="s">
        <v>3</v>
      </c>
      <c r="W276" s="93">
        <v>0</v>
      </c>
      <c r="X276" s="93">
        <f>SUM(X277:X279)</f>
        <v>0</v>
      </c>
      <c r="Y276" s="93">
        <f t="shared" ref="Y276:AR276" si="117">SUM(Y277:Y279)</f>
        <v>0</v>
      </c>
      <c r="Z276" s="93">
        <f t="shared" si="117"/>
        <v>0</v>
      </c>
      <c r="AA276" s="93">
        <f t="shared" si="117"/>
        <v>0</v>
      </c>
      <c r="AB276" s="93">
        <f t="shared" si="117"/>
        <v>0</v>
      </c>
      <c r="AC276" s="93">
        <f t="shared" si="117"/>
        <v>0</v>
      </c>
      <c r="AD276" s="93">
        <f t="shared" si="117"/>
        <v>0</v>
      </c>
      <c r="AE276" s="93">
        <f t="shared" si="117"/>
        <v>0</v>
      </c>
      <c r="AF276" s="93">
        <f t="shared" si="117"/>
        <v>0</v>
      </c>
      <c r="AG276" s="93">
        <f t="shared" si="117"/>
        <v>0</v>
      </c>
      <c r="AH276" s="5">
        <f t="shared" si="117"/>
        <v>870.53</v>
      </c>
      <c r="AI276" s="5">
        <f t="shared" si="117"/>
        <v>870.53</v>
      </c>
      <c r="AJ276" s="5">
        <f t="shared" si="117"/>
        <v>870.53</v>
      </c>
      <c r="AK276" s="93">
        <f t="shared" si="117"/>
        <v>870.52800000000002</v>
      </c>
      <c r="AL276" s="93">
        <f t="shared" si="117"/>
        <v>0</v>
      </c>
      <c r="AM276" s="93">
        <f t="shared" si="117"/>
        <v>0</v>
      </c>
      <c r="AN276" s="93">
        <f t="shared" si="117"/>
        <v>0</v>
      </c>
      <c r="AO276" s="93">
        <f t="shared" si="117"/>
        <v>0</v>
      </c>
      <c r="AP276" s="93">
        <f t="shared" si="117"/>
        <v>0</v>
      </c>
      <c r="AQ276" s="93">
        <f t="shared" si="117"/>
        <v>0</v>
      </c>
      <c r="AR276" s="93">
        <f t="shared" si="117"/>
        <v>0</v>
      </c>
      <c r="AS276" s="93">
        <v>0</v>
      </c>
      <c r="AT276" s="93">
        <v>0</v>
      </c>
      <c r="AU276" s="5">
        <v>0</v>
      </c>
      <c r="AV276" s="636" t="s">
        <v>1000</v>
      </c>
    </row>
    <row r="277" spans="1:48" s="234" customFormat="1" ht="30" hidden="1" customHeight="1">
      <c r="A277" s="526"/>
      <c r="B277" s="474"/>
      <c r="C277" s="656"/>
      <c r="D277" s="474"/>
      <c r="E277" s="474"/>
      <c r="F277" s="232"/>
      <c r="G277" s="232"/>
      <c r="H277" s="232"/>
      <c r="I277" s="232"/>
      <c r="J277" s="474"/>
      <c r="K277" s="474"/>
      <c r="L277" s="474"/>
      <c r="M277" s="515"/>
      <c r="N277" s="233"/>
      <c r="O277" s="233"/>
      <c r="P277" s="233"/>
      <c r="Q277" s="233"/>
      <c r="R277" s="233"/>
      <c r="S277" s="233"/>
      <c r="T277" s="233"/>
      <c r="U277" s="233"/>
      <c r="V277" s="236" t="s">
        <v>930</v>
      </c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33"/>
      <c r="AI277" s="233"/>
      <c r="AJ277" s="233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33"/>
      <c r="AV277" s="640"/>
    </row>
    <row r="278" spans="1:48" s="234" customFormat="1" ht="28.5" hidden="1" customHeight="1">
      <c r="A278" s="526"/>
      <c r="B278" s="474"/>
      <c r="C278" s="656"/>
      <c r="D278" s="474"/>
      <c r="E278" s="474"/>
      <c r="F278" s="232"/>
      <c r="G278" s="232"/>
      <c r="H278" s="232"/>
      <c r="I278" s="232"/>
      <c r="J278" s="474"/>
      <c r="K278" s="474"/>
      <c r="L278" s="474"/>
      <c r="M278" s="515"/>
      <c r="N278" s="233"/>
      <c r="O278" s="233"/>
      <c r="P278" s="233"/>
      <c r="Q278" s="233"/>
      <c r="R278" s="233"/>
      <c r="S278" s="233"/>
      <c r="T278" s="233"/>
      <c r="U278" s="233"/>
      <c r="V278" s="236" t="s">
        <v>931</v>
      </c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33">
        <v>870.53</v>
      </c>
      <c r="AI278" s="233">
        <v>870.53</v>
      </c>
      <c r="AJ278" s="233">
        <v>870.53</v>
      </c>
      <c r="AK278" s="208">
        <v>870.52800000000002</v>
      </c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33"/>
      <c r="AV278" s="640"/>
    </row>
    <row r="279" spans="1:48" s="234" customFormat="1" ht="26.25" hidden="1" customHeight="1">
      <c r="A279" s="526"/>
      <c r="B279" s="474"/>
      <c r="C279" s="656"/>
      <c r="D279" s="474"/>
      <c r="E279" s="474"/>
      <c r="F279" s="232"/>
      <c r="G279" s="232"/>
      <c r="H279" s="232"/>
      <c r="I279" s="232"/>
      <c r="J279" s="474"/>
      <c r="K279" s="474"/>
      <c r="L279" s="474"/>
      <c r="M279" s="515"/>
      <c r="N279" s="233"/>
      <c r="O279" s="233"/>
      <c r="P279" s="233"/>
      <c r="Q279" s="233"/>
      <c r="R279" s="233"/>
      <c r="S279" s="233"/>
      <c r="T279" s="233"/>
      <c r="U279" s="233"/>
      <c r="V279" s="236" t="s">
        <v>932</v>
      </c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33"/>
      <c r="AI279" s="233"/>
      <c r="AJ279" s="233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33"/>
      <c r="AV279" s="640"/>
    </row>
    <row r="280" spans="1:48" ht="19.5" customHeight="1">
      <c r="A280" s="526"/>
      <c r="B280" s="474"/>
      <c r="C280" s="656"/>
      <c r="D280" s="474"/>
      <c r="E280" s="474"/>
      <c r="F280" s="6" t="s">
        <v>19</v>
      </c>
      <c r="G280" s="6" t="s">
        <v>22</v>
      </c>
      <c r="H280" s="6" t="s">
        <v>59</v>
      </c>
      <c r="I280" s="6" t="s">
        <v>321</v>
      </c>
      <c r="J280" s="474"/>
      <c r="K280" s="474"/>
      <c r="L280" s="474"/>
      <c r="M280" s="515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3"/>
        <v>0</v>
      </c>
      <c r="V280" s="5" t="s">
        <v>8</v>
      </c>
      <c r="W280" s="93">
        <v>0</v>
      </c>
      <c r="X280" s="93">
        <v>0</v>
      </c>
      <c r="Y280" s="93">
        <v>0</v>
      </c>
      <c r="Z280" s="93">
        <v>0</v>
      </c>
      <c r="AA280" s="93">
        <v>0</v>
      </c>
      <c r="AB280" s="93">
        <v>0</v>
      </c>
      <c r="AC280" s="93">
        <v>0</v>
      </c>
      <c r="AD280" s="93">
        <v>0</v>
      </c>
      <c r="AE280" s="93">
        <v>0</v>
      </c>
      <c r="AF280" s="93">
        <v>0</v>
      </c>
      <c r="AG280" s="93">
        <v>0</v>
      </c>
      <c r="AH280" s="5">
        <v>0</v>
      </c>
      <c r="AI280" s="5">
        <v>0</v>
      </c>
      <c r="AJ280" s="5">
        <v>0</v>
      </c>
      <c r="AK280" s="93">
        <v>0</v>
      </c>
      <c r="AL280" s="93">
        <v>0</v>
      </c>
      <c r="AM280" s="93">
        <v>0</v>
      </c>
      <c r="AN280" s="93">
        <v>0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5">
        <v>0</v>
      </c>
      <c r="AV280" s="640"/>
    </row>
    <row r="281" spans="1:48" ht="19.5" customHeight="1">
      <c r="A281" s="526"/>
      <c r="B281" s="474"/>
      <c r="C281" s="656"/>
      <c r="D281" s="474"/>
      <c r="E281" s="474"/>
      <c r="F281" s="476" t="s">
        <v>39</v>
      </c>
      <c r="G281" s="476" t="s">
        <v>21</v>
      </c>
      <c r="H281" s="476" t="s">
        <v>59</v>
      </c>
      <c r="I281" s="476" t="s">
        <v>366</v>
      </c>
      <c r="J281" s="474"/>
      <c r="K281" s="474"/>
      <c r="L281" s="474"/>
      <c r="M281" s="515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3"/>
        <v>0</v>
      </c>
      <c r="V281" s="7" t="s">
        <v>50</v>
      </c>
      <c r="W281" s="93">
        <v>0</v>
      </c>
      <c r="X281" s="93">
        <v>0</v>
      </c>
      <c r="Y281" s="93">
        <v>0</v>
      </c>
      <c r="Z281" s="93">
        <v>0</v>
      </c>
      <c r="AA281" s="93">
        <v>0</v>
      </c>
      <c r="AB281" s="93">
        <v>0</v>
      </c>
      <c r="AC281" s="93">
        <v>0</v>
      </c>
      <c r="AD281" s="93">
        <v>0</v>
      </c>
      <c r="AE281" s="93">
        <v>0</v>
      </c>
      <c r="AF281" s="93">
        <v>0</v>
      </c>
      <c r="AG281" s="93">
        <v>0</v>
      </c>
      <c r="AH281" s="5">
        <v>0</v>
      </c>
      <c r="AI281" s="5">
        <v>0</v>
      </c>
      <c r="AJ281" s="5">
        <v>0</v>
      </c>
      <c r="AK281" s="93">
        <v>0</v>
      </c>
      <c r="AL281" s="93">
        <v>0</v>
      </c>
      <c r="AM281" s="93">
        <v>0</v>
      </c>
      <c r="AN281" s="93">
        <v>0</v>
      </c>
      <c r="AO281" s="93">
        <v>0</v>
      </c>
      <c r="AP281" s="93">
        <v>0</v>
      </c>
      <c r="AQ281" s="93">
        <v>0</v>
      </c>
      <c r="AR281" s="93">
        <v>0</v>
      </c>
      <c r="AS281" s="93">
        <v>0</v>
      </c>
      <c r="AT281" s="93">
        <v>0</v>
      </c>
      <c r="AU281" s="5">
        <v>0</v>
      </c>
      <c r="AV281" s="640"/>
    </row>
    <row r="282" spans="1:48" ht="19.5" customHeight="1">
      <c r="A282" s="526"/>
      <c r="B282" s="474"/>
      <c r="C282" s="656"/>
      <c r="D282" s="474"/>
      <c r="E282" s="474"/>
      <c r="F282" s="476"/>
      <c r="G282" s="476"/>
      <c r="H282" s="476"/>
      <c r="I282" s="476"/>
      <c r="J282" s="474"/>
      <c r="K282" s="474"/>
      <c r="L282" s="474"/>
      <c r="M282" s="515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3"/>
        <v>0</v>
      </c>
      <c r="V282" s="7" t="s">
        <v>51</v>
      </c>
      <c r="W282" s="93">
        <v>0</v>
      </c>
      <c r="X282" s="93">
        <v>0</v>
      </c>
      <c r="Y282" s="93">
        <v>0</v>
      </c>
      <c r="Z282" s="93">
        <v>0</v>
      </c>
      <c r="AA282" s="93">
        <v>0</v>
      </c>
      <c r="AB282" s="93">
        <v>0</v>
      </c>
      <c r="AC282" s="93">
        <v>0</v>
      </c>
      <c r="AD282" s="93">
        <v>0</v>
      </c>
      <c r="AE282" s="93">
        <v>0</v>
      </c>
      <c r="AF282" s="93">
        <v>0</v>
      </c>
      <c r="AG282" s="93">
        <v>0</v>
      </c>
      <c r="AH282" s="5">
        <v>0</v>
      </c>
      <c r="AI282" s="5">
        <v>0</v>
      </c>
      <c r="AJ282" s="5">
        <v>0</v>
      </c>
      <c r="AK282" s="93">
        <v>0</v>
      </c>
      <c r="AL282" s="93">
        <v>0</v>
      </c>
      <c r="AM282" s="93">
        <v>0</v>
      </c>
      <c r="AN282" s="93">
        <v>0</v>
      </c>
      <c r="AO282" s="93">
        <v>0</v>
      </c>
      <c r="AP282" s="93">
        <v>0</v>
      </c>
      <c r="AQ282" s="93">
        <v>0</v>
      </c>
      <c r="AR282" s="93">
        <v>0</v>
      </c>
      <c r="AS282" s="93">
        <v>0</v>
      </c>
      <c r="AT282" s="93">
        <v>0</v>
      </c>
      <c r="AU282" s="5">
        <v>0</v>
      </c>
      <c r="AV282" s="640"/>
    </row>
    <row r="283" spans="1:48" ht="18" customHeight="1">
      <c r="A283" s="526"/>
      <c r="B283" s="474"/>
      <c r="C283" s="656"/>
      <c r="D283" s="474"/>
      <c r="E283" s="474"/>
      <c r="F283" s="476"/>
      <c r="G283" s="476"/>
      <c r="H283" s="476"/>
      <c r="I283" s="476"/>
      <c r="J283" s="474"/>
      <c r="K283" s="474"/>
      <c r="L283" s="474"/>
      <c r="M283" s="515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3"/>
        <v>0</v>
      </c>
      <c r="V283" s="7" t="s">
        <v>52</v>
      </c>
      <c r="W283" s="93">
        <v>0</v>
      </c>
      <c r="X283" s="93">
        <v>0</v>
      </c>
      <c r="Y283" s="93">
        <v>0</v>
      </c>
      <c r="Z283" s="93">
        <v>0</v>
      </c>
      <c r="AA283" s="93">
        <v>0</v>
      </c>
      <c r="AB283" s="93">
        <v>0</v>
      </c>
      <c r="AC283" s="93">
        <v>0</v>
      </c>
      <c r="AD283" s="93">
        <v>0</v>
      </c>
      <c r="AE283" s="93">
        <v>0</v>
      </c>
      <c r="AF283" s="93">
        <v>0</v>
      </c>
      <c r="AG283" s="93">
        <v>0</v>
      </c>
      <c r="AH283" s="5">
        <v>0</v>
      </c>
      <c r="AI283" s="5">
        <v>0</v>
      </c>
      <c r="AJ283" s="5">
        <v>0</v>
      </c>
      <c r="AK283" s="93">
        <v>0</v>
      </c>
      <c r="AL283" s="93">
        <v>0</v>
      </c>
      <c r="AM283" s="93">
        <v>0</v>
      </c>
      <c r="AN283" s="93">
        <v>0</v>
      </c>
      <c r="AO283" s="93">
        <v>0</v>
      </c>
      <c r="AP283" s="93">
        <v>0</v>
      </c>
      <c r="AQ283" s="93">
        <v>0</v>
      </c>
      <c r="AR283" s="93">
        <v>0</v>
      </c>
      <c r="AS283" s="93">
        <v>0</v>
      </c>
      <c r="AT283" s="93">
        <v>0</v>
      </c>
      <c r="AU283" s="5">
        <v>0</v>
      </c>
      <c r="AV283" s="639"/>
    </row>
    <row r="284" spans="1:48" ht="18" customHeight="1">
      <c r="A284" s="526"/>
      <c r="B284" s="474"/>
      <c r="C284" s="656"/>
      <c r="D284" s="474"/>
      <c r="E284" s="474"/>
      <c r="F284" s="476"/>
      <c r="G284" s="476"/>
      <c r="H284" s="476"/>
      <c r="I284" s="476"/>
      <c r="J284" s="474"/>
      <c r="K284" s="474"/>
      <c r="L284" s="474"/>
      <c r="M284" s="541"/>
      <c r="N284" s="230">
        <f t="shared" ref="N284:T284" si="118">SUM(N276:N283)</f>
        <v>0</v>
      </c>
      <c r="O284" s="230">
        <f t="shared" si="118"/>
        <v>0</v>
      </c>
      <c r="P284" s="230">
        <f t="shared" si="118"/>
        <v>0</v>
      </c>
      <c r="Q284" s="230">
        <f t="shared" si="118"/>
        <v>0</v>
      </c>
      <c r="R284" s="230">
        <f t="shared" si="118"/>
        <v>1.29094</v>
      </c>
      <c r="S284" s="230">
        <f t="shared" si="118"/>
        <v>0</v>
      </c>
      <c r="T284" s="230">
        <f t="shared" si="118"/>
        <v>0</v>
      </c>
      <c r="U284" s="231">
        <f t="shared" si="113"/>
        <v>1.29094</v>
      </c>
      <c r="V284" s="231" t="s">
        <v>11</v>
      </c>
      <c r="W284" s="193">
        <f t="shared" ref="W284:AU284" si="119">SUM(W276:W283)</f>
        <v>0</v>
      </c>
      <c r="X284" s="193">
        <f>X276+X280+X281+X282+X283</f>
        <v>0</v>
      </c>
      <c r="Y284" s="193">
        <f t="shared" ref="Y284:AS284" si="120">Y276+Y280+Y281+Y282+Y283</f>
        <v>0</v>
      </c>
      <c r="Z284" s="193">
        <f t="shared" si="120"/>
        <v>0</v>
      </c>
      <c r="AA284" s="193">
        <f t="shared" si="120"/>
        <v>0</v>
      </c>
      <c r="AB284" s="193">
        <f t="shared" si="120"/>
        <v>0</v>
      </c>
      <c r="AC284" s="193">
        <f t="shared" si="120"/>
        <v>0</v>
      </c>
      <c r="AD284" s="193">
        <f t="shared" si="120"/>
        <v>0</v>
      </c>
      <c r="AE284" s="193">
        <f t="shared" si="120"/>
        <v>0</v>
      </c>
      <c r="AF284" s="193">
        <f t="shared" si="120"/>
        <v>0</v>
      </c>
      <c r="AG284" s="193">
        <f t="shared" si="120"/>
        <v>0</v>
      </c>
      <c r="AH284" s="230">
        <f t="shared" si="120"/>
        <v>870.53</v>
      </c>
      <c r="AI284" s="230">
        <f t="shared" si="120"/>
        <v>870.53</v>
      </c>
      <c r="AJ284" s="230">
        <f t="shared" si="120"/>
        <v>870.53</v>
      </c>
      <c r="AK284" s="193">
        <f t="shared" si="120"/>
        <v>870.52800000000002</v>
      </c>
      <c r="AL284" s="193">
        <v>906.19500000000005</v>
      </c>
      <c r="AM284" s="193">
        <f t="shared" si="120"/>
        <v>0</v>
      </c>
      <c r="AN284" s="193">
        <f t="shared" si="120"/>
        <v>0</v>
      </c>
      <c r="AO284" s="193">
        <f t="shared" si="120"/>
        <v>0</v>
      </c>
      <c r="AP284" s="193">
        <f t="shared" si="120"/>
        <v>0</v>
      </c>
      <c r="AQ284" s="193">
        <f t="shared" si="120"/>
        <v>0</v>
      </c>
      <c r="AR284" s="193">
        <f t="shared" si="120"/>
        <v>0</v>
      </c>
      <c r="AS284" s="193">
        <f t="shared" si="120"/>
        <v>0</v>
      </c>
      <c r="AT284" s="193">
        <f t="shared" ref="AT284" si="121">AT276+AT278+AT279+AT280+AT281+AT282+AT283</f>
        <v>0</v>
      </c>
      <c r="AU284" s="230">
        <f t="shared" si="119"/>
        <v>0</v>
      </c>
      <c r="AV284" s="328"/>
    </row>
    <row r="285" spans="1:48" ht="19.5" customHeight="1">
      <c r="A285" s="526"/>
      <c r="B285" s="474" t="s">
        <v>240</v>
      </c>
      <c r="C285" s="656" t="s">
        <v>100</v>
      </c>
      <c r="D285" s="474" t="s">
        <v>265</v>
      </c>
      <c r="E285" s="474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474" t="s">
        <v>82</v>
      </c>
      <c r="K285" s="474" t="s">
        <v>82</v>
      </c>
      <c r="L285" s="474" t="s">
        <v>103</v>
      </c>
      <c r="M285" s="515">
        <f t="shared" ref="M285" si="122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3"/>
        <v>3.5608399999999998</v>
      </c>
      <c r="V285" s="7" t="s">
        <v>3</v>
      </c>
      <c r="W285" s="93">
        <v>0</v>
      </c>
      <c r="X285" s="93">
        <v>0</v>
      </c>
      <c r="Y285" s="93">
        <v>0</v>
      </c>
      <c r="Z285" s="93">
        <v>0</v>
      </c>
      <c r="AA285" s="93">
        <v>0</v>
      </c>
      <c r="AB285" s="93">
        <v>0</v>
      </c>
      <c r="AC285" s="93">
        <v>0</v>
      </c>
      <c r="AD285" s="93">
        <v>0</v>
      </c>
      <c r="AE285" s="93">
        <v>0</v>
      </c>
      <c r="AF285" s="93">
        <v>0</v>
      </c>
      <c r="AG285" s="93">
        <v>0</v>
      </c>
      <c r="AH285" s="5">
        <v>0</v>
      </c>
      <c r="AI285" s="5">
        <v>0</v>
      </c>
      <c r="AJ285" s="5">
        <v>0</v>
      </c>
      <c r="AK285" s="93">
        <v>0</v>
      </c>
      <c r="AL285" s="93">
        <v>0</v>
      </c>
      <c r="AM285" s="93">
        <v>0</v>
      </c>
      <c r="AN285" s="93">
        <v>0</v>
      </c>
      <c r="AO285" s="93">
        <v>0</v>
      </c>
      <c r="AP285" s="93">
        <v>0</v>
      </c>
      <c r="AQ285" s="93">
        <v>0</v>
      </c>
      <c r="AR285" s="93">
        <v>0</v>
      </c>
      <c r="AS285" s="93">
        <v>0</v>
      </c>
      <c r="AT285" s="93">
        <v>0</v>
      </c>
      <c r="AU285" s="5">
        <v>0</v>
      </c>
      <c r="AV285" s="302"/>
    </row>
    <row r="286" spans="1:48" ht="19.5" customHeight="1">
      <c r="A286" s="526"/>
      <c r="B286" s="474"/>
      <c r="C286" s="656"/>
      <c r="D286" s="474"/>
      <c r="E286" s="474"/>
      <c r="F286" s="6" t="s">
        <v>19</v>
      </c>
      <c r="G286" s="6" t="s">
        <v>22</v>
      </c>
      <c r="H286" s="6" t="s">
        <v>59</v>
      </c>
      <c r="I286" s="6" t="s">
        <v>322</v>
      </c>
      <c r="J286" s="474"/>
      <c r="K286" s="474"/>
      <c r="L286" s="474"/>
      <c r="M286" s="515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3"/>
        <v>0</v>
      </c>
      <c r="V286" s="5" t="s">
        <v>8</v>
      </c>
      <c r="W286" s="93">
        <v>0</v>
      </c>
      <c r="X286" s="93">
        <v>0</v>
      </c>
      <c r="Y286" s="93">
        <v>0</v>
      </c>
      <c r="Z286" s="93">
        <v>0</v>
      </c>
      <c r="AA286" s="93">
        <v>0</v>
      </c>
      <c r="AB286" s="93">
        <v>0</v>
      </c>
      <c r="AC286" s="93">
        <v>0</v>
      </c>
      <c r="AD286" s="93">
        <v>0</v>
      </c>
      <c r="AE286" s="93">
        <v>0</v>
      </c>
      <c r="AF286" s="93">
        <v>0</v>
      </c>
      <c r="AG286" s="93">
        <v>0</v>
      </c>
      <c r="AH286" s="5">
        <v>0</v>
      </c>
      <c r="AI286" s="5">
        <v>0</v>
      </c>
      <c r="AJ286" s="5">
        <v>0</v>
      </c>
      <c r="AK286" s="93">
        <v>0</v>
      </c>
      <c r="AL286" s="93">
        <v>0</v>
      </c>
      <c r="AM286" s="93">
        <v>0</v>
      </c>
      <c r="AN286" s="93">
        <v>0</v>
      </c>
      <c r="AO286" s="93">
        <v>0</v>
      </c>
      <c r="AP286" s="93">
        <v>0</v>
      </c>
      <c r="AQ286" s="93">
        <v>0</v>
      </c>
      <c r="AR286" s="93">
        <v>0</v>
      </c>
      <c r="AS286" s="93">
        <v>0</v>
      </c>
      <c r="AT286" s="93">
        <v>0</v>
      </c>
      <c r="AU286" s="5">
        <v>0</v>
      </c>
      <c r="AV286" s="302"/>
    </row>
    <row r="287" spans="1:48" ht="19.5" customHeight="1">
      <c r="A287" s="526"/>
      <c r="B287" s="474"/>
      <c r="C287" s="656"/>
      <c r="D287" s="474"/>
      <c r="E287" s="474"/>
      <c r="F287" s="476" t="s">
        <v>39</v>
      </c>
      <c r="G287" s="476" t="s">
        <v>21</v>
      </c>
      <c r="H287" s="476" t="s">
        <v>59</v>
      </c>
      <c r="I287" s="476" t="s">
        <v>303</v>
      </c>
      <c r="J287" s="474"/>
      <c r="K287" s="474"/>
      <c r="L287" s="474"/>
      <c r="M287" s="515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3"/>
        <v>0</v>
      </c>
      <c r="V287" s="7" t="s">
        <v>50</v>
      </c>
      <c r="W287" s="93">
        <v>0</v>
      </c>
      <c r="X287" s="93">
        <v>0</v>
      </c>
      <c r="Y287" s="93">
        <v>0</v>
      </c>
      <c r="Z287" s="93">
        <v>0</v>
      </c>
      <c r="AA287" s="93">
        <v>0</v>
      </c>
      <c r="AB287" s="93">
        <v>0</v>
      </c>
      <c r="AC287" s="93">
        <v>0</v>
      </c>
      <c r="AD287" s="93">
        <v>0</v>
      </c>
      <c r="AE287" s="93">
        <v>0</v>
      </c>
      <c r="AF287" s="93">
        <v>0</v>
      </c>
      <c r="AG287" s="93">
        <v>0</v>
      </c>
      <c r="AH287" s="5">
        <v>0</v>
      </c>
      <c r="AI287" s="5">
        <v>0</v>
      </c>
      <c r="AJ287" s="5">
        <v>0</v>
      </c>
      <c r="AK287" s="93">
        <v>0</v>
      </c>
      <c r="AL287" s="93">
        <v>0</v>
      </c>
      <c r="AM287" s="93">
        <v>0</v>
      </c>
      <c r="AN287" s="93">
        <v>0</v>
      </c>
      <c r="AO287" s="93">
        <v>0</v>
      </c>
      <c r="AP287" s="93">
        <v>0</v>
      </c>
      <c r="AQ287" s="93">
        <v>0</v>
      </c>
      <c r="AR287" s="93">
        <v>0</v>
      </c>
      <c r="AS287" s="93">
        <v>0</v>
      </c>
      <c r="AT287" s="93">
        <v>0</v>
      </c>
      <c r="AU287" s="5">
        <v>0</v>
      </c>
      <c r="AV287" s="302"/>
    </row>
    <row r="288" spans="1:48" ht="19.5" customHeight="1">
      <c r="A288" s="526"/>
      <c r="B288" s="474"/>
      <c r="C288" s="656"/>
      <c r="D288" s="474"/>
      <c r="E288" s="474"/>
      <c r="F288" s="476"/>
      <c r="G288" s="476"/>
      <c r="H288" s="476"/>
      <c r="I288" s="476"/>
      <c r="J288" s="474"/>
      <c r="K288" s="474"/>
      <c r="L288" s="474"/>
      <c r="M288" s="515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3"/>
        <v>0</v>
      </c>
      <c r="V288" s="7" t="s">
        <v>51</v>
      </c>
      <c r="W288" s="93">
        <v>0</v>
      </c>
      <c r="X288" s="93">
        <v>0</v>
      </c>
      <c r="Y288" s="93">
        <v>0</v>
      </c>
      <c r="Z288" s="93">
        <v>0</v>
      </c>
      <c r="AA288" s="93">
        <v>0</v>
      </c>
      <c r="AB288" s="93">
        <v>0</v>
      </c>
      <c r="AC288" s="93">
        <v>0</v>
      </c>
      <c r="AD288" s="93">
        <v>0</v>
      </c>
      <c r="AE288" s="93">
        <v>0</v>
      </c>
      <c r="AF288" s="93">
        <v>0</v>
      </c>
      <c r="AG288" s="93">
        <v>0</v>
      </c>
      <c r="AH288" s="5">
        <v>0</v>
      </c>
      <c r="AI288" s="5">
        <v>0</v>
      </c>
      <c r="AJ288" s="5">
        <v>0</v>
      </c>
      <c r="AK288" s="93">
        <v>0</v>
      </c>
      <c r="AL288" s="93">
        <v>0</v>
      </c>
      <c r="AM288" s="93">
        <v>0</v>
      </c>
      <c r="AN288" s="93">
        <v>0</v>
      </c>
      <c r="AO288" s="93">
        <v>0</v>
      </c>
      <c r="AP288" s="93">
        <v>0</v>
      </c>
      <c r="AQ288" s="93">
        <v>0</v>
      </c>
      <c r="AR288" s="93">
        <v>0</v>
      </c>
      <c r="AS288" s="93">
        <v>0</v>
      </c>
      <c r="AT288" s="93">
        <v>0</v>
      </c>
      <c r="AU288" s="5">
        <v>0</v>
      </c>
      <c r="AV288" s="302"/>
    </row>
    <row r="289" spans="1:48" ht="18" customHeight="1">
      <c r="A289" s="526"/>
      <c r="B289" s="474"/>
      <c r="C289" s="656"/>
      <c r="D289" s="474"/>
      <c r="E289" s="474"/>
      <c r="F289" s="476"/>
      <c r="G289" s="476"/>
      <c r="H289" s="476"/>
      <c r="I289" s="476"/>
      <c r="J289" s="474"/>
      <c r="K289" s="474"/>
      <c r="L289" s="474"/>
      <c r="M289" s="515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3"/>
        <v>0</v>
      </c>
      <c r="V289" s="7" t="s">
        <v>52</v>
      </c>
      <c r="W289" s="93">
        <v>0</v>
      </c>
      <c r="X289" s="93">
        <v>0</v>
      </c>
      <c r="Y289" s="93">
        <v>0</v>
      </c>
      <c r="Z289" s="93">
        <v>0</v>
      </c>
      <c r="AA289" s="93">
        <v>0</v>
      </c>
      <c r="AB289" s="93">
        <v>0</v>
      </c>
      <c r="AC289" s="93">
        <v>0</v>
      </c>
      <c r="AD289" s="93">
        <v>0</v>
      </c>
      <c r="AE289" s="93">
        <v>0</v>
      </c>
      <c r="AF289" s="93">
        <v>0</v>
      </c>
      <c r="AG289" s="93">
        <v>0</v>
      </c>
      <c r="AH289" s="5">
        <v>0</v>
      </c>
      <c r="AI289" s="5">
        <v>0</v>
      </c>
      <c r="AJ289" s="5">
        <v>0</v>
      </c>
      <c r="AK289" s="93">
        <v>0</v>
      </c>
      <c r="AL289" s="93">
        <v>0</v>
      </c>
      <c r="AM289" s="93">
        <v>0</v>
      </c>
      <c r="AN289" s="93">
        <v>0</v>
      </c>
      <c r="AO289" s="93">
        <v>0</v>
      </c>
      <c r="AP289" s="93">
        <v>0</v>
      </c>
      <c r="AQ289" s="93">
        <v>0</v>
      </c>
      <c r="AR289" s="93">
        <v>0</v>
      </c>
      <c r="AS289" s="93">
        <v>0</v>
      </c>
      <c r="AT289" s="93">
        <v>0</v>
      </c>
      <c r="AU289" s="5">
        <v>0</v>
      </c>
      <c r="AV289" s="302"/>
    </row>
    <row r="290" spans="1:48" ht="18" customHeight="1">
      <c r="A290" s="527"/>
      <c r="B290" s="474"/>
      <c r="C290" s="656"/>
      <c r="D290" s="474"/>
      <c r="E290" s="474"/>
      <c r="F290" s="476"/>
      <c r="G290" s="476"/>
      <c r="H290" s="476"/>
      <c r="I290" s="476"/>
      <c r="J290" s="474"/>
      <c r="K290" s="474"/>
      <c r="L290" s="474"/>
      <c r="M290" s="541"/>
      <c r="N290" s="230">
        <f t="shared" ref="N290:T290" si="123">SUM(N285:N289)</f>
        <v>0</v>
      </c>
      <c r="O290" s="230">
        <f t="shared" si="123"/>
        <v>0</v>
      </c>
      <c r="P290" s="230">
        <f t="shared" si="123"/>
        <v>0</v>
      </c>
      <c r="Q290" s="230">
        <f t="shared" si="123"/>
        <v>0</v>
      </c>
      <c r="R290" s="230">
        <f t="shared" si="123"/>
        <v>3.5608399999999998</v>
      </c>
      <c r="S290" s="230">
        <f t="shared" si="123"/>
        <v>0</v>
      </c>
      <c r="T290" s="230">
        <f t="shared" si="123"/>
        <v>0</v>
      </c>
      <c r="U290" s="231">
        <f t="shared" si="113"/>
        <v>3.5608399999999998</v>
      </c>
      <c r="V290" s="231" t="s">
        <v>11</v>
      </c>
      <c r="W290" s="193">
        <f t="shared" ref="W290:AU290" si="124">SUM(W285:W289)</f>
        <v>0</v>
      </c>
      <c r="X290" s="193">
        <f t="shared" si="124"/>
        <v>0</v>
      </c>
      <c r="Y290" s="193">
        <f t="shared" si="124"/>
        <v>0</v>
      </c>
      <c r="Z290" s="193">
        <f t="shared" si="124"/>
        <v>0</v>
      </c>
      <c r="AA290" s="193">
        <f t="shared" si="124"/>
        <v>0</v>
      </c>
      <c r="AB290" s="193">
        <f t="shared" si="124"/>
        <v>0</v>
      </c>
      <c r="AC290" s="193">
        <f t="shared" si="124"/>
        <v>0</v>
      </c>
      <c r="AD290" s="193">
        <f t="shared" si="124"/>
        <v>0</v>
      </c>
      <c r="AE290" s="193">
        <f t="shared" si="124"/>
        <v>0</v>
      </c>
      <c r="AF290" s="193">
        <f t="shared" si="124"/>
        <v>0</v>
      </c>
      <c r="AG290" s="193">
        <f t="shared" si="124"/>
        <v>0</v>
      </c>
      <c r="AH290" s="230">
        <f t="shared" si="124"/>
        <v>0</v>
      </c>
      <c r="AI290" s="230">
        <f t="shared" si="124"/>
        <v>0</v>
      </c>
      <c r="AJ290" s="230">
        <f t="shared" si="124"/>
        <v>0</v>
      </c>
      <c r="AK290" s="193">
        <f t="shared" si="124"/>
        <v>0</v>
      </c>
      <c r="AL290" s="193">
        <f t="shared" si="124"/>
        <v>0</v>
      </c>
      <c r="AM290" s="193">
        <f t="shared" si="124"/>
        <v>0</v>
      </c>
      <c r="AN290" s="193">
        <f t="shared" si="124"/>
        <v>0</v>
      </c>
      <c r="AO290" s="193">
        <f t="shared" si="124"/>
        <v>0</v>
      </c>
      <c r="AP290" s="193">
        <f t="shared" si="124"/>
        <v>0</v>
      </c>
      <c r="AQ290" s="193">
        <f t="shared" si="124"/>
        <v>0</v>
      </c>
      <c r="AR290" s="193">
        <f t="shared" si="124"/>
        <v>0</v>
      </c>
      <c r="AS290" s="193">
        <f t="shared" si="124"/>
        <v>0</v>
      </c>
      <c r="AT290" s="193">
        <f t="shared" si="124"/>
        <v>0</v>
      </c>
      <c r="AU290" s="230">
        <f t="shared" si="124"/>
        <v>0</v>
      </c>
      <c r="AV290" s="328"/>
    </row>
    <row r="291" spans="1:48" ht="15.75" hidden="1" customHeight="1">
      <c r="A291" s="467" t="s">
        <v>169</v>
      </c>
      <c r="B291" s="468"/>
      <c r="C291" s="468"/>
      <c r="D291" s="468"/>
      <c r="E291" s="468"/>
      <c r="F291" s="468"/>
      <c r="G291" s="468"/>
      <c r="H291" s="468"/>
      <c r="I291" s="468"/>
      <c r="J291" s="468"/>
      <c r="K291" s="468"/>
      <c r="L291" s="468"/>
      <c r="M291" s="468"/>
      <c r="N291" s="468"/>
      <c r="O291" s="468"/>
      <c r="P291" s="468"/>
      <c r="Q291" s="468"/>
      <c r="R291" s="468"/>
      <c r="S291" s="468"/>
      <c r="T291" s="468"/>
      <c r="U291" s="468"/>
      <c r="V291" s="518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88"/>
      <c r="AI291" s="188"/>
      <c r="AJ291" s="188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88"/>
      <c r="AV291" s="302"/>
    </row>
    <row r="292" spans="1:48" ht="29.25" hidden="1" customHeight="1">
      <c r="A292" s="522" t="s">
        <v>65</v>
      </c>
      <c r="B292" s="523"/>
      <c r="C292" s="523"/>
      <c r="D292" s="523"/>
      <c r="E292" s="523"/>
      <c r="F292" s="523"/>
      <c r="G292" s="523"/>
      <c r="H292" s="523"/>
      <c r="I292" s="523"/>
      <c r="J292" s="523"/>
      <c r="K292" s="523"/>
      <c r="L292" s="523"/>
      <c r="M292" s="523"/>
      <c r="N292" s="523"/>
      <c r="O292" s="523"/>
      <c r="P292" s="523"/>
      <c r="Q292" s="523"/>
      <c r="R292" s="523"/>
      <c r="S292" s="523"/>
      <c r="T292" s="523"/>
      <c r="U292" s="523"/>
      <c r="V292" s="524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88"/>
      <c r="AI292" s="188"/>
      <c r="AJ292" s="188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88"/>
      <c r="AV292" s="302"/>
    </row>
    <row r="293" spans="1:48" ht="15.75" hidden="1" customHeight="1">
      <c r="A293" s="467" t="s">
        <v>168</v>
      </c>
      <c r="B293" s="468"/>
      <c r="C293" s="468"/>
      <c r="D293" s="468"/>
      <c r="E293" s="468"/>
      <c r="F293" s="468"/>
      <c r="G293" s="468"/>
      <c r="H293" s="468"/>
      <c r="I293" s="468"/>
      <c r="J293" s="468"/>
      <c r="K293" s="468"/>
      <c r="L293" s="468"/>
      <c r="M293" s="468"/>
      <c r="N293" s="468"/>
      <c r="O293" s="468"/>
      <c r="P293" s="468"/>
      <c r="Q293" s="468"/>
      <c r="R293" s="468"/>
      <c r="S293" s="468"/>
      <c r="T293" s="468"/>
      <c r="U293" s="468"/>
      <c r="V293" s="518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88"/>
      <c r="AI293" s="188"/>
      <c r="AJ293" s="188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88"/>
      <c r="AV293" s="302"/>
    </row>
    <row r="294" spans="1:48" ht="29.25" hidden="1" customHeight="1">
      <c r="A294" s="522" t="s">
        <v>65</v>
      </c>
      <c r="B294" s="523"/>
      <c r="C294" s="523"/>
      <c r="D294" s="523"/>
      <c r="E294" s="523"/>
      <c r="F294" s="523"/>
      <c r="G294" s="523"/>
      <c r="H294" s="523"/>
      <c r="I294" s="523"/>
      <c r="J294" s="523"/>
      <c r="K294" s="523"/>
      <c r="L294" s="523"/>
      <c r="M294" s="523"/>
      <c r="N294" s="523"/>
      <c r="O294" s="523"/>
      <c r="P294" s="523"/>
      <c r="Q294" s="523"/>
      <c r="R294" s="523"/>
      <c r="S294" s="523"/>
      <c r="T294" s="523"/>
      <c r="U294" s="523"/>
      <c r="V294" s="524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88"/>
      <c r="AI294" s="188"/>
      <c r="AJ294" s="188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88"/>
      <c r="AV294" s="302"/>
    </row>
    <row r="295" spans="1:48" ht="15.75" hidden="1" customHeight="1">
      <c r="A295" s="467" t="s">
        <v>171</v>
      </c>
      <c r="B295" s="468"/>
      <c r="C295" s="468"/>
      <c r="D295" s="468"/>
      <c r="E295" s="468"/>
      <c r="F295" s="468"/>
      <c r="G295" s="468"/>
      <c r="H295" s="468"/>
      <c r="I295" s="468"/>
      <c r="J295" s="468"/>
      <c r="K295" s="468"/>
      <c r="L295" s="468"/>
      <c r="M295" s="468"/>
      <c r="N295" s="468"/>
      <c r="O295" s="468"/>
      <c r="P295" s="468"/>
      <c r="Q295" s="468"/>
      <c r="R295" s="468"/>
      <c r="S295" s="468"/>
      <c r="T295" s="468"/>
      <c r="U295" s="468"/>
      <c r="V295" s="518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88"/>
      <c r="AI295" s="188"/>
      <c r="AJ295" s="188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88"/>
      <c r="AV295" s="302"/>
    </row>
    <row r="296" spans="1:48" ht="29.25" hidden="1" customHeight="1">
      <c r="A296" s="522" t="s">
        <v>65</v>
      </c>
      <c r="B296" s="523"/>
      <c r="C296" s="523"/>
      <c r="D296" s="523"/>
      <c r="E296" s="523"/>
      <c r="F296" s="523"/>
      <c r="G296" s="523"/>
      <c r="H296" s="523"/>
      <c r="I296" s="523"/>
      <c r="J296" s="523"/>
      <c r="K296" s="523"/>
      <c r="L296" s="523"/>
      <c r="M296" s="523"/>
      <c r="N296" s="523"/>
      <c r="O296" s="523"/>
      <c r="P296" s="523"/>
      <c r="Q296" s="523"/>
      <c r="R296" s="523"/>
      <c r="S296" s="523"/>
      <c r="T296" s="523"/>
      <c r="U296" s="523"/>
      <c r="V296" s="524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88"/>
      <c r="AI296" s="188"/>
      <c r="AJ296" s="188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88"/>
      <c r="AV296" s="302"/>
    </row>
    <row r="297" spans="1:48" ht="15.75" hidden="1" customHeight="1">
      <c r="A297" s="463" t="s">
        <v>30</v>
      </c>
      <c r="B297" s="464"/>
      <c r="C297" s="464"/>
      <c r="D297" s="464"/>
      <c r="E297" s="464"/>
      <c r="F297" s="464"/>
      <c r="G297" s="464"/>
      <c r="H297" s="464"/>
      <c r="I297" s="464"/>
      <c r="J297" s="464"/>
      <c r="K297" s="464"/>
      <c r="L297" s="464"/>
      <c r="M297" s="464"/>
      <c r="N297" s="464"/>
      <c r="O297" s="464"/>
      <c r="P297" s="464"/>
      <c r="Q297" s="464"/>
      <c r="R297" s="464"/>
      <c r="S297" s="464"/>
      <c r="T297" s="464"/>
      <c r="U297" s="464"/>
      <c r="V297" s="464"/>
      <c r="W297" s="465"/>
      <c r="X297" s="465"/>
      <c r="Y297" s="465"/>
      <c r="Z297" s="465"/>
      <c r="AA297" s="465"/>
      <c r="AB297" s="465"/>
      <c r="AC297" s="465"/>
      <c r="AD297" s="465"/>
      <c r="AE297" s="465"/>
      <c r="AF297" s="465"/>
      <c r="AG297" s="465"/>
      <c r="AH297" s="465"/>
      <c r="AI297" s="465"/>
      <c r="AJ297" s="465"/>
      <c r="AK297" s="465"/>
      <c r="AL297" s="465"/>
      <c r="AM297" s="465"/>
      <c r="AN297" s="465"/>
      <c r="AO297" s="465"/>
      <c r="AP297" s="465"/>
      <c r="AQ297" s="465"/>
      <c r="AR297" s="465"/>
      <c r="AS297" s="465"/>
      <c r="AT297" s="465"/>
      <c r="AU297" s="465"/>
      <c r="AV297" s="466"/>
    </row>
    <row r="298" spans="1:48" ht="15.75" hidden="1" customHeight="1">
      <c r="A298" s="467" t="s">
        <v>172</v>
      </c>
      <c r="B298" s="468"/>
      <c r="C298" s="468"/>
      <c r="D298" s="468"/>
      <c r="E298" s="468"/>
      <c r="F298" s="468"/>
      <c r="G298" s="468"/>
      <c r="H298" s="468"/>
      <c r="I298" s="468"/>
      <c r="J298" s="468"/>
      <c r="K298" s="468"/>
      <c r="L298" s="468"/>
      <c r="M298" s="468"/>
      <c r="N298" s="468"/>
      <c r="O298" s="468"/>
      <c r="P298" s="468"/>
      <c r="Q298" s="468"/>
      <c r="R298" s="468"/>
      <c r="S298" s="468"/>
      <c r="T298" s="468"/>
      <c r="U298" s="468"/>
      <c r="V298" s="468"/>
      <c r="W298" s="469"/>
      <c r="X298" s="469"/>
      <c r="Y298" s="469"/>
      <c r="Z298" s="469"/>
      <c r="AA298" s="469"/>
      <c r="AB298" s="469"/>
      <c r="AC298" s="469"/>
      <c r="AD298" s="469"/>
      <c r="AE298" s="469"/>
      <c r="AF298" s="469"/>
      <c r="AG298" s="469"/>
      <c r="AH298" s="469"/>
      <c r="AI298" s="469"/>
      <c r="AJ298" s="469"/>
      <c r="AK298" s="469"/>
      <c r="AL298" s="469"/>
      <c r="AM298" s="469"/>
      <c r="AN298" s="469"/>
      <c r="AO298" s="469"/>
      <c r="AP298" s="469"/>
      <c r="AQ298" s="469"/>
      <c r="AR298" s="469"/>
      <c r="AS298" s="469"/>
      <c r="AT298" s="469"/>
      <c r="AU298" s="469"/>
      <c r="AV298" s="470"/>
    </row>
    <row r="299" spans="1:48" ht="19.5" customHeight="1">
      <c r="A299" s="525"/>
      <c r="B299" s="474" t="s">
        <v>241</v>
      </c>
      <c r="C299" s="656" t="s">
        <v>104</v>
      </c>
      <c r="D299" s="474" t="s">
        <v>266</v>
      </c>
      <c r="E299" s="476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517">
        <v>2019</v>
      </c>
      <c r="K299" s="517">
        <v>2021</v>
      </c>
      <c r="L299" s="515">
        <v>22.483270000000001</v>
      </c>
      <c r="M299" s="515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5">SUM(N299:T299)</f>
        <v>22.483280000000001</v>
      </c>
      <c r="V299" s="7" t="s">
        <v>3</v>
      </c>
      <c r="W299" s="93">
        <v>4809.3900000000003</v>
      </c>
      <c r="X299" s="93">
        <f>SUM(X300:X302)</f>
        <v>2975.0160000000001</v>
      </c>
      <c r="Y299" s="93">
        <f t="shared" ref="Y299:AS299" si="126">SUM(Y300:Y302)</f>
        <v>0</v>
      </c>
      <c r="Z299" s="93">
        <f t="shared" si="126"/>
        <v>0</v>
      </c>
      <c r="AA299" s="93">
        <f t="shared" si="126"/>
        <v>0</v>
      </c>
      <c r="AB299" s="93">
        <f t="shared" si="126"/>
        <v>0</v>
      </c>
      <c r="AC299" s="93">
        <f t="shared" si="126"/>
        <v>0</v>
      </c>
      <c r="AD299" s="93">
        <f t="shared" si="126"/>
        <v>0</v>
      </c>
      <c r="AE299" s="93">
        <f t="shared" si="126"/>
        <v>0</v>
      </c>
      <c r="AF299" s="93">
        <f t="shared" si="126"/>
        <v>0</v>
      </c>
      <c r="AG299" s="93">
        <f t="shared" si="126"/>
        <v>0</v>
      </c>
      <c r="AH299" s="5">
        <f t="shared" si="126"/>
        <v>0</v>
      </c>
      <c r="AI299" s="5">
        <f t="shared" si="126"/>
        <v>0</v>
      </c>
      <c r="AJ299" s="5">
        <f t="shared" si="126"/>
        <v>0</v>
      </c>
      <c r="AK299" s="93">
        <f t="shared" si="126"/>
        <v>0</v>
      </c>
      <c r="AL299" s="93">
        <f t="shared" si="126"/>
        <v>0</v>
      </c>
      <c r="AM299" s="93">
        <f t="shared" si="126"/>
        <v>0</v>
      </c>
      <c r="AN299" s="93">
        <f t="shared" si="126"/>
        <v>0</v>
      </c>
      <c r="AO299" s="93">
        <f t="shared" si="126"/>
        <v>0</v>
      </c>
      <c r="AP299" s="93">
        <f t="shared" si="126"/>
        <v>0</v>
      </c>
      <c r="AQ299" s="93">
        <f t="shared" si="126"/>
        <v>0</v>
      </c>
      <c r="AR299" s="93">
        <f t="shared" si="126"/>
        <v>0</v>
      </c>
      <c r="AS299" s="93">
        <f t="shared" si="126"/>
        <v>0</v>
      </c>
      <c r="AT299" s="93">
        <v>0</v>
      </c>
      <c r="AU299" s="5">
        <v>0</v>
      </c>
      <c r="AV299" s="636" t="s">
        <v>1001</v>
      </c>
    </row>
    <row r="300" spans="1:48" s="275" customFormat="1" ht="40.5" customHeight="1">
      <c r="A300" s="526"/>
      <c r="B300" s="474"/>
      <c r="C300" s="656"/>
      <c r="D300" s="474"/>
      <c r="E300" s="476"/>
      <c r="F300" s="272"/>
      <c r="G300" s="272"/>
      <c r="H300" s="272"/>
      <c r="I300" s="272"/>
      <c r="J300" s="517"/>
      <c r="K300" s="517"/>
      <c r="L300" s="515"/>
      <c r="M300" s="515"/>
      <c r="N300" s="273"/>
      <c r="O300" s="273"/>
      <c r="P300" s="273"/>
      <c r="Q300" s="273"/>
      <c r="R300" s="273"/>
      <c r="S300" s="273"/>
      <c r="T300" s="273"/>
      <c r="U300" s="273"/>
      <c r="V300" s="278" t="s">
        <v>1025</v>
      </c>
      <c r="W300" s="274"/>
      <c r="X300" s="274">
        <v>2975.0160000000001</v>
      </c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3"/>
      <c r="AI300" s="273"/>
      <c r="AJ300" s="273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3"/>
      <c r="AV300" s="640"/>
    </row>
    <row r="301" spans="1:48" s="234" customFormat="1" ht="19.5" customHeight="1">
      <c r="A301" s="526"/>
      <c r="B301" s="474"/>
      <c r="C301" s="656"/>
      <c r="D301" s="474"/>
      <c r="E301" s="476"/>
      <c r="F301" s="232"/>
      <c r="G301" s="232"/>
      <c r="H301" s="232"/>
      <c r="I301" s="232"/>
      <c r="J301" s="517"/>
      <c r="K301" s="517"/>
      <c r="L301" s="515"/>
      <c r="M301" s="515"/>
      <c r="N301" s="233"/>
      <c r="O301" s="233"/>
      <c r="P301" s="233"/>
      <c r="Q301" s="233"/>
      <c r="R301" s="233"/>
      <c r="S301" s="233"/>
      <c r="T301" s="233"/>
      <c r="U301" s="233"/>
      <c r="V301" s="236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33"/>
      <c r="AI301" s="233"/>
      <c r="AJ301" s="233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33"/>
      <c r="AV301" s="640"/>
    </row>
    <row r="302" spans="1:48" s="234" customFormat="1" ht="19.5" customHeight="1">
      <c r="A302" s="526"/>
      <c r="B302" s="474"/>
      <c r="C302" s="656"/>
      <c r="D302" s="474"/>
      <c r="E302" s="476"/>
      <c r="F302" s="232"/>
      <c r="G302" s="232"/>
      <c r="H302" s="232"/>
      <c r="I302" s="232"/>
      <c r="J302" s="517"/>
      <c r="K302" s="517"/>
      <c r="L302" s="515"/>
      <c r="M302" s="515"/>
      <c r="N302" s="233"/>
      <c r="O302" s="233"/>
      <c r="P302" s="233"/>
      <c r="Q302" s="233"/>
      <c r="R302" s="233"/>
      <c r="S302" s="233"/>
      <c r="T302" s="233"/>
      <c r="U302" s="233"/>
      <c r="V302" s="236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33"/>
      <c r="AI302" s="233"/>
      <c r="AJ302" s="233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33"/>
      <c r="AV302" s="640"/>
    </row>
    <row r="303" spans="1:48" ht="19.5" customHeight="1">
      <c r="A303" s="526"/>
      <c r="B303" s="474"/>
      <c r="C303" s="656"/>
      <c r="D303" s="474"/>
      <c r="E303" s="476"/>
      <c r="F303" s="6" t="s">
        <v>19</v>
      </c>
      <c r="G303" s="6" t="s">
        <v>22</v>
      </c>
      <c r="H303" s="6" t="s">
        <v>59</v>
      </c>
      <c r="I303" s="6" t="s">
        <v>297</v>
      </c>
      <c r="J303" s="517"/>
      <c r="K303" s="517"/>
      <c r="L303" s="515"/>
      <c r="M303" s="515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5"/>
        <v>0</v>
      </c>
      <c r="V303" s="5" t="s">
        <v>8</v>
      </c>
      <c r="W303" s="93">
        <v>0</v>
      </c>
      <c r="X303" s="93">
        <v>0</v>
      </c>
      <c r="Y303" s="93">
        <v>0</v>
      </c>
      <c r="Z303" s="93">
        <v>0</v>
      </c>
      <c r="AA303" s="93">
        <v>0</v>
      </c>
      <c r="AB303" s="93">
        <v>0</v>
      </c>
      <c r="AC303" s="93">
        <v>0</v>
      </c>
      <c r="AD303" s="93">
        <v>0</v>
      </c>
      <c r="AE303" s="93">
        <v>0</v>
      </c>
      <c r="AF303" s="93">
        <v>0</v>
      </c>
      <c r="AG303" s="93">
        <v>0</v>
      </c>
      <c r="AH303" s="5">
        <v>0</v>
      </c>
      <c r="AI303" s="5">
        <v>0</v>
      </c>
      <c r="AJ303" s="5">
        <v>0</v>
      </c>
      <c r="AK303" s="93">
        <v>0</v>
      </c>
      <c r="AL303" s="93">
        <v>0</v>
      </c>
      <c r="AM303" s="93">
        <v>0</v>
      </c>
      <c r="AN303" s="93">
        <v>0</v>
      </c>
      <c r="AO303" s="93">
        <v>0</v>
      </c>
      <c r="AP303" s="93">
        <v>0</v>
      </c>
      <c r="AQ303" s="93">
        <v>0</v>
      </c>
      <c r="AR303" s="93">
        <v>0</v>
      </c>
      <c r="AS303" s="93">
        <v>0</v>
      </c>
      <c r="AT303" s="93">
        <v>0</v>
      </c>
      <c r="AU303" s="5">
        <v>0</v>
      </c>
      <c r="AV303" s="640"/>
    </row>
    <row r="304" spans="1:48" ht="19.5" customHeight="1">
      <c r="A304" s="526"/>
      <c r="B304" s="474"/>
      <c r="C304" s="656"/>
      <c r="D304" s="474"/>
      <c r="E304" s="476"/>
      <c r="F304" s="476" t="s">
        <v>39</v>
      </c>
      <c r="G304" s="476" t="s">
        <v>21</v>
      </c>
      <c r="H304" s="476" t="s">
        <v>59</v>
      </c>
      <c r="I304" s="476" t="s">
        <v>317</v>
      </c>
      <c r="J304" s="517"/>
      <c r="K304" s="517"/>
      <c r="L304" s="515"/>
      <c r="M304" s="515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5"/>
        <v>0</v>
      </c>
      <c r="V304" s="7" t="s">
        <v>50</v>
      </c>
      <c r="W304" s="93">
        <v>0</v>
      </c>
      <c r="X304" s="93">
        <v>0</v>
      </c>
      <c r="Y304" s="93">
        <v>0</v>
      </c>
      <c r="Z304" s="93">
        <v>0</v>
      </c>
      <c r="AA304" s="93">
        <v>0</v>
      </c>
      <c r="AB304" s="93">
        <v>0</v>
      </c>
      <c r="AC304" s="93">
        <v>0</v>
      </c>
      <c r="AD304" s="93">
        <v>0</v>
      </c>
      <c r="AE304" s="93">
        <v>0</v>
      </c>
      <c r="AF304" s="93">
        <v>0</v>
      </c>
      <c r="AG304" s="93">
        <v>0</v>
      </c>
      <c r="AH304" s="5">
        <v>0</v>
      </c>
      <c r="AI304" s="5">
        <v>0</v>
      </c>
      <c r="AJ304" s="5">
        <v>0</v>
      </c>
      <c r="AK304" s="93">
        <v>0</v>
      </c>
      <c r="AL304" s="93">
        <v>0</v>
      </c>
      <c r="AM304" s="93">
        <v>0</v>
      </c>
      <c r="AN304" s="93">
        <v>0</v>
      </c>
      <c r="AO304" s="93">
        <v>0</v>
      </c>
      <c r="AP304" s="93">
        <v>0</v>
      </c>
      <c r="AQ304" s="93">
        <v>0</v>
      </c>
      <c r="AR304" s="93">
        <v>0</v>
      </c>
      <c r="AS304" s="93">
        <v>0</v>
      </c>
      <c r="AT304" s="93">
        <v>0</v>
      </c>
      <c r="AU304" s="5">
        <v>0</v>
      </c>
      <c r="AV304" s="640"/>
    </row>
    <row r="305" spans="1:48" ht="19.5" customHeight="1">
      <c r="A305" s="526"/>
      <c r="B305" s="474"/>
      <c r="C305" s="656"/>
      <c r="D305" s="474"/>
      <c r="E305" s="476"/>
      <c r="F305" s="476"/>
      <c r="G305" s="476"/>
      <c r="H305" s="476"/>
      <c r="I305" s="476"/>
      <c r="J305" s="517"/>
      <c r="K305" s="517"/>
      <c r="L305" s="515"/>
      <c r="M305" s="515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5"/>
        <v>0</v>
      </c>
      <c r="V305" s="7" t="s">
        <v>51</v>
      </c>
      <c r="W305" s="93">
        <v>0</v>
      </c>
      <c r="X305" s="93">
        <v>0</v>
      </c>
      <c r="Y305" s="93">
        <v>0</v>
      </c>
      <c r="Z305" s="93">
        <v>0</v>
      </c>
      <c r="AA305" s="93">
        <v>0</v>
      </c>
      <c r="AB305" s="93">
        <v>0</v>
      </c>
      <c r="AC305" s="93">
        <v>0</v>
      </c>
      <c r="AD305" s="93">
        <v>0</v>
      </c>
      <c r="AE305" s="93">
        <v>0</v>
      </c>
      <c r="AF305" s="93">
        <v>0</v>
      </c>
      <c r="AG305" s="93">
        <v>0</v>
      </c>
      <c r="AH305" s="5">
        <v>0</v>
      </c>
      <c r="AI305" s="5">
        <v>0</v>
      </c>
      <c r="AJ305" s="5">
        <v>0</v>
      </c>
      <c r="AK305" s="93">
        <v>0</v>
      </c>
      <c r="AL305" s="93">
        <v>0</v>
      </c>
      <c r="AM305" s="93">
        <v>0</v>
      </c>
      <c r="AN305" s="93">
        <v>0</v>
      </c>
      <c r="AO305" s="93">
        <v>0</v>
      </c>
      <c r="AP305" s="93">
        <v>0</v>
      </c>
      <c r="AQ305" s="93">
        <v>0</v>
      </c>
      <c r="AR305" s="93">
        <v>0</v>
      </c>
      <c r="AS305" s="93">
        <v>0</v>
      </c>
      <c r="AT305" s="93">
        <v>0</v>
      </c>
      <c r="AU305" s="5">
        <v>0</v>
      </c>
      <c r="AV305" s="640"/>
    </row>
    <row r="306" spans="1:48" ht="18" customHeight="1">
      <c r="A306" s="526"/>
      <c r="B306" s="474"/>
      <c r="C306" s="656"/>
      <c r="D306" s="474"/>
      <c r="E306" s="476"/>
      <c r="F306" s="476"/>
      <c r="G306" s="476"/>
      <c r="H306" s="476"/>
      <c r="I306" s="476"/>
      <c r="J306" s="517"/>
      <c r="K306" s="517"/>
      <c r="L306" s="515"/>
      <c r="M306" s="515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5"/>
        <v>0</v>
      </c>
      <c r="V306" s="7" t="s">
        <v>52</v>
      </c>
      <c r="W306" s="93">
        <v>0</v>
      </c>
      <c r="X306" s="93">
        <v>0</v>
      </c>
      <c r="Y306" s="93">
        <v>0</v>
      </c>
      <c r="Z306" s="93">
        <v>0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5">
        <v>0</v>
      </c>
      <c r="AI306" s="5">
        <v>0</v>
      </c>
      <c r="AJ306" s="5">
        <v>0</v>
      </c>
      <c r="AK306" s="93">
        <v>0</v>
      </c>
      <c r="AL306" s="93">
        <v>0</v>
      </c>
      <c r="AM306" s="93">
        <v>0</v>
      </c>
      <c r="AN306" s="93">
        <v>0</v>
      </c>
      <c r="AO306" s="93">
        <v>0</v>
      </c>
      <c r="AP306" s="93">
        <v>0</v>
      </c>
      <c r="AQ306" s="93">
        <v>0</v>
      </c>
      <c r="AR306" s="93">
        <v>0</v>
      </c>
      <c r="AS306" s="93">
        <v>0</v>
      </c>
      <c r="AT306" s="93">
        <v>0</v>
      </c>
      <c r="AU306" s="5">
        <v>0</v>
      </c>
      <c r="AV306" s="639"/>
    </row>
    <row r="307" spans="1:48" ht="17.25" customHeight="1">
      <c r="A307" s="526"/>
      <c r="B307" s="474"/>
      <c r="C307" s="656"/>
      <c r="D307" s="474"/>
      <c r="E307" s="476"/>
      <c r="F307" s="476"/>
      <c r="G307" s="476"/>
      <c r="H307" s="476"/>
      <c r="I307" s="476"/>
      <c r="J307" s="517"/>
      <c r="K307" s="517"/>
      <c r="L307" s="515"/>
      <c r="M307" s="515"/>
      <c r="N307" s="230">
        <f t="shared" ref="N307:T307" si="127">SUM(N299:N306)</f>
        <v>0.61667000000000005</v>
      </c>
      <c r="O307" s="230">
        <f t="shared" si="127"/>
        <v>6.6655499999999996</v>
      </c>
      <c r="P307" s="230">
        <f t="shared" si="127"/>
        <v>0.88868999999999998</v>
      </c>
      <c r="Q307" s="230">
        <f t="shared" si="127"/>
        <v>4.8093899999999996</v>
      </c>
      <c r="R307" s="230">
        <f t="shared" si="127"/>
        <v>9.5029800000000009</v>
      </c>
      <c r="S307" s="230">
        <f t="shared" si="127"/>
        <v>0</v>
      </c>
      <c r="T307" s="230">
        <f t="shared" si="127"/>
        <v>0</v>
      </c>
      <c r="U307" s="231">
        <f t="shared" si="125"/>
        <v>22.483280000000001</v>
      </c>
      <c r="V307" s="231" t="s">
        <v>11</v>
      </c>
      <c r="W307" s="193">
        <f t="shared" ref="W307" si="128">SUM(W299:W306)</f>
        <v>4809.3900000000003</v>
      </c>
      <c r="X307" s="193">
        <f>X299+X303+X304+X305+X306</f>
        <v>2975.0160000000001</v>
      </c>
      <c r="Y307" s="193">
        <f t="shared" ref="Y307:AU307" si="129">Y299+Y303+Y304+Y305+Y306</f>
        <v>0</v>
      </c>
      <c r="Z307" s="193">
        <f t="shared" si="129"/>
        <v>0</v>
      </c>
      <c r="AA307" s="193">
        <f t="shared" si="129"/>
        <v>0</v>
      </c>
      <c r="AB307" s="193">
        <f t="shared" si="129"/>
        <v>0</v>
      </c>
      <c r="AC307" s="193">
        <f t="shared" si="129"/>
        <v>0</v>
      </c>
      <c r="AD307" s="193">
        <f t="shared" si="129"/>
        <v>0</v>
      </c>
      <c r="AE307" s="193">
        <f t="shared" si="129"/>
        <v>0</v>
      </c>
      <c r="AF307" s="193">
        <f t="shared" si="129"/>
        <v>0</v>
      </c>
      <c r="AG307" s="193">
        <f t="shared" si="129"/>
        <v>0</v>
      </c>
      <c r="AH307" s="230">
        <f t="shared" si="129"/>
        <v>0</v>
      </c>
      <c r="AI307" s="230">
        <f t="shared" si="129"/>
        <v>0</v>
      </c>
      <c r="AJ307" s="230">
        <f t="shared" si="129"/>
        <v>0</v>
      </c>
      <c r="AK307" s="193">
        <f t="shared" si="129"/>
        <v>0</v>
      </c>
      <c r="AL307" s="193">
        <f t="shared" si="129"/>
        <v>0</v>
      </c>
      <c r="AM307" s="193">
        <f t="shared" si="129"/>
        <v>0</v>
      </c>
      <c r="AN307" s="193">
        <f t="shared" si="129"/>
        <v>0</v>
      </c>
      <c r="AO307" s="193">
        <f t="shared" si="129"/>
        <v>0</v>
      </c>
      <c r="AP307" s="193">
        <f t="shared" si="129"/>
        <v>0</v>
      </c>
      <c r="AQ307" s="193">
        <f t="shared" si="129"/>
        <v>0</v>
      </c>
      <c r="AR307" s="193">
        <f t="shared" si="129"/>
        <v>0</v>
      </c>
      <c r="AS307" s="193">
        <f t="shared" si="129"/>
        <v>0</v>
      </c>
      <c r="AT307" s="193">
        <f t="shared" si="129"/>
        <v>0</v>
      </c>
      <c r="AU307" s="230">
        <f t="shared" si="129"/>
        <v>0</v>
      </c>
      <c r="AV307" s="328"/>
    </row>
    <row r="308" spans="1:48" ht="19.5" customHeight="1">
      <c r="A308" s="526"/>
      <c r="B308" s="474" t="s">
        <v>242</v>
      </c>
      <c r="C308" s="656" t="s">
        <v>965</v>
      </c>
      <c r="D308" s="474" t="s">
        <v>267</v>
      </c>
      <c r="E308" s="476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517">
        <v>2021</v>
      </c>
      <c r="K308" s="517">
        <v>2021</v>
      </c>
      <c r="L308" s="515">
        <v>9.9091000000000005</v>
      </c>
      <c r="M308" s="515">
        <f t="shared" ref="M308" si="130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5"/>
        <v>9.9091000000000005</v>
      </c>
      <c r="V308" s="7" t="s">
        <v>3</v>
      </c>
      <c r="W308" s="93">
        <v>7317.14</v>
      </c>
      <c r="X308" s="93">
        <v>0</v>
      </c>
      <c r="Y308" s="93">
        <v>0</v>
      </c>
      <c r="Z308" s="93">
        <v>0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5">
        <v>0</v>
      </c>
      <c r="AI308" s="5">
        <v>0</v>
      </c>
      <c r="AJ308" s="5">
        <v>0</v>
      </c>
      <c r="AK308" s="93">
        <v>0</v>
      </c>
      <c r="AL308" s="93">
        <v>0</v>
      </c>
      <c r="AM308" s="93">
        <v>0</v>
      </c>
      <c r="AN308" s="93">
        <v>0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5">
        <v>0</v>
      </c>
      <c r="AV308" s="636" t="s">
        <v>1002</v>
      </c>
    </row>
    <row r="309" spans="1:48" ht="19.5" customHeight="1">
      <c r="A309" s="526"/>
      <c r="B309" s="474"/>
      <c r="C309" s="656"/>
      <c r="D309" s="474"/>
      <c r="E309" s="476"/>
      <c r="F309" s="6" t="s">
        <v>19</v>
      </c>
      <c r="G309" s="6" t="s">
        <v>22</v>
      </c>
      <c r="H309" s="6" t="s">
        <v>297</v>
      </c>
      <c r="I309" s="6" t="s">
        <v>297</v>
      </c>
      <c r="J309" s="517"/>
      <c r="K309" s="517"/>
      <c r="L309" s="515"/>
      <c r="M309" s="515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5"/>
        <v>0</v>
      </c>
      <c r="V309" s="5" t="s">
        <v>8</v>
      </c>
      <c r="W309" s="93">
        <v>0</v>
      </c>
      <c r="X309" s="93">
        <v>0</v>
      </c>
      <c r="Y309" s="93">
        <v>0</v>
      </c>
      <c r="Z309" s="93">
        <v>0</v>
      </c>
      <c r="AA309" s="93">
        <v>0</v>
      </c>
      <c r="AB309" s="93">
        <v>0</v>
      </c>
      <c r="AC309" s="93">
        <v>0</v>
      </c>
      <c r="AD309" s="93">
        <v>0</v>
      </c>
      <c r="AE309" s="93">
        <v>0</v>
      </c>
      <c r="AF309" s="93">
        <v>0</v>
      </c>
      <c r="AG309" s="93">
        <v>0</v>
      </c>
      <c r="AH309" s="5">
        <v>0</v>
      </c>
      <c r="AI309" s="5">
        <v>0</v>
      </c>
      <c r="AJ309" s="5">
        <v>0</v>
      </c>
      <c r="AK309" s="93">
        <v>0</v>
      </c>
      <c r="AL309" s="93">
        <v>0</v>
      </c>
      <c r="AM309" s="93">
        <v>0</v>
      </c>
      <c r="AN309" s="93">
        <v>0</v>
      </c>
      <c r="AO309" s="93">
        <v>0</v>
      </c>
      <c r="AP309" s="93">
        <v>0</v>
      </c>
      <c r="AQ309" s="93">
        <v>0</v>
      </c>
      <c r="AR309" s="93">
        <v>0</v>
      </c>
      <c r="AS309" s="93">
        <v>0</v>
      </c>
      <c r="AT309" s="93">
        <v>0</v>
      </c>
      <c r="AU309" s="5">
        <v>0</v>
      </c>
      <c r="AV309" s="637"/>
    </row>
    <row r="310" spans="1:48" ht="19.5" customHeight="1">
      <c r="A310" s="526"/>
      <c r="B310" s="474"/>
      <c r="C310" s="656"/>
      <c r="D310" s="474"/>
      <c r="E310" s="476"/>
      <c r="F310" s="476" t="s">
        <v>39</v>
      </c>
      <c r="G310" s="476" t="s">
        <v>21</v>
      </c>
      <c r="H310" s="476" t="s">
        <v>297</v>
      </c>
      <c r="I310" s="476" t="s">
        <v>297</v>
      </c>
      <c r="J310" s="517"/>
      <c r="K310" s="517"/>
      <c r="L310" s="515"/>
      <c r="M310" s="515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5"/>
        <v>0</v>
      </c>
      <c r="V310" s="7" t="s">
        <v>50</v>
      </c>
      <c r="W310" s="93">
        <v>0</v>
      </c>
      <c r="X310" s="93">
        <v>0</v>
      </c>
      <c r="Y310" s="93">
        <v>0</v>
      </c>
      <c r="Z310" s="93">
        <v>0</v>
      </c>
      <c r="AA310" s="93">
        <v>0</v>
      </c>
      <c r="AB310" s="93">
        <v>0</v>
      </c>
      <c r="AC310" s="93">
        <v>0</v>
      </c>
      <c r="AD310" s="93">
        <v>0</v>
      </c>
      <c r="AE310" s="93">
        <v>0</v>
      </c>
      <c r="AF310" s="93">
        <v>0</v>
      </c>
      <c r="AG310" s="93">
        <v>0</v>
      </c>
      <c r="AH310" s="5">
        <v>0</v>
      </c>
      <c r="AI310" s="5">
        <v>0</v>
      </c>
      <c r="AJ310" s="5">
        <v>0</v>
      </c>
      <c r="AK310" s="93">
        <v>0</v>
      </c>
      <c r="AL310" s="93">
        <v>0</v>
      </c>
      <c r="AM310" s="93">
        <v>0</v>
      </c>
      <c r="AN310" s="93">
        <v>0</v>
      </c>
      <c r="AO310" s="93">
        <v>0</v>
      </c>
      <c r="AP310" s="93">
        <v>0</v>
      </c>
      <c r="AQ310" s="93">
        <v>0</v>
      </c>
      <c r="AR310" s="93">
        <v>0</v>
      </c>
      <c r="AS310" s="93">
        <v>0</v>
      </c>
      <c r="AT310" s="93">
        <v>0</v>
      </c>
      <c r="AU310" s="5">
        <v>0</v>
      </c>
      <c r="AV310" s="637"/>
    </row>
    <row r="311" spans="1:48" ht="19.5" customHeight="1">
      <c r="A311" s="526"/>
      <c r="B311" s="474"/>
      <c r="C311" s="656"/>
      <c r="D311" s="474"/>
      <c r="E311" s="476"/>
      <c r="F311" s="476"/>
      <c r="G311" s="476"/>
      <c r="H311" s="476"/>
      <c r="I311" s="476"/>
      <c r="J311" s="517"/>
      <c r="K311" s="517"/>
      <c r="L311" s="515"/>
      <c r="M311" s="515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5"/>
        <v>0</v>
      </c>
      <c r="V311" s="7" t="s">
        <v>51</v>
      </c>
      <c r="W311" s="93">
        <v>0</v>
      </c>
      <c r="X311" s="93">
        <v>0</v>
      </c>
      <c r="Y311" s="93">
        <v>0</v>
      </c>
      <c r="Z311" s="93">
        <v>0</v>
      </c>
      <c r="AA311" s="93">
        <v>0</v>
      </c>
      <c r="AB311" s="93">
        <v>0</v>
      </c>
      <c r="AC311" s="93">
        <v>0</v>
      </c>
      <c r="AD311" s="93">
        <v>0</v>
      </c>
      <c r="AE311" s="93">
        <v>0</v>
      </c>
      <c r="AF311" s="93">
        <v>0</v>
      </c>
      <c r="AG311" s="93">
        <v>0</v>
      </c>
      <c r="AH311" s="5">
        <v>0</v>
      </c>
      <c r="AI311" s="5">
        <v>0</v>
      </c>
      <c r="AJ311" s="5">
        <v>0</v>
      </c>
      <c r="AK311" s="93">
        <v>0</v>
      </c>
      <c r="AL311" s="93">
        <v>0</v>
      </c>
      <c r="AM311" s="93">
        <v>0</v>
      </c>
      <c r="AN311" s="93">
        <v>0</v>
      </c>
      <c r="AO311" s="93">
        <v>0</v>
      </c>
      <c r="AP311" s="93">
        <v>0</v>
      </c>
      <c r="AQ311" s="93">
        <v>0</v>
      </c>
      <c r="AR311" s="93">
        <v>0</v>
      </c>
      <c r="AS311" s="93">
        <v>0</v>
      </c>
      <c r="AT311" s="93">
        <v>0</v>
      </c>
      <c r="AU311" s="5">
        <v>0</v>
      </c>
      <c r="AV311" s="637"/>
    </row>
    <row r="312" spans="1:48" ht="18" customHeight="1">
      <c r="A312" s="526"/>
      <c r="B312" s="474"/>
      <c r="C312" s="656"/>
      <c r="D312" s="474"/>
      <c r="E312" s="476"/>
      <c r="F312" s="476"/>
      <c r="G312" s="476"/>
      <c r="H312" s="476"/>
      <c r="I312" s="476"/>
      <c r="J312" s="517"/>
      <c r="K312" s="517"/>
      <c r="L312" s="515"/>
      <c r="M312" s="515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5"/>
        <v>0</v>
      </c>
      <c r="V312" s="7" t="s">
        <v>52</v>
      </c>
      <c r="W312" s="93">
        <v>0</v>
      </c>
      <c r="X312" s="93">
        <v>0</v>
      </c>
      <c r="Y312" s="93">
        <v>0</v>
      </c>
      <c r="Z312" s="93">
        <v>0</v>
      </c>
      <c r="AA312" s="93">
        <v>0</v>
      </c>
      <c r="AB312" s="93">
        <v>0</v>
      </c>
      <c r="AC312" s="93">
        <v>0</v>
      </c>
      <c r="AD312" s="93">
        <v>0</v>
      </c>
      <c r="AE312" s="93">
        <v>0</v>
      </c>
      <c r="AF312" s="93">
        <v>0</v>
      </c>
      <c r="AG312" s="93">
        <v>0</v>
      </c>
      <c r="AH312" s="5">
        <v>0</v>
      </c>
      <c r="AI312" s="5">
        <v>0</v>
      </c>
      <c r="AJ312" s="5">
        <v>0</v>
      </c>
      <c r="AK312" s="93">
        <v>0</v>
      </c>
      <c r="AL312" s="93">
        <v>0</v>
      </c>
      <c r="AM312" s="93">
        <v>0</v>
      </c>
      <c r="AN312" s="93">
        <v>0</v>
      </c>
      <c r="AO312" s="93">
        <v>0</v>
      </c>
      <c r="AP312" s="93">
        <v>0</v>
      </c>
      <c r="AQ312" s="93">
        <v>0</v>
      </c>
      <c r="AR312" s="93">
        <v>0</v>
      </c>
      <c r="AS312" s="93">
        <v>0</v>
      </c>
      <c r="AT312" s="93">
        <v>0</v>
      </c>
      <c r="AU312" s="5">
        <v>0</v>
      </c>
      <c r="AV312" s="638"/>
    </row>
    <row r="313" spans="1:48" ht="17.25" customHeight="1">
      <c r="A313" s="526"/>
      <c r="B313" s="474"/>
      <c r="C313" s="656"/>
      <c r="D313" s="474"/>
      <c r="E313" s="476"/>
      <c r="F313" s="476"/>
      <c r="G313" s="476"/>
      <c r="H313" s="476"/>
      <c r="I313" s="476"/>
      <c r="J313" s="517"/>
      <c r="K313" s="517"/>
      <c r="L313" s="515"/>
      <c r="M313" s="515"/>
      <c r="N313" s="230">
        <f t="shared" ref="N313:T313" si="131">SUM(N308:N312)</f>
        <v>0</v>
      </c>
      <c r="O313" s="230">
        <f t="shared" si="131"/>
        <v>0</v>
      </c>
      <c r="P313" s="230">
        <f t="shared" si="131"/>
        <v>2.5919599999999998</v>
      </c>
      <c r="Q313" s="230">
        <f t="shared" si="131"/>
        <v>7.3171400000000002</v>
      </c>
      <c r="R313" s="230">
        <f t="shared" si="131"/>
        <v>0</v>
      </c>
      <c r="S313" s="230">
        <f t="shared" si="131"/>
        <v>0</v>
      </c>
      <c r="T313" s="230">
        <f t="shared" si="131"/>
        <v>0</v>
      </c>
      <c r="U313" s="231">
        <f t="shared" si="125"/>
        <v>9.9091000000000005</v>
      </c>
      <c r="V313" s="231" t="s">
        <v>11</v>
      </c>
      <c r="W313" s="193">
        <f t="shared" ref="W313:AU313" si="132">SUM(W308:W312)</f>
        <v>7317.14</v>
      </c>
      <c r="X313" s="193">
        <f t="shared" si="132"/>
        <v>0</v>
      </c>
      <c r="Y313" s="193">
        <f t="shared" si="132"/>
        <v>0</v>
      </c>
      <c r="Z313" s="193">
        <f t="shared" si="132"/>
        <v>0</v>
      </c>
      <c r="AA313" s="193">
        <f t="shared" si="132"/>
        <v>0</v>
      </c>
      <c r="AB313" s="193">
        <f t="shared" si="132"/>
        <v>0</v>
      </c>
      <c r="AC313" s="193">
        <f t="shared" si="132"/>
        <v>0</v>
      </c>
      <c r="AD313" s="193">
        <f t="shared" si="132"/>
        <v>0</v>
      </c>
      <c r="AE313" s="193">
        <f t="shared" si="132"/>
        <v>0</v>
      </c>
      <c r="AF313" s="193">
        <f t="shared" si="132"/>
        <v>0</v>
      </c>
      <c r="AG313" s="193">
        <f t="shared" si="132"/>
        <v>0</v>
      </c>
      <c r="AH313" s="230">
        <f t="shared" si="132"/>
        <v>0</v>
      </c>
      <c r="AI313" s="230">
        <f t="shared" si="132"/>
        <v>0</v>
      </c>
      <c r="AJ313" s="230">
        <f t="shared" si="132"/>
        <v>0</v>
      </c>
      <c r="AK313" s="193">
        <f t="shared" si="132"/>
        <v>0</v>
      </c>
      <c r="AL313" s="193">
        <f t="shared" si="132"/>
        <v>0</v>
      </c>
      <c r="AM313" s="193">
        <f t="shared" si="132"/>
        <v>0</v>
      </c>
      <c r="AN313" s="193">
        <f t="shared" si="132"/>
        <v>0</v>
      </c>
      <c r="AO313" s="193">
        <f t="shared" si="132"/>
        <v>0</v>
      </c>
      <c r="AP313" s="193">
        <f t="shared" si="132"/>
        <v>0</v>
      </c>
      <c r="AQ313" s="193">
        <f t="shared" si="132"/>
        <v>0</v>
      </c>
      <c r="AR313" s="193">
        <f t="shared" si="132"/>
        <v>0</v>
      </c>
      <c r="AS313" s="193">
        <f t="shared" si="132"/>
        <v>0</v>
      </c>
      <c r="AT313" s="193">
        <f t="shared" si="132"/>
        <v>0</v>
      </c>
      <c r="AU313" s="230">
        <f t="shared" si="132"/>
        <v>0</v>
      </c>
      <c r="AV313" s="328"/>
    </row>
    <row r="314" spans="1:48" ht="19.5" customHeight="1">
      <c r="A314" s="526"/>
      <c r="B314" s="474" t="s">
        <v>243</v>
      </c>
      <c r="C314" s="656" t="s">
        <v>105</v>
      </c>
      <c r="D314" s="474" t="s">
        <v>268</v>
      </c>
      <c r="E314" s="476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517">
        <v>2020</v>
      </c>
      <c r="K314" s="517">
        <v>2022</v>
      </c>
      <c r="L314" s="515">
        <v>12.912570000000001</v>
      </c>
      <c r="M314" s="515">
        <f t="shared" ref="M314" si="133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5"/>
        <v>12.912570000000001</v>
      </c>
      <c r="V314" s="7" t="s">
        <v>3</v>
      </c>
      <c r="W314" s="93">
        <v>11314.88</v>
      </c>
      <c r="X314" s="93">
        <v>0</v>
      </c>
      <c r="Y314" s="93">
        <v>0</v>
      </c>
      <c r="Z314" s="93">
        <v>0</v>
      </c>
      <c r="AA314" s="93">
        <v>0</v>
      </c>
      <c r="AB314" s="93">
        <v>0</v>
      </c>
      <c r="AC314" s="93">
        <v>0</v>
      </c>
      <c r="AD314" s="93">
        <v>0</v>
      </c>
      <c r="AE314" s="93">
        <v>0</v>
      </c>
      <c r="AF314" s="93">
        <v>0</v>
      </c>
      <c r="AG314" s="93">
        <v>0</v>
      </c>
      <c r="AH314" s="5">
        <v>0</v>
      </c>
      <c r="AI314" s="5">
        <v>0</v>
      </c>
      <c r="AJ314" s="5">
        <v>0</v>
      </c>
      <c r="AK314" s="93">
        <v>0</v>
      </c>
      <c r="AL314" s="93">
        <v>0</v>
      </c>
      <c r="AM314" s="93">
        <v>0</v>
      </c>
      <c r="AN314" s="93">
        <v>0</v>
      </c>
      <c r="AO314" s="93">
        <v>0</v>
      </c>
      <c r="AP314" s="93">
        <v>0</v>
      </c>
      <c r="AQ314" s="93">
        <v>0</v>
      </c>
      <c r="AR314" s="93">
        <v>0</v>
      </c>
      <c r="AS314" s="93">
        <v>0</v>
      </c>
      <c r="AT314" s="93">
        <v>0</v>
      </c>
      <c r="AU314" s="5">
        <v>0</v>
      </c>
      <c r="AV314" s="636" t="s">
        <v>1003</v>
      </c>
    </row>
    <row r="315" spans="1:48" ht="19.5" hidden="1" customHeight="1">
      <c r="A315" s="526"/>
      <c r="B315" s="474"/>
      <c r="C315" s="656"/>
      <c r="D315" s="474"/>
      <c r="E315" s="476"/>
      <c r="F315" s="6"/>
      <c r="G315" s="6"/>
      <c r="H315" s="6"/>
      <c r="I315" s="6"/>
      <c r="J315" s="517"/>
      <c r="K315" s="517"/>
      <c r="L315" s="515"/>
      <c r="M315" s="515"/>
      <c r="N315" s="5"/>
      <c r="O315" s="5"/>
      <c r="P315" s="5"/>
      <c r="Q315" s="5"/>
      <c r="R315" s="5"/>
      <c r="S315" s="5"/>
      <c r="T315" s="5"/>
      <c r="U315" s="5"/>
      <c r="V315" s="7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5"/>
      <c r="AI315" s="5"/>
      <c r="AJ315" s="5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5"/>
      <c r="AV315" s="637"/>
    </row>
    <row r="316" spans="1:48" ht="19.5" customHeight="1">
      <c r="A316" s="526"/>
      <c r="B316" s="474"/>
      <c r="C316" s="656"/>
      <c r="D316" s="474"/>
      <c r="E316" s="476"/>
      <c r="F316" s="6" t="s">
        <v>19</v>
      </c>
      <c r="G316" s="6" t="s">
        <v>22</v>
      </c>
      <c r="H316" s="6" t="s">
        <v>297</v>
      </c>
      <c r="I316" s="6" t="s">
        <v>297</v>
      </c>
      <c r="J316" s="517"/>
      <c r="K316" s="517"/>
      <c r="L316" s="515"/>
      <c r="M316" s="515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5"/>
        <v>0</v>
      </c>
      <c r="V316" s="5" t="s">
        <v>8</v>
      </c>
      <c r="W316" s="93">
        <v>0</v>
      </c>
      <c r="X316" s="93">
        <v>0</v>
      </c>
      <c r="Y316" s="93">
        <v>0</v>
      </c>
      <c r="Z316" s="93">
        <v>0</v>
      </c>
      <c r="AA316" s="93">
        <v>0</v>
      </c>
      <c r="AB316" s="93">
        <v>0</v>
      </c>
      <c r="AC316" s="93">
        <v>0</v>
      </c>
      <c r="AD316" s="93">
        <v>0</v>
      </c>
      <c r="AE316" s="93">
        <v>0</v>
      </c>
      <c r="AF316" s="93">
        <v>0</v>
      </c>
      <c r="AG316" s="93">
        <v>0</v>
      </c>
      <c r="AH316" s="5">
        <v>0</v>
      </c>
      <c r="AI316" s="5">
        <v>0</v>
      </c>
      <c r="AJ316" s="5">
        <v>0</v>
      </c>
      <c r="AK316" s="93">
        <v>0</v>
      </c>
      <c r="AL316" s="93">
        <v>0</v>
      </c>
      <c r="AM316" s="93">
        <v>0</v>
      </c>
      <c r="AN316" s="93">
        <v>0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5">
        <v>0</v>
      </c>
      <c r="AV316" s="637"/>
    </row>
    <row r="317" spans="1:48" ht="19.5" customHeight="1">
      <c r="A317" s="526"/>
      <c r="B317" s="474"/>
      <c r="C317" s="656"/>
      <c r="D317" s="474"/>
      <c r="E317" s="476"/>
      <c r="F317" s="476" t="s">
        <v>39</v>
      </c>
      <c r="G317" s="476" t="s">
        <v>21</v>
      </c>
      <c r="H317" s="476" t="s">
        <v>297</v>
      </c>
      <c r="I317" s="476" t="s">
        <v>297</v>
      </c>
      <c r="J317" s="517"/>
      <c r="K317" s="517"/>
      <c r="L317" s="515"/>
      <c r="M317" s="515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5"/>
        <v>0</v>
      </c>
      <c r="V317" s="7" t="s">
        <v>50</v>
      </c>
      <c r="W317" s="93">
        <v>0</v>
      </c>
      <c r="X317" s="93">
        <v>0</v>
      </c>
      <c r="Y317" s="93">
        <v>0</v>
      </c>
      <c r="Z317" s="93">
        <v>0</v>
      </c>
      <c r="AA317" s="93">
        <v>0</v>
      </c>
      <c r="AB317" s="93">
        <v>0</v>
      </c>
      <c r="AC317" s="93">
        <v>0</v>
      </c>
      <c r="AD317" s="93">
        <v>0</v>
      </c>
      <c r="AE317" s="93">
        <v>0</v>
      </c>
      <c r="AF317" s="93">
        <v>0</v>
      </c>
      <c r="AG317" s="93">
        <v>0</v>
      </c>
      <c r="AH317" s="5">
        <v>0</v>
      </c>
      <c r="AI317" s="5">
        <v>0</v>
      </c>
      <c r="AJ317" s="5">
        <v>0</v>
      </c>
      <c r="AK317" s="93">
        <v>0</v>
      </c>
      <c r="AL317" s="93">
        <v>0</v>
      </c>
      <c r="AM317" s="93">
        <v>0</v>
      </c>
      <c r="AN317" s="93">
        <v>0</v>
      </c>
      <c r="AO317" s="93">
        <v>0</v>
      </c>
      <c r="AP317" s="93">
        <v>0</v>
      </c>
      <c r="AQ317" s="93">
        <v>0</v>
      </c>
      <c r="AR317" s="93">
        <v>0</v>
      </c>
      <c r="AS317" s="93">
        <v>0</v>
      </c>
      <c r="AT317" s="93">
        <v>0</v>
      </c>
      <c r="AU317" s="5">
        <v>0</v>
      </c>
      <c r="AV317" s="637"/>
    </row>
    <row r="318" spans="1:48" ht="19.5" customHeight="1">
      <c r="A318" s="526"/>
      <c r="B318" s="474"/>
      <c r="C318" s="656"/>
      <c r="D318" s="474"/>
      <c r="E318" s="476"/>
      <c r="F318" s="476"/>
      <c r="G318" s="476"/>
      <c r="H318" s="476"/>
      <c r="I318" s="476"/>
      <c r="J318" s="517"/>
      <c r="K318" s="517"/>
      <c r="L318" s="515"/>
      <c r="M318" s="515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5"/>
        <v>0</v>
      </c>
      <c r="V318" s="7" t="s">
        <v>51</v>
      </c>
      <c r="W318" s="93">
        <v>0</v>
      </c>
      <c r="X318" s="93">
        <v>0</v>
      </c>
      <c r="Y318" s="93">
        <v>0</v>
      </c>
      <c r="Z318" s="93">
        <v>0</v>
      </c>
      <c r="AA318" s="93">
        <v>0</v>
      </c>
      <c r="AB318" s="93">
        <v>0</v>
      </c>
      <c r="AC318" s="93">
        <v>0</v>
      </c>
      <c r="AD318" s="93">
        <v>0</v>
      </c>
      <c r="AE318" s="93">
        <v>0</v>
      </c>
      <c r="AF318" s="93">
        <v>0</v>
      </c>
      <c r="AG318" s="93">
        <v>0</v>
      </c>
      <c r="AH318" s="5">
        <v>0</v>
      </c>
      <c r="AI318" s="5">
        <v>0</v>
      </c>
      <c r="AJ318" s="5">
        <v>0</v>
      </c>
      <c r="AK318" s="93">
        <v>0</v>
      </c>
      <c r="AL318" s="93">
        <v>0</v>
      </c>
      <c r="AM318" s="93">
        <v>0</v>
      </c>
      <c r="AN318" s="93">
        <v>0</v>
      </c>
      <c r="AO318" s="93">
        <v>0</v>
      </c>
      <c r="AP318" s="93">
        <v>0</v>
      </c>
      <c r="AQ318" s="93">
        <v>0</v>
      </c>
      <c r="AR318" s="93">
        <v>0</v>
      </c>
      <c r="AS318" s="93">
        <v>0</v>
      </c>
      <c r="AT318" s="93">
        <v>0</v>
      </c>
      <c r="AU318" s="5">
        <v>0</v>
      </c>
      <c r="AV318" s="637"/>
    </row>
    <row r="319" spans="1:48" ht="18" customHeight="1">
      <c r="A319" s="526"/>
      <c r="B319" s="474"/>
      <c r="C319" s="656"/>
      <c r="D319" s="474"/>
      <c r="E319" s="476"/>
      <c r="F319" s="476"/>
      <c r="G319" s="476"/>
      <c r="H319" s="476"/>
      <c r="I319" s="476"/>
      <c r="J319" s="517"/>
      <c r="K319" s="517"/>
      <c r="L319" s="515"/>
      <c r="M319" s="515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5"/>
        <v>0</v>
      </c>
      <c r="V319" s="7" t="s">
        <v>52</v>
      </c>
      <c r="W319" s="93">
        <v>0</v>
      </c>
      <c r="X319" s="93">
        <v>0</v>
      </c>
      <c r="Y319" s="93">
        <v>0</v>
      </c>
      <c r="Z319" s="93">
        <v>0</v>
      </c>
      <c r="AA319" s="93">
        <v>0</v>
      </c>
      <c r="AB319" s="93">
        <v>0</v>
      </c>
      <c r="AC319" s="93">
        <v>0</v>
      </c>
      <c r="AD319" s="93">
        <v>0</v>
      </c>
      <c r="AE319" s="93">
        <v>0</v>
      </c>
      <c r="AF319" s="93">
        <v>0</v>
      </c>
      <c r="AG319" s="93">
        <v>0</v>
      </c>
      <c r="AH319" s="5">
        <v>0</v>
      </c>
      <c r="AI319" s="5">
        <v>0</v>
      </c>
      <c r="AJ319" s="5">
        <v>0</v>
      </c>
      <c r="AK319" s="93">
        <v>0</v>
      </c>
      <c r="AL319" s="93">
        <v>0</v>
      </c>
      <c r="AM319" s="93">
        <v>0</v>
      </c>
      <c r="AN319" s="93">
        <v>0</v>
      </c>
      <c r="AO319" s="93">
        <v>0</v>
      </c>
      <c r="AP319" s="93">
        <v>0</v>
      </c>
      <c r="AQ319" s="93">
        <v>0</v>
      </c>
      <c r="AR319" s="93">
        <v>0</v>
      </c>
      <c r="AS319" s="93">
        <v>0</v>
      </c>
      <c r="AT319" s="93">
        <v>0</v>
      </c>
      <c r="AU319" s="5">
        <v>0</v>
      </c>
      <c r="AV319" s="639"/>
    </row>
    <row r="320" spans="1:48" ht="17.25" customHeight="1">
      <c r="A320" s="526"/>
      <c r="B320" s="474"/>
      <c r="C320" s="656"/>
      <c r="D320" s="474"/>
      <c r="E320" s="476"/>
      <c r="F320" s="476"/>
      <c r="G320" s="476"/>
      <c r="H320" s="476"/>
      <c r="I320" s="476"/>
      <c r="J320" s="517"/>
      <c r="K320" s="517"/>
      <c r="L320" s="515"/>
      <c r="M320" s="515"/>
      <c r="N320" s="230">
        <f t="shared" ref="N320:T320" si="134">SUM(N314:N319)</f>
        <v>0</v>
      </c>
      <c r="O320" s="230">
        <f t="shared" si="134"/>
        <v>0</v>
      </c>
      <c r="P320" s="230">
        <f t="shared" si="134"/>
        <v>0.98</v>
      </c>
      <c r="Q320" s="230">
        <f t="shared" si="134"/>
        <v>11.31488</v>
      </c>
      <c r="R320" s="230">
        <f t="shared" si="134"/>
        <v>0.61768999999999996</v>
      </c>
      <c r="S320" s="230">
        <f t="shared" si="134"/>
        <v>0</v>
      </c>
      <c r="T320" s="230">
        <f t="shared" si="134"/>
        <v>0</v>
      </c>
      <c r="U320" s="231">
        <f t="shared" si="125"/>
        <v>12.912570000000001</v>
      </c>
      <c r="V320" s="231" t="s">
        <v>11</v>
      </c>
      <c r="W320" s="193">
        <f t="shared" ref="W320:AU320" si="135">SUM(W314:W319)</f>
        <v>11314.88</v>
      </c>
      <c r="X320" s="193">
        <f t="shared" si="135"/>
        <v>0</v>
      </c>
      <c r="Y320" s="193">
        <f t="shared" si="135"/>
        <v>0</v>
      </c>
      <c r="Z320" s="193">
        <f t="shared" si="135"/>
        <v>0</v>
      </c>
      <c r="AA320" s="193">
        <f t="shared" si="135"/>
        <v>0</v>
      </c>
      <c r="AB320" s="193">
        <f t="shared" si="135"/>
        <v>0</v>
      </c>
      <c r="AC320" s="193">
        <f t="shared" si="135"/>
        <v>0</v>
      </c>
      <c r="AD320" s="193">
        <f t="shared" si="135"/>
        <v>0</v>
      </c>
      <c r="AE320" s="193">
        <f t="shared" si="135"/>
        <v>0</v>
      </c>
      <c r="AF320" s="193">
        <f t="shared" si="135"/>
        <v>0</v>
      </c>
      <c r="AG320" s="193">
        <f t="shared" si="135"/>
        <v>0</v>
      </c>
      <c r="AH320" s="230">
        <f t="shared" si="135"/>
        <v>0</v>
      </c>
      <c r="AI320" s="230">
        <f t="shared" si="135"/>
        <v>0</v>
      </c>
      <c r="AJ320" s="230">
        <f t="shared" si="135"/>
        <v>0</v>
      </c>
      <c r="AK320" s="193">
        <f t="shared" si="135"/>
        <v>0</v>
      </c>
      <c r="AL320" s="193">
        <f t="shared" si="135"/>
        <v>0</v>
      </c>
      <c r="AM320" s="193">
        <f t="shared" si="135"/>
        <v>0</v>
      </c>
      <c r="AN320" s="193">
        <f t="shared" si="135"/>
        <v>0</v>
      </c>
      <c r="AO320" s="193">
        <f t="shared" si="135"/>
        <v>0</v>
      </c>
      <c r="AP320" s="193">
        <f t="shared" si="135"/>
        <v>0</v>
      </c>
      <c r="AQ320" s="193">
        <f t="shared" si="135"/>
        <v>0</v>
      </c>
      <c r="AR320" s="193">
        <f t="shared" si="135"/>
        <v>0</v>
      </c>
      <c r="AS320" s="193">
        <f t="shared" si="135"/>
        <v>0</v>
      </c>
      <c r="AT320" s="193">
        <f t="shared" si="135"/>
        <v>0</v>
      </c>
      <c r="AU320" s="230">
        <f t="shared" si="135"/>
        <v>0</v>
      </c>
      <c r="AV320" s="328"/>
    </row>
    <row r="321" spans="1:48" ht="19.5" customHeight="1">
      <c r="A321" s="526"/>
      <c r="B321" s="474" t="s">
        <v>244</v>
      </c>
      <c r="C321" s="656" t="s">
        <v>106</v>
      </c>
      <c r="D321" s="474" t="s">
        <v>269</v>
      </c>
      <c r="E321" s="476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517">
        <v>2021</v>
      </c>
      <c r="K321" s="517">
        <v>2022</v>
      </c>
      <c r="L321" s="515">
        <v>1.68618</v>
      </c>
      <c r="M321" s="515">
        <f t="shared" ref="M321" si="136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5"/>
        <v>1.68618</v>
      </c>
      <c r="V321" s="7" t="s">
        <v>3</v>
      </c>
      <c r="W321" s="93">
        <v>86.18</v>
      </c>
      <c r="X321" s="93">
        <v>0</v>
      </c>
      <c r="Y321" s="93">
        <v>0</v>
      </c>
      <c r="Z321" s="93">
        <v>0</v>
      </c>
      <c r="AA321" s="93">
        <v>0</v>
      </c>
      <c r="AB321" s="93">
        <v>0</v>
      </c>
      <c r="AC321" s="93">
        <v>0</v>
      </c>
      <c r="AD321" s="93">
        <v>0</v>
      </c>
      <c r="AE321" s="93">
        <v>0</v>
      </c>
      <c r="AF321" s="93">
        <v>0</v>
      </c>
      <c r="AG321" s="93">
        <v>0</v>
      </c>
      <c r="AH321" s="5">
        <v>0</v>
      </c>
      <c r="AI321" s="5">
        <v>0</v>
      </c>
      <c r="AJ321" s="5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5">
        <v>0</v>
      </c>
      <c r="AV321" s="636" t="s">
        <v>999</v>
      </c>
    </row>
    <row r="322" spans="1:48" ht="19.5" customHeight="1">
      <c r="A322" s="526"/>
      <c r="B322" s="474"/>
      <c r="C322" s="656"/>
      <c r="D322" s="474"/>
      <c r="E322" s="476"/>
      <c r="F322" s="6" t="s">
        <v>19</v>
      </c>
      <c r="G322" s="6" t="s">
        <v>22</v>
      </c>
      <c r="H322" s="6" t="s">
        <v>297</v>
      </c>
      <c r="I322" s="6" t="s">
        <v>297</v>
      </c>
      <c r="J322" s="517"/>
      <c r="K322" s="517"/>
      <c r="L322" s="515"/>
      <c r="M322" s="515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5"/>
        <v>0</v>
      </c>
      <c r="V322" s="5" t="s">
        <v>8</v>
      </c>
      <c r="W322" s="93">
        <v>0</v>
      </c>
      <c r="X322" s="93">
        <v>0</v>
      </c>
      <c r="Y322" s="93">
        <v>0</v>
      </c>
      <c r="Z322" s="93">
        <v>0</v>
      </c>
      <c r="AA322" s="93">
        <v>0</v>
      </c>
      <c r="AB322" s="93">
        <v>0</v>
      </c>
      <c r="AC322" s="93">
        <v>0</v>
      </c>
      <c r="AD322" s="93">
        <v>0</v>
      </c>
      <c r="AE322" s="93">
        <v>0</v>
      </c>
      <c r="AF322" s="93">
        <v>0</v>
      </c>
      <c r="AG322" s="93">
        <v>0</v>
      </c>
      <c r="AH322" s="5">
        <v>0</v>
      </c>
      <c r="AI322" s="5">
        <v>0</v>
      </c>
      <c r="AJ322" s="5">
        <v>0</v>
      </c>
      <c r="AK322" s="93">
        <v>0</v>
      </c>
      <c r="AL322" s="93">
        <v>0</v>
      </c>
      <c r="AM322" s="93">
        <v>0</v>
      </c>
      <c r="AN322" s="93">
        <v>0</v>
      </c>
      <c r="AO322" s="93">
        <v>0</v>
      </c>
      <c r="AP322" s="93">
        <v>0</v>
      </c>
      <c r="AQ322" s="93">
        <v>0</v>
      </c>
      <c r="AR322" s="93">
        <v>0</v>
      </c>
      <c r="AS322" s="93">
        <v>0</v>
      </c>
      <c r="AT322" s="93">
        <v>0</v>
      </c>
      <c r="AU322" s="5">
        <v>0</v>
      </c>
      <c r="AV322" s="637"/>
    </row>
    <row r="323" spans="1:48" ht="19.5" customHeight="1">
      <c r="A323" s="526"/>
      <c r="B323" s="474"/>
      <c r="C323" s="656"/>
      <c r="D323" s="474"/>
      <c r="E323" s="476"/>
      <c r="F323" s="476" t="s">
        <v>39</v>
      </c>
      <c r="G323" s="476" t="s">
        <v>21</v>
      </c>
      <c r="H323" s="476" t="s">
        <v>297</v>
      </c>
      <c r="I323" s="476" t="s">
        <v>297</v>
      </c>
      <c r="J323" s="517"/>
      <c r="K323" s="517"/>
      <c r="L323" s="515"/>
      <c r="M323" s="515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5"/>
        <v>0</v>
      </c>
      <c r="V323" s="7" t="s">
        <v>50</v>
      </c>
      <c r="W323" s="93">
        <v>0</v>
      </c>
      <c r="X323" s="93">
        <v>0</v>
      </c>
      <c r="Y323" s="93">
        <v>0</v>
      </c>
      <c r="Z323" s="93">
        <v>0</v>
      </c>
      <c r="AA323" s="93">
        <v>0</v>
      </c>
      <c r="AB323" s="93">
        <v>0</v>
      </c>
      <c r="AC323" s="93">
        <v>0</v>
      </c>
      <c r="AD323" s="93">
        <v>0</v>
      </c>
      <c r="AE323" s="93">
        <v>0</v>
      </c>
      <c r="AF323" s="93">
        <v>0</v>
      </c>
      <c r="AG323" s="93">
        <v>0</v>
      </c>
      <c r="AH323" s="5">
        <v>0</v>
      </c>
      <c r="AI323" s="5">
        <v>0</v>
      </c>
      <c r="AJ323" s="5">
        <v>0</v>
      </c>
      <c r="AK323" s="93">
        <v>0</v>
      </c>
      <c r="AL323" s="93">
        <v>0</v>
      </c>
      <c r="AM323" s="93">
        <v>0</v>
      </c>
      <c r="AN323" s="93">
        <v>0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5">
        <v>0</v>
      </c>
      <c r="AV323" s="637"/>
    </row>
    <row r="324" spans="1:48" ht="19.5" customHeight="1">
      <c r="A324" s="526"/>
      <c r="B324" s="474"/>
      <c r="C324" s="656"/>
      <c r="D324" s="474"/>
      <c r="E324" s="476"/>
      <c r="F324" s="476"/>
      <c r="G324" s="476"/>
      <c r="H324" s="476"/>
      <c r="I324" s="476"/>
      <c r="J324" s="517"/>
      <c r="K324" s="517"/>
      <c r="L324" s="515"/>
      <c r="M324" s="515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5"/>
        <v>0</v>
      </c>
      <c r="V324" s="7" t="s">
        <v>51</v>
      </c>
      <c r="W324" s="93">
        <v>0</v>
      </c>
      <c r="X324" s="93">
        <v>0</v>
      </c>
      <c r="Y324" s="93">
        <v>0</v>
      </c>
      <c r="Z324" s="93">
        <v>0</v>
      </c>
      <c r="AA324" s="93">
        <v>0</v>
      </c>
      <c r="AB324" s="93">
        <v>0</v>
      </c>
      <c r="AC324" s="93">
        <v>0</v>
      </c>
      <c r="AD324" s="93">
        <v>0</v>
      </c>
      <c r="AE324" s="93">
        <v>0</v>
      </c>
      <c r="AF324" s="93">
        <v>0</v>
      </c>
      <c r="AG324" s="93">
        <v>0</v>
      </c>
      <c r="AH324" s="5">
        <v>0</v>
      </c>
      <c r="AI324" s="5">
        <v>0</v>
      </c>
      <c r="AJ324" s="5">
        <v>0</v>
      </c>
      <c r="AK324" s="93">
        <v>0</v>
      </c>
      <c r="AL324" s="93">
        <v>0</v>
      </c>
      <c r="AM324" s="93">
        <v>0</v>
      </c>
      <c r="AN324" s="93">
        <v>0</v>
      </c>
      <c r="AO324" s="93">
        <v>0</v>
      </c>
      <c r="AP324" s="93">
        <v>0</v>
      </c>
      <c r="AQ324" s="93">
        <v>0</v>
      </c>
      <c r="AR324" s="93">
        <v>0</v>
      </c>
      <c r="AS324" s="93">
        <v>0</v>
      </c>
      <c r="AT324" s="93">
        <v>0</v>
      </c>
      <c r="AU324" s="5">
        <v>0</v>
      </c>
      <c r="AV324" s="637"/>
    </row>
    <row r="325" spans="1:48" ht="18" customHeight="1">
      <c r="A325" s="526"/>
      <c r="B325" s="474"/>
      <c r="C325" s="656"/>
      <c r="D325" s="474"/>
      <c r="E325" s="476"/>
      <c r="F325" s="476"/>
      <c r="G325" s="476"/>
      <c r="H325" s="476"/>
      <c r="I325" s="476"/>
      <c r="J325" s="517"/>
      <c r="K325" s="517"/>
      <c r="L325" s="515"/>
      <c r="M325" s="515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5"/>
        <v>0</v>
      </c>
      <c r="V325" s="7" t="s">
        <v>52</v>
      </c>
      <c r="W325" s="93">
        <v>0</v>
      </c>
      <c r="X325" s="93">
        <v>0</v>
      </c>
      <c r="Y325" s="93">
        <v>0</v>
      </c>
      <c r="Z325" s="93">
        <v>0</v>
      </c>
      <c r="AA325" s="93">
        <v>0</v>
      </c>
      <c r="AB325" s="93">
        <v>0</v>
      </c>
      <c r="AC325" s="93">
        <v>0</v>
      </c>
      <c r="AD325" s="93">
        <v>0</v>
      </c>
      <c r="AE325" s="93">
        <v>0</v>
      </c>
      <c r="AF325" s="93">
        <v>0</v>
      </c>
      <c r="AG325" s="93">
        <v>0</v>
      </c>
      <c r="AH325" s="5">
        <v>0</v>
      </c>
      <c r="AI325" s="5">
        <v>0</v>
      </c>
      <c r="AJ325" s="5">
        <v>0</v>
      </c>
      <c r="AK325" s="93">
        <v>0</v>
      </c>
      <c r="AL325" s="93">
        <v>0</v>
      </c>
      <c r="AM325" s="93">
        <v>0</v>
      </c>
      <c r="AN325" s="93">
        <v>0</v>
      </c>
      <c r="AO325" s="93">
        <v>0</v>
      </c>
      <c r="AP325" s="93">
        <v>0</v>
      </c>
      <c r="AQ325" s="93">
        <v>0</v>
      </c>
      <c r="AR325" s="93">
        <v>0</v>
      </c>
      <c r="AS325" s="93">
        <v>0</v>
      </c>
      <c r="AT325" s="93">
        <v>0</v>
      </c>
      <c r="AU325" s="5">
        <v>0</v>
      </c>
      <c r="AV325" s="637"/>
    </row>
    <row r="326" spans="1:48" ht="17.25" customHeight="1">
      <c r="A326" s="526"/>
      <c r="B326" s="474"/>
      <c r="C326" s="656"/>
      <c r="D326" s="474"/>
      <c r="E326" s="476"/>
      <c r="F326" s="476"/>
      <c r="G326" s="476"/>
      <c r="H326" s="476"/>
      <c r="I326" s="476"/>
      <c r="J326" s="517"/>
      <c r="K326" s="517"/>
      <c r="L326" s="515"/>
      <c r="M326" s="515"/>
      <c r="N326" s="230">
        <f t="shared" ref="N326:T326" si="137">SUM(N321:N325)</f>
        <v>0</v>
      </c>
      <c r="O326" s="230">
        <f t="shared" si="137"/>
        <v>0</v>
      </c>
      <c r="P326" s="230">
        <f t="shared" si="137"/>
        <v>1.6</v>
      </c>
      <c r="Q326" s="230">
        <f t="shared" si="137"/>
        <v>8.6180000000000007E-2</v>
      </c>
      <c r="R326" s="230">
        <f t="shared" si="137"/>
        <v>0</v>
      </c>
      <c r="S326" s="230">
        <f t="shared" si="137"/>
        <v>0</v>
      </c>
      <c r="T326" s="230">
        <f t="shared" si="137"/>
        <v>0</v>
      </c>
      <c r="U326" s="231">
        <f t="shared" si="125"/>
        <v>1.68618</v>
      </c>
      <c r="V326" s="231" t="s">
        <v>11</v>
      </c>
      <c r="W326" s="193">
        <f t="shared" ref="W326:AU326" si="138">SUM(W321:W325)</f>
        <v>86.18</v>
      </c>
      <c r="X326" s="193">
        <f t="shared" si="138"/>
        <v>0</v>
      </c>
      <c r="Y326" s="193">
        <f t="shared" si="138"/>
        <v>0</v>
      </c>
      <c r="Z326" s="193">
        <f t="shared" si="138"/>
        <v>0</v>
      </c>
      <c r="AA326" s="193">
        <f t="shared" si="138"/>
        <v>0</v>
      </c>
      <c r="AB326" s="193">
        <f t="shared" si="138"/>
        <v>0</v>
      </c>
      <c r="AC326" s="193">
        <f t="shared" si="138"/>
        <v>0</v>
      </c>
      <c r="AD326" s="193">
        <f t="shared" si="138"/>
        <v>0</v>
      </c>
      <c r="AE326" s="193">
        <f t="shared" si="138"/>
        <v>0</v>
      </c>
      <c r="AF326" s="193">
        <f t="shared" si="138"/>
        <v>0</v>
      </c>
      <c r="AG326" s="193">
        <f t="shared" si="138"/>
        <v>0</v>
      </c>
      <c r="AH326" s="230">
        <f t="shared" si="138"/>
        <v>0</v>
      </c>
      <c r="AI326" s="230">
        <f t="shared" si="138"/>
        <v>0</v>
      </c>
      <c r="AJ326" s="230">
        <f t="shared" si="138"/>
        <v>0</v>
      </c>
      <c r="AK326" s="193">
        <f t="shared" si="138"/>
        <v>0</v>
      </c>
      <c r="AL326" s="193">
        <f t="shared" si="138"/>
        <v>0</v>
      </c>
      <c r="AM326" s="193">
        <f t="shared" si="138"/>
        <v>0</v>
      </c>
      <c r="AN326" s="193">
        <f t="shared" si="138"/>
        <v>0</v>
      </c>
      <c r="AO326" s="193">
        <f t="shared" si="138"/>
        <v>0</v>
      </c>
      <c r="AP326" s="193">
        <f t="shared" si="138"/>
        <v>0</v>
      </c>
      <c r="AQ326" s="193">
        <f t="shared" si="138"/>
        <v>0</v>
      </c>
      <c r="AR326" s="193">
        <f t="shared" si="138"/>
        <v>0</v>
      </c>
      <c r="AS326" s="193">
        <f t="shared" si="138"/>
        <v>0</v>
      </c>
      <c r="AT326" s="193">
        <f t="shared" si="138"/>
        <v>0</v>
      </c>
      <c r="AU326" s="230">
        <f t="shared" si="138"/>
        <v>0</v>
      </c>
      <c r="AV326" s="328"/>
    </row>
    <row r="327" spans="1:48" ht="19.5" customHeight="1">
      <c r="A327" s="526"/>
      <c r="B327" s="474" t="s">
        <v>245</v>
      </c>
      <c r="C327" s="656" t="s">
        <v>107</v>
      </c>
      <c r="D327" s="474" t="s">
        <v>270</v>
      </c>
      <c r="E327" s="476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517">
        <v>2022</v>
      </c>
      <c r="K327" s="517">
        <v>2023</v>
      </c>
      <c r="L327" s="515">
        <v>17.08165</v>
      </c>
      <c r="M327" s="515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5"/>
        <v>17.08165</v>
      </c>
      <c r="V327" s="7" t="s">
        <v>3</v>
      </c>
      <c r="W327" s="93">
        <v>1539.37</v>
      </c>
      <c r="X327" s="93">
        <v>0</v>
      </c>
      <c r="Y327" s="93">
        <v>0</v>
      </c>
      <c r="Z327" s="93">
        <v>0</v>
      </c>
      <c r="AA327" s="93">
        <v>0</v>
      </c>
      <c r="AB327" s="93">
        <v>0</v>
      </c>
      <c r="AC327" s="93">
        <v>0</v>
      </c>
      <c r="AD327" s="93">
        <v>0</v>
      </c>
      <c r="AE327" s="93">
        <v>0</v>
      </c>
      <c r="AF327" s="93">
        <v>0</v>
      </c>
      <c r="AG327" s="93">
        <v>0</v>
      </c>
      <c r="AH327" s="5">
        <v>0</v>
      </c>
      <c r="AI327" s="5">
        <v>0</v>
      </c>
      <c r="AJ327" s="5">
        <v>0</v>
      </c>
      <c r="AK327" s="93">
        <v>0</v>
      </c>
      <c r="AL327" s="93">
        <v>0</v>
      </c>
      <c r="AM327" s="93">
        <v>0</v>
      </c>
      <c r="AN327" s="93">
        <v>0</v>
      </c>
      <c r="AO327" s="93">
        <v>0</v>
      </c>
      <c r="AP327" s="93">
        <v>0</v>
      </c>
      <c r="AQ327" s="93">
        <v>0</v>
      </c>
      <c r="AR327" s="93">
        <v>0</v>
      </c>
      <c r="AS327" s="93">
        <v>0</v>
      </c>
      <c r="AT327" s="93">
        <v>0</v>
      </c>
      <c r="AU327" s="5">
        <v>0</v>
      </c>
      <c r="AV327" s="636" t="s">
        <v>1004</v>
      </c>
    </row>
    <row r="328" spans="1:48" ht="19.5" customHeight="1">
      <c r="A328" s="526"/>
      <c r="B328" s="474"/>
      <c r="C328" s="656"/>
      <c r="D328" s="474"/>
      <c r="E328" s="476"/>
      <c r="F328" s="6" t="s">
        <v>19</v>
      </c>
      <c r="G328" s="6" t="s">
        <v>22</v>
      </c>
      <c r="H328" s="6" t="s">
        <v>297</v>
      </c>
      <c r="I328" s="6" t="s">
        <v>297</v>
      </c>
      <c r="J328" s="517"/>
      <c r="K328" s="517"/>
      <c r="L328" s="515"/>
      <c r="M328" s="515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5"/>
        <v>0</v>
      </c>
      <c r="V328" s="5" t="s">
        <v>8</v>
      </c>
      <c r="W328" s="93">
        <v>0</v>
      </c>
      <c r="X328" s="93">
        <v>0</v>
      </c>
      <c r="Y328" s="93">
        <v>0</v>
      </c>
      <c r="Z328" s="93">
        <v>0</v>
      </c>
      <c r="AA328" s="93">
        <v>0</v>
      </c>
      <c r="AB328" s="93">
        <v>0</v>
      </c>
      <c r="AC328" s="93">
        <v>0</v>
      </c>
      <c r="AD328" s="93">
        <v>0</v>
      </c>
      <c r="AE328" s="93">
        <v>0</v>
      </c>
      <c r="AF328" s="93">
        <v>0</v>
      </c>
      <c r="AG328" s="93">
        <v>0</v>
      </c>
      <c r="AH328" s="5">
        <v>0</v>
      </c>
      <c r="AI328" s="5">
        <v>0</v>
      </c>
      <c r="AJ328" s="5">
        <v>0</v>
      </c>
      <c r="AK328" s="93">
        <v>0</v>
      </c>
      <c r="AL328" s="93">
        <v>0</v>
      </c>
      <c r="AM328" s="93">
        <v>0</v>
      </c>
      <c r="AN328" s="93">
        <v>0</v>
      </c>
      <c r="AO328" s="93">
        <v>0</v>
      </c>
      <c r="AP328" s="93">
        <v>0</v>
      </c>
      <c r="AQ328" s="93">
        <v>0</v>
      </c>
      <c r="AR328" s="93">
        <v>0</v>
      </c>
      <c r="AS328" s="93">
        <v>0</v>
      </c>
      <c r="AT328" s="93">
        <v>0</v>
      </c>
      <c r="AU328" s="5">
        <v>0</v>
      </c>
      <c r="AV328" s="637"/>
    </row>
    <row r="329" spans="1:48" ht="19.5" customHeight="1">
      <c r="A329" s="526"/>
      <c r="B329" s="474"/>
      <c r="C329" s="656"/>
      <c r="D329" s="474"/>
      <c r="E329" s="476"/>
      <c r="F329" s="476" t="s">
        <v>39</v>
      </c>
      <c r="G329" s="476" t="s">
        <v>21</v>
      </c>
      <c r="H329" s="476" t="s">
        <v>297</v>
      </c>
      <c r="I329" s="476" t="s">
        <v>297</v>
      </c>
      <c r="J329" s="517"/>
      <c r="K329" s="517"/>
      <c r="L329" s="515"/>
      <c r="M329" s="515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5"/>
        <v>0</v>
      </c>
      <c r="V329" s="7" t="s">
        <v>50</v>
      </c>
      <c r="W329" s="93">
        <v>0</v>
      </c>
      <c r="X329" s="93">
        <v>0</v>
      </c>
      <c r="Y329" s="93">
        <v>0</v>
      </c>
      <c r="Z329" s="93">
        <v>0</v>
      </c>
      <c r="AA329" s="93">
        <v>0</v>
      </c>
      <c r="AB329" s="93">
        <v>0</v>
      </c>
      <c r="AC329" s="93">
        <v>0</v>
      </c>
      <c r="AD329" s="93">
        <v>0</v>
      </c>
      <c r="AE329" s="93">
        <v>0</v>
      </c>
      <c r="AF329" s="93">
        <v>0</v>
      </c>
      <c r="AG329" s="93">
        <v>0</v>
      </c>
      <c r="AH329" s="5">
        <v>0</v>
      </c>
      <c r="AI329" s="5">
        <v>0</v>
      </c>
      <c r="AJ329" s="5">
        <v>0</v>
      </c>
      <c r="AK329" s="93">
        <v>0</v>
      </c>
      <c r="AL329" s="93">
        <v>0</v>
      </c>
      <c r="AM329" s="93">
        <v>0</v>
      </c>
      <c r="AN329" s="93">
        <v>0</v>
      </c>
      <c r="AO329" s="93">
        <v>0</v>
      </c>
      <c r="AP329" s="93">
        <v>0</v>
      </c>
      <c r="AQ329" s="93">
        <v>0</v>
      </c>
      <c r="AR329" s="93">
        <v>0</v>
      </c>
      <c r="AS329" s="93">
        <v>0</v>
      </c>
      <c r="AT329" s="93">
        <v>0</v>
      </c>
      <c r="AU329" s="5">
        <v>0</v>
      </c>
      <c r="AV329" s="637"/>
    </row>
    <row r="330" spans="1:48" ht="19.5" customHeight="1">
      <c r="A330" s="526"/>
      <c r="B330" s="474"/>
      <c r="C330" s="656"/>
      <c r="D330" s="474"/>
      <c r="E330" s="476"/>
      <c r="F330" s="476"/>
      <c r="G330" s="476"/>
      <c r="H330" s="476"/>
      <c r="I330" s="476"/>
      <c r="J330" s="517"/>
      <c r="K330" s="517"/>
      <c r="L330" s="515"/>
      <c r="M330" s="515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5"/>
        <v>0</v>
      </c>
      <c r="V330" s="7" t="s">
        <v>51</v>
      </c>
      <c r="W330" s="93">
        <v>0</v>
      </c>
      <c r="X330" s="93">
        <v>0</v>
      </c>
      <c r="Y330" s="93">
        <v>0</v>
      </c>
      <c r="Z330" s="93">
        <v>0</v>
      </c>
      <c r="AA330" s="93">
        <v>0</v>
      </c>
      <c r="AB330" s="93">
        <v>0</v>
      </c>
      <c r="AC330" s="93">
        <v>0</v>
      </c>
      <c r="AD330" s="93">
        <v>0</v>
      </c>
      <c r="AE330" s="93">
        <v>0</v>
      </c>
      <c r="AF330" s="93">
        <v>0</v>
      </c>
      <c r="AG330" s="93">
        <v>0</v>
      </c>
      <c r="AH330" s="5">
        <v>0</v>
      </c>
      <c r="AI330" s="5">
        <v>0</v>
      </c>
      <c r="AJ330" s="5">
        <v>0</v>
      </c>
      <c r="AK330" s="93">
        <v>0</v>
      </c>
      <c r="AL330" s="93">
        <v>0</v>
      </c>
      <c r="AM330" s="93">
        <v>0</v>
      </c>
      <c r="AN330" s="93">
        <v>0</v>
      </c>
      <c r="AO330" s="93">
        <v>0</v>
      </c>
      <c r="AP330" s="93">
        <v>0</v>
      </c>
      <c r="AQ330" s="93">
        <v>0</v>
      </c>
      <c r="AR330" s="93">
        <v>0</v>
      </c>
      <c r="AS330" s="93">
        <v>0</v>
      </c>
      <c r="AT330" s="93">
        <v>0</v>
      </c>
      <c r="AU330" s="5">
        <v>0</v>
      </c>
      <c r="AV330" s="637"/>
    </row>
    <row r="331" spans="1:48" ht="18" customHeight="1">
      <c r="A331" s="526"/>
      <c r="B331" s="474"/>
      <c r="C331" s="656"/>
      <c r="D331" s="474"/>
      <c r="E331" s="476"/>
      <c r="F331" s="476"/>
      <c r="G331" s="476"/>
      <c r="H331" s="476"/>
      <c r="I331" s="476"/>
      <c r="J331" s="517"/>
      <c r="K331" s="517"/>
      <c r="L331" s="515"/>
      <c r="M331" s="515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5"/>
        <v>0</v>
      </c>
      <c r="V331" s="7" t="s">
        <v>52</v>
      </c>
      <c r="W331" s="93">
        <v>0</v>
      </c>
      <c r="X331" s="93">
        <v>0</v>
      </c>
      <c r="Y331" s="93">
        <v>0</v>
      </c>
      <c r="Z331" s="93">
        <v>0</v>
      </c>
      <c r="AA331" s="93">
        <v>0</v>
      </c>
      <c r="AB331" s="93">
        <v>0</v>
      </c>
      <c r="AC331" s="93">
        <v>0</v>
      </c>
      <c r="AD331" s="93">
        <v>0</v>
      </c>
      <c r="AE331" s="93">
        <v>0</v>
      </c>
      <c r="AF331" s="93">
        <v>0</v>
      </c>
      <c r="AG331" s="93">
        <v>0</v>
      </c>
      <c r="AH331" s="5">
        <v>0</v>
      </c>
      <c r="AI331" s="5">
        <v>0</v>
      </c>
      <c r="AJ331" s="5">
        <v>0</v>
      </c>
      <c r="AK331" s="93">
        <v>0</v>
      </c>
      <c r="AL331" s="93">
        <v>0</v>
      </c>
      <c r="AM331" s="93">
        <v>0</v>
      </c>
      <c r="AN331" s="93">
        <v>0</v>
      </c>
      <c r="AO331" s="93">
        <v>0</v>
      </c>
      <c r="AP331" s="93">
        <v>0</v>
      </c>
      <c r="AQ331" s="93">
        <v>0</v>
      </c>
      <c r="AR331" s="93">
        <v>0</v>
      </c>
      <c r="AS331" s="93">
        <v>0</v>
      </c>
      <c r="AT331" s="93">
        <v>0</v>
      </c>
      <c r="AU331" s="5">
        <v>0</v>
      </c>
      <c r="AV331" s="637"/>
    </row>
    <row r="332" spans="1:48" ht="17.25" customHeight="1">
      <c r="A332" s="527"/>
      <c r="B332" s="474"/>
      <c r="C332" s="656"/>
      <c r="D332" s="474"/>
      <c r="E332" s="476"/>
      <c r="F332" s="476"/>
      <c r="G332" s="476"/>
      <c r="H332" s="476"/>
      <c r="I332" s="476"/>
      <c r="J332" s="517"/>
      <c r="K332" s="517"/>
      <c r="L332" s="515"/>
      <c r="M332" s="515"/>
      <c r="N332" s="230">
        <f t="shared" ref="N332:T332" si="139">SUM(N327:N331)</f>
        <v>0</v>
      </c>
      <c r="O332" s="230">
        <f t="shared" si="139"/>
        <v>0</v>
      </c>
      <c r="P332" s="230">
        <f t="shared" si="139"/>
        <v>0</v>
      </c>
      <c r="Q332" s="230">
        <f t="shared" si="139"/>
        <v>1.5393699999999999</v>
      </c>
      <c r="R332" s="230">
        <f t="shared" si="139"/>
        <v>15.54228</v>
      </c>
      <c r="S332" s="230">
        <f t="shared" si="139"/>
        <v>0</v>
      </c>
      <c r="T332" s="230">
        <f t="shared" si="139"/>
        <v>0</v>
      </c>
      <c r="U332" s="231">
        <f t="shared" si="125"/>
        <v>17.08165</v>
      </c>
      <c r="V332" s="231" t="s">
        <v>11</v>
      </c>
      <c r="W332" s="193">
        <f t="shared" ref="W332:AU332" si="140">SUM(W327:W331)</f>
        <v>1539.37</v>
      </c>
      <c r="X332" s="193">
        <f t="shared" si="140"/>
        <v>0</v>
      </c>
      <c r="Y332" s="193">
        <f t="shared" si="140"/>
        <v>0</v>
      </c>
      <c r="Z332" s="193">
        <f t="shared" si="140"/>
        <v>0</v>
      </c>
      <c r="AA332" s="193">
        <f t="shared" si="140"/>
        <v>0</v>
      </c>
      <c r="AB332" s="193">
        <f t="shared" si="140"/>
        <v>0</v>
      </c>
      <c r="AC332" s="193">
        <f t="shared" si="140"/>
        <v>0</v>
      </c>
      <c r="AD332" s="193">
        <f t="shared" si="140"/>
        <v>0</v>
      </c>
      <c r="AE332" s="193">
        <f t="shared" si="140"/>
        <v>0</v>
      </c>
      <c r="AF332" s="193">
        <f t="shared" si="140"/>
        <v>0</v>
      </c>
      <c r="AG332" s="193">
        <f t="shared" si="140"/>
        <v>0</v>
      </c>
      <c r="AH332" s="230">
        <f t="shared" si="140"/>
        <v>0</v>
      </c>
      <c r="AI332" s="230">
        <f t="shared" si="140"/>
        <v>0</v>
      </c>
      <c r="AJ332" s="230">
        <f t="shared" si="140"/>
        <v>0</v>
      </c>
      <c r="AK332" s="193">
        <f t="shared" si="140"/>
        <v>0</v>
      </c>
      <c r="AL332" s="193">
        <f t="shared" si="140"/>
        <v>0</v>
      </c>
      <c r="AM332" s="193">
        <f t="shared" si="140"/>
        <v>0</v>
      </c>
      <c r="AN332" s="193">
        <f t="shared" si="140"/>
        <v>0</v>
      </c>
      <c r="AO332" s="193">
        <f t="shared" si="140"/>
        <v>0</v>
      </c>
      <c r="AP332" s="193">
        <f t="shared" si="140"/>
        <v>0</v>
      </c>
      <c r="AQ332" s="193">
        <f t="shared" si="140"/>
        <v>0</v>
      </c>
      <c r="AR332" s="193">
        <f t="shared" si="140"/>
        <v>0</v>
      </c>
      <c r="AS332" s="193">
        <f t="shared" si="140"/>
        <v>0</v>
      </c>
      <c r="AT332" s="193">
        <f t="shared" si="140"/>
        <v>0</v>
      </c>
      <c r="AU332" s="230">
        <f t="shared" si="140"/>
        <v>0</v>
      </c>
      <c r="AV332" s="328"/>
    </row>
    <row r="333" spans="1:48" ht="15.75" hidden="1" customHeight="1">
      <c r="A333" s="467" t="s">
        <v>173</v>
      </c>
      <c r="B333" s="468"/>
      <c r="C333" s="468"/>
      <c r="D333" s="468"/>
      <c r="E333" s="468"/>
      <c r="F333" s="468"/>
      <c r="G333" s="468"/>
      <c r="H333" s="468"/>
      <c r="I333" s="468"/>
      <c r="J333" s="468"/>
      <c r="K333" s="468"/>
      <c r="L333" s="468"/>
      <c r="M333" s="468"/>
      <c r="N333" s="468"/>
      <c r="O333" s="468"/>
      <c r="P333" s="468"/>
      <c r="Q333" s="468"/>
      <c r="R333" s="468"/>
      <c r="S333" s="468"/>
      <c r="T333" s="468"/>
      <c r="U333" s="468"/>
      <c r="V333" s="518"/>
      <c r="W333" s="190"/>
      <c r="X333" s="190"/>
      <c r="Y333" s="190"/>
      <c r="Z333" s="190"/>
      <c r="AA333" s="190"/>
      <c r="AB333" s="190"/>
      <c r="AC333" s="190"/>
      <c r="AD333" s="190"/>
      <c r="AE333" s="190"/>
      <c r="AF333" s="190"/>
      <c r="AG333" s="190"/>
      <c r="AH333" s="188"/>
      <c r="AI333" s="188"/>
      <c r="AJ333" s="188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88"/>
      <c r="AV333" s="302"/>
    </row>
    <row r="334" spans="1:48" ht="29.25" hidden="1" customHeight="1">
      <c r="A334" s="522" t="s">
        <v>65</v>
      </c>
      <c r="B334" s="523"/>
      <c r="C334" s="523"/>
      <c r="D334" s="523"/>
      <c r="E334" s="523"/>
      <c r="F334" s="523"/>
      <c r="G334" s="523"/>
      <c r="H334" s="523"/>
      <c r="I334" s="523"/>
      <c r="J334" s="523"/>
      <c r="K334" s="523"/>
      <c r="L334" s="523"/>
      <c r="M334" s="523"/>
      <c r="N334" s="523"/>
      <c r="O334" s="523"/>
      <c r="P334" s="523"/>
      <c r="Q334" s="523"/>
      <c r="R334" s="523"/>
      <c r="S334" s="523"/>
      <c r="T334" s="523"/>
      <c r="U334" s="523"/>
      <c r="V334" s="524"/>
      <c r="W334" s="190"/>
      <c r="X334" s="190"/>
      <c r="Y334" s="190"/>
      <c r="Z334" s="190"/>
      <c r="AA334" s="190"/>
      <c r="AB334" s="190"/>
      <c r="AC334" s="190"/>
      <c r="AD334" s="190"/>
      <c r="AE334" s="190"/>
      <c r="AF334" s="190"/>
      <c r="AG334" s="190"/>
      <c r="AH334" s="188"/>
      <c r="AI334" s="188"/>
      <c r="AJ334" s="188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88"/>
      <c r="AV334" s="302"/>
    </row>
    <row r="335" spans="1:48" ht="15.75" hidden="1" customHeight="1">
      <c r="A335" s="467" t="s">
        <v>174</v>
      </c>
      <c r="B335" s="468"/>
      <c r="C335" s="468"/>
      <c r="D335" s="468"/>
      <c r="E335" s="468"/>
      <c r="F335" s="468"/>
      <c r="G335" s="468"/>
      <c r="H335" s="468"/>
      <c r="I335" s="468"/>
      <c r="J335" s="468"/>
      <c r="K335" s="468"/>
      <c r="L335" s="468"/>
      <c r="M335" s="468"/>
      <c r="N335" s="468"/>
      <c r="O335" s="468"/>
      <c r="P335" s="468"/>
      <c r="Q335" s="468"/>
      <c r="R335" s="468"/>
      <c r="S335" s="468"/>
      <c r="T335" s="468"/>
      <c r="U335" s="468"/>
      <c r="V335" s="518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88"/>
      <c r="AI335" s="188"/>
      <c r="AJ335" s="188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88"/>
      <c r="AV335" s="302"/>
    </row>
    <row r="336" spans="1:48" ht="29.25" hidden="1" customHeight="1">
      <c r="A336" s="522" t="s">
        <v>65</v>
      </c>
      <c r="B336" s="523"/>
      <c r="C336" s="523"/>
      <c r="D336" s="523"/>
      <c r="E336" s="523"/>
      <c r="F336" s="523"/>
      <c r="G336" s="523"/>
      <c r="H336" s="523"/>
      <c r="I336" s="523"/>
      <c r="J336" s="523"/>
      <c r="K336" s="523"/>
      <c r="L336" s="523"/>
      <c r="M336" s="523"/>
      <c r="N336" s="523"/>
      <c r="O336" s="523"/>
      <c r="P336" s="523"/>
      <c r="Q336" s="523"/>
      <c r="R336" s="523"/>
      <c r="S336" s="523"/>
      <c r="T336" s="523"/>
      <c r="U336" s="523"/>
      <c r="V336" s="524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88"/>
      <c r="AI336" s="188"/>
      <c r="AJ336" s="188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88"/>
      <c r="AV336" s="302"/>
    </row>
    <row r="337" spans="1:48" ht="15.75" hidden="1" customHeight="1">
      <c r="A337" s="467" t="s">
        <v>175</v>
      </c>
      <c r="B337" s="468"/>
      <c r="C337" s="468"/>
      <c r="D337" s="468"/>
      <c r="E337" s="468"/>
      <c r="F337" s="468"/>
      <c r="G337" s="468"/>
      <c r="H337" s="468"/>
      <c r="I337" s="468"/>
      <c r="J337" s="468"/>
      <c r="K337" s="468"/>
      <c r="L337" s="468"/>
      <c r="M337" s="468"/>
      <c r="N337" s="468"/>
      <c r="O337" s="468"/>
      <c r="P337" s="468"/>
      <c r="Q337" s="468"/>
      <c r="R337" s="468"/>
      <c r="S337" s="468"/>
      <c r="T337" s="468"/>
      <c r="U337" s="468"/>
      <c r="V337" s="518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88"/>
      <c r="AI337" s="188"/>
      <c r="AJ337" s="188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88"/>
      <c r="AV337" s="302"/>
    </row>
    <row r="338" spans="1:48" ht="29.25" hidden="1" customHeight="1">
      <c r="A338" s="522" t="s">
        <v>65</v>
      </c>
      <c r="B338" s="523"/>
      <c r="C338" s="523"/>
      <c r="D338" s="523"/>
      <c r="E338" s="523"/>
      <c r="F338" s="523"/>
      <c r="G338" s="523"/>
      <c r="H338" s="523"/>
      <c r="I338" s="523"/>
      <c r="J338" s="523"/>
      <c r="K338" s="523"/>
      <c r="L338" s="523"/>
      <c r="M338" s="523"/>
      <c r="N338" s="523"/>
      <c r="O338" s="523"/>
      <c r="P338" s="523"/>
      <c r="Q338" s="523"/>
      <c r="R338" s="523"/>
      <c r="S338" s="523"/>
      <c r="T338" s="523"/>
      <c r="U338" s="523"/>
      <c r="V338" s="524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88"/>
      <c r="AI338" s="188"/>
      <c r="AJ338" s="188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88"/>
      <c r="AV338" s="302"/>
    </row>
    <row r="339" spans="1:48" ht="18.75" hidden="1" customHeight="1">
      <c r="A339" s="544" t="s">
        <v>45</v>
      </c>
      <c r="B339" s="545"/>
      <c r="C339" s="545"/>
      <c r="D339" s="545"/>
      <c r="E339" s="545"/>
      <c r="F339" s="545"/>
      <c r="G339" s="545"/>
      <c r="H339" s="545"/>
      <c r="I339" s="545"/>
      <c r="J339" s="545"/>
      <c r="K339" s="545"/>
      <c r="L339" s="545"/>
      <c r="M339" s="545"/>
      <c r="N339" s="545"/>
      <c r="O339" s="545"/>
      <c r="P339" s="545"/>
      <c r="Q339" s="545"/>
      <c r="R339" s="545"/>
      <c r="S339" s="545"/>
      <c r="T339" s="545"/>
      <c r="U339" s="545"/>
      <c r="V339" s="546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88"/>
      <c r="AI339" s="188"/>
      <c r="AJ339" s="188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88"/>
      <c r="AV339" s="302"/>
    </row>
    <row r="340" spans="1:48" ht="17.25" hidden="1" customHeight="1">
      <c r="A340" s="542"/>
      <c r="B340" s="543"/>
      <c r="C340" s="543"/>
      <c r="D340" s="543"/>
      <c r="E340" s="543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1">O269+O276+O285+O299+O308+O314+O321+O327</f>
        <v>7.7170399999999999</v>
      </c>
      <c r="P340" s="9">
        <f t="shared" si="141"/>
        <v>9.8264499999999995</v>
      </c>
      <c r="Q340" s="9">
        <f t="shared" si="141"/>
        <v>25.25902</v>
      </c>
      <c r="R340" s="9">
        <f t="shared" si="141"/>
        <v>30.51473</v>
      </c>
      <c r="S340" s="9">
        <f t="shared" si="141"/>
        <v>0</v>
      </c>
      <c r="T340" s="9">
        <f t="shared" si="141"/>
        <v>0</v>
      </c>
      <c r="U340" s="9">
        <f t="shared" ref="U340:U345" si="142">SUM(N340:T340)</f>
        <v>74.827359999999999</v>
      </c>
      <c r="V340" s="16" t="s">
        <v>3</v>
      </c>
      <c r="W340" s="93">
        <f t="shared" ref="W340:AU340" si="143">W269+W276+W285+W299+W308+W314+W321+W327</f>
        <v>25259.02</v>
      </c>
      <c r="X340" s="93">
        <f t="shared" si="143"/>
        <v>3436.0940000000001</v>
      </c>
      <c r="Y340" s="93">
        <f t="shared" si="143"/>
        <v>0</v>
      </c>
      <c r="Z340" s="93">
        <f t="shared" si="143"/>
        <v>0</v>
      </c>
      <c r="AA340" s="93">
        <f t="shared" si="143"/>
        <v>0</v>
      </c>
      <c r="AB340" s="93">
        <f t="shared" si="143"/>
        <v>0</v>
      </c>
      <c r="AC340" s="93">
        <f t="shared" si="143"/>
        <v>0</v>
      </c>
      <c r="AD340" s="93">
        <f t="shared" si="143"/>
        <v>0</v>
      </c>
      <c r="AE340" s="93">
        <f t="shared" si="143"/>
        <v>0</v>
      </c>
      <c r="AF340" s="93">
        <f t="shared" si="143"/>
        <v>0</v>
      </c>
      <c r="AG340" s="93">
        <f t="shared" si="143"/>
        <v>461.07799999999997</v>
      </c>
      <c r="AH340" s="9">
        <f t="shared" si="143"/>
        <v>870.53</v>
      </c>
      <c r="AI340" s="9">
        <f t="shared" si="143"/>
        <v>870.53</v>
      </c>
      <c r="AJ340" s="9">
        <f t="shared" si="143"/>
        <v>870.53</v>
      </c>
      <c r="AK340" s="93">
        <f t="shared" si="143"/>
        <v>870.52800000000002</v>
      </c>
      <c r="AL340" s="93">
        <f t="shared" si="143"/>
        <v>0</v>
      </c>
      <c r="AM340" s="93">
        <f t="shared" si="143"/>
        <v>0</v>
      </c>
      <c r="AN340" s="93">
        <f t="shared" si="143"/>
        <v>0</v>
      </c>
      <c r="AO340" s="93">
        <f t="shared" si="143"/>
        <v>0</v>
      </c>
      <c r="AP340" s="93">
        <f t="shared" si="143"/>
        <v>0</v>
      </c>
      <c r="AQ340" s="93">
        <f t="shared" si="143"/>
        <v>0</v>
      </c>
      <c r="AR340" s="93">
        <f t="shared" si="143"/>
        <v>0</v>
      </c>
      <c r="AS340" s="93">
        <f t="shared" si="143"/>
        <v>0</v>
      </c>
      <c r="AT340" s="93">
        <f t="shared" si="143"/>
        <v>0</v>
      </c>
      <c r="AU340" s="9">
        <f t="shared" si="143"/>
        <v>0</v>
      </c>
      <c r="AV340" s="302"/>
    </row>
    <row r="341" spans="1:48" ht="17.25" hidden="1" customHeight="1">
      <c r="A341" s="542"/>
      <c r="B341" s="543"/>
      <c r="C341" s="543"/>
      <c r="D341" s="543"/>
      <c r="E341" s="543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4">N271+N280+N286+N303+N309+N316+N322+N328</f>
        <v>0</v>
      </c>
      <c r="O341" s="9">
        <f t="shared" si="144"/>
        <v>0</v>
      </c>
      <c r="P341" s="9">
        <f t="shared" si="144"/>
        <v>0</v>
      </c>
      <c r="Q341" s="9">
        <f t="shared" si="144"/>
        <v>0</v>
      </c>
      <c r="R341" s="9">
        <f t="shared" si="144"/>
        <v>0</v>
      </c>
      <c r="S341" s="9">
        <f t="shared" si="144"/>
        <v>0</v>
      </c>
      <c r="T341" s="9">
        <f t="shared" si="144"/>
        <v>0</v>
      </c>
      <c r="U341" s="9">
        <f t="shared" si="142"/>
        <v>0</v>
      </c>
      <c r="V341" s="16" t="s">
        <v>8</v>
      </c>
      <c r="W341" s="93">
        <f t="shared" ref="W341:AU345" si="145">W271+W280+W286+W303+W309+W316+W322+W328</f>
        <v>0</v>
      </c>
      <c r="X341" s="93">
        <f t="shared" si="145"/>
        <v>0</v>
      </c>
      <c r="Y341" s="93">
        <f t="shared" si="145"/>
        <v>0</v>
      </c>
      <c r="Z341" s="93">
        <f t="shared" si="145"/>
        <v>0</v>
      </c>
      <c r="AA341" s="93">
        <f t="shared" si="145"/>
        <v>0</v>
      </c>
      <c r="AB341" s="93">
        <f t="shared" si="145"/>
        <v>0</v>
      </c>
      <c r="AC341" s="93">
        <f t="shared" si="145"/>
        <v>0</v>
      </c>
      <c r="AD341" s="93">
        <f t="shared" si="145"/>
        <v>0</v>
      </c>
      <c r="AE341" s="93">
        <f t="shared" si="145"/>
        <v>0</v>
      </c>
      <c r="AF341" s="93">
        <f t="shared" si="145"/>
        <v>0</v>
      </c>
      <c r="AG341" s="93">
        <f t="shared" si="145"/>
        <v>0</v>
      </c>
      <c r="AH341" s="9">
        <f t="shared" si="145"/>
        <v>0</v>
      </c>
      <c r="AI341" s="9">
        <f t="shared" si="145"/>
        <v>0</v>
      </c>
      <c r="AJ341" s="9">
        <f t="shared" si="145"/>
        <v>0</v>
      </c>
      <c r="AK341" s="93">
        <f t="shared" si="145"/>
        <v>0</v>
      </c>
      <c r="AL341" s="93">
        <f t="shared" si="145"/>
        <v>0</v>
      </c>
      <c r="AM341" s="93">
        <f t="shared" si="145"/>
        <v>0</v>
      </c>
      <c r="AN341" s="93">
        <f t="shared" si="145"/>
        <v>0</v>
      </c>
      <c r="AO341" s="93">
        <f t="shared" si="145"/>
        <v>0</v>
      </c>
      <c r="AP341" s="93">
        <f t="shared" si="145"/>
        <v>0</v>
      </c>
      <c r="AQ341" s="93">
        <f t="shared" si="145"/>
        <v>0</v>
      </c>
      <c r="AR341" s="93">
        <f t="shared" si="145"/>
        <v>0</v>
      </c>
      <c r="AS341" s="93">
        <f t="shared" si="145"/>
        <v>0</v>
      </c>
      <c r="AT341" s="93">
        <f t="shared" si="145"/>
        <v>0</v>
      </c>
      <c r="AU341" s="9">
        <f t="shared" si="145"/>
        <v>0</v>
      </c>
      <c r="AV341" s="302"/>
    </row>
    <row r="342" spans="1:48" ht="17.25" hidden="1" customHeight="1">
      <c r="A342" s="542"/>
      <c r="B342" s="543"/>
      <c r="C342" s="543"/>
      <c r="D342" s="543"/>
      <c r="E342" s="543"/>
      <c r="F342" s="11"/>
      <c r="G342" s="11"/>
      <c r="H342" s="11"/>
      <c r="I342" s="11"/>
      <c r="J342" s="11"/>
      <c r="K342" s="11"/>
      <c r="L342" s="20"/>
      <c r="M342" s="20"/>
      <c r="N342" s="9">
        <f t="shared" si="144"/>
        <v>0</v>
      </c>
      <c r="O342" s="9">
        <f t="shared" si="144"/>
        <v>0</v>
      </c>
      <c r="P342" s="9">
        <f t="shared" si="144"/>
        <v>0</v>
      </c>
      <c r="Q342" s="9">
        <f t="shared" si="144"/>
        <v>0</v>
      </c>
      <c r="R342" s="9">
        <f t="shared" si="144"/>
        <v>0</v>
      </c>
      <c r="S342" s="9">
        <f t="shared" si="144"/>
        <v>0</v>
      </c>
      <c r="T342" s="9">
        <f t="shared" si="144"/>
        <v>0</v>
      </c>
      <c r="U342" s="9">
        <f t="shared" si="142"/>
        <v>0</v>
      </c>
      <c r="V342" s="13" t="s">
        <v>50</v>
      </c>
      <c r="W342" s="93">
        <f t="shared" si="145"/>
        <v>0</v>
      </c>
      <c r="X342" s="93">
        <f t="shared" si="145"/>
        <v>0</v>
      </c>
      <c r="Y342" s="93">
        <f t="shared" si="145"/>
        <v>0</v>
      </c>
      <c r="Z342" s="93">
        <f t="shared" si="145"/>
        <v>0</v>
      </c>
      <c r="AA342" s="93">
        <f t="shared" si="145"/>
        <v>0</v>
      </c>
      <c r="AB342" s="93">
        <f t="shared" si="145"/>
        <v>0</v>
      </c>
      <c r="AC342" s="93">
        <f t="shared" si="145"/>
        <v>0</v>
      </c>
      <c r="AD342" s="93">
        <f t="shared" si="145"/>
        <v>0</v>
      </c>
      <c r="AE342" s="93">
        <f t="shared" si="145"/>
        <v>0</v>
      </c>
      <c r="AF342" s="93">
        <f t="shared" si="145"/>
        <v>0</v>
      </c>
      <c r="AG342" s="93">
        <f t="shared" si="145"/>
        <v>0</v>
      </c>
      <c r="AH342" s="9">
        <f t="shared" si="145"/>
        <v>0</v>
      </c>
      <c r="AI342" s="9">
        <f t="shared" si="145"/>
        <v>0</v>
      </c>
      <c r="AJ342" s="9">
        <f t="shared" si="145"/>
        <v>0</v>
      </c>
      <c r="AK342" s="93">
        <f t="shared" si="145"/>
        <v>0</v>
      </c>
      <c r="AL342" s="93">
        <f t="shared" si="145"/>
        <v>0</v>
      </c>
      <c r="AM342" s="93">
        <f t="shared" si="145"/>
        <v>0</v>
      </c>
      <c r="AN342" s="93">
        <f t="shared" si="145"/>
        <v>0</v>
      </c>
      <c r="AO342" s="93">
        <f t="shared" si="145"/>
        <v>0</v>
      </c>
      <c r="AP342" s="93">
        <f t="shared" si="145"/>
        <v>0</v>
      </c>
      <c r="AQ342" s="93">
        <f t="shared" si="145"/>
        <v>0</v>
      </c>
      <c r="AR342" s="93">
        <f t="shared" si="145"/>
        <v>0</v>
      </c>
      <c r="AS342" s="93">
        <f t="shared" si="145"/>
        <v>0</v>
      </c>
      <c r="AT342" s="93">
        <f t="shared" si="145"/>
        <v>0</v>
      </c>
      <c r="AU342" s="9">
        <f t="shared" si="145"/>
        <v>0</v>
      </c>
      <c r="AV342" s="302"/>
    </row>
    <row r="343" spans="1:48" ht="17.25" hidden="1" customHeight="1">
      <c r="A343" s="542"/>
      <c r="B343" s="543"/>
      <c r="C343" s="543"/>
      <c r="D343" s="543"/>
      <c r="E343" s="543"/>
      <c r="F343" s="11"/>
      <c r="G343" s="11"/>
      <c r="H343" s="11"/>
      <c r="I343" s="11"/>
      <c r="J343" s="11"/>
      <c r="K343" s="11"/>
      <c r="L343" s="20"/>
      <c r="M343" s="20"/>
      <c r="N343" s="9">
        <f t="shared" si="144"/>
        <v>0</v>
      </c>
      <c r="O343" s="9">
        <f t="shared" si="144"/>
        <v>0</v>
      </c>
      <c r="P343" s="9">
        <f t="shared" si="144"/>
        <v>0</v>
      </c>
      <c r="Q343" s="9">
        <f t="shared" si="144"/>
        <v>0</v>
      </c>
      <c r="R343" s="9">
        <f t="shared" si="144"/>
        <v>0</v>
      </c>
      <c r="S343" s="9">
        <f t="shared" si="144"/>
        <v>0</v>
      </c>
      <c r="T343" s="9">
        <f t="shared" si="144"/>
        <v>0</v>
      </c>
      <c r="U343" s="9">
        <f t="shared" si="142"/>
        <v>0</v>
      </c>
      <c r="V343" s="13" t="s">
        <v>51</v>
      </c>
      <c r="W343" s="93">
        <f t="shared" si="145"/>
        <v>0</v>
      </c>
      <c r="X343" s="93">
        <f t="shared" si="145"/>
        <v>0</v>
      </c>
      <c r="Y343" s="93">
        <f t="shared" si="145"/>
        <v>0</v>
      </c>
      <c r="Z343" s="93">
        <f t="shared" si="145"/>
        <v>0</v>
      </c>
      <c r="AA343" s="93">
        <f t="shared" si="145"/>
        <v>0</v>
      </c>
      <c r="AB343" s="93">
        <f t="shared" si="145"/>
        <v>0</v>
      </c>
      <c r="AC343" s="93">
        <f t="shared" si="145"/>
        <v>0</v>
      </c>
      <c r="AD343" s="93">
        <f t="shared" si="145"/>
        <v>0</v>
      </c>
      <c r="AE343" s="93">
        <f t="shared" si="145"/>
        <v>0</v>
      </c>
      <c r="AF343" s="93">
        <f t="shared" si="145"/>
        <v>0</v>
      </c>
      <c r="AG343" s="93">
        <f t="shared" si="145"/>
        <v>0</v>
      </c>
      <c r="AH343" s="9">
        <f t="shared" si="145"/>
        <v>0</v>
      </c>
      <c r="AI343" s="9">
        <f t="shared" si="145"/>
        <v>0</v>
      </c>
      <c r="AJ343" s="9">
        <f t="shared" si="145"/>
        <v>0</v>
      </c>
      <c r="AK343" s="93">
        <f t="shared" si="145"/>
        <v>0</v>
      </c>
      <c r="AL343" s="93">
        <f t="shared" si="145"/>
        <v>0</v>
      </c>
      <c r="AM343" s="93">
        <f t="shared" si="145"/>
        <v>0</v>
      </c>
      <c r="AN343" s="93">
        <f t="shared" si="145"/>
        <v>0</v>
      </c>
      <c r="AO343" s="93">
        <f t="shared" si="145"/>
        <v>0</v>
      </c>
      <c r="AP343" s="93">
        <f t="shared" si="145"/>
        <v>0</v>
      </c>
      <c r="AQ343" s="93">
        <f t="shared" si="145"/>
        <v>0</v>
      </c>
      <c r="AR343" s="93">
        <f t="shared" si="145"/>
        <v>0</v>
      </c>
      <c r="AS343" s="93">
        <f t="shared" si="145"/>
        <v>0</v>
      </c>
      <c r="AT343" s="93">
        <f t="shared" si="145"/>
        <v>0</v>
      </c>
      <c r="AU343" s="9">
        <f t="shared" si="145"/>
        <v>0</v>
      </c>
      <c r="AV343" s="302"/>
    </row>
    <row r="344" spans="1:48" ht="17.25" hidden="1" customHeight="1">
      <c r="A344" s="18"/>
      <c r="B344" s="19"/>
      <c r="C344" s="357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4"/>
        <v>0</v>
      </c>
      <c r="O344" s="9">
        <f t="shared" si="144"/>
        <v>0</v>
      </c>
      <c r="P344" s="9">
        <f t="shared" si="144"/>
        <v>0</v>
      </c>
      <c r="Q344" s="9">
        <f t="shared" si="144"/>
        <v>0</v>
      </c>
      <c r="R344" s="9">
        <f t="shared" si="144"/>
        <v>0</v>
      </c>
      <c r="S344" s="9">
        <f t="shared" si="144"/>
        <v>0</v>
      </c>
      <c r="T344" s="9">
        <f t="shared" si="144"/>
        <v>0</v>
      </c>
      <c r="U344" s="9">
        <f t="shared" si="142"/>
        <v>0</v>
      </c>
      <c r="V344" s="13" t="s">
        <v>52</v>
      </c>
      <c r="W344" s="93">
        <f t="shared" si="145"/>
        <v>0</v>
      </c>
      <c r="X344" s="93">
        <f t="shared" si="145"/>
        <v>0</v>
      </c>
      <c r="Y344" s="93">
        <f t="shared" si="145"/>
        <v>0</v>
      </c>
      <c r="Z344" s="93">
        <f t="shared" si="145"/>
        <v>0</v>
      </c>
      <c r="AA344" s="93">
        <f t="shared" si="145"/>
        <v>0</v>
      </c>
      <c r="AB344" s="93">
        <f t="shared" si="145"/>
        <v>0</v>
      </c>
      <c r="AC344" s="93">
        <f t="shared" si="145"/>
        <v>0</v>
      </c>
      <c r="AD344" s="93">
        <f t="shared" si="145"/>
        <v>0</v>
      </c>
      <c r="AE344" s="93">
        <f t="shared" si="145"/>
        <v>0</v>
      </c>
      <c r="AF344" s="93">
        <f t="shared" si="145"/>
        <v>0</v>
      </c>
      <c r="AG344" s="93">
        <f t="shared" si="145"/>
        <v>0</v>
      </c>
      <c r="AH344" s="9">
        <f t="shared" si="145"/>
        <v>0</v>
      </c>
      <c r="AI344" s="9">
        <f t="shared" si="145"/>
        <v>0</v>
      </c>
      <c r="AJ344" s="9">
        <f t="shared" si="145"/>
        <v>0</v>
      </c>
      <c r="AK344" s="93">
        <f t="shared" si="145"/>
        <v>0</v>
      </c>
      <c r="AL344" s="93">
        <f t="shared" si="145"/>
        <v>0</v>
      </c>
      <c r="AM344" s="93">
        <f t="shared" si="145"/>
        <v>0</v>
      </c>
      <c r="AN344" s="93">
        <f t="shared" si="145"/>
        <v>0</v>
      </c>
      <c r="AO344" s="93">
        <f t="shared" si="145"/>
        <v>0</v>
      </c>
      <c r="AP344" s="93">
        <f t="shared" si="145"/>
        <v>0</v>
      </c>
      <c r="AQ344" s="93">
        <f t="shared" si="145"/>
        <v>0</v>
      </c>
      <c r="AR344" s="93">
        <f t="shared" si="145"/>
        <v>0</v>
      </c>
      <c r="AS344" s="93">
        <f t="shared" si="145"/>
        <v>0</v>
      </c>
      <c r="AT344" s="93">
        <f t="shared" si="145"/>
        <v>0</v>
      </c>
      <c r="AU344" s="9">
        <f t="shared" si="145"/>
        <v>0</v>
      </c>
      <c r="AV344" s="302"/>
    </row>
    <row r="345" spans="1:48" ht="17.25" hidden="1" customHeight="1">
      <c r="A345" s="542"/>
      <c r="B345" s="543"/>
      <c r="C345" s="543"/>
      <c r="D345" s="543"/>
      <c r="E345" s="543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30">
        <f t="shared" si="144"/>
        <v>1.5101200000000001</v>
      </c>
      <c r="O345" s="230">
        <f t="shared" si="144"/>
        <v>7.7170399999999999</v>
      </c>
      <c r="P345" s="230">
        <f t="shared" si="144"/>
        <v>9.8264499999999995</v>
      </c>
      <c r="Q345" s="230">
        <f t="shared" si="144"/>
        <v>25.25902</v>
      </c>
      <c r="R345" s="230">
        <f t="shared" si="144"/>
        <v>30.51473</v>
      </c>
      <c r="S345" s="230">
        <f t="shared" si="144"/>
        <v>0</v>
      </c>
      <c r="T345" s="230">
        <f t="shared" si="144"/>
        <v>0</v>
      </c>
      <c r="U345" s="231">
        <f t="shared" si="142"/>
        <v>74.827359999999999</v>
      </c>
      <c r="V345" s="231" t="s">
        <v>11</v>
      </c>
      <c r="W345" s="193">
        <f t="shared" si="145"/>
        <v>25259.02</v>
      </c>
      <c r="X345" s="193">
        <f t="shared" si="145"/>
        <v>3436.0940000000001</v>
      </c>
      <c r="Y345" s="193">
        <f t="shared" si="145"/>
        <v>0</v>
      </c>
      <c r="Z345" s="193">
        <f t="shared" si="145"/>
        <v>0</v>
      </c>
      <c r="AA345" s="193">
        <f t="shared" si="145"/>
        <v>0</v>
      </c>
      <c r="AB345" s="193">
        <f t="shared" si="145"/>
        <v>0</v>
      </c>
      <c r="AC345" s="193">
        <f t="shared" si="145"/>
        <v>0</v>
      </c>
      <c r="AD345" s="193">
        <f t="shared" si="145"/>
        <v>0</v>
      </c>
      <c r="AE345" s="193">
        <f t="shared" si="145"/>
        <v>0</v>
      </c>
      <c r="AF345" s="193">
        <f t="shared" si="145"/>
        <v>0</v>
      </c>
      <c r="AG345" s="193">
        <f t="shared" si="145"/>
        <v>461.07799999999997</v>
      </c>
      <c r="AH345" s="230">
        <f t="shared" si="145"/>
        <v>870.53</v>
      </c>
      <c r="AI345" s="230">
        <f t="shared" si="145"/>
        <v>870.53</v>
      </c>
      <c r="AJ345" s="230">
        <f t="shared" si="145"/>
        <v>870.53</v>
      </c>
      <c r="AK345" s="193">
        <f t="shared" si="145"/>
        <v>870.52800000000002</v>
      </c>
      <c r="AL345" s="193">
        <f>AL275+AL284+AL290+AL307+AL313+AL320+AL326+AL332</f>
        <v>906.19500000000005</v>
      </c>
      <c r="AM345" s="193">
        <f t="shared" si="145"/>
        <v>0</v>
      </c>
      <c r="AN345" s="193">
        <f t="shared" si="145"/>
        <v>0</v>
      </c>
      <c r="AO345" s="193">
        <f t="shared" si="145"/>
        <v>0</v>
      </c>
      <c r="AP345" s="193">
        <f t="shared" si="145"/>
        <v>0</v>
      </c>
      <c r="AQ345" s="193">
        <f t="shared" si="145"/>
        <v>0</v>
      </c>
      <c r="AR345" s="193">
        <f t="shared" si="145"/>
        <v>0</v>
      </c>
      <c r="AS345" s="193">
        <f t="shared" si="145"/>
        <v>0</v>
      </c>
      <c r="AT345" s="193">
        <f t="shared" si="145"/>
        <v>0</v>
      </c>
      <c r="AU345" s="230">
        <f t="shared" si="145"/>
        <v>0</v>
      </c>
      <c r="AV345" s="328"/>
    </row>
    <row r="346" spans="1:48" ht="15.75" hidden="1" customHeight="1">
      <c r="A346" s="459" t="s">
        <v>31</v>
      </c>
      <c r="B346" s="460"/>
      <c r="C346" s="460"/>
      <c r="D346" s="460"/>
      <c r="E346" s="460"/>
      <c r="F346" s="460"/>
      <c r="G346" s="460"/>
      <c r="H346" s="460"/>
      <c r="I346" s="460"/>
      <c r="J346" s="460"/>
      <c r="K346" s="460"/>
      <c r="L346" s="460"/>
      <c r="M346" s="460"/>
      <c r="N346" s="460"/>
      <c r="O346" s="460"/>
      <c r="P346" s="460"/>
      <c r="Q346" s="460"/>
      <c r="R346" s="460"/>
      <c r="S346" s="460"/>
      <c r="T346" s="460"/>
      <c r="U346" s="460"/>
      <c r="V346" s="460"/>
      <c r="W346" s="461"/>
      <c r="X346" s="461"/>
      <c r="Y346" s="461"/>
      <c r="Z346" s="461"/>
      <c r="AA346" s="461"/>
      <c r="AB346" s="461"/>
      <c r="AC346" s="461"/>
      <c r="AD346" s="461"/>
      <c r="AE346" s="461"/>
      <c r="AF346" s="461"/>
      <c r="AG346" s="461"/>
      <c r="AH346" s="461"/>
      <c r="AI346" s="461"/>
      <c r="AJ346" s="461"/>
      <c r="AK346" s="461"/>
      <c r="AL346" s="461"/>
      <c r="AM346" s="461"/>
      <c r="AN346" s="461"/>
      <c r="AO346" s="461"/>
      <c r="AP346" s="461"/>
      <c r="AQ346" s="461"/>
      <c r="AR346" s="461"/>
      <c r="AS346" s="461"/>
      <c r="AT346" s="461"/>
      <c r="AU346" s="461"/>
      <c r="AV346" s="462"/>
    </row>
    <row r="347" spans="1:48" ht="15.75" hidden="1" customHeight="1">
      <c r="A347" s="463" t="s">
        <v>33</v>
      </c>
      <c r="B347" s="464"/>
      <c r="C347" s="464"/>
      <c r="D347" s="464"/>
      <c r="E347" s="464"/>
      <c r="F347" s="464"/>
      <c r="G347" s="464"/>
      <c r="H347" s="464"/>
      <c r="I347" s="464"/>
      <c r="J347" s="464"/>
      <c r="K347" s="464"/>
      <c r="L347" s="464"/>
      <c r="M347" s="464"/>
      <c r="N347" s="464"/>
      <c r="O347" s="464"/>
      <c r="P347" s="464"/>
      <c r="Q347" s="464"/>
      <c r="R347" s="464"/>
      <c r="S347" s="464"/>
      <c r="T347" s="464"/>
      <c r="U347" s="464"/>
      <c r="V347" s="464"/>
      <c r="W347" s="465"/>
      <c r="X347" s="465"/>
      <c r="Y347" s="465"/>
      <c r="Z347" s="465"/>
      <c r="AA347" s="465"/>
      <c r="AB347" s="465"/>
      <c r="AC347" s="465"/>
      <c r="AD347" s="465"/>
      <c r="AE347" s="465"/>
      <c r="AF347" s="465"/>
      <c r="AG347" s="465"/>
      <c r="AH347" s="465"/>
      <c r="AI347" s="465"/>
      <c r="AJ347" s="465"/>
      <c r="AK347" s="465"/>
      <c r="AL347" s="465"/>
      <c r="AM347" s="465"/>
      <c r="AN347" s="465"/>
      <c r="AO347" s="465"/>
      <c r="AP347" s="465"/>
      <c r="AQ347" s="465"/>
      <c r="AR347" s="465"/>
      <c r="AS347" s="465"/>
      <c r="AT347" s="465"/>
      <c r="AU347" s="465"/>
      <c r="AV347" s="466"/>
    </row>
    <row r="348" spans="1:48" ht="15.75" hidden="1" customHeight="1">
      <c r="A348" s="467" t="s">
        <v>176</v>
      </c>
      <c r="B348" s="468"/>
      <c r="C348" s="468"/>
      <c r="D348" s="468"/>
      <c r="E348" s="468"/>
      <c r="F348" s="468"/>
      <c r="G348" s="468"/>
      <c r="H348" s="468"/>
      <c r="I348" s="468"/>
      <c r="J348" s="468"/>
      <c r="K348" s="468"/>
      <c r="L348" s="468"/>
      <c r="M348" s="468"/>
      <c r="N348" s="468"/>
      <c r="O348" s="468"/>
      <c r="P348" s="468"/>
      <c r="Q348" s="468"/>
      <c r="R348" s="468"/>
      <c r="S348" s="468"/>
      <c r="T348" s="468"/>
      <c r="U348" s="468"/>
      <c r="V348" s="468"/>
      <c r="W348" s="469"/>
      <c r="X348" s="469"/>
      <c r="Y348" s="469"/>
      <c r="Z348" s="469"/>
      <c r="AA348" s="469"/>
      <c r="AB348" s="469"/>
      <c r="AC348" s="469"/>
      <c r="AD348" s="469"/>
      <c r="AE348" s="469"/>
      <c r="AF348" s="469"/>
      <c r="AG348" s="469"/>
      <c r="AH348" s="469"/>
      <c r="AI348" s="469"/>
      <c r="AJ348" s="469"/>
      <c r="AK348" s="469"/>
      <c r="AL348" s="469"/>
      <c r="AM348" s="469"/>
      <c r="AN348" s="469"/>
      <c r="AO348" s="469"/>
      <c r="AP348" s="469"/>
      <c r="AQ348" s="469"/>
      <c r="AR348" s="469"/>
      <c r="AS348" s="469"/>
      <c r="AT348" s="469"/>
      <c r="AU348" s="469"/>
      <c r="AV348" s="470"/>
    </row>
    <row r="349" spans="1:48" ht="19.5" customHeight="1">
      <c r="A349" s="525"/>
      <c r="B349" s="474" t="s">
        <v>246</v>
      </c>
      <c r="C349" s="656" t="s">
        <v>205</v>
      </c>
      <c r="D349" s="474" t="s">
        <v>265</v>
      </c>
      <c r="E349" s="476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517">
        <v>2022</v>
      </c>
      <c r="K349" s="517">
        <v>2023</v>
      </c>
      <c r="L349" s="515">
        <v>0.97536999999999996</v>
      </c>
      <c r="M349" s="515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6">SUM(N349:T349)</f>
        <v>0.97536999999999996</v>
      </c>
      <c r="V349" s="7" t="s">
        <v>3</v>
      </c>
      <c r="W349" s="93">
        <v>725.37</v>
      </c>
      <c r="X349" s="93">
        <v>0</v>
      </c>
      <c r="Y349" s="93">
        <v>0</v>
      </c>
      <c r="Z349" s="93">
        <v>0</v>
      </c>
      <c r="AA349" s="93">
        <v>0</v>
      </c>
      <c r="AB349" s="93">
        <v>0</v>
      </c>
      <c r="AC349" s="93">
        <v>0</v>
      </c>
      <c r="AD349" s="93">
        <v>0</v>
      </c>
      <c r="AE349" s="93">
        <v>0</v>
      </c>
      <c r="AF349" s="93">
        <v>0</v>
      </c>
      <c r="AG349" s="93">
        <v>0</v>
      </c>
      <c r="AH349" s="5">
        <v>0</v>
      </c>
      <c r="AI349" s="5">
        <v>0</v>
      </c>
      <c r="AJ349" s="5">
        <v>0</v>
      </c>
      <c r="AK349" s="93">
        <v>0</v>
      </c>
      <c r="AL349" s="93">
        <v>0</v>
      </c>
      <c r="AM349" s="93">
        <v>0</v>
      </c>
      <c r="AN349" s="93">
        <v>0</v>
      </c>
      <c r="AO349" s="93">
        <v>0</v>
      </c>
      <c r="AP349" s="93">
        <v>0</v>
      </c>
      <c r="AQ349" s="93">
        <v>0</v>
      </c>
      <c r="AR349" s="93">
        <v>0</v>
      </c>
      <c r="AS349" s="93">
        <v>0</v>
      </c>
      <c r="AT349" s="93">
        <v>0</v>
      </c>
      <c r="AU349" s="5">
        <v>0</v>
      </c>
      <c r="AV349" s="636" t="s">
        <v>1000</v>
      </c>
    </row>
    <row r="350" spans="1:48" ht="19.5" customHeight="1">
      <c r="A350" s="526"/>
      <c r="B350" s="474"/>
      <c r="C350" s="656"/>
      <c r="D350" s="474"/>
      <c r="E350" s="476"/>
      <c r="F350" s="6" t="s">
        <v>19</v>
      </c>
      <c r="G350" s="6" t="s">
        <v>22</v>
      </c>
      <c r="H350" s="6" t="s">
        <v>323</v>
      </c>
      <c r="I350" s="6" t="s">
        <v>323</v>
      </c>
      <c r="J350" s="517"/>
      <c r="K350" s="517"/>
      <c r="L350" s="515"/>
      <c r="M350" s="515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6"/>
        <v>0</v>
      </c>
      <c r="V350" s="5" t="s">
        <v>8</v>
      </c>
      <c r="W350" s="93">
        <v>0</v>
      </c>
      <c r="X350" s="93">
        <v>0</v>
      </c>
      <c r="Y350" s="93">
        <v>0</v>
      </c>
      <c r="Z350" s="93">
        <v>0</v>
      </c>
      <c r="AA350" s="93">
        <v>0</v>
      </c>
      <c r="AB350" s="93">
        <v>0</v>
      </c>
      <c r="AC350" s="93">
        <v>0</v>
      </c>
      <c r="AD350" s="93">
        <v>0</v>
      </c>
      <c r="AE350" s="93">
        <v>0</v>
      </c>
      <c r="AF350" s="93">
        <v>0</v>
      </c>
      <c r="AG350" s="93">
        <v>0</v>
      </c>
      <c r="AH350" s="5">
        <v>0</v>
      </c>
      <c r="AI350" s="5">
        <v>0</v>
      </c>
      <c r="AJ350" s="5">
        <v>0</v>
      </c>
      <c r="AK350" s="93">
        <v>0</v>
      </c>
      <c r="AL350" s="93">
        <v>0</v>
      </c>
      <c r="AM350" s="93">
        <v>0</v>
      </c>
      <c r="AN350" s="93">
        <v>0</v>
      </c>
      <c r="AO350" s="93">
        <v>0</v>
      </c>
      <c r="AP350" s="93">
        <v>0</v>
      </c>
      <c r="AQ350" s="93">
        <v>0</v>
      </c>
      <c r="AR350" s="93">
        <v>0</v>
      </c>
      <c r="AS350" s="93">
        <v>0</v>
      </c>
      <c r="AT350" s="93">
        <v>0</v>
      </c>
      <c r="AU350" s="5">
        <v>0</v>
      </c>
      <c r="AV350" s="637"/>
    </row>
    <row r="351" spans="1:48" ht="19.5" customHeight="1">
      <c r="A351" s="526"/>
      <c r="B351" s="474"/>
      <c r="C351" s="656"/>
      <c r="D351" s="474"/>
      <c r="E351" s="476"/>
      <c r="F351" s="476" t="s">
        <v>39</v>
      </c>
      <c r="G351" s="476" t="s">
        <v>21</v>
      </c>
      <c r="H351" s="476" t="s">
        <v>324</v>
      </c>
      <c r="I351" s="476" t="s">
        <v>308</v>
      </c>
      <c r="J351" s="517"/>
      <c r="K351" s="517"/>
      <c r="L351" s="515"/>
      <c r="M351" s="515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6"/>
        <v>0</v>
      </c>
      <c r="V351" s="7" t="s">
        <v>50</v>
      </c>
      <c r="W351" s="93">
        <v>0</v>
      </c>
      <c r="X351" s="93">
        <v>0</v>
      </c>
      <c r="Y351" s="93">
        <v>0</v>
      </c>
      <c r="Z351" s="93">
        <v>0</v>
      </c>
      <c r="AA351" s="93">
        <v>0</v>
      </c>
      <c r="AB351" s="93">
        <v>0</v>
      </c>
      <c r="AC351" s="93">
        <v>0</v>
      </c>
      <c r="AD351" s="93">
        <v>0</v>
      </c>
      <c r="AE351" s="93">
        <v>0</v>
      </c>
      <c r="AF351" s="93">
        <v>0</v>
      </c>
      <c r="AG351" s="93">
        <v>0</v>
      </c>
      <c r="AH351" s="5">
        <v>0</v>
      </c>
      <c r="AI351" s="5">
        <v>0</v>
      </c>
      <c r="AJ351" s="5">
        <v>0</v>
      </c>
      <c r="AK351" s="93">
        <v>0</v>
      </c>
      <c r="AL351" s="93">
        <v>0</v>
      </c>
      <c r="AM351" s="93">
        <v>0</v>
      </c>
      <c r="AN351" s="93">
        <v>0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5">
        <v>0</v>
      </c>
      <c r="AV351" s="637"/>
    </row>
    <row r="352" spans="1:48" ht="19.5" customHeight="1">
      <c r="A352" s="526"/>
      <c r="B352" s="474"/>
      <c r="C352" s="656"/>
      <c r="D352" s="474"/>
      <c r="E352" s="476"/>
      <c r="F352" s="476"/>
      <c r="G352" s="476"/>
      <c r="H352" s="476"/>
      <c r="I352" s="476"/>
      <c r="J352" s="517"/>
      <c r="K352" s="517"/>
      <c r="L352" s="515"/>
      <c r="M352" s="515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6"/>
        <v>0</v>
      </c>
      <c r="V352" s="7" t="s">
        <v>51</v>
      </c>
      <c r="W352" s="93">
        <v>0</v>
      </c>
      <c r="X352" s="93">
        <v>0</v>
      </c>
      <c r="Y352" s="93">
        <v>0</v>
      </c>
      <c r="Z352" s="93">
        <v>0</v>
      </c>
      <c r="AA352" s="93">
        <v>0</v>
      </c>
      <c r="AB352" s="93">
        <v>0</v>
      </c>
      <c r="AC352" s="93">
        <v>0</v>
      </c>
      <c r="AD352" s="93">
        <v>0</v>
      </c>
      <c r="AE352" s="93">
        <v>0</v>
      </c>
      <c r="AF352" s="93">
        <v>0</v>
      </c>
      <c r="AG352" s="93">
        <v>0</v>
      </c>
      <c r="AH352" s="5">
        <v>0</v>
      </c>
      <c r="AI352" s="5">
        <v>0</v>
      </c>
      <c r="AJ352" s="5">
        <v>0</v>
      </c>
      <c r="AK352" s="93">
        <v>0</v>
      </c>
      <c r="AL352" s="93">
        <v>0</v>
      </c>
      <c r="AM352" s="93">
        <v>0</v>
      </c>
      <c r="AN352" s="93">
        <v>0</v>
      </c>
      <c r="AO352" s="93">
        <v>0</v>
      </c>
      <c r="AP352" s="93">
        <v>0</v>
      </c>
      <c r="AQ352" s="93">
        <v>0</v>
      </c>
      <c r="AR352" s="93">
        <v>0</v>
      </c>
      <c r="AS352" s="93">
        <v>0</v>
      </c>
      <c r="AT352" s="93">
        <v>0</v>
      </c>
      <c r="AU352" s="5">
        <v>0</v>
      </c>
      <c r="AV352" s="637"/>
    </row>
    <row r="353" spans="1:48" ht="18" customHeight="1">
      <c r="A353" s="526"/>
      <c r="B353" s="474"/>
      <c r="C353" s="656"/>
      <c r="D353" s="474"/>
      <c r="E353" s="476"/>
      <c r="F353" s="476"/>
      <c r="G353" s="476"/>
      <c r="H353" s="476"/>
      <c r="I353" s="476"/>
      <c r="J353" s="517"/>
      <c r="K353" s="517"/>
      <c r="L353" s="515"/>
      <c r="M353" s="515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6"/>
        <v>0</v>
      </c>
      <c r="V353" s="7" t="s">
        <v>52</v>
      </c>
      <c r="W353" s="93">
        <v>0</v>
      </c>
      <c r="X353" s="93">
        <v>0</v>
      </c>
      <c r="Y353" s="93">
        <v>0</v>
      </c>
      <c r="Z353" s="93">
        <v>0</v>
      </c>
      <c r="AA353" s="93">
        <v>0</v>
      </c>
      <c r="AB353" s="93">
        <v>0</v>
      </c>
      <c r="AC353" s="93">
        <v>0</v>
      </c>
      <c r="AD353" s="93">
        <v>0</v>
      </c>
      <c r="AE353" s="93">
        <v>0</v>
      </c>
      <c r="AF353" s="93">
        <v>0</v>
      </c>
      <c r="AG353" s="93">
        <v>0</v>
      </c>
      <c r="AH353" s="5">
        <v>0</v>
      </c>
      <c r="AI353" s="5">
        <v>0</v>
      </c>
      <c r="AJ353" s="5">
        <v>0</v>
      </c>
      <c r="AK353" s="93">
        <v>0</v>
      </c>
      <c r="AL353" s="93">
        <v>0</v>
      </c>
      <c r="AM353" s="93">
        <v>0</v>
      </c>
      <c r="AN353" s="93">
        <v>0</v>
      </c>
      <c r="AO353" s="93">
        <v>0</v>
      </c>
      <c r="AP353" s="93">
        <v>0</v>
      </c>
      <c r="AQ353" s="93">
        <v>0</v>
      </c>
      <c r="AR353" s="93">
        <v>0</v>
      </c>
      <c r="AS353" s="93">
        <v>0</v>
      </c>
      <c r="AT353" s="93">
        <v>0</v>
      </c>
      <c r="AU353" s="5">
        <v>0</v>
      </c>
      <c r="AV353" s="637"/>
    </row>
    <row r="354" spans="1:48" ht="17.25" customHeight="1">
      <c r="A354" s="527"/>
      <c r="B354" s="474"/>
      <c r="C354" s="656"/>
      <c r="D354" s="474"/>
      <c r="E354" s="476"/>
      <c r="F354" s="476"/>
      <c r="G354" s="476"/>
      <c r="H354" s="476"/>
      <c r="I354" s="476"/>
      <c r="J354" s="517"/>
      <c r="K354" s="517"/>
      <c r="L354" s="515"/>
      <c r="M354" s="515"/>
      <c r="N354" s="230">
        <f t="shared" ref="N354:T354" si="147">SUM(N349:N353)</f>
        <v>0</v>
      </c>
      <c r="O354" s="230">
        <f t="shared" si="147"/>
        <v>0</v>
      </c>
      <c r="P354" s="230">
        <f t="shared" si="147"/>
        <v>0.25</v>
      </c>
      <c r="Q354" s="230">
        <f t="shared" si="147"/>
        <v>0.72536999999999996</v>
      </c>
      <c r="R354" s="230">
        <f t="shared" si="147"/>
        <v>0</v>
      </c>
      <c r="S354" s="230">
        <f t="shared" si="147"/>
        <v>0</v>
      </c>
      <c r="T354" s="230">
        <f t="shared" si="147"/>
        <v>0</v>
      </c>
      <c r="U354" s="231">
        <f t="shared" si="146"/>
        <v>0.97536999999999996</v>
      </c>
      <c r="V354" s="231" t="s">
        <v>11</v>
      </c>
      <c r="W354" s="193">
        <f t="shared" ref="W354:AU354" si="148">SUM(W349:W353)</f>
        <v>725.37</v>
      </c>
      <c r="X354" s="193">
        <f t="shared" si="148"/>
        <v>0</v>
      </c>
      <c r="Y354" s="193">
        <f t="shared" si="148"/>
        <v>0</v>
      </c>
      <c r="Z354" s="193">
        <f t="shared" si="148"/>
        <v>0</v>
      </c>
      <c r="AA354" s="193">
        <f t="shared" si="148"/>
        <v>0</v>
      </c>
      <c r="AB354" s="193">
        <f t="shared" si="148"/>
        <v>0</v>
      </c>
      <c r="AC354" s="193">
        <f t="shared" si="148"/>
        <v>0</v>
      </c>
      <c r="AD354" s="193">
        <f t="shared" si="148"/>
        <v>0</v>
      </c>
      <c r="AE354" s="193">
        <f t="shared" si="148"/>
        <v>0</v>
      </c>
      <c r="AF354" s="193">
        <f t="shared" si="148"/>
        <v>0</v>
      </c>
      <c r="AG354" s="193">
        <f t="shared" si="148"/>
        <v>0</v>
      </c>
      <c r="AH354" s="230">
        <f t="shared" si="148"/>
        <v>0</v>
      </c>
      <c r="AI354" s="230">
        <f t="shared" si="148"/>
        <v>0</v>
      </c>
      <c r="AJ354" s="230">
        <f t="shared" si="148"/>
        <v>0</v>
      </c>
      <c r="AK354" s="193">
        <f t="shared" si="148"/>
        <v>0</v>
      </c>
      <c r="AL354" s="193">
        <f t="shared" si="148"/>
        <v>0</v>
      </c>
      <c r="AM354" s="193">
        <f t="shared" si="148"/>
        <v>0</v>
      </c>
      <c r="AN354" s="193">
        <f t="shared" si="148"/>
        <v>0</v>
      </c>
      <c r="AO354" s="193">
        <f t="shared" si="148"/>
        <v>0</v>
      </c>
      <c r="AP354" s="193">
        <f t="shared" si="148"/>
        <v>0</v>
      </c>
      <c r="AQ354" s="193">
        <f t="shared" si="148"/>
        <v>0</v>
      </c>
      <c r="AR354" s="193">
        <f t="shared" si="148"/>
        <v>0</v>
      </c>
      <c r="AS354" s="193">
        <f t="shared" si="148"/>
        <v>0</v>
      </c>
      <c r="AT354" s="193">
        <f t="shared" si="148"/>
        <v>0</v>
      </c>
      <c r="AU354" s="230">
        <f t="shared" si="148"/>
        <v>0</v>
      </c>
      <c r="AV354" s="328"/>
    </row>
    <row r="355" spans="1:48" ht="15.75" hidden="1" customHeight="1">
      <c r="A355" s="467" t="s">
        <v>177</v>
      </c>
      <c r="B355" s="468"/>
      <c r="C355" s="468"/>
      <c r="D355" s="468"/>
      <c r="E355" s="468"/>
      <c r="F355" s="468"/>
      <c r="G355" s="468"/>
      <c r="H355" s="468"/>
      <c r="I355" s="468"/>
      <c r="J355" s="468"/>
      <c r="K355" s="468"/>
      <c r="L355" s="468"/>
      <c r="M355" s="468"/>
      <c r="N355" s="468"/>
      <c r="O355" s="468"/>
      <c r="P355" s="468"/>
      <c r="Q355" s="468"/>
      <c r="R355" s="468"/>
      <c r="S355" s="468"/>
      <c r="T355" s="468"/>
      <c r="U355" s="468"/>
      <c r="V355" s="518"/>
      <c r="W355" s="190"/>
      <c r="X355" s="190"/>
      <c r="Y355" s="190"/>
      <c r="Z355" s="190"/>
      <c r="AA355" s="190"/>
      <c r="AB355" s="190"/>
      <c r="AC355" s="190"/>
      <c r="AD355" s="190"/>
      <c r="AE355" s="190"/>
      <c r="AF355" s="190"/>
      <c r="AG355" s="190"/>
      <c r="AH355" s="188"/>
      <c r="AI355" s="188"/>
      <c r="AJ355" s="188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88"/>
      <c r="AV355" s="302"/>
    </row>
    <row r="356" spans="1:48" ht="29.25" hidden="1" customHeight="1">
      <c r="A356" s="522" t="s">
        <v>65</v>
      </c>
      <c r="B356" s="523"/>
      <c r="C356" s="523"/>
      <c r="D356" s="523"/>
      <c r="E356" s="523"/>
      <c r="F356" s="523"/>
      <c r="G356" s="523"/>
      <c r="H356" s="523"/>
      <c r="I356" s="523"/>
      <c r="J356" s="523"/>
      <c r="K356" s="523"/>
      <c r="L356" s="523"/>
      <c r="M356" s="523"/>
      <c r="N356" s="523"/>
      <c r="O356" s="523"/>
      <c r="P356" s="523"/>
      <c r="Q356" s="523"/>
      <c r="R356" s="523"/>
      <c r="S356" s="523"/>
      <c r="T356" s="523"/>
      <c r="U356" s="523"/>
      <c r="V356" s="524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88"/>
      <c r="AI356" s="188"/>
      <c r="AJ356" s="188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88"/>
      <c r="AV356" s="302"/>
    </row>
    <row r="357" spans="1:48" ht="15.75" hidden="1" customHeight="1">
      <c r="A357" s="467" t="s">
        <v>178</v>
      </c>
      <c r="B357" s="468"/>
      <c r="C357" s="468"/>
      <c r="D357" s="468"/>
      <c r="E357" s="468"/>
      <c r="F357" s="468"/>
      <c r="G357" s="468"/>
      <c r="H357" s="468"/>
      <c r="I357" s="468"/>
      <c r="J357" s="468"/>
      <c r="K357" s="468"/>
      <c r="L357" s="468"/>
      <c r="M357" s="468"/>
      <c r="N357" s="468"/>
      <c r="O357" s="468"/>
      <c r="P357" s="468"/>
      <c r="Q357" s="468"/>
      <c r="R357" s="468"/>
      <c r="S357" s="468"/>
      <c r="T357" s="468"/>
      <c r="U357" s="468"/>
      <c r="V357" s="518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88"/>
      <c r="AI357" s="188"/>
      <c r="AJ357" s="188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88"/>
      <c r="AV357" s="302"/>
    </row>
    <row r="358" spans="1:48" ht="29.25" hidden="1" customHeight="1">
      <c r="A358" s="522" t="s">
        <v>65</v>
      </c>
      <c r="B358" s="523"/>
      <c r="C358" s="523"/>
      <c r="D358" s="523"/>
      <c r="E358" s="523"/>
      <c r="F358" s="523"/>
      <c r="G358" s="523"/>
      <c r="H358" s="523"/>
      <c r="I358" s="523"/>
      <c r="J358" s="523"/>
      <c r="K358" s="523"/>
      <c r="L358" s="523"/>
      <c r="M358" s="523"/>
      <c r="N358" s="523"/>
      <c r="O358" s="523"/>
      <c r="P358" s="523"/>
      <c r="Q358" s="523"/>
      <c r="R358" s="523"/>
      <c r="S358" s="523"/>
      <c r="T358" s="523"/>
      <c r="U358" s="523"/>
      <c r="V358" s="524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88"/>
      <c r="AI358" s="188"/>
      <c r="AJ358" s="188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88"/>
      <c r="AV358" s="302"/>
    </row>
    <row r="359" spans="1:48" ht="15.75" hidden="1" customHeight="1">
      <c r="A359" s="467" t="s">
        <v>179</v>
      </c>
      <c r="B359" s="468"/>
      <c r="C359" s="468"/>
      <c r="D359" s="468"/>
      <c r="E359" s="468"/>
      <c r="F359" s="468"/>
      <c r="G359" s="468"/>
      <c r="H359" s="468"/>
      <c r="I359" s="468"/>
      <c r="J359" s="468"/>
      <c r="K359" s="468"/>
      <c r="L359" s="468"/>
      <c r="M359" s="468"/>
      <c r="N359" s="468"/>
      <c r="O359" s="468"/>
      <c r="P359" s="468"/>
      <c r="Q359" s="468"/>
      <c r="R359" s="468"/>
      <c r="S359" s="468"/>
      <c r="T359" s="468"/>
      <c r="U359" s="468"/>
      <c r="V359" s="518"/>
      <c r="W359" s="190"/>
      <c r="X359" s="190"/>
      <c r="Y359" s="190"/>
      <c r="Z359" s="190"/>
      <c r="AA359" s="190"/>
      <c r="AB359" s="190"/>
      <c r="AC359" s="190"/>
      <c r="AD359" s="190"/>
      <c r="AE359" s="190"/>
      <c r="AF359" s="190"/>
      <c r="AG359" s="190"/>
      <c r="AH359" s="188"/>
      <c r="AI359" s="188"/>
      <c r="AJ359" s="188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88"/>
      <c r="AV359" s="302"/>
    </row>
    <row r="360" spans="1:48" ht="29.25" hidden="1" customHeight="1">
      <c r="A360" s="522" t="s">
        <v>65</v>
      </c>
      <c r="B360" s="523"/>
      <c r="C360" s="523"/>
      <c r="D360" s="523"/>
      <c r="E360" s="523"/>
      <c r="F360" s="523"/>
      <c r="G360" s="523"/>
      <c r="H360" s="523"/>
      <c r="I360" s="523"/>
      <c r="J360" s="523"/>
      <c r="K360" s="523"/>
      <c r="L360" s="523"/>
      <c r="M360" s="523"/>
      <c r="N360" s="523"/>
      <c r="O360" s="523"/>
      <c r="P360" s="523"/>
      <c r="Q360" s="523"/>
      <c r="R360" s="523"/>
      <c r="S360" s="523"/>
      <c r="T360" s="523"/>
      <c r="U360" s="523"/>
      <c r="V360" s="524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88"/>
      <c r="AI360" s="188"/>
      <c r="AJ360" s="188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88"/>
      <c r="AV360" s="302"/>
    </row>
    <row r="361" spans="1:48" ht="15.75" hidden="1" customHeight="1">
      <c r="A361" s="463" t="s">
        <v>32</v>
      </c>
      <c r="B361" s="464"/>
      <c r="C361" s="464"/>
      <c r="D361" s="464"/>
      <c r="E361" s="464"/>
      <c r="F361" s="464"/>
      <c r="G361" s="464"/>
      <c r="H361" s="464"/>
      <c r="I361" s="464"/>
      <c r="J361" s="464"/>
      <c r="K361" s="464"/>
      <c r="L361" s="464"/>
      <c r="M361" s="464"/>
      <c r="N361" s="464"/>
      <c r="O361" s="464"/>
      <c r="P361" s="464"/>
      <c r="Q361" s="464"/>
      <c r="R361" s="464"/>
      <c r="S361" s="464"/>
      <c r="T361" s="464"/>
      <c r="U361" s="464"/>
      <c r="V361" s="464"/>
      <c r="W361" s="465"/>
      <c r="X361" s="465"/>
      <c r="Y361" s="465"/>
      <c r="Z361" s="465"/>
      <c r="AA361" s="465"/>
      <c r="AB361" s="465"/>
      <c r="AC361" s="465"/>
      <c r="AD361" s="465"/>
      <c r="AE361" s="465"/>
      <c r="AF361" s="465"/>
      <c r="AG361" s="465"/>
      <c r="AH361" s="465"/>
      <c r="AI361" s="465"/>
      <c r="AJ361" s="465"/>
      <c r="AK361" s="465"/>
      <c r="AL361" s="465"/>
      <c r="AM361" s="465"/>
      <c r="AN361" s="465"/>
      <c r="AO361" s="465"/>
      <c r="AP361" s="465"/>
      <c r="AQ361" s="465"/>
      <c r="AR361" s="465"/>
      <c r="AS361" s="465"/>
      <c r="AT361" s="465"/>
      <c r="AU361" s="465"/>
      <c r="AV361" s="466"/>
    </row>
    <row r="362" spans="1:48" ht="15.75" hidden="1" customHeight="1">
      <c r="A362" s="467" t="s">
        <v>180</v>
      </c>
      <c r="B362" s="468"/>
      <c r="C362" s="468"/>
      <c r="D362" s="468"/>
      <c r="E362" s="468"/>
      <c r="F362" s="468"/>
      <c r="G362" s="468"/>
      <c r="H362" s="468"/>
      <c r="I362" s="468"/>
      <c r="J362" s="468"/>
      <c r="K362" s="468"/>
      <c r="L362" s="468"/>
      <c r="M362" s="468"/>
      <c r="N362" s="468"/>
      <c r="O362" s="468"/>
      <c r="P362" s="468"/>
      <c r="Q362" s="468"/>
      <c r="R362" s="468"/>
      <c r="S362" s="468"/>
      <c r="T362" s="468"/>
      <c r="U362" s="468"/>
      <c r="V362" s="468"/>
      <c r="W362" s="469"/>
      <c r="X362" s="469"/>
      <c r="Y362" s="469"/>
      <c r="Z362" s="469"/>
      <c r="AA362" s="469"/>
      <c r="AB362" s="469"/>
      <c r="AC362" s="469"/>
      <c r="AD362" s="469"/>
      <c r="AE362" s="469"/>
      <c r="AF362" s="469"/>
      <c r="AG362" s="469"/>
      <c r="AH362" s="469"/>
      <c r="AI362" s="469"/>
      <c r="AJ362" s="469"/>
      <c r="AK362" s="469"/>
      <c r="AL362" s="469"/>
      <c r="AM362" s="469"/>
      <c r="AN362" s="469"/>
      <c r="AO362" s="469"/>
      <c r="AP362" s="469"/>
      <c r="AQ362" s="469"/>
      <c r="AR362" s="469"/>
      <c r="AS362" s="469"/>
      <c r="AT362" s="469"/>
      <c r="AU362" s="469"/>
      <c r="AV362" s="470"/>
    </row>
    <row r="363" spans="1:48" ht="19.5" customHeight="1">
      <c r="A363" s="525"/>
      <c r="B363" s="474" t="s">
        <v>247</v>
      </c>
      <c r="C363" s="656" t="s">
        <v>108</v>
      </c>
      <c r="D363" s="474" t="s">
        <v>271</v>
      </c>
      <c r="E363" s="476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517">
        <v>2019</v>
      </c>
      <c r="K363" s="517">
        <v>2020</v>
      </c>
      <c r="L363" s="515">
        <v>30.83333</v>
      </c>
      <c r="M363" s="515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49">SUM(N363:T363)</f>
        <v>30.83333</v>
      </c>
      <c r="V363" s="7" t="s">
        <v>3</v>
      </c>
      <c r="W363" s="93">
        <v>0</v>
      </c>
      <c r="X363" s="93">
        <v>0</v>
      </c>
      <c r="Y363" s="93">
        <v>0</v>
      </c>
      <c r="Z363" s="93">
        <v>0</v>
      </c>
      <c r="AA363" s="93">
        <v>0</v>
      </c>
      <c r="AB363" s="93">
        <v>0</v>
      </c>
      <c r="AC363" s="93">
        <v>0</v>
      </c>
      <c r="AD363" s="93">
        <v>0</v>
      </c>
      <c r="AE363" s="93">
        <v>0</v>
      </c>
      <c r="AF363" s="93">
        <v>0</v>
      </c>
      <c r="AG363" s="93">
        <v>0</v>
      </c>
      <c r="AH363" s="5">
        <v>0</v>
      </c>
      <c r="AI363" s="5">
        <v>0</v>
      </c>
      <c r="AJ363" s="5">
        <v>0</v>
      </c>
      <c r="AK363" s="93">
        <v>0</v>
      </c>
      <c r="AL363" s="93">
        <v>0</v>
      </c>
      <c r="AM363" s="93">
        <v>0</v>
      </c>
      <c r="AN363" s="93">
        <v>0</v>
      </c>
      <c r="AO363" s="93">
        <v>0</v>
      </c>
      <c r="AP363" s="93">
        <v>0</v>
      </c>
      <c r="AQ363" s="93">
        <v>0</v>
      </c>
      <c r="AR363" s="93">
        <v>0</v>
      </c>
      <c r="AS363" s="93">
        <v>0</v>
      </c>
      <c r="AT363" s="93">
        <v>0</v>
      </c>
      <c r="AU363" s="5">
        <v>0</v>
      </c>
      <c r="AV363" s="636" t="s">
        <v>1000</v>
      </c>
    </row>
    <row r="364" spans="1:48" ht="19.5" customHeight="1">
      <c r="A364" s="526"/>
      <c r="B364" s="474"/>
      <c r="C364" s="656"/>
      <c r="D364" s="474"/>
      <c r="E364" s="476"/>
      <c r="F364" s="6" t="s">
        <v>19</v>
      </c>
      <c r="G364" s="6" t="s">
        <v>22</v>
      </c>
      <c r="H364" s="6" t="s">
        <v>297</v>
      </c>
      <c r="I364" s="6" t="s">
        <v>297</v>
      </c>
      <c r="J364" s="517"/>
      <c r="K364" s="517"/>
      <c r="L364" s="515"/>
      <c r="M364" s="515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49"/>
        <v>0</v>
      </c>
      <c r="V364" s="5" t="s">
        <v>8</v>
      </c>
      <c r="W364" s="93">
        <v>0</v>
      </c>
      <c r="X364" s="93">
        <v>0</v>
      </c>
      <c r="Y364" s="93">
        <v>0</v>
      </c>
      <c r="Z364" s="93">
        <v>0</v>
      </c>
      <c r="AA364" s="93">
        <v>0</v>
      </c>
      <c r="AB364" s="93">
        <v>0</v>
      </c>
      <c r="AC364" s="93">
        <v>0</v>
      </c>
      <c r="AD364" s="93">
        <v>0</v>
      </c>
      <c r="AE364" s="93">
        <v>0</v>
      </c>
      <c r="AF364" s="93">
        <v>0</v>
      </c>
      <c r="AG364" s="93">
        <v>0</v>
      </c>
      <c r="AH364" s="5">
        <v>0</v>
      </c>
      <c r="AI364" s="5">
        <v>0</v>
      </c>
      <c r="AJ364" s="5">
        <v>0</v>
      </c>
      <c r="AK364" s="93">
        <v>0</v>
      </c>
      <c r="AL364" s="93">
        <v>0</v>
      </c>
      <c r="AM364" s="93">
        <v>0</v>
      </c>
      <c r="AN364" s="93">
        <v>0</v>
      </c>
      <c r="AO364" s="93">
        <v>0</v>
      </c>
      <c r="AP364" s="93">
        <v>0</v>
      </c>
      <c r="AQ364" s="93">
        <v>0</v>
      </c>
      <c r="AR364" s="93">
        <v>0</v>
      </c>
      <c r="AS364" s="93">
        <v>0</v>
      </c>
      <c r="AT364" s="93">
        <v>0</v>
      </c>
      <c r="AU364" s="5">
        <v>0</v>
      </c>
      <c r="AV364" s="637"/>
    </row>
    <row r="365" spans="1:48" ht="19.5" customHeight="1">
      <c r="A365" s="526"/>
      <c r="B365" s="474"/>
      <c r="C365" s="656"/>
      <c r="D365" s="474"/>
      <c r="E365" s="476"/>
      <c r="F365" s="476" t="s">
        <v>39</v>
      </c>
      <c r="G365" s="476" t="s">
        <v>21</v>
      </c>
      <c r="H365" s="538" t="s">
        <v>312</v>
      </c>
      <c r="I365" s="538" t="s">
        <v>313</v>
      </c>
      <c r="J365" s="517"/>
      <c r="K365" s="517"/>
      <c r="L365" s="515"/>
      <c r="M365" s="515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49"/>
        <v>0</v>
      </c>
      <c r="V365" s="7" t="s">
        <v>50</v>
      </c>
      <c r="W365" s="93">
        <v>0</v>
      </c>
      <c r="X365" s="93">
        <v>0</v>
      </c>
      <c r="Y365" s="93">
        <v>0</v>
      </c>
      <c r="Z365" s="93">
        <v>0</v>
      </c>
      <c r="AA365" s="93">
        <v>0</v>
      </c>
      <c r="AB365" s="93">
        <v>0</v>
      </c>
      <c r="AC365" s="93">
        <v>0</v>
      </c>
      <c r="AD365" s="93">
        <v>0</v>
      </c>
      <c r="AE365" s="93">
        <v>0</v>
      </c>
      <c r="AF365" s="93">
        <v>0</v>
      </c>
      <c r="AG365" s="93">
        <v>0</v>
      </c>
      <c r="AH365" s="5">
        <v>0</v>
      </c>
      <c r="AI365" s="5">
        <v>0</v>
      </c>
      <c r="AJ365" s="5">
        <v>0</v>
      </c>
      <c r="AK365" s="93">
        <v>0</v>
      </c>
      <c r="AL365" s="93">
        <v>0</v>
      </c>
      <c r="AM365" s="93">
        <v>0</v>
      </c>
      <c r="AN365" s="93">
        <v>0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5">
        <v>0</v>
      </c>
      <c r="AV365" s="637"/>
    </row>
    <row r="366" spans="1:48" ht="19.5" customHeight="1">
      <c r="A366" s="526"/>
      <c r="B366" s="474"/>
      <c r="C366" s="656"/>
      <c r="D366" s="474"/>
      <c r="E366" s="476"/>
      <c r="F366" s="476"/>
      <c r="G366" s="476"/>
      <c r="H366" s="539"/>
      <c r="I366" s="539"/>
      <c r="J366" s="517"/>
      <c r="K366" s="517"/>
      <c r="L366" s="515"/>
      <c r="M366" s="515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49"/>
        <v>0</v>
      </c>
      <c r="V366" s="7" t="s">
        <v>51</v>
      </c>
      <c r="W366" s="93">
        <v>0</v>
      </c>
      <c r="X366" s="93">
        <v>0</v>
      </c>
      <c r="Y366" s="93">
        <v>0</v>
      </c>
      <c r="Z366" s="93">
        <v>0</v>
      </c>
      <c r="AA366" s="93">
        <v>0</v>
      </c>
      <c r="AB366" s="93">
        <v>0</v>
      </c>
      <c r="AC366" s="93">
        <v>0</v>
      </c>
      <c r="AD366" s="93">
        <v>0</v>
      </c>
      <c r="AE366" s="93">
        <v>0</v>
      </c>
      <c r="AF366" s="93">
        <v>0</v>
      </c>
      <c r="AG366" s="93">
        <v>0</v>
      </c>
      <c r="AH366" s="5">
        <v>0</v>
      </c>
      <c r="AI366" s="5">
        <v>0</v>
      </c>
      <c r="AJ366" s="5">
        <v>0</v>
      </c>
      <c r="AK366" s="93">
        <v>0</v>
      </c>
      <c r="AL366" s="93">
        <v>0</v>
      </c>
      <c r="AM366" s="93">
        <v>0</v>
      </c>
      <c r="AN366" s="93">
        <v>0</v>
      </c>
      <c r="AO366" s="93">
        <v>0</v>
      </c>
      <c r="AP366" s="93">
        <v>0</v>
      </c>
      <c r="AQ366" s="93">
        <v>0</v>
      </c>
      <c r="AR366" s="93">
        <v>0</v>
      </c>
      <c r="AS366" s="93">
        <v>0</v>
      </c>
      <c r="AT366" s="93">
        <v>0</v>
      </c>
      <c r="AU366" s="5">
        <v>0</v>
      </c>
      <c r="AV366" s="637"/>
    </row>
    <row r="367" spans="1:48" ht="18" customHeight="1">
      <c r="A367" s="526"/>
      <c r="B367" s="474"/>
      <c r="C367" s="656"/>
      <c r="D367" s="474"/>
      <c r="E367" s="476"/>
      <c r="F367" s="476"/>
      <c r="G367" s="476"/>
      <c r="H367" s="539"/>
      <c r="I367" s="539"/>
      <c r="J367" s="517"/>
      <c r="K367" s="517"/>
      <c r="L367" s="515"/>
      <c r="M367" s="515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49"/>
        <v>0</v>
      </c>
      <c r="V367" s="7" t="s">
        <v>52</v>
      </c>
      <c r="W367" s="93">
        <v>0</v>
      </c>
      <c r="X367" s="93">
        <v>0</v>
      </c>
      <c r="Y367" s="93">
        <v>0</v>
      </c>
      <c r="Z367" s="93">
        <v>0</v>
      </c>
      <c r="AA367" s="93">
        <v>0</v>
      </c>
      <c r="AB367" s="93">
        <v>0</v>
      </c>
      <c r="AC367" s="93">
        <v>0</v>
      </c>
      <c r="AD367" s="93">
        <v>0</v>
      </c>
      <c r="AE367" s="93">
        <v>0</v>
      </c>
      <c r="AF367" s="93">
        <v>0</v>
      </c>
      <c r="AG367" s="93">
        <v>0</v>
      </c>
      <c r="AH367" s="5">
        <v>0</v>
      </c>
      <c r="AI367" s="5">
        <v>0</v>
      </c>
      <c r="AJ367" s="5">
        <v>0</v>
      </c>
      <c r="AK367" s="93">
        <v>0</v>
      </c>
      <c r="AL367" s="93">
        <v>0</v>
      </c>
      <c r="AM367" s="93">
        <v>0</v>
      </c>
      <c r="AN367" s="93">
        <v>0</v>
      </c>
      <c r="AO367" s="93">
        <v>0</v>
      </c>
      <c r="AP367" s="93">
        <v>0</v>
      </c>
      <c r="AQ367" s="93">
        <v>0</v>
      </c>
      <c r="AR367" s="93">
        <v>0</v>
      </c>
      <c r="AS367" s="93">
        <v>0</v>
      </c>
      <c r="AT367" s="93">
        <v>0</v>
      </c>
      <c r="AU367" s="5">
        <v>0</v>
      </c>
      <c r="AV367" s="637"/>
    </row>
    <row r="368" spans="1:48" ht="17.25" customHeight="1">
      <c r="A368" s="526"/>
      <c r="B368" s="474"/>
      <c r="C368" s="656"/>
      <c r="D368" s="474"/>
      <c r="E368" s="476"/>
      <c r="F368" s="476"/>
      <c r="G368" s="476"/>
      <c r="H368" s="540"/>
      <c r="I368" s="540"/>
      <c r="J368" s="517"/>
      <c r="K368" s="517"/>
      <c r="L368" s="515"/>
      <c r="M368" s="515"/>
      <c r="N368" s="230">
        <f t="shared" ref="N368:T368" si="150">SUM(N363:N367)</f>
        <v>20</v>
      </c>
      <c r="O368" s="230">
        <f t="shared" si="150"/>
        <v>9.1514100000000003</v>
      </c>
      <c r="P368" s="230">
        <f>SUM(P363:P367)</f>
        <v>1.6819200000000001</v>
      </c>
      <c r="Q368" s="230">
        <f t="shared" si="150"/>
        <v>0</v>
      </c>
      <c r="R368" s="230">
        <f t="shared" si="150"/>
        <v>0</v>
      </c>
      <c r="S368" s="230">
        <f t="shared" si="150"/>
        <v>0</v>
      </c>
      <c r="T368" s="230">
        <f t="shared" si="150"/>
        <v>0</v>
      </c>
      <c r="U368" s="231">
        <f t="shared" si="149"/>
        <v>30.83333</v>
      </c>
      <c r="V368" s="231" t="s">
        <v>11</v>
      </c>
      <c r="W368" s="193">
        <f t="shared" ref="W368:AU368" si="151">SUM(W363:W367)</f>
        <v>0</v>
      </c>
      <c r="X368" s="193">
        <f t="shared" si="151"/>
        <v>0</v>
      </c>
      <c r="Y368" s="193">
        <f t="shared" si="151"/>
        <v>0</v>
      </c>
      <c r="Z368" s="193">
        <f t="shared" si="151"/>
        <v>0</v>
      </c>
      <c r="AA368" s="193">
        <f t="shared" si="151"/>
        <v>0</v>
      </c>
      <c r="AB368" s="193">
        <f t="shared" si="151"/>
        <v>0</v>
      </c>
      <c r="AC368" s="193">
        <f t="shared" si="151"/>
        <v>0</v>
      </c>
      <c r="AD368" s="193">
        <f t="shared" si="151"/>
        <v>0</v>
      </c>
      <c r="AE368" s="193">
        <f t="shared" si="151"/>
        <v>0</v>
      </c>
      <c r="AF368" s="193">
        <f t="shared" si="151"/>
        <v>0</v>
      </c>
      <c r="AG368" s="193">
        <f t="shared" si="151"/>
        <v>0</v>
      </c>
      <c r="AH368" s="230">
        <f t="shared" si="151"/>
        <v>0</v>
      </c>
      <c r="AI368" s="230">
        <f t="shared" si="151"/>
        <v>0</v>
      </c>
      <c r="AJ368" s="230">
        <f t="shared" si="151"/>
        <v>0</v>
      </c>
      <c r="AK368" s="193">
        <f t="shared" si="151"/>
        <v>0</v>
      </c>
      <c r="AL368" s="193">
        <f t="shared" si="151"/>
        <v>0</v>
      </c>
      <c r="AM368" s="193">
        <f t="shared" si="151"/>
        <v>0</v>
      </c>
      <c r="AN368" s="193">
        <f t="shared" si="151"/>
        <v>0</v>
      </c>
      <c r="AO368" s="193">
        <f t="shared" si="151"/>
        <v>0</v>
      </c>
      <c r="AP368" s="193">
        <f t="shared" si="151"/>
        <v>0</v>
      </c>
      <c r="AQ368" s="193">
        <f t="shared" si="151"/>
        <v>0</v>
      </c>
      <c r="AR368" s="193">
        <f t="shared" si="151"/>
        <v>0</v>
      </c>
      <c r="AS368" s="193">
        <f t="shared" si="151"/>
        <v>0</v>
      </c>
      <c r="AT368" s="193">
        <f t="shared" si="151"/>
        <v>0</v>
      </c>
      <c r="AU368" s="230">
        <f t="shared" si="151"/>
        <v>0</v>
      </c>
      <c r="AV368" s="328"/>
    </row>
    <row r="369" spans="1:48" ht="19.5" customHeight="1">
      <c r="A369" s="526"/>
      <c r="B369" s="474" t="s">
        <v>248</v>
      </c>
      <c r="C369" s="656" t="s">
        <v>109</v>
      </c>
      <c r="D369" s="474" t="s">
        <v>272</v>
      </c>
      <c r="E369" s="474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517">
        <v>2020</v>
      </c>
      <c r="K369" s="517">
        <v>2020</v>
      </c>
      <c r="L369" s="515">
        <v>4.1156300000000003</v>
      </c>
      <c r="M369" s="515">
        <f t="shared" ref="M369" si="152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49"/>
        <v>4.1158299999999999</v>
      </c>
      <c r="V369" s="7" t="s">
        <v>3</v>
      </c>
      <c r="W369" s="93">
        <v>0</v>
      </c>
      <c r="X369" s="93">
        <v>0</v>
      </c>
      <c r="Y369" s="93">
        <v>0</v>
      </c>
      <c r="Z369" s="93">
        <v>0</v>
      </c>
      <c r="AA369" s="93">
        <v>0</v>
      </c>
      <c r="AB369" s="93">
        <v>0</v>
      </c>
      <c r="AC369" s="93">
        <v>0</v>
      </c>
      <c r="AD369" s="93">
        <v>0</v>
      </c>
      <c r="AE369" s="93">
        <v>0</v>
      </c>
      <c r="AF369" s="93">
        <v>0</v>
      </c>
      <c r="AG369" s="93">
        <v>0</v>
      </c>
      <c r="AH369" s="5">
        <v>0</v>
      </c>
      <c r="AI369" s="5">
        <v>0</v>
      </c>
      <c r="AJ369" s="5">
        <v>0</v>
      </c>
      <c r="AK369" s="93">
        <v>0</v>
      </c>
      <c r="AL369" s="93">
        <v>0</v>
      </c>
      <c r="AM369" s="93">
        <v>0</v>
      </c>
      <c r="AN369" s="93">
        <v>0</v>
      </c>
      <c r="AO369" s="93">
        <v>0</v>
      </c>
      <c r="AP369" s="93">
        <v>0</v>
      </c>
      <c r="AQ369" s="93">
        <v>0</v>
      </c>
      <c r="AR369" s="93">
        <v>0</v>
      </c>
      <c r="AS369" s="93">
        <v>0</v>
      </c>
      <c r="AT369" s="93">
        <v>0</v>
      </c>
      <c r="AU369" s="5">
        <v>0</v>
      </c>
      <c r="AV369" s="302"/>
    </row>
    <row r="370" spans="1:48" ht="19.5" customHeight="1">
      <c r="A370" s="526"/>
      <c r="B370" s="474"/>
      <c r="C370" s="656"/>
      <c r="D370" s="474"/>
      <c r="E370" s="474"/>
      <c r="F370" s="6" t="s">
        <v>19</v>
      </c>
      <c r="G370" s="6" t="s">
        <v>22</v>
      </c>
      <c r="H370" s="6" t="s">
        <v>297</v>
      </c>
      <c r="I370" s="6" t="s">
        <v>297</v>
      </c>
      <c r="J370" s="517"/>
      <c r="K370" s="517"/>
      <c r="L370" s="515"/>
      <c r="M370" s="515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49"/>
        <v>0</v>
      </c>
      <c r="V370" s="5" t="s">
        <v>8</v>
      </c>
      <c r="W370" s="93">
        <v>0</v>
      </c>
      <c r="X370" s="93">
        <v>0</v>
      </c>
      <c r="Y370" s="93">
        <v>0</v>
      </c>
      <c r="Z370" s="93">
        <v>0</v>
      </c>
      <c r="AA370" s="93">
        <v>0</v>
      </c>
      <c r="AB370" s="93">
        <v>0</v>
      </c>
      <c r="AC370" s="93">
        <v>0</v>
      </c>
      <c r="AD370" s="93">
        <v>0</v>
      </c>
      <c r="AE370" s="93">
        <v>0</v>
      </c>
      <c r="AF370" s="93">
        <v>0</v>
      </c>
      <c r="AG370" s="93">
        <v>0</v>
      </c>
      <c r="AH370" s="5">
        <v>0</v>
      </c>
      <c r="AI370" s="5">
        <v>0</v>
      </c>
      <c r="AJ370" s="5">
        <v>0</v>
      </c>
      <c r="AK370" s="93">
        <v>0</v>
      </c>
      <c r="AL370" s="93">
        <v>0</v>
      </c>
      <c r="AM370" s="93">
        <v>0</v>
      </c>
      <c r="AN370" s="93">
        <v>0</v>
      </c>
      <c r="AO370" s="93">
        <v>0</v>
      </c>
      <c r="AP370" s="93">
        <v>0</v>
      </c>
      <c r="AQ370" s="93">
        <v>0</v>
      </c>
      <c r="AR370" s="93">
        <v>0</v>
      </c>
      <c r="AS370" s="93">
        <v>0</v>
      </c>
      <c r="AT370" s="93">
        <v>0</v>
      </c>
      <c r="AU370" s="5">
        <v>0</v>
      </c>
      <c r="AV370" s="302"/>
    </row>
    <row r="371" spans="1:48" ht="19.5" customHeight="1">
      <c r="A371" s="526"/>
      <c r="B371" s="474"/>
      <c r="C371" s="656"/>
      <c r="D371" s="474"/>
      <c r="E371" s="474"/>
      <c r="F371" s="476" t="s">
        <v>39</v>
      </c>
      <c r="G371" s="476" t="s">
        <v>21</v>
      </c>
      <c r="H371" s="476" t="s">
        <v>297</v>
      </c>
      <c r="I371" s="476" t="s">
        <v>297</v>
      </c>
      <c r="J371" s="517"/>
      <c r="K371" s="517"/>
      <c r="L371" s="515"/>
      <c r="M371" s="515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49"/>
        <v>0</v>
      </c>
      <c r="V371" s="7" t="s">
        <v>50</v>
      </c>
      <c r="W371" s="93">
        <v>0</v>
      </c>
      <c r="X371" s="93">
        <v>0</v>
      </c>
      <c r="Y371" s="93">
        <v>0</v>
      </c>
      <c r="Z371" s="93">
        <v>0</v>
      </c>
      <c r="AA371" s="93">
        <v>0</v>
      </c>
      <c r="AB371" s="93">
        <v>0</v>
      </c>
      <c r="AC371" s="93">
        <v>0</v>
      </c>
      <c r="AD371" s="93">
        <v>0</v>
      </c>
      <c r="AE371" s="93">
        <v>0</v>
      </c>
      <c r="AF371" s="93">
        <v>0</v>
      </c>
      <c r="AG371" s="93">
        <v>0</v>
      </c>
      <c r="AH371" s="5">
        <v>0</v>
      </c>
      <c r="AI371" s="5">
        <v>0</v>
      </c>
      <c r="AJ371" s="5">
        <v>0</v>
      </c>
      <c r="AK371" s="93">
        <v>0</v>
      </c>
      <c r="AL371" s="93">
        <v>0</v>
      </c>
      <c r="AM371" s="93">
        <v>0</v>
      </c>
      <c r="AN371" s="93">
        <v>0</v>
      </c>
      <c r="AO371" s="93">
        <v>0</v>
      </c>
      <c r="AP371" s="93">
        <v>0</v>
      </c>
      <c r="AQ371" s="93">
        <v>0</v>
      </c>
      <c r="AR371" s="93">
        <v>0</v>
      </c>
      <c r="AS371" s="93">
        <v>0</v>
      </c>
      <c r="AT371" s="93">
        <v>0</v>
      </c>
      <c r="AU371" s="5">
        <v>0</v>
      </c>
      <c r="AV371" s="302"/>
    </row>
    <row r="372" spans="1:48" ht="19.5" customHeight="1">
      <c r="A372" s="526"/>
      <c r="B372" s="474"/>
      <c r="C372" s="656"/>
      <c r="D372" s="474"/>
      <c r="E372" s="474"/>
      <c r="F372" s="476"/>
      <c r="G372" s="476"/>
      <c r="H372" s="476"/>
      <c r="I372" s="476"/>
      <c r="J372" s="517"/>
      <c r="K372" s="517"/>
      <c r="L372" s="515"/>
      <c r="M372" s="515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49"/>
        <v>0</v>
      </c>
      <c r="V372" s="7" t="s">
        <v>51</v>
      </c>
      <c r="W372" s="93">
        <v>0</v>
      </c>
      <c r="X372" s="93">
        <v>0</v>
      </c>
      <c r="Y372" s="93">
        <v>0</v>
      </c>
      <c r="Z372" s="93">
        <v>0</v>
      </c>
      <c r="AA372" s="93">
        <v>0</v>
      </c>
      <c r="AB372" s="93">
        <v>0</v>
      </c>
      <c r="AC372" s="93">
        <v>0</v>
      </c>
      <c r="AD372" s="93">
        <v>0</v>
      </c>
      <c r="AE372" s="93">
        <v>0</v>
      </c>
      <c r="AF372" s="93">
        <v>0</v>
      </c>
      <c r="AG372" s="93">
        <v>0</v>
      </c>
      <c r="AH372" s="5">
        <v>0</v>
      </c>
      <c r="AI372" s="5">
        <v>0</v>
      </c>
      <c r="AJ372" s="5">
        <v>0</v>
      </c>
      <c r="AK372" s="93">
        <v>0</v>
      </c>
      <c r="AL372" s="93">
        <v>0</v>
      </c>
      <c r="AM372" s="93">
        <v>0</v>
      </c>
      <c r="AN372" s="93">
        <v>0</v>
      </c>
      <c r="AO372" s="93">
        <v>0</v>
      </c>
      <c r="AP372" s="93">
        <v>0</v>
      </c>
      <c r="AQ372" s="93">
        <v>0</v>
      </c>
      <c r="AR372" s="93">
        <v>0</v>
      </c>
      <c r="AS372" s="93">
        <v>0</v>
      </c>
      <c r="AT372" s="93">
        <v>0</v>
      </c>
      <c r="AU372" s="5">
        <v>0</v>
      </c>
      <c r="AV372" s="302"/>
    </row>
    <row r="373" spans="1:48" ht="18" customHeight="1">
      <c r="A373" s="526"/>
      <c r="B373" s="474"/>
      <c r="C373" s="656"/>
      <c r="D373" s="474"/>
      <c r="E373" s="474"/>
      <c r="F373" s="476"/>
      <c r="G373" s="476"/>
      <c r="H373" s="476"/>
      <c r="I373" s="476"/>
      <c r="J373" s="517"/>
      <c r="K373" s="517"/>
      <c r="L373" s="515"/>
      <c r="M373" s="515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49"/>
        <v>0</v>
      </c>
      <c r="V373" s="7" t="s">
        <v>52</v>
      </c>
      <c r="W373" s="93">
        <v>0</v>
      </c>
      <c r="X373" s="93">
        <v>0</v>
      </c>
      <c r="Y373" s="93">
        <v>0</v>
      </c>
      <c r="Z373" s="93">
        <v>0</v>
      </c>
      <c r="AA373" s="93">
        <v>0</v>
      </c>
      <c r="AB373" s="93">
        <v>0</v>
      </c>
      <c r="AC373" s="93">
        <v>0</v>
      </c>
      <c r="AD373" s="93">
        <v>0</v>
      </c>
      <c r="AE373" s="93">
        <v>0</v>
      </c>
      <c r="AF373" s="93">
        <v>0</v>
      </c>
      <c r="AG373" s="93">
        <v>0</v>
      </c>
      <c r="AH373" s="5">
        <v>0</v>
      </c>
      <c r="AI373" s="5">
        <v>0</v>
      </c>
      <c r="AJ373" s="5">
        <v>0</v>
      </c>
      <c r="AK373" s="93">
        <v>0</v>
      </c>
      <c r="AL373" s="93">
        <v>0</v>
      </c>
      <c r="AM373" s="93">
        <v>0</v>
      </c>
      <c r="AN373" s="93">
        <v>0</v>
      </c>
      <c r="AO373" s="93">
        <v>0</v>
      </c>
      <c r="AP373" s="93">
        <v>0</v>
      </c>
      <c r="AQ373" s="93">
        <v>0</v>
      </c>
      <c r="AR373" s="93">
        <v>0</v>
      </c>
      <c r="AS373" s="93">
        <v>0</v>
      </c>
      <c r="AT373" s="93">
        <v>0</v>
      </c>
      <c r="AU373" s="5">
        <v>0</v>
      </c>
      <c r="AV373" s="302"/>
    </row>
    <row r="374" spans="1:48" ht="17.25" customHeight="1">
      <c r="A374" s="526"/>
      <c r="B374" s="474"/>
      <c r="C374" s="656"/>
      <c r="D374" s="474"/>
      <c r="E374" s="474"/>
      <c r="F374" s="476"/>
      <c r="G374" s="476"/>
      <c r="H374" s="476"/>
      <c r="I374" s="476"/>
      <c r="J374" s="517"/>
      <c r="K374" s="517"/>
      <c r="L374" s="515"/>
      <c r="M374" s="515"/>
      <c r="N374" s="230">
        <f t="shared" ref="N374:T374" si="153">SUM(N369:N373)</f>
        <v>0</v>
      </c>
      <c r="O374" s="230">
        <f t="shared" si="153"/>
        <v>3.9950700000000001</v>
      </c>
      <c r="P374" s="230">
        <f>SUM(P369:P373)</f>
        <v>0.12076000000000001</v>
      </c>
      <c r="Q374" s="230">
        <f t="shared" si="153"/>
        <v>0</v>
      </c>
      <c r="R374" s="230">
        <f t="shared" si="153"/>
        <v>0</v>
      </c>
      <c r="S374" s="230">
        <f t="shared" si="153"/>
        <v>0</v>
      </c>
      <c r="T374" s="230">
        <f t="shared" si="153"/>
        <v>0</v>
      </c>
      <c r="U374" s="231">
        <f t="shared" si="149"/>
        <v>4.1158299999999999</v>
      </c>
      <c r="V374" s="231" t="s">
        <v>11</v>
      </c>
      <c r="W374" s="193">
        <f t="shared" ref="W374:AU374" si="154">SUM(W369:W373)</f>
        <v>0</v>
      </c>
      <c r="X374" s="193">
        <f t="shared" si="154"/>
        <v>0</v>
      </c>
      <c r="Y374" s="193">
        <f t="shared" si="154"/>
        <v>0</v>
      </c>
      <c r="Z374" s="193">
        <f t="shared" si="154"/>
        <v>0</v>
      </c>
      <c r="AA374" s="193">
        <f t="shared" si="154"/>
        <v>0</v>
      </c>
      <c r="AB374" s="193">
        <f t="shared" si="154"/>
        <v>0</v>
      </c>
      <c r="AC374" s="193">
        <f t="shared" si="154"/>
        <v>0</v>
      </c>
      <c r="AD374" s="193">
        <f t="shared" si="154"/>
        <v>0</v>
      </c>
      <c r="AE374" s="193">
        <f t="shared" si="154"/>
        <v>0</v>
      </c>
      <c r="AF374" s="193">
        <f t="shared" si="154"/>
        <v>0</v>
      </c>
      <c r="AG374" s="193">
        <f t="shared" si="154"/>
        <v>0</v>
      </c>
      <c r="AH374" s="230">
        <f t="shared" si="154"/>
        <v>0</v>
      </c>
      <c r="AI374" s="230">
        <f t="shared" si="154"/>
        <v>0</v>
      </c>
      <c r="AJ374" s="230">
        <f t="shared" si="154"/>
        <v>0</v>
      </c>
      <c r="AK374" s="193">
        <f t="shared" si="154"/>
        <v>0</v>
      </c>
      <c r="AL374" s="193">
        <f t="shared" si="154"/>
        <v>0</v>
      </c>
      <c r="AM374" s="193">
        <f t="shared" si="154"/>
        <v>0</v>
      </c>
      <c r="AN374" s="193">
        <f t="shared" si="154"/>
        <v>0</v>
      </c>
      <c r="AO374" s="193">
        <f t="shared" si="154"/>
        <v>0</v>
      </c>
      <c r="AP374" s="193">
        <f t="shared" si="154"/>
        <v>0</v>
      </c>
      <c r="AQ374" s="193">
        <f t="shared" si="154"/>
        <v>0</v>
      </c>
      <c r="AR374" s="193">
        <f t="shared" si="154"/>
        <v>0</v>
      </c>
      <c r="AS374" s="193">
        <f t="shared" si="154"/>
        <v>0</v>
      </c>
      <c r="AT374" s="193">
        <f t="shared" si="154"/>
        <v>0</v>
      </c>
      <c r="AU374" s="230">
        <f t="shared" si="154"/>
        <v>0</v>
      </c>
      <c r="AV374" s="328"/>
    </row>
    <row r="375" spans="1:48" ht="19.5" customHeight="1">
      <c r="A375" s="526"/>
      <c r="B375" s="474" t="s">
        <v>249</v>
      </c>
      <c r="C375" s="656" t="s">
        <v>110</v>
      </c>
      <c r="D375" s="474" t="s">
        <v>272</v>
      </c>
      <c r="E375" s="474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517">
        <v>2020</v>
      </c>
      <c r="K375" s="517">
        <v>2020</v>
      </c>
      <c r="L375" s="515">
        <v>3.0526</v>
      </c>
      <c r="M375" s="515">
        <f t="shared" ref="M375" si="155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49"/>
        <v>3.0526</v>
      </c>
      <c r="V375" s="7" t="s">
        <v>3</v>
      </c>
      <c r="W375" s="93">
        <v>0</v>
      </c>
      <c r="X375" s="93">
        <v>0</v>
      </c>
      <c r="Y375" s="93">
        <v>0</v>
      </c>
      <c r="Z375" s="93">
        <v>0</v>
      </c>
      <c r="AA375" s="93">
        <v>0</v>
      </c>
      <c r="AB375" s="93">
        <v>0</v>
      </c>
      <c r="AC375" s="93">
        <v>0</v>
      </c>
      <c r="AD375" s="93">
        <v>0</v>
      </c>
      <c r="AE375" s="93">
        <v>0</v>
      </c>
      <c r="AF375" s="93">
        <v>0</v>
      </c>
      <c r="AG375" s="93">
        <v>0</v>
      </c>
      <c r="AH375" s="5">
        <v>0</v>
      </c>
      <c r="AI375" s="5">
        <v>0</v>
      </c>
      <c r="AJ375" s="5">
        <v>0</v>
      </c>
      <c r="AK375" s="93">
        <v>0</v>
      </c>
      <c r="AL375" s="93">
        <v>0</v>
      </c>
      <c r="AM375" s="93">
        <v>0</v>
      </c>
      <c r="AN375" s="93">
        <v>0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5">
        <v>0</v>
      </c>
      <c r="AV375" s="302"/>
    </row>
    <row r="376" spans="1:48" ht="19.5" customHeight="1">
      <c r="A376" s="526"/>
      <c r="B376" s="474"/>
      <c r="C376" s="656"/>
      <c r="D376" s="474"/>
      <c r="E376" s="474"/>
      <c r="F376" s="6" t="s">
        <v>19</v>
      </c>
      <c r="G376" s="6" t="s">
        <v>22</v>
      </c>
      <c r="H376" s="6" t="s">
        <v>297</v>
      </c>
      <c r="I376" s="6" t="s">
        <v>297</v>
      </c>
      <c r="J376" s="517"/>
      <c r="K376" s="517"/>
      <c r="L376" s="515"/>
      <c r="M376" s="515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49"/>
        <v>0</v>
      </c>
      <c r="V376" s="5" t="s">
        <v>8</v>
      </c>
      <c r="W376" s="93">
        <v>0</v>
      </c>
      <c r="X376" s="93">
        <v>0</v>
      </c>
      <c r="Y376" s="93">
        <v>0</v>
      </c>
      <c r="Z376" s="93">
        <v>0</v>
      </c>
      <c r="AA376" s="93">
        <v>0</v>
      </c>
      <c r="AB376" s="93">
        <v>0</v>
      </c>
      <c r="AC376" s="93">
        <v>0</v>
      </c>
      <c r="AD376" s="93">
        <v>0</v>
      </c>
      <c r="AE376" s="93">
        <v>0</v>
      </c>
      <c r="AF376" s="93">
        <v>0</v>
      </c>
      <c r="AG376" s="93">
        <v>0</v>
      </c>
      <c r="AH376" s="5">
        <v>0</v>
      </c>
      <c r="AI376" s="5">
        <v>0</v>
      </c>
      <c r="AJ376" s="5">
        <v>0</v>
      </c>
      <c r="AK376" s="93">
        <v>0</v>
      </c>
      <c r="AL376" s="93">
        <v>0</v>
      </c>
      <c r="AM376" s="93">
        <v>0</v>
      </c>
      <c r="AN376" s="93">
        <v>0</v>
      </c>
      <c r="AO376" s="93">
        <v>0</v>
      </c>
      <c r="AP376" s="93">
        <v>0</v>
      </c>
      <c r="AQ376" s="93">
        <v>0</v>
      </c>
      <c r="AR376" s="93">
        <v>0</v>
      </c>
      <c r="AS376" s="93">
        <v>0</v>
      </c>
      <c r="AT376" s="93">
        <v>0</v>
      </c>
      <c r="AU376" s="5">
        <v>0</v>
      </c>
      <c r="AV376" s="302"/>
    </row>
    <row r="377" spans="1:48" ht="19.5" customHeight="1">
      <c r="A377" s="526"/>
      <c r="B377" s="474"/>
      <c r="C377" s="656"/>
      <c r="D377" s="474"/>
      <c r="E377" s="474"/>
      <c r="F377" s="476" t="s">
        <v>39</v>
      </c>
      <c r="G377" s="476" t="s">
        <v>21</v>
      </c>
      <c r="H377" s="476" t="s">
        <v>297</v>
      </c>
      <c r="I377" s="476" t="s">
        <v>297</v>
      </c>
      <c r="J377" s="517"/>
      <c r="K377" s="517"/>
      <c r="L377" s="515"/>
      <c r="M377" s="515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49"/>
        <v>0</v>
      </c>
      <c r="V377" s="7" t="s">
        <v>50</v>
      </c>
      <c r="W377" s="93">
        <v>0</v>
      </c>
      <c r="X377" s="93">
        <v>0</v>
      </c>
      <c r="Y377" s="93">
        <v>0</v>
      </c>
      <c r="Z377" s="93">
        <v>0</v>
      </c>
      <c r="AA377" s="93">
        <v>0</v>
      </c>
      <c r="AB377" s="93">
        <v>0</v>
      </c>
      <c r="AC377" s="93">
        <v>0</v>
      </c>
      <c r="AD377" s="93">
        <v>0</v>
      </c>
      <c r="AE377" s="93">
        <v>0</v>
      </c>
      <c r="AF377" s="93">
        <v>0</v>
      </c>
      <c r="AG377" s="93">
        <v>0</v>
      </c>
      <c r="AH377" s="5">
        <v>0</v>
      </c>
      <c r="AI377" s="5">
        <v>0</v>
      </c>
      <c r="AJ377" s="5">
        <v>0</v>
      </c>
      <c r="AK377" s="93">
        <v>0</v>
      </c>
      <c r="AL377" s="93">
        <v>0</v>
      </c>
      <c r="AM377" s="93">
        <v>0</v>
      </c>
      <c r="AN377" s="93">
        <v>0</v>
      </c>
      <c r="AO377" s="93">
        <v>0</v>
      </c>
      <c r="AP377" s="93">
        <v>0</v>
      </c>
      <c r="AQ377" s="93">
        <v>0</v>
      </c>
      <c r="AR377" s="93">
        <v>0</v>
      </c>
      <c r="AS377" s="93">
        <v>0</v>
      </c>
      <c r="AT377" s="93">
        <v>0</v>
      </c>
      <c r="AU377" s="5">
        <v>0</v>
      </c>
      <c r="AV377" s="302"/>
    </row>
    <row r="378" spans="1:48" ht="19.5" customHeight="1">
      <c r="A378" s="526"/>
      <c r="B378" s="474"/>
      <c r="C378" s="656"/>
      <c r="D378" s="474"/>
      <c r="E378" s="474"/>
      <c r="F378" s="476"/>
      <c r="G378" s="476"/>
      <c r="H378" s="476"/>
      <c r="I378" s="476"/>
      <c r="J378" s="517"/>
      <c r="K378" s="517"/>
      <c r="L378" s="515"/>
      <c r="M378" s="515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49"/>
        <v>0</v>
      </c>
      <c r="V378" s="7" t="s">
        <v>51</v>
      </c>
      <c r="W378" s="93">
        <v>0</v>
      </c>
      <c r="X378" s="93">
        <v>0</v>
      </c>
      <c r="Y378" s="93">
        <v>0</v>
      </c>
      <c r="Z378" s="93">
        <v>0</v>
      </c>
      <c r="AA378" s="93">
        <v>0</v>
      </c>
      <c r="AB378" s="93">
        <v>0</v>
      </c>
      <c r="AC378" s="93">
        <v>0</v>
      </c>
      <c r="AD378" s="93">
        <v>0</v>
      </c>
      <c r="AE378" s="93">
        <v>0</v>
      </c>
      <c r="AF378" s="93">
        <v>0</v>
      </c>
      <c r="AG378" s="93">
        <v>0</v>
      </c>
      <c r="AH378" s="5">
        <v>0</v>
      </c>
      <c r="AI378" s="5">
        <v>0</v>
      </c>
      <c r="AJ378" s="5">
        <v>0</v>
      </c>
      <c r="AK378" s="93">
        <v>0</v>
      </c>
      <c r="AL378" s="93">
        <v>0</v>
      </c>
      <c r="AM378" s="93">
        <v>0</v>
      </c>
      <c r="AN378" s="93">
        <v>0</v>
      </c>
      <c r="AO378" s="93">
        <v>0</v>
      </c>
      <c r="AP378" s="93">
        <v>0</v>
      </c>
      <c r="AQ378" s="93">
        <v>0</v>
      </c>
      <c r="AR378" s="93">
        <v>0</v>
      </c>
      <c r="AS378" s="93">
        <v>0</v>
      </c>
      <c r="AT378" s="93">
        <v>0</v>
      </c>
      <c r="AU378" s="5">
        <v>0</v>
      </c>
      <c r="AV378" s="302"/>
    </row>
    <row r="379" spans="1:48" ht="18" customHeight="1">
      <c r="A379" s="526"/>
      <c r="B379" s="474"/>
      <c r="C379" s="656"/>
      <c r="D379" s="474"/>
      <c r="E379" s="474"/>
      <c r="F379" s="476"/>
      <c r="G379" s="476"/>
      <c r="H379" s="476"/>
      <c r="I379" s="476"/>
      <c r="J379" s="517"/>
      <c r="K379" s="517"/>
      <c r="L379" s="515"/>
      <c r="M379" s="515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49"/>
        <v>0</v>
      </c>
      <c r="V379" s="7" t="s">
        <v>52</v>
      </c>
      <c r="W379" s="93">
        <v>0</v>
      </c>
      <c r="X379" s="93">
        <v>0</v>
      </c>
      <c r="Y379" s="93">
        <v>0</v>
      </c>
      <c r="Z379" s="93">
        <v>0</v>
      </c>
      <c r="AA379" s="93">
        <v>0</v>
      </c>
      <c r="AB379" s="93">
        <v>0</v>
      </c>
      <c r="AC379" s="93">
        <v>0</v>
      </c>
      <c r="AD379" s="93">
        <v>0</v>
      </c>
      <c r="AE379" s="93">
        <v>0</v>
      </c>
      <c r="AF379" s="93">
        <v>0</v>
      </c>
      <c r="AG379" s="93">
        <v>0</v>
      </c>
      <c r="AH379" s="5">
        <v>0</v>
      </c>
      <c r="AI379" s="5">
        <v>0</v>
      </c>
      <c r="AJ379" s="5">
        <v>0</v>
      </c>
      <c r="AK379" s="93">
        <v>0</v>
      </c>
      <c r="AL379" s="93">
        <v>0</v>
      </c>
      <c r="AM379" s="93">
        <v>0</v>
      </c>
      <c r="AN379" s="93">
        <v>0</v>
      </c>
      <c r="AO379" s="93">
        <v>0</v>
      </c>
      <c r="AP379" s="93">
        <v>0</v>
      </c>
      <c r="AQ379" s="93">
        <v>0</v>
      </c>
      <c r="AR379" s="93">
        <v>0</v>
      </c>
      <c r="AS379" s="93">
        <v>0</v>
      </c>
      <c r="AT379" s="93">
        <v>0</v>
      </c>
      <c r="AU379" s="5">
        <v>0</v>
      </c>
      <c r="AV379" s="302"/>
    </row>
    <row r="380" spans="1:48" ht="17.25" customHeight="1">
      <c r="A380" s="526"/>
      <c r="B380" s="474"/>
      <c r="C380" s="656"/>
      <c r="D380" s="474"/>
      <c r="E380" s="474"/>
      <c r="F380" s="476"/>
      <c r="G380" s="476"/>
      <c r="H380" s="476"/>
      <c r="I380" s="476"/>
      <c r="J380" s="517"/>
      <c r="K380" s="517"/>
      <c r="L380" s="515"/>
      <c r="M380" s="515"/>
      <c r="N380" s="230">
        <f t="shared" ref="N380:T380" si="156">SUM(N375:N379)</f>
        <v>0</v>
      </c>
      <c r="O380" s="230">
        <f t="shared" si="156"/>
        <v>2.95668</v>
      </c>
      <c r="P380" s="230">
        <f t="shared" si="156"/>
        <v>9.5920000000000005E-2</v>
      </c>
      <c r="Q380" s="230">
        <f t="shared" si="156"/>
        <v>0</v>
      </c>
      <c r="R380" s="230">
        <f t="shared" si="156"/>
        <v>0</v>
      </c>
      <c r="S380" s="230">
        <f t="shared" si="156"/>
        <v>0</v>
      </c>
      <c r="T380" s="230">
        <f t="shared" si="156"/>
        <v>0</v>
      </c>
      <c r="U380" s="231">
        <f t="shared" si="149"/>
        <v>3.0526</v>
      </c>
      <c r="V380" s="231" t="s">
        <v>11</v>
      </c>
      <c r="W380" s="193">
        <f t="shared" ref="W380:AU380" si="157">SUM(W375:W379)</f>
        <v>0</v>
      </c>
      <c r="X380" s="193">
        <f t="shared" si="157"/>
        <v>0</v>
      </c>
      <c r="Y380" s="193">
        <f t="shared" si="157"/>
        <v>0</v>
      </c>
      <c r="Z380" s="193">
        <f t="shared" si="157"/>
        <v>0</v>
      </c>
      <c r="AA380" s="193">
        <f t="shared" si="157"/>
        <v>0</v>
      </c>
      <c r="AB380" s="193">
        <f t="shared" si="157"/>
        <v>0</v>
      </c>
      <c r="AC380" s="193">
        <f t="shared" si="157"/>
        <v>0</v>
      </c>
      <c r="AD380" s="193">
        <f t="shared" si="157"/>
        <v>0</v>
      </c>
      <c r="AE380" s="193">
        <f t="shared" si="157"/>
        <v>0</v>
      </c>
      <c r="AF380" s="193">
        <f t="shared" si="157"/>
        <v>0</v>
      </c>
      <c r="AG380" s="193">
        <f t="shared" si="157"/>
        <v>0</v>
      </c>
      <c r="AH380" s="230">
        <f t="shared" si="157"/>
        <v>0</v>
      </c>
      <c r="AI380" s="230">
        <f t="shared" si="157"/>
        <v>0</v>
      </c>
      <c r="AJ380" s="230">
        <f t="shared" si="157"/>
        <v>0</v>
      </c>
      <c r="AK380" s="193">
        <f t="shared" si="157"/>
        <v>0</v>
      </c>
      <c r="AL380" s="193">
        <f t="shared" si="157"/>
        <v>0</v>
      </c>
      <c r="AM380" s="193">
        <f t="shared" si="157"/>
        <v>0</v>
      </c>
      <c r="AN380" s="193">
        <f t="shared" si="157"/>
        <v>0</v>
      </c>
      <c r="AO380" s="193">
        <f t="shared" si="157"/>
        <v>0</v>
      </c>
      <c r="AP380" s="193">
        <f t="shared" si="157"/>
        <v>0</v>
      </c>
      <c r="AQ380" s="193">
        <f t="shared" si="157"/>
        <v>0</v>
      </c>
      <c r="AR380" s="193">
        <f t="shared" si="157"/>
        <v>0</v>
      </c>
      <c r="AS380" s="193">
        <f t="shared" si="157"/>
        <v>0</v>
      </c>
      <c r="AT380" s="193">
        <f t="shared" si="157"/>
        <v>0</v>
      </c>
      <c r="AU380" s="230">
        <f t="shared" si="157"/>
        <v>0</v>
      </c>
      <c r="AV380" s="328"/>
    </row>
    <row r="381" spans="1:48" ht="19.5" customHeight="1">
      <c r="A381" s="526"/>
      <c r="B381" s="474" t="s">
        <v>250</v>
      </c>
      <c r="C381" s="656" t="s">
        <v>111</v>
      </c>
      <c r="D381" s="474" t="s">
        <v>272</v>
      </c>
      <c r="E381" s="476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517">
        <v>2019</v>
      </c>
      <c r="K381" s="517">
        <v>2019</v>
      </c>
      <c r="L381" s="515">
        <v>0.37290000000000001</v>
      </c>
      <c r="M381" s="515">
        <f t="shared" ref="M381" si="158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49"/>
        <v>0.37290000000000001</v>
      </c>
      <c r="V381" s="7" t="s">
        <v>3</v>
      </c>
      <c r="W381" s="93">
        <v>0</v>
      </c>
      <c r="X381" s="93">
        <v>0</v>
      </c>
      <c r="Y381" s="93">
        <v>0</v>
      </c>
      <c r="Z381" s="93">
        <v>0</v>
      </c>
      <c r="AA381" s="93">
        <v>0</v>
      </c>
      <c r="AB381" s="93">
        <v>0</v>
      </c>
      <c r="AC381" s="93">
        <v>0</v>
      </c>
      <c r="AD381" s="93">
        <v>0</v>
      </c>
      <c r="AE381" s="93">
        <v>0</v>
      </c>
      <c r="AF381" s="93">
        <v>0</v>
      </c>
      <c r="AG381" s="93">
        <v>0</v>
      </c>
      <c r="AH381" s="5">
        <v>0</v>
      </c>
      <c r="AI381" s="5">
        <v>0</v>
      </c>
      <c r="AJ381" s="5">
        <v>0</v>
      </c>
      <c r="AK381" s="93">
        <v>0</v>
      </c>
      <c r="AL381" s="93">
        <v>0</v>
      </c>
      <c r="AM381" s="93">
        <v>0</v>
      </c>
      <c r="AN381" s="93">
        <v>0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5">
        <v>0</v>
      </c>
      <c r="AV381" s="302"/>
    </row>
    <row r="382" spans="1:48" ht="19.5" customHeight="1">
      <c r="A382" s="526"/>
      <c r="B382" s="474"/>
      <c r="C382" s="656"/>
      <c r="D382" s="474"/>
      <c r="E382" s="476"/>
      <c r="F382" s="6" t="s">
        <v>19</v>
      </c>
      <c r="G382" s="6" t="s">
        <v>22</v>
      </c>
      <c r="H382" s="6" t="s">
        <v>297</v>
      </c>
      <c r="I382" s="6" t="s">
        <v>297</v>
      </c>
      <c r="J382" s="517"/>
      <c r="K382" s="517"/>
      <c r="L382" s="515"/>
      <c r="M382" s="515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49"/>
        <v>0</v>
      </c>
      <c r="V382" s="5" t="s">
        <v>8</v>
      </c>
      <c r="W382" s="93">
        <v>0</v>
      </c>
      <c r="X382" s="93">
        <v>0</v>
      </c>
      <c r="Y382" s="93">
        <v>0</v>
      </c>
      <c r="Z382" s="93">
        <v>0</v>
      </c>
      <c r="AA382" s="93">
        <v>0</v>
      </c>
      <c r="AB382" s="93">
        <v>0</v>
      </c>
      <c r="AC382" s="93">
        <v>0</v>
      </c>
      <c r="AD382" s="93">
        <v>0</v>
      </c>
      <c r="AE382" s="93">
        <v>0</v>
      </c>
      <c r="AF382" s="93">
        <v>0</v>
      </c>
      <c r="AG382" s="93">
        <v>0</v>
      </c>
      <c r="AH382" s="5">
        <v>0</v>
      </c>
      <c r="AI382" s="5">
        <v>0</v>
      </c>
      <c r="AJ382" s="5">
        <v>0</v>
      </c>
      <c r="AK382" s="93">
        <v>0</v>
      </c>
      <c r="AL382" s="93">
        <v>0</v>
      </c>
      <c r="AM382" s="93">
        <v>0</v>
      </c>
      <c r="AN382" s="93">
        <v>0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5">
        <v>0</v>
      </c>
      <c r="AV382" s="302"/>
    </row>
    <row r="383" spans="1:48" ht="19.5" customHeight="1">
      <c r="A383" s="526"/>
      <c r="B383" s="474"/>
      <c r="C383" s="656"/>
      <c r="D383" s="474"/>
      <c r="E383" s="476"/>
      <c r="F383" s="476" t="s">
        <v>39</v>
      </c>
      <c r="G383" s="476" t="s">
        <v>21</v>
      </c>
      <c r="H383" s="476" t="s">
        <v>297</v>
      </c>
      <c r="I383" s="476" t="s">
        <v>297</v>
      </c>
      <c r="J383" s="517"/>
      <c r="K383" s="517"/>
      <c r="L383" s="515"/>
      <c r="M383" s="515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49"/>
        <v>0</v>
      </c>
      <c r="V383" s="7" t="s">
        <v>50</v>
      </c>
      <c r="W383" s="93">
        <v>0</v>
      </c>
      <c r="X383" s="93">
        <v>0</v>
      </c>
      <c r="Y383" s="93">
        <v>0</v>
      </c>
      <c r="Z383" s="93">
        <v>0</v>
      </c>
      <c r="AA383" s="93">
        <v>0</v>
      </c>
      <c r="AB383" s="93">
        <v>0</v>
      </c>
      <c r="AC383" s="93">
        <v>0</v>
      </c>
      <c r="AD383" s="93">
        <v>0</v>
      </c>
      <c r="AE383" s="93">
        <v>0</v>
      </c>
      <c r="AF383" s="93">
        <v>0</v>
      </c>
      <c r="AG383" s="93">
        <v>0</v>
      </c>
      <c r="AH383" s="5">
        <v>0</v>
      </c>
      <c r="AI383" s="5">
        <v>0</v>
      </c>
      <c r="AJ383" s="5">
        <v>0</v>
      </c>
      <c r="AK383" s="93">
        <v>0</v>
      </c>
      <c r="AL383" s="93">
        <v>0</v>
      </c>
      <c r="AM383" s="93">
        <v>0</v>
      </c>
      <c r="AN383" s="93">
        <v>0</v>
      </c>
      <c r="AO383" s="93">
        <v>0</v>
      </c>
      <c r="AP383" s="93">
        <v>0</v>
      </c>
      <c r="AQ383" s="93">
        <v>0</v>
      </c>
      <c r="AR383" s="93">
        <v>0</v>
      </c>
      <c r="AS383" s="93">
        <v>0</v>
      </c>
      <c r="AT383" s="93">
        <v>0</v>
      </c>
      <c r="AU383" s="5">
        <v>0</v>
      </c>
      <c r="AV383" s="302"/>
    </row>
    <row r="384" spans="1:48" ht="19.5" customHeight="1">
      <c r="A384" s="526"/>
      <c r="B384" s="474"/>
      <c r="C384" s="656"/>
      <c r="D384" s="474"/>
      <c r="E384" s="476"/>
      <c r="F384" s="476"/>
      <c r="G384" s="476"/>
      <c r="H384" s="476"/>
      <c r="I384" s="476"/>
      <c r="J384" s="517"/>
      <c r="K384" s="517"/>
      <c r="L384" s="515"/>
      <c r="M384" s="515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49"/>
        <v>0</v>
      </c>
      <c r="V384" s="7" t="s">
        <v>51</v>
      </c>
      <c r="W384" s="93">
        <v>0</v>
      </c>
      <c r="X384" s="93">
        <v>0</v>
      </c>
      <c r="Y384" s="93">
        <v>0</v>
      </c>
      <c r="Z384" s="93">
        <v>0</v>
      </c>
      <c r="AA384" s="93">
        <v>0</v>
      </c>
      <c r="AB384" s="93">
        <v>0</v>
      </c>
      <c r="AC384" s="93">
        <v>0</v>
      </c>
      <c r="AD384" s="93">
        <v>0</v>
      </c>
      <c r="AE384" s="93">
        <v>0</v>
      </c>
      <c r="AF384" s="93">
        <v>0</v>
      </c>
      <c r="AG384" s="93">
        <v>0</v>
      </c>
      <c r="AH384" s="5">
        <v>0</v>
      </c>
      <c r="AI384" s="5">
        <v>0</v>
      </c>
      <c r="AJ384" s="5">
        <v>0</v>
      </c>
      <c r="AK384" s="93">
        <v>0</v>
      </c>
      <c r="AL384" s="93">
        <v>0</v>
      </c>
      <c r="AM384" s="93">
        <v>0</v>
      </c>
      <c r="AN384" s="93">
        <v>0</v>
      </c>
      <c r="AO384" s="93">
        <v>0</v>
      </c>
      <c r="AP384" s="93">
        <v>0</v>
      </c>
      <c r="AQ384" s="93">
        <v>0</v>
      </c>
      <c r="AR384" s="93">
        <v>0</v>
      </c>
      <c r="AS384" s="93">
        <v>0</v>
      </c>
      <c r="AT384" s="93">
        <v>0</v>
      </c>
      <c r="AU384" s="5">
        <v>0</v>
      </c>
      <c r="AV384" s="302"/>
    </row>
    <row r="385" spans="1:48" ht="18" customHeight="1">
      <c r="A385" s="526"/>
      <c r="B385" s="474"/>
      <c r="C385" s="656"/>
      <c r="D385" s="474"/>
      <c r="E385" s="476"/>
      <c r="F385" s="476"/>
      <c r="G385" s="476"/>
      <c r="H385" s="476"/>
      <c r="I385" s="476"/>
      <c r="J385" s="517"/>
      <c r="K385" s="517"/>
      <c r="L385" s="515"/>
      <c r="M385" s="515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49"/>
        <v>0</v>
      </c>
      <c r="V385" s="7" t="s">
        <v>52</v>
      </c>
      <c r="W385" s="93">
        <v>0</v>
      </c>
      <c r="X385" s="93">
        <v>0</v>
      </c>
      <c r="Y385" s="93">
        <v>0</v>
      </c>
      <c r="Z385" s="93">
        <v>0</v>
      </c>
      <c r="AA385" s="93">
        <v>0</v>
      </c>
      <c r="AB385" s="93">
        <v>0</v>
      </c>
      <c r="AC385" s="93">
        <v>0</v>
      </c>
      <c r="AD385" s="93">
        <v>0</v>
      </c>
      <c r="AE385" s="93">
        <v>0</v>
      </c>
      <c r="AF385" s="93">
        <v>0</v>
      </c>
      <c r="AG385" s="93">
        <v>0</v>
      </c>
      <c r="AH385" s="5">
        <v>0</v>
      </c>
      <c r="AI385" s="5">
        <v>0</v>
      </c>
      <c r="AJ385" s="5">
        <v>0</v>
      </c>
      <c r="AK385" s="93">
        <v>0</v>
      </c>
      <c r="AL385" s="93">
        <v>0</v>
      </c>
      <c r="AM385" s="93">
        <v>0</v>
      </c>
      <c r="AN385" s="93">
        <v>0</v>
      </c>
      <c r="AO385" s="93">
        <v>0</v>
      </c>
      <c r="AP385" s="93">
        <v>0</v>
      </c>
      <c r="AQ385" s="93">
        <v>0</v>
      </c>
      <c r="AR385" s="93">
        <v>0</v>
      </c>
      <c r="AS385" s="93">
        <v>0</v>
      </c>
      <c r="AT385" s="93">
        <v>0</v>
      </c>
      <c r="AU385" s="5">
        <v>0</v>
      </c>
      <c r="AV385" s="302"/>
    </row>
    <row r="386" spans="1:48" ht="17.25" customHeight="1">
      <c r="A386" s="526"/>
      <c r="B386" s="474"/>
      <c r="C386" s="656"/>
      <c r="D386" s="474"/>
      <c r="E386" s="476"/>
      <c r="F386" s="476"/>
      <c r="G386" s="476"/>
      <c r="H386" s="476"/>
      <c r="I386" s="476"/>
      <c r="J386" s="517"/>
      <c r="K386" s="517"/>
      <c r="L386" s="515"/>
      <c r="M386" s="515"/>
      <c r="N386" s="230">
        <f t="shared" ref="N386:T386" si="159">SUM(N381:N385)</f>
        <v>0</v>
      </c>
      <c r="O386" s="230">
        <f t="shared" si="159"/>
        <v>0.37290000000000001</v>
      </c>
      <c r="P386" s="230">
        <f t="shared" si="159"/>
        <v>0</v>
      </c>
      <c r="Q386" s="230">
        <f t="shared" si="159"/>
        <v>0</v>
      </c>
      <c r="R386" s="230">
        <f t="shared" si="159"/>
        <v>0</v>
      </c>
      <c r="S386" s="230">
        <f t="shared" si="159"/>
        <v>0</v>
      </c>
      <c r="T386" s="230">
        <f t="shared" si="159"/>
        <v>0</v>
      </c>
      <c r="U386" s="231">
        <f t="shared" si="149"/>
        <v>0.37290000000000001</v>
      </c>
      <c r="V386" s="231" t="s">
        <v>11</v>
      </c>
      <c r="W386" s="193">
        <f t="shared" ref="W386:AU386" si="160">SUM(W381:W385)</f>
        <v>0</v>
      </c>
      <c r="X386" s="193">
        <f t="shared" si="160"/>
        <v>0</v>
      </c>
      <c r="Y386" s="193">
        <f t="shared" si="160"/>
        <v>0</v>
      </c>
      <c r="Z386" s="193">
        <f t="shared" si="160"/>
        <v>0</v>
      </c>
      <c r="AA386" s="193">
        <f t="shared" si="160"/>
        <v>0</v>
      </c>
      <c r="AB386" s="193">
        <f t="shared" si="160"/>
        <v>0</v>
      </c>
      <c r="AC386" s="193">
        <f t="shared" si="160"/>
        <v>0</v>
      </c>
      <c r="AD386" s="193">
        <f t="shared" si="160"/>
        <v>0</v>
      </c>
      <c r="AE386" s="193">
        <f t="shared" si="160"/>
        <v>0</v>
      </c>
      <c r="AF386" s="193">
        <f t="shared" si="160"/>
        <v>0</v>
      </c>
      <c r="AG386" s="193">
        <f t="shared" si="160"/>
        <v>0</v>
      </c>
      <c r="AH386" s="230">
        <f t="shared" si="160"/>
        <v>0</v>
      </c>
      <c r="AI386" s="230">
        <f t="shared" si="160"/>
        <v>0</v>
      </c>
      <c r="AJ386" s="230">
        <f t="shared" si="160"/>
        <v>0</v>
      </c>
      <c r="AK386" s="193">
        <f t="shared" si="160"/>
        <v>0</v>
      </c>
      <c r="AL386" s="193">
        <f t="shared" si="160"/>
        <v>0</v>
      </c>
      <c r="AM386" s="193">
        <f t="shared" si="160"/>
        <v>0</v>
      </c>
      <c r="AN386" s="193">
        <f t="shared" si="160"/>
        <v>0</v>
      </c>
      <c r="AO386" s="193">
        <f t="shared" si="160"/>
        <v>0</v>
      </c>
      <c r="AP386" s="193">
        <f t="shared" si="160"/>
        <v>0</v>
      </c>
      <c r="AQ386" s="193">
        <f t="shared" si="160"/>
        <v>0</v>
      </c>
      <c r="AR386" s="193">
        <f t="shared" si="160"/>
        <v>0</v>
      </c>
      <c r="AS386" s="193">
        <f t="shared" si="160"/>
        <v>0</v>
      </c>
      <c r="AT386" s="193">
        <f t="shared" si="160"/>
        <v>0</v>
      </c>
      <c r="AU386" s="230">
        <f t="shared" si="160"/>
        <v>0</v>
      </c>
      <c r="AV386" s="328"/>
    </row>
    <row r="387" spans="1:48" ht="19.5" customHeight="1">
      <c r="A387" s="526"/>
      <c r="B387" s="474" t="s">
        <v>251</v>
      </c>
      <c r="C387" s="656" t="s">
        <v>112</v>
      </c>
      <c r="D387" s="474" t="s">
        <v>273</v>
      </c>
      <c r="E387" s="476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517">
        <v>2019</v>
      </c>
      <c r="K387" s="517">
        <v>2020</v>
      </c>
      <c r="L387" s="515">
        <v>2.7569499999999998</v>
      </c>
      <c r="M387" s="515">
        <f t="shared" ref="M387" si="161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49"/>
        <v>1.93702</v>
      </c>
      <c r="V387" s="7" t="s">
        <v>3</v>
      </c>
      <c r="W387" s="93">
        <v>0</v>
      </c>
      <c r="X387" s="93">
        <v>0</v>
      </c>
      <c r="Y387" s="93">
        <v>0</v>
      </c>
      <c r="Z387" s="93">
        <v>0</v>
      </c>
      <c r="AA387" s="93">
        <v>0</v>
      </c>
      <c r="AB387" s="93">
        <v>0</v>
      </c>
      <c r="AC387" s="93">
        <v>0</v>
      </c>
      <c r="AD387" s="93">
        <v>0</v>
      </c>
      <c r="AE387" s="93">
        <v>0</v>
      </c>
      <c r="AF387" s="93">
        <v>0</v>
      </c>
      <c r="AG387" s="93">
        <v>0</v>
      </c>
      <c r="AH387" s="5">
        <v>0</v>
      </c>
      <c r="AI387" s="5">
        <v>0</v>
      </c>
      <c r="AJ387" s="5">
        <v>0</v>
      </c>
      <c r="AK387" s="93">
        <v>0</v>
      </c>
      <c r="AL387" s="93">
        <v>0</v>
      </c>
      <c r="AM387" s="93">
        <v>0</v>
      </c>
      <c r="AN387" s="93">
        <v>0</v>
      </c>
      <c r="AO387" s="93">
        <v>0</v>
      </c>
      <c r="AP387" s="93">
        <v>0</v>
      </c>
      <c r="AQ387" s="93">
        <v>0</v>
      </c>
      <c r="AR387" s="93">
        <v>0</v>
      </c>
      <c r="AS387" s="93">
        <v>0</v>
      </c>
      <c r="AT387" s="93">
        <v>0</v>
      </c>
      <c r="AU387" s="5">
        <v>0</v>
      </c>
      <c r="AV387" s="302"/>
    </row>
    <row r="388" spans="1:48" ht="19.5" customHeight="1">
      <c r="A388" s="526"/>
      <c r="B388" s="474"/>
      <c r="C388" s="656"/>
      <c r="D388" s="474"/>
      <c r="E388" s="476"/>
      <c r="F388" s="6" t="s">
        <v>19</v>
      </c>
      <c r="G388" s="6" t="s">
        <v>22</v>
      </c>
      <c r="H388" s="6" t="s">
        <v>297</v>
      </c>
      <c r="I388" s="6" t="s">
        <v>297</v>
      </c>
      <c r="J388" s="517"/>
      <c r="K388" s="517"/>
      <c r="L388" s="515"/>
      <c r="M388" s="515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49"/>
        <v>0</v>
      </c>
      <c r="V388" s="5" t="s">
        <v>8</v>
      </c>
      <c r="W388" s="93">
        <v>0</v>
      </c>
      <c r="X388" s="93">
        <v>0</v>
      </c>
      <c r="Y388" s="93">
        <v>0</v>
      </c>
      <c r="Z388" s="93">
        <v>0</v>
      </c>
      <c r="AA388" s="93">
        <v>0</v>
      </c>
      <c r="AB388" s="93">
        <v>0</v>
      </c>
      <c r="AC388" s="93">
        <v>0</v>
      </c>
      <c r="AD388" s="93">
        <v>0</v>
      </c>
      <c r="AE388" s="93">
        <v>0</v>
      </c>
      <c r="AF388" s="93">
        <v>0</v>
      </c>
      <c r="AG388" s="93">
        <v>0</v>
      </c>
      <c r="AH388" s="5">
        <v>0</v>
      </c>
      <c r="AI388" s="5">
        <v>0</v>
      </c>
      <c r="AJ388" s="5">
        <v>0</v>
      </c>
      <c r="AK388" s="93">
        <v>0</v>
      </c>
      <c r="AL388" s="93">
        <v>0</v>
      </c>
      <c r="AM388" s="93">
        <v>0</v>
      </c>
      <c r="AN388" s="93">
        <v>0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5">
        <v>0</v>
      </c>
      <c r="AV388" s="302"/>
    </row>
    <row r="389" spans="1:48" ht="19.5" customHeight="1">
      <c r="A389" s="526"/>
      <c r="B389" s="474"/>
      <c r="C389" s="656"/>
      <c r="D389" s="474"/>
      <c r="E389" s="476"/>
      <c r="F389" s="476" t="s">
        <v>39</v>
      </c>
      <c r="G389" s="476" t="s">
        <v>21</v>
      </c>
      <c r="H389" s="476" t="s">
        <v>297</v>
      </c>
      <c r="I389" s="476" t="s">
        <v>297</v>
      </c>
      <c r="J389" s="517"/>
      <c r="K389" s="517"/>
      <c r="L389" s="515"/>
      <c r="M389" s="515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49"/>
        <v>0</v>
      </c>
      <c r="V389" s="7" t="s">
        <v>50</v>
      </c>
      <c r="W389" s="93">
        <v>0</v>
      </c>
      <c r="X389" s="93">
        <v>0</v>
      </c>
      <c r="Y389" s="93">
        <v>0</v>
      </c>
      <c r="Z389" s="93">
        <v>0</v>
      </c>
      <c r="AA389" s="93">
        <v>0</v>
      </c>
      <c r="AB389" s="93">
        <v>0</v>
      </c>
      <c r="AC389" s="93">
        <v>0</v>
      </c>
      <c r="AD389" s="93">
        <v>0</v>
      </c>
      <c r="AE389" s="93">
        <v>0</v>
      </c>
      <c r="AF389" s="93">
        <v>0</v>
      </c>
      <c r="AG389" s="93">
        <v>0</v>
      </c>
      <c r="AH389" s="5">
        <v>0</v>
      </c>
      <c r="AI389" s="5">
        <v>0</v>
      </c>
      <c r="AJ389" s="5">
        <v>0</v>
      </c>
      <c r="AK389" s="93">
        <v>0</v>
      </c>
      <c r="AL389" s="93">
        <v>0</v>
      </c>
      <c r="AM389" s="93">
        <v>0</v>
      </c>
      <c r="AN389" s="93">
        <v>0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5">
        <v>0</v>
      </c>
      <c r="AV389" s="302"/>
    </row>
    <row r="390" spans="1:48" ht="19.5" customHeight="1">
      <c r="A390" s="526"/>
      <c r="B390" s="474"/>
      <c r="C390" s="656"/>
      <c r="D390" s="474"/>
      <c r="E390" s="476"/>
      <c r="F390" s="476"/>
      <c r="G390" s="476"/>
      <c r="H390" s="476"/>
      <c r="I390" s="476"/>
      <c r="J390" s="517"/>
      <c r="K390" s="517"/>
      <c r="L390" s="515"/>
      <c r="M390" s="515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49"/>
        <v>0</v>
      </c>
      <c r="V390" s="7" t="s">
        <v>51</v>
      </c>
      <c r="W390" s="93">
        <v>0</v>
      </c>
      <c r="X390" s="93">
        <v>0</v>
      </c>
      <c r="Y390" s="93">
        <v>0</v>
      </c>
      <c r="Z390" s="93">
        <v>0</v>
      </c>
      <c r="AA390" s="93">
        <v>0</v>
      </c>
      <c r="AB390" s="93">
        <v>0</v>
      </c>
      <c r="AC390" s="93">
        <v>0</v>
      </c>
      <c r="AD390" s="93">
        <v>0</v>
      </c>
      <c r="AE390" s="93">
        <v>0</v>
      </c>
      <c r="AF390" s="93">
        <v>0</v>
      </c>
      <c r="AG390" s="93">
        <v>0</v>
      </c>
      <c r="AH390" s="5">
        <v>0</v>
      </c>
      <c r="AI390" s="5">
        <v>0</v>
      </c>
      <c r="AJ390" s="5">
        <v>0</v>
      </c>
      <c r="AK390" s="93">
        <v>0</v>
      </c>
      <c r="AL390" s="93">
        <v>0</v>
      </c>
      <c r="AM390" s="93">
        <v>0</v>
      </c>
      <c r="AN390" s="93">
        <v>0</v>
      </c>
      <c r="AO390" s="93">
        <v>0</v>
      </c>
      <c r="AP390" s="93">
        <v>0</v>
      </c>
      <c r="AQ390" s="93">
        <v>0</v>
      </c>
      <c r="AR390" s="93">
        <v>0</v>
      </c>
      <c r="AS390" s="93">
        <v>0</v>
      </c>
      <c r="AT390" s="93">
        <v>0</v>
      </c>
      <c r="AU390" s="5">
        <v>0</v>
      </c>
      <c r="AV390" s="302"/>
    </row>
    <row r="391" spans="1:48" ht="18" customHeight="1">
      <c r="A391" s="526"/>
      <c r="B391" s="474"/>
      <c r="C391" s="656"/>
      <c r="D391" s="474"/>
      <c r="E391" s="476"/>
      <c r="F391" s="476"/>
      <c r="G391" s="476"/>
      <c r="H391" s="476"/>
      <c r="I391" s="476"/>
      <c r="J391" s="517"/>
      <c r="K391" s="517"/>
      <c r="L391" s="515"/>
      <c r="M391" s="515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49"/>
        <v>0</v>
      </c>
      <c r="V391" s="7" t="s">
        <v>52</v>
      </c>
      <c r="W391" s="93">
        <v>0</v>
      </c>
      <c r="X391" s="93">
        <v>0</v>
      </c>
      <c r="Y391" s="93">
        <v>0</v>
      </c>
      <c r="Z391" s="93">
        <v>0</v>
      </c>
      <c r="AA391" s="93">
        <v>0</v>
      </c>
      <c r="AB391" s="93">
        <v>0</v>
      </c>
      <c r="AC391" s="93">
        <v>0</v>
      </c>
      <c r="AD391" s="93">
        <v>0</v>
      </c>
      <c r="AE391" s="93">
        <v>0</v>
      </c>
      <c r="AF391" s="93">
        <v>0</v>
      </c>
      <c r="AG391" s="93">
        <v>0</v>
      </c>
      <c r="AH391" s="5">
        <v>0</v>
      </c>
      <c r="AI391" s="5">
        <v>0</v>
      </c>
      <c r="AJ391" s="5">
        <v>0</v>
      </c>
      <c r="AK391" s="93">
        <v>0</v>
      </c>
      <c r="AL391" s="93">
        <v>0</v>
      </c>
      <c r="AM391" s="93">
        <v>0</v>
      </c>
      <c r="AN391" s="93">
        <v>0</v>
      </c>
      <c r="AO391" s="93">
        <v>0</v>
      </c>
      <c r="AP391" s="93">
        <v>0</v>
      </c>
      <c r="AQ391" s="93">
        <v>0</v>
      </c>
      <c r="AR391" s="93">
        <v>0</v>
      </c>
      <c r="AS391" s="93">
        <v>0</v>
      </c>
      <c r="AT391" s="93">
        <v>0</v>
      </c>
      <c r="AU391" s="5">
        <v>0</v>
      </c>
      <c r="AV391" s="302"/>
    </row>
    <row r="392" spans="1:48" ht="17.25" customHeight="1">
      <c r="A392" s="526"/>
      <c r="B392" s="474"/>
      <c r="C392" s="656"/>
      <c r="D392" s="474"/>
      <c r="E392" s="476"/>
      <c r="F392" s="476"/>
      <c r="G392" s="476"/>
      <c r="H392" s="476"/>
      <c r="I392" s="476"/>
      <c r="J392" s="517"/>
      <c r="K392" s="517"/>
      <c r="L392" s="515"/>
      <c r="M392" s="515"/>
      <c r="N392" s="230">
        <f t="shared" ref="N392:T392" si="162">SUM(N387:N391)</f>
        <v>0.29718</v>
      </c>
      <c r="O392" s="230">
        <f t="shared" si="162"/>
        <v>1.63984</v>
      </c>
      <c r="P392" s="230">
        <f t="shared" si="162"/>
        <v>0</v>
      </c>
      <c r="Q392" s="230">
        <f t="shared" si="162"/>
        <v>0</v>
      </c>
      <c r="R392" s="230">
        <f t="shared" si="162"/>
        <v>0</v>
      </c>
      <c r="S392" s="230">
        <f t="shared" si="162"/>
        <v>0</v>
      </c>
      <c r="T392" s="230">
        <f t="shared" si="162"/>
        <v>0</v>
      </c>
      <c r="U392" s="231">
        <f t="shared" si="149"/>
        <v>1.93702</v>
      </c>
      <c r="V392" s="231" t="s">
        <v>11</v>
      </c>
      <c r="W392" s="193">
        <f t="shared" ref="W392:AU392" si="163">SUM(W387:W391)</f>
        <v>0</v>
      </c>
      <c r="X392" s="193">
        <f t="shared" si="163"/>
        <v>0</v>
      </c>
      <c r="Y392" s="193">
        <f t="shared" si="163"/>
        <v>0</v>
      </c>
      <c r="Z392" s="193">
        <f t="shared" si="163"/>
        <v>0</v>
      </c>
      <c r="AA392" s="193">
        <f t="shared" si="163"/>
        <v>0</v>
      </c>
      <c r="AB392" s="193">
        <f t="shared" si="163"/>
        <v>0</v>
      </c>
      <c r="AC392" s="193">
        <f t="shared" si="163"/>
        <v>0</v>
      </c>
      <c r="AD392" s="193">
        <f t="shared" si="163"/>
        <v>0</v>
      </c>
      <c r="AE392" s="193">
        <f t="shared" si="163"/>
        <v>0</v>
      </c>
      <c r="AF392" s="193">
        <f t="shared" si="163"/>
        <v>0</v>
      </c>
      <c r="AG392" s="193">
        <f t="shared" si="163"/>
        <v>0</v>
      </c>
      <c r="AH392" s="230">
        <f t="shared" si="163"/>
        <v>0</v>
      </c>
      <c r="AI392" s="230">
        <f t="shared" si="163"/>
        <v>0</v>
      </c>
      <c r="AJ392" s="230">
        <f t="shared" si="163"/>
        <v>0</v>
      </c>
      <c r="AK392" s="193">
        <f t="shared" si="163"/>
        <v>0</v>
      </c>
      <c r="AL392" s="193">
        <f t="shared" si="163"/>
        <v>0</v>
      </c>
      <c r="AM392" s="193">
        <f t="shared" si="163"/>
        <v>0</v>
      </c>
      <c r="AN392" s="193">
        <f t="shared" si="163"/>
        <v>0</v>
      </c>
      <c r="AO392" s="193">
        <f t="shared" si="163"/>
        <v>0</v>
      </c>
      <c r="AP392" s="193">
        <f t="shared" si="163"/>
        <v>0</v>
      </c>
      <c r="AQ392" s="193">
        <f t="shared" si="163"/>
        <v>0</v>
      </c>
      <c r="AR392" s="193">
        <f t="shared" si="163"/>
        <v>0</v>
      </c>
      <c r="AS392" s="193">
        <f t="shared" si="163"/>
        <v>0</v>
      </c>
      <c r="AT392" s="193">
        <f t="shared" si="163"/>
        <v>0</v>
      </c>
      <c r="AU392" s="230">
        <f t="shared" si="163"/>
        <v>0</v>
      </c>
      <c r="AV392" s="328"/>
    </row>
    <row r="393" spans="1:48" ht="19.5" customHeight="1">
      <c r="A393" s="526"/>
      <c r="B393" s="474" t="s">
        <v>252</v>
      </c>
      <c r="C393" s="656" t="s">
        <v>113</v>
      </c>
      <c r="D393" s="474" t="s">
        <v>273</v>
      </c>
      <c r="E393" s="476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517">
        <v>2019</v>
      </c>
      <c r="K393" s="517">
        <v>2023</v>
      </c>
      <c r="L393" s="515">
        <v>47.437759999999997</v>
      </c>
      <c r="M393" s="515">
        <f t="shared" ref="M393" si="164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49"/>
        <v>47.437759999999997</v>
      </c>
      <c r="V393" s="7" t="s">
        <v>3</v>
      </c>
      <c r="W393" s="93">
        <v>18622.57</v>
      </c>
      <c r="X393" s="93">
        <v>0</v>
      </c>
      <c r="Y393" s="93">
        <v>0</v>
      </c>
      <c r="Z393" s="93">
        <v>0</v>
      </c>
      <c r="AA393" s="93">
        <v>0</v>
      </c>
      <c r="AB393" s="93">
        <v>0</v>
      </c>
      <c r="AC393" s="93">
        <v>0</v>
      </c>
      <c r="AD393" s="93">
        <v>0</v>
      </c>
      <c r="AE393" s="93">
        <v>0</v>
      </c>
      <c r="AF393" s="93">
        <v>0</v>
      </c>
      <c r="AG393" s="93">
        <v>0</v>
      </c>
      <c r="AH393" s="5">
        <v>0</v>
      </c>
      <c r="AI393" s="5">
        <v>0</v>
      </c>
      <c r="AJ393" s="5">
        <v>0</v>
      </c>
      <c r="AK393" s="93">
        <v>0</v>
      </c>
      <c r="AL393" s="93">
        <v>0</v>
      </c>
      <c r="AM393" s="93">
        <v>0</v>
      </c>
      <c r="AN393" s="93">
        <v>0</v>
      </c>
      <c r="AO393" s="93">
        <v>0</v>
      </c>
      <c r="AP393" s="93">
        <v>0</v>
      </c>
      <c r="AQ393" s="93">
        <v>0</v>
      </c>
      <c r="AR393" s="93">
        <v>0</v>
      </c>
      <c r="AS393" s="93">
        <v>0</v>
      </c>
      <c r="AT393" s="93">
        <v>0</v>
      </c>
      <c r="AU393" s="5">
        <v>0</v>
      </c>
      <c r="AV393" s="302"/>
    </row>
    <row r="394" spans="1:48" ht="19.5" customHeight="1">
      <c r="A394" s="526"/>
      <c r="B394" s="474"/>
      <c r="C394" s="656"/>
      <c r="D394" s="474"/>
      <c r="E394" s="476"/>
      <c r="F394" s="6" t="s">
        <v>19</v>
      </c>
      <c r="G394" s="6" t="s">
        <v>22</v>
      </c>
      <c r="H394" s="6" t="s">
        <v>297</v>
      </c>
      <c r="I394" s="6" t="s">
        <v>297</v>
      </c>
      <c r="J394" s="517"/>
      <c r="K394" s="517"/>
      <c r="L394" s="515"/>
      <c r="M394" s="515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49"/>
        <v>0</v>
      </c>
      <c r="V394" s="5" t="s">
        <v>8</v>
      </c>
      <c r="W394" s="93">
        <v>0</v>
      </c>
      <c r="X394" s="93">
        <v>0</v>
      </c>
      <c r="Y394" s="93">
        <v>0</v>
      </c>
      <c r="Z394" s="93">
        <v>0</v>
      </c>
      <c r="AA394" s="93">
        <v>0</v>
      </c>
      <c r="AB394" s="93">
        <v>0</v>
      </c>
      <c r="AC394" s="93">
        <v>0</v>
      </c>
      <c r="AD394" s="93">
        <v>0</v>
      </c>
      <c r="AE394" s="93">
        <v>0</v>
      </c>
      <c r="AF394" s="93">
        <v>0</v>
      </c>
      <c r="AG394" s="93">
        <v>0</v>
      </c>
      <c r="AH394" s="5">
        <v>0</v>
      </c>
      <c r="AI394" s="5">
        <v>0</v>
      </c>
      <c r="AJ394" s="5">
        <v>0</v>
      </c>
      <c r="AK394" s="93">
        <v>0</v>
      </c>
      <c r="AL394" s="93">
        <v>0</v>
      </c>
      <c r="AM394" s="93">
        <v>0</v>
      </c>
      <c r="AN394" s="93">
        <v>0</v>
      </c>
      <c r="AO394" s="93">
        <v>0</v>
      </c>
      <c r="AP394" s="93">
        <v>0</v>
      </c>
      <c r="AQ394" s="93">
        <v>0</v>
      </c>
      <c r="AR394" s="93">
        <v>0</v>
      </c>
      <c r="AS394" s="93">
        <v>0</v>
      </c>
      <c r="AT394" s="93">
        <v>0</v>
      </c>
      <c r="AU394" s="5">
        <v>0</v>
      </c>
      <c r="AV394" s="302"/>
    </row>
    <row r="395" spans="1:48" ht="19.5" customHeight="1">
      <c r="A395" s="526"/>
      <c r="B395" s="474"/>
      <c r="C395" s="656"/>
      <c r="D395" s="474"/>
      <c r="E395" s="476"/>
      <c r="F395" s="476" t="s">
        <v>39</v>
      </c>
      <c r="G395" s="476" t="s">
        <v>21</v>
      </c>
      <c r="H395" s="476" t="s">
        <v>297</v>
      </c>
      <c r="I395" s="476" t="s">
        <v>297</v>
      </c>
      <c r="J395" s="517"/>
      <c r="K395" s="517"/>
      <c r="L395" s="515"/>
      <c r="M395" s="515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5">SUM(N395:T395)</f>
        <v>0</v>
      </c>
      <c r="V395" s="7" t="s">
        <v>50</v>
      </c>
      <c r="W395" s="93">
        <v>0</v>
      </c>
      <c r="X395" s="93">
        <v>0</v>
      </c>
      <c r="Y395" s="93">
        <v>0</v>
      </c>
      <c r="Z395" s="93">
        <v>0</v>
      </c>
      <c r="AA395" s="93">
        <v>0</v>
      </c>
      <c r="AB395" s="93">
        <v>0</v>
      </c>
      <c r="AC395" s="93">
        <v>0</v>
      </c>
      <c r="AD395" s="93">
        <v>0</v>
      </c>
      <c r="AE395" s="93">
        <v>0</v>
      </c>
      <c r="AF395" s="93">
        <v>0</v>
      </c>
      <c r="AG395" s="93">
        <v>0</v>
      </c>
      <c r="AH395" s="5">
        <v>0</v>
      </c>
      <c r="AI395" s="5">
        <v>0</v>
      </c>
      <c r="AJ395" s="5">
        <v>0</v>
      </c>
      <c r="AK395" s="93">
        <v>0</v>
      </c>
      <c r="AL395" s="93">
        <v>0</v>
      </c>
      <c r="AM395" s="93">
        <v>0</v>
      </c>
      <c r="AN395" s="93">
        <v>0</v>
      </c>
      <c r="AO395" s="93">
        <v>0</v>
      </c>
      <c r="AP395" s="93">
        <v>0</v>
      </c>
      <c r="AQ395" s="93">
        <v>0</v>
      </c>
      <c r="AR395" s="93">
        <v>0</v>
      </c>
      <c r="AS395" s="93">
        <v>0</v>
      </c>
      <c r="AT395" s="93">
        <v>0</v>
      </c>
      <c r="AU395" s="5">
        <v>0</v>
      </c>
      <c r="AV395" s="302"/>
    </row>
    <row r="396" spans="1:48" ht="19.5" customHeight="1">
      <c r="A396" s="526"/>
      <c r="B396" s="474"/>
      <c r="C396" s="656"/>
      <c r="D396" s="474"/>
      <c r="E396" s="476"/>
      <c r="F396" s="476"/>
      <c r="G396" s="476"/>
      <c r="H396" s="476"/>
      <c r="I396" s="476"/>
      <c r="J396" s="517"/>
      <c r="K396" s="517"/>
      <c r="L396" s="515"/>
      <c r="M396" s="515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5"/>
        <v>0</v>
      </c>
      <c r="V396" s="7" t="s">
        <v>51</v>
      </c>
      <c r="W396" s="93">
        <v>0</v>
      </c>
      <c r="X396" s="93">
        <v>0</v>
      </c>
      <c r="Y396" s="93">
        <v>0</v>
      </c>
      <c r="Z396" s="93">
        <v>0</v>
      </c>
      <c r="AA396" s="93">
        <v>0</v>
      </c>
      <c r="AB396" s="93">
        <v>0</v>
      </c>
      <c r="AC396" s="93">
        <v>0</v>
      </c>
      <c r="AD396" s="93">
        <v>0</v>
      </c>
      <c r="AE396" s="93">
        <v>0</v>
      </c>
      <c r="AF396" s="93">
        <v>0</v>
      </c>
      <c r="AG396" s="93">
        <v>0</v>
      </c>
      <c r="AH396" s="5">
        <v>0</v>
      </c>
      <c r="AI396" s="5">
        <v>0</v>
      </c>
      <c r="AJ396" s="5">
        <v>0</v>
      </c>
      <c r="AK396" s="93">
        <v>0</v>
      </c>
      <c r="AL396" s="93">
        <v>0</v>
      </c>
      <c r="AM396" s="93">
        <v>0</v>
      </c>
      <c r="AN396" s="93">
        <v>0</v>
      </c>
      <c r="AO396" s="93">
        <v>0</v>
      </c>
      <c r="AP396" s="93">
        <v>0</v>
      </c>
      <c r="AQ396" s="93">
        <v>0</v>
      </c>
      <c r="AR396" s="93">
        <v>0</v>
      </c>
      <c r="AS396" s="93">
        <v>0</v>
      </c>
      <c r="AT396" s="93">
        <v>0</v>
      </c>
      <c r="AU396" s="5">
        <v>0</v>
      </c>
      <c r="AV396" s="302"/>
    </row>
    <row r="397" spans="1:48" ht="18" customHeight="1">
      <c r="A397" s="526"/>
      <c r="B397" s="474"/>
      <c r="C397" s="656"/>
      <c r="D397" s="474"/>
      <c r="E397" s="476"/>
      <c r="F397" s="476"/>
      <c r="G397" s="476"/>
      <c r="H397" s="476"/>
      <c r="I397" s="476"/>
      <c r="J397" s="517"/>
      <c r="K397" s="517"/>
      <c r="L397" s="515"/>
      <c r="M397" s="515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5"/>
        <v>0</v>
      </c>
      <c r="V397" s="7" t="s">
        <v>52</v>
      </c>
      <c r="W397" s="93">
        <v>0</v>
      </c>
      <c r="X397" s="93">
        <v>0</v>
      </c>
      <c r="Y397" s="93">
        <v>0</v>
      </c>
      <c r="Z397" s="93">
        <v>0</v>
      </c>
      <c r="AA397" s="93">
        <v>0</v>
      </c>
      <c r="AB397" s="93">
        <v>0</v>
      </c>
      <c r="AC397" s="93">
        <v>0</v>
      </c>
      <c r="AD397" s="93">
        <v>0</v>
      </c>
      <c r="AE397" s="93">
        <v>0</v>
      </c>
      <c r="AF397" s="93">
        <v>0</v>
      </c>
      <c r="AG397" s="93">
        <v>0</v>
      </c>
      <c r="AH397" s="5">
        <v>0</v>
      </c>
      <c r="AI397" s="5">
        <v>0</v>
      </c>
      <c r="AJ397" s="5">
        <v>0</v>
      </c>
      <c r="AK397" s="93">
        <v>0</v>
      </c>
      <c r="AL397" s="93">
        <v>0</v>
      </c>
      <c r="AM397" s="93">
        <v>0</v>
      </c>
      <c r="AN397" s="93">
        <v>0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5">
        <v>0</v>
      </c>
      <c r="AV397" s="302"/>
    </row>
    <row r="398" spans="1:48" ht="17.25" customHeight="1">
      <c r="A398" s="526"/>
      <c r="B398" s="474"/>
      <c r="C398" s="656"/>
      <c r="D398" s="474"/>
      <c r="E398" s="476"/>
      <c r="F398" s="476"/>
      <c r="G398" s="476"/>
      <c r="H398" s="476"/>
      <c r="I398" s="476"/>
      <c r="J398" s="517"/>
      <c r="K398" s="517"/>
      <c r="L398" s="515"/>
      <c r="M398" s="515"/>
      <c r="N398" s="230">
        <f t="shared" ref="N398:T398" si="166">SUM(N393:N397)</f>
        <v>2.7614399999999999</v>
      </c>
      <c r="O398" s="230">
        <f t="shared" si="166"/>
        <v>9.6296700000000008</v>
      </c>
      <c r="P398" s="230">
        <f t="shared" si="166"/>
        <v>2.6059899999999998</v>
      </c>
      <c r="Q398" s="230">
        <f t="shared" si="166"/>
        <v>18.62257</v>
      </c>
      <c r="R398" s="230">
        <f t="shared" si="166"/>
        <v>13.81809</v>
      </c>
      <c r="S398" s="230">
        <f t="shared" si="166"/>
        <v>0</v>
      </c>
      <c r="T398" s="230">
        <f t="shared" si="166"/>
        <v>0</v>
      </c>
      <c r="U398" s="231">
        <f t="shared" si="165"/>
        <v>47.437759999999997</v>
      </c>
      <c r="V398" s="231" t="s">
        <v>11</v>
      </c>
      <c r="W398" s="193">
        <f t="shared" ref="W398:AU398" si="167">SUM(W393:W397)</f>
        <v>18622.57</v>
      </c>
      <c r="X398" s="193">
        <f t="shared" si="167"/>
        <v>0</v>
      </c>
      <c r="Y398" s="193">
        <f t="shared" si="167"/>
        <v>0</v>
      </c>
      <c r="Z398" s="193">
        <f t="shared" si="167"/>
        <v>0</v>
      </c>
      <c r="AA398" s="193">
        <f t="shared" si="167"/>
        <v>0</v>
      </c>
      <c r="AB398" s="193">
        <f t="shared" si="167"/>
        <v>0</v>
      </c>
      <c r="AC398" s="193">
        <f t="shared" si="167"/>
        <v>0</v>
      </c>
      <c r="AD398" s="193">
        <f t="shared" si="167"/>
        <v>0</v>
      </c>
      <c r="AE398" s="193">
        <f t="shared" si="167"/>
        <v>0</v>
      </c>
      <c r="AF398" s="193">
        <f t="shared" si="167"/>
        <v>0</v>
      </c>
      <c r="AG398" s="193">
        <f t="shared" si="167"/>
        <v>0</v>
      </c>
      <c r="AH398" s="230">
        <f t="shared" si="167"/>
        <v>0</v>
      </c>
      <c r="AI398" s="230">
        <f t="shared" si="167"/>
        <v>0</v>
      </c>
      <c r="AJ398" s="230">
        <f t="shared" si="167"/>
        <v>0</v>
      </c>
      <c r="AK398" s="193">
        <f t="shared" si="167"/>
        <v>0</v>
      </c>
      <c r="AL398" s="193">
        <f t="shared" si="167"/>
        <v>0</v>
      </c>
      <c r="AM398" s="193">
        <f t="shared" si="167"/>
        <v>0</v>
      </c>
      <c r="AN398" s="193">
        <f t="shared" si="167"/>
        <v>0</v>
      </c>
      <c r="AO398" s="193">
        <f t="shared" si="167"/>
        <v>0</v>
      </c>
      <c r="AP398" s="193">
        <f t="shared" si="167"/>
        <v>0</v>
      </c>
      <c r="AQ398" s="193">
        <f t="shared" si="167"/>
        <v>0</v>
      </c>
      <c r="AR398" s="193">
        <f t="shared" si="167"/>
        <v>0</v>
      </c>
      <c r="AS398" s="193">
        <f t="shared" si="167"/>
        <v>0</v>
      </c>
      <c r="AT398" s="193">
        <f t="shared" si="167"/>
        <v>0</v>
      </c>
      <c r="AU398" s="230">
        <f t="shared" si="167"/>
        <v>0</v>
      </c>
      <c r="AV398" s="328"/>
    </row>
    <row r="399" spans="1:48" ht="19.5" customHeight="1">
      <c r="A399" s="526"/>
      <c r="B399" s="474" t="s">
        <v>253</v>
      </c>
      <c r="C399" s="656" t="s">
        <v>114</v>
      </c>
      <c r="D399" s="474" t="s">
        <v>272</v>
      </c>
      <c r="E399" s="476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517">
        <v>2020</v>
      </c>
      <c r="K399" s="517">
        <v>2020</v>
      </c>
      <c r="L399" s="515">
        <v>28.99</v>
      </c>
      <c r="M399" s="515">
        <f t="shared" ref="M399" si="168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5"/>
        <v>28.990000000000002</v>
      </c>
      <c r="V399" s="7" t="s">
        <v>3</v>
      </c>
      <c r="W399" s="93">
        <v>0</v>
      </c>
      <c r="X399" s="93">
        <v>0</v>
      </c>
      <c r="Y399" s="93">
        <v>0</v>
      </c>
      <c r="Z399" s="93">
        <v>0</v>
      </c>
      <c r="AA399" s="93">
        <v>0</v>
      </c>
      <c r="AB399" s="93">
        <v>0</v>
      </c>
      <c r="AC399" s="93">
        <v>0</v>
      </c>
      <c r="AD399" s="93">
        <v>0</v>
      </c>
      <c r="AE399" s="93">
        <v>0</v>
      </c>
      <c r="AF399" s="93">
        <v>0</v>
      </c>
      <c r="AG399" s="93">
        <v>0</v>
      </c>
      <c r="AH399" s="5">
        <v>0</v>
      </c>
      <c r="AI399" s="5">
        <v>0</v>
      </c>
      <c r="AJ399" s="5">
        <v>0</v>
      </c>
      <c r="AK399" s="93">
        <v>0</v>
      </c>
      <c r="AL399" s="93">
        <v>0</v>
      </c>
      <c r="AM399" s="93">
        <v>0</v>
      </c>
      <c r="AN399" s="93">
        <v>0</v>
      </c>
      <c r="AO399" s="93">
        <v>0</v>
      </c>
      <c r="AP399" s="93">
        <v>0</v>
      </c>
      <c r="AQ399" s="93">
        <v>0</v>
      </c>
      <c r="AR399" s="93">
        <v>0</v>
      </c>
      <c r="AS399" s="93">
        <v>0</v>
      </c>
      <c r="AT399" s="93">
        <v>0</v>
      </c>
      <c r="AU399" s="5">
        <v>0</v>
      </c>
      <c r="AV399" s="636" t="s">
        <v>1000</v>
      </c>
    </row>
    <row r="400" spans="1:48" ht="19.5" customHeight="1">
      <c r="A400" s="526"/>
      <c r="B400" s="474"/>
      <c r="C400" s="656"/>
      <c r="D400" s="474"/>
      <c r="E400" s="476"/>
      <c r="F400" s="6" t="s">
        <v>19</v>
      </c>
      <c r="G400" s="6" t="s">
        <v>22</v>
      </c>
      <c r="H400" s="6" t="s">
        <v>297</v>
      </c>
      <c r="I400" s="6" t="s">
        <v>297</v>
      </c>
      <c r="J400" s="517"/>
      <c r="K400" s="517"/>
      <c r="L400" s="515"/>
      <c r="M400" s="515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5"/>
        <v>0</v>
      </c>
      <c r="V400" s="5" t="s">
        <v>8</v>
      </c>
      <c r="W400" s="93">
        <v>0</v>
      </c>
      <c r="X400" s="93">
        <v>0</v>
      </c>
      <c r="Y400" s="93">
        <v>0</v>
      </c>
      <c r="Z400" s="93">
        <v>0</v>
      </c>
      <c r="AA400" s="93">
        <v>0</v>
      </c>
      <c r="AB400" s="93">
        <v>0</v>
      </c>
      <c r="AC400" s="93">
        <v>0</v>
      </c>
      <c r="AD400" s="93">
        <v>0</v>
      </c>
      <c r="AE400" s="93">
        <v>0</v>
      </c>
      <c r="AF400" s="93">
        <v>0</v>
      </c>
      <c r="AG400" s="93">
        <v>0</v>
      </c>
      <c r="AH400" s="5">
        <v>0</v>
      </c>
      <c r="AI400" s="5">
        <v>0</v>
      </c>
      <c r="AJ400" s="5">
        <v>0</v>
      </c>
      <c r="AK400" s="93">
        <v>0</v>
      </c>
      <c r="AL400" s="93">
        <v>0</v>
      </c>
      <c r="AM400" s="93">
        <v>0</v>
      </c>
      <c r="AN400" s="93">
        <v>0</v>
      </c>
      <c r="AO400" s="93">
        <v>0</v>
      </c>
      <c r="AP400" s="93">
        <v>0</v>
      </c>
      <c r="AQ400" s="93">
        <v>0</v>
      </c>
      <c r="AR400" s="93">
        <v>0</v>
      </c>
      <c r="AS400" s="93">
        <v>0</v>
      </c>
      <c r="AT400" s="93">
        <v>0</v>
      </c>
      <c r="AU400" s="5">
        <v>0</v>
      </c>
      <c r="AV400" s="637"/>
    </row>
    <row r="401" spans="1:48" ht="19.5" customHeight="1">
      <c r="A401" s="526"/>
      <c r="B401" s="474"/>
      <c r="C401" s="656"/>
      <c r="D401" s="474"/>
      <c r="E401" s="476"/>
      <c r="F401" s="476" t="s">
        <v>39</v>
      </c>
      <c r="G401" s="476" t="s">
        <v>21</v>
      </c>
      <c r="H401" s="476" t="s">
        <v>297</v>
      </c>
      <c r="I401" s="476" t="s">
        <v>297</v>
      </c>
      <c r="J401" s="517"/>
      <c r="K401" s="517"/>
      <c r="L401" s="515"/>
      <c r="M401" s="515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5"/>
        <v>0</v>
      </c>
      <c r="V401" s="7" t="s">
        <v>50</v>
      </c>
      <c r="W401" s="93">
        <v>0</v>
      </c>
      <c r="X401" s="93">
        <v>0</v>
      </c>
      <c r="Y401" s="93">
        <v>0</v>
      </c>
      <c r="Z401" s="93">
        <v>0</v>
      </c>
      <c r="AA401" s="93">
        <v>0</v>
      </c>
      <c r="AB401" s="93">
        <v>0</v>
      </c>
      <c r="AC401" s="93">
        <v>0</v>
      </c>
      <c r="AD401" s="93">
        <v>0</v>
      </c>
      <c r="AE401" s="93">
        <v>0</v>
      </c>
      <c r="AF401" s="93">
        <v>0</v>
      </c>
      <c r="AG401" s="93">
        <v>0</v>
      </c>
      <c r="AH401" s="5">
        <v>0</v>
      </c>
      <c r="AI401" s="5">
        <v>0</v>
      </c>
      <c r="AJ401" s="5">
        <v>0</v>
      </c>
      <c r="AK401" s="93">
        <v>0</v>
      </c>
      <c r="AL401" s="93">
        <v>0</v>
      </c>
      <c r="AM401" s="93">
        <v>0</v>
      </c>
      <c r="AN401" s="93">
        <v>0</v>
      </c>
      <c r="AO401" s="93">
        <v>0</v>
      </c>
      <c r="AP401" s="93">
        <v>0</v>
      </c>
      <c r="AQ401" s="93">
        <v>0</v>
      </c>
      <c r="AR401" s="93">
        <v>0</v>
      </c>
      <c r="AS401" s="93">
        <v>0</v>
      </c>
      <c r="AT401" s="93">
        <v>0</v>
      </c>
      <c r="AU401" s="5">
        <v>0</v>
      </c>
      <c r="AV401" s="637"/>
    </row>
    <row r="402" spans="1:48" ht="19.5" customHeight="1">
      <c r="A402" s="526"/>
      <c r="B402" s="474"/>
      <c r="C402" s="656"/>
      <c r="D402" s="474"/>
      <c r="E402" s="476"/>
      <c r="F402" s="476"/>
      <c r="G402" s="476"/>
      <c r="H402" s="476"/>
      <c r="I402" s="476"/>
      <c r="J402" s="517"/>
      <c r="K402" s="517"/>
      <c r="L402" s="515"/>
      <c r="M402" s="515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5"/>
        <v>0</v>
      </c>
      <c r="V402" s="7" t="s">
        <v>51</v>
      </c>
      <c r="W402" s="93">
        <v>0</v>
      </c>
      <c r="X402" s="93">
        <v>0</v>
      </c>
      <c r="Y402" s="93">
        <v>0</v>
      </c>
      <c r="Z402" s="93">
        <v>0</v>
      </c>
      <c r="AA402" s="93">
        <v>0</v>
      </c>
      <c r="AB402" s="93">
        <v>0</v>
      </c>
      <c r="AC402" s="93">
        <v>0</v>
      </c>
      <c r="AD402" s="93">
        <v>0</v>
      </c>
      <c r="AE402" s="93">
        <v>0</v>
      </c>
      <c r="AF402" s="93">
        <v>0</v>
      </c>
      <c r="AG402" s="93">
        <v>0</v>
      </c>
      <c r="AH402" s="5">
        <v>0</v>
      </c>
      <c r="AI402" s="5">
        <v>0</v>
      </c>
      <c r="AJ402" s="5">
        <v>0</v>
      </c>
      <c r="AK402" s="93">
        <v>0</v>
      </c>
      <c r="AL402" s="93">
        <v>0</v>
      </c>
      <c r="AM402" s="93">
        <v>0</v>
      </c>
      <c r="AN402" s="93">
        <v>0</v>
      </c>
      <c r="AO402" s="93">
        <v>0</v>
      </c>
      <c r="AP402" s="93">
        <v>0</v>
      </c>
      <c r="AQ402" s="93">
        <v>0</v>
      </c>
      <c r="AR402" s="93">
        <v>0</v>
      </c>
      <c r="AS402" s="93">
        <v>0</v>
      </c>
      <c r="AT402" s="93">
        <v>0</v>
      </c>
      <c r="AU402" s="5">
        <v>0</v>
      </c>
      <c r="AV402" s="637"/>
    </row>
    <row r="403" spans="1:48" ht="18" customHeight="1">
      <c r="A403" s="526"/>
      <c r="B403" s="474"/>
      <c r="C403" s="656"/>
      <c r="D403" s="474"/>
      <c r="E403" s="476"/>
      <c r="F403" s="476"/>
      <c r="G403" s="476"/>
      <c r="H403" s="476"/>
      <c r="I403" s="476"/>
      <c r="J403" s="517"/>
      <c r="K403" s="517"/>
      <c r="L403" s="515"/>
      <c r="M403" s="515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5"/>
        <v>0</v>
      </c>
      <c r="V403" s="7" t="s">
        <v>52</v>
      </c>
      <c r="W403" s="93">
        <v>0</v>
      </c>
      <c r="X403" s="93">
        <v>0</v>
      </c>
      <c r="Y403" s="93">
        <v>0</v>
      </c>
      <c r="Z403" s="93">
        <v>0</v>
      </c>
      <c r="AA403" s="93">
        <v>0</v>
      </c>
      <c r="AB403" s="93">
        <v>0</v>
      </c>
      <c r="AC403" s="93">
        <v>0</v>
      </c>
      <c r="AD403" s="93">
        <v>0</v>
      </c>
      <c r="AE403" s="93">
        <v>0</v>
      </c>
      <c r="AF403" s="93">
        <v>0</v>
      </c>
      <c r="AG403" s="93">
        <v>0</v>
      </c>
      <c r="AH403" s="5">
        <v>0</v>
      </c>
      <c r="AI403" s="5">
        <v>0</v>
      </c>
      <c r="AJ403" s="5">
        <v>0</v>
      </c>
      <c r="AK403" s="93">
        <v>0</v>
      </c>
      <c r="AL403" s="93">
        <v>0</v>
      </c>
      <c r="AM403" s="93">
        <v>0</v>
      </c>
      <c r="AN403" s="93">
        <v>0</v>
      </c>
      <c r="AO403" s="93">
        <v>0</v>
      </c>
      <c r="AP403" s="93">
        <v>0</v>
      </c>
      <c r="AQ403" s="93">
        <v>0</v>
      </c>
      <c r="AR403" s="93">
        <v>0</v>
      </c>
      <c r="AS403" s="93">
        <v>0</v>
      </c>
      <c r="AT403" s="93">
        <v>0</v>
      </c>
      <c r="AU403" s="5">
        <v>0</v>
      </c>
      <c r="AV403" s="638"/>
    </row>
    <row r="404" spans="1:48" ht="17.25" customHeight="1">
      <c r="A404" s="526"/>
      <c r="B404" s="474"/>
      <c r="C404" s="656"/>
      <c r="D404" s="474"/>
      <c r="E404" s="476"/>
      <c r="F404" s="476"/>
      <c r="G404" s="476"/>
      <c r="H404" s="476"/>
      <c r="I404" s="476"/>
      <c r="J404" s="517"/>
      <c r="K404" s="517"/>
      <c r="L404" s="515"/>
      <c r="M404" s="515"/>
      <c r="N404" s="230">
        <f t="shared" ref="N404:T404" si="169">SUM(N399:N403)</f>
        <v>0</v>
      </c>
      <c r="O404" s="230">
        <f t="shared" si="169"/>
        <v>10.15</v>
      </c>
      <c r="P404" s="230">
        <f t="shared" si="169"/>
        <v>18.84</v>
      </c>
      <c r="Q404" s="230">
        <f t="shared" si="169"/>
        <v>0</v>
      </c>
      <c r="R404" s="230">
        <f t="shared" si="169"/>
        <v>0</v>
      </c>
      <c r="S404" s="230">
        <f t="shared" si="169"/>
        <v>0</v>
      </c>
      <c r="T404" s="230">
        <f t="shared" si="169"/>
        <v>0</v>
      </c>
      <c r="U404" s="231">
        <f t="shared" si="165"/>
        <v>28.990000000000002</v>
      </c>
      <c r="V404" s="231" t="s">
        <v>11</v>
      </c>
      <c r="W404" s="193">
        <f t="shared" ref="W404:AU404" si="170">SUM(W399:W403)</f>
        <v>0</v>
      </c>
      <c r="X404" s="193">
        <f t="shared" si="170"/>
        <v>0</v>
      </c>
      <c r="Y404" s="193">
        <f t="shared" si="170"/>
        <v>0</v>
      </c>
      <c r="Z404" s="193">
        <f t="shared" si="170"/>
        <v>0</v>
      </c>
      <c r="AA404" s="193">
        <f t="shared" si="170"/>
        <v>0</v>
      </c>
      <c r="AB404" s="193">
        <f t="shared" si="170"/>
        <v>0</v>
      </c>
      <c r="AC404" s="193">
        <f t="shared" si="170"/>
        <v>0</v>
      </c>
      <c r="AD404" s="193">
        <f t="shared" si="170"/>
        <v>0</v>
      </c>
      <c r="AE404" s="193">
        <f t="shared" si="170"/>
        <v>0</v>
      </c>
      <c r="AF404" s="193">
        <f t="shared" si="170"/>
        <v>0</v>
      </c>
      <c r="AG404" s="193">
        <f t="shared" si="170"/>
        <v>0</v>
      </c>
      <c r="AH404" s="230">
        <f t="shared" si="170"/>
        <v>0</v>
      </c>
      <c r="AI404" s="230">
        <f t="shared" si="170"/>
        <v>0</v>
      </c>
      <c r="AJ404" s="230">
        <f t="shared" si="170"/>
        <v>0</v>
      </c>
      <c r="AK404" s="193">
        <f t="shared" si="170"/>
        <v>0</v>
      </c>
      <c r="AL404" s="193">
        <f t="shared" si="170"/>
        <v>0</v>
      </c>
      <c r="AM404" s="193">
        <f t="shared" si="170"/>
        <v>0</v>
      </c>
      <c r="AN404" s="193">
        <f t="shared" si="170"/>
        <v>0</v>
      </c>
      <c r="AO404" s="193">
        <f t="shared" si="170"/>
        <v>0</v>
      </c>
      <c r="AP404" s="193">
        <f t="shared" si="170"/>
        <v>0</v>
      </c>
      <c r="AQ404" s="193">
        <f t="shared" si="170"/>
        <v>0</v>
      </c>
      <c r="AR404" s="193">
        <f t="shared" si="170"/>
        <v>0</v>
      </c>
      <c r="AS404" s="193">
        <f t="shared" si="170"/>
        <v>0</v>
      </c>
      <c r="AT404" s="193">
        <f t="shared" si="170"/>
        <v>0</v>
      </c>
      <c r="AU404" s="230">
        <f t="shared" si="170"/>
        <v>0</v>
      </c>
      <c r="AV404" s="328"/>
    </row>
    <row r="405" spans="1:48" ht="19.5" customHeight="1">
      <c r="A405" s="526"/>
      <c r="B405" s="474" t="s">
        <v>254</v>
      </c>
      <c r="C405" s="656" t="s">
        <v>115</v>
      </c>
      <c r="D405" s="474" t="s">
        <v>274</v>
      </c>
      <c r="E405" s="476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517">
        <v>2021</v>
      </c>
      <c r="K405" s="517">
        <v>2022</v>
      </c>
      <c r="L405" s="515">
        <v>2.90638</v>
      </c>
      <c r="M405" s="515">
        <f t="shared" ref="M405" si="171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5"/>
        <v>2.90638</v>
      </c>
      <c r="V405" s="7" t="s">
        <v>3</v>
      </c>
      <c r="W405" s="93">
        <v>2820.43</v>
      </c>
      <c r="X405" s="93">
        <f t="shared" ref="X405:AS405" si="172">SUM(X406:X406)</f>
        <v>0</v>
      </c>
      <c r="Y405" s="93">
        <f t="shared" si="172"/>
        <v>0</v>
      </c>
      <c r="Z405" s="93">
        <f t="shared" si="172"/>
        <v>0</v>
      </c>
      <c r="AA405" s="93">
        <f t="shared" si="172"/>
        <v>0</v>
      </c>
      <c r="AB405" s="93">
        <f t="shared" si="172"/>
        <v>0</v>
      </c>
      <c r="AC405" s="93">
        <f t="shared" si="172"/>
        <v>0</v>
      </c>
      <c r="AD405" s="93">
        <f t="shared" si="172"/>
        <v>0</v>
      </c>
      <c r="AE405" s="93">
        <f t="shared" si="172"/>
        <v>0</v>
      </c>
      <c r="AF405" s="93">
        <f t="shared" si="172"/>
        <v>0</v>
      </c>
      <c r="AG405" s="93">
        <f t="shared" si="172"/>
        <v>0</v>
      </c>
      <c r="AH405" s="5">
        <f t="shared" si="172"/>
        <v>0</v>
      </c>
      <c r="AI405" s="5">
        <f t="shared" si="172"/>
        <v>0</v>
      </c>
      <c r="AJ405" s="5">
        <f t="shared" si="172"/>
        <v>0</v>
      </c>
      <c r="AK405" s="93">
        <f t="shared" si="172"/>
        <v>3654.06</v>
      </c>
      <c r="AL405" s="93">
        <f t="shared" si="172"/>
        <v>0</v>
      </c>
      <c r="AM405" s="93">
        <f t="shared" si="172"/>
        <v>0</v>
      </c>
      <c r="AN405" s="93">
        <f t="shared" si="172"/>
        <v>0</v>
      </c>
      <c r="AO405" s="93">
        <f t="shared" si="172"/>
        <v>0</v>
      </c>
      <c r="AP405" s="93">
        <f t="shared" si="172"/>
        <v>0</v>
      </c>
      <c r="AQ405" s="93">
        <f t="shared" si="172"/>
        <v>0</v>
      </c>
      <c r="AR405" s="93">
        <f t="shared" si="172"/>
        <v>0</v>
      </c>
      <c r="AS405" s="93">
        <f t="shared" si="172"/>
        <v>0</v>
      </c>
      <c r="AT405" s="93">
        <v>0</v>
      </c>
      <c r="AU405" s="5">
        <v>0</v>
      </c>
      <c r="AV405" s="636" t="s">
        <v>1000</v>
      </c>
    </row>
    <row r="406" spans="1:48" s="275" customFormat="1" ht="19.5" hidden="1" customHeight="1">
      <c r="A406" s="526"/>
      <c r="B406" s="474"/>
      <c r="C406" s="656"/>
      <c r="D406" s="474"/>
      <c r="E406" s="476"/>
      <c r="F406" s="272"/>
      <c r="G406" s="272"/>
      <c r="H406" s="272"/>
      <c r="I406" s="272"/>
      <c r="J406" s="517"/>
      <c r="K406" s="517"/>
      <c r="L406" s="515"/>
      <c r="M406" s="515"/>
      <c r="N406" s="273"/>
      <c r="O406" s="273"/>
      <c r="P406" s="273"/>
      <c r="Q406" s="273"/>
      <c r="R406" s="273"/>
      <c r="S406" s="273"/>
      <c r="T406" s="273"/>
      <c r="U406" s="273"/>
      <c r="V406" s="279" t="s">
        <v>934</v>
      </c>
      <c r="W406" s="274"/>
      <c r="X406" s="274"/>
      <c r="Y406" s="274"/>
      <c r="Z406" s="274"/>
      <c r="AA406" s="274"/>
      <c r="AB406" s="274"/>
      <c r="AC406" s="274"/>
      <c r="AD406" s="274"/>
      <c r="AE406" s="274"/>
      <c r="AF406" s="274"/>
      <c r="AG406" s="274"/>
      <c r="AH406" s="273"/>
      <c r="AI406" s="273"/>
      <c r="AJ406" s="273"/>
      <c r="AK406" s="274">
        <v>3654.06</v>
      </c>
      <c r="AL406" s="274"/>
      <c r="AM406" s="274"/>
      <c r="AN406" s="274"/>
      <c r="AO406" s="274"/>
      <c r="AP406" s="274"/>
      <c r="AQ406" s="274"/>
      <c r="AR406" s="274"/>
      <c r="AS406" s="274"/>
      <c r="AT406" s="274"/>
      <c r="AU406" s="273"/>
      <c r="AV406" s="637"/>
    </row>
    <row r="407" spans="1:48" ht="19.5" customHeight="1">
      <c r="A407" s="526"/>
      <c r="B407" s="474"/>
      <c r="C407" s="656"/>
      <c r="D407" s="474"/>
      <c r="E407" s="476"/>
      <c r="F407" s="6" t="s">
        <v>19</v>
      </c>
      <c r="G407" s="6" t="s">
        <v>22</v>
      </c>
      <c r="H407" s="6" t="s">
        <v>297</v>
      </c>
      <c r="I407" s="6" t="s">
        <v>297</v>
      </c>
      <c r="J407" s="517"/>
      <c r="K407" s="517"/>
      <c r="L407" s="515"/>
      <c r="M407" s="515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5"/>
        <v>0</v>
      </c>
      <c r="V407" s="5" t="s">
        <v>8</v>
      </c>
      <c r="W407" s="93">
        <v>0</v>
      </c>
      <c r="X407" s="93">
        <v>0</v>
      </c>
      <c r="Y407" s="93">
        <v>0</v>
      </c>
      <c r="Z407" s="93">
        <v>0</v>
      </c>
      <c r="AA407" s="93">
        <v>0</v>
      </c>
      <c r="AB407" s="93">
        <v>0</v>
      </c>
      <c r="AC407" s="93">
        <v>0</v>
      </c>
      <c r="AD407" s="93">
        <v>0</v>
      </c>
      <c r="AE407" s="93">
        <v>0</v>
      </c>
      <c r="AF407" s="93">
        <v>0</v>
      </c>
      <c r="AG407" s="93">
        <v>0</v>
      </c>
      <c r="AH407" s="5">
        <v>0</v>
      </c>
      <c r="AI407" s="5">
        <v>0</v>
      </c>
      <c r="AJ407" s="5">
        <v>0</v>
      </c>
      <c r="AK407" s="93">
        <v>0</v>
      </c>
      <c r="AL407" s="93">
        <v>0</v>
      </c>
      <c r="AM407" s="93">
        <v>0</v>
      </c>
      <c r="AN407" s="93">
        <v>0</v>
      </c>
      <c r="AO407" s="93">
        <v>0</v>
      </c>
      <c r="AP407" s="93">
        <v>0</v>
      </c>
      <c r="AQ407" s="93">
        <v>0</v>
      </c>
      <c r="AR407" s="93">
        <v>0</v>
      </c>
      <c r="AS407" s="93">
        <v>0</v>
      </c>
      <c r="AT407" s="93">
        <v>0</v>
      </c>
      <c r="AU407" s="5">
        <v>0</v>
      </c>
      <c r="AV407" s="637"/>
    </row>
    <row r="408" spans="1:48" ht="19.5" customHeight="1">
      <c r="A408" s="526"/>
      <c r="B408" s="474"/>
      <c r="C408" s="656"/>
      <c r="D408" s="474"/>
      <c r="E408" s="476"/>
      <c r="F408" s="476" t="s">
        <v>39</v>
      </c>
      <c r="G408" s="476" t="s">
        <v>21</v>
      </c>
      <c r="H408" s="476" t="s">
        <v>297</v>
      </c>
      <c r="I408" s="476" t="s">
        <v>297</v>
      </c>
      <c r="J408" s="517"/>
      <c r="K408" s="517"/>
      <c r="L408" s="515"/>
      <c r="M408" s="515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5"/>
        <v>0</v>
      </c>
      <c r="V408" s="7" t="s">
        <v>50</v>
      </c>
      <c r="W408" s="93">
        <v>0</v>
      </c>
      <c r="X408" s="93">
        <v>0</v>
      </c>
      <c r="Y408" s="93">
        <v>0</v>
      </c>
      <c r="Z408" s="93">
        <v>0</v>
      </c>
      <c r="AA408" s="93">
        <v>0</v>
      </c>
      <c r="AB408" s="93">
        <v>0</v>
      </c>
      <c r="AC408" s="93">
        <v>0</v>
      </c>
      <c r="AD408" s="93">
        <v>0</v>
      </c>
      <c r="AE408" s="93">
        <v>0</v>
      </c>
      <c r="AF408" s="93">
        <v>0</v>
      </c>
      <c r="AG408" s="93">
        <v>0</v>
      </c>
      <c r="AH408" s="5">
        <v>0</v>
      </c>
      <c r="AI408" s="5">
        <v>0</v>
      </c>
      <c r="AJ408" s="5">
        <v>0</v>
      </c>
      <c r="AK408" s="93">
        <v>0</v>
      </c>
      <c r="AL408" s="93">
        <v>0</v>
      </c>
      <c r="AM408" s="93">
        <v>0</v>
      </c>
      <c r="AN408" s="93">
        <v>0</v>
      </c>
      <c r="AO408" s="93">
        <v>0</v>
      </c>
      <c r="AP408" s="93">
        <v>0</v>
      </c>
      <c r="AQ408" s="93">
        <v>0</v>
      </c>
      <c r="AR408" s="93">
        <v>0</v>
      </c>
      <c r="AS408" s="93">
        <v>0</v>
      </c>
      <c r="AT408" s="93">
        <v>0</v>
      </c>
      <c r="AU408" s="5">
        <v>0</v>
      </c>
      <c r="AV408" s="640"/>
    </row>
    <row r="409" spans="1:48" ht="19.5" customHeight="1">
      <c r="A409" s="526"/>
      <c r="B409" s="474"/>
      <c r="C409" s="656"/>
      <c r="D409" s="474"/>
      <c r="E409" s="476"/>
      <c r="F409" s="476"/>
      <c r="G409" s="476"/>
      <c r="H409" s="476"/>
      <c r="I409" s="476"/>
      <c r="J409" s="517"/>
      <c r="K409" s="517"/>
      <c r="L409" s="515"/>
      <c r="M409" s="515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5"/>
        <v>0</v>
      </c>
      <c r="V409" s="7" t="s">
        <v>51</v>
      </c>
      <c r="W409" s="93">
        <v>0</v>
      </c>
      <c r="X409" s="93">
        <v>0</v>
      </c>
      <c r="Y409" s="93">
        <v>0</v>
      </c>
      <c r="Z409" s="93">
        <v>0</v>
      </c>
      <c r="AA409" s="93">
        <v>0</v>
      </c>
      <c r="AB409" s="93">
        <v>0</v>
      </c>
      <c r="AC409" s="93">
        <v>0</v>
      </c>
      <c r="AD409" s="93">
        <v>0</v>
      </c>
      <c r="AE409" s="93">
        <v>0</v>
      </c>
      <c r="AF409" s="93">
        <v>0</v>
      </c>
      <c r="AG409" s="93">
        <v>0</v>
      </c>
      <c r="AH409" s="5">
        <v>0</v>
      </c>
      <c r="AI409" s="5">
        <v>0</v>
      </c>
      <c r="AJ409" s="5">
        <v>0</v>
      </c>
      <c r="AK409" s="93">
        <v>0</v>
      </c>
      <c r="AL409" s="93">
        <v>0</v>
      </c>
      <c r="AM409" s="93">
        <v>0</v>
      </c>
      <c r="AN409" s="93">
        <v>0</v>
      </c>
      <c r="AO409" s="93">
        <v>0</v>
      </c>
      <c r="AP409" s="93">
        <v>0</v>
      </c>
      <c r="AQ409" s="93">
        <v>0</v>
      </c>
      <c r="AR409" s="93">
        <v>0</v>
      </c>
      <c r="AS409" s="93">
        <v>0</v>
      </c>
      <c r="AT409" s="93">
        <v>0</v>
      </c>
      <c r="AU409" s="5">
        <v>0</v>
      </c>
      <c r="AV409" s="640"/>
    </row>
    <row r="410" spans="1:48" ht="18" customHeight="1">
      <c r="A410" s="526"/>
      <c r="B410" s="474"/>
      <c r="C410" s="656"/>
      <c r="D410" s="474"/>
      <c r="E410" s="476"/>
      <c r="F410" s="476"/>
      <c r="G410" s="476"/>
      <c r="H410" s="476"/>
      <c r="I410" s="476"/>
      <c r="J410" s="517"/>
      <c r="K410" s="517"/>
      <c r="L410" s="515"/>
      <c r="M410" s="515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5"/>
        <v>0</v>
      </c>
      <c r="V410" s="7" t="s">
        <v>52</v>
      </c>
      <c r="W410" s="93">
        <v>0</v>
      </c>
      <c r="X410" s="93">
        <v>0</v>
      </c>
      <c r="Y410" s="93">
        <v>0</v>
      </c>
      <c r="Z410" s="93">
        <v>0</v>
      </c>
      <c r="AA410" s="93">
        <v>0</v>
      </c>
      <c r="AB410" s="93">
        <v>0</v>
      </c>
      <c r="AC410" s="93">
        <v>0</v>
      </c>
      <c r="AD410" s="93">
        <v>0</v>
      </c>
      <c r="AE410" s="93">
        <v>0</v>
      </c>
      <c r="AF410" s="93">
        <v>0</v>
      </c>
      <c r="AG410" s="93">
        <v>0</v>
      </c>
      <c r="AH410" s="5">
        <v>0</v>
      </c>
      <c r="AI410" s="5">
        <v>0</v>
      </c>
      <c r="AJ410" s="5">
        <v>0</v>
      </c>
      <c r="AK410" s="93">
        <v>0</v>
      </c>
      <c r="AL410" s="93">
        <v>0</v>
      </c>
      <c r="AM410" s="93">
        <v>0</v>
      </c>
      <c r="AN410" s="93">
        <v>0</v>
      </c>
      <c r="AO410" s="93">
        <v>0</v>
      </c>
      <c r="AP410" s="93">
        <v>0</v>
      </c>
      <c r="AQ410" s="93">
        <v>0</v>
      </c>
      <c r="AR410" s="93">
        <v>0</v>
      </c>
      <c r="AS410" s="93">
        <v>0</v>
      </c>
      <c r="AT410" s="93">
        <v>0</v>
      </c>
      <c r="AU410" s="5">
        <v>0</v>
      </c>
      <c r="AV410" s="639"/>
    </row>
    <row r="411" spans="1:48" ht="17.25" customHeight="1">
      <c r="A411" s="526"/>
      <c r="B411" s="474"/>
      <c r="C411" s="656"/>
      <c r="D411" s="474"/>
      <c r="E411" s="476"/>
      <c r="F411" s="476"/>
      <c r="G411" s="476"/>
      <c r="H411" s="476"/>
      <c r="I411" s="476"/>
      <c r="J411" s="517"/>
      <c r="K411" s="517"/>
      <c r="L411" s="515"/>
      <c r="M411" s="515"/>
      <c r="N411" s="230">
        <f t="shared" ref="N411:T411" si="173">SUM(N405:N410)</f>
        <v>0</v>
      </c>
      <c r="O411" s="230">
        <f t="shared" si="173"/>
        <v>0</v>
      </c>
      <c r="P411" s="230">
        <f t="shared" si="173"/>
        <v>8.5949999999999999E-2</v>
      </c>
      <c r="Q411" s="230">
        <f t="shared" si="173"/>
        <v>2.82043</v>
      </c>
      <c r="R411" s="230">
        <f t="shared" si="173"/>
        <v>0</v>
      </c>
      <c r="S411" s="230">
        <f t="shared" si="173"/>
        <v>0</v>
      </c>
      <c r="T411" s="230">
        <f t="shared" si="173"/>
        <v>0</v>
      </c>
      <c r="U411" s="231">
        <f t="shared" si="165"/>
        <v>2.90638</v>
      </c>
      <c r="V411" s="231" t="s">
        <v>11</v>
      </c>
      <c r="W411" s="193">
        <f t="shared" ref="W411:AU411" si="174">SUM(W405:W410)</f>
        <v>2820.43</v>
      </c>
      <c r="X411" s="193">
        <f t="shared" ref="X411:AK411" si="175">X405+X407+X408+X409+X410</f>
        <v>0</v>
      </c>
      <c r="Y411" s="193">
        <f t="shared" si="175"/>
        <v>0</v>
      </c>
      <c r="Z411" s="193">
        <f t="shared" si="175"/>
        <v>0</v>
      </c>
      <c r="AA411" s="193">
        <f t="shared" si="175"/>
        <v>0</v>
      </c>
      <c r="AB411" s="193">
        <f t="shared" si="175"/>
        <v>0</v>
      </c>
      <c r="AC411" s="193">
        <f t="shared" si="175"/>
        <v>0</v>
      </c>
      <c r="AD411" s="193">
        <f t="shared" si="175"/>
        <v>0</v>
      </c>
      <c r="AE411" s="193">
        <f t="shared" si="175"/>
        <v>0</v>
      </c>
      <c r="AF411" s="193">
        <f t="shared" si="175"/>
        <v>0</v>
      </c>
      <c r="AG411" s="193">
        <f t="shared" si="175"/>
        <v>0</v>
      </c>
      <c r="AH411" s="230">
        <f t="shared" si="175"/>
        <v>0</v>
      </c>
      <c r="AI411" s="230">
        <f t="shared" si="175"/>
        <v>0</v>
      </c>
      <c r="AJ411" s="230">
        <f t="shared" si="175"/>
        <v>0</v>
      </c>
      <c r="AK411" s="193">
        <f t="shared" si="175"/>
        <v>3654.06</v>
      </c>
      <c r="AL411" s="193">
        <v>5264.0290000000005</v>
      </c>
      <c r="AM411" s="193">
        <f t="shared" ref="AM411:AT411" si="176">AM405+AM407+AM408+AM409+AM410</f>
        <v>0</v>
      </c>
      <c r="AN411" s="193">
        <f t="shared" si="176"/>
        <v>0</v>
      </c>
      <c r="AO411" s="193">
        <f t="shared" si="176"/>
        <v>0</v>
      </c>
      <c r="AP411" s="193">
        <f t="shared" si="176"/>
        <v>0</v>
      </c>
      <c r="AQ411" s="193">
        <f t="shared" si="176"/>
        <v>0</v>
      </c>
      <c r="AR411" s="193">
        <f t="shared" si="176"/>
        <v>0</v>
      </c>
      <c r="AS411" s="193">
        <f t="shared" si="176"/>
        <v>0</v>
      </c>
      <c r="AT411" s="193">
        <f t="shared" si="176"/>
        <v>0</v>
      </c>
      <c r="AU411" s="230">
        <f t="shared" si="174"/>
        <v>0</v>
      </c>
      <c r="AV411" s="328"/>
    </row>
    <row r="412" spans="1:48" ht="19.5" customHeight="1">
      <c r="A412" s="526"/>
      <c r="B412" s="474" t="s">
        <v>255</v>
      </c>
      <c r="C412" s="656" t="s">
        <v>116</v>
      </c>
      <c r="D412" s="474" t="s">
        <v>274</v>
      </c>
      <c r="E412" s="476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517">
        <v>2021</v>
      </c>
      <c r="K412" s="517">
        <v>2022</v>
      </c>
      <c r="L412" s="515">
        <v>3.5025499999999998</v>
      </c>
      <c r="M412" s="515">
        <f t="shared" ref="M412" si="177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5"/>
        <v>3.5025499999999998</v>
      </c>
      <c r="V412" s="7" t="s">
        <v>3</v>
      </c>
      <c r="W412" s="93">
        <v>3423.47</v>
      </c>
      <c r="X412" s="93">
        <f>SUM(X413:X414)</f>
        <v>0</v>
      </c>
      <c r="Y412" s="93">
        <f t="shared" ref="Y412:AT412" si="178">SUM(Y413:Y414)</f>
        <v>0</v>
      </c>
      <c r="Z412" s="93">
        <f t="shared" si="178"/>
        <v>0</v>
      </c>
      <c r="AA412" s="93">
        <f t="shared" si="178"/>
        <v>0</v>
      </c>
      <c r="AB412" s="93">
        <f t="shared" si="178"/>
        <v>0</v>
      </c>
      <c r="AC412" s="93">
        <f t="shared" si="178"/>
        <v>0</v>
      </c>
      <c r="AD412" s="93">
        <f t="shared" si="178"/>
        <v>0</v>
      </c>
      <c r="AE412" s="93">
        <f t="shared" si="178"/>
        <v>0</v>
      </c>
      <c r="AF412" s="93">
        <f t="shared" si="178"/>
        <v>0</v>
      </c>
      <c r="AG412" s="93">
        <f t="shared" si="178"/>
        <v>0</v>
      </c>
      <c r="AH412" s="93">
        <f t="shared" si="178"/>
        <v>0</v>
      </c>
      <c r="AI412" s="93">
        <f t="shared" si="178"/>
        <v>0</v>
      </c>
      <c r="AJ412" s="93">
        <f t="shared" si="178"/>
        <v>0</v>
      </c>
      <c r="AK412" s="93">
        <f t="shared" si="178"/>
        <v>2848.4785499999998</v>
      </c>
      <c r="AL412" s="93">
        <f t="shared" si="178"/>
        <v>0</v>
      </c>
      <c r="AM412" s="93">
        <f t="shared" si="178"/>
        <v>0</v>
      </c>
      <c r="AN412" s="93">
        <f t="shared" si="178"/>
        <v>0</v>
      </c>
      <c r="AO412" s="93">
        <f t="shared" si="178"/>
        <v>0</v>
      </c>
      <c r="AP412" s="93">
        <f t="shared" si="178"/>
        <v>0</v>
      </c>
      <c r="AQ412" s="93">
        <f t="shared" si="178"/>
        <v>0</v>
      </c>
      <c r="AR412" s="93">
        <f t="shared" si="178"/>
        <v>0</v>
      </c>
      <c r="AS412" s="93">
        <f t="shared" si="178"/>
        <v>0</v>
      </c>
      <c r="AT412" s="93">
        <f t="shared" si="178"/>
        <v>0</v>
      </c>
      <c r="AU412" s="5">
        <v>0</v>
      </c>
      <c r="AV412" s="636" t="s">
        <v>1000</v>
      </c>
    </row>
    <row r="413" spans="1:48" s="275" customFormat="1" ht="29.25" hidden="1" customHeight="1">
      <c r="A413" s="526"/>
      <c r="B413" s="474"/>
      <c r="C413" s="656"/>
      <c r="D413" s="474"/>
      <c r="E413" s="476"/>
      <c r="F413" s="272"/>
      <c r="G413" s="272"/>
      <c r="H413" s="272"/>
      <c r="I413" s="272"/>
      <c r="J413" s="517"/>
      <c r="K413" s="517"/>
      <c r="L413" s="515"/>
      <c r="M413" s="515"/>
      <c r="N413" s="273"/>
      <c r="O413" s="273"/>
      <c r="P413" s="273"/>
      <c r="Q413" s="273"/>
      <c r="R413" s="273"/>
      <c r="S413" s="273"/>
      <c r="T413" s="273"/>
      <c r="U413" s="273"/>
      <c r="V413" s="278" t="s">
        <v>935</v>
      </c>
      <c r="W413" s="274"/>
      <c r="X413" s="274"/>
      <c r="Y413" s="274"/>
      <c r="Z413" s="274"/>
      <c r="AA413" s="274"/>
      <c r="AB413" s="274"/>
      <c r="AC413" s="274"/>
      <c r="AD413" s="274"/>
      <c r="AE413" s="274"/>
      <c r="AF413" s="274"/>
      <c r="AG413" s="274"/>
      <c r="AH413" s="273"/>
      <c r="AI413" s="273"/>
      <c r="AJ413" s="273"/>
      <c r="AK413" s="274">
        <f>1233.5+1614.97855</f>
        <v>2848.4785499999998</v>
      </c>
      <c r="AL413" s="274"/>
      <c r="AM413" s="274"/>
      <c r="AN413" s="274"/>
      <c r="AO413" s="274"/>
      <c r="AP413" s="274"/>
      <c r="AQ413" s="274"/>
      <c r="AR413" s="274"/>
      <c r="AS413" s="274"/>
      <c r="AT413" s="274"/>
      <c r="AU413" s="273"/>
      <c r="AV413" s="640"/>
    </row>
    <row r="414" spans="1:48" s="234" customFormat="1" ht="19.5" hidden="1" customHeight="1">
      <c r="A414" s="526"/>
      <c r="B414" s="474"/>
      <c r="C414" s="656"/>
      <c r="D414" s="474"/>
      <c r="E414" s="476"/>
      <c r="F414" s="232"/>
      <c r="G414" s="232"/>
      <c r="H414" s="232"/>
      <c r="I414" s="232"/>
      <c r="J414" s="517"/>
      <c r="K414" s="517"/>
      <c r="L414" s="515"/>
      <c r="M414" s="515"/>
      <c r="N414" s="233"/>
      <c r="O414" s="233"/>
      <c r="P414" s="233"/>
      <c r="Q414" s="233"/>
      <c r="R414" s="233"/>
      <c r="S414" s="233"/>
      <c r="T414" s="233"/>
      <c r="U414" s="233"/>
      <c r="V414" s="236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33"/>
      <c r="AI414" s="233"/>
      <c r="AJ414" s="233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33"/>
      <c r="AV414" s="640"/>
    </row>
    <row r="415" spans="1:48" ht="19.5" customHeight="1">
      <c r="A415" s="526"/>
      <c r="B415" s="474"/>
      <c r="C415" s="656"/>
      <c r="D415" s="474"/>
      <c r="E415" s="476"/>
      <c r="F415" s="6" t="s">
        <v>19</v>
      </c>
      <c r="G415" s="6" t="s">
        <v>22</v>
      </c>
      <c r="H415" s="6" t="s">
        <v>297</v>
      </c>
      <c r="I415" s="6" t="s">
        <v>297</v>
      </c>
      <c r="J415" s="517"/>
      <c r="K415" s="517"/>
      <c r="L415" s="515"/>
      <c r="M415" s="515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5"/>
        <v>0</v>
      </c>
      <c r="V415" s="5" t="s">
        <v>8</v>
      </c>
      <c r="W415" s="93">
        <v>0</v>
      </c>
      <c r="X415" s="93">
        <v>0</v>
      </c>
      <c r="Y415" s="93">
        <v>0</v>
      </c>
      <c r="Z415" s="93">
        <v>0</v>
      </c>
      <c r="AA415" s="93">
        <v>0</v>
      </c>
      <c r="AB415" s="93">
        <v>0</v>
      </c>
      <c r="AC415" s="93">
        <v>0</v>
      </c>
      <c r="AD415" s="93">
        <v>0</v>
      </c>
      <c r="AE415" s="93">
        <v>0</v>
      </c>
      <c r="AF415" s="93">
        <v>0</v>
      </c>
      <c r="AG415" s="93">
        <v>0</v>
      </c>
      <c r="AH415" s="5">
        <v>0</v>
      </c>
      <c r="AI415" s="5">
        <v>0</v>
      </c>
      <c r="AJ415" s="5">
        <v>0</v>
      </c>
      <c r="AK415" s="93">
        <v>0</v>
      </c>
      <c r="AL415" s="93">
        <v>0</v>
      </c>
      <c r="AM415" s="93">
        <v>0</v>
      </c>
      <c r="AN415" s="93">
        <v>0</v>
      </c>
      <c r="AO415" s="93">
        <v>0</v>
      </c>
      <c r="AP415" s="93">
        <v>0</v>
      </c>
      <c r="AQ415" s="93">
        <v>0</v>
      </c>
      <c r="AR415" s="93">
        <v>0</v>
      </c>
      <c r="AS415" s="93">
        <v>0</v>
      </c>
      <c r="AT415" s="93">
        <v>0</v>
      </c>
      <c r="AU415" s="5">
        <v>0</v>
      </c>
      <c r="AV415" s="640"/>
    </row>
    <row r="416" spans="1:48" ht="19.5" customHeight="1">
      <c r="A416" s="526"/>
      <c r="B416" s="474"/>
      <c r="C416" s="656"/>
      <c r="D416" s="474"/>
      <c r="E416" s="476"/>
      <c r="F416" s="476" t="s">
        <v>39</v>
      </c>
      <c r="G416" s="476" t="s">
        <v>21</v>
      </c>
      <c r="H416" s="476" t="s">
        <v>297</v>
      </c>
      <c r="I416" s="476" t="s">
        <v>297</v>
      </c>
      <c r="J416" s="517"/>
      <c r="K416" s="517"/>
      <c r="L416" s="515"/>
      <c r="M416" s="515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5"/>
        <v>0</v>
      </c>
      <c r="V416" s="7" t="s">
        <v>50</v>
      </c>
      <c r="W416" s="93">
        <v>0</v>
      </c>
      <c r="X416" s="93">
        <v>0</v>
      </c>
      <c r="Y416" s="93">
        <v>0</v>
      </c>
      <c r="Z416" s="93">
        <v>0</v>
      </c>
      <c r="AA416" s="93">
        <v>0</v>
      </c>
      <c r="AB416" s="93">
        <v>0</v>
      </c>
      <c r="AC416" s="93">
        <v>0</v>
      </c>
      <c r="AD416" s="93">
        <v>0</v>
      </c>
      <c r="AE416" s="93">
        <v>0</v>
      </c>
      <c r="AF416" s="93">
        <v>0</v>
      </c>
      <c r="AG416" s="93">
        <v>0</v>
      </c>
      <c r="AH416" s="5">
        <v>0</v>
      </c>
      <c r="AI416" s="5">
        <v>0</v>
      </c>
      <c r="AJ416" s="5">
        <v>0</v>
      </c>
      <c r="AK416" s="93">
        <v>0</v>
      </c>
      <c r="AL416" s="93">
        <v>0</v>
      </c>
      <c r="AM416" s="93">
        <v>0</v>
      </c>
      <c r="AN416" s="93">
        <v>0</v>
      </c>
      <c r="AO416" s="93">
        <v>0</v>
      </c>
      <c r="AP416" s="93">
        <v>0</v>
      </c>
      <c r="AQ416" s="93">
        <v>0</v>
      </c>
      <c r="AR416" s="93">
        <v>0</v>
      </c>
      <c r="AS416" s="93">
        <v>0</v>
      </c>
      <c r="AT416" s="93">
        <v>0</v>
      </c>
      <c r="AU416" s="5">
        <v>0</v>
      </c>
      <c r="AV416" s="640"/>
    </row>
    <row r="417" spans="1:48" ht="19.5" customHeight="1">
      <c r="A417" s="526"/>
      <c r="B417" s="474"/>
      <c r="C417" s="656"/>
      <c r="D417" s="474"/>
      <c r="E417" s="476"/>
      <c r="F417" s="476"/>
      <c r="G417" s="476"/>
      <c r="H417" s="476"/>
      <c r="I417" s="476"/>
      <c r="J417" s="517"/>
      <c r="K417" s="517"/>
      <c r="L417" s="515"/>
      <c r="M417" s="515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5"/>
        <v>0</v>
      </c>
      <c r="V417" s="7" t="s">
        <v>51</v>
      </c>
      <c r="W417" s="93">
        <v>0</v>
      </c>
      <c r="X417" s="93">
        <v>0</v>
      </c>
      <c r="Y417" s="93">
        <v>0</v>
      </c>
      <c r="Z417" s="93">
        <v>0</v>
      </c>
      <c r="AA417" s="93">
        <v>0</v>
      </c>
      <c r="AB417" s="93">
        <v>0</v>
      </c>
      <c r="AC417" s="93">
        <v>0</v>
      </c>
      <c r="AD417" s="93">
        <v>0</v>
      </c>
      <c r="AE417" s="93">
        <v>0</v>
      </c>
      <c r="AF417" s="93">
        <v>0</v>
      </c>
      <c r="AG417" s="93">
        <v>0</v>
      </c>
      <c r="AH417" s="5">
        <v>0</v>
      </c>
      <c r="AI417" s="5">
        <v>0</v>
      </c>
      <c r="AJ417" s="5">
        <v>0</v>
      </c>
      <c r="AK417" s="93">
        <v>0</v>
      </c>
      <c r="AL417" s="93">
        <v>0</v>
      </c>
      <c r="AM417" s="93">
        <v>0</v>
      </c>
      <c r="AN417" s="93">
        <v>0</v>
      </c>
      <c r="AO417" s="93">
        <v>0</v>
      </c>
      <c r="AP417" s="93">
        <v>0</v>
      </c>
      <c r="AQ417" s="93">
        <v>0</v>
      </c>
      <c r="AR417" s="93">
        <v>0</v>
      </c>
      <c r="AS417" s="93">
        <v>0</v>
      </c>
      <c r="AT417" s="93">
        <v>0</v>
      </c>
      <c r="AU417" s="5">
        <v>0</v>
      </c>
      <c r="AV417" s="640"/>
    </row>
    <row r="418" spans="1:48" ht="18" customHeight="1">
      <c r="A418" s="526"/>
      <c r="B418" s="474"/>
      <c r="C418" s="656"/>
      <c r="D418" s="474"/>
      <c r="E418" s="476"/>
      <c r="F418" s="476"/>
      <c r="G418" s="476"/>
      <c r="H418" s="476"/>
      <c r="I418" s="476"/>
      <c r="J418" s="517"/>
      <c r="K418" s="517"/>
      <c r="L418" s="515"/>
      <c r="M418" s="515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5"/>
        <v>0</v>
      </c>
      <c r="V418" s="7" t="s">
        <v>52</v>
      </c>
      <c r="W418" s="93">
        <v>0</v>
      </c>
      <c r="X418" s="93">
        <v>0</v>
      </c>
      <c r="Y418" s="93">
        <v>0</v>
      </c>
      <c r="Z418" s="93">
        <v>0</v>
      </c>
      <c r="AA418" s="93">
        <v>0</v>
      </c>
      <c r="AB418" s="93">
        <v>0</v>
      </c>
      <c r="AC418" s="93">
        <v>0</v>
      </c>
      <c r="AD418" s="93">
        <v>0</v>
      </c>
      <c r="AE418" s="93">
        <v>0</v>
      </c>
      <c r="AF418" s="93">
        <v>0</v>
      </c>
      <c r="AG418" s="93">
        <v>0</v>
      </c>
      <c r="AH418" s="5">
        <v>0</v>
      </c>
      <c r="AI418" s="5">
        <v>0</v>
      </c>
      <c r="AJ418" s="5">
        <v>0</v>
      </c>
      <c r="AK418" s="93">
        <v>0</v>
      </c>
      <c r="AL418" s="93">
        <v>0</v>
      </c>
      <c r="AM418" s="93">
        <v>0</v>
      </c>
      <c r="AN418" s="93">
        <v>0</v>
      </c>
      <c r="AO418" s="93">
        <v>0</v>
      </c>
      <c r="AP418" s="93">
        <v>0</v>
      </c>
      <c r="AQ418" s="93">
        <v>0</v>
      </c>
      <c r="AR418" s="93">
        <v>0</v>
      </c>
      <c r="AS418" s="93">
        <v>0</v>
      </c>
      <c r="AT418" s="93">
        <v>0</v>
      </c>
      <c r="AU418" s="5">
        <v>0</v>
      </c>
      <c r="AV418" s="639"/>
    </row>
    <row r="419" spans="1:48" ht="17.25" customHeight="1">
      <c r="A419" s="527"/>
      <c r="B419" s="474"/>
      <c r="C419" s="656"/>
      <c r="D419" s="474"/>
      <c r="E419" s="476"/>
      <c r="F419" s="476"/>
      <c r="G419" s="476"/>
      <c r="H419" s="476"/>
      <c r="I419" s="476"/>
      <c r="J419" s="517"/>
      <c r="K419" s="517"/>
      <c r="L419" s="515"/>
      <c r="M419" s="515"/>
      <c r="N419" s="230">
        <f t="shared" ref="N419:T419" si="179">SUM(N412:N418)</f>
        <v>0</v>
      </c>
      <c r="O419" s="230">
        <f t="shared" si="179"/>
        <v>0</v>
      </c>
      <c r="P419" s="230">
        <f t="shared" si="179"/>
        <v>7.9079999999999998E-2</v>
      </c>
      <c r="Q419" s="230">
        <f t="shared" si="179"/>
        <v>3.42347</v>
      </c>
      <c r="R419" s="230">
        <f t="shared" si="179"/>
        <v>0</v>
      </c>
      <c r="S419" s="230">
        <f t="shared" si="179"/>
        <v>0</v>
      </c>
      <c r="T419" s="230">
        <f t="shared" si="179"/>
        <v>0</v>
      </c>
      <c r="U419" s="231">
        <f t="shared" si="165"/>
        <v>3.5025499999999998</v>
      </c>
      <c r="V419" s="231" t="s">
        <v>11</v>
      </c>
      <c r="W419" s="193">
        <f t="shared" ref="W419" si="180">SUM(W412:W418)</f>
        <v>3423.47</v>
      </c>
      <c r="X419" s="193">
        <f>X418+X417+X416+X415+X412</f>
        <v>0</v>
      </c>
      <c r="Y419" s="193">
        <f t="shared" ref="Y419:AU419" si="181">Y418+Y417+Y416+Y415+Y412</f>
        <v>0</v>
      </c>
      <c r="Z419" s="193">
        <f t="shared" si="181"/>
        <v>0</v>
      </c>
      <c r="AA419" s="193">
        <f t="shared" si="181"/>
        <v>0</v>
      </c>
      <c r="AB419" s="193">
        <f t="shared" si="181"/>
        <v>0</v>
      </c>
      <c r="AC419" s="193">
        <f t="shared" si="181"/>
        <v>0</v>
      </c>
      <c r="AD419" s="193">
        <f t="shared" si="181"/>
        <v>0</v>
      </c>
      <c r="AE419" s="193">
        <f t="shared" si="181"/>
        <v>0</v>
      </c>
      <c r="AF419" s="193">
        <f t="shared" si="181"/>
        <v>0</v>
      </c>
      <c r="AG419" s="193">
        <f t="shared" si="181"/>
        <v>0</v>
      </c>
      <c r="AH419" s="193">
        <f t="shared" si="181"/>
        <v>0</v>
      </c>
      <c r="AI419" s="193">
        <f t="shared" si="181"/>
        <v>0</v>
      </c>
      <c r="AJ419" s="193">
        <f t="shared" si="181"/>
        <v>0</v>
      </c>
      <c r="AK419" s="193">
        <f t="shared" si="181"/>
        <v>2848.4785499999998</v>
      </c>
      <c r="AL419" s="193">
        <v>3980.1320000000001</v>
      </c>
      <c r="AM419" s="193">
        <f t="shared" si="181"/>
        <v>0</v>
      </c>
      <c r="AN419" s="193">
        <f t="shared" si="181"/>
        <v>0</v>
      </c>
      <c r="AO419" s="193">
        <f t="shared" si="181"/>
        <v>0</v>
      </c>
      <c r="AP419" s="193">
        <f t="shared" si="181"/>
        <v>0</v>
      </c>
      <c r="AQ419" s="193">
        <f t="shared" si="181"/>
        <v>0</v>
      </c>
      <c r="AR419" s="193">
        <f t="shared" si="181"/>
        <v>0</v>
      </c>
      <c r="AS419" s="193">
        <f t="shared" si="181"/>
        <v>0</v>
      </c>
      <c r="AT419" s="193">
        <f t="shared" si="181"/>
        <v>0</v>
      </c>
      <c r="AU419" s="193">
        <f t="shared" si="181"/>
        <v>0</v>
      </c>
      <c r="AV419" s="328"/>
    </row>
    <row r="420" spans="1:48" ht="15.75" hidden="1" customHeight="1">
      <c r="A420" s="467" t="s">
        <v>181</v>
      </c>
      <c r="B420" s="468"/>
      <c r="C420" s="468"/>
      <c r="D420" s="468"/>
      <c r="E420" s="468"/>
      <c r="F420" s="468"/>
      <c r="G420" s="468"/>
      <c r="H420" s="468"/>
      <c r="I420" s="468"/>
      <c r="J420" s="468"/>
      <c r="K420" s="468"/>
      <c r="L420" s="468"/>
      <c r="M420" s="468"/>
      <c r="N420" s="468"/>
      <c r="O420" s="468"/>
      <c r="P420" s="468"/>
      <c r="Q420" s="468"/>
      <c r="R420" s="468"/>
      <c r="S420" s="468"/>
      <c r="T420" s="468"/>
      <c r="U420" s="468"/>
      <c r="V420" s="518"/>
      <c r="W420" s="190"/>
      <c r="X420" s="190"/>
      <c r="Y420" s="190"/>
      <c r="Z420" s="190"/>
      <c r="AA420" s="190"/>
      <c r="AB420" s="190"/>
      <c r="AC420" s="190"/>
      <c r="AD420" s="190"/>
      <c r="AE420" s="190"/>
      <c r="AF420" s="190"/>
      <c r="AG420" s="190"/>
      <c r="AH420" s="188"/>
      <c r="AI420" s="188"/>
      <c r="AJ420" s="188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88"/>
      <c r="AV420" s="302"/>
    </row>
    <row r="421" spans="1:48" ht="29.25" hidden="1" customHeight="1">
      <c r="A421" s="522" t="s">
        <v>65</v>
      </c>
      <c r="B421" s="523"/>
      <c r="C421" s="523"/>
      <c r="D421" s="523"/>
      <c r="E421" s="523"/>
      <c r="F421" s="523"/>
      <c r="G421" s="523"/>
      <c r="H421" s="523"/>
      <c r="I421" s="523"/>
      <c r="J421" s="523"/>
      <c r="K421" s="523"/>
      <c r="L421" s="523"/>
      <c r="M421" s="523"/>
      <c r="N421" s="523"/>
      <c r="O421" s="523"/>
      <c r="P421" s="523"/>
      <c r="Q421" s="523"/>
      <c r="R421" s="523"/>
      <c r="S421" s="523"/>
      <c r="T421" s="523"/>
      <c r="U421" s="523"/>
      <c r="V421" s="524"/>
      <c r="W421" s="190"/>
      <c r="X421" s="190"/>
      <c r="Y421" s="190"/>
      <c r="Z421" s="190"/>
      <c r="AA421" s="190"/>
      <c r="AB421" s="190"/>
      <c r="AC421" s="190"/>
      <c r="AD421" s="190"/>
      <c r="AE421" s="190"/>
      <c r="AF421" s="190"/>
      <c r="AG421" s="190"/>
      <c r="AH421" s="188"/>
      <c r="AI421" s="188"/>
      <c r="AJ421" s="188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88"/>
      <c r="AV421" s="302"/>
    </row>
    <row r="422" spans="1:48" ht="15.75" hidden="1" customHeight="1">
      <c r="A422" s="467" t="s">
        <v>182</v>
      </c>
      <c r="B422" s="468"/>
      <c r="C422" s="468"/>
      <c r="D422" s="468"/>
      <c r="E422" s="468"/>
      <c r="F422" s="468"/>
      <c r="G422" s="468"/>
      <c r="H422" s="468"/>
      <c r="I422" s="468"/>
      <c r="J422" s="468"/>
      <c r="K422" s="468"/>
      <c r="L422" s="468"/>
      <c r="M422" s="468"/>
      <c r="N422" s="468"/>
      <c r="O422" s="468"/>
      <c r="P422" s="468"/>
      <c r="Q422" s="468"/>
      <c r="R422" s="468"/>
      <c r="S422" s="468"/>
      <c r="T422" s="468"/>
      <c r="U422" s="468"/>
      <c r="V422" s="518"/>
      <c r="W422" s="190"/>
      <c r="X422" s="190"/>
      <c r="Y422" s="190"/>
      <c r="Z422" s="190"/>
      <c r="AA422" s="190"/>
      <c r="AB422" s="190"/>
      <c r="AC422" s="190"/>
      <c r="AD422" s="190"/>
      <c r="AE422" s="190"/>
      <c r="AF422" s="190"/>
      <c r="AG422" s="190"/>
      <c r="AH422" s="188"/>
      <c r="AI422" s="188"/>
      <c r="AJ422" s="188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88"/>
      <c r="AV422" s="302"/>
    </row>
    <row r="423" spans="1:48" ht="29.25" hidden="1" customHeight="1">
      <c r="A423" s="522" t="s">
        <v>65</v>
      </c>
      <c r="B423" s="523"/>
      <c r="C423" s="523"/>
      <c r="D423" s="523"/>
      <c r="E423" s="523"/>
      <c r="F423" s="523"/>
      <c r="G423" s="523"/>
      <c r="H423" s="523"/>
      <c r="I423" s="523"/>
      <c r="J423" s="523"/>
      <c r="K423" s="523"/>
      <c r="L423" s="523"/>
      <c r="M423" s="523"/>
      <c r="N423" s="523"/>
      <c r="O423" s="523"/>
      <c r="P423" s="523"/>
      <c r="Q423" s="523"/>
      <c r="R423" s="523"/>
      <c r="S423" s="523"/>
      <c r="T423" s="523"/>
      <c r="U423" s="523"/>
      <c r="V423" s="524"/>
      <c r="W423" s="190"/>
      <c r="X423" s="190"/>
      <c r="Y423" s="190"/>
      <c r="Z423" s="190"/>
      <c r="AA423" s="190"/>
      <c r="AB423" s="190"/>
      <c r="AC423" s="190"/>
      <c r="AD423" s="190"/>
      <c r="AE423" s="190"/>
      <c r="AF423" s="190"/>
      <c r="AG423" s="190"/>
      <c r="AH423" s="188"/>
      <c r="AI423" s="188"/>
      <c r="AJ423" s="188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88"/>
      <c r="AV423" s="302"/>
    </row>
    <row r="424" spans="1:48" ht="15.75" hidden="1" customHeight="1">
      <c r="A424" s="467" t="s">
        <v>183</v>
      </c>
      <c r="B424" s="468"/>
      <c r="C424" s="468"/>
      <c r="D424" s="468"/>
      <c r="E424" s="468"/>
      <c r="F424" s="468"/>
      <c r="G424" s="468"/>
      <c r="H424" s="468"/>
      <c r="I424" s="468"/>
      <c r="J424" s="468"/>
      <c r="K424" s="468"/>
      <c r="L424" s="468"/>
      <c r="M424" s="468"/>
      <c r="N424" s="468"/>
      <c r="O424" s="468"/>
      <c r="P424" s="468"/>
      <c r="Q424" s="468"/>
      <c r="R424" s="468"/>
      <c r="S424" s="468"/>
      <c r="T424" s="468"/>
      <c r="U424" s="468"/>
      <c r="V424" s="518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88"/>
      <c r="AI424" s="188"/>
      <c r="AJ424" s="188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88"/>
      <c r="AV424" s="302"/>
    </row>
    <row r="425" spans="1:48" ht="29.25" hidden="1" customHeight="1">
      <c r="A425" s="522" t="s">
        <v>65</v>
      </c>
      <c r="B425" s="523"/>
      <c r="C425" s="523"/>
      <c r="D425" s="523"/>
      <c r="E425" s="523"/>
      <c r="F425" s="523"/>
      <c r="G425" s="523"/>
      <c r="H425" s="523"/>
      <c r="I425" s="523"/>
      <c r="J425" s="523"/>
      <c r="K425" s="523"/>
      <c r="L425" s="523"/>
      <c r="M425" s="523"/>
      <c r="N425" s="523"/>
      <c r="O425" s="523"/>
      <c r="P425" s="523"/>
      <c r="Q425" s="523"/>
      <c r="R425" s="523"/>
      <c r="S425" s="523"/>
      <c r="T425" s="523"/>
      <c r="U425" s="523"/>
      <c r="V425" s="524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88"/>
      <c r="AI425" s="188"/>
      <c r="AJ425" s="188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88"/>
      <c r="AV425" s="302"/>
    </row>
    <row r="426" spans="1:48" ht="21.75" hidden="1" customHeight="1">
      <c r="A426" s="544" t="s">
        <v>46</v>
      </c>
      <c r="B426" s="545"/>
      <c r="C426" s="545"/>
      <c r="D426" s="545"/>
      <c r="E426" s="545"/>
      <c r="F426" s="545"/>
      <c r="G426" s="545"/>
      <c r="H426" s="545"/>
      <c r="I426" s="545"/>
      <c r="J426" s="545"/>
      <c r="K426" s="545"/>
      <c r="L426" s="545"/>
      <c r="M426" s="545"/>
      <c r="N426" s="545"/>
      <c r="O426" s="545"/>
      <c r="P426" s="545"/>
      <c r="Q426" s="545"/>
      <c r="R426" s="545"/>
      <c r="S426" s="545"/>
      <c r="T426" s="545"/>
      <c r="U426" s="545"/>
      <c r="V426" s="546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88"/>
      <c r="AI426" s="188"/>
      <c r="AJ426" s="188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88"/>
      <c r="AV426" s="302"/>
    </row>
    <row r="427" spans="1:48" ht="17.25" hidden="1" customHeight="1">
      <c r="A427" s="542"/>
      <c r="B427" s="543"/>
      <c r="C427" s="543"/>
      <c r="D427" s="543"/>
      <c r="E427" s="543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2">N349+N363+N369+N375+N381+N387+N393+N399+N405+N412</f>
        <v>23.058620000000001</v>
      </c>
      <c r="O427" s="9">
        <f t="shared" si="182"/>
        <v>37.895569999999999</v>
      </c>
      <c r="P427" s="9">
        <f t="shared" si="182"/>
        <v>23.759620000000002</v>
      </c>
      <c r="Q427" s="9">
        <f t="shared" si="182"/>
        <v>25.591840000000005</v>
      </c>
      <c r="R427" s="9">
        <f t="shared" si="182"/>
        <v>13.81809</v>
      </c>
      <c r="S427" s="9">
        <f t="shared" si="182"/>
        <v>0</v>
      </c>
      <c r="T427" s="9">
        <f t="shared" si="182"/>
        <v>0</v>
      </c>
      <c r="U427" s="9">
        <f t="shared" ref="U427:U432" si="183">SUM(N427:T427)</f>
        <v>124.12374</v>
      </c>
      <c r="V427" s="16" t="s">
        <v>3</v>
      </c>
      <c r="W427" s="93">
        <f t="shared" ref="W427:AU427" si="184">W349+W363+W369+W375+W381+W387+W393+W399+W405+W412</f>
        <v>25591.84</v>
      </c>
      <c r="X427" s="93">
        <f t="shared" si="184"/>
        <v>0</v>
      </c>
      <c r="Y427" s="93">
        <f t="shared" si="184"/>
        <v>0</v>
      </c>
      <c r="Z427" s="93">
        <f t="shared" si="184"/>
        <v>0</v>
      </c>
      <c r="AA427" s="93">
        <f t="shared" si="184"/>
        <v>0</v>
      </c>
      <c r="AB427" s="93">
        <f t="shared" si="184"/>
        <v>0</v>
      </c>
      <c r="AC427" s="93">
        <f t="shared" si="184"/>
        <v>0</v>
      </c>
      <c r="AD427" s="93">
        <f t="shared" si="184"/>
        <v>0</v>
      </c>
      <c r="AE427" s="93">
        <f t="shared" si="184"/>
        <v>0</v>
      </c>
      <c r="AF427" s="93">
        <f t="shared" si="184"/>
        <v>0</v>
      </c>
      <c r="AG427" s="93">
        <f t="shared" si="184"/>
        <v>0</v>
      </c>
      <c r="AH427" s="9">
        <f t="shared" si="184"/>
        <v>0</v>
      </c>
      <c r="AI427" s="9">
        <f t="shared" si="184"/>
        <v>0</v>
      </c>
      <c r="AJ427" s="9">
        <f t="shared" si="184"/>
        <v>0</v>
      </c>
      <c r="AK427" s="93">
        <f t="shared" si="184"/>
        <v>6502.5385499999993</v>
      </c>
      <c r="AL427" s="93">
        <f t="shared" si="184"/>
        <v>0</v>
      </c>
      <c r="AM427" s="93">
        <f t="shared" si="184"/>
        <v>0</v>
      </c>
      <c r="AN427" s="93">
        <f t="shared" si="184"/>
        <v>0</v>
      </c>
      <c r="AO427" s="93">
        <f t="shared" si="184"/>
        <v>0</v>
      </c>
      <c r="AP427" s="93">
        <f t="shared" si="184"/>
        <v>0</v>
      </c>
      <c r="AQ427" s="93">
        <f t="shared" si="184"/>
        <v>0</v>
      </c>
      <c r="AR427" s="93">
        <f t="shared" si="184"/>
        <v>0</v>
      </c>
      <c r="AS427" s="93">
        <f t="shared" si="184"/>
        <v>0</v>
      </c>
      <c r="AT427" s="93">
        <f t="shared" si="184"/>
        <v>0</v>
      </c>
      <c r="AU427" s="9">
        <f t="shared" si="184"/>
        <v>0</v>
      </c>
      <c r="AV427" s="302"/>
    </row>
    <row r="428" spans="1:48" ht="17.25" hidden="1" customHeight="1">
      <c r="A428" s="542"/>
      <c r="B428" s="543"/>
      <c r="C428" s="543"/>
      <c r="D428" s="543"/>
      <c r="E428" s="543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5">N350+N364+N370+N376+N382+N388+N394+N400+N407+N415</f>
        <v>0</v>
      </c>
      <c r="O428" s="9">
        <f t="shared" si="185"/>
        <v>0</v>
      </c>
      <c r="P428" s="9">
        <f t="shared" si="185"/>
        <v>0</v>
      </c>
      <c r="Q428" s="9">
        <f t="shared" si="185"/>
        <v>0</v>
      </c>
      <c r="R428" s="9">
        <f t="shared" si="185"/>
        <v>0</v>
      </c>
      <c r="S428" s="9">
        <f t="shared" si="185"/>
        <v>0</v>
      </c>
      <c r="T428" s="9">
        <f t="shared" si="185"/>
        <v>0</v>
      </c>
      <c r="U428" s="9">
        <f t="shared" si="183"/>
        <v>0</v>
      </c>
      <c r="V428" s="16" t="s">
        <v>8</v>
      </c>
      <c r="W428" s="93">
        <f t="shared" ref="W428:AU432" si="186">W350+W364+W370+W376+W382+W388+W394+W400+W407+W415</f>
        <v>0</v>
      </c>
      <c r="X428" s="93">
        <f t="shared" si="186"/>
        <v>0</v>
      </c>
      <c r="Y428" s="93">
        <f t="shared" si="186"/>
        <v>0</v>
      </c>
      <c r="Z428" s="93">
        <f t="shared" si="186"/>
        <v>0</v>
      </c>
      <c r="AA428" s="93">
        <f t="shared" si="186"/>
        <v>0</v>
      </c>
      <c r="AB428" s="93">
        <f t="shared" si="186"/>
        <v>0</v>
      </c>
      <c r="AC428" s="93">
        <f t="shared" si="186"/>
        <v>0</v>
      </c>
      <c r="AD428" s="93">
        <f t="shared" si="186"/>
        <v>0</v>
      </c>
      <c r="AE428" s="93">
        <f t="shared" si="186"/>
        <v>0</v>
      </c>
      <c r="AF428" s="93">
        <f t="shared" si="186"/>
        <v>0</v>
      </c>
      <c r="AG428" s="93">
        <f t="shared" si="186"/>
        <v>0</v>
      </c>
      <c r="AH428" s="9">
        <f t="shared" si="186"/>
        <v>0</v>
      </c>
      <c r="AI428" s="9">
        <f t="shared" si="186"/>
        <v>0</v>
      </c>
      <c r="AJ428" s="9">
        <f t="shared" si="186"/>
        <v>0</v>
      </c>
      <c r="AK428" s="93">
        <f t="shared" si="186"/>
        <v>0</v>
      </c>
      <c r="AL428" s="93">
        <f t="shared" si="186"/>
        <v>0</v>
      </c>
      <c r="AM428" s="93">
        <f t="shared" si="186"/>
        <v>0</v>
      </c>
      <c r="AN428" s="93">
        <f t="shared" si="186"/>
        <v>0</v>
      </c>
      <c r="AO428" s="93">
        <f t="shared" si="186"/>
        <v>0</v>
      </c>
      <c r="AP428" s="93">
        <f t="shared" si="186"/>
        <v>0</v>
      </c>
      <c r="AQ428" s="93">
        <f t="shared" si="186"/>
        <v>0</v>
      </c>
      <c r="AR428" s="93">
        <f t="shared" si="186"/>
        <v>0</v>
      </c>
      <c r="AS428" s="93">
        <f t="shared" si="186"/>
        <v>0</v>
      </c>
      <c r="AT428" s="93">
        <f t="shared" si="186"/>
        <v>0</v>
      </c>
      <c r="AU428" s="9">
        <f t="shared" si="186"/>
        <v>0</v>
      </c>
      <c r="AV428" s="302"/>
    </row>
    <row r="429" spans="1:48" ht="17.25" hidden="1" customHeight="1">
      <c r="A429" s="542"/>
      <c r="B429" s="543"/>
      <c r="C429" s="543"/>
      <c r="D429" s="543"/>
      <c r="E429" s="543"/>
      <c r="F429" s="11"/>
      <c r="G429" s="11"/>
      <c r="H429" s="11"/>
      <c r="I429" s="11"/>
      <c r="J429" s="11"/>
      <c r="K429" s="11"/>
      <c r="L429" s="20"/>
      <c r="M429" s="20"/>
      <c r="N429" s="9">
        <f t="shared" si="185"/>
        <v>0</v>
      </c>
      <c r="O429" s="9">
        <f t="shared" si="185"/>
        <v>0</v>
      </c>
      <c r="P429" s="9">
        <f t="shared" si="185"/>
        <v>0</v>
      </c>
      <c r="Q429" s="9">
        <f t="shared" si="185"/>
        <v>0</v>
      </c>
      <c r="R429" s="9">
        <f t="shared" si="185"/>
        <v>0</v>
      </c>
      <c r="S429" s="9">
        <f t="shared" si="185"/>
        <v>0</v>
      </c>
      <c r="T429" s="9">
        <f t="shared" si="185"/>
        <v>0</v>
      </c>
      <c r="U429" s="9">
        <f t="shared" si="183"/>
        <v>0</v>
      </c>
      <c r="V429" s="13" t="s">
        <v>50</v>
      </c>
      <c r="W429" s="93">
        <f t="shared" si="186"/>
        <v>0</v>
      </c>
      <c r="X429" s="93">
        <f t="shared" si="186"/>
        <v>0</v>
      </c>
      <c r="Y429" s="93">
        <f t="shared" si="186"/>
        <v>0</v>
      </c>
      <c r="Z429" s="93">
        <f t="shared" si="186"/>
        <v>0</v>
      </c>
      <c r="AA429" s="93">
        <f t="shared" si="186"/>
        <v>0</v>
      </c>
      <c r="AB429" s="93">
        <f t="shared" si="186"/>
        <v>0</v>
      </c>
      <c r="AC429" s="93">
        <f t="shared" si="186"/>
        <v>0</v>
      </c>
      <c r="AD429" s="93">
        <f t="shared" si="186"/>
        <v>0</v>
      </c>
      <c r="AE429" s="93">
        <f t="shared" si="186"/>
        <v>0</v>
      </c>
      <c r="AF429" s="93">
        <f t="shared" si="186"/>
        <v>0</v>
      </c>
      <c r="AG429" s="93">
        <f t="shared" si="186"/>
        <v>0</v>
      </c>
      <c r="AH429" s="9">
        <f t="shared" si="186"/>
        <v>0</v>
      </c>
      <c r="AI429" s="9">
        <f t="shared" si="186"/>
        <v>0</v>
      </c>
      <c r="AJ429" s="9">
        <f t="shared" si="186"/>
        <v>0</v>
      </c>
      <c r="AK429" s="93">
        <f t="shared" si="186"/>
        <v>0</v>
      </c>
      <c r="AL429" s="93">
        <f t="shared" si="186"/>
        <v>0</v>
      </c>
      <c r="AM429" s="93">
        <f t="shared" si="186"/>
        <v>0</v>
      </c>
      <c r="AN429" s="93">
        <f t="shared" si="186"/>
        <v>0</v>
      </c>
      <c r="AO429" s="93">
        <f t="shared" si="186"/>
        <v>0</v>
      </c>
      <c r="AP429" s="93">
        <f t="shared" si="186"/>
        <v>0</v>
      </c>
      <c r="AQ429" s="93">
        <f t="shared" si="186"/>
        <v>0</v>
      </c>
      <c r="AR429" s="93">
        <f t="shared" si="186"/>
        <v>0</v>
      </c>
      <c r="AS429" s="93">
        <f t="shared" si="186"/>
        <v>0</v>
      </c>
      <c r="AT429" s="93">
        <f t="shared" si="186"/>
        <v>0</v>
      </c>
      <c r="AU429" s="9">
        <f t="shared" si="186"/>
        <v>0</v>
      </c>
      <c r="AV429" s="302"/>
    </row>
    <row r="430" spans="1:48" ht="17.25" hidden="1" customHeight="1">
      <c r="A430" s="542"/>
      <c r="B430" s="543"/>
      <c r="C430" s="543"/>
      <c r="D430" s="543"/>
      <c r="E430" s="543"/>
      <c r="F430" s="11"/>
      <c r="G430" s="11"/>
      <c r="H430" s="11"/>
      <c r="I430" s="11"/>
      <c r="J430" s="11"/>
      <c r="K430" s="11"/>
      <c r="L430" s="20"/>
      <c r="M430" s="20"/>
      <c r="N430" s="9">
        <f t="shared" si="185"/>
        <v>0</v>
      </c>
      <c r="O430" s="9">
        <f t="shared" si="185"/>
        <v>0</v>
      </c>
      <c r="P430" s="9">
        <f t="shared" si="185"/>
        <v>0</v>
      </c>
      <c r="Q430" s="9">
        <f t="shared" si="185"/>
        <v>0</v>
      </c>
      <c r="R430" s="9">
        <f t="shared" si="185"/>
        <v>0</v>
      </c>
      <c r="S430" s="9">
        <f t="shared" si="185"/>
        <v>0</v>
      </c>
      <c r="T430" s="9">
        <f t="shared" si="185"/>
        <v>0</v>
      </c>
      <c r="U430" s="9">
        <f t="shared" si="183"/>
        <v>0</v>
      </c>
      <c r="V430" s="13" t="s">
        <v>51</v>
      </c>
      <c r="W430" s="93">
        <f t="shared" si="186"/>
        <v>0</v>
      </c>
      <c r="X430" s="93">
        <f t="shared" si="186"/>
        <v>0</v>
      </c>
      <c r="Y430" s="93">
        <f t="shared" si="186"/>
        <v>0</v>
      </c>
      <c r="Z430" s="93">
        <f t="shared" si="186"/>
        <v>0</v>
      </c>
      <c r="AA430" s="93">
        <f t="shared" si="186"/>
        <v>0</v>
      </c>
      <c r="AB430" s="93">
        <f t="shared" si="186"/>
        <v>0</v>
      </c>
      <c r="AC430" s="93">
        <f t="shared" si="186"/>
        <v>0</v>
      </c>
      <c r="AD430" s="93">
        <f t="shared" si="186"/>
        <v>0</v>
      </c>
      <c r="AE430" s="93">
        <f t="shared" si="186"/>
        <v>0</v>
      </c>
      <c r="AF430" s="93">
        <f t="shared" si="186"/>
        <v>0</v>
      </c>
      <c r="AG430" s="93">
        <f t="shared" si="186"/>
        <v>0</v>
      </c>
      <c r="AH430" s="9">
        <f t="shared" si="186"/>
        <v>0</v>
      </c>
      <c r="AI430" s="9">
        <f t="shared" si="186"/>
        <v>0</v>
      </c>
      <c r="AJ430" s="9">
        <f t="shared" si="186"/>
        <v>0</v>
      </c>
      <c r="AK430" s="93">
        <f t="shared" si="186"/>
        <v>0</v>
      </c>
      <c r="AL430" s="93">
        <f t="shared" si="186"/>
        <v>0</v>
      </c>
      <c r="AM430" s="93">
        <f t="shared" si="186"/>
        <v>0</v>
      </c>
      <c r="AN430" s="93">
        <f t="shared" si="186"/>
        <v>0</v>
      </c>
      <c r="AO430" s="93">
        <f t="shared" si="186"/>
        <v>0</v>
      </c>
      <c r="AP430" s="93">
        <f t="shared" si="186"/>
        <v>0</v>
      </c>
      <c r="AQ430" s="93">
        <f t="shared" si="186"/>
        <v>0</v>
      </c>
      <c r="AR430" s="93">
        <f t="shared" si="186"/>
        <v>0</v>
      </c>
      <c r="AS430" s="93">
        <f t="shared" si="186"/>
        <v>0</v>
      </c>
      <c r="AT430" s="93">
        <f t="shared" si="186"/>
        <v>0</v>
      </c>
      <c r="AU430" s="9">
        <f t="shared" si="186"/>
        <v>0</v>
      </c>
      <c r="AV430" s="302"/>
    </row>
    <row r="431" spans="1:48" ht="17.25" hidden="1" customHeight="1">
      <c r="A431" s="18"/>
      <c r="B431" s="19"/>
      <c r="C431" s="357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5"/>
        <v>0</v>
      </c>
      <c r="O431" s="9">
        <f t="shared" si="185"/>
        <v>0</v>
      </c>
      <c r="P431" s="9">
        <f t="shared" si="185"/>
        <v>0</v>
      </c>
      <c r="Q431" s="9">
        <f t="shared" si="185"/>
        <v>0</v>
      </c>
      <c r="R431" s="9">
        <f t="shared" si="185"/>
        <v>0</v>
      </c>
      <c r="S431" s="9">
        <f t="shared" si="185"/>
        <v>0</v>
      </c>
      <c r="T431" s="9">
        <f t="shared" si="185"/>
        <v>0</v>
      </c>
      <c r="U431" s="9">
        <f t="shared" si="183"/>
        <v>0</v>
      </c>
      <c r="V431" s="13" t="s">
        <v>52</v>
      </c>
      <c r="W431" s="93">
        <f t="shared" si="186"/>
        <v>0</v>
      </c>
      <c r="X431" s="93">
        <f t="shared" si="186"/>
        <v>0</v>
      </c>
      <c r="Y431" s="93">
        <f t="shared" si="186"/>
        <v>0</v>
      </c>
      <c r="Z431" s="93">
        <f t="shared" si="186"/>
        <v>0</v>
      </c>
      <c r="AA431" s="93">
        <f t="shared" si="186"/>
        <v>0</v>
      </c>
      <c r="AB431" s="93">
        <f t="shared" si="186"/>
        <v>0</v>
      </c>
      <c r="AC431" s="93">
        <f t="shared" si="186"/>
        <v>0</v>
      </c>
      <c r="AD431" s="93">
        <f t="shared" si="186"/>
        <v>0</v>
      </c>
      <c r="AE431" s="93">
        <f t="shared" si="186"/>
        <v>0</v>
      </c>
      <c r="AF431" s="93">
        <f t="shared" si="186"/>
        <v>0</v>
      </c>
      <c r="AG431" s="93">
        <f t="shared" si="186"/>
        <v>0</v>
      </c>
      <c r="AH431" s="9">
        <f t="shared" si="186"/>
        <v>0</v>
      </c>
      <c r="AI431" s="9">
        <f t="shared" si="186"/>
        <v>0</v>
      </c>
      <c r="AJ431" s="9">
        <f t="shared" si="186"/>
        <v>0</v>
      </c>
      <c r="AK431" s="93">
        <f t="shared" si="186"/>
        <v>0</v>
      </c>
      <c r="AL431" s="93">
        <f t="shared" si="186"/>
        <v>0</v>
      </c>
      <c r="AM431" s="93">
        <f t="shared" si="186"/>
        <v>0</v>
      </c>
      <c r="AN431" s="93">
        <f t="shared" si="186"/>
        <v>0</v>
      </c>
      <c r="AO431" s="93">
        <f t="shared" si="186"/>
        <v>0</v>
      </c>
      <c r="AP431" s="93">
        <f t="shared" si="186"/>
        <v>0</v>
      </c>
      <c r="AQ431" s="93">
        <f t="shared" si="186"/>
        <v>0</v>
      </c>
      <c r="AR431" s="93">
        <f t="shared" si="186"/>
        <v>0</v>
      </c>
      <c r="AS431" s="93">
        <f t="shared" si="186"/>
        <v>0</v>
      </c>
      <c r="AT431" s="93">
        <f t="shared" si="186"/>
        <v>0</v>
      </c>
      <c r="AU431" s="9">
        <f t="shared" si="186"/>
        <v>0</v>
      </c>
      <c r="AV431" s="302"/>
    </row>
    <row r="432" spans="1:48" ht="17.25" hidden="1" customHeight="1">
      <c r="A432" s="542"/>
      <c r="B432" s="543"/>
      <c r="C432" s="543"/>
      <c r="D432" s="543"/>
      <c r="E432" s="543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30">
        <f t="shared" si="185"/>
        <v>23.058620000000001</v>
      </c>
      <c r="O432" s="230">
        <f t="shared" si="185"/>
        <v>37.895569999999999</v>
      </c>
      <c r="P432" s="230">
        <f t="shared" si="185"/>
        <v>23.759620000000002</v>
      </c>
      <c r="Q432" s="230">
        <f t="shared" si="185"/>
        <v>25.591840000000005</v>
      </c>
      <c r="R432" s="230">
        <f t="shared" si="185"/>
        <v>13.81809</v>
      </c>
      <c r="S432" s="230">
        <f t="shared" si="185"/>
        <v>0</v>
      </c>
      <c r="T432" s="230">
        <f t="shared" si="185"/>
        <v>0</v>
      </c>
      <c r="U432" s="231">
        <f t="shared" si="183"/>
        <v>124.12374</v>
      </c>
      <c r="V432" s="231" t="s">
        <v>11</v>
      </c>
      <c r="W432" s="193">
        <f t="shared" si="186"/>
        <v>25591.84</v>
      </c>
      <c r="X432" s="193">
        <f t="shared" si="186"/>
        <v>0</v>
      </c>
      <c r="Y432" s="193">
        <f t="shared" si="186"/>
        <v>0</v>
      </c>
      <c r="Z432" s="193">
        <f t="shared" si="186"/>
        <v>0</v>
      </c>
      <c r="AA432" s="193">
        <f t="shared" si="186"/>
        <v>0</v>
      </c>
      <c r="AB432" s="193">
        <f t="shared" si="186"/>
        <v>0</v>
      </c>
      <c r="AC432" s="193">
        <f t="shared" si="186"/>
        <v>0</v>
      </c>
      <c r="AD432" s="193">
        <f t="shared" si="186"/>
        <v>0</v>
      </c>
      <c r="AE432" s="193">
        <f t="shared" si="186"/>
        <v>0</v>
      </c>
      <c r="AF432" s="193">
        <f t="shared" si="186"/>
        <v>0</v>
      </c>
      <c r="AG432" s="193">
        <f t="shared" si="186"/>
        <v>0</v>
      </c>
      <c r="AH432" s="230">
        <f t="shared" si="186"/>
        <v>0</v>
      </c>
      <c r="AI432" s="230">
        <f t="shared" si="186"/>
        <v>0</v>
      </c>
      <c r="AJ432" s="230">
        <f t="shared" si="186"/>
        <v>0</v>
      </c>
      <c r="AK432" s="193">
        <f t="shared" si="186"/>
        <v>6502.5385499999993</v>
      </c>
      <c r="AL432" s="193">
        <f>AL419+AL411</f>
        <v>9244.1610000000001</v>
      </c>
      <c r="AM432" s="193">
        <f t="shared" si="186"/>
        <v>0</v>
      </c>
      <c r="AN432" s="193">
        <f t="shared" si="186"/>
        <v>0</v>
      </c>
      <c r="AO432" s="193">
        <f t="shared" si="186"/>
        <v>0</v>
      </c>
      <c r="AP432" s="193">
        <f t="shared" si="186"/>
        <v>0</v>
      </c>
      <c r="AQ432" s="193">
        <f t="shared" si="186"/>
        <v>0</v>
      </c>
      <c r="AR432" s="193">
        <f t="shared" si="186"/>
        <v>0</v>
      </c>
      <c r="AS432" s="193">
        <f t="shared" si="186"/>
        <v>0</v>
      </c>
      <c r="AT432" s="193">
        <f t="shared" si="186"/>
        <v>0</v>
      </c>
      <c r="AU432" s="230">
        <f t="shared" si="186"/>
        <v>0</v>
      </c>
      <c r="AV432" s="328"/>
    </row>
    <row r="433" spans="1:48" ht="15.75" hidden="1" customHeight="1">
      <c r="A433" s="459" t="s">
        <v>877</v>
      </c>
      <c r="B433" s="460"/>
      <c r="C433" s="460"/>
      <c r="D433" s="460"/>
      <c r="E433" s="460"/>
      <c r="F433" s="460"/>
      <c r="G433" s="460"/>
      <c r="H433" s="460"/>
      <c r="I433" s="460"/>
      <c r="J433" s="460"/>
      <c r="K433" s="460"/>
      <c r="L433" s="460"/>
      <c r="M433" s="460"/>
      <c r="N433" s="460"/>
      <c r="O433" s="460"/>
      <c r="P433" s="460"/>
      <c r="Q433" s="460"/>
      <c r="R433" s="460"/>
      <c r="S433" s="460"/>
      <c r="T433" s="460"/>
      <c r="U433" s="460"/>
      <c r="V433" s="460"/>
      <c r="W433" s="461"/>
      <c r="X433" s="461"/>
      <c r="Y433" s="461"/>
      <c r="Z433" s="461"/>
      <c r="AA433" s="461"/>
      <c r="AB433" s="461"/>
      <c r="AC433" s="461"/>
      <c r="AD433" s="461"/>
      <c r="AE433" s="461"/>
      <c r="AF433" s="461"/>
      <c r="AG433" s="461"/>
      <c r="AH433" s="461"/>
      <c r="AI433" s="461"/>
      <c r="AJ433" s="461"/>
      <c r="AK433" s="461"/>
      <c r="AL433" s="461"/>
      <c r="AM433" s="461"/>
      <c r="AN433" s="461"/>
      <c r="AO433" s="461"/>
      <c r="AP433" s="461"/>
      <c r="AQ433" s="461"/>
      <c r="AR433" s="461"/>
      <c r="AS433" s="461"/>
      <c r="AT433" s="461"/>
      <c r="AU433" s="461"/>
      <c r="AV433" s="462"/>
    </row>
    <row r="434" spans="1:48" ht="15.75" hidden="1" customHeight="1">
      <c r="A434" s="467" t="s">
        <v>184</v>
      </c>
      <c r="B434" s="468"/>
      <c r="C434" s="468"/>
      <c r="D434" s="468"/>
      <c r="E434" s="468"/>
      <c r="F434" s="468"/>
      <c r="G434" s="468"/>
      <c r="H434" s="468"/>
      <c r="I434" s="468"/>
      <c r="J434" s="468"/>
      <c r="K434" s="468"/>
      <c r="L434" s="468"/>
      <c r="M434" s="468"/>
      <c r="N434" s="468"/>
      <c r="O434" s="468"/>
      <c r="P434" s="468"/>
      <c r="Q434" s="468"/>
      <c r="R434" s="468"/>
      <c r="S434" s="468"/>
      <c r="T434" s="468"/>
      <c r="U434" s="468"/>
      <c r="V434" s="468"/>
      <c r="W434" s="469"/>
      <c r="X434" s="469"/>
      <c r="Y434" s="469"/>
      <c r="Z434" s="469"/>
      <c r="AA434" s="469"/>
      <c r="AB434" s="469"/>
      <c r="AC434" s="469"/>
      <c r="AD434" s="469"/>
      <c r="AE434" s="469"/>
      <c r="AF434" s="469"/>
      <c r="AG434" s="469"/>
      <c r="AH434" s="469"/>
      <c r="AI434" s="469"/>
      <c r="AJ434" s="469"/>
      <c r="AK434" s="469"/>
      <c r="AL434" s="469"/>
      <c r="AM434" s="469"/>
      <c r="AN434" s="469"/>
      <c r="AO434" s="469"/>
      <c r="AP434" s="469"/>
      <c r="AQ434" s="469"/>
      <c r="AR434" s="469"/>
      <c r="AS434" s="469"/>
      <c r="AT434" s="469"/>
      <c r="AU434" s="469"/>
      <c r="AV434" s="470"/>
    </row>
    <row r="435" spans="1:48" ht="19.5" customHeight="1">
      <c r="A435" s="525"/>
      <c r="B435" s="474" t="s">
        <v>256</v>
      </c>
      <c r="C435" s="656" t="s">
        <v>356</v>
      </c>
      <c r="D435" s="474" t="s">
        <v>275</v>
      </c>
      <c r="E435" s="474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517">
        <v>2020</v>
      </c>
      <c r="K435" s="517">
        <v>2023</v>
      </c>
      <c r="L435" s="515">
        <v>7.6970000000000001</v>
      </c>
      <c r="M435" s="515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87">SUM(N435:T435)</f>
        <v>6.0229600000000003</v>
      </c>
      <c r="V435" s="7" t="s">
        <v>3</v>
      </c>
      <c r="W435" s="93">
        <v>420.48</v>
      </c>
      <c r="X435" s="93">
        <f>SUM(X436:X437)</f>
        <v>2271.3240000000001</v>
      </c>
      <c r="Y435" s="93">
        <f t="shared" ref="Y435:AS435" si="188">SUM(Y436:Y437)</f>
        <v>0</v>
      </c>
      <c r="Z435" s="93">
        <f t="shared" si="188"/>
        <v>0</v>
      </c>
      <c r="AA435" s="93">
        <f t="shared" si="188"/>
        <v>0</v>
      </c>
      <c r="AB435" s="93">
        <f t="shared" si="188"/>
        <v>0</v>
      </c>
      <c r="AC435" s="93">
        <f t="shared" si="188"/>
        <v>0</v>
      </c>
      <c r="AD435" s="93">
        <f t="shared" si="188"/>
        <v>0</v>
      </c>
      <c r="AE435" s="93">
        <f t="shared" si="188"/>
        <v>24.7</v>
      </c>
      <c r="AF435" s="93">
        <f t="shared" si="188"/>
        <v>24.7</v>
      </c>
      <c r="AG435" s="93">
        <f t="shared" si="188"/>
        <v>2296.0239999999999</v>
      </c>
      <c r="AH435" s="93">
        <f t="shared" si="188"/>
        <v>0</v>
      </c>
      <c r="AI435" s="93">
        <f t="shared" si="188"/>
        <v>0</v>
      </c>
      <c r="AJ435" s="93">
        <f t="shared" si="188"/>
        <v>0</v>
      </c>
      <c r="AK435" s="93">
        <f t="shared" si="188"/>
        <v>0</v>
      </c>
      <c r="AL435" s="93">
        <f t="shared" si="188"/>
        <v>0</v>
      </c>
      <c r="AM435" s="93">
        <f t="shared" si="188"/>
        <v>0</v>
      </c>
      <c r="AN435" s="93">
        <f t="shared" si="188"/>
        <v>0</v>
      </c>
      <c r="AO435" s="93">
        <f t="shared" si="188"/>
        <v>0</v>
      </c>
      <c r="AP435" s="93">
        <f t="shared" si="188"/>
        <v>0</v>
      </c>
      <c r="AQ435" s="93">
        <f t="shared" si="188"/>
        <v>0</v>
      </c>
      <c r="AR435" s="93">
        <f t="shared" si="188"/>
        <v>0</v>
      </c>
      <c r="AS435" s="93">
        <f t="shared" si="188"/>
        <v>0</v>
      </c>
      <c r="AT435" s="93">
        <v>0</v>
      </c>
      <c r="AU435" s="5">
        <v>0</v>
      </c>
      <c r="AV435" s="636" t="s">
        <v>1001</v>
      </c>
    </row>
    <row r="436" spans="1:48" s="275" customFormat="1" ht="42.75" customHeight="1">
      <c r="A436" s="526"/>
      <c r="B436" s="474"/>
      <c r="C436" s="656"/>
      <c r="D436" s="474"/>
      <c r="E436" s="474"/>
      <c r="F436" s="272"/>
      <c r="G436" s="272"/>
      <c r="H436" s="272"/>
      <c r="I436" s="272"/>
      <c r="J436" s="517"/>
      <c r="K436" s="517"/>
      <c r="L436" s="515"/>
      <c r="M436" s="515"/>
      <c r="N436" s="273"/>
      <c r="O436" s="273"/>
      <c r="P436" s="273"/>
      <c r="Q436" s="273"/>
      <c r="R436" s="273"/>
      <c r="S436" s="273"/>
      <c r="T436" s="273"/>
      <c r="U436" s="273"/>
      <c r="V436" s="279" t="s">
        <v>933</v>
      </c>
      <c r="W436" s="274"/>
      <c r="X436" s="274"/>
      <c r="Y436" s="274"/>
      <c r="Z436" s="274"/>
      <c r="AA436" s="274"/>
      <c r="AB436" s="274"/>
      <c r="AC436" s="274"/>
      <c r="AD436" s="274"/>
      <c r="AE436" s="274">
        <f>AF436</f>
        <v>24.7</v>
      </c>
      <c r="AF436" s="274">
        <v>24.7</v>
      </c>
      <c r="AG436" s="274">
        <v>24.7</v>
      </c>
      <c r="AH436" s="273"/>
      <c r="AI436" s="273"/>
      <c r="AJ436" s="273"/>
      <c r="AK436" s="274"/>
      <c r="AL436" s="274"/>
      <c r="AM436" s="274"/>
      <c r="AN436" s="274"/>
      <c r="AO436" s="274"/>
      <c r="AP436" s="274"/>
      <c r="AQ436" s="274"/>
      <c r="AR436" s="274"/>
      <c r="AS436" s="274"/>
      <c r="AT436" s="274"/>
      <c r="AU436" s="273"/>
      <c r="AV436" s="640"/>
    </row>
    <row r="437" spans="1:48" s="234" customFormat="1" ht="19.5" customHeight="1">
      <c r="A437" s="526"/>
      <c r="B437" s="474"/>
      <c r="C437" s="656"/>
      <c r="D437" s="474"/>
      <c r="E437" s="474"/>
      <c r="F437" s="232"/>
      <c r="G437" s="232"/>
      <c r="H437" s="232"/>
      <c r="I437" s="232"/>
      <c r="J437" s="517"/>
      <c r="K437" s="517"/>
      <c r="L437" s="515"/>
      <c r="M437" s="515"/>
      <c r="N437" s="233"/>
      <c r="O437" s="233"/>
      <c r="P437" s="233"/>
      <c r="Q437" s="233"/>
      <c r="R437" s="233"/>
      <c r="S437" s="233"/>
      <c r="T437" s="233"/>
      <c r="U437" s="233"/>
      <c r="V437" s="235" t="s">
        <v>1052</v>
      </c>
      <c r="W437" s="208"/>
      <c r="X437" s="208">
        <v>2271.3240000000001</v>
      </c>
      <c r="Y437" s="208"/>
      <c r="Z437" s="208"/>
      <c r="AA437" s="208"/>
      <c r="AB437" s="208"/>
      <c r="AC437" s="208"/>
      <c r="AD437" s="208"/>
      <c r="AE437" s="208"/>
      <c r="AF437" s="208"/>
      <c r="AG437" s="208">
        <v>2271.3240000000001</v>
      </c>
      <c r="AH437" s="233"/>
      <c r="AI437" s="233"/>
      <c r="AJ437" s="233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33"/>
      <c r="AV437" s="640"/>
    </row>
    <row r="438" spans="1:48" ht="19.5" customHeight="1">
      <c r="A438" s="526"/>
      <c r="B438" s="474"/>
      <c r="C438" s="656"/>
      <c r="D438" s="474"/>
      <c r="E438" s="474"/>
      <c r="F438" s="6" t="s">
        <v>19</v>
      </c>
      <c r="G438" s="6" t="s">
        <v>22</v>
      </c>
      <c r="H438" s="6" t="s">
        <v>297</v>
      </c>
      <c r="I438" s="6" t="s">
        <v>297</v>
      </c>
      <c r="J438" s="517"/>
      <c r="K438" s="517"/>
      <c r="L438" s="515"/>
      <c r="M438" s="515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87"/>
        <v>0</v>
      </c>
      <c r="V438" s="5" t="s">
        <v>8</v>
      </c>
      <c r="W438" s="93">
        <v>0</v>
      </c>
      <c r="X438" s="93">
        <v>0</v>
      </c>
      <c r="Y438" s="93">
        <v>0</v>
      </c>
      <c r="Z438" s="93">
        <v>0</v>
      </c>
      <c r="AA438" s="93">
        <v>0</v>
      </c>
      <c r="AB438" s="93">
        <v>0</v>
      </c>
      <c r="AC438" s="93">
        <v>0</v>
      </c>
      <c r="AD438" s="93">
        <v>0</v>
      </c>
      <c r="AE438" s="93">
        <v>0</v>
      </c>
      <c r="AF438" s="93">
        <v>0</v>
      </c>
      <c r="AG438" s="93">
        <v>0</v>
      </c>
      <c r="AH438" s="5">
        <v>0</v>
      </c>
      <c r="AI438" s="5">
        <v>0</v>
      </c>
      <c r="AJ438" s="5">
        <v>0</v>
      </c>
      <c r="AK438" s="93">
        <v>0</v>
      </c>
      <c r="AL438" s="93">
        <v>0</v>
      </c>
      <c r="AM438" s="93">
        <v>0</v>
      </c>
      <c r="AN438" s="93">
        <v>0</v>
      </c>
      <c r="AO438" s="93">
        <v>0</v>
      </c>
      <c r="AP438" s="93">
        <v>0</v>
      </c>
      <c r="AQ438" s="93">
        <v>0</v>
      </c>
      <c r="AR438" s="93">
        <v>0</v>
      </c>
      <c r="AS438" s="93">
        <v>0</v>
      </c>
      <c r="AT438" s="93">
        <v>0</v>
      </c>
      <c r="AU438" s="5">
        <v>0</v>
      </c>
      <c r="AV438" s="640"/>
    </row>
    <row r="439" spans="1:48" ht="19.5" customHeight="1">
      <c r="A439" s="526"/>
      <c r="B439" s="474"/>
      <c r="C439" s="656"/>
      <c r="D439" s="474"/>
      <c r="E439" s="474"/>
      <c r="F439" s="476" t="s">
        <v>39</v>
      </c>
      <c r="G439" s="476" t="s">
        <v>21</v>
      </c>
      <c r="H439" s="476" t="s">
        <v>297</v>
      </c>
      <c r="I439" s="476" t="s">
        <v>297</v>
      </c>
      <c r="J439" s="517"/>
      <c r="K439" s="517"/>
      <c r="L439" s="515"/>
      <c r="M439" s="515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87"/>
        <v>0</v>
      </c>
      <c r="V439" s="7" t="s">
        <v>50</v>
      </c>
      <c r="W439" s="93">
        <v>0</v>
      </c>
      <c r="X439" s="93">
        <v>0</v>
      </c>
      <c r="Y439" s="93">
        <v>0</v>
      </c>
      <c r="Z439" s="93">
        <v>0</v>
      </c>
      <c r="AA439" s="93">
        <v>0</v>
      </c>
      <c r="AB439" s="93">
        <v>0</v>
      </c>
      <c r="AC439" s="93">
        <v>0</v>
      </c>
      <c r="AD439" s="93">
        <v>0</v>
      </c>
      <c r="AE439" s="93">
        <v>0</v>
      </c>
      <c r="AF439" s="93">
        <v>0</v>
      </c>
      <c r="AG439" s="93">
        <v>0</v>
      </c>
      <c r="AH439" s="5">
        <v>0</v>
      </c>
      <c r="AI439" s="5">
        <v>0</v>
      </c>
      <c r="AJ439" s="5">
        <v>0</v>
      </c>
      <c r="AK439" s="93">
        <v>0</v>
      </c>
      <c r="AL439" s="93">
        <v>0</v>
      </c>
      <c r="AM439" s="93">
        <v>0</v>
      </c>
      <c r="AN439" s="93">
        <v>0</v>
      </c>
      <c r="AO439" s="93">
        <v>0</v>
      </c>
      <c r="AP439" s="93">
        <v>0</v>
      </c>
      <c r="AQ439" s="93">
        <v>0</v>
      </c>
      <c r="AR439" s="93">
        <v>0</v>
      </c>
      <c r="AS439" s="93">
        <v>0</v>
      </c>
      <c r="AT439" s="93">
        <v>0</v>
      </c>
      <c r="AU439" s="5">
        <v>0</v>
      </c>
      <c r="AV439" s="640"/>
    </row>
    <row r="440" spans="1:48" ht="19.5" customHeight="1">
      <c r="A440" s="526"/>
      <c r="B440" s="474"/>
      <c r="C440" s="656"/>
      <c r="D440" s="474"/>
      <c r="E440" s="474"/>
      <c r="F440" s="476"/>
      <c r="G440" s="476"/>
      <c r="H440" s="476"/>
      <c r="I440" s="476"/>
      <c r="J440" s="517"/>
      <c r="K440" s="517"/>
      <c r="L440" s="515"/>
      <c r="M440" s="515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87"/>
        <v>0</v>
      </c>
      <c r="V440" s="7" t="s">
        <v>51</v>
      </c>
      <c r="W440" s="93">
        <v>0</v>
      </c>
      <c r="X440" s="93">
        <v>0</v>
      </c>
      <c r="Y440" s="93">
        <v>0</v>
      </c>
      <c r="Z440" s="93">
        <v>0</v>
      </c>
      <c r="AA440" s="93">
        <v>0</v>
      </c>
      <c r="AB440" s="93">
        <v>0</v>
      </c>
      <c r="AC440" s="93">
        <v>0</v>
      </c>
      <c r="AD440" s="93">
        <v>0</v>
      </c>
      <c r="AE440" s="93">
        <v>0</v>
      </c>
      <c r="AF440" s="93">
        <v>0</v>
      </c>
      <c r="AG440" s="93">
        <v>0</v>
      </c>
      <c r="AH440" s="5">
        <v>0</v>
      </c>
      <c r="AI440" s="5">
        <v>0</v>
      </c>
      <c r="AJ440" s="5">
        <v>0</v>
      </c>
      <c r="AK440" s="93">
        <v>0</v>
      </c>
      <c r="AL440" s="93">
        <v>0</v>
      </c>
      <c r="AM440" s="93">
        <v>0</v>
      </c>
      <c r="AN440" s="93">
        <v>0</v>
      </c>
      <c r="AO440" s="93">
        <v>0</v>
      </c>
      <c r="AP440" s="93">
        <v>0</v>
      </c>
      <c r="AQ440" s="93">
        <v>0</v>
      </c>
      <c r="AR440" s="93">
        <v>0</v>
      </c>
      <c r="AS440" s="93">
        <v>0</v>
      </c>
      <c r="AT440" s="93">
        <v>0</v>
      </c>
      <c r="AU440" s="5">
        <v>0</v>
      </c>
      <c r="AV440" s="640"/>
    </row>
    <row r="441" spans="1:48" ht="18" customHeight="1">
      <c r="A441" s="526"/>
      <c r="B441" s="474"/>
      <c r="C441" s="656"/>
      <c r="D441" s="474"/>
      <c r="E441" s="474"/>
      <c r="F441" s="476"/>
      <c r="G441" s="476"/>
      <c r="H441" s="476"/>
      <c r="I441" s="476"/>
      <c r="J441" s="517"/>
      <c r="K441" s="517"/>
      <c r="L441" s="515"/>
      <c r="M441" s="515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87"/>
        <v>0</v>
      </c>
      <c r="V441" s="7" t="s">
        <v>52</v>
      </c>
      <c r="W441" s="93">
        <v>0</v>
      </c>
      <c r="X441" s="93">
        <v>0</v>
      </c>
      <c r="Y441" s="93">
        <v>0</v>
      </c>
      <c r="Z441" s="93">
        <v>0</v>
      </c>
      <c r="AA441" s="93">
        <v>0</v>
      </c>
      <c r="AB441" s="93">
        <v>0</v>
      </c>
      <c r="AC441" s="93">
        <v>0</v>
      </c>
      <c r="AD441" s="93">
        <v>0</v>
      </c>
      <c r="AE441" s="93">
        <v>0</v>
      </c>
      <c r="AF441" s="93">
        <v>0</v>
      </c>
      <c r="AG441" s="93">
        <v>0</v>
      </c>
      <c r="AH441" s="5">
        <v>0</v>
      </c>
      <c r="AI441" s="5">
        <v>0</v>
      </c>
      <c r="AJ441" s="5">
        <v>0</v>
      </c>
      <c r="AK441" s="93">
        <v>0</v>
      </c>
      <c r="AL441" s="93">
        <v>0</v>
      </c>
      <c r="AM441" s="93">
        <v>0</v>
      </c>
      <c r="AN441" s="93">
        <v>0</v>
      </c>
      <c r="AO441" s="93">
        <v>0</v>
      </c>
      <c r="AP441" s="93">
        <v>0</v>
      </c>
      <c r="AQ441" s="93">
        <v>0</v>
      </c>
      <c r="AR441" s="93">
        <v>0</v>
      </c>
      <c r="AS441" s="93">
        <v>0</v>
      </c>
      <c r="AT441" s="93">
        <v>0</v>
      </c>
      <c r="AU441" s="5">
        <v>0</v>
      </c>
      <c r="AV441" s="639"/>
    </row>
    <row r="442" spans="1:48" ht="17.25" customHeight="1">
      <c r="A442" s="527"/>
      <c r="B442" s="474"/>
      <c r="C442" s="656"/>
      <c r="D442" s="474"/>
      <c r="E442" s="474"/>
      <c r="F442" s="476"/>
      <c r="G442" s="476"/>
      <c r="H442" s="476"/>
      <c r="I442" s="476"/>
      <c r="J442" s="517"/>
      <c r="K442" s="517"/>
      <c r="L442" s="515"/>
      <c r="M442" s="515"/>
      <c r="N442" s="230">
        <f t="shared" ref="N442:T442" si="189">SUM(N435:N441)</f>
        <v>0</v>
      </c>
      <c r="O442" s="230">
        <f t="shared" si="189"/>
        <v>0.98</v>
      </c>
      <c r="P442" s="230">
        <f t="shared" si="189"/>
        <v>4.6224800000000004</v>
      </c>
      <c r="Q442" s="230">
        <f t="shared" si="189"/>
        <v>0.42048000000000002</v>
      </c>
      <c r="R442" s="230">
        <f t="shared" si="189"/>
        <v>0</v>
      </c>
      <c r="S442" s="230">
        <f t="shared" si="189"/>
        <v>0</v>
      </c>
      <c r="T442" s="230">
        <f t="shared" si="189"/>
        <v>0</v>
      </c>
      <c r="U442" s="231">
        <f t="shared" si="187"/>
        <v>6.0229600000000003</v>
      </c>
      <c r="V442" s="231" t="s">
        <v>11</v>
      </c>
      <c r="W442" s="193">
        <f t="shared" ref="W442:AU442" si="190">SUM(W435:W441)</f>
        <v>420.48</v>
      </c>
      <c r="X442" s="193">
        <f>X435+X438+X439+X440+X441</f>
        <v>2271.3240000000001</v>
      </c>
      <c r="Y442" s="193">
        <f t="shared" ref="Y442:AT442" si="191">Y435+Y438+Y439+Y440+Y441</f>
        <v>0</v>
      </c>
      <c r="Z442" s="193">
        <f t="shared" si="191"/>
        <v>0</v>
      </c>
      <c r="AA442" s="193">
        <f t="shared" si="191"/>
        <v>0</v>
      </c>
      <c r="AB442" s="193">
        <f t="shared" si="191"/>
        <v>0</v>
      </c>
      <c r="AC442" s="193">
        <f t="shared" si="191"/>
        <v>0</v>
      </c>
      <c r="AD442" s="193">
        <f t="shared" si="191"/>
        <v>0</v>
      </c>
      <c r="AE442" s="193">
        <f t="shared" si="191"/>
        <v>24.7</v>
      </c>
      <c r="AF442" s="193">
        <f t="shared" si="191"/>
        <v>24.7</v>
      </c>
      <c r="AG442" s="193">
        <f t="shared" si="191"/>
        <v>2296.0239999999999</v>
      </c>
      <c r="AH442" s="193">
        <f t="shared" si="191"/>
        <v>0</v>
      </c>
      <c r="AI442" s="193">
        <f t="shared" si="191"/>
        <v>0</v>
      </c>
      <c r="AJ442" s="193">
        <f t="shared" si="191"/>
        <v>0</v>
      </c>
      <c r="AK442" s="193">
        <f t="shared" si="191"/>
        <v>0</v>
      </c>
      <c r="AL442" s="193">
        <f t="shared" si="191"/>
        <v>0</v>
      </c>
      <c r="AM442" s="193">
        <f t="shared" si="191"/>
        <v>0</v>
      </c>
      <c r="AN442" s="193">
        <f t="shared" si="191"/>
        <v>0</v>
      </c>
      <c r="AO442" s="193">
        <f t="shared" si="191"/>
        <v>0</v>
      </c>
      <c r="AP442" s="193">
        <f t="shared" si="191"/>
        <v>0</v>
      </c>
      <c r="AQ442" s="193">
        <f t="shared" si="191"/>
        <v>0</v>
      </c>
      <c r="AR442" s="193">
        <f t="shared" si="191"/>
        <v>0</v>
      </c>
      <c r="AS442" s="193">
        <f t="shared" si="191"/>
        <v>0</v>
      </c>
      <c r="AT442" s="193">
        <f t="shared" si="191"/>
        <v>0</v>
      </c>
      <c r="AU442" s="230">
        <f t="shared" si="190"/>
        <v>0</v>
      </c>
      <c r="AV442" s="328"/>
    </row>
    <row r="443" spans="1:48" ht="15.75" hidden="1" customHeight="1">
      <c r="A443" s="547" t="s">
        <v>185</v>
      </c>
      <c r="B443" s="547"/>
      <c r="C443" s="547"/>
      <c r="D443" s="547"/>
      <c r="E443" s="547"/>
      <c r="F443" s="547"/>
      <c r="G443" s="547"/>
      <c r="H443" s="547"/>
      <c r="I443" s="547"/>
      <c r="J443" s="547"/>
      <c r="K443" s="547"/>
      <c r="L443" s="547"/>
      <c r="M443" s="547"/>
      <c r="N443" s="547"/>
      <c r="O443" s="547"/>
      <c r="P443" s="547"/>
      <c r="Q443" s="547"/>
      <c r="R443" s="547"/>
      <c r="S443" s="547"/>
      <c r="T443" s="547"/>
      <c r="U443" s="547"/>
      <c r="V443" s="547"/>
      <c r="W443" s="190"/>
      <c r="X443" s="190"/>
      <c r="Y443" s="190"/>
      <c r="Z443" s="190"/>
      <c r="AA443" s="190"/>
      <c r="AB443" s="190"/>
      <c r="AC443" s="190"/>
      <c r="AD443" s="190"/>
      <c r="AE443" s="190"/>
      <c r="AF443" s="190"/>
      <c r="AG443" s="190"/>
      <c r="AH443" s="188"/>
      <c r="AI443" s="188"/>
      <c r="AJ443" s="188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88"/>
      <c r="AV443" s="302"/>
    </row>
    <row r="444" spans="1:48" ht="29.25" hidden="1" customHeight="1">
      <c r="A444" s="548" t="s">
        <v>65</v>
      </c>
      <c r="B444" s="548"/>
      <c r="C444" s="548"/>
      <c r="D444" s="548"/>
      <c r="E444" s="548"/>
      <c r="F444" s="548"/>
      <c r="G444" s="548"/>
      <c r="H444" s="548"/>
      <c r="I444" s="548"/>
      <c r="J444" s="548"/>
      <c r="K444" s="548"/>
      <c r="L444" s="548"/>
      <c r="M444" s="548"/>
      <c r="N444" s="548"/>
      <c r="O444" s="548"/>
      <c r="P444" s="548"/>
      <c r="Q444" s="548"/>
      <c r="R444" s="548"/>
      <c r="S444" s="548"/>
      <c r="T444" s="548"/>
      <c r="U444" s="548"/>
      <c r="V444" s="548"/>
      <c r="W444" s="190"/>
      <c r="X444" s="190"/>
      <c r="Y444" s="190"/>
      <c r="Z444" s="190"/>
      <c r="AA444" s="190"/>
      <c r="AB444" s="190"/>
      <c r="AC444" s="190"/>
      <c r="AD444" s="190"/>
      <c r="AE444" s="190"/>
      <c r="AF444" s="190"/>
      <c r="AG444" s="190"/>
      <c r="AH444" s="188"/>
      <c r="AI444" s="188"/>
      <c r="AJ444" s="188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88"/>
      <c r="AV444" s="302"/>
    </row>
    <row r="445" spans="1:48" ht="15.75" hidden="1" customHeight="1">
      <c r="A445" s="547" t="s">
        <v>186</v>
      </c>
      <c r="B445" s="547"/>
      <c r="C445" s="547"/>
      <c r="D445" s="547"/>
      <c r="E445" s="547"/>
      <c r="F445" s="547"/>
      <c r="G445" s="547"/>
      <c r="H445" s="547"/>
      <c r="I445" s="547"/>
      <c r="J445" s="547"/>
      <c r="K445" s="547"/>
      <c r="L445" s="547"/>
      <c r="M445" s="547"/>
      <c r="N445" s="547"/>
      <c r="O445" s="547"/>
      <c r="P445" s="547"/>
      <c r="Q445" s="547"/>
      <c r="R445" s="547"/>
      <c r="S445" s="547"/>
      <c r="T445" s="547"/>
      <c r="U445" s="547"/>
      <c r="V445" s="547"/>
      <c r="W445" s="190"/>
      <c r="X445" s="190"/>
      <c r="Y445" s="190"/>
      <c r="Z445" s="190"/>
      <c r="AA445" s="190"/>
      <c r="AB445" s="190"/>
      <c r="AC445" s="190"/>
      <c r="AD445" s="190"/>
      <c r="AE445" s="190"/>
      <c r="AF445" s="190"/>
      <c r="AG445" s="190"/>
      <c r="AH445" s="188"/>
      <c r="AI445" s="188"/>
      <c r="AJ445" s="188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88"/>
      <c r="AV445" s="302"/>
    </row>
    <row r="446" spans="1:48" ht="29.25" hidden="1" customHeight="1">
      <c r="A446" s="548" t="s">
        <v>65</v>
      </c>
      <c r="B446" s="548"/>
      <c r="C446" s="548"/>
      <c r="D446" s="548"/>
      <c r="E446" s="548"/>
      <c r="F446" s="548"/>
      <c r="G446" s="548"/>
      <c r="H446" s="548"/>
      <c r="I446" s="548"/>
      <c r="J446" s="548"/>
      <c r="K446" s="548"/>
      <c r="L446" s="548"/>
      <c r="M446" s="548"/>
      <c r="N446" s="548"/>
      <c r="O446" s="548"/>
      <c r="P446" s="548"/>
      <c r="Q446" s="548"/>
      <c r="R446" s="548"/>
      <c r="S446" s="548"/>
      <c r="T446" s="548"/>
      <c r="U446" s="548"/>
      <c r="V446" s="548"/>
      <c r="W446" s="190"/>
      <c r="X446" s="190"/>
      <c r="Y446" s="190"/>
      <c r="Z446" s="190"/>
      <c r="AA446" s="190"/>
      <c r="AB446" s="190"/>
      <c r="AC446" s="190"/>
      <c r="AD446" s="190"/>
      <c r="AE446" s="190"/>
      <c r="AF446" s="190"/>
      <c r="AG446" s="190"/>
      <c r="AH446" s="188"/>
      <c r="AI446" s="188"/>
      <c r="AJ446" s="188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88"/>
      <c r="AV446" s="302"/>
    </row>
    <row r="447" spans="1:48" ht="15.75" hidden="1" customHeight="1">
      <c r="A447" s="547" t="s">
        <v>187</v>
      </c>
      <c r="B447" s="547"/>
      <c r="C447" s="547"/>
      <c r="D447" s="547"/>
      <c r="E447" s="547"/>
      <c r="F447" s="547"/>
      <c r="G447" s="547"/>
      <c r="H447" s="547"/>
      <c r="I447" s="547"/>
      <c r="J447" s="547"/>
      <c r="K447" s="547"/>
      <c r="L447" s="547"/>
      <c r="M447" s="547"/>
      <c r="N447" s="547"/>
      <c r="O447" s="547"/>
      <c r="P447" s="547"/>
      <c r="Q447" s="547"/>
      <c r="R447" s="547"/>
      <c r="S447" s="547"/>
      <c r="T447" s="547"/>
      <c r="U447" s="547"/>
      <c r="V447" s="547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88"/>
      <c r="AI447" s="188"/>
      <c r="AJ447" s="188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88"/>
      <c r="AV447" s="302"/>
    </row>
    <row r="448" spans="1:48" ht="29.25" hidden="1" customHeight="1">
      <c r="A448" s="548" t="s">
        <v>65</v>
      </c>
      <c r="B448" s="548"/>
      <c r="C448" s="548"/>
      <c r="D448" s="548"/>
      <c r="E448" s="548"/>
      <c r="F448" s="548"/>
      <c r="G448" s="548"/>
      <c r="H448" s="548"/>
      <c r="I448" s="548"/>
      <c r="J448" s="548"/>
      <c r="K448" s="548"/>
      <c r="L448" s="548"/>
      <c r="M448" s="548"/>
      <c r="N448" s="548"/>
      <c r="O448" s="548"/>
      <c r="P448" s="548"/>
      <c r="Q448" s="548"/>
      <c r="R448" s="548"/>
      <c r="S448" s="548"/>
      <c r="T448" s="548"/>
      <c r="U448" s="548"/>
      <c r="V448" s="548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88"/>
      <c r="AI448" s="188"/>
      <c r="AJ448" s="188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88"/>
      <c r="AV448" s="302"/>
    </row>
    <row r="449" spans="1:48" ht="19.5" hidden="1" customHeight="1">
      <c r="A449" s="549" t="s">
        <v>47</v>
      </c>
      <c r="B449" s="549"/>
      <c r="C449" s="549"/>
      <c r="D449" s="549"/>
      <c r="E449" s="549"/>
      <c r="F449" s="549"/>
      <c r="G449" s="549"/>
      <c r="H449" s="549"/>
      <c r="I449" s="549"/>
      <c r="J449" s="549"/>
      <c r="K449" s="549"/>
      <c r="L449" s="549"/>
      <c r="M449" s="549"/>
      <c r="N449" s="4"/>
      <c r="O449" s="4"/>
      <c r="P449" s="4"/>
      <c r="Q449" s="4"/>
      <c r="R449" s="4"/>
      <c r="S449" s="4"/>
      <c r="T449" s="4"/>
      <c r="U449" s="5"/>
      <c r="V449" s="5"/>
      <c r="W449" s="191"/>
      <c r="X449" s="191"/>
      <c r="Y449" s="190"/>
      <c r="Z449" s="190"/>
      <c r="AA449" s="190"/>
      <c r="AB449" s="190"/>
      <c r="AC449" s="190"/>
      <c r="AD449" s="190"/>
      <c r="AE449" s="190"/>
      <c r="AF449" s="190"/>
      <c r="AG449" s="190"/>
      <c r="AH449" s="188"/>
      <c r="AI449" s="188"/>
      <c r="AJ449" s="188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88"/>
      <c r="AV449" s="302"/>
    </row>
    <row r="450" spans="1:48" ht="17.25" hidden="1" customHeight="1">
      <c r="A450" s="542"/>
      <c r="B450" s="543"/>
      <c r="C450" s="543"/>
      <c r="D450" s="543"/>
      <c r="E450" s="543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192">O435</f>
        <v>0.98</v>
      </c>
      <c r="P450" s="9">
        <f t="shared" si="192"/>
        <v>4.6224800000000004</v>
      </c>
      <c r="Q450" s="9">
        <f t="shared" si="192"/>
        <v>0.42048000000000002</v>
      </c>
      <c r="R450" s="9">
        <f t="shared" si="192"/>
        <v>0</v>
      </c>
      <c r="S450" s="9">
        <f t="shared" si="192"/>
        <v>0</v>
      </c>
      <c r="T450" s="9">
        <f t="shared" si="192"/>
        <v>0</v>
      </c>
      <c r="U450" s="9">
        <f t="shared" ref="U450:U455" si="193">SUM(N450:T450)</f>
        <v>6.0229600000000003</v>
      </c>
      <c r="V450" s="16" t="s">
        <v>3</v>
      </c>
      <c r="W450" s="93">
        <f t="shared" ref="W450:AU450" si="194">W435</f>
        <v>420.48</v>
      </c>
      <c r="X450" s="93">
        <f t="shared" si="194"/>
        <v>2271.3240000000001</v>
      </c>
      <c r="Y450" s="93">
        <f t="shared" si="194"/>
        <v>0</v>
      </c>
      <c r="Z450" s="93">
        <f t="shared" si="194"/>
        <v>0</v>
      </c>
      <c r="AA450" s="93">
        <f t="shared" si="194"/>
        <v>0</v>
      </c>
      <c r="AB450" s="93">
        <f t="shared" si="194"/>
        <v>0</v>
      </c>
      <c r="AC450" s="93">
        <f t="shared" si="194"/>
        <v>0</v>
      </c>
      <c r="AD450" s="93">
        <f t="shared" si="194"/>
        <v>0</v>
      </c>
      <c r="AE450" s="93">
        <f t="shared" si="194"/>
        <v>24.7</v>
      </c>
      <c r="AF450" s="93">
        <f t="shared" si="194"/>
        <v>24.7</v>
      </c>
      <c r="AG450" s="93">
        <f t="shared" si="194"/>
        <v>2296.0239999999999</v>
      </c>
      <c r="AH450" s="9">
        <f t="shared" si="194"/>
        <v>0</v>
      </c>
      <c r="AI450" s="9">
        <f t="shared" si="194"/>
        <v>0</v>
      </c>
      <c r="AJ450" s="9">
        <f t="shared" si="194"/>
        <v>0</v>
      </c>
      <c r="AK450" s="93">
        <f t="shared" si="194"/>
        <v>0</v>
      </c>
      <c r="AL450" s="93">
        <f t="shared" si="194"/>
        <v>0</v>
      </c>
      <c r="AM450" s="93">
        <f t="shared" si="194"/>
        <v>0</v>
      </c>
      <c r="AN450" s="93">
        <f t="shared" si="194"/>
        <v>0</v>
      </c>
      <c r="AO450" s="93">
        <f t="shared" si="194"/>
        <v>0</v>
      </c>
      <c r="AP450" s="93">
        <f t="shared" si="194"/>
        <v>0</v>
      </c>
      <c r="AQ450" s="93">
        <f t="shared" si="194"/>
        <v>0</v>
      </c>
      <c r="AR450" s="93">
        <f t="shared" si="194"/>
        <v>0</v>
      </c>
      <c r="AS450" s="93">
        <f t="shared" si="194"/>
        <v>0</v>
      </c>
      <c r="AT450" s="93">
        <f t="shared" si="194"/>
        <v>0</v>
      </c>
      <c r="AU450" s="9">
        <f t="shared" si="194"/>
        <v>0</v>
      </c>
      <c r="AV450" s="302"/>
    </row>
    <row r="451" spans="1:48" ht="17.25" hidden="1" customHeight="1">
      <c r="A451" s="542"/>
      <c r="B451" s="543"/>
      <c r="C451" s="543"/>
      <c r="D451" s="543"/>
      <c r="E451" s="543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195">N438</f>
        <v>0</v>
      </c>
      <c r="O451" s="9">
        <f t="shared" si="195"/>
        <v>0</v>
      </c>
      <c r="P451" s="9">
        <f t="shared" si="195"/>
        <v>0</v>
      </c>
      <c r="Q451" s="9">
        <f t="shared" si="195"/>
        <v>0</v>
      </c>
      <c r="R451" s="9">
        <f t="shared" si="195"/>
        <v>0</v>
      </c>
      <c r="S451" s="9">
        <f t="shared" si="195"/>
        <v>0</v>
      </c>
      <c r="T451" s="9">
        <f t="shared" si="195"/>
        <v>0</v>
      </c>
      <c r="U451" s="9">
        <f t="shared" si="193"/>
        <v>0</v>
      </c>
      <c r="V451" s="16" t="s">
        <v>8</v>
      </c>
      <c r="W451" s="93">
        <f t="shared" ref="W451:AU455" si="196">W438</f>
        <v>0</v>
      </c>
      <c r="X451" s="93">
        <f t="shared" si="196"/>
        <v>0</v>
      </c>
      <c r="Y451" s="93">
        <f t="shared" si="196"/>
        <v>0</v>
      </c>
      <c r="Z451" s="93">
        <f t="shared" si="196"/>
        <v>0</v>
      </c>
      <c r="AA451" s="93">
        <f t="shared" si="196"/>
        <v>0</v>
      </c>
      <c r="AB451" s="93">
        <f t="shared" si="196"/>
        <v>0</v>
      </c>
      <c r="AC451" s="93">
        <f t="shared" si="196"/>
        <v>0</v>
      </c>
      <c r="AD451" s="93">
        <f t="shared" si="196"/>
        <v>0</v>
      </c>
      <c r="AE451" s="93">
        <f t="shared" si="196"/>
        <v>0</v>
      </c>
      <c r="AF451" s="93">
        <f t="shared" si="196"/>
        <v>0</v>
      </c>
      <c r="AG451" s="93">
        <f t="shared" si="196"/>
        <v>0</v>
      </c>
      <c r="AH451" s="9">
        <f t="shared" si="196"/>
        <v>0</v>
      </c>
      <c r="AI451" s="9">
        <f t="shared" si="196"/>
        <v>0</v>
      </c>
      <c r="AJ451" s="9">
        <f t="shared" si="196"/>
        <v>0</v>
      </c>
      <c r="AK451" s="93">
        <f t="shared" si="196"/>
        <v>0</v>
      </c>
      <c r="AL451" s="93">
        <f t="shared" si="196"/>
        <v>0</v>
      </c>
      <c r="AM451" s="93">
        <f t="shared" si="196"/>
        <v>0</v>
      </c>
      <c r="AN451" s="93">
        <f t="shared" si="196"/>
        <v>0</v>
      </c>
      <c r="AO451" s="93">
        <f t="shared" si="196"/>
        <v>0</v>
      </c>
      <c r="AP451" s="93">
        <f t="shared" si="196"/>
        <v>0</v>
      </c>
      <c r="AQ451" s="93">
        <f t="shared" si="196"/>
        <v>0</v>
      </c>
      <c r="AR451" s="93">
        <f t="shared" si="196"/>
        <v>0</v>
      </c>
      <c r="AS451" s="93">
        <f t="shared" si="196"/>
        <v>0</v>
      </c>
      <c r="AT451" s="93">
        <f t="shared" si="196"/>
        <v>0</v>
      </c>
      <c r="AU451" s="9">
        <f t="shared" si="196"/>
        <v>0</v>
      </c>
      <c r="AV451" s="302"/>
    </row>
    <row r="452" spans="1:48" ht="17.25" hidden="1" customHeight="1">
      <c r="A452" s="542"/>
      <c r="B452" s="543"/>
      <c r="C452" s="543"/>
      <c r="D452" s="543"/>
      <c r="E452" s="543"/>
      <c r="F452" s="11"/>
      <c r="G452" s="11"/>
      <c r="H452" s="11"/>
      <c r="I452" s="11"/>
      <c r="J452" s="11"/>
      <c r="K452" s="11"/>
      <c r="L452" s="20"/>
      <c r="M452" s="20"/>
      <c r="N452" s="9">
        <f t="shared" si="195"/>
        <v>0</v>
      </c>
      <c r="O452" s="9">
        <f t="shared" si="195"/>
        <v>0</v>
      </c>
      <c r="P452" s="9">
        <f t="shared" si="195"/>
        <v>0</v>
      </c>
      <c r="Q452" s="9">
        <f t="shared" si="195"/>
        <v>0</v>
      </c>
      <c r="R452" s="9">
        <f t="shared" si="195"/>
        <v>0</v>
      </c>
      <c r="S452" s="9">
        <f t="shared" si="195"/>
        <v>0</v>
      </c>
      <c r="T452" s="9">
        <f t="shared" si="195"/>
        <v>0</v>
      </c>
      <c r="U452" s="9">
        <f t="shared" si="193"/>
        <v>0</v>
      </c>
      <c r="V452" s="13" t="s">
        <v>50</v>
      </c>
      <c r="W452" s="93">
        <f t="shared" si="196"/>
        <v>0</v>
      </c>
      <c r="X452" s="93">
        <f t="shared" si="196"/>
        <v>0</v>
      </c>
      <c r="Y452" s="93">
        <f t="shared" si="196"/>
        <v>0</v>
      </c>
      <c r="Z452" s="93">
        <f t="shared" si="196"/>
        <v>0</v>
      </c>
      <c r="AA452" s="93">
        <f t="shared" si="196"/>
        <v>0</v>
      </c>
      <c r="AB452" s="93">
        <f t="shared" si="196"/>
        <v>0</v>
      </c>
      <c r="AC452" s="93">
        <f t="shared" si="196"/>
        <v>0</v>
      </c>
      <c r="AD452" s="93">
        <f t="shared" si="196"/>
        <v>0</v>
      </c>
      <c r="AE452" s="93">
        <f t="shared" si="196"/>
        <v>0</v>
      </c>
      <c r="AF452" s="93">
        <f t="shared" si="196"/>
        <v>0</v>
      </c>
      <c r="AG452" s="93">
        <f t="shared" si="196"/>
        <v>0</v>
      </c>
      <c r="AH452" s="9">
        <f t="shared" si="196"/>
        <v>0</v>
      </c>
      <c r="AI452" s="9">
        <f t="shared" si="196"/>
        <v>0</v>
      </c>
      <c r="AJ452" s="9">
        <f t="shared" si="196"/>
        <v>0</v>
      </c>
      <c r="AK452" s="93">
        <f t="shared" si="196"/>
        <v>0</v>
      </c>
      <c r="AL452" s="93">
        <f t="shared" si="196"/>
        <v>0</v>
      </c>
      <c r="AM452" s="93">
        <f t="shared" si="196"/>
        <v>0</v>
      </c>
      <c r="AN452" s="93">
        <f t="shared" si="196"/>
        <v>0</v>
      </c>
      <c r="AO452" s="93">
        <f t="shared" si="196"/>
        <v>0</v>
      </c>
      <c r="AP452" s="93">
        <f t="shared" si="196"/>
        <v>0</v>
      </c>
      <c r="AQ452" s="93">
        <f t="shared" si="196"/>
        <v>0</v>
      </c>
      <c r="AR452" s="93">
        <f t="shared" si="196"/>
        <v>0</v>
      </c>
      <c r="AS452" s="93">
        <f t="shared" si="196"/>
        <v>0</v>
      </c>
      <c r="AT452" s="93">
        <f t="shared" si="196"/>
        <v>0</v>
      </c>
      <c r="AU452" s="9">
        <f t="shared" si="196"/>
        <v>0</v>
      </c>
      <c r="AV452" s="302"/>
    </row>
    <row r="453" spans="1:48" ht="17.25" hidden="1" customHeight="1">
      <c r="A453" s="542"/>
      <c r="B453" s="543"/>
      <c r="C453" s="543"/>
      <c r="D453" s="543"/>
      <c r="E453" s="543"/>
      <c r="F453" s="11"/>
      <c r="G453" s="11"/>
      <c r="H453" s="11"/>
      <c r="I453" s="11"/>
      <c r="J453" s="11"/>
      <c r="K453" s="11"/>
      <c r="L453" s="20"/>
      <c r="M453" s="20"/>
      <c r="N453" s="9">
        <f t="shared" si="195"/>
        <v>0</v>
      </c>
      <c r="O453" s="9">
        <f t="shared" si="195"/>
        <v>0</v>
      </c>
      <c r="P453" s="9">
        <f t="shared" si="195"/>
        <v>0</v>
      </c>
      <c r="Q453" s="9">
        <f t="shared" si="195"/>
        <v>0</v>
      </c>
      <c r="R453" s="9">
        <f t="shared" si="195"/>
        <v>0</v>
      </c>
      <c r="S453" s="9">
        <f t="shared" si="195"/>
        <v>0</v>
      </c>
      <c r="T453" s="9">
        <f t="shared" si="195"/>
        <v>0</v>
      </c>
      <c r="U453" s="9">
        <f t="shared" si="193"/>
        <v>0</v>
      </c>
      <c r="V453" s="13" t="s">
        <v>51</v>
      </c>
      <c r="W453" s="93">
        <f t="shared" si="196"/>
        <v>0</v>
      </c>
      <c r="X453" s="93">
        <f t="shared" si="196"/>
        <v>0</v>
      </c>
      <c r="Y453" s="93">
        <f t="shared" si="196"/>
        <v>0</v>
      </c>
      <c r="Z453" s="93">
        <f t="shared" si="196"/>
        <v>0</v>
      </c>
      <c r="AA453" s="93">
        <f t="shared" si="196"/>
        <v>0</v>
      </c>
      <c r="AB453" s="93">
        <f t="shared" si="196"/>
        <v>0</v>
      </c>
      <c r="AC453" s="93">
        <f t="shared" si="196"/>
        <v>0</v>
      </c>
      <c r="AD453" s="93">
        <f t="shared" si="196"/>
        <v>0</v>
      </c>
      <c r="AE453" s="93">
        <f t="shared" si="196"/>
        <v>0</v>
      </c>
      <c r="AF453" s="93">
        <f t="shared" si="196"/>
        <v>0</v>
      </c>
      <c r="AG453" s="93">
        <f t="shared" si="196"/>
        <v>0</v>
      </c>
      <c r="AH453" s="9">
        <f t="shared" si="196"/>
        <v>0</v>
      </c>
      <c r="AI453" s="9">
        <f t="shared" si="196"/>
        <v>0</v>
      </c>
      <c r="AJ453" s="9">
        <f t="shared" si="196"/>
        <v>0</v>
      </c>
      <c r="AK453" s="93">
        <f t="shared" si="196"/>
        <v>0</v>
      </c>
      <c r="AL453" s="93">
        <f t="shared" si="196"/>
        <v>0</v>
      </c>
      <c r="AM453" s="93">
        <f t="shared" si="196"/>
        <v>0</v>
      </c>
      <c r="AN453" s="93">
        <f t="shared" si="196"/>
        <v>0</v>
      </c>
      <c r="AO453" s="93">
        <f t="shared" si="196"/>
        <v>0</v>
      </c>
      <c r="AP453" s="93">
        <f t="shared" si="196"/>
        <v>0</v>
      </c>
      <c r="AQ453" s="93">
        <f t="shared" si="196"/>
        <v>0</v>
      </c>
      <c r="AR453" s="93">
        <f t="shared" si="196"/>
        <v>0</v>
      </c>
      <c r="AS453" s="93">
        <f t="shared" si="196"/>
        <v>0</v>
      </c>
      <c r="AT453" s="93">
        <f t="shared" si="196"/>
        <v>0</v>
      </c>
      <c r="AU453" s="9">
        <f t="shared" si="196"/>
        <v>0</v>
      </c>
      <c r="AV453" s="302"/>
    </row>
    <row r="454" spans="1:48" ht="17.25" hidden="1" customHeight="1">
      <c r="A454" s="18"/>
      <c r="B454" s="19"/>
      <c r="C454" s="357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195"/>
        <v>0</v>
      </c>
      <c r="O454" s="9">
        <f t="shared" si="195"/>
        <v>0</v>
      </c>
      <c r="P454" s="9">
        <f t="shared" si="195"/>
        <v>0</v>
      </c>
      <c r="Q454" s="9">
        <f t="shared" si="195"/>
        <v>0</v>
      </c>
      <c r="R454" s="9">
        <f t="shared" si="195"/>
        <v>0</v>
      </c>
      <c r="S454" s="9">
        <f t="shared" si="195"/>
        <v>0</v>
      </c>
      <c r="T454" s="9">
        <f t="shared" si="195"/>
        <v>0</v>
      </c>
      <c r="U454" s="9">
        <f t="shared" si="193"/>
        <v>0</v>
      </c>
      <c r="V454" s="13" t="s">
        <v>52</v>
      </c>
      <c r="W454" s="93">
        <f t="shared" si="196"/>
        <v>0</v>
      </c>
      <c r="X454" s="93">
        <f t="shared" si="196"/>
        <v>0</v>
      </c>
      <c r="Y454" s="93">
        <f t="shared" si="196"/>
        <v>0</v>
      </c>
      <c r="Z454" s="93">
        <f t="shared" si="196"/>
        <v>0</v>
      </c>
      <c r="AA454" s="93">
        <f t="shared" si="196"/>
        <v>0</v>
      </c>
      <c r="AB454" s="93">
        <f t="shared" si="196"/>
        <v>0</v>
      </c>
      <c r="AC454" s="93">
        <f t="shared" si="196"/>
        <v>0</v>
      </c>
      <c r="AD454" s="93">
        <f t="shared" si="196"/>
        <v>0</v>
      </c>
      <c r="AE454" s="93">
        <f t="shared" si="196"/>
        <v>0</v>
      </c>
      <c r="AF454" s="93">
        <f t="shared" si="196"/>
        <v>0</v>
      </c>
      <c r="AG454" s="93">
        <f t="shared" si="196"/>
        <v>0</v>
      </c>
      <c r="AH454" s="9">
        <f t="shared" si="196"/>
        <v>0</v>
      </c>
      <c r="AI454" s="9">
        <f t="shared" si="196"/>
        <v>0</v>
      </c>
      <c r="AJ454" s="9">
        <f t="shared" si="196"/>
        <v>0</v>
      </c>
      <c r="AK454" s="93">
        <f t="shared" si="196"/>
        <v>0</v>
      </c>
      <c r="AL454" s="93">
        <f t="shared" si="196"/>
        <v>0</v>
      </c>
      <c r="AM454" s="93">
        <f t="shared" si="196"/>
        <v>0</v>
      </c>
      <c r="AN454" s="93">
        <f t="shared" si="196"/>
        <v>0</v>
      </c>
      <c r="AO454" s="93">
        <f t="shared" si="196"/>
        <v>0</v>
      </c>
      <c r="AP454" s="93">
        <f t="shared" si="196"/>
        <v>0</v>
      </c>
      <c r="AQ454" s="93">
        <f t="shared" si="196"/>
        <v>0</v>
      </c>
      <c r="AR454" s="93">
        <f t="shared" si="196"/>
        <v>0</v>
      </c>
      <c r="AS454" s="93">
        <f t="shared" si="196"/>
        <v>0</v>
      </c>
      <c r="AT454" s="93">
        <f t="shared" si="196"/>
        <v>0</v>
      </c>
      <c r="AU454" s="9">
        <f t="shared" si="196"/>
        <v>0</v>
      </c>
      <c r="AV454" s="302"/>
    </row>
    <row r="455" spans="1:48" ht="17.25" hidden="1" customHeight="1">
      <c r="A455" s="542"/>
      <c r="B455" s="543"/>
      <c r="C455" s="543"/>
      <c r="D455" s="543"/>
      <c r="E455" s="543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30">
        <f t="shared" si="195"/>
        <v>0</v>
      </c>
      <c r="O455" s="230">
        <f t="shared" si="195"/>
        <v>0.98</v>
      </c>
      <c r="P455" s="230">
        <f t="shared" si="195"/>
        <v>4.6224800000000004</v>
      </c>
      <c r="Q455" s="230">
        <f t="shared" si="195"/>
        <v>0.42048000000000002</v>
      </c>
      <c r="R455" s="230">
        <f t="shared" si="195"/>
        <v>0</v>
      </c>
      <c r="S455" s="230">
        <f t="shared" si="195"/>
        <v>0</v>
      </c>
      <c r="T455" s="230">
        <f t="shared" si="195"/>
        <v>0</v>
      </c>
      <c r="U455" s="231">
        <f t="shared" si="193"/>
        <v>6.0229600000000003</v>
      </c>
      <c r="V455" s="231" t="s">
        <v>11</v>
      </c>
      <c r="W455" s="193">
        <f t="shared" si="196"/>
        <v>420.48</v>
      </c>
      <c r="X455" s="193">
        <f t="shared" si="196"/>
        <v>2271.3240000000001</v>
      </c>
      <c r="Y455" s="193">
        <f t="shared" si="196"/>
        <v>0</v>
      </c>
      <c r="Z455" s="193">
        <f t="shared" si="196"/>
        <v>0</v>
      </c>
      <c r="AA455" s="193">
        <f t="shared" si="196"/>
        <v>0</v>
      </c>
      <c r="AB455" s="193">
        <f t="shared" si="196"/>
        <v>0</v>
      </c>
      <c r="AC455" s="193">
        <f t="shared" si="196"/>
        <v>0</v>
      </c>
      <c r="AD455" s="193">
        <f t="shared" si="196"/>
        <v>0</v>
      </c>
      <c r="AE455" s="193">
        <f t="shared" si="196"/>
        <v>24.7</v>
      </c>
      <c r="AF455" s="193">
        <f t="shared" si="196"/>
        <v>24.7</v>
      </c>
      <c r="AG455" s="193">
        <f t="shared" si="196"/>
        <v>2296.0239999999999</v>
      </c>
      <c r="AH455" s="230">
        <f t="shared" si="196"/>
        <v>0</v>
      </c>
      <c r="AI455" s="230">
        <f t="shared" si="196"/>
        <v>0</v>
      </c>
      <c r="AJ455" s="230">
        <f t="shared" si="196"/>
        <v>0</v>
      </c>
      <c r="AK455" s="193">
        <f t="shared" si="196"/>
        <v>0</v>
      </c>
      <c r="AL455" s="193">
        <f t="shared" si="196"/>
        <v>0</v>
      </c>
      <c r="AM455" s="193">
        <f t="shared" si="196"/>
        <v>0</v>
      </c>
      <c r="AN455" s="193">
        <f t="shared" si="196"/>
        <v>0</v>
      </c>
      <c r="AO455" s="193">
        <f t="shared" si="196"/>
        <v>0</v>
      </c>
      <c r="AP455" s="193">
        <f t="shared" si="196"/>
        <v>0</v>
      </c>
      <c r="AQ455" s="193">
        <f t="shared" si="196"/>
        <v>0</v>
      </c>
      <c r="AR455" s="193">
        <f t="shared" si="196"/>
        <v>0</v>
      </c>
      <c r="AS455" s="193">
        <f t="shared" si="196"/>
        <v>0</v>
      </c>
      <c r="AT455" s="193">
        <f t="shared" si="196"/>
        <v>0</v>
      </c>
      <c r="AU455" s="230">
        <f t="shared" si="196"/>
        <v>0</v>
      </c>
      <c r="AV455" s="328"/>
    </row>
    <row r="456" spans="1:48" ht="15.75" hidden="1" customHeight="1">
      <c r="A456" s="459" t="s">
        <v>35</v>
      </c>
      <c r="B456" s="460"/>
      <c r="C456" s="460"/>
      <c r="D456" s="460"/>
      <c r="E456" s="460"/>
      <c r="F456" s="460"/>
      <c r="G456" s="460"/>
      <c r="H456" s="460"/>
      <c r="I456" s="460"/>
      <c r="J456" s="460"/>
      <c r="K456" s="460"/>
      <c r="L456" s="460"/>
      <c r="M456" s="460"/>
      <c r="N456" s="460"/>
      <c r="O456" s="460"/>
      <c r="P456" s="460"/>
      <c r="Q456" s="460"/>
      <c r="R456" s="460"/>
      <c r="S456" s="460"/>
      <c r="T456" s="460"/>
      <c r="U456" s="460"/>
      <c r="V456" s="460"/>
      <c r="W456" s="461"/>
      <c r="X456" s="461"/>
      <c r="Y456" s="461"/>
      <c r="Z456" s="461"/>
      <c r="AA456" s="461"/>
      <c r="AB456" s="461"/>
      <c r="AC456" s="461"/>
      <c r="AD456" s="461"/>
      <c r="AE456" s="461"/>
      <c r="AF456" s="461"/>
      <c r="AG456" s="461"/>
      <c r="AH456" s="461"/>
      <c r="AI456" s="461"/>
      <c r="AJ456" s="461"/>
      <c r="AK456" s="461"/>
      <c r="AL456" s="461"/>
      <c r="AM456" s="461"/>
      <c r="AN456" s="461"/>
      <c r="AO456" s="461"/>
      <c r="AP456" s="461"/>
      <c r="AQ456" s="461"/>
      <c r="AR456" s="461"/>
      <c r="AS456" s="461"/>
      <c r="AT456" s="461"/>
      <c r="AU456" s="461"/>
      <c r="AV456" s="462"/>
    </row>
    <row r="457" spans="1:48" ht="15.75" hidden="1" customHeight="1">
      <c r="A457" s="463" t="s">
        <v>36</v>
      </c>
      <c r="B457" s="464"/>
      <c r="C457" s="464"/>
      <c r="D457" s="464"/>
      <c r="E457" s="464"/>
      <c r="F457" s="464"/>
      <c r="G457" s="464"/>
      <c r="H457" s="464"/>
      <c r="I457" s="464"/>
      <c r="J457" s="464"/>
      <c r="K457" s="464"/>
      <c r="L457" s="464"/>
      <c r="M457" s="464"/>
      <c r="N457" s="464"/>
      <c r="O457" s="464"/>
      <c r="P457" s="464"/>
      <c r="Q457" s="464"/>
      <c r="R457" s="464"/>
      <c r="S457" s="464"/>
      <c r="T457" s="464"/>
      <c r="U457" s="464"/>
      <c r="V457" s="464"/>
      <c r="W457" s="465"/>
      <c r="X457" s="465"/>
      <c r="Y457" s="465"/>
      <c r="Z457" s="465"/>
      <c r="AA457" s="465"/>
      <c r="AB457" s="465"/>
      <c r="AC457" s="465"/>
      <c r="AD457" s="465"/>
      <c r="AE457" s="465"/>
      <c r="AF457" s="465"/>
      <c r="AG457" s="465"/>
      <c r="AH457" s="465"/>
      <c r="AI457" s="465"/>
      <c r="AJ457" s="465"/>
      <c r="AK457" s="465"/>
      <c r="AL457" s="465"/>
      <c r="AM457" s="465"/>
      <c r="AN457" s="465"/>
      <c r="AO457" s="465"/>
      <c r="AP457" s="465"/>
      <c r="AQ457" s="465"/>
      <c r="AR457" s="465"/>
      <c r="AS457" s="465"/>
      <c r="AT457" s="465"/>
      <c r="AU457" s="465"/>
      <c r="AV457" s="466"/>
    </row>
    <row r="458" spans="1:48" ht="15.75" hidden="1" customHeight="1">
      <c r="A458" s="467" t="s">
        <v>188</v>
      </c>
      <c r="B458" s="468"/>
      <c r="C458" s="468"/>
      <c r="D458" s="468"/>
      <c r="E458" s="468"/>
      <c r="F458" s="468"/>
      <c r="G458" s="468"/>
      <c r="H458" s="468"/>
      <c r="I458" s="468"/>
      <c r="J458" s="468"/>
      <c r="K458" s="468"/>
      <c r="L458" s="468"/>
      <c r="M458" s="468"/>
      <c r="N458" s="468"/>
      <c r="O458" s="468"/>
      <c r="P458" s="468"/>
      <c r="Q458" s="468"/>
      <c r="R458" s="468"/>
      <c r="S458" s="468"/>
      <c r="T458" s="468"/>
      <c r="U458" s="468"/>
      <c r="V458" s="468"/>
      <c r="W458" s="469"/>
      <c r="X458" s="469"/>
      <c r="Y458" s="469"/>
      <c r="Z458" s="469"/>
      <c r="AA458" s="469"/>
      <c r="AB458" s="469"/>
      <c r="AC458" s="469"/>
      <c r="AD458" s="469"/>
      <c r="AE458" s="469"/>
      <c r="AF458" s="469"/>
      <c r="AG458" s="469"/>
      <c r="AH458" s="469"/>
      <c r="AI458" s="469"/>
      <c r="AJ458" s="469"/>
      <c r="AK458" s="469"/>
      <c r="AL458" s="469"/>
      <c r="AM458" s="469"/>
      <c r="AN458" s="469"/>
      <c r="AO458" s="469"/>
      <c r="AP458" s="469"/>
      <c r="AQ458" s="469"/>
      <c r="AR458" s="469"/>
      <c r="AS458" s="469"/>
      <c r="AT458" s="469"/>
      <c r="AU458" s="469"/>
      <c r="AV458" s="470"/>
    </row>
    <row r="459" spans="1:48" ht="29.25" hidden="1" customHeight="1">
      <c r="A459" s="548" t="s">
        <v>65</v>
      </c>
      <c r="B459" s="548"/>
      <c r="C459" s="548"/>
      <c r="D459" s="548"/>
      <c r="E459" s="548"/>
      <c r="F459" s="548"/>
      <c r="G459" s="548"/>
      <c r="H459" s="548"/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190"/>
      <c r="X459" s="190"/>
      <c r="Y459" s="190"/>
      <c r="Z459" s="190"/>
      <c r="AA459" s="190"/>
      <c r="AB459" s="190"/>
      <c r="AC459" s="190"/>
      <c r="AD459" s="190"/>
      <c r="AE459" s="190"/>
      <c r="AF459" s="190"/>
      <c r="AG459" s="190"/>
      <c r="AH459" s="188"/>
      <c r="AI459" s="188"/>
      <c r="AJ459" s="188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88"/>
      <c r="AV459" s="302"/>
    </row>
    <row r="460" spans="1:48" ht="15.75" hidden="1" customHeight="1">
      <c r="A460" s="547" t="s">
        <v>189</v>
      </c>
      <c r="B460" s="547"/>
      <c r="C460" s="547"/>
      <c r="D460" s="547"/>
      <c r="E460" s="547"/>
      <c r="F460" s="547"/>
      <c r="G460" s="547"/>
      <c r="H460" s="547"/>
      <c r="I460" s="547"/>
      <c r="J460" s="547"/>
      <c r="K460" s="547"/>
      <c r="L460" s="547"/>
      <c r="M460" s="547"/>
      <c r="N460" s="547"/>
      <c r="O460" s="547"/>
      <c r="P460" s="547"/>
      <c r="Q460" s="547"/>
      <c r="R460" s="547"/>
      <c r="S460" s="547"/>
      <c r="T460" s="547"/>
      <c r="U460" s="547"/>
      <c r="V460" s="547"/>
      <c r="W460" s="190"/>
      <c r="X460" s="190"/>
      <c r="Y460" s="190"/>
      <c r="Z460" s="190"/>
      <c r="AA460" s="190"/>
      <c r="AB460" s="190"/>
      <c r="AC460" s="190"/>
      <c r="AD460" s="190"/>
      <c r="AE460" s="190"/>
      <c r="AF460" s="190"/>
      <c r="AG460" s="190"/>
      <c r="AH460" s="188"/>
      <c r="AI460" s="188"/>
      <c r="AJ460" s="188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88"/>
      <c r="AV460" s="302"/>
    </row>
    <row r="461" spans="1:48" ht="29.25" hidden="1" customHeight="1">
      <c r="A461" s="548" t="s">
        <v>65</v>
      </c>
      <c r="B461" s="548"/>
      <c r="C461" s="548"/>
      <c r="D461" s="548"/>
      <c r="E461" s="548"/>
      <c r="F461" s="548"/>
      <c r="G461" s="548"/>
      <c r="H461" s="548"/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190"/>
      <c r="X461" s="190"/>
      <c r="Y461" s="190"/>
      <c r="Z461" s="190"/>
      <c r="AA461" s="190"/>
      <c r="AB461" s="190"/>
      <c r="AC461" s="190"/>
      <c r="AD461" s="190"/>
      <c r="AE461" s="190"/>
      <c r="AF461" s="190"/>
      <c r="AG461" s="190"/>
      <c r="AH461" s="188"/>
      <c r="AI461" s="188"/>
      <c r="AJ461" s="188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88"/>
      <c r="AV461" s="302"/>
    </row>
    <row r="462" spans="1:48" ht="15.75" hidden="1" customHeight="1">
      <c r="A462" s="547" t="s">
        <v>190</v>
      </c>
      <c r="B462" s="547"/>
      <c r="C462" s="547"/>
      <c r="D462" s="547"/>
      <c r="E462" s="547"/>
      <c r="F462" s="547"/>
      <c r="G462" s="547"/>
      <c r="H462" s="547"/>
      <c r="I462" s="547"/>
      <c r="J462" s="547"/>
      <c r="K462" s="547"/>
      <c r="L462" s="547"/>
      <c r="M462" s="547"/>
      <c r="N462" s="547"/>
      <c r="O462" s="547"/>
      <c r="P462" s="547"/>
      <c r="Q462" s="547"/>
      <c r="R462" s="547"/>
      <c r="S462" s="547"/>
      <c r="T462" s="547"/>
      <c r="U462" s="547"/>
      <c r="V462" s="547"/>
      <c r="W462" s="190"/>
      <c r="X462" s="190"/>
      <c r="Y462" s="190"/>
      <c r="Z462" s="190"/>
      <c r="AA462" s="190"/>
      <c r="AB462" s="190"/>
      <c r="AC462" s="190"/>
      <c r="AD462" s="190"/>
      <c r="AE462" s="190"/>
      <c r="AF462" s="190"/>
      <c r="AG462" s="190"/>
      <c r="AH462" s="188"/>
      <c r="AI462" s="188"/>
      <c r="AJ462" s="188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88"/>
      <c r="AV462" s="302"/>
    </row>
    <row r="463" spans="1:48" ht="29.25" hidden="1" customHeight="1">
      <c r="A463" s="548" t="s">
        <v>65</v>
      </c>
      <c r="B463" s="548"/>
      <c r="C463" s="548"/>
      <c r="D463" s="548"/>
      <c r="E463" s="548"/>
      <c r="F463" s="548"/>
      <c r="G463" s="548"/>
      <c r="H463" s="548"/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48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88"/>
      <c r="AI463" s="188"/>
      <c r="AJ463" s="188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88"/>
      <c r="AV463" s="302"/>
    </row>
    <row r="464" spans="1:48" ht="15.75" hidden="1" customHeight="1">
      <c r="A464" s="547" t="s">
        <v>191</v>
      </c>
      <c r="B464" s="547"/>
      <c r="C464" s="547"/>
      <c r="D464" s="547"/>
      <c r="E464" s="547"/>
      <c r="F464" s="547"/>
      <c r="G464" s="547"/>
      <c r="H464" s="547"/>
      <c r="I464" s="547"/>
      <c r="J464" s="547"/>
      <c r="K464" s="547"/>
      <c r="L464" s="547"/>
      <c r="M464" s="547"/>
      <c r="N464" s="547"/>
      <c r="O464" s="547"/>
      <c r="P464" s="547"/>
      <c r="Q464" s="547"/>
      <c r="R464" s="547"/>
      <c r="S464" s="547"/>
      <c r="T464" s="547"/>
      <c r="U464" s="547"/>
      <c r="V464" s="547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88"/>
      <c r="AI464" s="188"/>
      <c r="AJ464" s="188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88"/>
      <c r="AV464" s="302"/>
    </row>
    <row r="465" spans="1:48" ht="29.25" hidden="1" customHeight="1">
      <c r="A465" s="548" t="s">
        <v>65</v>
      </c>
      <c r="B465" s="548"/>
      <c r="C465" s="548"/>
      <c r="D465" s="548"/>
      <c r="E465" s="548"/>
      <c r="F465" s="548"/>
      <c r="G465" s="548"/>
      <c r="H465" s="548"/>
      <c r="I465" s="548"/>
      <c r="J465" s="548"/>
      <c r="K465" s="548"/>
      <c r="L465" s="548"/>
      <c r="M465" s="548"/>
      <c r="N465" s="548"/>
      <c r="O465" s="548"/>
      <c r="P465" s="548"/>
      <c r="Q465" s="548"/>
      <c r="R465" s="548"/>
      <c r="S465" s="548"/>
      <c r="T465" s="548"/>
      <c r="U465" s="548"/>
      <c r="V465" s="548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88"/>
      <c r="AI465" s="188"/>
      <c r="AJ465" s="188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88"/>
      <c r="AV465" s="302"/>
    </row>
    <row r="466" spans="1:48" ht="15.75" hidden="1" customHeight="1">
      <c r="A466" s="463" t="s">
        <v>37</v>
      </c>
      <c r="B466" s="464"/>
      <c r="C466" s="464"/>
      <c r="D466" s="464"/>
      <c r="E466" s="464"/>
      <c r="F466" s="464"/>
      <c r="G466" s="464"/>
      <c r="H466" s="464"/>
      <c r="I466" s="464"/>
      <c r="J466" s="464"/>
      <c r="K466" s="464"/>
      <c r="L466" s="464"/>
      <c r="M466" s="464"/>
      <c r="N466" s="464"/>
      <c r="O466" s="464"/>
      <c r="P466" s="464"/>
      <c r="Q466" s="464"/>
      <c r="R466" s="464"/>
      <c r="S466" s="464"/>
      <c r="T466" s="464"/>
      <c r="U466" s="464"/>
      <c r="V466" s="464"/>
      <c r="W466" s="465"/>
      <c r="X466" s="465"/>
      <c r="Y466" s="465"/>
      <c r="Z466" s="465"/>
      <c r="AA466" s="465"/>
      <c r="AB466" s="465"/>
      <c r="AC466" s="465"/>
      <c r="AD466" s="465"/>
      <c r="AE466" s="465"/>
      <c r="AF466" s="465"/>
      <c r="AG466" s="465"/>
      <c r="AH466" s="465"/>
      <c r="AI466" s="465"/>
      <c r="AJ466" s="465"/>
      <c r="AK466" s="465"/>
      <c r="AL466" s="465"/>
      <c r="AM466" s="465"/>
      <c r="AN466" s="465"/>
      <c r="AO466" s="465"/>
      <c r="AP466" s="465"/>
      <c r="AQ466" s="465"/>
      <c r="AR466" s="465"/>
      <c r="AS466" s="465"/>
      <c r="AT466" s="465"/>
      <c r="AU466" s="465"/>
      <c r="AV466" s="466"/>
    </row>
    <row r="467" spans="1:48" ht="15.75" hidden="1" customHeight="1">
      <c r="A467" s="467" t="s">
        <v>192</v>
      </c>
      <c r="B467" s="468"/>
      <c r="C467" s="468"/>
      <c r="D467" s="468"/>
      <c r="E467" s="468"/>
      <c r="F467" s="468"/>
      <c r="G467" s="468"/>
      <c r="H467" s="468"/>
      <c r="I467" s="468"/>
      <c r="J467" s="468"/>
      <c r="K467" s="468"/>
      <c r="L467" s="468"/>
      <c r="M467" s="468"/>
      <c r="N467" s="468"/>
      <c r="O467" s="468"/>
      <c r="P467" s="468"/>
      <c r="Q467" s="468"/>
      <c r="R467" s="468"/>
      <c r="S467" s="468"/>
      <c r="T467" s="468"/>
      <c r="U467" s="468"/>
      <c r="V467" s="468"/>
      <c r="W467" s="469"/>
      <c r="X467" s="469"/>
      <c r="Y467" s="469"/>
      <c r="Z467" s="469"/>
      <c r="AA467" s="469"/>
      <c r="AB467" s="469"/>
      <c r="AC467" s="469"/>
      <c r="AD467" s="469"/>
      <c r="AE467" s="469"/>
      <c r="AF467" s="469"/>
      <c r="AG467" s="469"/>
      <c r="AH467" s="469"/>
      <c r="AI467" s="469"/>
      <c r="AJ467" s="469"/>
      <c r="AK467" s="469"/>
      <c r="AL467" s="469"/>
      <c r="AM467" s="469"/>
      <c r="AN467" s="469"/>
      <c r="AO467" s="469"/>
      <c r="AP467" s="469"/>
      <c r="AQ467" s="469"/>
      <c r="AR467" s="469"/>
      <c r="AS467" s="469"/>
      <c r="AT467" s="469"/>
      <c r="AU467" s="469"/>
      <c r="AV467" s="470"/>
    </row>
    <row r="468" spans="1:48" ht="29.25" hidden="1" customHeight="1">
      <c r="A468" s="548" t="s">
        <v>65</v>
      </c>
      <c r="B468" s="548"/>
      <c r="C468" s="548"/>
      <c r="D468" s="548"/>
      <c r="E468" s="548"/>
      <c r="F468" s="548"/>
      <c r="G468" s="548"/>
      <c r="H468" s="548"/>
      <c r="I468" s="548"/>
      <c r="J468" s="548"/>
      <c r="K468" s="548"/>
      <c r="L468" s="548"/>
      <c r="M468" s="548"/>
      <c r="N468" s="548"/>
      <c r="O468" s="548"/>
      <c r="P468" s="548"/>
      <c r="Q468" s="548"/>
      <c r="R468" s="548"/>
      <c r="S468" s="548"/>
      <c r="T468" s="548"/>
      <c r="U468" s="548"/>
      <c r="V468" s="548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88"/>
      <c r="AI468" s="188"/>
      <c r="AJ468" s="188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88"/>
      <c r="AV468" s="302"/>
    </row>
    <row r="469" spans="1:48" ht="15.75" hidden="1" customHeight="1">
      <c r="A469" s="547" t="s">
        <v>193</v>
      </c>
      <c r="B469" s="547"/>
      <c r="C469" s="547"/>
      <c r="D469" s="547"/>
      <c r="E469" s="547"/>
      <c r="F469" s="547"/>
      <c r="G469" s="547"/>
      <c r="H469" s="547"/>
      <c r="I469" s="547"/>
      <c r="J469" s="547"/>
      <c r="K469" s="547"/>
      <c r="L469" s="547"/>
      <c r="M469" s="547"/>
      <c r="N469" s="547"/>
      <c r="O469" s="547"/>
      <c r="P469" s="547"/>
      <c r="Q469" s="547"/>
      <c r="R469" s="547"/>
      <c r="S469" s="547"/>
      <c r="T469" s="547"/>
      <c r="U469" s="547"/>
      <c r="V469" s="547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88"/>
      <c r="AI469" s="188"/>
      <c r="AJ469" s="188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88"/>
      <c r="AV469" s="302"/>
    </row>
    <row r="470" spans="1:48" ht="29.25" hidden="1" customHeight="1">
      <c r="A470" s="548" t="s">
        <v>65</v>
      </c>
      <c r="B470" s="548"/>
      <c r="C470" s="548"/>
      <c r="D470" s="548"/>
      <c r="E470" s="548"/>
      <c r="F470" s="548"/>
      <c r="G470" s="548"/>
      <c r="H470" s="548"/>
      <c r="I470" s="548"/>
      <c r="J470" s="548"/>
      <c r="K470" s="548"/>
      <c r="L470" s="548"/>
      <c r="M470" s="548"/>
      <c r="N470" s="548"/>
      <c r="O470" s="548"/>
      <c r="P470" s="548"/>
      <c r="Q470" s="548"/>
      <c r="R470" s="548"/>
      <c r="S470" s="548"/>
      <c r="T470" s="548"/>
      <c r="U470" s="548"/>
      <c r="V470" s="548"/>
      <c r="W470" s="190"/>
      <c r="X470" s="190"/>
      <c r="Y470" s="190"/>
      <c r="Z470" s="190"/>
      <c r="AA470" s="190"/>
      <c r="AB470" s="190"/>
      <c r="AC470" s="190"/>
      <c r="AD470" s="190"/>
      <c r="AE470" s="190"/>
      <c r="AF470" s="190"/>
      <c r="AG470" s="190"/>
      <c r="AH470" s="188"/>
      <c r="AI470" s="188"/>
      <c r="AJ470" s="188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88"/>
      <c r="AV470" s="302"/>
    </row>
    <row r="471" spans="1:48" ht="15.75" hidden="1" customHeight="1">
      <c r="A471" s="547" t="s">
        <v>194</v>
      </c>
      <c r="B471" s="547"/>
      <c r="C471" s="547"/>
      <c r="D471" s="547"/>
      <c r="E471" s="547"/>
      <c r="F471" s="547"/>
      <c r="G471" s="547"/>
      <c r="H471" s="547"/>
      <c r="I471" s="547"/>
      <c r="J471" s="547"/>
      <c r="K471" s="547"/>
      <c r="L471" s="547"/>
      <c r="M471" s="547"/>
      <c r="N471" s="547"/>
      <c r="O471" s="547"/>
      <c r="P471" s="547"/>
      <c r="Q471" s="547"/>
      <c r="R471" s="547"/>
      <c r="S471" s="547"/>
      <c r="T471" s="547"/>
      <c r="U471" s="547"/>
      <c r="V471" s="547"/>
      <c r="W471" s="190"/>
      <c r="X471" s="190"/>
      <c r="Y471" s="190"/>
      <c r="Z471" s="190"/>
      <c r="AA471" s="190"/>
      <c r="AB471" s="190"/>
      <c r="AC471" s="190"/>
      <c r="AD471" s="190"/>
      <c r="AE471" s="190"/>
      <c r="AF471" s="190"/>
      <c r="AG471" s="190"/>
      <c r="AH471" s="188"/>
      <c r="AI471" s="188"/>
      <c r="AJ471" s="188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88"/>
      <c r="AV471" s="302"/>
    </row>
    <row r="472" spans="1:48" ht="29.25" hidden="1" customHeight="1">
      <c r="A472" s="548" t="s">
        <v>65</v>
      </c>
      <c r="B472" s="548"/>
      <c r="C472" s="548"/>
      <c r="D472" s="548"/>
      <c r="E472" s="548"/>
      <c r="F472" s="548"/>
      <c r="G472" s="548"/>
      <c r="H472" s="548"/>
      <c r="I472" s="548"/>
      <c r="J472" s="548"/>
      <c r="K472" s="548"/>
      <c r="L472" s="548"/>
      <c r="M472" s="548"/>
      <c r="N472" s="548"/>
      <c r="O472" s="548"/>
      <c r="P472" s="548"/>
      <c r="Q472" s="548"/>
      <c r="R472" s="548"/>
      <c r="S472" s="548"/>
      <c r="T472" s="548"/>
      <c r="U472" s="548"/>
      <c r="V472" s="548"/>
      <c r="W472" s="190"/>
      <c r="X472" s="190"/>
      <c r="Y472" s="190"/>
      <c r="Z472" s="190"/>
      <c r="AA472" s="190"/>
      <c r="AB472" s="190"/>
      <c r="AC472" s="190"/>
      <c r="AD472" s="190"/>
      <c r="AE472" s="190"/>
      <c r="AF472" s="190"/>
      <c r="AG472" s="190"/>
      <c r="AH472" s="188"/>
      <c r="AI472" s="188"/>
      <c r="AJ472" s="188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88"/>
      <c r="AV472" s="302"/>
    </row>
    <row r="473" spans="1:48" ht="15.75" hidden="1" customHeight="1">
      <c r="A473" s="547" t="s">
        <v>195</v>
      </c>
      <c r="B473" s="547"/>
      <c r="C473" s="547"/>
      <c r="D473" s="547"/>
      <c r="E473" s="547"/>
      <c r="F473" s="547"/>
      <c r="G473" s="547"/>
      <c r="H473" s="547"/>
      <c r="I473" s="547"/>
      <c r="J473" s="547"/>
      <c r="K473" s="547"/>
      <c r="L473" s="547"/>
      <c r="M473" s="547"/>
      <c r="N473" s="547"/>
      <c r="O473" s="547"/>
      <c r="P473" s="547"/>
      <c r="Q473" s="547"/>
      <c r="R473" s="547"/>
      <c r="S473" s="547"/>
      <c r="T473" s="547"/>
      <c r="U473" s="547"/>
      <c r="V473" s="547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88"/>
      <c r="AI473" s="188"/>
      <c r="AJ473" s="188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88"/>
      <c r="AV473" s="302"/>
    </row>
    <row r="474" spans="1:48" ht="29.25" hidden="1" customHeight="1">
      <c r="A474" s="548" t="s">
        <v>65</v>
      </c>
      <c r="B474" s="548"/>
      <c r="C474" s="548"/>
      <c r="D474" s="548"/>
      <c r="E474" s="548"/>
      <c r="F474" s="548"/>
      <c r="G474" s="548"/>
      <c r="H474" s="548"/>
      <c r="I474" s="548"/>
      <c r="J474" s="548"/>
      <c r="K474" s="548"/>
      <c r="L474" s="548"/>
      <c r="M474" s="548"/>
      <c r="N474" s="548"/>
      <c r="O474" s="548"/>
      <c r="P474" s="548"/>
      <c r="Q474" s="548"/>
      <c r="R474" s="548"/>
      <c r="S474" s="548"/>
      <c r="T474" s="548"/>
      <c r="U474" s="548"/>
      <c r="V474" s="548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88"/>
      <c r="AI474" s="188"/>
      <c r="AJ474" s="188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88"/>
      <c r="AV474" s="302"/>
    </row>
    <row r="475" spans="1:48" ht="21.75" hidden="1" customHeight="1">
      <c r="A475" s="549" t="s">
        <v>48</v>
      </c>
      <c r="B475" s="549"/>
      <c r="C475" s="549"/>
      <c r="D475" s="549"/>
      <c r="E475" s="549"/>
      <c r="F475" s="549"/>
      <c r="G475" s="549"/>
      <c r="H475" s="549"/>
      <c r="I475" s="549"/>
      <c r="J475" s="549"/>
      <c r="K475" s="549"/>
      <c r="L475" s="549"/>
      <c r="M475" s="549"/>
      <c r="N475" s="4"/>
      <c r="O475" s="4"/>
      <c r="P475" s="4"/>
      <c r="Q475" s="4"/>
      <c r="R475" s="4"/>
      <c r="S475" s="4"/>
      <c r="T475" s="4"/>
      <c r="U475" s="5"/>
      <c r="V475" s="5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88"/>
      <c r="AI475" s="188"/>
      <c r="AJ475" s="188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88"/>
      <c r="AV475" s="302"/>
    </row>
    <row r="476" spans="1:48" ht="17.25" hidden="1" customHeight="1">
      <c r="A476" s="542"/>
      <c r="B476" s="543"/>
      <c r="C476" s="543"/>
      <c r="D476" s="543"/>
      <c r="E476" s="543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197">SUM(N476:T476)</f>
        <v>0</v>
      </c>
      <c r="V476" s="16" t="s">
        <v>3</v>
      </c>
      <c r="W476" s="93">
        <v>0</v>
      </c>
      <c r="X476" s="93">
        <v>0</v>
      </c>
      <c r="Y476" s="93">
        <v>0</v>
      </c>
      <c r="Z476" s="93">
        <v>0</v>
      </c>
      <c r="AA476" s="93">
        <v>0</v>
      </c>
      <c r="AB476" s="93">
        <v>0</v>
      </c>
      <c r="AC476" s="93">
        <v>0</v>
      </c>
      <c r="AD476" s="93">
        <v>0</v>
      </c>
      <c r="AE476" s="93">
        <v>0</v>
      </c>
      <c r="AF476" s="93">
        <v>0</v>
      </c>
      <c r="AG476" s="93">
        <v>0</v>
      </c>
      <c r="AH476" s="9">
        <v>0</v>
      </c>
      <c r="AI476" s="9">
        <v>0</v>
      </c>
      <c r="AJ476" s="9">
        <v>0</v>
      </c>
      <c r="AK476" s="93">
        <v>0</v>
      </c>
      <c r="AL476" s="93">
        <v>0</v>
      </c>
      <c r="AM476" s="93">
        <v>0</v>
      </c>
      <c r="AN476" s="93">
        <v>0</v>
      </c>
      <c r="AO476" s="93">
        <v>0</v>
      </c>
      <c r="AP476" s="93">
        <v>0</v>
      </c>
      <c r="AQ476" s="93">
        <v>0</v>
      </c>
      <c r="AR476" s="93">
        <v>0</v>
      </c>
      <c r="AS476" s="93">
        <v>0</v>
      </c>
      <c r="AT476" s="93">
        <v>0</v>
      </c>
      <c r="AU476" s="9">
        <v>0</v>
      </c>
      <c r="AV476" s="302"/>
    </row>
    <row r="477" spans="1:48" ht="17.25" hidden="1" customHeight="1">
      <c r="A477" s="542"/>
      <c r="B477" s="543"/>
      <c r="C477" s="543"/>
      <c r="D477" s="543"/>
      <c r="E477" s="543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197"/>
        <v>0</v>
      </c>
      <c r="V477" s="16" t="s">
        <v>8</v>
      </c>
      <c r="W477" s="93">
        <v>0</v>
      </c>
      <c r="X477" s="93">
        <v>0</v>
      </c>
      <c r="Y477" s="93">
        <v>0</v>
      </c>
      <c r="Z477" s="93">
        <v>0</v>
      </c>
      <c r="AA477" s="93">
        <v>0</v>
      </c>
      <c r="AB477" s="93">
        <v>0</v>
      </c>
      <c r="AC477" s="93">
        <v>0</v>
      </c>
      <c r="AD477" s="93">
        <v>0</v>
      </c>
      <c r="AE477" s="93">
        <v>0</v>
      </c>
      <c r="AF477" s="93">
        <v>0</v>
      </c>
      <c r="AG477" s="93">
        <v>0</v>
      </c>
      <c r="AH477" s="9">
        <v>0</v>
      </c>
      <c r="AI477" s="9">
        <v>0</v>
      </c>
      <c r="AJ477" s="9">
        <v>0</v>
      </c>
      <c r="AK477" s="93">
        <v>0</v>
      </c>
      <c r="AL477" s="93">
        <v>0</v>
      </c>
      <c r="AM477" s="93">
        <v>0</v>
      </c>
      <c r="AN477" s="93">
        <v>0</v>
      </c>
      <c r="AO477" s="93">
        <v>0</v>
      </c>
      <c r="AP477" s="93">
        <v>0</v>
      </c>
      <c r="AQ477" s="93">
        <v>0</v>
      </c>
      <c r="AR477" s="93">
        <v>0</v>
      </c>
      <c r="AS477" s="93">
        <v>0</v>
      </c>
      <c r="AT477" s="93">
        <v>0</v>
      </c>
      <c r="AU477" s="9">
        <v>0</v>
      </c>
      <c r="AV477" s="302"/>
    </row>
    <row r="478" spans="1:48" ht="17.25" hidden="1" customHeight="1">
      <c r="A478" s="542"/>
      <c r="B478" s="543"/>
      <c r="C478" s="543"/>
      <c r="D478" s="543"/>
      <c r="E478" s="543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197"/>
        <v>0</v>
      </c>
      <c r="V478" s="13" t="s">
        <v>50</v>
      </c>
      <c r="W478" s="93">
        <v>0</v>
      </c>
      <c r="X478" s="93">
        <v>0</v>
      </c>
      <c r="Y478" s="93">
        <v>0</v>
      </c>
      <c r="Z478" s="93">
        <v>0</v>
      </c>
      <c r="AA478" s="93">
        <v>0</v>
      </c>
      <c r="AB478" s="93">
        <v>0</v>
      </c>
      <c r="AC478" s="93">
        <v>0</v>
      </c>
      <c r="AD478" s="93">
        <v>0</v>
      </c>
      <c r="AE478" s="93">
        <v>0</v>
      </c>
      <c r="AF478" s="93">
        <v>0</v>
      </c>
      <c r="AG478" s="93">
        <v>0</v>
      </c>
      <c r="AH478" s="9">
        <v>0</v>
      </c>
      <c r="AI478" s="9">
        <v>0</v>
      </c>
      <c r="AJ478" s="9">
        <v>0</v>
      </c>
      <c r="AK478" s="93">
        <v>0</v>
      </c>
      <c r="AL478" s="93">
        <v>0</v>
      </c>
      <c r="AM478" s="93">
        <v>0</v>
      </c>
      <c r="AN478" s="93">
        <v>0</v>
      </c>
      <c r="AO478" s="93">
        <v>0</v>
      </c>
      <c r="AP478" s="93">
        <v>0</v>
      </c>
      <c r="AQ478" s="93">
        <v>0</v>
      </c>
      <c r="AR478" s="93">
        <v>0</v>
      </c>
      <c r="AS478" s="93">
        <v>0</v>
      </c>
      <c r="AT478" s="93">
        <v>0</v>
      </c>
      <c r="AU478" s="9">
        <v>0</v>
      </c>
      <c r="AV478" s="302"/>
    </row>
    <row r="479" spans="1:48" ht="17.25" hidden="1" customHeight="1">
      <c r="A479" s="542"/>
      <c r="B479" s="543"/>
      <c r="C479" s="543"/>
      <c r="D479" s="543"/>
      <c r="E479" s="543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197"/>
        <v>0</v>
      </c>
      <c r="V479" s="13" t="s">
        <v>51</v>
      </c>
      <c r="W479" s="93">
        <v>0</v>
      </c>
      <c r="X479" s="93">
        <v>0</v>
      </c>
      <c r="Y479" s="93">
        <v>0</v>
      </c>
      <c r="Z479" s="93">
        <v>0</v>
      </c>
      <c r="AA479" s="93">
        <v>0</v>
      </c>
      <c r="AB479" s="93">
        <v>0</v>
      </c>
      <c r="AC479" s="93">
        <v>0</v>
      </c>
      <c r="AD479" s="93">
        <v>0</v>
      </c>
      <c r="AE479" s="93">
        <v>0</v>
      </c>
      <c r="AF479" s="93">
        <v>0</v>
      </c>
      <c r="AG479" s="93">
        <v>0</v>
      </c>
      <c r="AH479" s="9">
        <v>0</v>
      </c>
      <c r="AI479" s="9">
        <v>0</v>
      </c>
      <c r="AJ479" s="9">
        <v>0</v>
      </c>
      <c r="AK479" s="93">
        <v>0</v>
      </c>
      <c r="AL479" s="93">
        <v>0</v>
      </c>
      <c r="AM479" s="93">
        <v>0</v>
      </c>
      <c r="AN479" s="93">
        <v>0</v>
      </c>
      <c r="AO479" s="93">
        <v>0</v>
      </c>
      <c r="AP479" s="93">
        <v>0</v>
      </c>
      <c r="AQ479" s="93">
        <v>0</v>
      </c>
      <c r="AR479" s="93">
        <v>0</v>
      </c>
      <c r="AS479" s="93">
        <v>0</v>
      </c>
      <c r="AT479" s="93">
        <v>0</v>
      </c>
      <c r="AU479" s="9">
        <v>0</v>
      </c>
      <c r="AV479" s="302"/>
    </row>
    <row r="480" spans="1:48" ht="17.25" hidden="1" customHeight="1">
      <c r="A480" s="18"/>
      <c r="B480" s="19"/>
      <c r="C480" s="357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197"/>
        <v>0</v>
      </c>
      <c r="V480" s="13" t="s">
        <v>52</v>
      </c>
      <c r="W480" s="93">
        <v>0</v>
      </c>
      <c r="X480" s="93">
        <v>0</v>
      </c>
      <c r="Y480" s="93">
        <v>0</v>
      </c>
      <c r="Z480" s="93">
        <v>0</v>
      </c>
      <c r="AA480" s="93">
        <v>0</v>
      </c>
      <c r="AB480" s="93">
        <v>0</v>
      </c>
      <c r="AC480" s="93">
        <v>0</v>
      </c>
      <c r="AD480" s="93">
        <v>0</v>
      </c>
      <c r="AE480" s="93">
        <v>0</v>
      </c>
      <c r="AF480" s="93">
        <v>0</v>
      </c>
      <c r="AG480" s="93">
        <v>0</v>
      </c>
      <c r="AH480" s="9">
        <v>0</v>
      </c>
      <c r="AI480" s="9">
        <v>0</v>
      </c>
      <c r="AJ480" s="9">
        <v>0</v>
      </c>
      <c r="AK480" s="93">
        <v>0</v>
      </c>
      <c r="AL480" s="93">
        <v>0</v>
      </c>
      <c r="AM480" s="93">
        <v>0</v>
      </c>
      <c r="AN480" s="93">
        <v>0</v>
      </c>
      <c r="AO480" s="93">
        <v>0</v>
      </c>
      <c r="AP480" s="93">
        <v>0</v>
      </c>
      <c r="AQ480" s="93">
        <v>0</v>
      </c>
      <c r="AR480" s="93">
        <v>0</v>
      </c>
      <c r="AS480" s="93">
        <v>0</v>
      </c>
      <c r="AT480" s="93">
        <v>0</v>
      </c>
      <c r="AU480" s="9">
        <v>0</v>
      </c>
      <c r="AV480" s="302"/>
    </row>
    <row r="481" spans="1:48" ht="17.25" hidden="1" customHeight="1">
      <c r="A481" s="542"/>
      <c r="B481" s="543"/>
      <c r="C481" s="543"/>
      <c r="D481" s="543"/>
      <c r="E481" s="543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30">
        <v>0</v>
      </c>
      <c r="O481" s="230">
        <v>0</v>
      </c>
      <c r="P481" s="230">
        <v>0</v>
      </c>
      <c r="Q481" s="230">
        <v>0</v>
      </c>
      <c r="R481" s="230">
        <v>0</v>
      </c>
      <c r="S481" s="230">
        <v>0</v>
      </c>
      <c r="T481" s="230">
        <v>0</v>
      </c>
      <c r="U481" s="231">
        <f t="shared" si="197"/>
        <v>0</v>
      </c>
      <c r="V481" s="231" t="s">
        <v>11</v>
      </c>
      <c r="W481" s="193">
        <v>0</v>
      </c>
      <c r="X481" s="193">
        <v>0</v>
      </c>
      <c r="Y481" s="193">
        <v>0</v>
      </c>
      <c r="Z481" s="193">
        <v>0</v>
      </c>
      <c r="AA481" s="193">
        <v>0</v>
      </c>
      <c r="AB481" s="193">
        <v>0</v>
      </c>
      <c r="AC481" s="193">
        <v>0</v>
      </c>
      <c r="AD481" s="193">
        <v>0</v>
      </c>
      <c r="AE481" s="193">
        <v>0</v>
      </c>
      <c r="AF481" s="193">
        <v>0</v>
      </c>
      <c r="AG481" s="193">
        <v>0</v>
      </c>
      <c r="AH481" s="230">
        <v>0</v>
      </c>
      <c r="AI481" s="230">
        <v>0</v>
      </c>
      <c r="AJ481" s="230">
        <v>0</v>
      </c>
      <c r="AK481" s="193">
        <v>0</v>
      </c>
      <c r="AL481" s="193">
        <v>0</v>
      </c>
      <c r="AM481" s="193">
        <v>0</v>
      </c>
      <c r="AN481" s="193">
        <v>0</v>
      </c>
      <c r="AO481" s="193">
        <v>0</v>
      </c>
      <c r="AP481" s="193">
        <v>0</v>
      </c>
      <c r="AQ481" s="193">
        <v>0</v>
      </c>
      <c r="AR481" s="193">
        <v>0</v>
      </c>
      <c r="AS481" s="193">
        <v>0</v>
      </c>
      <c r="AT481" s="193">
        <v>0</v>
      </c>
      <c r="AU481" s="230">
        <v>0</v>
      </c>
      <c r="AV481" s="328"/>
    </row>
    <row r="482" spans="1:48" ht="15.75" hidden="1" customHeight="1">
      <c r="A482" s="459" t="s">
        <v>876</v>
      </c>
      <c r="B482" s="460"/>
      <c r="C482" s="460"/>
      <c r="D482" s="460"/>
      <c r="E482" s="460"/>
      <c r="F482" s="460"/>
      <c r="G482" s="460"/>
      <c r="H482" s="460"/>
      <c r="I482" s="460"/>
      <c r="J482" s="460"/>
      <c r="K482" s="460"/>
      <c r="L482" s="460"/>
      <c r="M482" s="460"/>
      <c r="N482" s="460"/>
      <c r="O482" s="460"/>
      <c r="P482" s="460"/>
      <c r="Q482" s="460"/>
      <c r="R482" s="460"/>
      <c r="S482" s="460"/>
      <c r="T482" s="460"/>
      <c r="U482" s="460"/>
      <c r="V482" s="460"/>
      <c r="W482" s="461"/>
      <c r="X482" s="461"/>
      <c r="Y482" s="461"/>
      <c r="Z482" s="461"/>
      <c r="AA482" s="461"/>
      <c r="AB482" s="461"/>
      <c r="AC482" s="461"/>
      <c r="AD482" s="461"/>
      <c r="AE482" s="461"/>
      <c r="AF482" s="461"/>
      <c r="AG482" s="461"/>
      <c r="AH482" s="461"/>
      <c r="AI482" s="461"/>
      <c r="AJ482" s="461"/>
      <c r="AK482" s="461"/>
      <c r="AL482" s="461"/>
      <c r="AM482" s="461"/>
      <c r="AN482" s="461"/>
      <c r="AO482" s="461"/>
      <c r="AP482" s="461"/>
      <c r="AQ482" s="461"/>
      <c r="AR482" s="461"/>
      <c r="AS482" s="461"/>
      <c r="AT482" s="461"/>
      <c r="AU482" s="461"/>
      <c r="AV482" s="462"/>
    </row>
    <row r="483" spans="1:48" ht="15.75" hidden="1" customHeight="1">
      <c r="A483" s="467" t="s">
        <v>196</v>
      </c>
      <c r="B483" s="468"/>
      <c r="C483" s="468"/>
      <c r="D483" s="468"/>
      <c r="E483" s="468"/>
      <c r="F483" s="468"/>
      <c r="G483" s="468"/>
      <c r="H483" s="468"/>
      <c r="I483" s="468"/>
      <c r="J483" s="468"/>
      <c r="K483" s="468"/>
      <c r="L483" s="468"/>
      <c r="M483" s="468"/>
      <c r="N483" s="468"/>
      <c r="O483" s="468"/>
      <c r="P483" s="468"/>
      <c r="Q483" s="468"/>
      <c r="R483" s="468"/>
      <c r="S483" s="468"/>
      <c r="T483" s="468"/>
      <c r="U483" s="468"/>
      <c r="V483" s="468"/>
      <c r="W483" s="469"/>
      <c r="X483" s="469"/>
      <c r="Y483" s="469"/>
      <c r="Z483" s="469"/>
      <c r="AA483" s="469"/>
      <c r="AB483" s="469"/>
      <c r="AC483" s="469"/>
      <c r="AD483" s="469"/>
      <c r="AE483" s="469"/>
      <c r="AF483" s="469"/>
      <c r="AG483" s="469"/>
      <c r="AH483" s="469"/>
      <c r="AI483" s="469"/>
      <c r="AJ483" s="469"/>
      <c r="AK483" s="469"/>
      <c r="AL483" s="469"/>
      <c r="AM483" s="469"/>
      <c r="AN483" s="469"/>
      <c r="AO483" s="469"/>
      <c r="AP483" s="469"/>
      <c r="AQ483" s="469"/>
      <c r="AR483" s="469"/>
      <c r="AS483" s="469"/>
      <c r="AT483" s="469"/>
      <c r="AU483" s="469"/>
      <c r="AV483" s="470"/>
    </row>
    <row r="484" spans="1:48" ht="19.5" customHeight="1">
      <c r="A484" s="525"/>
      <c r="B484" s="474" t="s">
        <v>357</v>
      </c>
      <c r="C484" s="656" t="s">
        <v>360</v>
      </c>
      <c r="D484" s="474" t="s">
        <v>275</v>
      </c>
      <c r="E484" s="474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517">
        <v>2023</v>
      </c>
      <c r="K484" s="517">
        <v>2023</v>
      </c>
      <c r="L484" s="515">
        <v>5.3825500000000002</v>
      </c>
      <c r="M484" s="515">
        <f t="shared" ref="M484" si="198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199">SUM(N484:T484)</f>
        <v>0</v>
      </c>
      <c r="V484" s="7" t="s">
        <v>3</v>
      </c>
      <c r="W484" s="93">
        <v>0</v>
      </c>
      <c r="X484" s="93">
        <f>X485</f>
        <v>0</v>
      </c>
      <c r="Y484" s="93">
        <f t="shared" ref="Y484:AT484" si="200">Y485</f>
        <v>0</v>
      </c>
      <c r="Z484" s="93">
        <f t="shared" si="200"/>
        <v>0</v>
      </c>
      <c r="AA484" s="93">
        <f t="shared" si="200"/>
        <v>0</v>
      </c>
      <c r="AB484" s="93">
        <f t="shared" si="200"/>
        <v>0</v>
      </c>
      <c r="AC484" s="93">
        <f t="shared" si="200"/>
        <v>0</v>
      </c>
      <c r="AD484" s="93">
        <f t="shared" si="200"/>
        <v>0</v>
      </c>
      <c r="AE484" s="93">
        <f t="shared" si="200"/>
        <v>0</v>
      </c>
      <c r="AF484" s="93">
        <f t="shared" si="200"/>
        <v>86.39667</v>
      </c>
      <c r="AG484" s="93">
        <f t="shared" si="200"/>
        <v>0</v>
      </c>
      <c r="AH484" s="93">
        <f t="shared" si="200"/>
        <v>0</v>
      </c>
      <c r="AI484" s="93">
        <f t="shared" si="200"/>
        <v>0</v>
      </c>
      <c r="AJ484" s="93">
        <f t="shared" si="200"/>
        <v>0</v>
      </c>
      <c r="AK484" s="93">
        <f t="shared" si="200"/>
        <v>86.39667</v>
      </c>
      <c r="AL484" s="93">
        <f t="shared" si="200"/>
        <v>0</v>
      </c>
      <c r="AM484" s="93">
        <f t="shared" si="200"/>
        <v>0</v>
      </c>
      <c r="AN484" s="93">
        <f t="shared" si="200"/>
        <v>0</v>
      </c>
      <c r="AO484" s="93">
        <f t="shared" si="200"/>
        <v>0</v>
      </c>
      <c r="AP484" s="93">
        <f t="shared" si="200"/>
        <v>0</v>
      </c>
      <c r="AQ484" s="93">
        <f t="shared" si="200"/>
        <v>0</v>
      </c>
      <c r="AR484" s="93">
        <f t="shared" si="200"/>
        <v>0</v>
      </c>
      <c r="AS484" s="93">
        <f t="shared" si="200"/>
        <v>0</v>
      </c>
      <c r="AT484" s="93">
        <f t="shared" si="200"/>
        <v>0</v>
      </c>
      <c r="AU484" s="5">
        <v>0</v>
      </c>
      <c r="AV484" s="302"/>
    </row>
    <row r="485" spans="1:48" s="275" customFormat="1" ht="30" hidden="1" customHeight="1">
      <c r="A485" s="526"/>
      <c r="B485" s="474"/>
      <c r="C485" s="656"/>
      <c r="D485" s="474"/>
      <c r="E485" s="474"/>
      <c r="F485" s="272"/>
      <c r="G485" s="272"/>
      <c r="H485" s="272"/>
      <c r="I485" s="272"/>
      <c r="J485" s="517"/>
      <c r="K485" s="517"/>
      <c r="L485" s="515"/>
      <c r="M485" s="515"/>
      <c r="N485" s="273"/>
      <c r="O485" s="273"/>
      <c r="P485" s="273"/>
      <c r="Q485" s="273"/>
      <c r="R485" s="273"/>
      <c r="S485" s="273"/>
      <c r="T485" s="273"/>
      <c r="U485" s="273"/>
      <c r="V485" s="279" t="s">
        <v>995</v>
      </c>
      <c r="W485" s="274"/>
      <c r="X485" s="274">
        <v>0</v>
      </c>
      <c r="Y485" s="274"/>
      <c r="Z485" s="274"/>
      <c r="AA485" s="274"/>
      <c r="AB485" s="274"/>
      <c r="AC485" s="274"/>
      <c r="AD485" s="274"/>
      <c r="AE485" s="274"/>
      <c r="AF485" s="274">
        <v>86.39667</v>
      </c>
      <c r="AG485" s="274">
        <v>0</v>
      </c>
      <c r="AH485" s="273"/>
      <c r="AI485" s="273"/>
      <c r="AJ485" s="273"/>
      <c r="AK485" s="274">
        <v>86.39667</v>
      </c>
      <c r="AL485" s="274"/>
      <c r="AM485" s="274"/>
      <c r="AN485" s="274"/>
      <c r="AO485" s="274"/>
      <c r="AP485" s="274"/>
      <c r="AQ485" s="274"/>
      <c r="AR485" s="274"/>
      <c r="AS485" s="274"/>
      <c r="AT485" s="274"/>
      <c r="AU485" s="273"/>
      <c r="AV485" s="330"/>
    </row>
    <row r="486" spans="1:48" ht="19.5" customHeight="1">
      <c r="A486" s="526"/>
      <c r="B486" s="474"/>
      <c r="C486" s="656"/>
      <c r="D486" s="474"/>
      <c r="E486" s="474"/>
      <c r="F486" s="6" t="s">
        <v>19</v>
      </c>
      <c r="G486" s="6" t="s">
        <v>22</v>
      </c>
      <c r="H486" s="6" t="s">
        <v>297</v>
      </c>
      <c r="I486" s="6" t="s">
        <v>297</v>
      </c>
      <c r="J486" s="517"/>
      <c r="K486" s="517"/>
      <c r="L486" s="515"/>
      <c r="M486" s="515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199"/>
        <v>0</v>
      </c>
      <c r="V486" s="5" t="s">
        <v>8</v>
      </c>
      <c r="W486" s="93">
        <v>0</v>
      </c>
      <c r="X486" s="93">
        <v>0</v>
      </c>
      <c r="Y486" s="93">
        <v>0</v>
      </c>
      <c r="Z486" s="93">
        <v>0</v>
      </c>
      <c r="AA486" s="93">
        <v>0</v>
      </c>
      <c r="AB486" s="93">
        <v>0</v>
      </c>
      <c r="AC486" s="93">
        <v>0</v>
      </c>
      <c r="AD486" s="93">
        <v>0</v>
      </c>
      <c r="AE486" s="93">
        <v>0</v>
      </c>
      <c r="AF486" s="93">
        <v>0</v>
      </c>
      <c r="AG486" s="93">
        <v>0</v>
      </c>
      <c r="AH486" s="5">
        <v>0</v>
      </c>
      <c r="AI486" s="5">
        <v>0</v>
      </c>
      <c r="AJ486" s="5">
        <v>0</v>
      </c>
      <c r="AK486" s="93">
        <v>0</v>
      </c>
      <c r="AL486" s="93">
        <v>0</v>
      </c>
      <c r="AM486" s="93">
        <v>0</v>
      </c>
      <c r="AN486" s="93">
        <v>0</v>
      </c>
      <c r="AO486" s="93">
        <v>0</v>
      </c>
      <c r="AP486" s="93">
        <v>0</v>
      </c>
      <c r="AQ486" s="93">
        <v>0</v>
      </c>
      <c r="AR486" s="93">
        <v>0</v>
      </c>
      <c r="AS486" s="93">
        <v>0</v>
      </c>
      <c r="AT486" s="93">
        <v>0</v>
      </c>
      <c r="AU486" s="5">
        <v>0</v>
      </c>
      <c r="AV486" s="302"/>
    </row>
    <row r="487" spans="1:48" ht="19.5" customHeight="1">
      <c r="A487" s="526"/>
      <c r="B487" s="474"/>
      <c r="C487" s="656"/>
      <c r="D487" s="474"/>
      <c r="E487" s="474"/>
      <c r="F487" s="476" t="s">
        <v>39</v>
      </c>
      <c r="G487" s="476" t="s">
        <v>21</v>
      </c>
      <c r="H487" s="476" t="s">
        <v>297</v>
      </c>
      <c r="I487" s="476" t="s">
        <v>297</v>
      </c>
      <c r="J487" s="517"/>
      <c r="K487" s="517"/>
      <c r="L487" s="515"/>
      <c r="M487" s="515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199"/>
        <v>0</v>
      </c>
      <c r="V487" s="7" t="s">
        <v>50</v>
      </c>
      <c r="W487" s="93">
        <v>0</v>
      </c>
      <c r="X487" s="93">
        <v>0</v>
      </c>
      <c r="Y487" s="93">
        <v>0</v>
      </c>
      <c r="Z487" s="93">
        <v>0</v>
      </c>
      <c r="AA487" s="93">
        <v>0</v>
      </c>
      <c r="AB487" s="93">
        <v>0</v>
      </c>
      <c r="AC487" s="93">
        <v>0</v>
      </c>
      <c r="AD487" s="93">
        <v>0</v>
      </c>
      <c r="AE487" s="93">
        <v>0</v>
      </c>
      <c r="AF487" s="93">
        <v>0</v>
      </c>
      <c r="AG487" s="93">
        <v>0</v>
      </c>
      <c r="AH487" s="5">
        <v>0</v>
      </c>
      <c r="AI487" s="5">
        <v>0</v>
      </c>
      <c r="AJ487" s="5">
        <v>0</v>
      </c>
      <c r="AK487" s="93">
        <v>0</v>
      </c>
      <c r="AL487" s="93">
        <v>0</v>
      </c>
      <c r="AM487" s="93">
        <v>0</v>
      </c>
      <c r="AN487" s="93">
        <v>0</v>
      </c>
      <c r="AO487" s="93">
        <v>0</v>
      </c>
      <c r="AP487" s="93">
        <v>0</v>
      </c>
      <c r="AQ487" s="93">
        <v>0</v>
      </c>
      <c r="AR487" s="93">
        <v>0</v>
      </c>
      <c r="AS487" s="93">
        <v>0</v>
      </c>
      <c r="AT487" s="93">
        <v>0</v>
      </c>
      <c r="AU487" s="5">
        <v>0</v>
      </c>
      <c r="AV487" s="302"/>
    </row>
    <row r="488" spans="1:48" ht="19.5" customHeight="1">
      <c r="A488" s="526"/>
      <c r="B488" s="474"/>
      <c r="C488" s="656"/>
      <c r="D488" s="474"/>
      <c r="E488" s="474"/>
      <c r="F488" s="476"/>
      <c r="G488" s="476"/>
      <c r="H488" s="476"/>
      <c r="I488" s="476"/>
      <c r="J488" s="517"/>
      <c r="K488" s="517"/>
      <c r="L488" s="515"/>
      <c r="M488" s="515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199"/>
        <v>0</v>
      </c>
      <c r="V488" s="7" t="s">
        <v>51</v>
      </c>
      <c r="W488" s="93">
        <v>0</v>
      </c>
      <c r="X488" s="93">
        <v>0</v>
      </c>
      <c r="Y488" s="93">
        <v>0</v>
      </c>
      <c r="Z488" s="93">
        <v>0</v>
      </c>
      <c r="AA488" s="93">
        <v>0</v>
      </c>
      <c r="AB488" s="93">
        <v>0</v>
      </c>
      <c r="AC488" s="93">
        <v>0</v>
      </c>
      <c r="AD488" s="93">
        <v>0</v>
      </c>
      <c r="AE488" s="93">
        <v>0</v>
      </c>
      <c r="AF488" s="93">
        <v>0</v>
      </c>
      <c r="AG488" s="93">
        <v>0</v>
      </c>
      <c r="AH488" s="5">
        <v>0</v>
      </c>
      <c r="AI488" s="5">
        <v>0</v>
      </c>
      <c r="AJ488" s="5">
        <v>0</v>
      </c>
      <c r="AK488" s="93">
        <v>0</v>
      </c>
      <c r="AL488" s="93">
        <v>0</v>
      </c>
      <c r="AM488" s="93">
        <v>0</v>
      </c>
      <c r="AN488" s="93">
        <v>0</v>
      </c>
      <c r="AO488" s="93">
        <v>0</v>
      </c>
      <c r="AP488" s="93">
        <v>0</v>
      </c>
      <c r="AQ488" s="93">
        <v>0</v>
      </c>
      <c r="AR488" s="93">
        <v>0</v>
      </c>
      <c r="AS488" s="93">
        <v>0</v>
      </c>
      <c r="AT488" s="93">
        <v>0</v>
      </c>
      <c r="AU488" s="5">
        <v>0</v>
      </c>
      <c r="AV488" s="302"/>
    </row>
    <row r="489" spans="1:48" ht="18" customHeight="1">
      <c r="A489" s="526"/>
      <c r="B489" s="474"/>
      <c r="C489" s="656"/>
      <c r="D489" s="474"/>
      <c r="E489" s="474"/>
      <c r="F489" s="476"/>
      <c r="G489" s="476"/>
      <c r="H489" s="476"/>
      <c r="I489" s="476"/>
      <c r="J489" s="517"/>
      <c r="K489" s="517"/>
      <c r="L489" s="515"/>
      <c r="M489" s="515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199"/>
        <v>0</v>
      </c>
      <c r="V489" s="7" t="s">
        <v>52</v>
      </c>
      <c r="W489" s="93">
        <v>0</v>
      </c>
      <c r="X489" s="93">
        <v>0</v>
      </c>
      <c r="Y489" s="93">
        <v>0</v>
      </c>
      <c r="Z489" s="93">
        <v>0</v>
      </c>
      <c r="AA489" s="93">
        <v>0</v>
      </c>
      <c r="AB489" s="93">
        <v>0</v>
      </c>
      <c r="AC489" s="93">
        <v>0</v>
      </c>
      <c r="AD489" s="93">
        <v>0</v>
      </c>
      <c r="AE489" s="93">
        <v>0</v>
      </c>
      <c r="AF489" s="93">
        <v>0</v>
      </c>
      <c r="AG489" s="93">
        <v>0</v>
      </c>
      <c r="AH489" s="5">
        <v>0</v>
      </c>
      <c r="AI489" s="5">
        <v>0</v>
      </c>
      <c r="AJ489" s="5">
        <v>0</v>
      </c>
      <c r="AK489" s="93">
        <v>0</v>
      </c>
      <c r="AL489" s="93">
        <v>0</v>
      </c>
      <c r="AM489" s="93">
        <v>0</v>
      </c>
      <c r="AN489" s="93">
        <v>0</v>
      </c>
      <c r="AO489" s="93">
        <v>0</v>
      </c>
      <c r="AP489" s="93">
        <v>0</v>
      </c>
      <c r="AQ489" s="93">
        <v>0</v>
      </c>
      <c r="AR489" s="93">
        <v>0</v>
      </c>
      <c r="AS489" s="93">
        <v>0</v>
      </c>
      <c r="AT489" s="93">
        <v>0</v>
      </c>
      <c r="AU489" s="5">
        <v>0</v>
      </c>
      <c r="AV489" s="302"/>
    </row>
    <row r="490" spans="1:48" ht="17.25" customHeight="1">
      <c r="A490" s="527"/>
      <c r="B490" s="474"/>
      <c r="C490" s="656"/>
      <c r="D490" s="474"/>
      <c r="E490" s="474"/>
      <c r="F490" s="476"/>
      <c r="G490" s="476"/>
      <c r="H490" s="476"/>
      <c r="I490" s="476"/>
      <c r="J490" s="517"/>
      <c r="K490" s="517"/>
      <c r="L490" s="515"/>
      <c r="M490" s="515"/>
      <c r="N490" s="230">
        <f t="shared" ref="N490:T490" si="201">SUM(N484:N489)</f>
        <v>0</v>
      </c>
      <c r="O490" s="230">
        <f t="shared" si="201"/>
        <v>0</v>
      </c>
      <c r="P490" s="230">
        <f t="shared" si="201"/>
        <v>0</v>
      </c>
      <c r="Q490" s="230">
        <f t="shared" si="201"/>
        <v>0</v>
      </c>
      <c r="R490" s="230">
        <f t="shared" si="201"/>
        <v>0</v>
      </c>
      <c r="S490" s="230">
        <f t="shared" si="201"/>
        <v>0</v>
      </c>
      <c r="T490" s="230">
        <f t="shared" si="201"/>
        <v>0</v>
      </c>
      <c r="U490" s="231">
        <f t="shared" si="199"/>
        <v>0</v>
      </c>
      <c r="V490" s="231" t="s">
        <v>11</v>
      </c>
      <c r="W490" s="193">
        <f t="shared" ref="W490:AU490" si="202">SUM(W484:W489)</f>
        <v>0</v>
      </c>
      <c r="X490" s="193">
        <f>X484</f>
        <v>0</v>
      </c>
      <c r="Y490" s="193">
        <f t="shared" ref="Y490:AS490" si="203">Y484</f>
        <v>0</v>
      </c>
      <c r="Z490" s="193">
        <f t="shared" si="203"/>
        <v>0</v>
      </c>
      <c r="AA490" s="193">
        <f t="shared" si="203"/>
        <v>0</v>
      </c>
      <c r="AB490" s="193">
        <f t="shared" si="203"/>
        <v>0</v>
      </c>
      <c r="AC490" s="193">
        <f t="shared" si="203"/>
        <v>0</v>
      </c>
      <c r="AD490" s="193">
        <f t="shared" si="203"/>
        <v>0</v>
      </c>
      <c r="AE490" s="193">
        <f t="shared" si="203"/>
        <v>0</v>
      </c>
      <c r="AF490" s="193">
        <f t="shared" si="203"/>
        <v>86.39667</v>
      </c>
      <c r="AG490" s="193">
        <f t="shared" si="203"/>
        <v>0</v>
      </c>
      <c r="AH490" s="193">
        <f t="shared" si="203"/>
        <v>0</v>
      </c>
      <c r="AI490" s="193">
        <f t="shared" si="203"/>
        <v>0</v>
      </c>
      <c r="AJ490" s="193">
        <f t="shared" si="203"/>
        <v>0</v>
      </c>
      <c r="AK490" s="193">
        <f t="shared" si="203"/>
        <v>86.39667</v>
      </c>
      <c r="AL490" s="193">
        <f t="shared" si="203"/>
        <v>0</v>
      </c>
      <c r="AM490" s="193">
        <f t="shared" si="203"/>
        <v>0</v>
      </c>
      <c r="AN490" s="193">
        <f t="shared" si="203"/>
        <v>0</v>
      </c>
      <c r="AO490" s="193">
        <f t="shared" si="203"/>
        <v>0</v>
      </c>
      <c r="AP490" s="193">
        <f t="shared" si="203"/>
        <v>0</v>
      </c>
      <c r="AQ490" s="193">
        <f t="shared" si="203"/>
        <v>0</v>
      </c>
      <c r="AR490" s="193">
        <f t="shared" si="203"/>
        <v>0</v>
      </c>
      <c r="AS490" s="193">
        <f t="shared" si="203"/>
        <v>0</v>
      </c>
      <c r="AT490" s="193">
        <f t="shared" si="202"/>
        <v>0</v>
      </c>
      <c r="AU490" s="230">
        <f t="shared" si="202"/>
        <v>0</v>
      </c>
      <c r="AV490" s="328"/>
    </row>
    <row r="491" spans="1:48" ht="19.5" customHeight="1">
      <c r="A491" s="525"/>
      <c r="B491" s="474" t="s">
        <v>358</v>
      </c>
      <c r="C491" s="656" t="s">
        <v>362</v>
      </c>
      <c r="D491" s="474" t="s">
        <v>275</v>
      </c>
      <c r="E491" s="474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517">
        <v>2023</v>
      </c>
      <c r="K491" s="517">
        <v>2023</v>
      </c>
      <c r="L491" s="515">
        <v>10.92723</v>
      </c>
      <c r="M491" s="515">
        <f t="shared" ref="M491" si="204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199"/>
        <v>0</v>
      </c>
      <c r="V491" s="7" t="s">
        <v>3</v>
      </c>
      <c r="W491" s="93">
        <v>0</v>
      </c>
      <c r="X491" s="93">
        <f>X492</f>
        <v>0</v>
      </c>
      <c r="Y491" s="93">
        <f t="shared" ref="Y491:AP491" si="205">Y492</f>
        <v>0</v>
      </c>
      <c r="Z491" s="93">
        <f t="shared" si="205"/>
        <v>0</v>
      </c>
      <c r="AA491" s="93">
        <f t="shared" si="205"/>
        <v>0</v>
      </c>
      <c r="AB491" s="93">
        <f t="shared" si="205"/>
        <v>0</v>
      </c>
      <c r="AC491" s="93">
        <f t="shared" si="205"/>
        <v>0</v>
      </c>
      <c r="AD491" s="93">
        <f t="shared" si="205"/>
        <v>0</v>
      </c>
      <c r="AE491" s="93">
        <f t="shared" si="205"/>
        <v>0</v>
      </c>
      <c r="AF491" s="93">
        <f t="shared" si="205"/>
        <v>106.61417</v>
      </c>
      <c r="AG491" s="93">
        <f t="shared" si="205"/>
        <v>0</v>
      </c>
      <c r="AH491" s="93">
        <f t="shared" si="205"/>
        <v>0</v>
      </c>
      <c r="AI491" s="93">
        <f t="shared" si="205"/>
        <v>0</v>
      </c>
      <c r="AJ491" s="93">
        <f t="shared" si="205"/>
        <v>0</v>
      </c>
      <c r="AK491" s="93">
        <f t="shared" si="205"/>
        <v>106.61417</v>
      </c>
      <c r="AL491" s="93">
        <f t="shared" si="205"/>
        <v>0</v>
      </c>
      <c r="AM491" s="93">
        <f t="shared" si="205"/>
        <v>0</v>
      </c>
      <c r="AN491" s="93">
        <f t="shared" si="205"/>
        <v>0</v>
      </c>
      <c r="AO491" s="93">
        <f t="shared" si="205"/>
        <v>0</v>
      </c>
      <c r="AP491" s="93">
        <f t="shared" si="205"/>
        <v>0</v>
      </c>
      <c r="AQ491" s="93">
        <v>0</v>
      </c>
      <c r="AR491" s="93">
        <v>0</v>
      </c>
      <c r="AS491" s="93">
        <v>0</v>
      </c>
      <c r="AT491" s="93">
        <v>0</v>
      </c>
      <c r="AU491" s="5">
        <v>0</v>
      </c>
      <c r="AV491" s="302"/>
    </row>
    <row r="492" spans="1:48" ht="28.5" hidden="1" customHeight="1">
      <c r="A492" s="526"/>
      <c r="B492" s="474"/>
      <c r="C492" s="656"/>
      <c r="D492" s="474"/>
      <c r="E492" s="474"/>
      <c r="F492" s="6"/>
      <c r="G492" s="6"/>
      <c r="H492" s="6"/>
      <c r="I492" s="6"/>
      <c r="J492" s="517"/>
      <c r="K492" s="517"/>
      <c r="L492" s="515"/>
      <c r="M492" s="515"/>
      <c r="N492" s="5"/>
      <c r="O492" s="5"/>
      <c r="P492" s="5"/>
      <c r="Q492" s="5"/>
      <c r="R492" s="5"/>
      <c r="S492" s="5"/>
      <c r="T492" s="5"/>
      <c r="U492" s="5"/>
      <c r="V492" s="279" t="s">
        <v>995</v>
      </c>
      <c r="W492" s="274"/>
      <c r="X492" s="274">
        <v>0</v>
      </c>
      <c r="Y492" s="274"/>
      <c r="Z492" s="274"/>
      <c r="AA492" s="274"/>
      <c r="AB492" s="274"/>
      <c r="AC492" s="274"/>
      <c r="AD492" s="274"/>
      <c r="AE492" s="274"/>
      <c r="AF492" s="274">
        <v>106.61417</v>
      </c>
      <c r="AG492" s="274">
        <v>0</v>
      </c>
      <c r="AH492" s="273"/>
      <c r="AI492" s="273"/>
      <c r="AJ492" s="273"/>
      <c r="AK492" s="274">
        <v>106.61417</v>
      </c>
      <c r="AL492" s="274"/>
      <c r="AM492" s="274"/>
      <c r="AN492" s="274"/>
      <c r="AO492" s="274"/>
      <c r="AP492" s="274"/>
      <c r="AQ492" s="93"/>
      <c r="AR492" s="93"/>
      <c r="AS492" s="93"/>
      <c r="AT492" s="93"/>
      <c r="AU492" s="5"/>
      <c r="AV492" s="302"/>
    </row>
    <row r="493" spans="1:48" ht="19.5" customHeight="1">
      <c r="A493" s="526"/>
      <c r="B493" s="474"/>
      <c r="C493" s="656"/>
      <c r="D493" s="474"/>
      <c r="E493" s="474"/>
      <c r="F493" s="6" t="s">
        <v>19</v>
      </c>
      <c r="G493" s="6" t="s">
        <v>22</v>
      </c>
      <c r="H493" s="6" t="s">
        <v>297</v>
      </c>
      <c r="I493" s="6" t="s">
        <v>297</v>
      </c>
      <c r="J493" s="517"/>
      <c r="K493" s="517"/>
      <c r="L493" s="515"/>
      <c r="M493" s="515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199"/>
        <v>0</v>
      </c>
      <c r="V493" s="5" t="s">
        <v>8</v>
      </c>
      <c r="W493" s="93">
        <v>0</v>
      </c>
      <c r="X493" s="93">
        <v>0</v>
      </c>
      <c r="Y493" s="93">
        <v>0</v>
      </c>
      <c r="Z493" s="93">
        <v>0</v>
      </c>
      <c r="AA493" s="93">
        <v>0</v>
      </c>
      <c r="AB493" s="93">
        <v>0</v>
      </c>
      <c r="AC493" s="93">
        <v>0</v>
      </c>
      <c r="AD493" s="93">
        <v>0</v>
      </c>
      <c r="AE493" s="93">
        <v>0</v>
      </c>
      <c r="AF493" s="93">
        <v>0</v>
      </c>
      <c r="AG493" s="93">
        <v>0</v>
      </c>
      <c r="AH493" s="5">
        <v>0</v>
      </c>
      <c r="AI493" s="5">
        <v>0</v>
      </c>
      <c r="AJ493" s="5">
        <v>0</v>
      </c>
      <c r="AK493" s="93">
        <v>0</v>
      </c>
      <c r="AL493" s="93">
        <v>0</v>
      </c>
      <c r="AM493" s="93">
        <v>0</v>
      </c>
      <c r="AN493" s="93">
        <v>0</v>
      </c>
      <c r="AO493" s="93">
        <v>0</v>
      </c>
      <c r="AP493" s="93">
        <v>0</v>
      </c>
      <c r="AQ493" s="93">
        <v>0</v>
      </c>
      <c r="AR493" s="93">
        <v>0</v>
      </c>
      <c r="AS493" s="93">
        <v>0</v>
      </c>
      <c r="AT493" s="93">
        <v>0</v>
      </c>
      <c r="AU493" s="5">
        <v>0</v>
      </c>
      <c r="AV493" s="302"/>
    </row>
    <row r="494" spans="1:48" ht="19.5" customHeight="1">
      <c r="A494" s="526"/>
      <c r="B494" s="474"/>
      <c r="C494" s="656"/>
      <c r="D494" s="474"/>
      <c r="E494" s="474"/>
      <c r="F494" s="476" t="s">
        <v>39</v>
      </c>
      <c r="G494" s="476" t="s">
        <v>21</v>
      </c>
      <c r="H494" s="476" t="s">
        <v>297</v>
      </c>
      <c r="I494" s="476" t="s">
        <v>297</v>
      </c>
      <c r="J494" s="517"/>
      <c r="K494" s="517"/>
      <c r="L494" s="515"/>
      <c r="M494" s="515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199"/>
        <v>0</v>
      </c>
      <c r="V494" s="7" t="s">
        <v>50</v>
      </c>
      <c r="W494" s="93">
        <v>0</v>
      </c>
      <c r="X494" s="93">
        <v>0</v>
      </c>
      <c r="Y494" s="93">
        <v>0</v>
      </c>
      <c r="Z494" s="93">
        <v>0</v>
      </c>
      <c r="AA494" s="93">
        <v>0</v>
      </c>
      <c r="AB494" s="93">
        <v>0</v>
      </c>
      <c r="AC494" s="93">
        <v>0</v>
      </c>
      <c r="AD494" s="93">
        <v>0</v>
      </c>
      <c r="AE494" s="93">
        <v>0</v>
      </c>
      <c r="AF494" s="93">
        <v>0</v>
      </c>
      <c r="AG494" s="93">
        <v>0</v>
      </c>
      <c r="AH494" s="5">
        <v>0</v>
      </c>
      <c r="AI494" s="5">
        <v>0</v>
      </c>
      <c r="AJ494" s="5">
        <v>0</v>
      </c>
      <c r="AK494" s="93">
        <v>0</v>
      </c>
      <c r="AL494" s="93">
        <v>0</v>
      </c>
      <c r="AM494" s="93">
        <v>0</v>
      </c>
      <c r="AN494" s="93">
        <v>0</v>
      </c>
      <c r="AO494" s="93">
        <v>0</v>
      </c>
      <c r="AP494" s="93">
        <v>0</v>
      </c>
      <c r="AQ494" s="93">
        <v>0</v>
      </c>
      <c r="AR494" s="93">
        <v>0</v>
      </c>
      <c r="AS494" s="93">
        <v>0</v>
      </c>
      <c r="AT494" s="93">
        <v>0</v>
      </c>
      <c r="AU494" s="5">
        <v>0</v>
      </c>
      <c r="AV494" s="302"/>
    </row>
    <row r="495" spans="1:48" ht="19.5" customHeight="1">
      <c r="A495" s="526"/>
      <c r="B495" s="474"/>
      <c r="C495" s="656"/>
      <c r="D495" s="474"/>
      <c r="E495" s="474"/>
      <c r="F495" s="476"/>
      <c r="G495" s="476"/>
      <c r="H495" s="476"/>
      <c r="I495" s="476"/>
      <c r="J495" s="517"/>
      <c r="K495" s="517"/>
      <c r="L495" s="515"/>
      <c r="M495" s="515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199"/>
        <v>0</v>
      </c>
      <c r="V495" s="7" t="s">
        <v>51</v>
      </c>
      <c r="W495" s="93">
        <v>0</v>
      </c>
      <c r="X495" s="93">
        <v>0</v>
      </c>
      <c r="Y495" s="93">
        <v>0</v>
      </c>
      <c r="Z495" s="93">
        <v>0</v>
      </c>
      <c r="AA495" s="93">
        <v>0</v>
      </c>
      <c r="AB495" s="93">
        <v>0</v>
      </c>
      <c r="AC495" s="93">
        <v>0</v>
      </c>
      <c r="AD495" s="93">
        <v>0</v>
      </c>
      <c r="AE495" s="93">
        <v>0</v>
      </c>
      <c r="AF495" s="93">
        <v>0</v>
      </c>
      <c r="AG495" s="93">
        <v>0</v>
      </c>
      <c r="AH495" s="5">
        <v>0</v>
      </c>
      <c r="AI495" s="5">
        <v>0</v>
      </c>
      <c r="AJ495" s="5">
        <v>0</v>
      </c>
      <c r="AK495" s="93">
        <v>0</v>
      </c>
      <c r="AL495" s="93">
        <v>0</v>
      </c>
      <c r="AM495" s="93">
        <v>0</v>
      </c>
      <c r="AN495" s="93">
        <v>0</v>
      </c>
      <c r="AO495" s="93">
        <v>0</v>
      </c>
      <c r="AP495" s="93">
        <v>0</v>
      </c>
      <c r="AQ495" s="93">
        <v>0</v>
      </c>
      <c r="AR495" s="93">
        <v>0</v>
      </c>
      <c r="AS495" s="93">
        <v>0</v>
      </c>
      <c r="AT495" s="93">
        <v>0</v>
      </c>
      <c r="AU495" s="5">
        <v>0</v>
      </c>
      <c r="AV495" s="302"/>
    </row>
    <row r="496" spans="1:48" ht="18" customHeight="1">
      <c r="A496" s="526"/>
      <c r="B496" s="474"/>
      <c r="C496" s="656"/>
      <c r="D496" s="474"/>
      <c r="E496" s="474"/>
      <c r="F496" s="476"/>
      <c r="G496" s="476"/>
      <c r="H496" s="476"/>
      <c r="I496" s="476"/>
      <c r="J496" s="517"/>
      <c r="K496" s="517"/>
      <c r="L496" s="515"/>
      <c r="M496" s="515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199"/>
        <v>0</v>
      </c>
      <c r="V496" s="7" t="s">
        <v>52</v>
      </c>
      <c r="W496" s="93">
        <v>0</v>
      </c>
      <c r="X496" s="93">
        <v>0</v>
      </c>
      <c r="Y496" s="93">
        <v>0</v>
      </c>
      <c r="Z496" s="93">
        <v>0</v>
      </c>
      <c r="AA496" s="93">
        <v>0</v>
      </c>
      <c r="AB496" s="93">
        <v>0</v>
      </c>
      <c r="AC496" s="93">
        <v>0</v>
      </c>
      <c r="AD496" s="93">
        <v>0</v>
      </c>
      <c r="AE496" s="93">
        <v>0</v>
      </c>
      <c r="AF496" s="93">
        <v>0</v>
      </c>
      <c r="AG496" s="93">
        <v>0</v>
      </c>
      <c r="AH496" s="5">
        <v>0</v>
      </c>
      <c r="AI496" s="5">
        <v>0</v>
      </c>
      <c r="AJ496" s="5">
        <v>0</v>
      </c>
      <c r="AK496" s="93">
        <v>0</v>
      </c>
      <c r="AL496" s="93">
        <v>0</v>
      </c>
      <c r="AM496" s="93">
        <v>0</v>
      </c>
      <c r="AN496" s="93">
        <v>0</v>
      </c>
      <c r="AO496" s="93">
        <v>0</v>
      </c>
      <c r="AP496" s="93">
        <v>0</v>
      </c>
      <c r="AQ496" s="93">
        <v>0</v>
      </c>
      <c r="AR496" s="93">
        <v>0</v>
      </c>
      <c r="AS496" s="93">
        <v>0</v>
      </c>
      <c r="AT496" s="93">
        <v>0</v>
      </c>
      <c r="AU496" s="5">
        <v>0</v>
      </c>
      <c r="AV496" s="302"/>
    </row>
    <row r="497" spans="1:48" ht="17.25" customHeight="1">
      <c r="A497" s="527"/>
      <c r="B497" s="474"/>
      <c r="C497" s="656"/>
      <c r="D497" s="474"/>
      <c r="E497" s="474"/>
      <c r="F497" s="476"/>
      <c r="G497" s="476"/>
      <c r="H497" s="476"/>
      <c r="I497" s="476"/>
      <c r="J497" s="517"/>
      <c r="K497" s="517"/>
      <c r="L497" s="515"/>
      <c r="M497" s="515"/>
      <c r="N497" s="230">
        <f t="shared" ref="N497:T497" si="206">SUM(N491:N496)</f>
        <v>0</v>
      </c>
      <c r="O497" s="230">
        <f t="shared" si="206"/>
        <v>0</v>
      </c>
      <c r="P497" s="230">
        <f t="shared" si="206"/>
        <v>0</v>
      </c>
      <c r="Q497" s="230">
        <f t="shared" si="206"/>
        <v>0</v>
      </c>
      <c r="R497" s="230">
        <f t="shared" si="206"/>
        <v>0</v>
      </c>
      <c r="S497" s="230">
        <f t="shared" si="206"/>
        <v>0</v>
      </c>
      <c r="T497" s="230">
        <f t="shared" si="206"/>
        <v>0</v>
      </c>
      <c r="U497" s="231">
        <f t="shared" si="199"/>
        <v>0</v>
      </c>
      <c r="V497" s="231" t="s">
        <v>11</v>
      </c>
      <c r="W497" s="193">
        <f t="shared" ref="W497" si="207">SUM(W491:W496)</f>
        <v>0</v>
      </c>
      <c r="X497" s="193">
        <f>X491</f>
        <v>0</v>
      </c>
      <c r="Y497" s="193">
        <f t="shared" ref="Y497:AP497" si="208">Y491</f>
        <v>0</v>
      </c>
      <c r="Z497" s="193">
        <f t="shared" si="208"/>
        <v>0</v>
      </c>
      <c r="AA497" s="193">
        <f t="shared" si="208"/>
        <v>0</v>
      </c>
      <c r="AB497" s="193">
        <f t="shared" si="208"/>
        <v>0</v>
      </c>
      <c r="AC497" s="193">
        <f t="shared" si="208"/>
        <v>0</v>
      </c>
      <c r="AD497" s="193">
        <f t="shared" si="208"/>
        <v>0</v>
      </c>
      <c r="AE497" s="193">
        <f t="shared" si="208"/>
        <v>0</v>
      </c>
      <c r="AF497" s="193">
        <f t="shared" si="208"/>
        <v>106.61417</v>
      </c>
      <c r="AG497" s="193">
        <f t="shared" si="208"/>
        <v>0</v>
      </c>
      <c r="AH497" s="193">
        <f t="shared" si="208"/>
        <v>0</v>
      </c>
      <c r="AI497" s="193">
        <f t="shared" si="208"/>
        <v>0</v>
      </c>
      <c r="AJ497" s="193">
        <f t="shared" si="208"/>
        <v>0</v>
      </c>
      <c r="AK497" s="193">
        <f t="shared" si="208"/>
        <v>106.61417</v>
      </c>
      <c r="AL497" s="193">
        <f t="shared" si="208"/>
        <v>0</v>
      </c>
      <c r="AM497" s="193">
        <f t="shared" si="208"/>
        <v>0</v>
      </c>
      <c r="AN497" s="193">
        <f t="shared" si="208"/>
        <v>0</v>
      </c>
      <c r="AO497" s="193">
        <f t="shared" si="208"/>
        <v>0</v>
      </c>
      <c r="AP497" s="193">
        <f t="shared" si="208"/>
        <v>0</v>
      </c>
      <c r="AQ497" s="193">
        <f t="shared" ref="AQ497:AU497" si="209">SUM(AQ491:AQ496)</f>
        <v>0</v>
      </c>
      <c r="AR497" s="193">
        <f t="shared" si="209"/>
        <v>0</v>
      </c>
      <c r="AS497" s="193">
        <f t="shared" si="209"/>
        <v>0</v>
      </c>
      <c r="AT497" s="193">
        <f t="shared" si="209"/>
        <v>0</v>
      </c>
      <c r="AU497" s="230">
        <f t="shared" si="209"/>
        <v>0</v>
      </c>
      <c r="AV497" s="328"/>
    </row>
    <row r="498" spans="1:48" ht="19.5" customHeight="1">
      <c r="A498" s="525"/>
      <c r="B498" s="474" t="s">
        <v>359</v>
      </c>
      <c r="C498" s="656" t="s">
        <v>364</v>
      </c>
      <c r="D498" s="474" t="s">
        <v>275</v>
      </c>
      <c r="E498" s="474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517">
        <v>2023</v>
      </c>
      <c r="K498" s="517">
        <v>2023</v>
      </c>
      <c r="L498" s="515">
        <v>11.09313</v>
      </c>
      <c r="M498" s="515">
        <f t="shared" ref="M498" si="210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199"/>
        <v>0</v>
      </c>
      <c r="V498" s="7" t="s">
        <v>3</v>
      </c>
      <c r="W498" s="93">
        <v>0</v>
      </c>
      <c r="X498" s="93">
        <f>X499</f>
        <v>0</v>
      </c>
      <c r="Y498" s="93">
        <f t="shared" ref="Y498:AP498" si="211">Y499</f>
        <v>0</v>
      </c>
      <c r="Z498" s="93">
        <f t="shared" si="211"/>
        <v>0</v>
      </c>
      <c r="AA498" s="93">
        <f t="shared" si="211"/>
        <v>0</v>
      </c>
      <c r="AB498" s="93">
        <f t="shared" si="211"/>
        <v>0</v>
      </c>
      <c r="AC498" s="93">
        <f t="shared" si="211"/>
        <v>0</v>
      </c>
      <c r="AD498" s="93">
        <f t="shared" si="211"/>
        <v>0</v>
      </c>
      <c r="AE498" s="93">
        <f t="shared" si="211"/>
        <v>0</v>
      </c>
      <c r="AF498" s="93">
        <f t="shared" si="211"/>
        <v>106.61417</v>
      </c>
      <c r="AG498" s="93">
        <f t="shared" si="211"/>
        <v>0</v>
      </c>
      <c r="AH498" s="93">
        <f t="shared" si="211"/>
        <v>0</v>
      </c>
      <c r="AI498" s="93">
        <f t="shared" si="211"/>
        <v>0</v>
      </c>
      <c r="AJ498" s="93">
        <f t="shared" si="211"/>
        <v>0</v>
      </c>
      <c r="AK498" s="93">
        <f t="shared" si="211"/>
        <v>106.61417</v>
      </c>
      <c r="AL498" s="93">
        <f t="shared" si="211"/>
        <v>0</v>
      </c>
      <c r="AM498" s="93">
        <f t="shared" si="211"/>
        <v>0</v>
      </c>
      <c r="AN498" s="93">
        <f t="shared" si="211"/>
        <v>0</v>
      </c>
      <c r="AO498" s="93">
        <f t="shared" si="211"/>
        <v>0</v>
      </c>
      <c r="AP498" s="93">
        <f t="shared" si="211"/>
        <v>0</v>
      </c>
      <c r="AQ498" s="93">
        <v>0</v>
      </c>
      <c r="AR498" s="93">
        <v>0</v>
      </c>
      <c r="AS498" s="93">
        <v>0</v>
      </c>
      <c r="AT498" s="93">
        <v>0</v>
      </c>
      <c r="AU498" s="5">
        <v>0</v>
      </c>
      <c r="AV498" s="302"/>
    </row>
    <row r="499" spans="1:48" ht="19.5" hidden="1" customHeight="1">
      <c r="A499" s="526"/>
      <c r="B499" s="474"/>
      <c r="C499" s="656"/>
      <c r="D499" s="474"/>
      <c r="E499" s="474"/>
      <c r="F499" s="6"/>
      <c r="G499" s="6"/>
      <c r="H499" s="6"/>
      <c r="I499" s="6"/>
      <c r="J499" s="517"/>
      <c r="K499" s="517"/>
      <c r="L499" s="515"/>
      <c r="M499" s="515"/>
      <c r="N499" s="5"/>
      <c r="O499" s="5"/>
      <c r="P499" s="5"/>
      <c r="Q499" s="5"/>
      <c r="R499" s="5"/>
      <c r="S499" s="5"/>
      <c r="T499" s="5"/>
      <c r="U499" s="5"/>
      <c r="V499" s="279" t="s">
        <v>995</v>
      </c>
      <c r="W499" s="274"/>
      <c r="X499" s="274">
        <v>0</v>
      </c>
      <c r="Y499" s="274"/>
      <c r="Z499" s="274"/>
      <c r="AA499" s="274"/>
      <c r="AB499" s="274"/>
      <c r="AC499" s="274"/>
      <c r="AD499" s="274"/>
      <c r="AE499" s="274"/>
      <c r="AF499" s="274">
        <v>106.61417</v>
      </c>
      <c r="AG499" s="274">
        <v>0</v>
      </c>
      <c r="AH499" s="273"/>
      <c r="AI499" s="273"/>
      <c r="AJ499" s="273"/>
      <c r="AK499" s="274">
        <v>106.61417</v>
      </c>
      <c r="AL499" s="274"/>
      <c r="AM499" s="274"/>
      <c r="AN499" s="274"/>
      <c r="AO499" s="274"/>
      <c r="AP499" s="274"/>
      <c r="AQ499" s="93"/>
      <c r="AR499" s="93"/>
      <c r="AS499" s="93"/>
      <c r="AT499" s="93"/>
      <c r="AU499" s="5"/>
      <c r="AV499" s="302"/>
    </row>
    <row r="500" spans="1:48" ht="19.5" customHeight="1">
      <c r="A500" s="526"/>
      <c r="B500" s="474"/>
      <c r="C500" s="656"/>
      <c r="D500" s="474"/>
      <c r="E500" s="474"/>
      <c r="F500" s="6" t="s">
        <v>19</v>
      </c>
      <c r="G500" s="6" t="s">
        <v>22</v>
      </c>
      <c r="H500" s="6" t="s">
        <v>297</v>
      </c>
      <c r="I500" s="6" t="s">
        <v>297</v>
      </c>
      <c r="J500" s="517"/>
      <c r="K500" s="517"/>
      <c r="L500" s="515"/>
      <c r="M500" s="515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199"/>
        <v>0</v>
      </c>
      <c r="V500" s="5" t="s">
        <v>8</v>
      </c>
      <c r="W500" s="93">
        <v>0</v>
      </c>
      <c r="X500" s="93">
        <v>0</v>
      </c>
      <c r="Y500" s="93">
        <v>0</v>
      </c>
      <c r="Z500" s="93">
        <v>0</v>
      </c>
      <c r="AA500" s="93">
        <v>0</v>
      </c>
      <c r="AB500" s="93">
        <v>0</v>
      </c>
      <c r="AC500" s="93">
        <v>0</v>
      </c>
      <c r="AD500" s="93">
        <v>0</v>
      </c>
      <c r="AE500" s="93">
        <v>0</v>
      </c>
      <c r="AF500" s="93">
        <v>0</v>
      </c>
      <c r="AG500" s="93">
        <v>0</v>
      </c>
      <c r="AH500" s="5">
        <v>0</v>
      </c>
      <c r="AI500" s="5">
        <v>0</v>
      </c>
      <c r="AJ500" s="5">
        <v>0</v>
      </c>
      <c r="AK500" s="93">
        <v>0</v>
      </c>
      <c r="AL500" s="93">
        <v>0</v>
      </c>
      <c r="AM500" s="93">
        <v>0</v>
      </c>
      <c r="AN500" s="93">
        <v>0</v>
      </c>
      <c r="AO500" s="93">
        <v>0</v>
      </c>
      <c r="AP500" s="93">
        <v>0</v>
      </c>
      <c r="AQ500" s="93">
        <v>0</v>
      </c>
      <c r="AR500" s="93">
        <v>0</v>
      </c>
      <c r="AS500" s="93">
        <v>0</v>
      </c>
      <c r="AT500" s="93">
        <v>0</v>
      </c>
      <c r="AU500" s="5">
        <v>0</v>
      </c>
      <c r="AV500" s="302"/>
    </row>
    <row r="501" spans="1:48" ht="19.5" customHeight="1">
      <c r="A501" s="526"/>
      <c r="B501" s="474"/>
      <c r="C501" s="656"/>
      <c r="D501" s="474"/>
      <c r="E501" s="474"/>
      <c r="F501" s="476" t="s">
        <v>39</v>
      </c>
      <c r="G501" s="476" t="s">
        <v>21</v>
      </c>
      <c r="H501" s="476" t="s">
        <v>297</v>
      </c>
      <c r="I501" s="476" t="s">
        <v>297</v>
      </c>
      <c r="J501" s="517"/>
      <c r="K501" s="517"/>
      <c r="L501" s="515"/>
      <c r="M501" s="515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199"/>
        <v>0</v>
      </c>
      <c r="V501" s="7" t="s">
        <v>50</v>
      </c>
      <c r="W501" s="93">
        <v>0</v>
      </c>
      <c r="X501" s="93">
        <v>0</v>
      </c>
      <c r="Y501" s="93">
        <v>0</v>
      </c>
      <c r="Z501" s="93">
        <v>0</v>
      </c>
      <c r="AA501" s="93">
        <v>0</v>
      </c>
      <c r="AB501" s="93">
        <v>0</v>
      </c>
      <c r="AC501" s="93">
        <v>0</v>
      </c>
      <c r="AD501" s="93">
        <v>0</v>
      </c>
      <c r="AE501" s="93">
        <v>0</v>
      </c>
      <c r="AF501" s="93">
        <v>0</v>
      </c>
      <c r="AG501" s="93">
        <v>0</v>
      </c>
      <c r="AH501" s="5">
        <v>0</v>
      </c>
      <c r="AI501" s="5">
        <v>0</v>
      </c>
      <c r="AJ501" s="5">
        <v>0</v>
      </c>
      <c r="AK501" s="93">
        <v>0</v>
      </c>
      <c r="AL501" s="93">
        <v>0</v>
      </c>
      <c r="AM501" s="93">
        <v>0</v>
      </c>
      <c r="AN501" s="93">
        <v>0</v>
      </c>
      <c r="AO501" s="93">
        <v>0</v>
      </c>
      <c r="AP501" s="93">
        <v>0</v>
      </c>
      <c r="AQ501" s="93">
        <v>0</v>
      </c>
      <c r="AR501" s="93">
        <v>0</v>
      </c>
      <c r="AS501" s="93">
        <v>0</v>
      </c>
      <c r="AT501" s="93">
        <v>0</v>
      </c>
      <c r="AU501" s="5">
        <v>0</v>
      </c>
      <c r="AV501" s="302"/>
    </row>
    <row r="502" spans="1:48" ht="19.5" customHeight="1">
      <c r="A502" s="526"/>
      <c r="B502" s="474"/>
      <c r="C502" s="656"/>
      <c r="D502" s="474"/>
      <c r="E502" s="474"/>
      <c r="F502" s="476"/>
      <c r="G502" s="476"/>
      <c r="H502" s="476"/>
      <c r="I502" s="476"/>
      <c r="J502" s="517"/>
      <c r="K502" s="517"/>
      <c r="L502" s="515"/>
      <c r="M502" s="515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199"/>
        <v>0</v>
      </c>
      <c r="V502" s="7" t="s">
        <v>51</v>
      </c>
      <c r="W502" s="93">
        <v>0</v>
      </c>
      <c r="X502" s="93">
        <v>0</v>
      </c>
      <c r="Y502" s="93">
        <v>0</v>
      </c>
      <c r="Z502" s="93">
        <v>0</v>
      </c>
      <c r="AA502" s="93">
        <v>0</v>
      </c>
      <c r="AB502" s="93">
        <v>0</v>
      </c>
      <c r="AC502" s="93">
        <v>0</v>
      </c>
      <c r="AD502" s="93">
        <v>0</v>
      </c>
      <c r="AE502" s="93">
        <v>0</v>
      </c>
      <c r="AF502" s="93">
        <v>0</v>
      </c>
      <c r="AG502" s="93">
        <v>0</v>
      </c>
      <c r="AH502" s="5">
        <v>0</v>
      </c>
      <c r="AI502" s="5">
        <v>0</v>
      </c>
      <c r="AJ502" s="5">
        <v>0</v>
      </c>
      <c r="AK502" s="93">
        <v>0</v>
      </c>
      <c r="AL502" s="93">
        <v>0</v>
      </c>
      <c r="AM502" s="93">
        <v>0</v>
      </c>
      <c r="AN502" s="93">
        <v>0</v>
      </c>
      <c r="AO502" s="93">
        <v>0</v>
      </c>
      <c r="AP502" s="93">
        <v>0</v>
      </c>
      <c r="AQ502" s="93">
        <v>0</v>
      </c>
      <c r="AR502" s="93">
        <v>0</v>
      </c>
      <c r="AS502" s="93">
        <v>0</v>
      </c>
      <c r="AT502" s="93">
        <v>0</v>
      </c>
      <c r="AU502" s="5">
        <v>0</v>
      </c>
      <c r="AV502" s="302"/>
    </row>
    <row r="503" spans="1:48" ht="18" customHeight="1">
      <c r="A503" s="526"/>
      <c r="B503" s="474"/>
      <c r="C503" s="656"/>
      <c r="D503" s="474"/>
      <c r="E503" s="474"/>
      <c r="F503" s="476"/>
      <c r="G503" s="476"/>
      <c r="H503" s="476"/>
      <c r="I503" s="476"/>
      <c r="J503" s="517"/>
      <c r="K503" s="517"/>
      <c r="L503" s="515"/>
      <c r="M503" s="515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199"/>
        <v>0</v>
      </c>
      <c r="V503" s="7" t="s">
        <v>52</v>
      </c>
      <c r="W503" s="93">
        <v>0</v>
      </c>
      <c r="X503" s="93">
        <v>0</v>
      </c>
      <c r="Y503" s="93">
        <v>0</v>
      </c>
      <c r="Z503" s="93">
        <v>0</v>
      </c>
      <c r="AA503" s="93">
        <v>0</v>
      </c>
      <c r="AB503" s="93">
        <v>0</v>
      </c>
      <c r="AC503" s="93">
        <v>0</v>
      </c>
      <c r="AD503" s="93">
        <v>0</v>
      </c>
      <c r="AE503" s="93">
        <v>0</v>
      </c>
      <c r="AF503" s="93">
        <v>0</v>
      </c>
      <c r="AG503" s="93">
        <v>0</v>
      </c>
      <c r="AH503" s="5">
        <v>0</v>
      </c>
      <c r="AI503" s="5">
        <v>0</v>
      </c>
      <c r="AJ503" s="5">
        <v>0</v>
      </c>
      <c r="AK503" s="93">
        <v>0</v>
      </c>
      <c r="AL503" s="93">
        <v>0</v>
      </c>
      <c r="AM503" s="93">
        <v>0</v>
      </c>
      <c r="AN503" s="93">
        <v>0</v>
      </c>
      <c r="AO503" s="93">
        <v>0</v>
      </c>
      <c r="AP503" s="93">
        <v>0</v>
      </c>
      <c r="AQ503" s="93">
        <v>0</v>
      </c>
      <c r="AR503" s="93">
        <v>0</v>
      </c>
      <c r="AS503" s="93">
        <v>0</v>
      </c>
      <c r="AT503" s="93">
        <v>0</v>
      </c>
      <c r="AU503" s="5">
        <v>0</v>
      </c>
      <c r="AV503" s="302"/>
    </row>
    <row r="504" spans="1:48" ht="17.25" customHeight="1">
      <c r="A504" s="527"/>
      <c r="B504" s="474"/>
      <c r="C504" s="656"/>
      <c r="D504" s="474"/>
      <c r="E504" s="474"/>
      <c r="F504" s="476"/>
      <c r="G504" s="476"/>
      <c r="H504" s="476"/>
      <c r="I504" s="476"/>
      <c r="J504" s="517"/>
      <c r="K504" s="517"/>
      <c r="L504" s="515"/>
      <c r="M504" s="515"/>
      <c r="N504" s="230">
        <f t="shared" ref="N504:T504" si="212">SUM(N498:N503)</f>
        <v>0</v>
      </c>
      <c r="O504" s="230">
        <f t="shared" si="212"/>
        <v>0</v>
      </c>
      <c r="P504" s="230">
        <f t="shared" si="212"/>
        <v>0</v>
      </c>
      <c r="Q504" s="230">
        <f t="shared" si="212"/>
        <v>0</v>
      </c>
      <c r="R504" s="230">
        <f t="shared" si="212"/>
        <v>0</v>
      </c>
      <c r="S504" s="230">
        <f t="shared" si="212"/>
        <v>0</v>
      </c>
      <c r="T504" s="230">
        <f t="shared" si="212"/>
        <v>0</v>
      </c>
      <c r="U504" s="231">
        <f t="shared" si="199"/>
        <v>0</v>
      </c>
      <c r="V504" s="231" t="s">
        <v>11</v>
      </c>
      <c r="W504" s="193">
        <f t="shared" ref="W504" si="213">SUM(W498:W503)</f>
        <v>0</v>
      </c>
      <c r="X504" s="193">
        <f>X498</f>
        <v>0</v>
      </c>
      <c r="Y504" s="193">
        <f t="shared" ref="Y504:AP504" si="214">Y498</f>
        <v>0</v>
      </c>
      <c r="Z504" s="193">
        <f t="shared" si="214"/>
        <v>0</v>
      </c>
      <c r="AA504" s="193">
        <f t="shared" si="214"/>
        <v>0</v>
      </c>
      <c r="AB504" s="193">
        <f t="shared" si="214"/>
        <v>0</v>
      </c>
      <c r="AC504" s="193">
        <f t="shared" si="214"/>
        <v>0</v>
      </c>
      <c r="AD504" s="193">
        <f t="shared" si="214"/>
        <v>0</v>
      </c>
      <c r="AE504" s="193">
        <f t="shared" si="214"/>
        <v>0</v>
      </c>
      <c r="AF504" s="193">
        <f t="shared" si="214"/>
        <v>106.61417</v>
      </c>
      <c r="AG504" s="193">
        <f t="shared" si="214"/>
        <v>0</v>
      </c>
      <c r="AH504" s="193">
        <f t="shared" si="214"/>
        <v>0</v>
      </c>
      <c r="AI504" s="193">
        <f t="shared" si="214"/>
        <v>0</v>
      </c>
      <c r="AJ504" s="193">
        <f t="shared" si="214"/>
        <v>0</v>
      </c>
      <c r="AK504" s="193">
        <f t="shared" si="214"/>
        <v>106.61417</v>
      </c>
      <c r="AL504" s="193">
        <f t="shared" si="214"/>
        <v>0</v>
      </c>
      <c r="AM504" s="193">
        <f t="shared" si="214"/>
        <v>0</v>
      </c>
      <c r="AN504" s="193">
        <f t="shared" si="214"/>
        <v>0</v>
      </c>
      <c r="AO504" s="193">
        <f t="shared" si="214"/>
        <v>0</v>
      </c>
      <c r="AP504" s="193">
        <f t="shared" si="214"/>
        <v>0</v>
      </c>
      <c r="AQ504" s="193">
        <f t="shared" ref="AQ504:AU504" si="215">SUM(AQ498:AQ503)</f>
        <v>0</v>
      </c>
      <c r="AR504" s="193">
        <f t="shared" si="215"/>
        <v>0</v>
      </c>
      <c r="AS504" s="193">
        <f t="shared" si="215"/>
        <v>0</v>
      </c>
      <c r="AT504" s="193">
        <f t="shared" si="215"/>
        <v>0</v>
      </c>
      <c r="AU504" s="230">
        <f t="shared" si="215"/>
        <v>0</v>
      </c>
      <c r="AV504" s="328"/>
    </row>
    <row r="505" spans="1:48" ht="29.25" hidden="1" customHeight="1">
      <c r="A505" s="548" t="s">
        <v>65</v>
      </c>
      <c r="B505" s="548"/>
      <c r="C505" s="548"/>
      <c r="D505" s="548"/>
      <c r="E505" s="548"/>
      <c r="F505" s="548"/>
      <c r="G505" s="548"/>
      <c r="H505" s="548"/>
      <c r="I505" s="548"/>
      <c r="J505" s="548"/>
      <c r="K505" s="548"/>
      <c r="L505" s="548"/>
      <c r="M505" s="548"/>
      <c r="N505" s="548"/>
      <c r="O505" s="548"/>
      <c r="P505" s="548"/>
      <c r="Q505" s="548"/>
      <c r="R505" s="548"/>
      <c r="S505" s="548"/>
      <c r="T505" s="548"/>
      <c r="U505" s="548"/>
      <c r="V505" s="548"/>
      <c r="W505" s="190"/>
      <c r="X505" s="190"/>
      <c r="Y505" s="190"/>
      <c r="Z505" s="190"/>
      <c r="AA505" s="190"/>
      <c r="AB505" s="190"/>
      <c r="AC505" s="190"/>
      <c r="AD505" s="190"/>
      <c r="AE505" s="190"/>
      <c r="AF505" s="190"/>
      <c r="AG505" s="190"/>
      <c r="AH505" s="188"/>
      <c r="AI505" s="188"/>
      <c r="AJ505" s="188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88"/>
      <c r="AV505" s="302"/>
    </row>
    <row r="506" spans="1:48" ht="15.75" hidden="1" customHeight="1">
      <c r="A506" s="547" t="s">
        <v>197</v>
      </c>
      <c r="B506" s="547"/>
      <c r="C506" s="547"/>
      <c r="D506" s="547"/>
      <c r="E506" s="547"/>
      <c r="F506" s="547"/>
      <c r="G506" s="547"/>
      <c r="H506" s="547"/>
      <c r="I506" s="547"/>
      <c r="J506" s="547"/>
      <c r="K506" s="547"/>
      <c r="L506" s="547"/>
      <c r="M506" s="547"/>
      <c r="N506" s="547"/>
      <c r="O506" s="547"/>
      <c r="P506" s="547"/>
      <c r="Q506" s="547"/>
      <c r="R506" s="547"/>
      <c r="S506" s="547"/>
      <c r="T506" s="547"/>
      <c r="U506" s="547"/>
      <c r="V506" s="547"/>
      <c r="W506" s="190"/>
      <c r="X506" s="190"/>
      <c r="Y506" s="190"/>
      <c r="Z506" s="190"/>
      <c r="AA506" s="190"/>
      <c r="AB506" s="190"/>
      <c r="AC506" s="190"/>
      <c r="AD506" s="190"/>
      <c r="AE506" s="190"/>
      <c r="AF506" s="190"/>
      <c r="AG506" s="190"/>
      <c r="AH506" s="188"/>
      <c r="AI506" s="188"/>
      <c r="AJ506" s="188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88"/>
      <c r="AV506" s="302"/>
    </row>
    <row r="507" spans="1:48" ht="29.25" hidden="1" customHeight="1">
      <c r="A507" s="548" t="s">
        <v>65</v>
      </c>
      <c r="B507" s="548"/>
      <c r="C507" s="548"/>
      <c r="D507" s="548"/>
      <c r="E507" s="548"/>
      <c r="F507" s="548"/>
      <c r="G507" s="548"/>
      <c r="H507" s="548"/>
      <c r="I507" s="548"/>
      <c r="J507" s="548"/>
      <c r="K507" s="548"/>
      <c r="L507" s="548"/>
      <c r="M507" s="548"/>
      <c r="N507" s="548"/>
      <c r="O507" s="548"/>
      <c r="P507" s="548"/>
      <c r="Q507" s="548"/>
      <c r="R507" s="548"/>
      <c r="S507" s="548"/>
      <c r="T507" s="548"/>
      <c r="U507" s="548"/>
      <c r="V507" s="548"/>
      <c r="W507" s="190"/>
      <c r="X507" s="190"/>
      <c r="Y507" s="190"/>
      <c r="Z507" s="190"/>
      <c r="AA507" s="190"/>
      <c r="AB507" s="190"/>
      <c r="AC507" s="190"/>
      <c r="AD507" s="190"/>
      <c r="AE507" s="190"/>
      <c r="AF507" s="190"/>
      <c r="AG507" s="190"/>
      <c r="AH507" s="188"/>
      <c r="AI507" s="188"/>
      <c r="AJ507" s="188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88"/>
      <c r="AV507" s="302"/>
    </row>
    <row r="508" spans="1:48" ht="15.75" hidden="1" customHeight="1">
      <c r="A508" s="547" t="s">
        <v>198</v>
      </c>
      <c r="B508" s="547"/>
      <c r="C508" s="547"/>
      <c r="D508" s="547"/>
      <c r="E508" s="547"/>
      <c r="F508" s="547"/>
      <c r="G508" s="547"/>
      <c r="H508" s="547"/>
      <c r="I508" s="547"/>
      <c r="J508" s="547"/>
      <c r="K508" s="547"/>
      <c r="L508" s="547"/>
      <c r="M508" s="547"/>
      <c r="N508" s="547"/>
      <c r="O508" s="547"/>
      <c r="P508" s="547"/>
      <c r="Q508" s="547"/>
      <c r="R508" s="547"/>
      <c r="S508" s="547"/>
      <c r="T508" s="547"/>
      <c r="U508" s="547"/>
      <c r="V508" s="547"/>
      <c r="W508" s="190"/>
      <c r="X508" s="190"/>
      <c r="Y508" s="190"/>
      <c r="Z508" s="190"/>
      <c r="AA508" s="190"/>
      <c r="AB508" s="190"/>
      <c r="AC508" s="190"/>
      <c r="AD508" s="190"/>
      <c r="AE508" s="190"/>
      <c r="AF508" s="190"/>
      <c r="AG508" s="190"/>
      <c r="AH508" s="188"/>
      <c r="AI508" s="188"/>
      <c r="AJ508" s="188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88"/>
      <c r="AV508" s="302"/>
    </row>
    <row r="509" spans="1:48" ht="29.25" hidden="1" customHeight="1">
      <c r="A509" s="548" t="s">
        <v>65</v>
      </c>
      <c r="B509" s="548"/>
      <c r="C509" s="548"/>
      <c r="D509" s="548"/>
      <c r="E509" s="548"/>
      <c r="F509" s="548"/>
      <c r="G509" s="548"/>
      <c r="H509" s="548"/>
      <c r="I509" s="548"/>
      <c r="J509" s="548"/>
      <c r="K509" s="548"/>
      <c r="L509" s="548"/>
      <c r="M509" s="548"/>
      <c r="N509" s="548"/>
      <c r="O509" s="548"/>
      <c r="P509" s="548"/>
      <c r="Q509" s="548"/>
      <c r="R509" s="548"/>
      <c r="S509" s="548"/>
      <c r="T509" s="548"/>
      <c r="U509" s="548"/>
      <c r="V509" s="548"/>
      <c r="W509" s="190"/>
      <c r="X509" s="190"/>
      <c r="Y509" s="190"/>
      <c r="Z509" s="190"/>
      <c r="AA509" s="190"/>
      <c r="AB509" s="190"/>
      <c r="AC509" s="190"/>
      <c r="AD509" s="190"/>
      <c r="AE509" s="190"/>
      <c r="AF509" s="190"/>
      <c r="AG509" s="190"/>
      <c r="AH509" s="188"/>
      <c r="AI509" s="188"/>
      <c r="AJ509" s="188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88"/>
      <c r="AV509" s="302"/>
    </row>
    <row r="510" spans="1:48" ht="15.75" hidden="1" customHeight="1">
      <c r="A510" s="547" t="s">
        <v>199</v>
      </c>
      <c r="B510" s="547"/>
      <c r="C510" s="547"/>
      <c r="D510" s="547"/>
      <c r="E510" s="547"/>
      <c r="F510" s="547"/>
      <c r="G510" s="547"/>
      <c r="H510" s="547"/>
      <c r="I510" s="547"/>
      <c r="J510" s="547"/>
      <c r="K510" s="547"/>
      <c r="L510" s="547"/>
      <c r="M510" s="547"/>
      <c r="N510" s="547"/>
      <c r="O510" s="547"/>
      <c r="P510" s="547"/>
      <c r="Q510" s="547"/>
      <c r="R510" s="547"/>
      <c r="S510" s="547"/>
      <c r="T510" s="547"/>
      <c r="U510" s="547"/>
      <c r="V510" s="547"/>
      <c r="W510" s="190"/>
      <c r="X510" s="190"/>
      <c r="Y510" s="190"/>
      <c r="Z510" s="190"/>
      <c r="AA510" s="190"/>
      <c r="AB510" s="190"/>
      <c r="AC510" s="190"/>
      <c r="AD510" s="190"/>
      <c r="AE510" s="190"/>
      <c r="AF510" s="190"/>
      <c r="AG510" s="190"/>
      <c r="AH510" s="188"/>
      <c r="AI510" s="188"/>
      <c r="AJ510" s="188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88"/>
      <c r="AV510" s="302"/>
    </row>
    <row r="511" spans="1:48" ht="29.25" hidden="1" customHeight="1">
      <c r="A511" s="548" t="s">
        <v>65</v>
      </c>
      <c r="B511" s="548"/>
      <c r="C511" s="548"/>
      <c r="D511" s="548"/>
      <c r="E511" s="548"/>
      <c r="F511" s="548"/>
      <c r="G511" s="548"/>
      <c r="H511" s="548"/>
      <c r="I511" s="548"/>
      <c r="J511" s="548"/>
      <c r="K511" s="548"/>
      <c r="L511" s="548"/>
      <c r="M511" s="548"/>
      <c r="N511" s="548"/>
      <c r="O511" s="548"/>
      <c r="P511" s="548"/>
      <c r="Q511" s="548"/>
      <c r="R511" s="548"/>
      <c r="S511" s="548"/>
      <c r="T511" s="548"/>
      <c r="U511" s="548"/>
      <c r="V511" s="548"/>
      <c r="W511" s="190"/>
      <c r="X511" s="190"/>
      <c r="Y511" s="190"/>
      <c r="Z511" s="190"/>
      <c r="AA511" s="190"/>
      <c r="AB511" s="190"/>
      <c r="AC511" s="190"/>
      <c r="AD511" s="190"/>
      <c r="AE511" s="190"/>
      <c r="AF511" s="190"/>
      <c r="AG511" s="190"/>
      <c r="AH511" s="188"/>
      <c r="AI511" s="188"/>
      <c r="AJ511" s="188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88"/>
      <c r="AV511" s="302"/>
    </row>
    <row r="512" spans="1:48" ht="19.5" hidden="1" customHeight="1">
      <c r="A512" s="544" t="s">
        <v>49</v>
      </c>
      <c r="B512" s="545"/>
      <c r="C512" s="545"/>
      <c r="D512" s="545"/>
      <c r="E512" s="545"/>
      <c r="F512" s="545"/>
      <c r="G512" s="545"/>
      <c r="H512" s="545"/>
      <c r="I512" s="545"/>
      <c r="J512" s="545"/>
      <c r="K512" s="545"/>
      <c r="L512" s="545"/>
      <c r="M512" s="545"/>
      <c r="N512" s="545"/>
      <c r="O512" s="545"/>
      <c r="P512" s="545"/>
      <c r="Q512" s="545"/>
      <c r="R512" s="545"/>
      <c r="S512" s="545"/>
      <c r="T512" s="545"/>
      <c r="U512" s="545"/>
      <c r="V512" s="546"/>
      <c r="W512" s="190"/>
      <c r="X512" s="190"/>
      <c r="Y512" s="190"/>
      <c r="Z512" s="190"/>
      <c r="AA512" s="190"/>
      <c r="AB512" s="190"/>
      <c r="AC512" s="190"/>
      <c r="AD512" s="190"/>
      <c r="AE512" s="190"/>
      <c r="AF512" s="190"/>
      <c r="AG512" s="190"/>
      <c r="AH512" s="188"/>
      <c r="AI512" s="188"/>
      <c r="AJ512" s="188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88"/>
      <c r="AV512" s="302"/>
    </row>
    <row r="513" spans="1:48" ht="17.25" hidden="1" customHeight="1">
      <c r="A513" s="542"/>
      <c r="B513" s="543"/>
      <c r="C513" s="543"/>
      <c r="D513" s="543"/>
      <c r="E513" s="543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16">O484+O491+O498</f>
        <v>0</v>
      </c>
      <c r="P513" s="9">
        <f t="shared" si="216"/>
        <v>0</v>
      </c>
      <c r="Q513" s="9">
        <f t="shared" si="216"/>
        <v>0</v>
      </c>
      <c r="R513" s="9">
        <f t="shared" si="216"/>
        <v>0</v>
      </c>
      <c r="S513" s="9">
        <f t="shared" si="216"/>
        <v>0</v>
      </c>
      <c r="T513" s="9">
        <f t="shared" si="216"/>
        <v>0</v>
      </c>
      <c r="U513" s="9">
        <f t="shared" ref="U513:U517" si="217">SUM(N513:T513)</f>
        <v>0</v>
      </c>
      <c r="V513" s="16" t="s">
        <v>3</v>
      </c>
      <c r="W513" s="93">
        <f>W484+W491+W498</f>
        <v>0</v>
      </c>
      <c r="X513" s="93">
        <f>X484+X491+X498</f>
        <v>0</v>
      </c>
      <c r="Y513" s="93">
        <f t="shared" ref="Y513:AU513" si="218">Y484+Y491+Y498</f>
        <v>0</v>
      </c>
      <c r="Z513" s="93">
        <f t="shared" si="218"/>
        <v>0</v>
      </c>
      <c r="AA513" s="93">
        <f t="shared" si="218"/>
        <v>0</v>
      </c>
      <c r="AB513" s="93">
        <f t="shared" si="218"/>
        <v>0</v>
      </c>
      <c r="AC513" s="93">
        <f t="shared" si="218"/>
        <v>0</v>
      </c>
      <c r="AD513" s="93">
        <f t="shared" si="218"/>
        <v>0</v>
      </c>
      <c r="AE513" s="93">
        <f t="shared" si="218"/>
        <v>0</v>
      </c>
      <c r="AF513" s="93">
        <f t="shared" si="218"/>
        <v>299.62500999999997</v>
      </c>
      <c r="AG513" s="93">
        <f t="shared" si="218"/>
        <v>0</v>
      </c>
      <c r="AH513" s="9">
        <f t="shared" si="218"/>
        <v>0</v>
      </c>
      <c r="AI513" s="9">
        <f t="shared" si="218"/>
        <v>0</v>
      </c>
      <c r="AJ513" s="9">
        <f t="shared" si="218"/>
        <v>0</v>
      </c>
      <c r="AK513" s="93">
        <f t="shared" si="218"/>
        <v>299.62500999999997</v>
      </c>
      <c r="AL513" s="93">
        <f t="shared" si="218"/>
        <v>0</v>
      </c>
      <c r="AM513" s="93">
        <f t="shared" si="218"/>
        <v>0</v>
      </c>
      <c r="AN513" s="93">
        <f t="shared" si="218"/>
        <v>0</v>
      </c>
      <c r="AO513" s="93">
        <f t="shared" si="218"/>
        <v>0</v>
      </c>
      <c r="AP513" s="93">
        <f t="shared" si="218"/>
        <v>0</v>
      </c>
      <c r="AQ513" s="93">
        <f t="shared" si="218"/>
        <v>0</v>
      </c>
      <c r="AR513" s="93">
        <f t="shared" si="218"/>
        <v>0</v>
      </c>
      <c r="AS513" s="93">
        <f t="shared" si="218"/>
        <v>0</v>
      </c>
      <c r="AT513" s="93">
        <f t="shared" si="218"/>
        <v>0</v>
      </c>
      <c r="AU513" s="9">
        <f t="shared" si="218"/>
        <v>0</v>
      </c>
      <c r="AV513" s="302"/>
    </row>
    <row r="514" spans="1:48" ht="17.25" hidden="1" customHeight="1">
      <c r="A514" s="542"/>
      <c r="B514" s="543"/>
      <c r="C514" s="543"/>
      <c r="D514" s="543"/>
      <c r="E514" s="543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19">N486+N493+N500</f>
        <v>0</v>
      </c>
      <c r="O514" s="9">
        <f t="shared" si="219"/>
        <v>0</v>
      </c>
      <c r="P514" s="9">
        <f t="shared" si="219"/>
        <v>0</v>
      </c>
      <c r="Q514" s="9">
        <f t="shared" si="219"/>
        <v>0</v>
      </c>
      <c r="R514" s="9">
        <f t="shared" si="219"/>
        <v>0</v>
      </c>
      <c r="S514" s="9">
        <f t="shared" si="219"/>
        <v>0</v>
      </c>
      <c r="T514" s="9">
        <f t="shared" si="219"/>
        <v>0</v>
      </c>
      <c r="U514" s="9">
        <f t="shared" si="217"/>
        <v>0</v>
      </c>
      <c r="V514" s="16" t="s">
        <v>8</v>
      </c>
      <c r="W514" s="93">
        <f t="shared" ref="W514:AU518" si="220">W486+W493+W500</f>
        <v>0</v>
      </c>
      <c r="X514" s="93">
        <f t="shared" si="220"/>
        <v>0</v>
      </c>
      <c r="Y514" s="93">
        <f t="shared" si="220"/>
        <v>0</v>
      </c>
      <c r="Z514" s="93">
        <f t="shared" si="220"/>
        <v>0</v>
      </c>
      <c r="AA514" s="93">
        <f t="shared" si="220"/>
        <v>0</v>
      </c>
      <c r="AB514" s="93">
        <f t="shared" si="220"/>
        <v>0</v>
      </c>
      <c r="AC514" s="93">
        <f t="shared" si="220"/>
        <v>0</v>
      </c>
      <c r="AD514" s="93">
        <f t="shared" si="220"/>
        <v>0</v>
      </c>
      <c r="AE514" s="93">
        <f t="shared" si="220"/>
        <v>0</v>
      </c>
      <c r="AF514" s="93">
        <f t="shared" si="220"/>
        <v>0</v>
      </c>
      <c r="AG514" s="93">
        <f t="shared" si="220"/>
        <v>0</v>
      </c>
      <c r="AH514" s="9">
        <f t="shared" si="220"/>
        <v>0</v>
      </c>
      <c r="AI514" s="9">
        <f t="shared" si="220"/>
        <v>0</v>
      </c>
      <c r="AJ514" s="9">
        <f t="shared" si="220"/>
        <v>0</v>
      </c>
      <c r="AK514" s="93">
        <f t="shared" si="220"/>
        <v>0</v>
      </c>
      <c r="AL514" s="93">
        <f t="shared" si="220"/>
        <v>0</v>
      </c>
      <c r="AM514" s="93">
        <f t="shared" si="220"/>
        <v>0</v>
      </c>
      <c r="AN514" s="93">
        <f t="shared" si="220"/>
        <v>0</v>
      </c>
      <c r="AO514" s="93">
        <f t="shared" si="220"/>
        <v>0</v>
      </c>
      <c r="AP514" s="93">
        <f t="shared" si="220"/>
        <v>0</v>
      </c>
      <c r="AQ514" s="93">
        <f t="shared" si="220"/>
        <v>0</v>
      </c>
      <c r="AR514" s="93">
        <f t="shared" si="220"/>
        <v>0</v>
      </c>
      <c r="AS514" s="93">
        <f t="shared" si="220"/>
        <v>0</v>
      </c>
      <c r="AT514" s="93">
        <f t="shared" si="220"/>
        <v>0</v>
      </c>
      <c r="AU514" s="9">
        <f t="shared" si="220"/>
        <v>0</v>
      </c>
      <c r="AV514" s="302"/>
    </row>
    <row r="515" spans="1:48" ht="17.25" hidden="1" customHeight="1">
      <c r="A515" s="542"/>
      <c r="B515" s="543"/>
      <c r="C515" s="543"/>
      <c r="D515" s="543"/>
      <c r="E515" s="543"/>
      <c r="F515" s="11"/>
      <c r="G515" s="11"/>
      <c r="H515" s="11"/>
      <c r="I515" s="11"/>
      <c r="J515" s="11"/>
      <c r="K515" s="11"/>
      <c r="L515" s="20"/>
      <c r="M515" s="20"/>
      <c r="N515" s="9">
        <f t="shared" si="219"/>
        <v>0</v>
      </c>
      <c r="O515" s="9">
        <f t="shared" si="219"/>
        <v>0</v>
      </c>
      <c r="P515" s="9">
        <f t="shared" si="219"/>
        <v>0</v>
      </c>
      <c r="Q515" s="9">
        <f t="shared" si="219"/>
        <v>0</v>
      </c>
      <c r="R515" s="9">
        <f t="shared" si="219"/>
        <v>0</v>
      </c>
      <c r="S515" s="9">
        <f t="shared" si="219"/>
        <v>0</v>
      </c>
      <c r="T515" s="9">
        <f t="shared" si="219"/>
        <v>0</v>
      </c>
      <c r="U515" s="9">
        <f t="shared" si="217"/>
        <v>0</v>
      </c>
      <c r="V515" s="13" t="s">
        <v>50</v>
      </c>
      <c r="W515" s="93">
        <f t="shared" si="220"/>
        <v>0</v>
      </c>
      <c r="X515" s="93">
        <f t="shared" si="220"/>
        <v>0</v>
      </c>
      <c r="Y515" s="93">
        <f t="shared" si="220"/>
        <v>0</v>
      </c>
      <c r="Z515" s="93">
        <f t="shared" si="220"/>
        <v>0</v>
      </c>
      <c r="AA515" s="93">
        <f t="shared" si="220"/>
        <v>0</v>
      </c>
      <c r="AB515" s="93">
        <f t="shared" si="220"/>
        <v>0</v>
      </c>
      <c r="AC515" s="93">
        <f t="shared" si="220"/>
        <v>0</v>
      </c>
      <c r="AD515" s="93">
        <f t="shared" si="220"/>
        <v>0</v>
      </c>
      <c r="AE515" s="93">
        <f t="shared" si="220"/>
        <v>0</v>
      </c>
      <c r="AF515" s="93">
        <f t="shared" si="220"/>
        <v>0</v>
      </c>
      <c r="AG515" s="93">
        <f t="shared" si="220"/>
        <v>0</v>
      </c>
      <c r="AH515" s="9">
        <f t="shared" si="220"/>
        <v>0</v>
      </c>
      <c r="AI515" s="9">
        <f t="shared" si="220"/>
        <v>0</v>
      </c>
      <c r="AJ515" s="9">
        <f t="shared" si="220"/>
        <v>0</v>
      </c>
      <c r="AK515" s="93">
        <f t="shared" si="220"/>
        <v>0</v>
      </c>
      <c r="AL515" s="93">
        <f t="shared" si="220"/>
        <v>0</v>
      </c>
      <c r="AM515" s="93">
        <f t="shared" si="220"/>
        <v>0</v>
      </c>
      <c r="AN515" s="93">
        <f t="shared" si="220"/>
        <v>0</v>
      </c>
      <c r="AO515" s="93">
        <f t="shared" si="220"/>
        <v>0</v>
      </c>
      <c r="AP515" s="93">
        <f t="shared" si="220"/>
        <v>0</v>
      </c>
      <c r="AQ515" s="93">
        <f t="shared" si="220"/>
        <v>0</v>
      </c>
      <c r="AR515" s="93">
        <f t="shared" si="220"/>
        <v>0</v>
      </c>
      <c r="AS515" s="93">
        <f t="shared" si="220"/>
        <v>0</v>
      </c>
      <c r="AT515" s="93">
        <f t="shared" si="220"/>
        <v>0</v>
      </c>
      <c r="AU515" s="9">
        <f t="shared" si="220"/>
        <v>0</v>
      </c>
      <c r="AV515" s="302"/>
    </row>
    <row r="516" spans="1:48" ht="17.25" hidden="1" customHeight="1">
      <c r="A516" s="542"/>
      <c r="B516" s="543"/>
      <c r="C516" s="543"/>
      <c r="D516" s="543"/>
      <c r="E516" s="543"/>
      <c r="F516" s="11"/>
      <c r="G516" s="11"/>
      <c r="H516" s="11"/>
      <c r="I516" s="11"/>
      <c r="J516" s="11"/>
      <c r="K516" s="11"/>
      <c r="L516" s="20"/>
      <c r="M516" s="20"/>
      <c r="N516" s="9">
        <f t="shared" si="219"/>
        <v>0</v>
      </c>
      <c r="O516" s="9">
        <f t="shared" si="219"/>
        <v>0</v>
      </c>
      <c r="P516" s="9">
        <f t="shared" si="219"/>
        <v>0</v>
      </c>
      <c r="Q516" s="9">
        <f t="shared" si="219"/>
        <v>0</v>
      </c>
      <c r="R516" s="9">
        <f t="shared" si="219"/>
        <v>0</v>
      </c>
      <c r="S516" s="9">
        <f t="shared" si="219"/>
        <v>0</v>
      </c>
      <c r="T516" s="9">
        <f t="shared" si="219"/>
        <v>0</v>
      </c>
      <c r="U516" s="9">
        <f t="shared" si="217"/>
        <v>0</v>
      </c>
      <c r="V516" s="13" t="s">
        <v>51</v>
      </c>
      <c r="W516" s="93">
        <f t="shared" si="220"/>
        <v>0</v>
      </c>
      <c r="X516" s="93">
        <f t="shared" si="220"/>
        <v>0</v>
      </c>
      <c r="Y516" s="93">
        <f t="shared" si="220"/>
        <v>0</v>
      </c>
      <c r="Z516" s="93">
        <f t="shared" si="220"/>
        <v>0</v>
      </c>
      <c r="AA516" s="93">
        <f t="shared" si="220"/>
        <v>0</v>
      </c>
      <c r="AB516" s="93">
        <f t="shared" si="220"/>
        <v>0</v>
      </c>
      <c r="AC516" s="93">
        <f t="shared" si="220"/>
        <v>0</v>
      </c>
      <c r="AD516" s="93">
        <f t="shared" si="220"/>
        <v>0</v>
      </c>
      <c r="AE516" s="93">
        <f t="shared" si="220"/>
        <v>0</v>
      </c>
      <c r="AF516" s="93">
        <f t="shared" si="220"/>
        <v>0</v>
      </c>
      <c r="AG516" s="93">
        <f t="shared" si="220"/>
        <v>0</v>
      </c>
      <c r="AH516" s="9">
        <f t="shared" si="220"/>
        <v>0</v>
      </c>
      <c r="AI516" s="9">
        <f t="shared" si="220"/>
        <v>0</v>
      </c>
      <c r="AJ516" s="9">
        <f t="shared" si="220"/>
        <v>0</v>
      </c>
      <c r="AK516" s="93">
        <f t="shared" si="220"/>
        <v>0</v>
      </c>
      <c r="AL516" s="93">
        <f t="shared" si="220"/>
        <v>0</v>
      </c>
      <c r="AM516" s="93">
        <f t="shared" si="220"/>
        <v>0</v>
      </c>
      <c r="AN516" s="93">
        <f t="shared" si="220"/>
        <v>0</v>
      </c>
      <c r="AO516" s="93">
        <f t="shared" si="220"/>
        <v>0</v>
      </c>
      <c r="AP516" s="93">
        <f t="shared" si="220"/>
        <v>0</v>
      </c>
      <c r="AQ516" s="93">
        <f t="shared" si="220"/>
        <v>0</v>
      </c>
      <c r="AR516" s="93">
        <f t="shared" si="220"/>
        <v>0</v>
      </c>
      <c r="AS516" s="93">
        <f t="shared" si="220"/>
        <v>0</v>
      </c>
      <c r="AT516" s="93">
        <f t="shared" si="220"/>
        <v>0</v>
      </c>
      <c r="AU516" s="9">
        <f t="shared" si="220"/>
        <v>0</v>
      </c>
      <c r="AV516" s="302"/>
    </row>
    <row r="517" spans="1:48" ht="17.25" hidden="1" customHeight="1">
      <c r="A517" s="18"/>
      <c r="B517" s="19"/>
      <c r="C517" s="357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19"/>
        <v>0</v>
      </c>
      <c r="O517" s="9">
        <f t="shared" si="219"/>
        <v>0</v>
      </c>
      <c r="P517" s="9">
        <f t="shared" si="219"/>
        <v>0</v>
      </c>
      <c r="Q517" s="9">
        <f t="shared" si="219"/>
        <v>0</v>
      </c>
      <c r="R517" s="9">
        <f t="shared" si="219"/>
        <v>0</v>
      </c>
      <c r="S517" s="9">
        <f t="shared" si="219"/>
        <v>0</v>
      </c>
      <c r="T517" s="9">
        <f t="shared" si="219"/>
        <v>0</v>
      </c>
      <c r="U517" s="9">
        <f t="shared" si="217"/>
        <v>0</v>
      </c>
      <c r="V517" s="13" t="s">
        <v>52</v>
      </c>
      <c r="W517" s="93">
        <f t="shared" si="220"/>
        <v>0</v>
      </c>
      <c r="X517" s="93">
        <f t="shared" si="220"/>
        <v>0</v>
      </c>
      <c r="Y517" s="93">
        <f t="shared" si="220"/>
        <v>0</v>
      </c>
      <c r="Z517" s="93">
        <f t="shared" si="220"/>
        <v>0</v>
      </c>
      <c r="AA517" s="93">
        <f t="shared" si="220"/>
        <v>0</v>
      </c>
      <c r="AB517" s="93">
        <f t="shared" si="220"/>
        <v>0</v>
      </c>
      <c r="AC517" s="93">
        <f t="shared" si="220"/>
        <v>0</v>
      </c>
      <c r="AD517" s="93">
        <f t="shared" si="220"/>
        <v>0</v>
      </c>
      <c r="AE517" s="93">
        <f t="shared" si="220"/>
        <v>0</v>
      </c>
      <c r="AF517" s="93">
        <f t="shared" si="220"/>
        <v>0</v>
      </c>
      <c r="AG517" s="93">
        <f t="shared" si="220"/>
        <v>0</v>
      </c>
      <c r="AH517" s="9">
        <f t="shared" si="220"/>
        <v>0</v>
      </c>
      <c r="AI517" s="9">
        <f t="shared" si="220"/>
        <v>0</v>
      </c>
      <c r="AJ517" s="9">
        <f t="shared" si="220"/>
        <v>0</v>
      </c>
      <c r="AK517" s="93">
        <f t="shared" si="220"/>
        <v>0</v>
      </c>
      <c r="AL517" s="93">
        <f t="shared" si="220"/>
        <v>0</v>
      </c>
      <c r="AM517" s="93">
        <f t="shared" si="220"/>
        <v>0</v>
      </c>
      <c r="AN517" s="93">
        <f t="shared" si="220"/>
        <v>0</v>
      </c>
      <c r="AO517" s="93">
        <f t="shared" si="220"/>
        <v>0</v>
      </c>
      <c r="AP517" s="93">
        <f t="shared" si="220"/>
        <v>0</v>
      </c>
      <c r="AQ517" s="93">
        <f t="shared" si="220"/>
        <v>0</v>
      </c>
      <c r="AR517" s="93">
        <f t="shared" si="220"/>
        <v>0</v>
      </c>
      <c r="AS517" s="93">
        <f t="shared" si="220"/>
        <v>0</v>
      </c>
      <c r="AT517" s="93">
        <f t="shared" si="220"/>
        <v>0</v>
      </c>
      <c r="AU517" s="9">
        <f t="shared" si="220"/>
        <v>0</v>
      </c>
      <c r="AV517" s="302"/>
    </row>
    <row r="518" spans="1:48" ht="17.25" hidden="1" customHeight="1">
      <c r="A518" s="542"/>
      <c r="B518" s="543"/>
      <c r="C518" s="543"/>
      <c r="D518" s="543"/>
      <c r="E518" s="543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30">
        <f t="shared" si="219"/>
        <v>0</v>
      </c>
      <c r="O518" s="230">
        <f t="shared" si="219"/>
        <v>0</v>
      </c>
      <c r="P518" s="230">
        <f t="shared" si="219"/>
        <v>0</v>
      </c>
      <c r="Q518" s="230">
        <f t="shared" si="219"/>
        <v>0</v>
      </c>
      <c r="R518" s="230">
        <f t="shared" si="219"/>
        <v>0</v>
      </c>
      <c r="S518" s="230">
        <f t="shared" si="219"/>
        <v>0</v>
      </c>
      <c r="T518" s="230">
        <f t="shared" si="219"/>
        <v>0</v>
      </c>
      <c r="U518" s="231">
        <f>SUM(N518:T518)</f>
        <v>0</v>
      </c>
      <c r="V518" s="231" t="s">
        <v>11</v>
      </c>
      <c r="W518" s="193">
        <f t="shared" si="220"/>
        <v>0</v>
      </c>
      <c r="X518" s="193">
        <f t="shared" si="220"/>
        <v>0</v>
      </c>
      <c r="Y518" s="193">
        <f t="shared" si="220"/>
        <v>0</v>
      </c>
      <c r="Z518" s="193">
        <f t="shared" si="220"/>
        <v>0</v>
      </c>
      <c r="AA518" s="193">
        <f t="shared" si="220"/>
        <v>0</v>
      </c>
      <c r="AB518" s="193">
        <f t="shared" si="220"/>
        <v>0</v>
      </c>
      <c r="AC518" s="193">
        <f t="shared" si="220"/>
        <v>0</v>
      </c>
      <c r="AD518" s="193">
        <f t="shared" si="220"/>
        <v>0</v>
      </c>
      <c r="AE518" s="193">
        <f t="shared" si="220"/>
        <v>0</v>
      </c>
      <c r="AF518" s="193">
        <f t="shared" si="220"/>
        <v>299.62500999999997</v>
      </c>
      <c r="AG518" s="193">
        <f t="shared" si="220"/>
        <v>0</v>
      </c>
      <c r="AH518" s="230">
        <f t="shared" si="220"/>
        <v>0</v>
      </c>
      <c r="AI518" s="230">
        <f t="shared" si="220"/>
        <v>0</v>
      </c>
      <c r="AJ518" s="230">
        <f t="shared" si="220"/>
        <v>0</v>
      </c>
      <c r="AK518" s="193">
        <f t="shared" si="220"/>
        <v>299.62500999999997</v>
      </c>
      <c r="AL518" s="193">
        <f t="shared" si="220"/>
        <v>0</v>
      </c>
      <c r="AM518" s="193">
        <f t="shared" si="220"/>
        <v>0</v>
      </c>
      <c r="AN518" s="193">
        <f t="shared" si="220"/>
        <v>0</v>
      </c>
      <c r="AO518" s="193">
        <f t="shared" si="220"/>
        <v>0</v>
      </c>
      <c r="AP518" s="193">
        <f t="shared" si="220"/>
        <v>0</v>
      </c>
      <c r="AQ518" s="193">
        <f t="shared" si="220"/>
        <v>0</v>
      </c>
      <c r="AR518" s="193">
        <f t="shared" si="220"/>
        <v>0</v>
      </c>
      <c r="AS518" s="193">
        <f t="shared" si="220"/>
        <v>0</v>
      </c>
      <c r="AT518" s="193">
        <f t="shared" si="220"/>
        <v>0</v>
      </c>
      <c r="AU518" s="230">
        <f t="shared" si="220"/>
        <v>0</v>
      </c>
      <c r="AV518" s="328"/>
    </row>
    <row r="519" spans="1:48" ht="19.5" customHeight="1">
      <c r="A519" s="167"/>
      <c r="B519" s="168"/>
      <c r="C519" s="181" t="s">
        <v>919</v>
      </c>
      <c r="D519" s="180"/>
      <c r="E519" s="180"/>
      <c r="F519" s="180"/>
      <c r="G519" s="180"/>
      <c r="H519" s="180"/>
      <c r="I519" s="180"/>
      <c r="J519" s="180"/>
      <c r="K519" s="180"/>
      <c r="L519" s="180"/>
      <c r="M519" s="180"/>
      <c r="N519" s="180"/>
      <c r="O519" s="180"/>
      <c r="P519" s="180"/>
      <c r="Q519" s="237"/>
      <c r="R519" s="237"/>
      <c r="S519" s="237"/>
      <c r="T519" s="237"/>
      <c r="U519" s="89"/>
      <c r="V519" s="89"/>
      <c r="W519" s="190"/>
      <c r="X519" s="190"/>
      <c r="Y519" s="190"/>
      <c r="Z519" s="190"/>
      <c r="AA519" s="190"/>
      <c r="AB519" s="190"/>
      <c r="AC519" s="190"/>
      <c r="AD519" s="190"/>
      <c r="AE519" s="190"/>
      <c r="AF519" s="190"/>
      <c r="AG519" s="190"/>
      <c r="AH519" s="188"/>
      <c r="AI519" s="188"/>
      <c r="AJ519" s="188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88"/>
      <c r="AV519" s="302"/>
    </row>
    <row r="520" spans="1:48" ht="17.25" customHeight="1">
      <c r="A520" s="542"/>
      <c r="B520" s="543"/>
      <c r="C520" s="543"/>
      <c r="D520" s="543"/>
      <c r="E520" s="543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1">N259+N340+N427+N450+N476+N513</f>
        <v>24.568740000000002</v>
      </c>
      <c r="O520" s="9">
        <f t="shared" si="221"/>
        <v>46.592609999999993</v>
      </c>
      <c r="P520" s="9">
        <f t="shared" si="221"/>
        <v>38.215750000000007</v>
      </c>
      <c r="Q520" s="9">
        <f t="shared" si="221"/>
        <v>52.294480000000007</v>
      </c>
      <c r="R520" s="9">
        <f t="shared" si="221"/>
        <v>56.385210000000001</v>
      </c>
      <c r="S520" s="9">
        <f t="shared" si="221"/>
        <v>3.7270799999999999</v>
      </c>
      <c r="T520" s="9">
        <f t="shared" si="221"/>
        <v>3.72648</v>
      </c>
      <c r="U520" s="9">
        <f>SUM(N520:T520)</f>
        <v>225.51035000000002</v>
      </c>
      <c r="V520" s="16" t="s">
        <v>3</v>
      </c>
      <c r="W520" s="93">
        <f t="shared" ref="W520:AU524" si="222">W259+W340+W427+W450+W476+W513</f>
        <v>52294.48</v>
      </c>
      <c r="X520" s="93">
        <f t="shared" si="222"/>
        <v>5707.4179999999997</v>
      </c>
      <c r="Y520" s="93">
        <f t="shared" si="222"/>
        <v>0</v>
      </c>
      <c r="Z520" s="93">
        <f t="shared" si="222"/>
        <v>0</v>
      </c>
      <c r="AA520" s="93">
        <f t="shared" si="222"/>
        <v>0</v>
      </c>
      <c r="AB520" s="93">
        <f t="shared" si="222"/>
        <v>0</v>
      </c>
      <c r="AC520" s="93">
        <f t="shared" si="222"/>
        <v>0</v>
      </c>
      <c r="AD520" s="93">
        <f t="shared" si="222"/>
        <v>0</v>
      </c>
      <c r="AE520" s="93">
        <f t="shared" si="222"/>
        <v>24.7</v>
      </c>
      <c r="AF520" s="93">
        <f t="shared" si="222"/>
        <v>324.32500999999996</v>
      </c>
      <c r="AG520" s="93">
        <f t="shared" si="222"/>
        <v>2757.1019999999999</v>
      </c>
      <c r="AH520" s="9">
        <f t="shared" si="222"/>
        <v>870.53</v>
      </c>
      <c r="AI520" s="9">
        <f t="shared" si="222"/>
        <v>870.53</v>
      </c>
      <c r="AJ520" s="9">
        <f t="shared" si="222"/>
        <v>870.53</v>
      </c>
      <c r="AK520" s="93">
        <f t="shared" si="222"/>
        <v>7672.6915599999993</v>
      </c>
      <c r="AL520" s="93">
        <f t="shared" si="222"/>
        <v>0</v>
      </c>
      <c r="AM520" s="93">
        <f t="shared" si="222"/>
        <v>0</v>
      </c>
      <c r="AN520" s="93">
        <f t="shared" si="222"/>
        <v>0</v>
      </c>
      <c r="AO520" s="93">
        <f t="shared" si="222"/>
        <v>0</v>
      </c>
      <c r="AP520" s="93">
        <f t="shared" si="222"/>
        <v>0</v>
      </c>
      <c r="AQ520" s="93">
        <f t="shared" si="222"/>
        <v>0</v>
      </c>
      <c r="AR520" s="93">
        <f t="shared" si="222"/>
        <v>0</v>
      </c>
      <c r="AS520" s="93">
        <f t="shared" si="222"/>
        <v>0</v>
      </c>
      <c r="AT520" s="93">
        <f t="shared" si="222"/>
        <v>0</v>
      </c>
      <c r="AU520" s="9">
        <f t="shared" si="222"/>
        <v>0</v>
      </c>
      <c r="AV520" s="302"/>
    </row>
    <row r="521" spans="1:48" ht="18.75" customHeight="1">
      <c r="A521" s="542"/>
      <c r="B521" s="543"/>
      <c r="C521" s="543"/>
      <c r="D521" s="543"/>
      <c r="E521" s="543"/>
      <c r="F521" s="11"/>
      <c r="G521" s="11"/>
      <c r="H521" s="11"/>
      <c r="I521" s="11"/>
      <c r="J521" s="11"/>
      <c r="K521" s="11"/>
      <c r="L521" s="20"/>
      <c r="M521" s="20"/>
      <c r="N521" s="9">
        <f t="shared" si="221"/>
        <v>92.684110000000004</v>
      </c>
      <c r="O521" s="9">
        <f t="shared" si="221"/>
        <v>13.77323</v>
      </c>
      <c r="P521" s="9">
        <f t="shared" si="221"/>
        <v>12.942970000000001</v>
      </c>
      <c r="Q521" s="9">
        <f t="shared" si="221"/>
        <v>172.2159</v>
      </c>
      <c r="R521" s="9">
        <f t="shared" si="221"/>
        <v>218.92349000000004</v>
      </c>
      <c r="S521" s="9">
        <f t="shared" si="221"/>
        <v>119.20491000000001</v>
      </c>
      <c r="T521" s="9">
        <f t="shared" si="221"/>
        <v>119.10493000000001</v>
      </c>
      <c r="U521" s="9">
        <f t="shared" ref="U521:U525" si="223">SUM(N521:T521)</f>
        <v>748.84954000000005</v>
      </c>
      <c r="V521" s="16" t="s">
        <v>8</v>
      </c>
      <c r="W521" s="93">
        <f t="shared" si="222"/>
        <v>172315.9</v>
      </c>
      <c r="X521" s="93">
        <f t="shared" si="222"/>
        <v>52759.93</v>
      </c>
      <c r="Y521" s="93">
        <f t="shared" si="222"/>
        <v>1070</v>
      </c>
      <c r="Z521" s="93">
        <f t="shared" si="222"/>
        <v>1070</v>
      </c>
      <c r="AA521" s="93">
        <f t="shared" si="222"/>
        <v>1070</v>
      </c>
      <c r="AB521" s="93">
        <f t="shared" si="222"/>
        <v>1070</v>
      </c>
      <c r="AC521" s="93">
        <f t="shared" si="222"/>
        <v>1070</v>
      </c>
      <c r="AD521" s="93">
        <f t="shared" si="222"/>
        <v>1070</v>
      </c>
      <c r="AE521" s="93">
        <f t="shared" si="222"/>
        <v>1070</v>
      </c>
      <c r="AF521" s="93">
        <f t="shared" si="222"/>
        <v>1476.5677700000001</v>
      </c>
      <c r="AG521" s="93">
        <f t="shared" si="222"/>
        <v>1720.587</v>
      </c>
      <c r="AH521" s="9">
        <f t="shared" si="222"/>
        <v>0</v>
      </c>
      <c r="AI521" s="9">
        <f t="shared" si="222"/>
        <v>0</v>
      </c>
      <c r="AJ521" s="9">
        <f t="shared" si="222"/>
        <v>0</v>
      </c>
      <c r="AK521" s="93">
        <f t="shared" si="222"/>
        <v>2716.5277699999997</v>
      </c>
      <c r="AL521" s="93">
        <f t="shared" si="222"/>
        <v>0</v>
      </c>
      <c r="AM521" s="93">
        <f t="shared" si="222"/>
        <v>0</v>
      </c>
      <c r="AN521" s="93">
        <f t="shared" si="222"/>
        <v>0</v>
      </c>
      <c r="AO521" s="93">
        <f t="shared" si="222"/>
        <v>0</v>
      </c>
      <c r="AP521" s="93">
        <f t="shared" si="222"/>
        <v>0</v>
      </c>
      <c r="AQ521" s="93">
        <f t="shared" si="222"/>
        <v>0</v>
      </c>
      <c r="AR521" s="93">
        <f t="shared" si="222"/>
        <v>0</v>
      </c>
      <c r="AS521" s="93">
        <f t="shared" si="222"/>
        <v>0</v>
      </c>
      <c r="AT521" s="93">
        <f t="shared" si="222"/>
        <v>0</v>
      </c>
      <c r="AU521" s="9">
        <f t="shared" si="222"/>
        <v>0</v>
      </c>
      <c r="AV521" s="302"/>
    </row>
    <row r="522" spans="1:48" ht="17.25" customHeight="1">
      <c r="A522" s="542"/>
      <c r="B522" s="543"/>
      <c r="C522" s="543"/>
      <c r="D522" s="543"/>
      <c r="E522" s="543"/>
      <c r="F522" s="11"/>
      <c r="G522" s="11"/>
      <c r="H522" s="11"/>
      <c r="I522" s="11"/>
      <c r="J522" s="11"/>
      <c r="K522" s="11"/>
      <c r="L522" s="20"/>
      <c r="M522" s="20"/>
      <c r="N522" s="9">
        <f t="shared" si="221"/>
        <v>0</v>
      </c>
      <c r="O522" s="9">
        <f t="shared" si="221"/>
        <v>0</v>
      </c>
      <c r="P522" s="9">
        <f t="shared" si="221"/>
        <v>0</v>
      </c>
      <c r="Q522" s="9">
        <f t="shared" si="221"/>
        <v>0</v>
      </c>
      <c r="R522" s="9">
        <f t="shared" si="221"/>
        <v>73.918109999999999</v>
      </c>
      <c r="S522" s="9">
        <f t="shared" si="221"/>
        <v>58.198</v>
      </c>
      <c r="T522" s="9">
        <f t="shared" si="221"/>
        <v>58.198</v>
      </c>
      <c r="U522" s="9">
        <f t="shared" si="223"/>
        <v>190.31411</v>
      </c>
      <c r="V522" s="13" t="s">
        <v>50</v>
      </c>
      <c r="W522" s="93">
        <f t="shared" si="222"/>
        <v>0</v>
      </c>
      <c r="X522" s="93">
        <f t="shared" si="222"/>
        <v>0</v>
      </c>
      <c r="Y522" s="93">
        <f t="shared" si="222"/>
        <v>0</v>
      </c>
      <c r="Z522" s="93">
        <f t="shared" si="222"/>
        <v>0</v>
      </c>
      <c r="AA522" s="93">
        <f t="shared" si="222"/>
        <v>0</v>
      </c>
      <c r="AB522" s="93">
        <f t="shared" si="222"/>
        <v>0</v>
      </c>
      <c r="AC522" s="93">
        <f t="shared" si="222"/>
        <v>0</v>
      </c>
      <c r="AD522" s="93">
        <f t="shared" si="222"/>
        <v>0</v>
      </c>
      <c r="AE522" s="93">
        <f t="shared" si="222"/>
        <v>0</v>
      </c>
      <c r="AF522" s="93">
        <f t="shared" si="222"/>
        <v>0</v>
      </c>
      <c r="AG522" s="93">
        <f t="shared" si="222"/>
        <v>0</v>
      </c>
      <c r="AH522" s="9">
        <f t="shared" si="222"/>
        <v>0</v>
      </c>
      <c r="AI522" s="9">
        <f t="shared" si="222"/>
        <v>0</v>
      </c>
      <c r="AJ522" s="9">
        <f t="shared" si="222"/>
        <v>0</v>
      </c>
      <c r="AK522" s="93">
        <f t="shared" si="222"/>
        <v>0</v>
      </c>
      <c r="AL522" s="93">
        <f t="shared" si="222"/>
        <v>0</v>
      </c>
      <c r="AM522" s="93">
        <f t="shared" si="222"/>
        <v>0</v>
      </c>
      <c r="AN522" s="93">
        <f t="shared" si="222"/>
        <v>0</v>
      </c>
      <c r="AO522" s="93">
        <f t="shared" si="222"/>
        <v>0</v>
      </c>
      <c r="AP522" s="93">
        <f t="shared" si="222"/>
        <v>0</v>
      </c>
      <c r="AQ522" s="93">
        <f t="shared" si="222"/>
        <v>0</v>
      </c>
      <c r="AR522" s="93">
        <f t="shared" si="222"/>
        <v>0</v>
      </c>
      <c r="AS522" s="93">
        <f t="shared" si="222"/>
        <v>0</v>
      </c>
      <c r="AT522" s="93">
        <f t="shared" si="222"/>
        <v>0</v>
      </c>
      <c r="AU522" s="9">
        <f t="shared" si="222"/>
        <v>0</v>
      </c>
      <c r="AV522" s="302"/>
    </row>
    <row r="523" spans="1:48" ht="17.25" customHeight="1">
      <c r="A523" s="542"/>
      <c r="B523" s="543"/>
      <c r="C523" s="543"/>
      <c r="D523" s="543"/>
      <c r="E523" s="543"/>
      <c r="F523" s="11"/>
      <c r="G523" s="11"/>
      <c r="H523" s="11"/>
      <c r="I523" s="11"/>
      <c r="J523" s="11"/>
      <c r="K523" s="11"/>
      <c r="L523" s="20"/>
      <c r="M523" s="20"/>
      <c r="N523" s="9">
        <f t="shared" si="221"/>
        <v>0</v>
      </c>
      <c r="O523" s="9">
        <f t="shared" si="221"/>
        <v>0</v>
      </c>
      <c r="P523" s="9">
        <f t="shared" si="221"/>
        <v>0</v>
      </c>
      <c r="Q523" s="9">
        <f t="shared" si="221"/>
        <v>0</v>
      </c>
      <c r="R523" s="9">
        <f t="shared" si="221"/>
        <v>0</v>
      </c>
      <c r="S523" s="9">
        <f t="shared" si="221"/>
        <v>0</v>
      </c>
      <c r="T523" s="9">
        <f t="shared" si="221"/>
        <v>0</v>
      </c>
      <c r="U523" s="9">
        <f t="shared" si="223"/>
        <v>0</v>
      </c>
      <c r="V523" s="13" t="s">
        <v>51</v>
      </c>
      <c r="W523" s="93">
        <f t="shared" si="222"/>
        <v>0</v>
      </c>
      <c r="X523" s="93">
        <f t="shared" si="222"/>
        <v>0</v>
      </c>
      <c r="Y523" s="93">
        <f t="shared" si="222"/>
        <v>0</v>
      </c>
      <c r="Z523" s="93">
        <f t="shared" si="222"/>
        <v>0</v>
      </c>
      <c r="AA523" s="93">
        <f t="shared" si="222"/>
        <v>0</v>
      </c>
      <c r="AB523" s="93">
        <f t="shared" si="222"/>
        <v>0</v>
      </c>
      <c r="AC523" s="93">
        <f t="shared" si="222"/>
        <v>0</v>
      </c>
      <c r="AD523" s="93">
        <f t="shared" si="222"/>
        <v>0</v>
      </c>
      <c r="AE523" s="93">
        <f t="shared" si="222"/>
        <v>0</v>
      </c>
      <c r="AF523" s="93">
        <f t="shared" si="222"/>
        <v>0</v>
      </c>
      <c r="AG523" s="93">
        <f t="shared" si="222"/>
        <v>0</v>
      </c>
      <c r="AH523" s="9">
        <f t="shared" si="222"/>
        <v>0</v>
      </c>
      <c r="AI523" s="9">
        <f t="shared" si="222"/>
        <v>0</v>
      </c>
      <c r="AJ523" s="9">
        <f t="shared" si="222"/>
        <v>0</v>
      </c>
      <c r="AK523" s="93">
        <f t="shared" si="222"/>
        <v>0</v>
      </c>
      <c r="AL523" s="93">
        <f t="shared" si="222"/>
        <v>0</v>
      </c>
      <c r="AM523" s="93">
        <f t="shared" si="222"/>
        <v>0</v>
      </c>
      <c r="AN523" s="93">
        <f t="shared" si="222"/>
        <v>0</v>
      </c>
      <c r="AO523" s="93">
        <f t="shared" si="222"/>
        <v>0</v>
      </c>
      <c r="AP523" s="93">
        <f t="shared" si="222"/>
        <v>0</v>
      </c>
      <c r="AQ523" s="93">
        <f t="shared" si="222"/>
        <v>0</v>
      </c>
      <c r="AR523" s="93">
        <f t="shared" si="222"/>
        <v>0</v>
      </c>
      <c r="AS523" s="93">
        <f t="shared" si="222"/>
        <v>0</v>
      </c>
      <c r="AT523" s="93">
        <f t="shared" si="222"/>
        <v>0</v>
      </c>
      <c r="AU523" s="9">
        <f t="shared" si="222"/>
        <v>0</v>
      </c>
      <c r="AV523" s="302"/>
    </row>
    <row r="524" spans="1:48" ht="17.25" customHeight="1">
      <c r="A524" s="18"/>
      <c r="B524" s="19"/>
      <c r="C524" s="357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1"/>
        <v>135.50400999999999</v>
      </c>
      <c r="O524" s="9">
        <f t="shared" si="221"/>
        <v>36.499809999999997</v>
      </c>
      <c r="P524" s="9">
        <f t="shared" si="221"/>
        <v>0</v>
      </c>
      <c r="Q524" s="9">
        <f t="shared" si="221"/>
        <v>2.23428</v>
      </c>
      <c r="R524" s="9">
        <f t="shared" si="221"/>
        <v>426.80938000000003</v>
      </c>
      <c r="S524" s="9">
        <f t="shared" si="221"/>
        <v>698.72804999999994</v>
      </c>
      <c r="T524" s="9">
        <f t="shared" si="221"/>
        <v>0</v>
      </c>
      <c r="U524" s="9">
        <f t="shared" si="223"/>
        <v>1299.7755299999999</v>
      </c>
      <c r="V524" s="13" t="s">
        <v>52</v>
      </c>
      <c r="W524" s="93">
        <f t="shared" si="222"/>
        <v>2234.2800000000002</v>
      </c>
      <c r="X524" s="93">
        <f t="shared" si="222"/>
        <v>0</v>
      </c>
      <c r="Y524" s="93">
        <f t="shared" si="222"/>
        <v>0</v>
      </c>
      <c r="Z524" s="93">
        <f t="shared" si="222"/>
        <v>0</v>
      </c>
      <c r="AA524" s="93">
        <f t="shared" si="222"/>
        <v>0</v>
      </c>
      <c r="AB524" s="93">
        <f t="shared" si="222"/>
        <v>0</v>
      </c>
      <c r="AC524" s="93">
        <f t="shared" si="222"/>
        <v>0</v>
      </c>
      <c r="AD524" s="93">
        <f t="shared" si="222"/>
        <v>0</v>
      </c>
      <c r="AE524" s="93">
        <f t="shared" si="222"/>
        <v>0</v>
      </c>
      <c r="AF524" s="93">
        <f t="shared" si="222"/>
        <v>0</v>
      </c>
      <c r="AG524" s="93">
        <f t="shared" si="222"/>
        <v>0</v>
      </c>
      <c r="AH524" s="9">
        <f t="shared" si="222"/>
        <v>0</v>
      </c>
      <c r="AI524" s="9">
        <f t="shared" si="222"/>
        <v>0</v>
      </c>
      <c r="AJ524" s="9">
        <f t="shared" si="222"/>
        <v>0</v>
      </c>
      <c r="AK524" s="93">
        <f t="shared" si="222"/>
        <v>11.5</v>
      </c>
      <c r="AL524" s="93">
        <f t="shared" si="222"/>
        <v>0</v>
      </c>
      <c r="AM524" s="93">
        <f t="shared" si="222"/>
        <v>0</v>
      </c>
      <c r="AN524" s="93">
        <f t="shared" si="222"/>
        <v>0</v>
      </c>
      <c r="AO524" s="93">
        <f t="shared" si="222"/>
        <v>0</v>
      </c>
      <c r="AP524" s="93">
        <f t="shared" si="222"/>
        <v>0</v>
      </c>
      <c r="AQ524" s="93">
        <f t="shared" si="222"/>
        <v>0</v>
      </c>
      <c r="AR524" s="93">
        <f t="shared" si="222"/>
        <v>0</v>
      </c>
      <c r="AS524" s="93">
        <f t="shared" si="222"/>
        <v>0</v>
      </c>
      <c r="AT524" s="93">
        <f t="shared" si="222"/>
        <v>0</v>
      </c>
      <c r="AU524" s="9">
        <f t="shared" si="222"/>
        <v>0</v>
      </c>
      <c r="AV524" s="302"/>
    </row>
    <row r="525" spans="1:48" ht="17.25" customHeight="1">
      <c r="A525" s="18"/>
      <c r="B525" s="19"/>
      <c r="C525" s="357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24">O264</f>
        <v>196.47309999999999</v>
      </c>
      <c r="P525" s="9">
        <f t="shared" si="224"/>
        <v>0</v>
      </c>
      <c r="Q525" s="9">
        <f t="shared" si="224"/>
        <v>0</v>
      </c>
      <c r="R525" s="9">
        <f t="shared" si="224"/>
        <v>0</v>
      </c>
      <c r="S525" s="9">
        <f t="shared" si="224"/>
        <v>0</v>
      </c>
      <c r="T525" s="9">
        <f t="shared" si="224"/>
        <v>0</v>
      </c>
      <c r="U525" s="9">
        <f t="shared" si="223"/>
        <v>545.41428999999994</v>
      </c>
      <c r="V525" s="13" t="s">
        <v>202</v>
      </c>
      <c r="W525" s="93">
        <f t="shared" ref="W525:AU525" si="225">W264</f>
        <v>0</v>
      </c>
      <c r="X525" s="93">
        <f t="shared" si="225"/>
        <v>0</v>
      </c>
      <c r="Y525" s="93">
        <f t="shared" si="225"/>
        <v>0</v>
      </c>
      <c r="Z525" s="93">
        <f t="shared" si="225"/>
        <v>0</v>
      </c>
      <c r="AA525" s="93">
        <f t="shared" si="225"/>
        <v>0</v>
      </c>
      <c r="AB525" s="93">
        <f t="shared" si="225"/>
        <v>0</v>
      </c>
      <c r="AC525" s="93">
        <f t="shared" si="225"/>
        <v>0</v>
      </c>
      <c r="AD525" s="93">
        <f t="shared" si="225"/>
        <v>0</v>
      </c>
      <c r="AE525" s="93">
        <f t="shared" si="225"/>
        <v>0</v>
      </c>
      <c r="AF525" s="93">
        <f t="shared" si="225"/>
        <v>0</v>
      </c>
      <c r="AG525" s="93">
        <f t="shared" si="225"/>
        <v>0</v>
      </c>
      <c r="AH525" s="9">
        <f t="shared" si="225"/>
        <v>0</v>
      </c>
      <c r="AI525" s="9">
        <f t="shared" si="225"/>
        <v>0</v>
      </c>
      <c r="AJ525" s="9">
        <f t="shared" si="225"/>
        <v>0</v>
      </c>
      <c r="AK525" s="93">
        <f t="shared" si="225"/>
        <v>0</v>
      </c>
      <c r="AL525" s="93">
        <f t="shared" si="225"/>
        <v>0</v>
      </c>
      <c r="AM525" s="93">
        <f t="shared" si="225"/>
        <v>0</v>
      </c>
      <c r="AN525" s="93">
        <f t="shared" si="225"/>
        <v>0</v>
      </c>
      <c r="AO525" s="93">
        <f t="shared" si="225"/>
        <v>0</v>
      </c>
      <c r="AP525" s="93">
        <f t="shared" si="225"/>
        <v>0</v>
      </c>
      <c r="AQ525" s="93">
        <f t="shared" si="225"/>
        <v>0</v>
      </c>
      <c r="AR525" s="93">
        <f t="shared" si="225"/>
        <v>0</v>
      </c>
      <c r="AS525" s="93">
        <f t="shared" si="225"/>
        <v>0</v>
      </c>
      <c r="AT525" s="93">
        <f t="shared" si="225"/>
        <v>0</v>
      </c>
      <c r="AU525" s="9">
        <f t="shared" si="225"/>
        <v>0</v>
      </c>
      <c r="AV525" s="302"/>
    </row>
    <row r="526" spans="1:48" ht="17.25" customHeight="1">
      <c r="A526" s="542"/>
      <c r="B526" s="543"/>
      <c r="C526" s="543"/>
      <c r="D526" s="543"/>
      <c r="E526" s="543"/>
      <c r="F526" s="11"/>
      <c r="G526" s="11"/>
      <c r="H526" s="11"/>
      <c r="I526" s="11"/>
      <c r="J526" s="11"/>
      <c r="K526" s="11"/>
      <c r="L526" s="9">
        <f t="shared" ref="L526:T526" si="226">L265+L345+L432+L455+L481+L518</f>
        <v>3870.5491700000002</v>
      </c>
      <c r="M526" s="9">
        <f t="shared" si="226"/>
        <v>2276.3398100000009</v>
      </c>
      <c r="N526" s="230">
        <f t="shared" si="226"/>
        <v>601.69805000000008</v>
      </c>
      <c r="O526" s="230">
        <f t="shared" si="226"/>
        <v>293.33875</v>
      </c>
      <c r="P526" s="230">
        <f t="shared" si="226"/>
        <v>51.15872000000001</v>
      </c>
      <c r="Q526" s="230">
        <f t="shared" si="226"/>
        <v>226.74466000000001</v>
      </c>
      <c r="R526" s="230">
        <f t="shared" si="226"/>
        <v>776.03619000000003</v>
      </c>
      <c r="S526" s="230">
        <f t="shared" si="226"/>
        <v>879.85803999999996</v>
      </c>
      <c r="T526" s="230">
        <f t="shared" si="226"/>
        <v>181.02941000000001</v>
      </c>
      <c r="U526" s="231">
        <f>SUM(N526:T526)</f>
        <v>3009.86382</v>
      </c>
      <c r="V526" s="337" t="s">
        <v>11</v>
      </c>
      <c r="W526" s="338">
        <f t="shared" ref="W526:AU526" si="227">W265+W345+W432+W455+W481+W518</f>
        <v>226844.65999999997</v>
      </c>
      <c r="X526" s="338">
        <f t="shared" si="227"/>
        <v>58467.347999999998</v>
      </c>
      <c r="Y526" s="338">
        <f t="shared" si="227"/>
        <v>1070</v>
      </c>
      <c r="Z526" s="338">
        <f t="shared" si="227"/>
        <v>1070</v>
      </c>
      <c r="AA526" s="338">
        <f t="shared" si="227"/>
        <v>1070</v>
      </c>
      <c r="AB526" s="338">
        <f t="shared" si="227"/>
        <v>1070</v>
      </c>
      <c r="AC526" s="338">
        <f t="shared" si="227"/>
        <v>1070</v>
      </c>
      <c r="AD526" s="338">
        <f t="shared" si="227"/>
        <v>1070</v>
      </c>
      <c r="AE526" s="338">
        <f t="shared" si="227"/>
        <v>1094.7</v>
      </c>
      <c r="AF526" s="339">
        <f t="shared" si="227"/>
        <v>1800.8927800000001</v>
      </c>
      <c r="AG526" s="338">
        <f t="shared" si="227"/>
        <v>4477.6890000000003</v>
      </c>
      <c r="AH526" s="230">
        <f t="shared" si="227"/>
        <v>870.53</v>
      </c>
      <c r="AI526" s="230">
        <f t="shared" si="227"/>
        <v>870.53</v>
      </c>
      <c r="AJ526" s="230">
        <f t="shared" si="227"/>
        <v>870.53</v>
      </c>
      <c r="AK526" s="193">
        <f t="shared" si="227"/>
        <v>10400.71933</v>
      </c>
      <c r="AL526" s="193">
        <f t="shared" si="227"/>
        <v>10150.356</v>
      </c>
      <c r="AM526" s="193">
        <f t="shared" si="227"/>
        <v>0</v>
      </c>
      <c r="AN526" s="193">
        <f t="shared" si="227"/>
        <v>0</v>
      </c>
      <c r="AO526" s="193">
        <f t="shared" si="227"/>
        <v>0</v>
      </c>
      <c r="AP526" s="193">
        <f t="shared" si="227"/>
        <v>0</v>
      </c>
      <c r="AQ526" s="193">
        <f t="shared" si="227"/>
        <v>0</v>
      </c>
      <c r="AR526" s="193">
        <f t="shared" si="227"/>
        <v>0</v>
      </c>
      <c r="AS526" s="193">
        <f t="shared" si="227"/>
        <v>0</v>
      </c>
      <c r="AT526" s="193">
        <f t="shared" si="227"/>
        <v>0</v>
      </c>
      <c r="AU526" s="230">
        <f t="shared" si="227"/>
        <v>0</v>
      </c>
      <c r="AV526" s="328"/>
    </row>
    <row r="527" spans="1:48" s="84" customFormat="1" ht="17.25" customHeight="1">
      <c r="A527" s="167"/>
      <c r="B527" s="168"/>
      <c r="C527" s="174" t="s">
        <v>918</v>
      </c>
      <c r="D527" s="168"/>
      <c r="E527" s="168"/>
      <c r="F527" s="169"/>
      <c r="G527" s="169"/>
      <c r="H527" s="169"/>
      <c r="I527" s="169"/>
      <c r="J527" s="169"/>
      <c r="K527" s="169"/>
      <c r="L527" s="83"/>
      <c r="M527" s="83"/>
      <c r="N527" s="237"/>
      <c r="O527" s="237"/>
      <c r="P527" s="237"/>
      <c r="Q527" s="237"/>
      <c r="R527" s="237"/>
      <c r="S527" s="237"/>
      <c r="T527" s="237"/>
      <c r="U527" s="89"/>
      <c r="V527" s="89"/>
      <c r="W527" s="238"/>
      <c r="X527" s="238"/>
      <c r="Y527" s="238"/>
      <c r="Z527" s="238"/>
      <c r="AA527" s="238"/>
      <c r="AB527" s="238"/>
      <c r="AC527" s="238"/>
      <c r="AD527" s="238"/>
      <c r="AE527" s="238"/>
      <c r="AF527" s="238"/>
      <c r="AG527" s="238"/>
      <c r="AH527" s="239"/>
      <c r="AI527" s="239"/>
      <c r="AJ527" s="239"/>
      <c r="AK527" s="238"/>
      <c r="AL527" s="238"/>
      <c r="AM527" s="238"/>
      <c r="AN527" s="238"/>
      <c r="AO527" s="238"/>
      <c r="AP527" s="238"/>
      <c r="AQ527" s="238"/>
      <c r="AR527" s="238"/>
      <c r="AS527" s="238"/>
      <c r="AT527" s="238"/>
      <c r="AU527" s="239"/>
      <c r="AV527" s="331"/>
    </row>
    <row r="528" spans="1:48" ht="15.75" hidden="1" customHeight="1">
      <c r="A528" s="459" t="s">
        <v>626</v>
      </c>
      <c r="B528" s="460"/>
      <c r="C528" s="460"/>
      <c r="D528" s="460"/>
      <c r="E528" s="460"/>
      <c r="F528" s="460"/>
      <c r="G528" s="460"/>
      <c r="H528" s="460"/>
      <c r="I528" s="460"/>
      <c r="J528" s="460"/>
      <c r="K528" s="460"/>
      <c r="L528" s="460"/>
      <c r="M528" s="460"/>
      <c r="N528" s="460"/>
      <c r="O528" s="460"/>
      <c r="P528" s="460"/>
      <c r="Q528" s="460"/>
      <c r="R528" s="460"/>
      <c r="S528" s="460"/>
      <c r="T528" s="460"/>
      <c r="U528" s="460"/>
      <c r="V528" s="460"/>
      <c r="W528" s="461"/>
      <c r="X528" s="461"/>
      <c r="Y528" s="461"/>
      <c r="Z528" s="461"/>
      <c r="AA528" s="461"/>
      <c r="AB528" s="461"/>
      <c r="AC528" s="461"/>
      <c r="AD528" s="461"/>
      <c r="AE528" s="461"/>
      <c r="AF528" s="461"/>
      <c r="AG528" s="461"/>
      <c r="AH528" s="461"/>
      <c r="AI528" s="461"/>
      <c r="AJ528" s="461"/>
      <c r="AK528" s="461"/>
      <c r="AL528" s="461"/>
      <c r="AM528" s="461"/>
      <c r="AN528" s="461"/>
      <c r="AO528" s="461"/>
      <c r="AP528" s="461"/>
      <c r="AQ528" s="461"/>
      <c r="AR528" s="461"/>
      <c r="AS528" s="461"/>
      <c r="AT528" s="461"/>
      <c r="AU528" s="461"/>
      <c r="AV528" s="462"/>
    </row>
    <row r="529" spans="1:48" ht="15.75" hidden="1" customHeight="1">
      <c r="A529" s="459" t="s">
        <v>627</v>
      </c>
      <c r="B529" s="460"/>
      <c r="C529" s="460"/>
      <c r="D529" s="460"/>
      <c r="E529" s="460"/>
      <c r="F529" s="460"/>
      <c r="G529" s="460"/>
      <c r="H529" s="460"/>
      <c r="I529" s="460"/>
      <c r="J529" s="460"/>
      <c r="K529" s="460"/>
      <c r="L529" s="460"/>
      <c r="M529" s="460"/>
      <c r="N529" s="460"/>
      <c r="O529" s="460"/>
      <c r="P529" s="460"/>
      <c r="Q529" s="460"/>
      <c r="R529" s="460"/>
      <c r="S529" s="460"/>
      <c r="T529" s="460"/>
      <c r="U529" s="460"/>
      <c r="V529" s="460"/>
      <c r="W529" s="461"/>
      <c r="X529" s="461"/>
      <c r="Y529" s="461"/>
      <c r="Z529" s="461"/>
      <c r="AA529" s="461"/>
      <c r="AB529" s="461"/>
      <c r="AC529" s="461"/>
      <c r="AD529" s="461"/>
      <c r="AE529" s="461"/>
      <c r="AF529" s="461"/>
      <c r="AG529" s="461"/>
      <c r="AH529" s="461"/>
      <c r="AI529" s="461"/>
      <c r="AJ529" s="461"/>
      <c r="AK529" s="461"/>
      <c r="AL529" s="461"/>
      <c r="AM529" s="461"/>
      <c r="AN529" s="461"/>
      <c r="AO529" s="461"/>
      <c r="AP529" s="461"/>
      <c r="AQ529" s="461"/>
      <c r="AR529" s="461"/>
      <c r="AS529" s="461"/>
      <c r="AT529" s="461"/>
      <c r="AU529" s="461"/>
      <c r="AV529" s="462"/>
    </row>
    <row r="530" spans="1:48" ht="19.5" hidden="1" customHeight="1">
      <c r="A530" s="556" t="s">
        <v>628</v>
      </c>
      <c r="B530" s="557"/>
      <c r="C530" s="557"/>
      <c r="D530" s="557"/>
      <c r="E530" s="557"/>
      <c r="F530" s="557"/>
      <c r="G530" s="557"/>
      <c r="H530" s="557"/>
      <c r="I530" s="557"/>
      <c r="J530" s="557"/>
      <c r="K530" s="557"/>
      <c r="L530" s="557"/>
      <c r="M530" s="557"/>
      <c r="N530" s="557"/>
      <c r="O530" s="557"/>
      <c r="P530" s="557"/>
      <c r="Q530" s="557"/>
      <c r="R530" s="557"/>
      <c r="S530" s="557"/>
      <c r="T530" s="557"/>
      <c r="U530" s="557"/>
      <c r="V530" s="557"/>
      <c r="W530" s="558"/>
      <c r="X530" s="558"/>
      <c r="Y530" s="558"/>
      <c r="Z530" s="558"/>
      <c r="AA530" s="558"/>
      <c r="AB530" s="558"/>
      <c r="AC530" s="558"/>
      <c r="AD530" s="558"/>
      <c r="AE530" s="558"/>
      <c r="AF530" s="558"/>
      <c r="AG530" s="558"/>
      <c r="AH530" s="558"/>
      <c r="AI530" s="558"/>
      <c r="AJ530" s="558"/>
      <c r="AK530" s="558"/>
      <c r="AL530" s="558"/>
      <c r="AM530" s="558"/>
      <c r="AN530" s="558"/>
      <c r="AO530" s="558"/>
      <c r="AP530" s="558"/>
      <c r="AQ530" s="558"/>
      <c r="AR530" s="558"/>
      <c r="AS530" s="558"/>
      <c r="AT530" s="558"/>
      <c r="AU530" s="558"/>
      <c r="AV530" s="559"/>
    </row>
    <row r="531" spans="1:48" ht="19.5" customHeight="1">
      <c r="A531" s="551" t="s">
        <v>53</v>
      </c>
      <c r="B531" s="552" t="s">
        <v>346</v>
      </c>
      <c r="C531" s="656" t="s">
        <v>629</v>
      </c>
      <c r="D531" s="553" t="s">
        <v>630</v>
      </c>
      <c r="E531" s="554" t="s">
        <v>631</v>
      </c>
      <c r="F531" s="82" t="s">
        <v>18</v>
      </c>
      <c r="G531" s="82" t="s">
        <v>20</v>
      </c>
      <c r="H531" s="82" t="s">
        <v>59</v>
      </c>
      <c r="I531" s="82" t="s">
        <v>632</v>
      </c>
      <c r="J531" s="555">
        <v>2019</v>
      </c>
      <c r="K531" s="555">
        <v>2021</v>
      </c>
      <c r="L531" s="572">
        <v>74.498999999999995</v>
      </c>
      <c r="M531" s="572">
        <f>Q536+R536+S536+T536</f>
        <v>0</v>
      </c>
      <c r="N531" s="83">
        <v>0</v>
      </c>
      <c r="O531" s="83">
        <v>0</v>
      </c>
      <c r="P531" s="83">
        <v>0</v>
      </c>
      <c r="Q531" s="83">
        <v>0</v>
      </c>
      <c r="R531" s="83">
        <v>0</v>
      </c>
      <c r="S531" s="83">
        <v>0</v>
      </c>
      <c r="T531" s="83">
        <v>0</v>
      </c>
      <c r="U531" s="83">
        <f>SUM(N531:T531)</f>
        <v>0</v>
      </c>
      <c r="V531" s="170" t="s">
        <v>3</v>
      </c>
      <c r="W531" s="192">
        <v>0</v>
      </c>
      <c r="X531" s="192">
        <v>0</v>
      </c>
      <c r="Y531" s="192">
        <v>0</v>
      </c>
      <c r="Z531" s="192">
        <v>0</v>
      </c>
      <c r="AA531" s="192">
        <v>0</v>
      </c>
      <c r="AB531" s="192">
        <v>0</v>
      </c>
      <c r="AC531" s="192">
        <v>0</v>
      </c>
      <c r="AD531" s="192">
        <v>0</v>
      </c>
      <c r="AE531" s="192">
        <v>0</v>
      </c>
      <c r="AF531" s="192">
        <v>0</v>
      </c>
      <c r="AG531" s="192">
        <v>0</v>
      </c>
      <c r="AH531" s="83">
        <v>0</v>
      </c>
      <c r="AI531" s="83">
        <v>0</v>
      </c>
      <c r="AJ531" s="83">
        <v>0</v>
      </c>
      <c r="AK531" s="192">
        <v>0</v>
      </c>
      <c r="AL531" s="192">
        <v>0</v>
      </c>
      <c r="AM531" s="192">
        <v>0</v>
      </c>
      <c r="AN531" s="192">
        <v>0</v>
      </c>
      <c r="AO531" s="192">
        <v>0</v>
      </c>
      <c r="AP531" s="192">
        <v>0</v>
      </c>
      <c r="AQ531" s="192">
        <v>0</v>
      </c>
      <c r="AR531" s="192">
        <v>0</v>
      </c>
      <c r="AS531" s="192">
        <v>0</v>
      </c>
      <c r="AT531" s="192">
        <v>0</v>
      </c>
      <c r="AU531" s="83">
        <v>0</v>
      </c>
      <c r="AV531" s="302"/>
    </row>
    <row r="532" spans="1:48" ht="17.25" customHeight="1">
      <c r="A532" s="551"/>
      <c r="B532" s="552"/>
      <c r="C532" s="656"/>
      <c r="D532" s="553"/>
      <c r="E532" s="554"/>
      <c r="F532" s="82" t="s">
        <v>19</v>
      </c>
      <c r="G532" s="82" t="s">
        <v>22</v>
      </c>
      <c r="H532" s="82" t="s">
        <v>59</v>
      </c>
      <c r="I532" s="82" t="s">
        <v>633</v>
      </c>
      <c r="J532" s="555"/>
      <c r="K532" s="555"/>
      <c r="L532" s="572"/>
      <c r="M532" s="572"/>
      <c r="N532" s="9">
        <v>24.18074</v>
      </c>
      <c r="O532" s="9">
        <v>24.18074</v>
      </c>
      <c r="P532" s="9">
        <v>26.137560000000001</v>
      </c>
      <c r="Q532" s="83">
        <v>0</v>
      </c>
      <c r="R532" s="83">
        <v>0</v>
      </c>
      <c r="S532" s="83">
        <v>0</v>
      </c>
      <c r="T532" s="83">
        <v>0</v>
      </c>
      <c r="U532" s="83">
        <f t="shared" ref="U532:U550" si="228">SUM(N532:T532)</f>
        <v>74.499040000000008</v>
      </c>
      <c r="V532" s="171" t="s">
        <v>8</v>
      </c>
      <c r="W532" s="192">
        <v>0</v>
      </c>
      <c r="X532" s="192">
        <v>0</v>
      </c>
      <c r="Y532" s="192">
        <v>0</v>
      </c>
      <c r="Z532" s="192">
        <v>0</v>
      </c>
      <c r="AA532" s="192">
        <v>0</v>
      </c>
      <c r="AB532" s="192">
        <v>0</v>
      </c>
      <c r="AC532" s="192">
        <v>0</v>
      </c>
      <c r="AD532" s="192">
        <v>0</v>
      </c>
      <c r="AE532" s="192">
        <v>0</v>
      </c>
      <c r="AF532" s="192">
        <v>0</v>
      </c>
      <c r="AG532" s="192">
        <v>0</v>
      </c>
      <c r="AH532" s="83">
        <v>0</v>
      </c>
      <c r="AI532" s="83">
        <v>0</v>
      </c>
      <c r="AJ532" s="83">
        <v>0</v>
      </c>
      <c r="AK532" s="192">
        <v>0</v>
      </c>
      <c r="AL532" s="192">
        <v>0</v>
      </c>
      <c r="AM532" s="192">
        <v>0</v>
      </c>
      <c r="AN532" s="192">
        <v>0</v>
      </c>
      <c r="AO532" s="192">
        <v>0</v>
      </c>
      <c r="AP532" s="192">
        <v>0</v>
      </c>
      <c r="AQ532" s="192">
        <v>0</v>
      </c>
      <c r="AR532" s="192">
        <v>0</v>
      </c>
      <c r="AS532" s="192">
        <v>0</v>
      </c>
      <c r="AT532" s="192">
        <v>0</v>
      </c>
      <c r="AU532" s="83">
        <v>0</v>
      </c>
      <c r="AV532" s="302"/>
    </row>
    <row r="533" spans="1:48" ht="17.25" customHeight="1">
      <c r="A533" s="551"/>
      <c r="B533" s="552"/>
      <c r="C533" s="656"/>
      <c r="D533" s="553"/>
      <c r="E533" s="554"/>
      <c r="F533" s="550" t="s">
        <v>39</v>
      </c>
      <c r="G533" s="550" t="s">
        <v>634</v>
      </c>
      <c r="H533" s="550" t="s">
        <v>59</v>
      </c>
      <c r="I533" s="550" t="s">
        <v>635</v>
      </c>
      <c r="J533" s="555"/>
      <c r="K533" s="555"/>
      <c r="L533" s="572"/>
      <c r="M533" s="572"/>
      <c r="N533" s="9">
        <v>0</v>
      </c>
      <c r="O533" s="9">
        <v>0</v>
      </c>
      <c r="P533" s="9">
        <v>0</v>
      </c>
      <c r="Q533" s="83">
        <v>0</v>
      </c>
      <c r="R533" s="83">
        <v>0</v>
      </c>
      <c r="S533" s="83">
        <v>0</v>
      </c>
      <c r="T533" s="83">
        <v>0</v>
      </c>
      <c r="U533" s="83">
        <f t="shared" si="228"/>
        <v>0</v>
      </c>
      <c r="V533" s="170" t="s">
        <v>50</v>
      </c>
      <c r="W533" s="192">
        <v>0</v>
      </c>
      <c r="X533" s="192">
        <v>0</v>
      </c>
      <c r="Y533" s="192">
        <v>0</v>
      </c>
      <c r="Z533" s="192">
        <v>0</v>
      </c>
      <c r="AA533" s="192">
        <v>0</v>
      </c>
      <c r="AB533" s="192">
        <v>0</v>
      </c>
      <c r="AC533" s="192">
        <v>0</v>
      </c>
      <c r="AD533" s="192">
        <v>0</v>
      </c>
      <c r="AE533" s="192">
        <v>0</v>
      </c>
      <c r="AF533" s="192">
        <v>0</v>
      </c>
      <c r="AG533" s="192">
        <v>0</v>
      </c>
      <c r="AH533" s="83">
        <v>0</v>
      </c>
      <c r="AI533" s="83">
        <v>0</v>
      </c>
      <c r="AJ533" s="83">
        <v>0</v>
      </c>
      <c r="AK533" s="192">
        <v>0</v>
      </c>
      <c r="AL533" s="192">
        <v>0</v>
      </c>
      <c r="AM533" s="192">
        <v>0</v>
      </c>
      <c r="AN533" s="192">
        <v>0</v>
      </c>
      <c r="AO533" s="192">
        <v>0</v>
      </c>
      <c r="AP533" s="192">
        <v>0</v>
      </c>
      <c r="AQ533" s="192">
        <v>0</v>
      </c>
      <c r="AR533" s="192">
        <v>0</v>
      </c>
      <c r="AS533" s="192">
        <v>0</v>
      </c>
      <c r="AT533" s="192">
        <v>0</v>
      </c>
      <c r="AU533" s="83">
        <v>0</v>
      </c>
      <c r="AV533" s="302"/>
    </row>
    <row r="534" spans="1:48" ht="17.25" customHeight="1">
      <c r="A534" s="551"/>
      <c r="B534" s="552"/>
      <c r="C534" s="656"/>
      <c r="D534" s="553"/>
      <c r="E534" s="554"/>
      <c r="F534" s="550"/>
      <c r="G534" s="550"/>
      <c r="H534" s="550"/>
      <c r="I534" s="550"/>
      <c r="J534" s="555"/>
      <c r="K534" s="555"/>
      <c r="L534" s="572"/>
      <c r="M534" s="572"/>
      <c r="N534" s="9">
        <v>0</v>
      </c>
      <c r="O534" s="9">
        <v>0</v>
      </c>
      <c r="P534" s="9">
        <v>0</v>
      </c>
      <c r="Q534" s="83">
        <v>0</v>
      </c>
      <c r="R534" s="83">
        <v>0</v>
      </c>
      <c r="S534" s="83">
        <v>0</v>
      </c>
      <c r="T534" s="83">
        <v>0</v>
      </c>
      <c r="U534" s="83">
        <f t="shared" si="228"/>
        <v>0</v>
      </c>
      <c r="V534" s="170" t="s">
        <v>51</v>
      </c>
      <c r="W534" s="192">
        <v>0</v>
      </c>
      <c r="X534" s="192">
        <v>0</v>
      </c>
      <c r="Y534" s="192">
        <v>0</v>
      </c>
      <c r="Z534" s="192">
        <v>0</v>
      </c>
      <c r="AA534" s="192">
        <v>0</v>
      </c>
      <c r="AB534" s="192">
        <v>0</v>
      </c>
      <c r="AC534" s="192">
        <v>0</v>
      </c>
      <c r="AD534" s="192">
        <v>0</v>
      </c>
      <c r="AE534" s="192">
        <v>0</v>
      </c>
      <c r="AF534" s="192">
        <v>0</v>
      </c>
      <c r="AG534" s="192">
        <v>0</v>
      </c>
      <c r="AH534" s="83">
        <v>0</v>
      </c>
      <c r="AI534" s="83">
        <v>0</v>
      </c>
      <c r="AJ534" s="83">
        <v>0</v>
      </c>
      <c r="AK534" s="192">
        <v>0</v>
      </c>
      <c r="AL534" s="192">
        <v>0</v>
      </c>
      <c r="AM534" s="192">
        <v>0</v>
      </c>
      <c r="AN534" s="192">
        <v>0</v>
      </c>
      <c r="AO534" s="192">
        <v>0</v>
      </c>
      <c r="AP534" s="192">
        <v>0</v>
      </c>
      <c r="AQ534" s="192">
        <v>0</v>
      </c>
      <c r="AR534" s="192">
        <v>0</v>
      </c>
      <c r="AS534" s="192">
        <v>0</v>
      </c>
      <c r="AT534" s="192">
        <v>0</v>
      </c>
      <c r="AU534" s="83">
        <v>0</v>
      </c>
      <c r="AV534" s="302"/>
    </row>
    <row r="535" spans="1:48" ht="17.25" customHeight="1">
      <c r="A535" s="551"/>
      <c r="B535" s="552"/>
      <c r="C535" s="656"/>
      <c r="D535" s="553"/>
      <c r="E535" s="554"/>
      <c r="F535" s="550"/>
      <c r="G535" s="550"/>
      <c r="H535" s="550"/>
      <c r="I535" s="550"/>
      <c r="J535" s="555"/>
      <c r="K535" s="555"/>
      <c r="L535" s="572"/>
      <c r="M535" s="572"/>
      <c r="N535" s="85">
        <v>0</v>
      </c>
      <c r="O535" s="85">
        <v>0</v>
      </c>
      <c r="P535" s="85">
        <v>0</v>
      </c>
      <c r="Q535" s="86">
        <v>0</v>
      </c>
      <c r="R535" s="86">
        <v>0</v>
      </c>
      <c r="S535" s="86">
        <v>0</v>
      </c>
      <c r="T535" s="86">
        <v>0</v>
      </c>
      <c r="U535" s="83">
        <f t="shared" si="228"/>
        <v>0</v>
      </c>
      <c r="V535" s="170" t="s">
        <v>52</v>
      </c>
      <c r="W535" s="207">
        <v>0</v>
      </c>
      <c r="X535" s="207">
        <v>0</v>
      </c>
      <c r="Y535" s="207">
        <v>0</v>
      </c>
      <c r="Z535" s="207">
        <v>0</v>
      </c>
      <c r="AA535" s="207">
        <v>0</v>
      </c>
      <c r="AB535" s="207">
        <v>0</v>
      </c>
      <c r="AC535" s="207">
        <v>0</v>
      </c>
      <c r="AD535" s="207">
        <v>0</v>
      </c>
      <c r="AE535" s="207">
        <v>0</v>
      </c>
      <c r="AF535" s="207">
        <v>0</v>
      </c>
      <c r="AG535" s="207">
        <v>0</v>
      </c>
      <c r="AH535" s="86">
        <v>0</v>
      </c>
      <c r="AI535" s="86">
        <v>0</v>
      </c>
      <c r="AJ535" s="86">
        <v>0</v>
      </c>
      <c r="AK535" s="207">
        <v>0</v>
      </c>
      <c r="AL535" s="207">
        <v>0</v>
      </c>
      <c r="AM535" s="207">
        <v>0</v>
      </c>
      <c r="AN535" s="207">
        <v>0</v>
      </c>
      <c r="AO535" s="207">
        <v>0</v>
      </c>
      <c r="AP535" s="207">
        <v>0</v>
      </c>
      <c r="AQ535" s="207">
        <v>0</v>
      </c>
      <c r="AR535" s="207">
        <v>0</v>
      </c>
      <c r="AS535" s="207">
        <v>0</v>
      </c>
      <c r="AT535" s="207">
        <v>0</v>
      </c>
      <c r="AU535" s="86">
        <v>0</v>
      </c>
      <c r="AV535" s="302"/>
    </row>
    <row r="536" spans="1:48" ht="17.25" customHeight="1">
      <c r="A536" s="551"/>
      <c r="B536" s="552"/>
      <c r="C536" s="656"/>
      <c r="D536" s="553"/>
      <c r="E536" s="554"/>
      <c r="F536" s="550"/>
      <c r="G536" s="550"/>
      <c r="H536" s="550"/>
      <c r="I536" s="550"/>
      <c r="J536" s="555"/>
      <c r="K536" s="555"/>
      <c r="L536" s="572"/>
      <c r="M536" s="572"/>
      <c r="N536" s="87">
        <f>SUM(N531:N535)</f>
        <v>24.18074</v>
      </c>
      <c r="O536" s="87">
        <f t="shared" ref="O536:T536" si="229">SUM(O531:O535)</f>
        <v>24.18074</v>
      </c>
      <c r="P536" s="87">
        <f t="shared" si="229"/>
        <v>26.137560000000001</v>
      </c>
      <c r="Q536" s="175">
        <f t="shared" si="229"/>
        <v>0</v>
      </c>
      <c r="R536" s="175">
        <f t="shared" si="229"/>
        <v>0</v>
      </c>
      <c r="S536" s="175">
        <f t="shared" si="229"/>
        <v>0</v>
      </c>
      <c r="T536" s="175">
        <f t="shared" si="229"/>
        <v>0</v>
      </c>
      <c r="U536" s="176">
        <f t="shared" si="228"/>
        <v>74.499040000000008</v>
      </c>
      <c r="V536" s="177" t="s">
        <v>11</v>
      </c>
      <c r="W536" s="193">
        <f t="shared" ref="W536:AU536" si="230">SUM(W531:W535)</f>
        <v>0</v>
      </c>
      <c r="X536" s="193">
        <f t="shared" si="230"/>
        <v>0</v>
      </c>
      <c r="Y536" s="193">
        <f t="shared" si="230"/>
        <v>0</v>
      </c>
      <c r="Z536" s="193">
        <f t="shared" si="230"/>
        <v>0</v>
      </c>
      <c r="AA536" s="193">
        <f t="shared" si="230"/>
        <v>0</v>
      </c>
      <c r="AB536" s="193">
        <f t="shared" si="230"/>
        <v>0</v>
      </c>
      <c r="AC536" s="193">
        <f t="shared" si="230"/>
        <v>0</v>
      </c>
      <c r="AD536" s="193">
        <f t="shared" si="230"/>
        <v>0</v>
      </c>
      <c r="AE536" s="193">
        <f t="shared" si="230"/>
        <v>0</v>
      </c>
      <c r="AF536" s="193">
        <f t="shared" si="230"/>
        <v>0</v>
      </c>
      <c r="AG536" s="193">
        <f t="shared" si="230"/>
        <v>0</v>
      </c>
      <c r="AH536" s="175">
        <f t="shared" si="230"/>
        <v>0</v>
      </c>
      <c r="AI536" s="175">
        <f t="shared" si="230"/>
        <v>0</v>
      </c>
      <c r="AJ536" s="175">
        <f t="shared" si="230"/>
        <v>0</v>
      </c>
      <c r="AK536" s="193">
        <f t="shared" si="230"/>
        <v>0</v>
      </c>
      <c r="AL536" s="193">
        <f t="shared" si="230"/>
        <v>0</v>
      </c>
      <c r="AM536" s="193">
        <f t="shared" si="230"/>
        <v>0</v>
      </c>
      <c r="AN536" s="193">
        <f t="shared" si="230"/>
        <v>0</v>
      </c>
      <c r="AO536" s="193">
        <f t="shared" si="230"/>
        <v>0</v>
      </c>
      <c r="AP536" s="193">
        <f t="shared" si="230"/>
        <v>0</v>
      </c>
      <c r="AQ536" s="193">
        <f t="shared" si="230"/>
        <v>0</v>
      </c>
      <c r="AR536" s="193">
        <f t="shared" si="230"/>
        <v>0</v>
      </c>
      <c r="AS536" s="193">
        <f t="shared" si="230"/>
        <v>0</v>
      </c>
      <c r="AT536" s="193">
        <f t="shared" si="230"/>
        <v>0</v>
      </c>
      <c r="AU536" s="175">
        <f t="shared" si="230"/>
        <v>0</v>
      </c>
      <c r="AV536" s="328"/>
    </row>
    <row r="537" spans="1:48" ht="17.25" customHeight="1">
      <c r="A537" s="551"/>
      <c r="B537" s="552" t="s">
        <v>345</v>
      </c>
      <c r="C537" s="656" t="s">
        <v>636</v>
      </c>
      <c r="D537" s="553" t="s">
        <v>637</v>
      </c>
      <c r="E537" s="554" t="s">
        <v>638</v>
      </c>
      <c r="F537" s="82" t="s">
        <v>18</v>
      </c>
      <c r="G537" s="82" t="s">
        <v>20</v>
      </c>
      <c r="H537" s="82" t="s">
        <v>297</v>
      </c>
      <c r="I537" s="82" t="s">
        <v>297</v>
      </c>
      <c r="J537" s="555">
        <v>2020</v>
      </c>
      <c r="K537" s="555">
        <v>2021</v>
      </c>
      <c r="L537" s="572">
        <v>204.84899999999999</v>
      </c>
      <c r="M537" s="572">
        <f>Q542+R542+S542+T542</f>
        <v>0</v>
      </c>
      <c r="N537" s="85">
        <v>0</v>
      </c>
      <c r="O537" s="85">
        <v>0</v>
      </c>
      <c r="P537" s="85">
        <v>0</v>
      </c>
      <c r="Q537" s="86">
        <v>0</v>
      </c>
      <c r="R537" s="86">
        <v>0</v>
      </c>
      <c r="S537" s="86">
        <v>0</v>
      </c>
      <c r="T537" s="86">
        <v>0</v>
      </c>
      <c r="U537" s="83">
        <f>SUM(N537:T537)</f>
        <v>0</v>
      </c>
      <c r="V537" s="170" t="s">
        <v>3</v>
      </c>
      <c r="W537" s="207">
        <v>0</v>
      </c>
      <c r="X537" s="207">
        <v>0</v>
      </c>
      <c r="Y537" s="207">
        <v>0</v>
      </c>
      <c r="Z537" s="207">
        <v>0</v>
      </c>
      <c r="AA537" s="207">
        <v>0</v>
      </c>
      <c r="AB537" s="207">
        <v>0</v>
      </c>
      <c r="AC537" s="207">
        <v>0</v>
      </c>
      <c r="AD537" s="207">
        <v>0</v>
      </c>
      <c r="AE537" s="207">
        <v>0</v>
      </c>
      <c r="AF537" s="207">
        <v>0</v>
      </c>
      <c r="AG537" s="207">
        <v>0</v>
      </c>
      <c r="AH537" s="86">
        <v>0</v>
      </c>
      <c r="AI537" s="86">
        <v>0</v>
      </c>
      <c r="AJ537" s="86">
        <v>0</v>
      </c>
      <c r="AK537" s="207">
        <v>0</v>
      </c>
      <c r="AL537" s="207">
        <v>0</v>
      </c>
      <c r="AM537" s="207">
        <v>0</v>
      </c>
      <c r="AN537" s="207">
        <v>0</v>
      </c>
      <c r="AO537" s="207">
        <v>0</v>
      </c>
      <c r="AP537" s="207">
        <v>0</v>
      </c>
      <c r="AQ537" s="207">
        <v>0</v>
      </c>
      <c r="AR537" s="207">
        <v>0</v>
      </c>
      <c r="AS537" s="207">
        <v>0</v>
      </c>
      <c r="AT537" s="207">
        <v>0</v>
      </c>
      <c r="AU537" s="86">
        <v>0</v>
      </c>
      <c r="AV537" s="302"/>
    </row>
    <row r="538" spans="1:48" ht="17.25" customHeight="1">
      <c r="A538" s="551"/>
      <c r="B538" s="552"/>
      <c r="C538" s="656"/>
      <c r="D538" s="553"/>
      <c r="E538" s="554"/>
      <c r="F538" s="82" t="s">
        <v>19</v>
      </c>
      <c r="G538" s="82" t="s">
        <v>22</v>
      </c>
      <c r="H538" s="82" t="s">
        <v>297</v>
      </c>
      <c r="I538" s="82" t="s">
        <v>297</v>
      </c>
      <c r="J538" s="555"/>
      <c r="K538" s="555"/>
      <c r="L538" s="572"/>
      <c r="M538" s="572"/>
      <c r="N538" s="85">
        <v>0</v>
      </c>
      <c r="O538" s="85">
        <v>8.1918400000000009</v>
      </c>
      <c r="P538" s="85">
        <v>1.17269</v>
      </c>
      <c r="Q538" s="86">
        <v>0</v>
      </c>
      <c r="R538" s="86">
        <v>0</v>
      </c>
      <c r="S538" s="86">
        <v>0</v>
      </c>
      <c r="T538" s="86">
        <v>0</v>
      </c>
      <c r="U538" s="83">
        <f>SUM(N538:T538)</f>
        <v>9.3645300000000002</v>
      </c>
      <c r="V538" s="171" t="s">
        <v>8</v>
      </c>
      <c r="W538" s="207">
        <v>0</v>
      </c>
      <c r="X538" s="207">
        <v>0</v>
      </c>
      <c r="Y538" s="207">
        <v>0</v>
      </c>
      <c r="Z538" s="207">
        <v>0</v>
      </c>
      <c r="AA538" s="207">
        <v>0</v>
      </c>
      <c r="AB538" s="207">
        <v>0</v>
      </c>
      <c r="AC538" s="207">
        <v>0</v>
      </c>
      <c r="AD538" s="207">
        <v>0</v>
      </c>
      <c r="AE538" s="207">
        <v>0</v>
      </c>
      <c r="AF538" s="207">
        <v>0</v>
      </c>
      <c r="AG538" s="207">
        <v>0</v>
      </c>
      <c r="AH538" s="86">
        <v>0</v>
      </c>
      <c r="AI538" s="86">
        <v>0</v>
      </c>
      <c r="AJ538" s="86">
        <v>0</v>
      </c>
      <c r="AK538" s="207">
        <v>0</v>
      </c>
      <c r="AL538" s="207">
        <v>0</v>
      </c>
      <c r="AM538" s="207">
        <v>0</v>
      </c>
      <c r="AN538" s="207">
        <v>0</v>
      </c>
      <c r="AO538" s="207">
        <v>0</v>
      </c>
      <c r="AP538" s="207">
        <v>0</v>
      </c>
      <c r="AQ538" s="207">
        <v>0</v>
      </c>
      <c r="AR538" s="207">
        <v>0</v>
      </c>
      <c r="AS538" s="207">
        <v>0</v>
      </c>
      <c r="AT538" s="207">
        <v>0</v>
      </c>
      <c r="AU538" s="86">
        <v>0</v>
      </c>
      <c r="AV538" s="302"/>
    </row>
    <row r="539" spans="1:48" ht="19.5" customHeight="1">
      <c r="A539" s="551"/>
      <c r="B539" s="552"/>
      <c r="C539" s="656"/>
      <c r="D539" s="553"/>
      <c r="E539" s="554"/>
      <c r="F539" s="550" t="s">
        <v>39</v>
      </c>
      <c r="G539" s="550" t="s">
        <v>21</v>
      </c>
      <c r="H539" s="550" t="s">
        <v>59</v>
      </c>
      <c r="I539" s="550" t="s">
        <v>306</v>
      </c>
      <c r="J539" s="555"/>
      <c r="K539" s="555"/>
      <c r="L539" s="572"/>
      <c r="M539" s="572"/>
      <c r="N539" s="85">
        <v>0</v>
      </c>
      <c r="O539" s="85">
        <v>0</v>
      </c>
      <c r="P539" s="85">
        <v>0</v>
      </c>
      <c r="Q539" s="86">
        <v>0</v>
      </c>
      <c r="R539" s="86">
        <v>0</v>
      </c>
      <c r="S539" s="86">
        <v>0</v>
      </c>
      <c r="T539" s="86">
        <v>0</v>
      </c>
      <c r="U539" s="83">
        <f>SUM(N539:T539)</f>
        <v>0</v>
      </c>
      <c r="V539" s="170" t="s">
        <v>50</v>
      </c>
      <c r="W539" s="207">
        <v>0</v>
      </c>
      <c r="X539" s="207">
        <v>0</v>
      </c>
      <c r="Y539" s="207">
        <v>0</v>
      </c>
      <c r="Z539" s="207">
        <v>0</v>
      </c>
      <c r="AA539" s="207">
        <v>0</v>
      </c>
      <c r="AB539" s="207">
        <v>0</v>
      </c>
      <c r="AC539" s="207">
        <v>0</v>
      </c>
      <c r="AD539" s="207">
        <v>0</v>
      </c>
      <c r="AE539" s="207">
        <v>0</v>
      </c>
      <c r="AF539" s="207">
        <v>0</v>
      </c>
      <c r="AG539" s="207">
        <v>0</v>
      </c>
      <c r="AH539" s="86">
        <v>0</v>
      </c>
      <c r="AI539" s="86">
        <v>0</v>
      </c>
      <c r="AJ539" s="86">
        <v>0</v>
      </c>
      <c r="AK539" s="207">
        <v>0</v>
      </c>
      <c r="AL539" s="207">
        <v>0</v>
      </c>
      <c r="AM539" s="207">
        <v>0</v>
      </c>
      <c r="AN539" s="207">
        <v>0</v>
      </c>
      <c r="AO539" s="207">
        <v>0</v>
      </c>
      <c r="AP539" s="207">
        <v>0</v>
      </c>
      <c r="AQ539" s="207">
        <v>0</v>
      </c>
      <c r="AR539" s="207">
        <v>0</v>
      </c>
      <c r="AS539" s="207">
        <v>0</v>
      </c>
      <c r="AT539" s="207">
        <v>0</v>
      </c>
      <c r="AU539" s="86">
        <v>0</v>
      </c>
      <c r="AV539" s="302"/>
    </row>
    <row r="540" spans="1:48" ht="17.25" customHeight="1">
      <c r="A540" s="551"/>
      <c r="B540" s="552"/>
      <c r="C540" s="656"/>
      <c r="D540" s="553"/>
      <c r="E540" s="554"/>
      <c r="F540" s="550"/>
      <c r="G540" s="550"/>
      <c r="H540" s="550"/>
      <c r="I540" s="550"/>
      <c r="J540" s="555"/>
      <c r="K540" s="555"/>
      <c r="L540" s="572"/>
      <c r="M540" s="572"/>
      <c r="N540" s="86">
        <v>0</v>
      </c>
      <c r="O540" s="86">
        <v>0</v>
      </c>
      <c r="P540" s="86">
        <v>0</v>
      </c>
      <c r="Q540" s="86">
        <v>0</v>
      </c>
      <c r="R540" s="86">
        <v>0</v>
      </c>
      <c r="S540" s="86">
        <v>0</v>
      </c>
      <c r="T540" s="86">
        <v>0</v>
      </c>
      <c r="U540" s="83">
        <f>SUM(N540:T540)</f>
        <v>0</v>
      </c>
      <c r="V540" s="170" t="s">
        <v>51</v>
      </c>
      <c r="W540" s="207">
        <v>0</v>
      </c>
      <c r="X540" s="207">
        <v>0</v>
      </c>
      <c r="Y540" s="207">
        <v>0</v>
      </c>
      <c r="Z540" s="207">
        <v>0</v>
      </c>
      <c r="AA540" s="207">
        <v>0</v>
      </c>
      <c r="AB540" s="207">
        <v>0</v>
      </c>
      <c r="AC540" s="207">
        <v>0</v>
      </c>
      <c r="AD540" s="207">
        <v>0</v>
      </c>
      <c r="AE540" s="207">
        <v>0</v>
      </c>
      <c r="AF540" s="207">
        <v>0</v>
      </c>
      <c r="AG540" s="207">
        <v>0</v>
      </c>
      <c r="AH540" s="86">
        <v>0</v>
      </c>
      <c r="AI540" s="86">
        <v>0</v>
      </c>
      <c r="AJ540" s="86">
        <v>0</v>
      </c>
      <c r="AK540" s="207">
        <v>0</v>
      </c>
      <c r="AL540" s="207">
        <v>0</v>
      </c>
      <c r="AM540" s="207">
        <v>0</v>
      </c>
      <c r="AN540" s="207">
        <v>0</v>
      </c>
      <c r="AO540" s="207">
        <v>0</v>
      </c>
      <c r="AP540" s="207">
        <v>0</v>
      </c>
      <c r="AQ540" s="207">
        <v>0</v>
      </c>
      <c r="AR540" s="207">
        <v>0</v>
      </c>
      <c r="AS540" s="207">
        <v>0</v>
      </c>
      <c r="AT540" s="207">
        <v>0</v>
      </c>
      <c r="AU540" s="86">
        <v>0</v>
      </c>
      <c r="AV540" s="302"/>
    </row>
    <row r="541" spans="1:48" ht="17.25" customHeight="1">
      <c r="A541" s="551"/>
      <c r="B541" s="552"/>
      <c r="C541" s="656"/>
      <c r="D541" s="553"/>
      <c r="E541" s="554"/>
      <c r="F541" s="550"/>
      <c r="G541" s="550"/>
      <c r="H541" s="550"/>
      <c r="I541" s="550"/>
      <c r="J541" s="555"/>
      <c r="K541" s="555"/>
      <c r="L541" s="572"/>
      <c r="M541" s="572"/>
      <c r="N541" s="86">
        <v>0</v>
      </c>
      <c r="O541" s="86">
        <v>195.48500000000001</v>
      </c>
      <c r="P541" s="86">
        <v>0</v>
      </c>
      <c r="Q541" s="86">
        <v>0</v>
      </c>
      <c r="R541" s="86">
        <v>0</v>
      </c>
      <c r="S541" s="86">
        <v>0</v>
      </c>
      <c r="T541" s="86">
        <v>0</v>
      </c>
      <c r="U541" s="83">
        <f>SUM(N541:T541)</f>
        <v>195.48500000000001</v>
      </c>
      <c r="V541" s="170" t="s">
        <v>52</v>
      </c>
      <c r="W541" s="207">
        <v>0</v>
      </c>
      <c r="X541" s="207">
        <v>0</v>
      </c>
      <c r="Y541" s="207">
        <v>0</v>
      </c>
      <c r="Z541" s="207">
        <v>0</v>
      </c>
      <c r="AA541" s="207">
        <v>0</v>
      </c>
      <c r="AB541" s="207">
        <v>0</v>
      </c>
      <c r="AC541" s="207">
        <v>0</v>
      </c>
      <c r="AD541" s="207">
        <v>0</v>
      </c>
      <c r="AE541" s="207">
        <v>0</v>
      </c>
      <c r="AF541" s="207">
        <v>0</v>
      </c>
      <c r="AG541" s="207">
        <v>0</v>
      </c>
      <c r="AH541" s="86">
        <v>0</v>
      </c>
      <c r="AI541" s="86">
        <v>0</v>
      </c>
      <c r="AJ541" s="86">
        <v>0</v>
      </c>
      <c r="AK541" s="207">
        <v>0</v>
      </c>
      <c r="AL541" s="207">
        <v>0</v>
      </c>
      <c r="AM541" s="207">
        <v>0</v>
      </c>
      <c r="AN541" s="207">
        <v>0</v>
      </c>
      <c r="AO541" s="207">
        <v>0</v>
      </c>
      <c r="AP541" s="207">
        <v>0</v>
      </c>
      <c r="AQ541" s="207">
        <v>0</v>
      </c>
      <c r="AR541" s="207">
        <v>0</v>
      </c>
      <c r="AS541" s="207">
        <v>0</v>
      </c>
      <c r="AT541" s="207">
        <v>0</v>
      </c>
      <c r="AU541" s="86">
        <v>0</v>
      </c>
      <c r="AV541" s="302"/>
    </row>
    <row r="542" spans="1:48" ht="17.25" customHeight="1">
      <c r="A542" s="551"/>
      <c r="B542" s="552"/>
      <c r="C542" s="656"/>
      <c r="D542" s="553"/>
      <c r="E542" s="554"/>
      <c r="F542" s="550"/>
      <c r="G542" s="550"/>
      <c r="H542" s="550"/>
      <c r="I542" s="550"/>
      <c r="J542" s="555"/>
      <c r="K542" s="555"/>
      <c r="L542" s="572"/>
      <c r="M542" s="572"/>
      <c r="N542" s="88">
        <f t="shared" ref="N542:T542" si="231">SUM(N537:N541)</f>
        <v>0</v>
      </c>
      <c r="O542" s="88">
        <f t="shared" si="231"/>
        <v>203.67684000000003</v>
      </c>
      <c r="P542" s="88">
        <f t="shared" si="231"/>
        <v>1.17269</v>
      </c>
      <c r="Q542" s="175">
        <f t="shared" si="231"/>
        <v>0</v>
      </c>
      <c r="R542" s="175">
        <f t="shared" si="231"/>
        <v>0</v>
      </c>
      <c r="S542" s="175">
        <f t="shared" si="231"/>
        <v>0</v>
      </c>
      <c r="T542" s="175">
        <f t="shared" si="231"/>
        <v>0</v>
      </c>
      <c r="U542" s="176">
        <f t="shared" si="228"/>
        <v>204.84953000000002</v>
      </c>
      <c r="V542" s="177" t="s">
        <v>11</v>
      </c>
      <c r="W542" s="193">
        <f t="shared" ref="W542:AU542" si="232">SUM(W537:W541)</f>
        <v>0</v>
      </c>
      <c r="X542" s="193">
        <f t="shared" si="232"/>
        <v>0</v>
      </c>
      <c r="Y542" s="193">
        <f t="shared" si="232"/>
        <v>0</v>
      </c>
      <c r="Z542" s="193">
        <f t="shared" si="232"/>
        <v>0</v>
      </c>
      <c r="AA542" s="193">
        <f t="shared" si="232"/>
        <v>0</v>
      </c>
      <c r="AB542" s="193">
        <f t="shared" si="232"/>
        <v>0</v>
      </c>
      <c r="AC542" s="193">
        <f t="shared" si="232"/>
        <v>0</v>
      </c>
      <c r="AD542" s="193">
        <f t="shared" si="232"/>
        <v>0</v>
      </c>
      <c r="AE542" s="193">
        <f t="shared" si="232"/>
        <v>0</v>
      </c>
      <c r="AF542" s="193">
        <f t="shared" si="232"/>
        <v>0</v>
      </c>
      <c r="AG542" s="193">
        <f t="shared" si="232"/>
        <v>0</v>
      </c>
      <c r="AH542" s="175">
        <f t="shared" si="232"/>
        <v>0</v>
      </c>
      <c r="AI542" s="175">
        <f t="shared" si="232"/>
        <v>0</v>
      </c>
      <c r="AJ542" s="175">
        <f t="shared" si="232"/>
        <v>0</v>
      </c>
      <c r="AK542" s="193">
        <f t="shared" si="232"/>
        <v>0</v>
      </c>
      <c r="AL542" s="193">
        <f t="shared" si="232"/>
        <v>0</v>
      </c>
      <c r="AM542" s="193">
        <f t="shared" si="232"/>
        <v>0</v>
      </c>
      <c r="AN542" s="193">
        <f t="shared" si="232"/>
        <v>0</v>
      </c>
      <c r="AO542" s="193">
        <f t="shared" si="232"/>
        <v>0</v>
      </c>
      <c r="AP542" s="193">
        <f t="shared" si="232"/>
        <v>0</v>
      </c>
      <c r="AQ542" s="193">
        <f t="shared" si="232"/>
        <v>0</v>
      </c>
      <c r="AR542" s="193">
        <f t="shared" si="232"/>
        <v>0</v>
      </c>
      <c r="AS542" s="193">
        <f t="shared" si="232"/>
        <v>0</v>
      </c>
      <c r="AT542" s="193">
        <f t="shared" si="232"/>
        <v>0</v>
      </c>
      <c r="AU542" s="175">
        <f t="shared" si="232"/>
        <v>0</v>
      </c>
      <c r="AV542" s="328"/>
    </row>
    <row r="543" spans="1:48" ht="17.25" customHeight="1">
      <c r="A543" s="551"/>
      <c r="B543" s="552" t="s">
        <v>344</v>
      </c>
      <c r="C543" s="656" t="s">
        <v>639</v>
      </c>
      <c r="D543" s="553" t="s">
        <v>637</v>
      </c>
      <c r="E543" s="569" t="s">
        <v>640</v>
      </c>
      <c r="F543" s="82" t="s">
        <v>18</v>
      </c>
      <c r="G543" s="82" t="s">
        <v>20</v>
      </c>
      <c r="H543" s="82" t="s">
        <v>59</v>
      </c>
      <c r="I543" s="82" t="s">
        <v>641</v>
      </c>
      <c r="J543" s="555">
        <v>2015</v>
      </c>
      <c r="K543" s="555">
        <v>2019</v>
      </c>
      <c r="L543" s="572">
        <v>7.5549999999999997</v>
      </c>
      <c r="M543" s="572">
        <f>Q550+R550+S550+T550</f>
        <v>6.5925900000000004</v>
      </c>
      <c r="N543" s="86">
        <v>0</v>
      </c>
      <c r="O543" s="86">
        <v>0</v>
      </c>
      <c r="P543" s="86">
        <v>0</v>
      </c>
      <c r="Q543" s="86">
        <v>0</v>
      </c>
      <c r="R543" s="86">
        <v>0</v>
      </c>
      <c r="S543" s="86">
        <v>0</v>
      </c>
      <c r="T543" s="86">
        <v>0</v>
      </c>
      <c r="U543" s="83">
        <f t="shared" si="228"/>
        <v>0</v>
      </c>
      <c r="V543" s="170" t="s">
        <v>3</v>
      </c>
      <c r="W543" s="207">
        <v>0</v>
      </c>
      <c r="X543" s="207">
        <v>0</v>
      </c>
      <c r="Y543" s="207">
        <v>0</v>
      </c>
      <c r="Z543" s="207">
        <v>0</v>
      </c>
      <c r="AA543" s="207">
        <v>0</v>
      </c>
      <c r="AB543" s="207">
        <v>0</v>
      </c>
      <c r="AC543" s="207">
        <v>0</v>
      </c>
      <c r="AD543" s="207">
        <v>0</v>
      </c>
      <c r="AE543" s="207">
        <v>0</v>
      </c>
      <c r="AF543" s="207">
        <v>0</v>
      </c>
      <c r="AG543" s="207">
        <v>0</v>
      </c>
      <c r="AH543" s="86">
        <v>0</v>
      </c>
      <c r="AI543" s="86">
        <v>0</v>
      </c>
      <c r="AJ543" s="86">
        <v>0</v>
      </c>
      <c r="AK543" s="207">
        <v>0</v>
      </c>
      <c r="AL543" s="207">
        <v>0</v>
      </c>
      <c r="AM543" s="207">
        <v>0</v>
      </c>
      <c r="AN543" s="207">
        <v>0</v>
      </c>
      <c r="AO543" s="207">
        <v>0</v>
      </c>
      <c r="AP543" s="207">
        <v>0</v>
      </c>
      <c r="AQ543" s="207">
        <v>0</v>
      </c>
      <c r="AR543" s="207">
        <v>0</v>
      </c>
      <c r="AS543" s="207">
        <v>0</v>
      </c>
      <c r="AT543" s="207">
        <v>0</v>
      </c>
      <c r="AU543" s="86">
        <v>0</v>
      </c>
      <c r="AV543" s="302"/>
    </row>
    <row r="544" spans="1:48" ht="21" customHeight="1">
      <c r="A544" s="551"/>
      <c r="B544" s="552"/>
      <c r="C544" s="656"/>
      <c r="D544" s="553"/>
      <c r="E544" s="570"/>
      <c r="F544" s="82" t="s">
        <v>19</v>
      </c>
      <c r="G544" s="82" t="s">
        <v>22</v>
      </c>
      <c r="H544" s="82" t="s">
        <v>59</v>
      </c>
      <c r="I544" s="82" t="s">
        <v>642</v>
      </c>
      <c r="J544" s="555"/>
      <c r="K544" s="555"/>
      <c r="L544" s="572"/>
      <c r="M544" s="572"/>
      <c r="N544" s="86">
        <v>0</v>
      </c>
      <c r="O544" s="86">
        <v>0</v>
      </c>
      <c r="P544" s="86">
        <v>0</v>
      </c>
      <c r="Q544" s="86">
        <v>0</v>
      </c>
      <c r="R544" s="86">
        <v>6.5925900000000004</v>
      </c>
      <c r="S544" s="86">
        <v>0</v>
      </c>
      <c r="T544" s="86">
        <v>0</v>
      </c>
      <c r="U544" s="83">
        <f t="shared" si="228"/>
        <v>6.5925900000000004</v>
      </c>
      <c r="V544" s="171" t="s">
        <v>8</v>
      </c>
      <c r="W544" s="207">
        <v>0</v>
      </c>
      <c r="X544" s="207">
        <f>SUM(X545:X546)</f>
        <v>0</v>
      </c>
      <c r="Y544" s="207">
        <f t="shared" ref="Y544:AT544" si="233">SUM(Y545:Y546)</f>
        <v>0</v>
      </c>
      <c r="Z544" s="207">
        <f t="shared" si="233"/>
        <v>0</v>
      </c>
      <c r="AA544" s="207">
        <f t="shared" si="233"/>
        <v>0</v>
      </c>
      <c r="AB544" s="207">
        <f t="shared" si="233"/>
        <v>0</v>
      </c>
      <c r="AC544" s="207">
        <f t="shared" si="233"/>
        <v>0</v>
      </c>
      <c r="AD544" s="207">
        <f t="shared" si="233"/>
        <v>0</v>
      </c>
      <c r="AE544" s="207">
        <f t="shared" si="233"/>
        <v>0</v>
      </c>
      <c r="AF544" s="207">
        <f t="shared" si="233"/>
        <v>0</v>
      </c>
      <c r="AG544" s="207">
        <f t="shared" si="233"/>
        <v>0</v>
      </c>
      <c r="AH544" s="207">
        <f t="shared" si="233"/>
        <v>0</v>
      </c>
      <c r="AI544" s="207">
        <f t="shared" si="233"/>
        <v>0</v>
      </c>
      <c r="AJ544" s="207">
        <f t="shared" si="233"/>
        <v>0</v>
      </c>
      <c r="AK544" s="207">
        <f t="shared" si="233"/>
        <v>1110.08</v>
      </c>
      <c r="AL544" s="207">
        <f t="shared" si="233"/>
        <v>0</v>
      </c>
      <c r="AM544" s="207">
        <f t="shared" si="233"/>
        <v>0</v>
      </c>
      <c r="AN544" s="207">
        <f t="shared" si="233"/>
        <v>0</v>
      </c>
      <c r="AO544" s="207">
        <f t="shared" si="233"/>
        <v>0</v>
      </c>
      <c r="AP544" s="207">
        <f t="shared" si="233"/>
        <v>0</v>
      </c>
      <c r="AQ544" s="207">
        <f t="shared" si="233"/>
        <v>0</v>
      </c>
      <c r="AR544" s="207">
        <f t="shared" si="233"/>
        <v>0</v>
      </c>
      <c r="AS544" s="207">
        <f t="shared" si="233"/>
        <v>0</v>
      </c>
      <c r="AT544" s="207">
        <f t="shared" si="233"/>
        <v>0</v>
      </c>
      <c r="AU544" s="86">
        <v>0</v>
      </c>
      <c r="AV544" s="302"/>
    </row>
    <row r="545" spans="1:48" s="275" customFormat="1" ht="27" hidden="1" customHeight="1">
      <c r="A545" s="551"/>
      <c r="B545" s="552"/>
      <c r="C545" s="656"/>
      <c r="D545" s="553"/>
      <c r="E545" s="570"/>
      <c r="F545" s="280"/>
      <c r="G545" s="280"/>
      <c r="H545" s="280"/>
      <c r="I545" s="280"/>
      <c r="J545" s="555"/>
      <c r="K545" s="555"/>
      <c r="L545" s="572"/>
      <c r="M545" s="572"/>
      <c r="N545" s="281"/>
      <c r="O545" s="281"/>
      <c r="P545" s="281"/>
      <c r="Q545" s="281"/>
      <c r="R545" s="281"/>
      <c r="S545" s="281"/>
      <c r="T545" s="281"/>
      <c r="U545" s="282"/>
      <c r="V545" s="283" t="s">
        <v>966</v>
      </c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1"/>
      <c r="AI545" s="281"/>
      <c r="AJ545" s="281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4"/>
      <c r="AU545" s="281"/>
      <c r="AV545" s="330"/>
    </row>
    <row r="546" spans="1:48" s="275" customFormat="1" ht="27" hidden="1" customHeight="1">
      <c r="A546" s="551"/>
      <c r="B546" s="552"/>
      <c r="C546" s="656"/>
      <c r="D546" s="553"/>
      <c r="E546" s="570"/>
      <c r="F546" s="280"/>
      <c r="G546" s="280"/>
      <c r="H546" s="280"/>
      <c r="I546" s="280"/>
      <c r="J546" s="555"/>
      <c r="K546" s="555"/>
      <c r="L546" s="572"/>
      <c r="M546" s="572"/>
      <c r="N546" s="281"/>
      <c r="O546" s="281"/>
      <c r="P546" s="281"/>
      <c r="Q546" s="281"/>
      <c r="R546" s="281"/>
      <c r="S546" s="281"/>
      <c r="T546" s="281"/>
      <c r="U546" s="282"/>
      <c r="V546" s="283" t="s">
        <v>931</v>
      </c>
      <c r="W546" s="284"/>
      <c r="X546" s="284"/>
      <c r="Y546" s="284"/>
      <c r="Z546" s="284"/>
      <c r="AA546" s="284"/>
      <c r="AB546" s="284"/>
      <c r="AC546" s="284"/>
      <c r="AD546" s="284"/>
      <c r="AE546" s="284"/>
      <c r="AF546" s="284"/>
      <c r="AG546" s="284"/>
      <c r="AH546" s="281"/>
      <c r="AI546" s="281"/>
      <c r="AJ546" s="281"/>
      <c r="AK546" s="284">
        <v>1110.08</v>
      </c>
      <c r="AL546" s="284"/>
      <c r="AM546" s="284"/>
      <c r="AN546" s="284"/>
      <c r="AO546" s="284"/>
      <c r="AP546" s="284"/>
      <c r="AQ546" s="284"/>
      <c r="AR546" s="284"/>
      <c r="AS546" s="284"/>
      <c r="AT546" s="284"/>
      <c r="AU546" s="281"/>
      <c r="AV546" s="330"/>
    </row>
    <row r="547" spans="1:48" ht="17.25" customHeight="1">
      <c r="A547" s="551"/>
      <c r="B547" s="552"/>
      <c r="C547" s="656"/>
      <c r="D547" s="553"/>
      <c r="E547" s="570"/>
      <c r="F547" s="550" t="s">
        <v>39</v>
      </c>
      <c r="G547" s="550" t="s">
        <v>21</v>
      </c>
      <c r="H547" s="550" t="s">
        <v>59</v>
      </c>
      <c r="I547" s="550" t="s">
        <v>377</v>
      </c>
      <c r="J547" s="555"/>
      <c r="K547" s="555"/>
      <c r="L547" s="572"/>
      <c r="M547" s="572"/>
      <c r="N547" s="86">
        <v>0</v>
      </c>
      <c r="O547" s="86">
        <v>0</v>
      </c>
      <c r="P547" s="86">
        <v>0</v>
      </c>
      <c r="Q547" s="86">
        <v>0</v>
      </c>
      <c r="R547" s="86">
        <v>0</v>
      </c>
      <c r="S547" s="86">
        <v>0</v>
      </c>
      <c r="T547" s="86">
        <v>0</v>
      </c>
      <c r="U547" s="83">
        <f t="shared" si="228"/>
        <v>0</v>
      </c>
      <c r="V547" s="170" t="s">
        <v>50</v>
      </c>
      <c r="W547" s="207">
        <v>0</v>
      </c>
      <c r="X547" s="207">
        <v>0</v>
      </c>
      <c r="Y547" s="207">
        <v>0</v>
      </c>
      <c r="Z547" s="207">
        <v>0</v>
      </c>
      <c r="AA547" s="207">
        <v>0</v>
      </c>
      <c r="AB547" s="207">
        <v>0</v>
      </c>
      <c r="AC547" s="207">
        <v>0</v>
      </c>
      <c r="AD547" s="207">
        <v>0</v>
      </c>
      <c r="AE547" s="207">
        <v>0</v>
      </c>
      <c r="AF547" s="207">
        <v>0</v>
      </c>
      <c r="AG547" s="207">
        <v>0</v>
      </c>
      <c r="AH547" s="86">
        <v>0</v>
      </c>
      <c r="AI547" s="86">
        <v>0</v>
      </c>
      <c r="AJ547" s="86">
        <v>0</v>
      </c>
      <c r="AK547" s="207">
        <v>0</v>
      </c>
      <c r="AL547" s="207">
        <v>0</v>
      </c>
      <c r="AM547" s="207">
        <v>0</v>
      </c>
      <c r="AN547" s="207">
        <v>0</v>
      </c>
      <c r="AO547" s="207">
        <v>0</v>
      </c>
      <c r="AP547" s="207">
        <v>0</v>
      </c>
      <c r="AQ547" s="207">
        <v>0</v>
      </c>
      <c r="AR547" s="207">
        <v>0</v>
      </c>
      <c r="AS547" s="207">
        <v>0</v>
      </c>
      <c r="AT547" s="207">
        <v>0</v>
      </c>
      <c r="AU547" s="86">
        <v>0</v>
      </c>
      <c r="AV547" s="302"/>
    </row>
    <row r="548" spans="1:48" ht="19.5" customHeight="1">
      <c r="A548" s="551"/>
      <c r="B548" s="552"/>
      <c r="C548" s="656"/>
      <c r="D548" s="553"/>
      <c r="E548" s="570"/>
      <c r="F548" s="550"/>
      <c r="G548" s="550"/>
      <c r="H548" s="550"/>
      <c r="I548" s="550"/>
      <c r="J548" s="555"/>
      <c r="K548" s="555"/>
      <c r="L548" s="572"/>
      <c r="M548" s="572"/>
      <c r="N548" s="86">
        <v>0</v>
      </c>
      <c r="O548" s="86">
        <v>0</v>
      </c>
      <c r="P548" s="86">
        <v>0</v>
      </c>
      <c r="Q548" s="86">
        <v>0</v>
      </c>
      <c r="R548" s="86">
        <v>0</v>
      </c>
      <c r="S548" s="86">
        <v>0</v>
      </c>
      <c r="T548" s="86">
        <v>0</v>
      </c>
      <c r="U548" s="83">
        <f t="shared" si="228"/>
        <v>0</v>
      </c>
      <c r="V548" s="170" t="s">
        <v>51</v>
      </c>
      <c r="W548" s="207">
        <v>0</v>
      </c>
      <c r="X548" s="207">
        <v>0</v>
      </c>
      <c r="Y548" s="207">
        <v>0</v>
      </c>
      <c r="Z548" s="207">
        <v>0</v>
      </c>
      <c r="AA548" s="207">
        <v>0</v>
      </c>
      <c r="AB548" s="207">
        <v>0</v>
      </c>
      <c r="AC548" s="207">
        <v>0</v>
      </c>
      <c r="AD548" s="207">
        <v>0</v>
      </c>
      <c r="AE548" s="207">
        <v>0</v>
      </c>
      <c r="AF548" s="207">
        <v>0</v>
      </c>
      <c r="AG548" s="207">
        <v>0</v>
      </c>
      <c r="AH548" s="86">
        <v>0</v>
      </c>
      <c r="AI548" s="86">
        <v>0</v>
      </c>
      <c r="AJ548" s="86">
        <v>0</v>
      </c>
      <c r="AK548" s="207">
        <v>0</v>
      </c>
      <c r="AL548" s="207">
        <v>0</v>
      </c>
      <c r="AM548" s="207">
        <v>0</v>
      </c>
      <c r="AN548" s="207">
        <v>0</v>
      </c>
      <c r="AO548" s="207">
        <v>0</v>
      </c>
      <c r="AP548" s="207">
        <v>0</v>
      </c>
      <c r="AQ548" s="207">
        <v>0</v>
      </c>
      <c r="AR548" s="207">
        <v>0</v>
      </c>
      <c r="AS548" s="207">
        <v>0</v>
      </c>
      <c r="AT548" s="207">
        <v>0</v>
      </c>
      <c r="AU548" s="86">
        <v>0</v>
      </c>
      <c r="AV548" s="302"/>
    </row>
    <row r="549" spans="1:48" ht="17.25" customHeight="1">
      <c r="A549" s="551"/>
      <c r="B549" s="552"/>
      <c r="C549" s="656"/>
      <c r="D549" s="553"/>
      <c r="E549" s="570"/>
      <c r="F549" s="550"/>
      <c r="G549" s="550"/>
      <c r="H549" s="550"/>
      <c r="I549" s="550"/>
      <c r="J549" s="555"/>
      <c r="K549" s="555"/>
      <c r="L549" s="572"/>
      <c r="M549" s="572"/>
      <c r="N549" s="86">
        <v>0.40332999999999997</v>
      </c>
      <c r="O549" s="86">
        <v>0</v>
      </c>
      <c r="P549" s="86">
        <v>0</v>
      </c>
      <c r="Q549" s="86">
        <v>0</v>
      </c>
      <c r="R549" s="86">
        <v>0</v>
      </c>
      <c r="S549" s="86">
        <v>0</v>
      </c>
      <c r="T549" s="86">
        <v>0</v>
      </c>
      <c r="U549" s="83">
        <f t="shared" si="228"/>
        <v>0.40332999999999997</v>
      </c>
      <c r="V549" s="170" t="s">
        <v>52</v>
      </c>
      <c r="W549" s="207">
        <v>0</v>
      </c>
      <c r="X549" s="207">
        <v>0</v>
      </c>
      <c r="Y549" s="207">
        <v>0</v>
      </c>
      <c r="Z549" s="207">
        <v>0</v>
      </c>
      <c r="AA549" s="207">
        <v>0</v>
      </c>
      <c r="AB549" s="207">
        <v>0</v>
      </c>
      <c r="AC549" s="207">
        <v>0</v>
      </c>
      <c r="AD549" s="207">
        <v>0</v>
      </c>
      <c r="AE549" s="207">
        <v>0</v>
      </c>
      <c r="AF549" s="207">
        <v>0</v>
      </c>
      <c r="AG549" s="207">
        <v>0</v>
      </c>
      <c r="AH549" s="86">
        <v>0</v>
      </c>
      <c r="AI549" s="86">
        <v>0</v>
      </c>
      <c r="AJ549" s="86">
        <v>0</v>
      </c>
      <c r="AK549" s="207">
        <v>0</v>
      </c>
      <c r="AL549" s="207">
        <v>0</v>
      </c>
      <c r="AM549" s="207">
        <v>0</v>
      </c>
      <c r="AN549" s="207">
        <v>0</v>
      </c>
      <c r="AO549" s="207">
        <v>0</v>
      </c>
      <c r="AP549" s="207">
        <v>0</v>
      </c>
      <c r="AQ549" s="207">
        <v>0</v>
      </c>
      <c r="AR549" s="207">
        <v>0</v>
      </c>
      <c r="AS549" s="207">
        <v>0</v>
      </c>
      <c r="AT549" s="207">
        <v>0</v>
      </c>
      <c r="AU549" s="86">
        <v>0</v>
      </c>
      <c r="AV549" s="302"/>
    </row>
    <row r="550" spans="1:48" ht="17.25" customHeight="1">
      <c r="A550" s="551"/>
      <c r="B550" s="552"/>
      <c r="C550" s="656"/>
      <c r="D550" s="553"/>
      <c r="E550" s="571"/>
      <c r="F550" s="550"/>
      <c r="G550" s="550"/>
      <c r="H550" s="550"/>
      <c r="I550" s="550"/>
      <c r="J550" s="555"/>
      <c r="K550" s="555"/>
      <c r="L550" s="572"/>
      <c r="M550" s="572"/>
      <c r="N550" s="88">
        <f>SUM(N543:N549)</f>
        <v>0.40332999999999997</v>
      </c>
      <c r="O550" s="88">
        <f t="shared" ref="O550:T550" si="234">SUM(O543:O549)</f>
        <v>0</v>
      </c>
      <c r="P550" s="88">
        <f t="shared" si="234"/>
        <v>0</v>
      </c>
      <c r="Q550" s="175">
        <f t="shared" si="234"/>
        <v>0</v>
      </c>
      <c r="R550" s="175">
        <f t="shared" si="234"/>
        <v>6.5925900000000004</v>
      </c>
      <c r="S550" s="175">
        <f t="shared" si="234"/>
        <v>0</v>
      </c>
      <c r="T550" s="175">
        <f t="shared" si="234"/>
        <v>0</v>
      </c>
      <c r="U550" s="176">
        <f t="shared" si="228"/>
        <v>6.9959199999999999</v>
      </c>
      <c r="V550" s="177" t="s">
        <v>11</v>
      </c>
      <c r="W550" s="193">
        <f t="shared" ref="W550" si="235">SUM(W543:W549)</f>
        <v>0</v>
      </c>
      <c r="X550" s="193">
        <f>X544</f>
        <v>0</v>
      </c>
      <c r="Y550" s="193">
        <f t="shared" ref="Y550:AU550" si="236">Y544</f>
        <v>0</v>
      </c>
      <c r="Z550" s="193">
        <f t="shared" si="236"/>
        <v>0</v>
      </c>
      <c r="AA550" s="193">
        <f t="shared" si="236"/>
        <v>0</v>
      </c>
      <c r="AB550" s="193">
        <f t="shared" si="236"/>
        <v>0</v>
      </c>
      <c r="AC550" s="193">
        <f t="shared" si="236"/>
        <v>0</v>
      </c>
      <c r="AD550" s="193">
        <f t="shared" si="236"/>
        <v>0</v>
      </c>
      <c r="AE550" s="193">
        <f t="shared" si="236"/>
        <v>0</v>
      </c>
      <c r="AF550" s="193">
        <f t="shared" si="236"/>
        <v>0</v>
      </c>
      <c r="AG550" s="193">
        <f t="shared" si="236"/>
        <v>0</v>
      </c>
      <c r="AH550" s="193">
        <f t="shared" si="236"/>
        <v>0</v>
      </c>
      <c r="AI550" s="193">
        <f t="shared" si="236"/>
        <v>0</v>
      </c>
      <c r="AJ550" s="193">
        <f t="shared" si="236"/>
        <v>0</v>
      </c>
      <c r="AK550" s="193">
        <f t="shared" si="236"/>
        <v>1110.08</v>
      </c>
      <c r="AL550" s="193">
        <f t="shared" si="236"/>
        <v>0</v>
      </c>
      <c r="AM550" s="193">
        <f t="shared" si="236"/>
        <v>0</v>
      </c>
      <c r="AN550" s="193">
        <f t="shared" si="236"/>
        <v>0</v>
      </c>
      <c r="AO550" s="193">
        <f t="shared" si="236"/>
        <v>0</v>
      </c>
      <c r="AP550" s="193">
        <f t="shared" si="236"/>
        <v>0</v>
      </c>
      <c r="AQ550" s="193">
        <f t="shared" si="236"/>
        <v>0</v>
      </c>
      <c r="AR550" s="193">
        <f t="shared" si="236"/>
        <v>0</v>
      </c>
      <c r="AS550" s="193">
        <f t="shared" si="236"/>
        <v>0</v>
      </c>
      <c r="AT550" s="193">
        <f t="shared" si="236"/>
        <v>0</v>
      </c>
      <c r="AU550" s="193">
        <f t="shared" si="236"/>
        <v>0</v>
      </c>
      <c r="AV550" s="328"/>
    </row>
    <row r="551" spans="1:48" ht="19.5" hidden="1" customHeight="1">
      <c r="A551" s="556" t="s">
        <v>643</v>
      </c>
      <c r="B551" s="557"/>
      <c r="C551" s="557"/>
      <c r="D551" s="557"/>
      <c r="E551" s="557"/>
      <c r="F551" s="557"/>
      <c r="G551" s="557"/>
      <c r="H551" s="557"/>
      <c r="I551" s="557"/>
      <c r="J551" s="557"/>
      <c r="K551" s="557"/>
      <c r="L551" s="557"/>
      <c r="M551" s="557"/>
      <c r="N551" s="557"/>
      <c r="O551" s="557"/>
      <c r="P551" s="557"/>
      <c r="Q551" s="557"/>
      <c r="R551" s="557"/>
      <c r="S551" s="557"/>
      <c r="T551" s="557"/>
      <c r="U551" s="557"/>
      <c r="V551" s="557"/>
      <c r="W551" s="558"/>
      <c r="X551" s="558"/>
      <c r="Y551" s="558"/>
      <c r="Z551" s="558"/>
      <c r="AA551" s="558"/>
      <c r="AB551" s="558"/>
      <c r="AC551" s="558"/>
      <c r="AD551" s="558"/>
      <c r="AE551" s="558"/>
      <c r="AF551" s="558"/>
      <c r="AG551" s="558"/>
      <c r="AH551" s="558"/>
      <c r="AI551" s="558"/>
      <c r="AJ551" s="558"/>
      <c r="AK551" s="558"/>
      <c r="AL551" s="558"/>
      <c r="AM551" s="558"/>
      <c r="AN551" s="558"/>
      <c r="AO551" s="558"/>
      <c r="AP551" s="558"/>
      <c r="AQ551" s="558"/>
      <c r="AR551" s="558"/>
      <c r="AS551" s="558"/>
      <c r="AT551" s="558"/>
      <c r="AU551" s="558"/>
      <c r="AV551" s="559"/>
    </row>
    <row r="552" spans="1:48" ht="17.25" hidden="1" customHeight="1">
      <c r="A552" s="579" t="s">
        <v>644</v>
      </c>
      <c r="B552" s="579"/>
      <c r="C552" s="579"/>
      <c r="D552" s="579"/>
      <c r="E552" s="579"/>
      <c r="F552" s="579"/>
      <c r="G552" s="579"/>
      <c r="H552" s="579"/>
      <c r="I552" s="579"/>
      <c r="J552" s="579"/>
      <c r="K552" s="579"/>
      <c r="L552" s="579"/>
      <c r="M552" s="579"/>
      <c r="N552" s="579"/>
      <c r="O552" s="579"/>
      <c r="P552" s="579"/>
      <c r="Q552" s="579"/>
      <c r="R552" s="579"/>
      <c r="S552" s="579"/>
      <c r="T552" s="579"/>
      <c r="U552" s="579"/>
      <c r="V552" s="580"/>
      <c r="W552" s="190"/>
      <c r="X552" s="190"/>
      <c r="Y552" s="190"/>
      <c r="Z552" s="190"/>
      <c r="AA552" s="190"/>
      <c r="AB552" s="190"/>
      <c r="AC552" s="190"/>
      <c r="AD552" s="190"/>
      <c r="AE552" s="190"/>
      <c r="AF552" s="190"/>
      <c r="AG552" s="190"/>
      <c r="AH552" s="188"/>
      <c r="AI552" s="188"/>
      <c r="AJ552" s="188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88"/>
      <c r="AV552" s="302"/>
    </row>
    <row r="553" spans="1:48" ht="15.75" hidden="1" customHeight="1">
      <c r="A553" s="179"/>
      <c r="B553" s="648" t="s">
        <v>645</v>
      </c>
      <c r="C553" s="649"/>
      <c r="D553" s="649"/>
      <c r="E553" s="649"/>
      <c r="F553" s="649"/>
      <c r="G553" s="649"/>
      <c r="H553" s="649"/>
      <c r="I553" s="649"/>
      <c r="J553" s="649"/>
      <c r="K553" s="649"/>
      <c r="L553" s="649"/>
      <c r="M553" s="649"/>
      <c r="N553" s="649"/>
      <c r="O553" s="649"/>
      <c r="P553" s="649"/>
      <c r="Q553" s="649"/>
      <c r="R553" s="649"/>
      <c r="S553" s="649"/>
      <c r="T553" s="649"/>
      <c r="U553" s="649"/>
      <c r="V553" s="649"/>
      <c r="W553" s="461"/>
      <c r="X553" s="461"/>
      <c r="Y553" s="461"/>
      <c r="Z553" s="461"/>
      <c r="AA553" s="461"/>
      <c r="AB553" s="461"/>
      <c r="AC553" s="461"/>
      <c r="AD553" s="461"/>
      <c r="AE553" s="461"/>
      <c r="AF553" s="461"/>
      <c r="AG553" s="461"/>
      <c r="AH553" s="461"/>
      <c r="AI553" s="461"/>
      <c r="AJ553" s="461"/>
      <c r="AK553" s="461"/>
      <c r="AL553" s="461"/>
      <c r="AM553" s="461"/>
      <c r="AN553" s="461"/>
      <c r="AO553" s="461"/>
      <c r="AP553" s="461"/>
      <c r="AQ553" s="461"/>
      <c r="AR553" s="461"/>
      <c r="AS553" s="461"/>
      <c r="AT553" s="461"/>
      <c r="AU553" s="461"/>
      <c r="AV553" s="462"/>
    </row>
    <row r="554" spans="1:48" ht="19.5" hidden="1" customHeight="1">
      <c r="A554" s="556" t="s">
        <v>628</v>
      </c>
      <c r="B554" s="557"/>
      <c r="C554" s="557"/>
      <c r="D554" s="557"/>
      <c r="E554" s="557"/>
      <c r="F554" s="557"/>
      <c r="G554" s="557"/>
      <c r="H554" s="557"/>
      <c r="I554" s="557"/>
      <c r="J554" s="557"/>
      <c r="K554" s="557"/>
      <c r="L554" s="557"/>
      <c r="M554" s="557"/>
      <c r="N554" s="557"/>
      <c r="O554" s="557"/>
      <c r="P554" s="557"/>
      <c r="Q554" s="557"/>
      <c r="R554" s="557"/>
      <c r="S554" s="557"/>
      <c r="T554" s="557"/>
      <c r="U554" s="557"/>
      <c r="V554" s="557"/>
      <c r="W554" s="558"/>
      <c r="X554" s="558"/>
      <c r="Y554" s="558"/>
      <c r="Z554" s="558"/>
      <c r="AA554" s="558"/>
      <c r="AB554" s="558"/>
      <c r="AC554" s="558"/>
      <c r="AD554" s="558"/>
      <c r="AE554" s="558"/>
      <c r="AF554" s="558"/>
      <c r="AG554" s="558"/>
      <c r="AH554" s="558"/>
      <c r="AI554" s="558"/>
      <c r="AJ554" s="558"/>
      <c r="AK554" s="558"/>
      <c r="AL554" s="558"/>
      <c r="AM554" s="558"/>
      <c r="AN554" s="558"/>
      <c r="AO554" s="558"/>
      <c r="AP554" s="558"/>
      <c r="AQ554" s="558"/>
      <c r="AR554" s="558"/>
      <c r="AS554" s="558"/>
      <c r="AT554" s="558"/>
      <c r="AU554" s="558"/>
      <c r="AV554" s="559"/>
    </row>
    <row r="555" spans="1:48" ht="19.5" customHeight="1">
      <c r="A555" s="581" t="s">
        <v>53</v>
      </c>
      <c r="B555" s="573" t="s">
        <v>646</v>
      </c>
      <c r="C555" s="656" t="s">
        <v>647</v>
      </c>
      <c r="D555" s="576" t="s">
        <v>630</v>
      </c>
      <c r="E555" s="569" t="s">
        <v>648</v>
      </c>
      <c r="F555" s="82" t="s">
        <v>18</v>
      </c>
      <c r="G555" s="82" t="s">
        <v>20</v>
      </c>
      <c r="H555" s="82" t="s">
        <v>297</v>
      </c>
      <c r="I555" s="82" t="s">
        <v>297</v>
      </c>
      <c r="J555" s="560">
        <v>2022</v>
      </c>
      <c r="K555" s="560">
        <v>2022</v>
      </c>
      <c r="L555" s="563">
        <v>21.626999999999999</v>
      </c>
      <c r="M555" s="563">
        <f>Q560+R560+S560+T560</f>
        <v>21.62771</v>
      </c>
      <c r="N555" s="86">
        <v>0</v>
      </c>
      <c r="O555" s="86">
        <v>0</v>
      </c>
      <c r="P555" s="86">
        <v>0</v>
      </c>
      <c r="Q555" s="86">
        <v>0</v>
      </c>
      <c r="R555" s="86">
        <v>0</v>
      </c>
      <c r="S555" s="86">
        <v>0</v>
      </c>
      <c r="T555" s="86">
        <v>0</v>
      </c>
      <c r="U555" s="83">
        <f>SUM(N555:T555)</f>
        <v>0</v>
      </c>
      <c r="V555" s="170" t="s">
        <v>3</v>
      </c>
      <c r="W555" s="207">
        <v>0</v>
      </c>
      <c r="X555" s="207">
        <v>0</v>
      </c>
      <c r="Y555" s="207">
        <v>0</v>
      </c>
      <c r="Z555" s="207">
        <v>0</v>
      </c>
      <c r="AA555" s="207">
        <v>0</v>
      </c>
      <c r="AB555" s="207">
        <v>0</v>
      </c>
      <c r="AC555" s="207">
        <v>0</v>
      </c>
      <c r="AD555" s="207">
        <v>0</v>
      </c>
      <c r="AE555" s="207">
        <v>0</v>
      </c>
      <c r="AF555" s="207">
        <v>0</v>
      </c>
      <c r="AG555" s="207">
        <v>0</v>
      </c>
      <c r="AH555" s="86">
        <v>0</v>
      </c>
      <c r="AI555" s="86">
        <v>0</v>
      </c>
      <c r="AJ555" s="86">
        <v>0</v>
      </c>
      <c r="AK555" s="207">
        <v>0</v>
      </c>
      <c r="AL555" s="207">
        <v>0</v>
      </c>
      <c r="AM555" s="207">
        <v>0</v>
      </c>
      <c r="AN555" s="207">
        <v>0</v>
      </c>
      <c r="AO555" s="207">
        <v>0</v>
      </c>
      <c r="AP555" s="207">
        <v>0</v>
      </c>
      <c r="AQ555" s="207">
        <v>0</v>
      </c>
      <c r="AR555" s="207">
        <v>0</v>
      </c>
      <c r="AS555" s="207">
        <v>0</v>
      </c>
      <c r="AT555" s="207">
        <v>0</v>
      </c>
      <c r="AU555" s="86">
        <v>0</v>
      </c>
      <c r="AV555" s="636" t="s">
        <v>1002</v>
      </c>
    </row>
    <row r="556" spans="1:48" ht="17.25" customHeight="1">
      <c r="A556" s="582"/>
      <c r="B556" s="574"/>
      <c r="C556" s="656"/>
      <c r="D556" s="577"/>
      <c r="E556" s="570"/>
      <c r="F556" s="82" t="s">
        <v>19</v>
      </c>
      <c r="G556" s="82" t="s">
        <v>22</v>
      </c>
      <c r="H556" s="82" t="s">
        <v>297</v>
      </c>
      <c r="I556" s="82" t="s">
        <v>297</v>
      </c>
      <c r="J556" s="561"/>
      <c r="K556" s="561"/>
      <c r="L556" s="564"/>
      <c r="M556" s="564"/>
      <c r="N556" s="86">
        <v>0</v>
      </c>
      <c r="O556" s="86">
        <v>0</v>
      </c>
      <c r="P556" s="86">
        <v>0</v>
      </c>
      <c r="Q556" s="86">
        <v>21.62771</v>
      </c>
      <c r="R556" s="86">
        <v>0</v>
      </c>
      <c r="S556" s="86">
        <v>0</v>
      </c>
      <c r="T556" s="86">
        <v>0</v>
      </c>
      <c r="U556" s="83">
        <f t="shared" ref="U556:U560" si="237">SUM(N556:T556)</f>
        <v>21.62771</v>
      </c>
      <c r="V556" s="171" t="s">
        <v>8</v>
      </c>
      <c r="W556" s="207">
        <v>21627.71</v>
      </c>
      <c r="X556" s="207">
        <v>0</v>
      </c>
      <c r="Y556" s="207">
        <v>0</v>
      </c>
      <c r="Z556" s="207">
        <v>0</v>
      </c>
      <c r="AA556" s="207">
        <v>0</v>
      </c>
      <c r="AB556" s="207">
        <v>0</v>
      </c>
      <c r="AC556" s="207">
        <v>0</v>
      </c>
      <c r="AD556" s="207">
        <v>0</v>
      </c>
      <c r="AE556" s="207">
        <v>0</v>
      </c>
      <c r="AF556" s="207">
        <v>0</v>
      </c>
      <c r="AG556" s="207">
        <v>0</v>
      </c>
      <c r="AH556" s="86">
        <v>0</v>
      </c>
      <c r="AI556" s="86">
        <v>0</v>
      </c>
      <c r="AJ556" s="86">
        <v>0</v>
      </c>
      <c r="AK556" s="207">
        <v>0</v>
      </c>
      <c r="AL556" s="207">
        <v>0</v>
      </c>
      <c r="AM556" s="207">
        <v>0</v>
      </c>
      <c r="AN556" s="207">
        <v>0</v>
      </c>
      <c r="AO556" s="207">
        <v>0</v>
      </c>
      <c r="AP556" s="207">
        <v>0</v>
      </c>
      <c r="AQ556" s="207">
        <v>0</v>
      </c>
      <c r="AR556" s="207">
        <v>0</v>
      </c>
      <c r="AS556" s="207">
        <v>0</v>
      </c>
      <c r="AT556" s="207">
        <v>0</v>
      </c>
      <c r="AU556" s="86">
        <v>0</v>
      </c>
      <c r="AV556" s="637"/>
    </row>
    <row r="557" spans="1:48" ht="17.25" customHeight="1">
      <c r="A557" s="582"/>
      <c r="B557" s="574"/>
      <c r="C557" s="656"/>
      <c r="D557" s="577"/>
      <c r="E557" s="570"/>
      <c r="F557" s="566" t="s">
        <v>39</v>
      </c>
      <c r="G557" s="566" t="s">
        <v>21</v>
      </c>
      <c r="H557" s="566" t="s">
        <v>59</v>
      </c>
      <c r="I557" s="566" t="s">
        <v>372</v>
      </c>
      <c r="J557" s="561"/>
      <c r="K557" s="561"/>
      <c r="L557" s="564"/>
      <c r="M557" s="564"/>
      <c r="N557" s="86">
        <v>0</v>
      </c>
      <c r="O557" s="86">
        <v>0</v>
      </c>
      <c r="P557" s="86">
        <v>0</v>
      </c>
      <c r="Q557" s="86">
        <v>0</v>
      </c>
      <c r="R557" s="86">
        <v>0</v>
      </c>
      <c r="S557" s="86">
        <v>0</v>
      </c>
      <c r="T557" s="86">
        <v>0</v>
      </c>
      <c r="U557" s="83">
        <f t="shared" si="237"/>
        <v>0</v>
      </c>
      <c r="V557" s="170" t="s">
        <v>50</v>
      </c>
      <c r="W557" s="207">
        <v>0</v>
      </c>
      <c r="X557" s="207">
        <v>0</v>
      </c>
      <c r="Y557" s="207">
        <v>0</v>
      </c>
      <c r="Z557" s="207">
        <v>0</v>
      </c>
      <c r="AA557" s="207">
        <v>0</v>
      </c>
      <c r="AB557" s="207">
        <v>0</v>
      </c>
      <c r="AC557" s="207">
        <v>0</v>
      </c>
      <c r="AD557" s="207">
        <v>0</v>
      </c>
      <c r="AE557" s="207">
        <v>0</v>
      </c>
      <c r="AF557" s="207">
        <v>0</v>
      </c>
      <c r="AG557" s="207">
        <v>0</v>
      </c>
      <c r="AH557" s="86">
        <v>0</v>
      </c>
      <c r="AI557" s="86">
        <v>0</v>
      </c>
      <c r="AJ557" s="86">
        <v>0</v>
      </c>
      <c r="AK557" s="207">
        <v>0</v>
      </c>
      <c r="AL557" s="207">
        <v>0</v>
      </c>
      <c r="AM557" s="207">
        <v>0</v>
      </c>
      <c r="AN557" s="207">
        <v>0</v>
      </c>
      <c r="AO557" s="207">
        <v>0</v>
      </c>
      <c r="AP557" s="207">
        <v>0</v>
      </c>
      <c r="AQ557" s="207">
        <v>0</v>
      </c>
      <c r="AR557" s="207">
        <v>0</v>
      </c>
      <c r="AS557" s="207">
        <v>0</v>
      </c>
      <c r="AT557" s="207">
        <v>0</v>
      </c>
      <c r="AU557" s="86">
        <v>0</v>
      </c>
      <c r="AV557" s="637"/>
    </row>
    <row r="558" spans="1:48" ht="17.25" customHeight="1">
      <c r="A558" s="582"/>
      <c r="B558" s="574"/>
      <c r="C558" s="656"/>
      <c r="D558" s="577"/>
      <c r="E558" s="570"/>
      <c r="F558" s="567"/>
      <c r="G558" s="567"/>
      <c r="H558" s="567"/>
      <c r="I558" s="567"/>
      <c r="J558" s="561"/>
      <c r="K558" s="561"/>
      <c r="L558" s="564"/>
      <c r="M558" s="564"/>
      <c r="N558" s="86">
        <v>0</v>
      </c>
      <c r="O558" s="86">
        <v>0</v>
      </c>
      <c r="P558" s="86">
        <v>0</v>
      </c>
      <c r="Q558" s="86">
        <v>0</v>
      </c>
      <c r="R558" s="86">
        <v>0</v>
      </c>
      <c r="S558" s="86">
        <v>0</v>
      </c>
      <c r="T558" s="86">
        <v>0</v>
      </c>
      <c r="U558" s="83">
        <f t="shared" si="237"/>
        <v>0</v>
      </c>
      <c r="V558" s="170" t="s">
        <v>51</v>
      </c>
      <c r="W558" s="207">
        <v>0</v>
      </c>
      <c r="X558" s="207">
        <v>0</v>
      </c>
      <c r="Y558" s="207">
        <v>0</v>
      </c>
      <c r="Z558" s="207">
        <v>0</v>
      </c>
      <c r="AA558" s="207">
        <v>0</v>
      </c>
      <c r="AB558" s="207">
        <v>0</v>
      </c>
      <c r="AC558" s="207">
        <v>0</v>
      </c>
      <c r="AD558" s="207">
        <v>0</v>
      </c>
      <c r="AE558" s="207">
        <v>0</v>
      </c>
      <c r="AF558" s="207">
        <v>0</v>
      </c>
      <c r="AG558" s="207">
        <v>0</v>
      </c>
      <c r="AH558" s="86">
        <v>0</v>
      </c>
      <c r="AI558" s="86">
        <v>0</v>
      </c>
      <c r="AJ558" s="86">
        <v>0</v>
      </c>
      <c r="AK558" s="207">
        <v>0</v>
      </c>
      <c r="AL558" s="207">
        <v>0</v>
      </c>
      <c r="AM558" s="207">
        <v>0</v>
      </c>
      <c r="AN558" s="207">
        <v>0</v>
      </c>
      <c r="AO558" s="207">
        <v>0</v>
      </c>
      <c r="AP558" s="207">
        <v>0</v>
      </c>
      <c r="AQ558" s="207">
        <v>0</v>
      </c>
      <c r="AR558" s="207">
        <v>0</v>
      </c>
      <c r="AS558" s="207">
        <v>0</v>
      </c>
      <c r="AT558" s="207">
        <v>0</v>
      </c>
      <c r="AU558" s="86">
        <v>0</v>
      </c>
      <c r="AV558" s="637"/>
    </row>
    <row r="559" spans="1:48" ht="17.25" customHeight="1">
      <c r="A559" s="582"/>
      <c r="B559" s="574"/>
      <c r="C559" s="656"/>
      <c r="D559" s="577"/>
      <c r="E559" s="570"/>
      <c r="F559" s="567"/>
      <c r="G559" s="567"/>
      <c r="H559" s="567"/>
      <c r="I559" s="567"/>
      <c r="J559" s="561"/>
      <c r="K559" s="561"/>
      <c r="L559" s="564"/>
      <c r="M559" s="564"/>
      <c r="N559" s="86">
        <v>0</v>
      </c>
      <c r="O559" s="86">
        <v>0</v>
      </c>
      <c r="P559" s="86">
        <v>0</v>
      </c>
      <c r="Q559" s="86">
        <v>0</v>
      </c>
      <c r="R559" s="86">
        <v>0</v>
      </c>
      <c r="S559" s="86">
        <v>0</v>
      </c>
      <c r="T559" s="86">
        <v>0</v>
      </c>
      <c r="U559" s="83">
        <f t="shared" si="237"/>
        <v>0</v>
      </c>
      <c r="V559" s="170" t="s">
        <v>52</v>
      </c>
      <c r="W559" s="207">
        <v>0</v>
      </c>
      <c r="X559" s="207">
        <v>0</v>
      </c>
      <c r="Y559" s="207">
        <v>0</v>
      </c>
      <c r="Z559" s="207">
        <v>0</v>
      </c>
      <c r="AA559" s="207">
        <v>0</v>
      </c>
      <c r="AB559" s="207">
        <v>0</v>
      </c>
      <c r="AC559" s="207">
        <v>0</v>
      </c>
      <c r="AD559" s="207">
        <v>0</v>
      </c>
      <c r="AE559" s="207">
        <v>0</v>
      </c>
      <c r="AF559" s="207">
        <v>0</v>
      </c>
      <c r="AG559" s="207">
        <v>0</v>
      </c>
      <c r="AH559" s="86">
        <v>0</v>
      </c>
      <c r="AI559" s="86">
        <v>0</v>
      </c>
      <c r="AJ559" s="86">
        <v>0</v>
      </c>
      <c r="AK559" s="207">
        <v>0</v>
      </c>
      <c r="AL559" s="207">
        <v>0</v>
      </c>
      <c r="AM559" s="207">
        <v>0</v>
      </c>
      <c r="AN559" s="207">
        <v>0</v>
      </c>
      <c r="AO559" s="207">
        <v>0</v>
      </c>
      <c r="AP559" s="207">
        <v>0</v>
      </c>
      <c r="AQ559" s="207">
        <v>0</v>
      </c>
      <c r="AR559" s="207">
        <v>0</v>
      </c>
      <c r="AS559" s="207">
        <v>0</v>
      </c>
      <c r="AT559" s="207">
        <v>0</v>
      </c>
      <c r="AU559" s="86">
        <v>0</v>
      </c>
      <c r="AV559" s="638"/>
    </row>
    <row r="560" spans="1:48" ht="17.25" customHeight="1">
      <c r="A560" s="582"/>
      <c r="B560" s="575"/>
      <c r="C560" s="656"/>
      <c r="D560" s="578"/>
      <c r="E560" s="571"/>
      <c r="F560" s="568"/>
      <c r="G560" s="568"/>
      <c r="H560" s="568"/>
      <c r="I560" s="568"/>
      <c r="J560" s="562"/>
      <c r="K560" s="562"/>
      <c r="L560" s="565"/>
      <c r="M560" s="565"/>
      <c r="N560" s="88">
        <f>SUM(N555:N559)</f>
        <v>0</v>
      </c>
      <c r="O560" s="88">
        <f t="shared" ref="O560:T560" si="238">SUM(O555:O559)</f>
        <v>0</v>
      </c>
      <c r="P560" s="88">
        <f t="shared" si="238"/>
        <v>0</v>
      </c>
      <c r="Q560" s="175">
        <f t="shared" si="238"/>
        <v>21.62771</v>
      </c>
      <c r="R560" s="175">
        <f t="shared" si="238"/>
        <v>0</v>
      </c>
      <c r="S560" s="175">
        <f t="shared" si="238"/>
        <v>0</v>
      </c>
      <c r="T560" s="175">
        <f t="shared" si="238"/>
        <v>0</v>
      </c>
      <c r="U560" s="176">
        <f t="shared" si="237"/>
        <v>21.62771</v>
      </c>
      <c r="V560" s="177" t="s">
        <v>11</v>
      </c>
      <c r="W560" s="193">
        <f t="shared" ref="W560:AU560" si="239">SUM(W555:W559)</f>
        <v>21627.71</v>
      </c>
      <c r="X560" s="193">
        <f t="shared" si="239"/>
        <v>0</v>
      </c>
      <c r="Y560" s="193">
        <f t="shared" si="239"/>
        <v>0</v>
      </c>
      <c r="Z560" s="193">
        <f t="shared" si="239"/>
        <v>0</v>
      </c>
      <c r="AA560" s="193">
        <f t="shared" si="239"/>
        <v>0</v>
      </c>
      <c r="AB560" s="193">
        <f t="shared" si="239"/>
        <v>0</v>
      </c>
      <c r="AC560" s="193">
        <f t="shared" si="239"/>
        <v>0</v>
      </c>
      <c r="AD560" s="193">
        <f t="shared" si="239"/>
        <v>0</v>
      </c>
      <c r="AE560" s="193">
        <f t="shared" si="239"/>
        <v>0</v>
      </c>
      <c r="AF560" s="193">
        <f t="shared" si="239"/>
        <v>0</v>
      </c>
      <c r="AG560" s="193">
        <f t="shared" si="239"/>
        <v>0</v>
      </c>
      <c r="AH560" s="175">
        <f t="shared" si="239"/>
        <v>0</v>
      </c>
      <c r="AI560" s="175">
        <f t="shared" si="239"/>
        <v>0</v>
      </c>
      <c r="AJ560" s="175">
        <f t="shared" si="239"/>
        <v>0</v>
      </c>
      <c r="AK560" s="193">
        <f t="shared" si="239"/>
        <v>0</v>
      </c>
      <c r="AL560" s="193">
        <f t="shared" si="239"/>
        <v>0</v>
      </c>
      <c r="AM560" s="193">
        <f t="shared" si="239"/>
        <v>0</v>
      </c>
      <c r="AN560" s="193">
        <f t="shared" si="239"/>
        <v>0</v>
      </c>
      <c r="AO560" s="193">
        <f t="shared" si="239"/>
        <v>0</v>
      </c>
      <c r="AP560" s="193">
        <f t="shared" si="239"/>
        <v>0</v>
      </c>
      <c r="AQ560" s="193">
        <f t="shared" si="239"/>
        <v>0</v>
      </c>
      <c r="AR560" s="193">
        <f t="shared" si="239"/>
        <v>0</v>
      </c>
      <c r="AS560" s="193">
        <f t="shared" si="239"/>
        <v>0</v>
      </c>
      <c r="AT560" s="193">
        <f t="shared" si="239"/>
        <v>0</v>
      </c>
      <c r="AU560" s="175">
        <f t="shared" si="239"/>
        <v>0</v>
      </c>
      <c r="AV560" s="328"/>
    </row>
    <row r="561" spans="1:48" ht="17.25" customHeight="1">
      <c r="A561" s="582"/>
      <c r="B561" s="573" t="s">
        <v>649</v>
      </c>
      <c r="C561" s="656" t="s">
        <v>650</v>
      </c>
      <c r="D561" s="576" t="s">
        <v>630</v>
      </c>
      <c r="E561" s="569" t="s">
        <v>651</v>
      </c>
      <c r="F561" s="82" t="s">
        <v>18</v>
      </c>
      <c r="G561" s="82" t="s">
        <v>20</v>
      </c>
      <c r="H561" s="82" t="s">
        <v>297</v>
      </c>
      <c r="I561" s="82" t="s">
        <v>297</v>
      </c>
      <c r="J561" s="560">
        <v>2022</v>
      </c>
      <c r="K561" s="560">
        <v>2022</v>
      </c>
      <c r="L561" s="563">
        <v>12.759</v>
      </c>
      <c r="M561" s="563">
        <f>Q566+R566+S566+T566</f>
        <v>12.759949999999998</v>
      </c>
      <c r="N561" s="86">
        <v>0</v>
      </c>
      <c r="O561" s="86">
        <v>0</v>
      </c>
      <c r="P561" s="86">
        <v>0</v>
      </c>
      <c r="Q561" s="86">
        <v>0</v>
      </c>
      <c r="R561" s="86">
        <v>0</v>
      </c>
      <c r="S561" s="86">
        <v>0</v>
      </c>
      <c r="T561" s="86">
        <v>0</v>
      </c>
      <c r="U561" s="83">
        <f>SUM(N561:T561)</f>
        <v>0</v>
      </c>
      <c r="V561" s="170" t="s">
        <v>3</v>
      </c>
      <c r="W561" s="207">
        <v>0</v>
      </c>
      <c r="X561" s="207">
        <v>0</v>
      </c>
      <c r="Y561" s="207">
        <v>0</v>
      </c>
      <c r="Z561" s="207">
        <v>0</v>
      </c>
      <c r="AA561" s="207">
        <v>0</v>
      </c>
      <c r="AB561" s="207">
        <v>0</v>
      </c>
      <c r="AC561" s="207">
        <v>0</v>
      </c>
      <c r="AD561" s="207">
        <v>0</v>
      </c>
      <c r="AE561" s="207">
        <v>0</v>
      </c>
      <c r="AF561" s="207">
        <v>0</v>
      </c>
      <c r="AG561" s="207">
        <v>0</v>
      </c>
      <c r="AH561" s="86">
        <v>0</v>
      </c>
      <c r="AI561" s="86">
        <v>0</v>
      </c>
      <c r="AJ561" s="86">
        <v>0</v>
      </c>
      <c r="AK561" s="207">
        <v>0</v>
      </c>
      <c r="AL561" s="207">
        <v>0</v>
      </c>
      <c r="AM561" s="207">
        <v>0</v>
      </c>
      <c r="AN561" s="207">
        <v>0</v>
      </c>
      <c r="AO561" s="207">
        <v>0</v>
      </c>
      <c r="AP561" s="207">
        <v>0</v>
      </c>
      <c r="AQ561" s="207">
        <v>0</v>
      </c>
      <c r="AR561" s="207">
        <v>0</v>
      </c>
      <c r="AS561" s="207">
        <v>0</v>
      </c>
      <c r="AT561" s="207">
        <v>0</v>
      </c>
      <c r="AU561" s="86">
        <v>0</v>
      </c>
      <c r="AV561" s="636" t="s">
        <v>1002</v>
      </c>
    </row>
    <row r="562" spans="1:48" ht="19.5" customHeight="1">
      <c r="A562" s="582"/>
      <c r="B562" s="574"/>
      <c r="C562" s="656"/>
      <c r="D562" s="577"/>
      <c r="E562" s="570"/>
      <c r="F562" s="82" t="s">
        <v>19</v>
      </c>
      <c r="G562" s="82" t="s">
        <v>22</v>
      </c>
      <c r="H562" s="82" t="s">
        <v>297</v>
      </c>
      <c r="I562" s="82" t="s">
        <v>297</v>
      </c>
      <c r="J562" s="561"/>
      <c r="K562" s="561"/>
      <c r="L562" s="564"/>
      <c r="M562" s="564"/>
      <c r="N562" s="86">
        <v>0</v>
      </c>
      <c r="O562" s="86">
        <v>0</v>
      </c>
      <c r="P562" s="86">
        <v>0</v>
      </c>
      <c r="Q562" s="86">
        <v>12.759949999999998</v>
      </c>
      <c r="R562" s="86">
        <v>0</v>
      </c>
      <c r="S562" s="86">
        <v>0</v>
      </c>
      <c r="T562" s="86">
        <v>0</v>
      </c>
      <c r="U562" s="83">
        <f t="shared" ref="U562:U566" si="240">SUM(N562:T562)</f>
        <v>12.759949999999998</v>
      </c>
      <c r="V562" s="171" t="s">
        <v>8</v>
      </c>
      <c r="W562" s="207">
        <v>12759.95</v>
      </c>
      <c r="X562" s="207">
        <v>0</v>
      </c>
      <c r="Y562" s="207">
        <v>0</v>
      </c>
      <c r="Z562" s="207">
        <v>0</v>
      </c>
      <c r="AA562" s="207">
        <v>0</v>
      </c>
      <c r="AB562" s="207">
        <v>0</v>
      </c>
      <c r="AC562" s="207">
        <v>0</v>
      </c>
      <c r="AD562" s="207">
        <v>0</v>
      </c>
      <c r="AE562" s="207">
        <v>0</v>
      </c>
      <c r="AF562" s="207">
        <v>0</v>
      </c>
      <c r="AG562" s="207">
        <v>0</v>
      </c>
      <c r="AH562" s="86">
        <v>0</v>
      </c>
      <c r="AI562" s="86">
        <v>0</v>
      </c>
      <c r="AJ562" s="86">
        <v>0</v>
      </c>
      <c r="AK562" s="207">
        <v>0</v>
      </c>
      <c r="AL562" s="207">
        <v>0</v>
      </c>
      <c r="AM562" s="207">
        <v>0</v>
      </c>
      <c r="AN562" s="207">
        <v>0</v>
      </c>
      <c r="AO562" s="207">
        <v>0</v>
      </c>
      <c r="AP562" s="207">
        <v>0</v>
      </c>
      <c r="AQ562" s="207">
        <v>0</v>
      </c>
      <c r="AR562" s="207">
        <v>0</v>
      </c>
      <c r="AS562" s="207">
        <v>0</v>
      </c>
      <c r="AT562" s="207">
        <v>0</v>
      </c>
      <c r="AU562" s="86">
        <v>0</v>
      </c>
      <c r="AV562" s="637"/>
    </row>
    <row r="563" spans="1:48" ht="17.25" customHeight="1">
      <c r="A563" s="582"/>
      <c r="B563" s="574"/>
      <c r="C563" s="656"/>
      <c r="D563" s="577"/>
      <c r="E563" s="570"/>
      <c r="F563" s="566" t="s">
        <v>39</v>
      </c>
      <c r="G563" s="566" t="s">
        <v>21</v>
      </c>
      <c r="H563" s="566" t="s">
        <v>378</v>
      </c>
      <c r="I563" s="566" t="s">
        <v>366</v>
      </c>
      <c r="J563" s="561"/>
      <c r="K563" s="561"/>
      <c r="L563" s="564"/>
      <c r="M563" s="564"/>
      <c r="N563" s="86">
        <v>0</v>
      </c>
      <c r="O563" s="86">
        <v>0</v>
      </c>
      <c r="P563" s="86">
        <v>0</v>
      </c>
      <c r="Q563" s="86">
        <v>0</v>
      </c>
      <c r="R563" s="86">
        <v>0</v>
      </c>
      <c r="S563" s="86">
        <v>0</v>
      </c>
      <c r="T563" s="86">
        <v>0</v>
      </c>
      <c r="U563" s="83">
        <f t="shared" si="240"/>
        <v>0</v>
      </c>
      <c r="V563" s="170" t="s">
        <v>50</v>
      </c>
      <c r="W563" s="207">
        <v>0</v>
      </c>
      <c r="X563" s="207">
        <v>0</v>
      </c>
      <c r="Y563" s="207">
        <v>0</v>
      </c>
      <c r="Z563" s="207">
        <v>0</v>
      </c>
      <c r="AA563" s="207">
        <v>0</v>
      </c>
      <c r="AB563" s="207">
        <v>0</v>
      </c>
      <c r="AC563" s="207">
        <v>0</v>
      </c>
      <c r="AD563" s="207">
        <v>0</v>
      </c>
      <c r="AE563" s="207">
        <v>0</v>
      </c>
      <c r="AF563" s="207">
        <v>0</v>
      </c>
      <c r="AG563" s="207">
        <v>0</v>
      </c>
      <c r="AH563" s="86">
        <v>0</v>
      </c>
      <c r="AI563" s="86">
        <v>0</v>
      </c>
      <c r="AJ563" s="86">
        <v>0</v>
      </c>
      <c r="AK563" s="207">
        <v>0</v>
      </c>
      <c r="AL563" s="207">
        <v>0</v>
      </c>
      <c r="AM563" s="207">
        <v>0</v>
      </c>
      <c r="AN563" s="207">
        <v>0</v>
      </c>
      <c r="AO563" s="207">
        <v>0</v>
      </c>
      <c r="AP563" s="207">
        <v>0</v>
      </c>
      <c r="AQ563" s="207">
        <v>0</v>
      </c>
      <c r="AR563" s="207">
        <v>0</v>
      </c>
      <c r="AS563" s="207">
        <v>0</v>
      </c>
      <c r="AT563" s="207">
        <v>0</v>
      </c>
      <c r="AU563" s="86">
        <v>0</v>
      </c>
      <c r="AV563" s="637"/>
    </row>
    <row r="564" spans="1:48" ht="17.25" customHeight="1">
      <c r="A564" s="582"/>
      <c r="B564" s="574"/>
      <c r="C564" s="656"/>
      <c r="D564" s="577"/>
      <c r="E564" s="570"/>
      <c r="F564" s="567"/>
      <c r="G564" s="567"/>
      <c r="H564" s="567"/>
      <c r="I564" s="567"/>
      <c r="J564" s="561"/>
      <c r="K564" s="561"/>
      <c r="L564" s="564"/>
      <c r="M564" s="564"/>
      <c r="N564" s="86">
        <v>0</v>
      </c>
      <c r="O564" s="86">
        <v>0</v>
      </c>
      <c r="P564" s="86">
        <v>0</v>
      </c>
      <c r="Q564" s="86">
        <v>0</v>
      </c>
      <c r="R564" s="86">
        <v>0</v>
      </c>
      <c r="S564" s="86">
        <v>0</v>
      </c>
      <c r="T564" s="86">
        <v>0</v>
      </c>
      <c r="U564" s="83">
        <f t="shared" si="240"/>
        <v>0</v>
      </c>
      <c r="V564" s="170" t="s">
        <v>51</v>
      </c>
      <c r="W564" s="207">
        <v>0</v>
      </c>
      <c r="X564" s="207">
        <v>0</v>
      </c>
      <c r="Y564" s="207">
        <v>0</v>
      </c>
      <c r="Z564" s="207">
        <v>0</v>
      </c>
      <c r="AA564" s="207">
        <v>0</v>
      </c>
      <c r="AB564" s="207">
        <v>0</v>
      </c>
      <c r="AC564" s="207">
        <v>0</v>
      </c>
      <c r="AD564" s="207">
        <v>0</v>
      </c>
      <c r="AE564" s="207">
        <v>0</v>
      </c>
      <c r="AF564" s="207">
        <v>0</v>
      </c>
      <c r="AG564" s="207">
        <v>0</v>
      </c>
      <c r="AH564" s="86">
        <v>0</v>
      </c>
      <c r="AI564" s="86">
        <v>0</v>
      </c>
      <c r="AJ564" s="86">
        <v>0</v>
      </c>
      <c r="AK564" s="207">
        <v>0</v>
      </c>
      <c r="AL564" s="207">
        <v>0</v>
      </c>
      <c r="AM564" s="207">
        <v>0</v>
      </c>
      <c r="AN564" s="207">
        <v>0</v>
      </c>
      <c r="AO564" s="207">
        <v>0</v>
      </c>
      <c r="AP564" s="207">
        <v>0</v>
      </c>
      <c r="AQ564" s="207">
        <v>0</v>
      </c>
      <c r="AR564" s="207">
        <v>0</v>
      </c>
      <c r="AS564" s="207">
        <v>0</v>
      </c>
      <c r="AT564" s="207">
        <v>0</v>
      </c>
      <c r="AU564" s="86">
        <v>0</v>
      </c>
      <c r="AV564" s="637"/>
    </row>
    <row r="565" spans="1:48" ht="17.25" customHeight="1">
      <c r="A565" s="582"/>
      <c r="B565" s="574"/>
      <c r="C565" s="656"/>
      <c r="D565" s="577"/>
      <c r="E565" s="570"/>
      <c r="F565" s="567"/>
      <c r="G565" s="567"/>
      <c r="H565" s="567"/>
      <c r="I565" s="567"/>
      <c r="J565" s="561"/>
      <c r="K565" s="561"/>
      <c r="L565" s="564"/>
      <c r="M565" s="564"/>
      <c r="N565" s="86">
        <v>0</v>
      </c>
      <c r="O565" s="86">
        <v>0</v>
      </c>
      <c r="P565" s="86">
        <v>0</v>
      </c>
      <c r="Q565" s="86">
        <v>0</v>
      </c>
      <c r="R565" s="86">
        <v>0</v>
      </c>
      <c r="S565" s="86">
        <v>0</v>
      </c>
      <c r="T565" s="86">
        <v>0</v>
      </c>
      <c r="U565" s="83">
        <f t="shared" si="240"/>
        <v>0</v>
      </c>
      <c r="V565" s="170" t="s">
        <v>52</v>
      </c>
      <c r="W565" s="207">
        <v>0</v>
      </c>
      <c r="X565" s="207">
        <v>0</v>
      </c>
      <c r="Y565" s="207">
        <v>0</v>
      </c>
      <c r="Z565" s="207">
        <v>0</v>
      </c>
      <c r="AA565" s="207">
        <v>0</v>
      </c>
      <c r="AB565" s="207">
        <v>0</v>
      </c>
      <c r="AC565" s="207">
        <v>0</v>
      </c>
      <c r="AD565" s="207">
        <v>0</v>
      </c>
      <c r="AE565" s="207">
        <v>0</v>
      </c>
      <c r="AF565" s="207">
        <v>0</v>
      </c>
      <c r="AG565" s="207">
        <v>0</v>
      </c>
      <c r="AH565" s="86">
        <v>0</v>
      </c>
      <c r="AI565" s="86">
        <v>0</v>
      </c>
      <c r="AJ565" s="86">
        <v>0</v>
      </c>
      <c r="AK565" s="207">
        <v>0</v>
      </c>
      <c r="AL565" s="207">
        <v>0</v>
      </c>
      <c r="AM565" s="207">
        <v>0</v>
      </c>
      <c r="AN565" s="207">
        <v>0</v>
      </c>
      <c r="AO565" s="207">
        <v>0</v>
      </c>
      <c r="AP565" s="207">
        <v>0</v>
      </c>
      <c r="AQ565" s="207">
        <v>0</v>
      </c>
      <c r="AR565" s="207">
        <v>0</v>
      </c>
      <c r="AS565" s="207">
        <v>0</v>
      </c>
      <c r="AT565" s="207">
        <v>0</v>
      </c>
      <c r="AU565" s="86">
        <v>0</v>
      </c>
      <c r="AV565" s="638"/>
    </row>
    <row r="566" spans="1:48" ht="17.25" customHeight="1">
      <c r="A566" s="582"/>
      <c r="B566" s="575"/>
      <c r="C566" s="656"/>
      <c r="D566" s="578"/>
      <c r="E566" s="571"/>
      <c r="F566" s="568"/>
      <c r="G566" s="568"/>
      <c r="H566" s="568"/>
      <c r="I566" s="568"/>
      <c r="J566" s="562"/>
      <c r="K566" s="562"/>
      <c r="L566" s="565"/>
      <c r="M566" s="565"/>
      <c r="N566" s="88">
        <f>SUM(N561:N565)</f>
        <v>0</v>
      </c>
      <c r="O566" s="88">
        <f t="shared" ref="O566:T566" si="241">SUM(O561:O565)</f>
        <v>0</v>
      </c>
      <c r="P566" s="88">
        <f t="shared" si="241"/>
        <v>0</v>
      </c>
      <c r="Q566" s="175">
        <f t="shared" si="241"/>
        <v>12.759949999999998</v>
      </c>
      <c r="R566" s="175">
        <f t="shared" si="241"/>
        <v>0</v>
      </c>
      <c r="S566" s="175">
        <f t="shared" si="241"/>
        <v>0</v>
      </c>
      <c r="T566" s="175">
        <f t="shared" si="241"/>
        <v>0</v>
      </c>
      <c r="U566" s="176">
        <f t="shared" si="240"/>
        <v>12.759949999999998</v>
      </c>
      <c r="V566" s="177" t="s">
        <v>11</v>
      </c>
      <c r="W566" s="193">
        <f t="shared" ref="W566:AU566" si="242">SUM(W561:W565)</f>
        <v>12759.95</v>
      </c>
      <c r="X566" s="193">
        <f t="shared" si="242"/>
        <v>0</v>
      </c>
      <c r="Y566" s="193">
        <f t="shared" si="242"/>
        <v>0</v>
      </c>
      <c r="Z566" s="193">
        <f t="shared" si="242"/>
        <v>0</v>
      </c>
      <c r="AA566" s="193">
        <f t="shared" si="242"/>
        <v>0</v>
      </c>
      <c r="AB566" s="193">
        <f t="shared" si="242"/>
        <v>0</v>
      </c>
      <c r="AC566" s="193">
        <f t="shared" si="242"/>
        <v>0</v>
      </c>
      <c r="AD566" s="193">
        <f t="shared" si="242"/>
        <v>0</v>
      </c>
      <c r="AE566" s="193">
        <f t="shared" si="242"/>
        <v>0</v>
      </c>
      <c r="AF566" s="193">
        <f t="shared" si="242"/>
        <v>0</v>
      </c>
      <c r="AG566" s="193">
        <f t="shared" si="242"/>
        <v>0</v>
      </c>
      <c r="AH566" s="175">
        <f t="shared" si="242"/>
        <v>0</v>
      </c>
      <c r="AI566" s="175">
        <f t="shared" si="242"/>
        <v>0</v>
      </c>
      <c r="AJ566" s="175">
        <f t="shared" si="242"/>
        <v>0</v>
      </c>
      <c r="AK566" s="193">
        <f t="shared" si="242"/>
        <v>0</v>
      </c>
      <c r="AL566" s="193">
        <f t="shared" si="242"/>
        <v>0</v>
      </c>
      <c r="AM566" s="193">
        <f t="shared" si="242"/>
        <v>0</v>
      </c>
      <c r="AN566" s="193">
        <f t="shared" si="242"/>
        <v>0</v>
      </c>
      <c r="AO566" s="193">
        <f t="shared" si="242"/>
        <v>0</v>
      </c>
      <c r="AP566" s="193">
        <f t="shared" si="242"/>
        <v>0</v>
      </c>
      <c r="AQ566" s="193">
        <f t="shared" si="242"/>
        <v>0</v>
      </c>
      <c r="AR566" s="193">
        <f t="shared" si="242"/>
        <v>0</v>
      </c>
      <c r="AS566" s="193">
        <f t="shared" si="242"/>
        <v>0</v>
      </c>
      <c r="AT566" s="193">
        <f t="shared" si="242"/>
        <v>0</v>
      </c>
      <c r="AU566" s="175">
        <f t="shared" si="242"/>
        <v>0</v>
      </c>
      <c r="AV566" s="328"/>
    </row>
    <row r="567" spans="1:48" ht="17.25" customHeight="1">
      <c r="A567" s="582"/>
      <c r="B567" s="573" t="s">
        <v>652</v>
      </c>
      <c r="C567" s="656" t="s">
        <v>653</v>
      </c>
      <c r="D567" s="576" t="s">
        <v>630</v>
      </c>
      <c r="E567" s="569" t="s">
        <v>654</v>
      </c>
      <c r="F567" s="82" t="s">
        <v>18</v>
      </c>
      <c r="G567" s="82" t="s">
        <v>20</v>
      </c>
      <c r="H567" s="82" t="s">
        <v>297</v>
      </c>
      <c r="I567" s="82" t="s">
        <v>297</v>
      </c>
      <c r="J567" s="560">
        <v>2022</v>
      </c>
      <c r="K567" s="560">
        <v>2022</v>
      </c>
      <c r="L567" s="563">
        <v>12.759</v>
      </c>
      <c r="M567" s="563">
        <f>Q572+R572+S572+T572</f>
        <v>12.759589999999999</v>
      </c>
      <c r="N567" s="86">
        <v>0</v>
      </c>
      <c r="O567" s="86">
        <v>0</v>
      </c>
      <c r="P567" s="86">
        <v>0</v>
      </c>
      <c r="Q567" s="86">
        <v>0</v>
      </c>
      <c r="R567" s="86">
        <v>0</v>
      </c>
      <c r="S567" s="86">
        <v>0</v>
      </c>
      <c r="T567" s="86">
        <v>0</v>
      </c>
      <c r="U567" s="83">
        <f>SUM(N567:T567)</f>
        <v>0</v>
      </c>
      <c r="V567" s="170" t="s">
        <v>3</v>
      </c>
      <c r="W567" s="207">
        <v>0</v>
      </c>
      <c r="X567" s="207">
        <v>0</v>
      </c>
      <c r="Y567" s="207">
        <v>0</v>
      </c>
      <c r="Z567" s="207">
        <v>0</v>
      </c>
      <c r="AA567" s="207">
        <v>0</v>
      </c>
      <c r="AB567" s="207">
        <v>0</v>
      </c>
      <c r="AC567" s="207">
        <v>0</v>
      </c>
      <c r="AD567" s="207">
        <v>0</v>
      </c>
      <c r="AE567" s="207">
        <v>0</v>
      </c>
      <c r="AF567" s="207">
        <v>0</v>
      </c>
      <c r="AG567" s="207">
        <v>0</v>
      </c>
      <c r="AH567" s="86">
        <v>0</v>
      </c>
      <c r="AI567" s="86">
        <v>0</v>
      </c>
      <c r="AJ567" s="86">
        <v>0</v>
      </c>
      <c r="AK567" s="207">
        <v>0</v>
      </c>
      <c r="AL567" s="207">
        <v>0</v>
      </c>
      <c r="AM567" s="207">
        <v>0</v>
      </c>
      <c r="AN567" s="207">
        <v>0</v>
      </c>
      <c r="AO567" s="207">
        <v>0</v>
      </c>
      <c r="AP567" s="207">
        <v>0</v>
      </c>
      <c r="AQ567" s="207">
        <v>0</v>
      </c>
      <c r="AR567" s="207">
        <v>0</v>
      </c>
      <c r="AS567" s="207">
        <v>0</v>
      </c>
      <c r="AT567" s="207">
        <v>0</v>
      </c>
      <c r="AU567" s="86">
        <v>0</v>
      </c>
      <c r="AV567" s="636" t="s">
        <v>1002</v>
      </c>
    </row>
    <row r="568" spans="1:48" ht="17.25" customHeight="1">
      <c r="A568" s="582"/>
      <c r="B568" s="574"/>
      <c r="C568" s="656"/>
      <c r="D568" s="577"/>
      <c r="E568" s="570"/>
      <c r="F568" s="82" t="s">
        <v>19</v>
      </c>
      <c r="G568" s="82" t="s">
        <v>22</v>
      </c>
      <c r="H568" s="82" t="s">
        <v>297</v>
      </c>
      <c r="I568" s="82" t="s">
        <v>297</v>
      </c>
      <c r="J568" s="561"/>
      <c r="K568" s="561"/>
      <c r="L568" s="564"/>
      <c r="M568" s="564"/>
      <c r="N568" s="86">
        <v>0</v>
      </c>
      <c r="O568" s="86">
        <v>0</v>
      </c>
      <c r="P568" s="86">
        <v>0</v>
      </c>
      <c r="Q568" s="86">
        <v>12.759589999999999</v>
      </c>
      <c r="R568" s="86">
        <v>0</v>
      </c>
      <c r="S568" s="86">
        <v>0</v>
      </c>
      <c r="T568" s="86">
        <v>0</v>
      </c>
      <c r="U568" s="83">
        <f t="shared" ref="U568:U572" si="243">SUM(N568:T568)</f>
        <v>12.759589999999999</v>
      </c>
      <c r="V568" s="171" t="s">
        <v>8</v>
      </c>
      <c r="W568" s="207">
        <v>12759.59</v>
      </c>
      <c r="X568" s="207">
        <v>0</v>
      </c>
      <c r="Y568" s="207">
        <v>0</v>
      </c>
      <c r="Z568" s="207">
        <v>0</v>
      </c>
      <c r="AA568" s="207">
        <v>0</v>
      </c>
      <c r="AB568" s="207">
        <v>0</v>
      </c>
      <c r="AC568" s="207">
        <v>0</v>
      </c>
      <c r="AD568" s="207">
        <v>0</v>
      </c>
      <c r="AE568" s="207">
        <v>0</v>
      </c>
      <c r="AF568" s="207">
        <v>0</v>
      </c>
      <c r="AG568" s="207">
        <v>0</v>
      </c>
      <c r="AH568" s="86">
        <v>0</v>
      </c>
      <c r="AI568" s="86">
        <v>0</v>
      </c>
      <c r="AJ568" s="86">
        <v>0</v>
      </c>
      <c r="AK568" s="207">
        <v>0</v>
      </c>
      <c r="AL568" s="207">
        <v>0</v>
      </c>
      <c r="AM568" s="207">
        <v>0</v>
      </c>
      <c r="AN568" s="207">
        <v>0</v>
      </c>
      <c r="AO568" s="207">
        <v>0</v>
      </c>
      <c r="AP568" s="207">
        <v>0</v>
      </c>
      <c r="AQ568" s="207">
        <v>0</v>
      </c>
      <c r="AR568" s="207">
        <v>0</v>
      </c>
      <c r="AS568" s="207">
        <v>0</v>
      </c>
      <c r="AT568" s="207">
        <v>0</v>
      </c>
      <c r="AU568" s="86">
        <v>0</v>
      </c>
      <c r="AV568" s="637"/>
    </row>
    <row r="569" spans="1:48" ht="17.25" customHeight="1">
      <c r="A569" s="582"/>
      <c r="B569" s="574"/>
      <c r="C569" s="656"/>
      <c r="D569" s="577"/>
      <c r="E569" s="570"/>
      <c r="F569" s="566" t="s">
        <v>39</v>
      </c>
      <c r="G569" s="566" t="s">
        <v>21</v>
      </c>
      <c r="H569" s="566" t="s">
        <v>378</v>
      </c>
      <c r="I569" s="566" t="s">
        <v>366</v>
      </c>
      <c r="J569" s="561"/>
      <c r="K569" s="561"/>
      <c r="L569" s="564"/>
      <c r="M569" s="564"/>
      <c r="N569" s="86">
        <v>0</v>
      </c>
      <c r="O569" s="86">
        <v>0</v>
      </c>
      <c r="P569" s="86">
        <v>0</v>
      </c>
      <c r="Q569" s="86">
        <v>0</v>
      </c>
      <c r="R569" s="86">
        <v>0</v>
      </c>
      <c r="S569" s="86">
        <v>0</v>
      </c>
      <c r="T569" s="86">
        <v>0</v>
      </c>
      <c r="U569" s="83">
        <f t="shared" si="243"/>
        <v>0</v>
      </c>
      <c r="V569" s="170" t="s">
        <v>50</v>
      </c>
      <c r="W569" s="207">
        <v>0</v>
      </c>
      <c r="X569" s="207">
        <v>0</v>
      </c>
      <c r="Y569" s="207">
        <v>0</v>
      </c>
      <c r="Z569" s="207">
        <v>0</v>
      </c>
      <c r="AA569" s="207">
        <v>0</v>
      </c>
      <c r="AB569" s="207">
        <v>0</v>
      </c>
      <c r="AC569" s="207">
        <v>0</v>
      </c>
      <c r="AD569" s="207">
        <v>0</v>
      </c>
      <c r="AE569" s="207">
        <v>0</v>
      </c>
      <c r="AF569" s="207">
        <v>0</v>
      </c>
      <c r="AG569" s="207">
        <v>0</v>
      </c>
      <c r="AH569" s="86">
        <v>0</v>
      </c>
      <c r="AI569" s="86">
        <v>0</v>
      </c>
      <c r="AJ569" s="86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0</v>
      </c>
      <c r="AQ569" s="207">
        <v>0</v>
      </c>
      <c r="AR569" s="207">
        <v>0</v>
      </c>
      <c r="AS569" s="207">
        <v>0</v>
      </c>
      <c r="AT569" s="207">
        <v>0</v>
      </c>
      <c r="AU569" s="86">
        <v>0</v>
      </c>
      <c r="AV569" s="637"/>
    </row>
    <row r="570" spans="1:48">
      <c r="A570" s="582"/>
      <c r="B570" s="574"/>
      <c r="C570" s="656"/>
      <c r="D570" s="577"/>
      <c r="E570" s="570"/>
      <c r="F570" s="567"/>
      <c r="G570" s="567"/>
      <c r="H570" s="567"/>
      <c r="I570" s="567"/>
      <c r="J570" s="561"/>
      <c r="K570" s="561"/>
      <c r="L570" s="564"/>
      <c r="M570" s="564"/>
      <c r="N570" s="86">
        <v>0</v>
      </c>
      <c r="O570" s="86">
        <v>0</v>
      </c>
      <c r="P570" s="86">
        <v>0</v>
      </c>
      <c r="Q570" s="86">
        <v>0</v>
      </c>
      <c r="R570" s="86">
        <v>0</v>
      </c>
      <c r="S570" s="86">
        <v>0</v>
      </c>
      <c r="T570" s="86">
        <v>0</v>
      </c>
      <c r="U570" s="83">
        <f t="shared" si="243"/>
        <v>0</v>
      </c>
      <c r="V570" s="170" t="s">
        <v>51</v>
      </c>
      <c r="W570" s="207">
        <v>0</v>
      </c>
      <c r="X570" s="207">
        <v>0</v>
      </c>
      <c r="Y570" s="207">
        <v>0</v>
      </c>
      <c r="Z570" s="207">
        <v>0</v>
      </c>
      <c r="AA570" s="207">
        <v>0</v>
      </c>
      <c r="AB570" s="207">
        <v>0</v>
      </c>
      <c r="AC570" s="207">
        <v>0</v>
      </c>
      <c r="AD570" s="207">
        <v>0</v>
      </c>
      <c r="AE570" s="207">
        <v>0</v>
      </c>
      <c r="AF570" s="207">
        <v>0</v>
      </c>
      <c r="AG570" s="207">
        <v>0</v>
      </c>
      <c r="AH570" s="86">
        <v>0</v>
      </c>
      <c r="AI570" s="86">
        <v>0</v>
      </c>
      <c r="AJ570" s="86">
        <v>0</v>
      </c>
      <c r="AK570" s="207">
        <v>0</v>
      </c>
      <c r="AL570" s="207">
        <v>0</v>
      </c>
      <c r="AM570" s="207">
        <v>0</v>
      </c>
      <c r="AN570" s="207">
        <v>0</v>
      </c>
      <c r="AO570" s="207">
        <v>0</v>
      </c>
      <c r="AP570" s="207">
        <v>0</v>
      </c>
      <c r="AQ570" s="207">
        <v>0</v>
      </c>
      <c r="AR570" s="207">
        <v>0</v>
      </c>
      <c r="AS570" s="207">
        <v>0</v>
      </c>
      <c r="AT570" s="207">
        <v>0</v>
      </c>
      <c r="AU570" s="86">
        <v>0</v>
      </c>
      <c r="AV570" s="637"/>
    </row>
    <row r="571" spans="1:48">
      <c r="A571" s="582"/>
      <c r="B571" s="574"/>
      <c r="C571" s="656"/>
      <c r="D571" s="577"/>
      <c r="E571" s="570"/>
      <c r="F571" s="567"/>
      <c r="G571" s="567"/>
      <c r="H571" s="567"/>
      <c r="I571" s="567"/>
      <c r="J571" s="561"/>
      <c r="K571" s="561"/>
      <c r="L571" s="564"/>
      <c r="M571" s="564"/>
      <c r="N571" s="86">
        <v>0</v>
      </c>
      <c r="O571" s="86">
        <v>0</v>
      </c>
      <c r="P571" s="86">
        <v>0</v>
      </c>
      <c r="Q571" s="86">
        <v>0</v>
      </c>
      <c r="R571" s="86">
        <v>0</v>
      </c>
      <c r="S571" s="86">
        <v>0</v>
      </c>
      <c r="T571" s="86">
        <v>0</v>
      </c>
      <c r="U571" s="83">
        <f t="shared" si="243"/>
        <v>0</v>
      </c>
      <c r="V571" s="170" t="s">
        <v>52</v>
      </c>
      <c r="W571" s="207">
        <v>0</v>
      </c>
      <c r="X571" s="207">
        <v>0</v>
      </c>
      <c r="Y571" s="207">
        <v>0</v>
      </c>
      <c r="Z571" s="207">
        <v>0</v>
      </c>
      <c r="AA571" s="207">
        <v>0</v>
      </c>
      <c r="AB571" s="207">
        <v>0</v>
      </c>
      <c r="AC571" s="207">
        <v>0</v>
      </c>
      <c r="AD571" s="207">
        <v>0</v>
      </c>
      <c r="AE571" s="207">
        <v>0</v>
      </c>
      <c r="AF571" s="207">
        <v>0</v>
      </c>
      <c r="AG571" s="207">
        <v>0</v>
      </c>
      <c r="AH571" s="86">
        <v>0</v>
      </c>
      <c r="AI571" s="86">
        <v>0</v>
      </c>
      <c r="AJ571" s="86">
        <v>0</v>
      </c>
      <c r="AK571" s="207">
        <v>0</v>
      </c>
      <c r="AL571" s="207">
        <v>0</v>
      </c>
      <c r="AM571" s="207">
        <v>0</v>
      </c>
      <c r="AN571" s="207">
        <v>0</v>
      </c>
      <c r="AO571" s="207">
        <v>0</v>
      </c>
      <c r="AP571" s="207">
        <v>0</v>
      </c>
      <c r="AQ571" s="207">
        <v>0</v>
      </c>
      <c r="AR571" s="207">
        <v>0</v>
      </c>
      <c r="AS571" s="207">
        <v>0</v>
      </c>
      <c r="AT571" s="207">
        <v>0</v>
      </c>
      <c r="AU571" s="86">
        <v>0</v>
      </c>
      <c r="AV571" s="638"/>
    </row>
    <row r="572" spans="1:48">
      <c r="A572" s="582"/>
      <c r="B572" s="575"/>
      <c r="C572" s="656"/>
      <c r="D572" s="578"/>
      <c r="E572" s="571"/>
      <c r="F572" s="568"/>
      <c r="G572" s="568"/>
      <c r="H572" s="568"/>
      <c r="I572" s="568"/>
      <c r="J572" s="562"/>
      <c r="K572" s="562"/>
      <c r="L572" s="565"/>
      <c r="M572" s="565"/>
      <c r="N572" s="88">
        <f>SUM(N567:N571)</f>
        <v>0</v>
      </c>
      <c r="O572" s="88">
        <f t="shared" ref="O572:T572" si="244">SUM(O567:O571)</f>
        <v>0</v>
      </c>
      <c r="P572" s="88">
        <f t="shared" si="244"/>
        <v>0</v>
      </c>
      <c r="Q572" s="175">
        <f t="shared" si="244"/>
        <v>12.759589999999999</v>
      </c>
      <c r="R572" s="175">
        <f t="shared" si="244"/>
        <v>0</v>
      </c>
      <c r="S572" s="175">
        <f t="shared" si="244"/>
        <v>0</v>
      </c>
      <c r="T572" s="175">
        <f t="shared" si="244"/>
        <v>0</v>
      </c>
      <c r="U572" s="176">
        <f t="shared" si="243"/>
        <v>12.759589999999999</v>
      </c>
      <c r="V572" s="177" t="s">
        <v>11</v>
      </c>
      <c r="W572" s="193">
        <f t="shared" ref="W572:AU572" si="245">SUM(W567:W571)</f>
        <v>12759.59</v>
      </c>
      <c r="X572" s="193">
        <f t="shared" si="245"/>
        <v>0</v>
      </c>
      <c r="Y572" s="193">
        <f t="shared" si="245"/>
        <v>0</v>
      </c>
      <c r="Z572" s="193">
        <f t="shared" si="245"/>
        <v>0</v>
      </c>
      <c r="AA572" s="193">
        <f t="shared" si="245"/>
        <v>0</v>
      </c>
      <c r="AB572" s="193">
        <f t="shared" si="245"/>
        <v>0</v>
      </c>
      <c r="AC572" s="193">
        <f t="shared" si="245"/>
        <v>0</v>
      </c>
      <c r="AD572" s="193">
        <f t="shared" si="245"/>
        <v>0</v>
      </c>
      <c r="AE572" s="193">
        <f t="shared" si="245"/>
        <v>0</v>
      </c>
      <c r="AF572" s="193">
        <f t="shared" si="245"/>
        <v>0</v>
      </c>
      <c r="AG572" s="193">
        <f t="shared" si="245"/>
        <v>0</v>
      </c>
      <c r="AH572" s="175">
        <f t="shared" si="245"/>
        <v>0</v>
      </c>
      <c r="AI572" s="175">
        <f t="shared" si="245"/>
        <v>0</v>
      </c>
      <c r="AJ572" s="175">
        <f t="shared" si="245"/>
        <v>0</v>
      </c>
      <c r="AK572" s="193">
        <f t="shared" si="245"/>
        <v>0</v>
      </c>
      <c r="AL572" s="193">
        <f t="shared" si="245"/>
        <v>0</v>
      </c>
      <c r="AM572" s="193">
        <f t="shared" si="245"/>
        <v>0</v>
      </c>
      <c r="AN572" s="193">
        <f t="shared" si="245"/>
        <v>0</v>
      </c>
      <c r="AO572" s="193">
        <f t="shared" si="245"/>
        <v>0</v>
      </c>
      <c r="AP572" s="193">
        <f t="shared" si="245"/>
        <v>0</v>
      </c>
      <c r="AQ572" s="193">
        <f t="shared" si="245"/>
        <v>0</v>
      </c>
      <c r="AR572" s="193">
        <f t="shared" si="245"/>
        <v>0</v>
      </c>
      <c r="AS572" s="193">
        <f t="shared" si="245"/>
        <v>0</v>
      </c>
      <c r="AT572" s="193">
        <f t="shared" si="245"/>
        <v>0</v>
      </c>
      <c r="AU572" s="175">
        <f t="shared" si="245"/>
        <v>0</v>
      </c>
      <c r="AV572" s="328"/>
    </row>
    <row r="573" spans="1:48" ht="15.75" customHeight="1">
      <c r="A573" s="582"/>
      <c r="B573" s="573" t="s">
        <v>655</v>
      </c>
      <c r="C573" s="656" t="s">
        <v>656</v>
      </c>
      <c r="D573" s="576" t="s">
        <v>630</v>
      </c>
      <c r="E573" s="569" t="s">
        <v>657</v>
      </c>
      <c r="F573" s="82" t="s">
        <v>18</v>
      </c>
      <c r="G573" s="82" t="s">
        <v>20</v>
      </c>
      <c r="H573" s="82" t="s">
        <v>297</v>
      </c>
      <c r="I573" s="82" t="s">
        <v>297</v>
      </c>
      <c r="J573" s="560">
        <v>2022</v>
      </c>
      <c r="K573" s="560">
        <v>2023</v>
      </c>
      <c r="L573" s="563">
        <v>199.01900000000001</v>
      </c>
      <c r="M573" s="563">
        <f>Q581+R581+S581+T581</f>
        <v>140.67331000000001</v>
      </c>
      <c r="N573" s="86">
        <v>0</v>
      </c>
      <c r="O573" s="86">
        <v>0</v>
      </c>
      <c r="P573" s="86">
        <v>0</v>
      </c>
      <c r="Q573" s="86">
        <v>0</v>
      </c>
      <c r="R573" s="86">
        <v>0</v>
      </c>
      <c r="S573" s="86">
        <v>0</v>
      </c>
      <c r="T573" s="86">
        <v>0</v>
      </c>
      <c r="U573" s="83">
        <f>SUM(N573:T573)</f>
        <v>0</v>
      </c>
      <c r="V573" s="170" t="s">
        <v>3</v>
      </c>
      <c r="W573" s="207">
        <v>0</v>
      </c>
      <c r="X573" s="207">
        <v>0</v>
      </c>
      <c r="Y573" s="207">
        <v>0</v>
      </c>
      <c r="Z573" s="207">
        <v>0</v>
      </c>
      <c r="AA573" s="207">
        <v>0</v>
      </c>
      <c r="AB573" s="207">
        <v>0</v>
      </c>
      <c r="AC573" s="207">
        <v>0</v>
      </c>
      <c r="AD573" s="207">
        <v>0</v>
      </c>
      <c r="AE573" s="207">
        <v>0</v>
      </c>
      <c r="AF573" s="207">
        <v>0</v>
      </c>
      <c r="AG573" s="207">
        <v>0</v>
      </c>
      <c r="AH573" s="86">
        <v>0</v>
      </c>
      <c r="AI573" s="86">
        <v>0</v>
      </c>
      <c r="AJ573" s="86">
        <v>0</v>
      </c>
      <c r="AK573" s="207">
        <v>0</v>
      </c>
      <c r="AL573" s="207">
        <v>0</v>
      </c>
      <c r="AM573" s="207">
        <v>0</v>
      </c>
      <c r="AN573" s="207">
        <v>0</v>
      </c>
      <c r="AO573" s="207">
        <v>0</v>
      </c>
      <c r="AP573" s="207">
        <v>0</v>
      </c>
      <c r="AQ573" s="207">
        <v>0</v>
      </c>
      <c r="AR573" s="207">
        <v>0</v>
      </c>
      <c r="AS573" s="207">
        <v>0</v>
      </c>
      <c r="AT573" s="207">
        <v>0</v>
      </c>
      <c r="AU573" s="86">
        <v>0</v>
      </c>
      <c r="AV573" s="636" t="s">
        <v>999</v>
      </c>
    </row>
    <row r="574" spans="1:48" ht="18" customHeight="1">
      <c r="A574" s="582"/>
      <c r="B574" s="574"/>
      <c r="C574" s="656"/>
      <c r="D574" s="577"/>
      <c r="E574" s="570"/>
      <c r="F574" s="82" t="s">
        <v>19</v>
      </c>
      <c r="G574" s="82" t="s">
        <v>22</v>
      </c>
      <c r="H574" s="82" t="s">
        <v>297</v>
      </c>
      <c r="I574" s="82" t="s">
        <v>297</v>
      </c>
      <c r="J574" s="561"/>
      <c r="K574" s="561"/>
      <c r="L574" s="564"/>
      <c r="M574" s="564"/>
      <c r="N574" s="86">
        <v>0</v>
      </c>
      <c r="O574" s="86">
        <v>0</v>
      </c>
      <c r="P574" s="86">
        <v>0</v>
      </c>
      <c r="Q574" s="86">
        <v>0.1</v>
      </c>
      <c r="R574" s="86">
        <v>40.572489999999995</v>
      </c>
      <c r="S574" s="86">
        <v>24.812000000000001</v>
      </c>
      <c r="T574" s="86">
        <v>24.812000000000001</v>
      </c>
      <c r="U574" s="83">
        <f t="shared" ref="U574:U581" si="246">SUM(N574:T574)</f>
        <v>90.296489999999991</v>
      </c>
      <c r="V574" s="171" t="s">
        <v>8</v>
      </c>
      <c r="W574" s="207">
        <v>100</v>
      </c>
      <c r="X574" s="207">
        <f>SUM(X575:X577)</f>
        <v>62.993000000000002</v>
      </c>
      <c r="Y574" s="207">
        <f t="shared" ref="Y574:AU574" si="247">SUM(Y575:Y577)</f>
        <v>0</v>
      </c>
      <c r="Z574" s="207">
        <f t="shared" si="247"/>
        <v>0</v>
      </c>
      <c r="AA574" s="207">
        <f t="shared" si="247"/>
        <v>0</v>
      </c>
      <c r="AB574" s="207">
        <f t="shared" si="247"/>
        <v>0</v>
      </c>
      <c r="AC574" s="207">
        <f t="shared" si="247"/>
        <v>0</v>
      </c>
      <c r="AD574" s="207">
        <f t="shared" si="247"/>
        <v>0</v>
      </c>
      <c r="AE574" s="207">
        <f t="shared" si="247"/>
        <v>0</v>
      </c>
      <c r="AF574" s="207">
        <f t="shared" si="247"/>
        <v>0</v>
      </c>
      <c r="AG574" s="207">
        <f t="shared" si="247"/>
        <v>0</v>
      </c>
      <c r="AH574" s="207">
        <f t="shared" si="247"/>
        <v>0</v>
      </c>
      <c r="AI574" s="207">
        <f t="shared" si="247"/>
        <v>0</v>
      </c>
      <c r="AJ574" s="207">
        <f t="shared" si="247"/>
        <v>0</v>
      </c>
      <c r="AK574" s="207">
        <f t="shared" si="247"/>
        <v>0</v>
      </c>
      <c r="AL574" s="207">
        <f t="shared" si="247"/>
        <v>0</v>
      </c>
      <c r="AM574" s="207">
        <f t="shared" si="247"/>
        <v>0</v>
      </c>
      <c r="AN574" s="207">
        <f t="shared" si="247"/>
        <v>0</v>
      </c>
      <c r="AO574" s="207">
        <f t="shared" si="247"/>
        <v>0</v>
      </c>
      <c r="AP574" s="207">
        <f t="shared" si="247"/>
        <v>0</v>
      </c>
      <c r="AQ574" s="207">
        <f t="shared" si="247"/>
        <v>0</v>
      </c>
      <c r="AR574" s="207">
        <f t="shared" si="247"/>
        <v>0</v>
      </c>
      <c r="AS574" s="207">
        <f t="shared" si="247"/>
        <v>0</v>
      </c>
      <c r="AT574" s="207">
        <f t="shared" si="247"/>
        <v>0</v>
      </c>
      <c r="AU574" s="207">
        <f t="shared" si="247"/>
        <v>0</v>
      </c>
      <c r="AV574" s="640"/>
    </row>
    <row r="575" spans="1:48" s="275" customFormat="1" ht="25.5" customHeight="1">
      <c r="A575" s="582"/>
      <c r="B575" s="574"/>
      <c r="C575" s="656"/>
      <c r="D575" s="577"/>
      <c r="E575" s="570"/>
      <c r="F575" s="285"/>
      <c r="G575" s="285"/>
      <c r="H575" s="285"/>
      <c r="I575" s="285"/>
      <c r="J575" s="561"/>
      <c r="K575" s="561"/>
      <c r="L575" s="564"/>
      <c r="M575" s="564"/>
      <c r="N575" s="281"/>
      <c r="O575" s="281"/>
      <c r="P575" s="281"/>
      <c r="Q575" s="281"/>
      <c r="R575" s="281"/>
      <c r="S575" s="281"/>
      <c r="T575" s="281"/>
      <c r="U575" s="282"/>
      <c r="V575" s="283" t="s">
        <v>967</v>
      </c>
      <c r="W575" s="284"/>
      <c r="X575" s="284"/>
      <c r="Y575" s="284"/>
      <c r="Z575" s="284"/>
      <c r="AA575" s="284"/>
      <c r="AB575" s="284"/>
      <c r="AC575" s="284"/>
      <c r="AD575" s="284"/>
      <c r="AE575" s="284"/>
      <c r="AF575" s="284"/>
      <c r="AG575" s="284"/>
      <c r="AH575" s="281"/>
      <c r="AI575" s="281"/>
      <c r="AJ575" s="281"/>
      <c r="AK575" s="284"/>
      <c r="AL575" s="284"/>
      <c r="AM575" s="284"/>
      <c r="AN575" s="284"/>
      <c r="AO575" s="284"/>
      <c r="AP575" s="284"/>
      <c r="AQ575" s="284"/>
      <c r="AR575" s="284"/>
      <c r="AS575" s="284"/>
      <c r="AT575" s="284"/>
      <c r="AU575" s="281"/>
      <c r="AV575" s="640"/>
    </row>
    <row r="576" spans="1:48" s="275" customFormat="1" ht="25.5" customHeight="1">
      <c r="A576" s="582"/>
      <c r="B576" s="574"/>
      <c r="C576" s="656"/>
      <c r="D576" s="577"/>
      <c r="E576" s="570"/>
      <c r="F576" s="285"/>
      <c r="G576" s="285"/>
      <c r="H576" s="285"/>
      <c r="I576" s="285"/>
      <c r="J576" s="561"/>
      <c r="K576" s="561"/>
      <c r="L576" s="564"/>
      <c r="M576" s="564"/>
      <c r="N576" s="281"/>
      <c r="O576" s="281"/>
      <c r="P576" s="281"/>
      <c r="Q576" s="281"/>
      <c r="R576" s="281"/>
      <c r="S576" s="281"/>
      <c r="T576" s="281"/>
      <c r="U576" s="282"/>
      <c r="V576" s="283" t="s">
        <v>1045</v>
      </c>
      <c r="W576" s="284"/>
      <c r="X576" s="284">
        <v>62.993000000000002</v>
      </c>
      <c r="Y576" s="284"/>
      <c r="Z576" s="284"/>
      <c r="AA576" s="284"/>
      <c r="AB576" s="284"/>
      <c r="AC576" s="284"/>
      <c r="AD576" s="284"/>
      <c r="AE576" s="284"/>
      <c r="AF576" s="284"/>
      <c r="AG576" s="284"/>
      <c r="AH576" s="281"/>
      <c r="AI576" s="281"/>
      <c r="AJ576" s="281"/>
      <c r="AK576" s="284"/>
      <c r="AL576" s="284"/>
      <c r="AM576" s="284"/>
      <c r="AN576" s="284"/>
      <c r="AO576" s="284"/>
      <c r="AP576" s="284"/>
      <c r="AQ576" s="284"/>
      <c r="AR576" s="284"/>
      <c r="AS576" s="284"/>
      <c r="AT576" s="284"/>
      <c r="AU576" s="281"/>
      <c r="AV576" s="640"/>
    </row>
    <row r="577" spans="1:48" s="275" customFormat="1" ht="25.5" customHeight="1">
      <c r="A577" s="582"/>
      <c r="B577" s="574"/>
      <c r="C577" s="656"/>
      <c r="D577" s="577"/>
      <c r="E577" s="570"/>
      <c r="F577" s="285"/>
      <c r="G577" s="285"/>
      <c r="H577" s="285"/>
      <c r="I577" s="285"/>
      <c r="J577" s="561"/>
      <c r="K577" s="561"/>
      <c r="L577" s="564"/>
      <c r="M577" s="564"/>
      <c r="N577" s="281"/>
      <c r="O577" s="281"/>
      <c r="P577" s="281"/>
      <c r="Q577" s="281"/>
      <c r="R577" s="281"/>
      <c r="S577" s="281"/>
      <c r="T577" s="281"/>
      <c r="U577" s="282"/>
      <c r="V577" s="283" t="s">
        <v>969</v>
      </c>
      <c r="W577" s="284"/>
      <c r="X577" s="284"/>
      <c r="Y577" s="284"/>
      <c r="Z577" s="284"/>
      <c r="AA577" s="284"/>
      <c r="AB577" s="284"/>
      <c r="AC577" s="284"/>
      <c r="AD577" s="284"/>
      <c r="AE577" s="284"/>
      <c r="AF577" s="284"/>
      <c r="AG577" s="284"/>
      <c r="AH577" s="281"/>
      <c r="AI577" s="281"/>
      <c r="AJ577" s="281"/>
      <c r="AK577" s="284"/>
      <c r="AL577" s="284"/>
      <c r="AM577" s="284"/>
      <c r="AN577" s="284"/>
      <c r="AO577" s="284"/>
      <c r="AP577" s="284"/>
      <c r="AQ577" s="284"/>
      <c r="AR577" s="284"/>
      <c r="AS577" s="284"/>
      <c r="AT577" s="284"/>
      <c r="AU577" s="281"/>
      <c r="AV577" s="640"/>
    </row>
    <row r="578" spans="1:48" ht="15.75" customHeight="1">
      <c r="A578" s="582"/>
      <c r="B578" s="574"/>
      <c r="C578" s="656"/>
      <c r="D578" s="577"/>
      <c r="E578" s="570"/>
      <c r="F578" s="566" t="s">
        <v>39</v>
      </c>
      <c r="G578" s="566" t="s">
        <v>21</v>
      </c>
      <c r="H578" s="566" t="s">
        <v>658</v>
      </c>
      <c r="I578" s="566" t="s">
        <v>659</v>
      </c>
      <c r="J578" s="561"/>
      <c r="K578" s="561"/>
      <c r="L578" s="564"/>
      <c r="M578" s="564"/>
      <c r="N578" s="86">
        <v>0</v>
      </c>
      <c r="O578" s="86">
        <v>0</v>
      </c>
      <c r="P578" s="86">
        <v>0</v>
      </c>
      <c r="Q578" s="86">
        <v>0</v>
      </c>
      <c r="R578" s="86">
        <v>0</v>
      </c>
      <c r="S578" s="86">
        <v>25.188410000000001</v>
      </c>
      <c r="T578" s="86">
        <v>25.188410000000001</v>
      </c>
      <c r="U578" s="83">
        <f t="shared" si="246"/>
        <v>50.376820000000002</v>
      </c>
      <c r="V578" s="170" t="s">
        <v>50</v>
      </c>
      <c r="W578" s="207">
        <v>0</v>
      </c>
      <c r="X578" s="207">
        <v>0</v>
      </c>
      <c r="Y578" s="207">
        <v>0</v>
      </c>
      <c r="Z578" s="207">
        <v>0</v>
      </c>
      <c r="AA578" s="207">
        <v>0</v>
      </c>
      <c r="AB578" s="207">
        <v>0</v>
      </c>
      <c r="AC578" s="207">
        <v>0</v>
      </c>
      <c r="AD578" s="207">
        <v>0</v>
      </c>
      <c r="AE578" s="207">
        <v>0</v>
      </c>
      <c r="AF578" s="207">
        <v>0</v>
      </c>
      <c r="AG578" s="207">
        <v>0</v>
      </c>
      <c r="AH578" s="86">
        <v>0</v>
      </c>
      <c r="AI578" s="86">
        <v>0</v>
      </c>
      <c r="AJ578" s="86">
        <v>0</v>
      </c>
      <c r="AK578" s="207">
        <v>0</v>
      </c>
      <c r="AL578" s="207">
        <v>0</v>
      </c>
      <c r="AM578" s="207">
        <v>0</v>
      </c>
      <c r="AN578" s="207">
        <v>0</v>
      </c>
      <c r="AO578" s="207">
        <v>0</v>
      </c>
      <c r="AP578" s="207">
        <v>0</v>
      </c>
      <c r="AQ578" s="207">
        <v>0</v>
      </c>
      <c r="AR578" s="207">
        <v>0</v>
      </c>
      <c r="AS578" s="207">
        <v>0</v>
      </c>
      <c r="AT578" s="207">
        <v>0</v>
      </c>
      <c r="AU578" s="86">
        <v>0</v>
      </c>
      <c r="AV578" s="640"/>
    </row>
    <row r="579" spans="1:48" ht="15.75" customHeight="1">
      <c r="A579" s="582"/>
      <c r="B579" s="574"/>
      <c r="C579" s="656"/>
      <c r="D579" s="577"/>
      <c r="E579" s="570"/>
      <c r="F579" s="567"/>
      <c r="G579" s="567"/>
      <c r="H579" s="567"/>
      <c r="I579" s="567"/>
      <c r="J579" s="561"/>
      <c r="K579" s="561"/>
      <c r="L579" s="564"/>
      <c r="M579" s="564"/>
      <c r="N579" s="86">
        <v>0</v>
      </c>
      <c r="O579" s="86">
        <v>0</v>
      </c>
      <c r="P579" s="86">
        <v>0</v>
      </c>
      <c r="Q579" s="86">
        <v>0</v>
      </c>
      <c r="R579" s="86">
        <v>0</v>
      </c>
      <c r="S579" s="86">
        <v>0</v>
      </c>
      <c r="T579" s="86">
        <v>0</v>
      </c>
      <c r="U579" s="83">
        <f t="shared" si="246"/>
        <v>0</v>
      </c>
      <c r="V579" s="170" t="s">
        <v>51</v>
      </c>
      <c r="W579" s="207">
        <v>0</v>
      </c>
      <c r="X579" s="207">
        <v>0</v>
      </c>
      <c r="Y579" s="207">
        <v>0</v>
      </c>
      <c r="Z579" s="207">
        <v>0</v>
      </c>
      <c r="AA579" s="207">
        <v>0</v>
      </c>
      <c r="AB579" s="207">
        <v>0</v>
      </c>
      <c r="AC579" s="207">
        <v>0</v>
      </c>
      <c r="AD579" s="207">
        <v>0</v>
      </c>
      <c r="AE579" s="207">
        <v>0</v>
      </c>
      <c r="AF579" s="207">
        <v>0</v>
      </c>
      <c r="AG579" s="207">
        <v>0</v>
      </c>
      <c r="AH579" s="86">
        <v>0</v>
      </c>
      <c r="AI579" s="86">
        <v>0</v>
      </c>
      <c r="AJ579" s="86">
        <v>0</v>
      </c>
      <c r="AK579" s="207">
        <v>0</v>
      </c>
      <c r="AL579" s="207">
        <v>0</v>
      </c>
      <c r="AM579" s="207">
        <v>0</v>
      </c>
      <c r="AN579" s="207">
        <v>0</v>
      </c>
      <c r="AO579" s="207">
        <v>0</v>
      </c>
      <c r="AP579" s="207">
        <v>0</v>
      </c>
      <c r="AQ579" s="207">
        <v>0</v>
      </c>
      <c r="AR579" s="207">
        <v>0</v>
      </c>
      <c r="AS579" s="207">
        <v>0</v>
      </c>
      <c r="AT579" s="207">
        <v>0</v>
      </c>
      <c r="AU579" s="86">
        <v>0</v>
      </c>
      <c r="AV579" s="640"/>
    </row>
    <row r="580" spans="1:48" ht="15.75" customHeight="1">
      <c r="A580" s="582"/>
      <c r="B580" s="574"/>
      <c r="C580" s="656"/>
      <c r="D580" s="577"/>
      <c r="E580" s="570"/>
      <c r="F580" s="567"/>
      <c r="G580" s="567"/>
      <c r="H580" s="567"/>
      <c r="I580" s="567"/>
      <c r="J580" s="561"/>
      <c r="K580" s="561"/>
      <c r="L580" s="564"/>
      <c r="M580" s="564"/>
      <c r="N580" s="86">
        <v>0</v>
      </c>
      <c r="O580" s="86">
        <v>0</v>
      </c>
      <c r="P580" s="86">
        <v>0</v>
      </c>
      <c r="Q580" s="86">
        <v>0</v>
      </c>
      <c r="R580" s="86">
        <v>0</v>
      </c>
      <c r="S580" s="86">
        <v>0</v>
      </c>
      <c r="T580" s="86">
        <v>0</v>
      </c>
      <c r="U580" s="83">
        <f t="shared" si="246"/>
        <v>0</v>
      </c>
      <c r="V580" s="170" t="s">
        <v>52</v>
      </c>
      <c r="W580" s="207">
        <v>0</v>
      </c>
      <c r="X580" s="207">
        <v>0</v>
      </c>
      <c r="Y580" s="207">
        <v>0</v>
      </c>
      <c r="Z580" s="207">
        <v>0</v>
      </c>
      <c r="AA580" s="207">
        <v>0</v>
      </c>
      <c r="AB580" s="207">
        <v>0</v>
      </c>
      <c r="AC580" s="207">
        <v>0</v>
      </c>
      <c r="AD580" s="207">
        <v>0</v>
      </c>
      <c r="AE580" s="207">
        <v>0</v>
      </c>
      <c r="AF580" s="207">
        <v>0</v>
      </c>
      <c r="AG580" s="207">
        <v>0</v>
      </c>
      <c r="AH580" s="86">
        <v>0</v>
      </c>
      <c r="AI580" s="86">
        <v>0</v>
      </c>
      <c r="AJ580" s="86">
        <v>0</v>
      </c>
      <c r="AK580" s="207">
        <v>0</v>
      </c>
      <c r="AL580" s="207">
        <v>0</v>
      </c>
      <c r="AM580" s="207">
        <v>0</v>
      </c>
      <c r="AN580" s="207">
        <v>0</v>
      </c>
      <c r="AO580" s="207">
        <v>0</v>
      </c>
      <c r="AP580" s="207">
        <v>0</v>
      </c>
      <c r="AQ580" s="207">
        <v>0</v>
      </c>
      <c r="AR580" s="207">
        <v>0</v>
      </c>
      <c r="AS580" s="207">
        <v>0</v>
      </c>
      <c r="AT580" s="207">
        <v>0</v>
      </c>
      <c r="AU580" s="86">
        <v>0</v>
      </c>
      <c r="AV580" s="639"/>
    </row>
    <row r="581" spans="1:48">
      <c r="A581" s="583"/>
      <c r="B581" s="575"/>
      <c r="C581" s="656"/>
      <c r="D581" s="578"/>
      <c r="E581" s="571"/>
      <c r="F581" s="568"/>
      <c r="G581" s="568"/>
      <c r="H581" s="568"/>
      <c r="I581" s="568"/>
      <c r="J581" s="562"/>
      <c r="K581" s="562"/>
      <c r="L581" s="565"/>
      <c r="M581" s="565"/>
      <c r="N581" s="88">
        <f>SUM(N573:N580)</f>
        <v>0</v>
      </c>
      <c r="O581" s="88">
        <f t="shared" ref="O581:T581" si="248">SUM(O573:O580)</f>
        <v>0</v>
      </c>
      <c r="P581" s="88">
        <f t="shared" si="248"/>
        <v>0</v>
      </c>
      <c r="Q581" s="175">
        <f t="shared" si="248"/>
        <v>0.1</v>
      </c>
      <c r="R581" s="175">
        <f t="shared" si="248"/>
        <v>40.572489999999995</v>
      </c>
      <c r="S581" s="175">
        <f t="shared" si="248"/>
        <v>50.000410000000002</v>
      </c>
      <c r="T581" s="175">
        <f t="shared" si="248"/>
        <v>50.000410000000002</v>
      </c>
      <c r="U581" s="176">
        <f t="shared" si="246"/>
        <v>140.67331000000001</v>
      </c>
      <c r="V581" s="177" t="s">
        <v>11</v>
      </c>
      <c r="W581" s="193">
        <f t="shared" ref="W581" si="249">SUM(W573:W580)</f>
        <v>100</v>
      </c>
      <c r="X581" s="193">
        <f>X574</f>
        <v>62.993000000000002</v>
      </c>
      <c r="Y581" s="193">
        <f t="shared" ref="Y581:AU581" si="250">Y574</f>
        <v>0</v>
      </c>
      <c r="Z581" s="193">
        <f t="shared" si="250"/>
        <v>0</v>
      </c>
      <c r="AA581" s="193">
        <f t="shared" si="250"/>
        <v>0</v>
      </c>
      <c r="AB581" s="193">
        <f t="shared" si="250"/>
        <v>0</v>
      </c>
      <c r="AC581" s="193">
        <f t="shared" si="250"/>
        <v>0</v>
      </c>
      <c r="AD581" s="193">
        <f t="shared" si="250"/>
        <v>0</v>
      </c>
      <c r="AE581" s="193">
        <f t="shared" si="250"/>
        <v>0</v>
      </c>
      <c r="AF581" s="193">
        <f t="shared" si="250"/>
        <v>0</v>
      </c>
      <c r="AG581" s="193">
        <f t="shared" si="250"/>
        <v>0</v>
      </c>
      <c r="AH581" s="193">
        <f t="shared" si="250"/>
        <v>0</v>
      </c>
      <c r="AI581" s="193">
        <f t="shared" si="250"/>
        <v>0</v>
      </c>
      <c r="AJ581" s="193">
        <f t="shared" si="250"/>
        <v>0</v>
      </c>
      <c r="AK581" s="193">
        <f t="shared" si="250"/>
        <v>0</v>
      </c>
      <c r="AL581" s="193">
        <f t="shared" si="250"/>
        <v>0</v>
      </c>
      <c r="AM581" s="193">
        <f t="shared" si="250"/>
        <v>0</v>
      </c>
      <c r="AN581" s="193">
        <f t="shared" si="250"/>
        <v>0</v>
      </c>
      <c r="AO581" s="193">
        <f t="shared" si="250"/>
        <v>0</v>
      </c>
      <c r="AP581" s="193">
        <f t="shared" si="250"/>
        <v>0</v>
      </c>
      <c r="AQ581" s="193">
        <f t="shared" si="250"/>
        <v>0</v>
      </c>
      <c r="AR581" s="193">
        <f t="shared" si="250"/>
        <v>0</v>
      </c>
      <c r="AS581" s="193">
        <f t="shared" si="250"/>
        <v>0</v>
      </c>
      <c r="AT581" s="193">
        <f t="shared" si="250"/>
        <v>0</v>
      </c>
      <c r="AU581" s="193">
        <f t="shared" si="250"/>
        <v>0</v>
      </c>
      <c r="AV581" s="328"/>
    </row>
    <row r="582" spans="1:48" ht="19.5" hidden="1" customHeight="1">
      <c r="A582" s="556" t="s">
        <v>643</v>
      </c>
      <c r="B582" s="557"/>
      <c r="C582" s="557"/>
      <c r="D582" s="557"/>
      <c r="E582" s="557"/>
      <c r="F582" s="557"/>
      <c r="G582" s="557"/>
      <c r="H582" s="557"/>
      <c r="I582" s="557"/>
      <c r="J582" s="557"/>
      <c r="K582" s="557"/>
      <c r="L582" s="557"/>
      <c r="M582" s="557"/>
      <c r="N582" s="557"/>
      <c r="O582" s="557"/>
      <c r="P582" s="557"/>
      <c r="Q582" s="557"/>
      <c r="R582" s="557"/>
      <c r="S582" s="557"/>
      <c r="T582" s="557"/>
      <c r="U582" s="557"/>
      <c r="V582" s="557"/>
      <c r="W582" s="558"/>
      <c r="X582" s="558" t="s">
        <v>916</v>
      </c>
      <c r="Y582" s="558"/>
      <c r="Z582" s="558"/>
      <c r="AA582" s="558"/>
      <c r="AB582" s="558"/>
      <c r="AC582" s="558"/>
      <c r="AD582" s="558"/>
      <c r="AE582" s="558"/>
      <c r="AF582" s="558"/>
      <c r="AG582" s="558"/>
      <c r="AH582" s="558"/>
      <c r="AI582" s="558"/>
      <c r="AJ582" s="558"/>
      <c r="AK582" s="558"/>
      <c r="AL582" s="558"/>
      <c r="AM582" s="558"/>
      <c r="AN582" s="558"/>
      <c r="AO582" s="558"/>
      <c r="AP582" s="558"/>
      <c r="AQ582" s="558"/>
      <c r="AR582" s="558"/>
      <c r="AS582" s="558"/>
      <c r="AT582" s="558"/>
      <c r="AU582" s="558"/>
      <c r="AV582" s="559"/>
    </row>
    <row r="583" spans="1:48" ht="15.75" customHeight="1">
      <c r="A583" s="581" t="s">
        <v>54</v>
      </c>
      <c r="B583" s="573" t="s">
        <v>660</v>
      </c>
      <c r="C583" s="656" t="s">
        <v>661</v>
      </c>
      <c r="D583" s="576" t="s">
        <v>662</v>
      </c>
      <c r="E583" s="569" t="s">
        <v>663</v>
      </c>
      <c r="F583" s="82" t="s">
        <v>18</v>
      </c>
      <c r="G583" s="82" t="s">
        <v>20</v>
      </c>
      <c r="H583" s="82" t="s">
        <v>297</v>
      </c>
      <c r="I583" s="82" t="s">
        <v>297</v>
      </c>
      <c r="J583" s="560">
        <v>2023</v>
      </c>
      <c r="K583" s="560">
        <v>2025</v>
      </c>
      <c r="L583" s="563">
        <v>4.1669999999999998</v>
      </c>
      <c r="M583" s="563">
        <v>0</v>
      </c>
      <c r="N583" s="86">
        <v>0</v>
      </c>
      <c r="O583" s="86">
        <v>0</v>
      </c>
      <c r="P583" s="86">
        <v>0</v>
      </c>
      <c r="Q583" s="86">
        <v>0</v>
      </c>
      <c r="R583" s="86">
        <v>0</v>
      </c>
      <c r="S583" s="86">
        <v>0</v>
      </c>
      <c r="T583" s="86">
        <v>0</v>
      </c>
      <c r="U583" s="83">
        <f>SUM(N583:T583)</f>
        <v>0</v>
      </c>
      <c r="V583" s="170" t="s">
        <v>3</v>
      </c>
      <c r="W583" s="207">
        <v>0</v>
      </c>
      <c r="X583" s="207">
        <v>0</v>
      </c>
      <c r="Y583" s="207">
        <v>0</v>
      </c>
      <c r="Z583" s="207">
        <v>0</v>
      </c>
      <c r="AA583" s="207">
        <v>0</v>
      </c>
      <c r="AB583" s="207">
        <v>0</v>
      </c>
      <c r="AC583" s="207">
        <v>0</v>
      </c>
      <c r="AD583" s="207">
        <v>0</v>
      </c>
      <c r="AE583" s="207">
        <v>0</v>
      </c>
      <c r="AF583" s="207">
        <v>0</v>
      </c>
      <c r="AG583" s="207">
        <v>0</v>
      </c>
      <c r="AH583" s="86">
        <v>0</v>
      </c>
      <c r="AI583" s="86">
        <v>0</v>
      </c>
      <c r="AJ583" s="86">
        <v>0</v>
      </c>
      <c r="AK583" s="207">
        <v>0</v>
      </c>
      <c r="AL583" s="207">
        <v>0</v>
      </c>
      <c r="AM583" s="207">
        <v>0</v>
      </c>
      <c r="AN583" s="207">
        <v>0</v>
      </c>
      <c r="AO583" s="207">
        <v>0</v>
      </c>
      <c r="AP583" s="207">
        <v>0</v>
      </c>
      <c r="AQ583" s="207">
        <v>0</v>
      </c>
      <c r="AR583" s="207">
        <v>0</v>
      </c>
      <c r="AS583" s="207">
        <v>0</v>
      </c>
      <c r="AT583" s="207">
        <v>0</v>
      </c>
      <c r="AU583" s="86">
        <v>0</v>
      </c>
      <c r="AV583" s="302"/>
    </row>
    <row r="584" spans="1:48" ht="21" customHeight="1">
      <c r="A584" s="582"/>
      <c r="B584" s="574"/>
      <c r="C584" s="656"/>
      <c r="D584" s="577"/>
      <c r="E584" s="570"/>
      <c r="F584" s="82" t="s">
        <v>19</v>
      </c>
      <c r="G584" s="82" t="s">
        <v>22</v>
      </c>
      <c r="H584" s="82" t="s">
        <v>297</v>
      </c>
      <c r="I584" s="82" t="s">
        <v>297</v>
      </c>
      <c r="J584" s="561"/>
      <c r="K584" s="561"/>
      <c r="L584" s="564"/>
      <c r="M584" s="564"/>
      <c r="N584" s="86">
        <v>0</v>
      </c>
      <c r="O584" s="86">
        <v>0</v>
      </c>
      <c r="P584" s="86">
        <v>0</v>
      </c>
      <c r="Q584" s="86">
        <v>0</v>
      </c>
      <c r="R584" s="86">
        <v>0.25</v>
      </c>
      <c r="S584" s="86">
        <v>1.95858</v>
      </c>
      <c r="T584" s="86">
        <v>1.95858</v>
      </c>
      <c r="U584" s="83">
        <f t="shared" ref="U584:U588" si="251">SUM(N584:T584)</f>
        <v>4.16716</v>
      </c>
      <c r="V584" s="171" t="s">
        <v>8</v>
      </c>
      <c r="W584" s="207">
        <v>0</v>
      </c>
      <c r="X584" s="207">
        <v>0</v>
      </c>
      <c r="Y584" s="207">
        <v>0</v>
      </c>
      <c r="Z584" s="207">
        <v>0</v>
      </c>
      <c r="AA584" s="207">
        <v>0</v>
      </c>
      <c r="AB584" s="207">
        <v>0</v>
      </c>
      <c r="AC584" s="207">
        <v>0</v>
      </c>
      <c r="AD584" s="207">
        <v>0</v>
      </c>
      <c r="AE584" s="207">
        <v>0</v>
      </c>
      <c r="AF584" s="207">
        <v>0</v>
      </c>
      <c r="AG584" s="207">
        <v>0</v>
      </c>
      <c r="AH584" s="86">
        <v>0</v>
      </c>
      <c r="AI584" s="86">
        <v>0</v>
      </c>
      <c r="AJ584" s="86">
        <v>0</v>
      </c>
      <c r="AK584" s="207">
        <v>0</v>
      </c>
      <c r="AL584" s="207">
        <v>0</v>
      </c>
      <c r="AM584" s="207">
        <v>0</v>
      </c>
      <c r="AN584" s="207">
        <v>0</v>
      </c>
      <c r="AO584" s="207">
        <v>0</v>
      </c>
      <c r="AP584" s="207">
        <v>0</v>
      </c>
      <c r="AQ584" s="207">
        <v>0</v>
      </c>
      <c r="AR584" s="207">
        <v>0</v>
      </c>
      <c r="AS584" s="207">
        <v>0</v>
      </c>
      <c r="AT584" s="207">
        <v>0</v>
      </c>
      <c r="AU584" s="86">
        <v>0</v>
      </c>
      <c r="AV584" s="302"/>
    </row>
    <row r="585" spans="1:48" ht="21.75" customHeight="1">
      <c r="A585" s="582"/>
      <c r="B585" s="574"/>
      <c r="C585" s="656"/>
      <c r="D585" s="577"/>
      <c r="E585" s="570"/>
      <c r="F585" s="566" t="s">
        <v>39</v>
      </c>
      <c r="G585" s="566" t="s">
        <v>21</v>
      </c>
      <c r="H585" s="566" t="s">
        <v>664</v>
      </c>
      <c r="I585" s="566" t="s">
        <v>665</v>
      </c>
      <c r="J585" s="561"/>
      <c r="K585" s="561"/>
      <c r="L585" s="564"/>
      <c r="M585" s="564"/>
      <c r="N585" s="86">
        <v>0</v>
      </c>
      <c r="O585" s="86">
        <v>0</v>
      </c>
      <c r="P585" s="86">
        <v>0</v>
      </c>
      <c r="Q585" s="86">
        <v>0</v>
      </c>
      <c r="R585" s="86">
        <v>0</v>
      </c>
      <c r="S585" s="86">
        <v>0</v>
      </c>
      <c r="T585" s="86">
        <v>0</v>
      </c>
      <c r="U585" s="83">
        <f t="shared" si="251"/>
        <v>0</v>
      </c>
      <c r="V585" s="170" t="s">
        <v>50</v>
      </c>
      <c r="W585" s="207">
        <v>0</v>
      </c>
      <c r="X585" s="207">
        <v>0</v>
      </c>
      <c r="Y585" s="207">
        <v>0</v>
      </c>
      <c r="Z585" s="207">
        <v>0</v>
      </c>
      <c r="AA585" s="207">
        <v>0</v>
      </c>
      <c r="AB585" s="207">
        <v>0</v>
      </c>
      <c r="AC585" s="207">
        <v>0</v>
      </c>
      <c r="AD585" s="207">
        <v>0</v>
      </c>
      <c r="AE585" s="207">
        <v>0</v>
      </c>
      <c r="AF585" s="207">
        <v>0</v>
      </c>
      <c r="AG585" s="207">
        <v>0</v>
      </c>
      <c r="AH585" s="86">
        <v>0</v>
      </c>
      <c r="AI585" s="86">
        <v>0</v>
      </c>
      <c r="AJ585" s="86">
        <v>0</v>
      </c>
      <c r="AK585" s="207">
        <v>0</v>
      </c>
      <c r="AL585" s="207">
        <v>0</v>
      </c>
      <c r="AM585" s="207">
        <v>0</v>
      </c>
      <c r="AN585" s="207">
        <v>0</v>
      </c>
      <c r="AO585" s="207">
        <v>0</v>
      </c>
      <c r="AP585" s="207">
        <v>0</v>
      </c>
      <c r="AQ585" s="207">
        <v>0</v>
      </c>
      <c r="AR585" s="207">
        <v>0</v>
      </c>
      <c r="AS585" s="207">
        <v>0</v>
      </c>
      <c r="AT585" s="207">
        <v>0</v>
      </c>
      <c r="AU585" s="86">
        <v>0</v>
      </c>
      <c r="AV585" s="302"/>
    </row>
    <row r="586" spans="1:48" ht="15.75" customHeight="1">
      <c r="A586" s="582"/>
      <c r="B586" s="574"/>
      <c r="C586" s="656"/>
      <c r="D586" s="577"/>
      <c r="E586" s="570"/>
      <c r="F586" s="567"/>
      <c r="G586" s="567"/>
      <c r="H586" s="567"/>
      <c r="I586" s="567"/>
      <c r="J586" s="561"/>
      <c r="K586" s="561"/>
      <c r="L586" s="564"/>
      <c r="M586" s="564"/>
      <c r="N586" s="86">
        <v>0</v>
      </c>
      <c r="O586" s="86">
        <v>0</v>
      </c>
      <c r="P586" s="86">
        <v>0</v>
      </c>
      <c r="Q586" s="86">
        <v>0</v>
      </c>
      <c r="R586" s="86">
        <v>0</v>
      </c>
      <c r="S586" s="86">
        <v>0</v>
      </c>
      <c r="T586" s="86">
        <v>0</v>
      </c>
      <c r="U586" s="83">
        <f t="shared" si="251"/>
        <v>0</v>
      </c>
      <c r="V586" s="170" t="s">
        <v>51</v>
      </c>
      <c r="W586" s="207">
        <v>0</v>
      </c>
      <c r="X586" s="207">
        <v>0</v>
      </c>
      <c r="Y586" s="207">
        <v>0</v>
      </c>
      <c r="Z586" s="207">
        <v>0</v>
      </c>
      <c r="AA586" s="207">
        <v>0</v>
      </c>
      <c r="AB586" s="207">
        <v>0</v>
      </c>
      <c r="AC586" s="207">
        <v>0</v>
      </c>
      <c r="AD586" s="207">
        <v>0</v>
      </c>
      <c r="AE586" s="207">
        <v>0</v>
      </c>
      <c r="AF586" s="207">
        <v>0</v>
      </c>
      <c r="AG586" s="207">
        <v>0</v>
      </c>
      <c r="AH586" s="86">
        <v>0</v>
      </c>
      <c r="AI586" s="86">
        <v>0</v>
      </c>
      <c r="AJ586" s="86">
        <v>0</v>
      </c>
      <c r="AK586" s="207">
        <v>0</v>
      </c>
      <c r="AL586" s="207">
        <v>0</v>
      </c>
      <c r="AM586" s="207">
        <v>0</v>
      </c>
      <c r="AN586" s="207">
        <v>0</v>
      </c>
      <c r="AO586" s="207">
        <v>0</v>
      </c>
      <c r="AP586" s="207">
        <v>0</v>
      </c>
      <c r="AQ586" s="207">
        <v>0</v>
      </c>
      <c r="AR586" s="207">
        <v>0</v>
      </c>
      <c r="AS586" s="207">
        <v>0</v>
      </c>
      <c r="AT586" s="207">
        <v>0</v>
      </c>
      <c r="AU586" s="86">
        <v>0</v>
      </c>
      <c r="AV586" s="302"/>
    </row>
    <row r="587" spans="1:48">
      <c r="A587" s="582"/>
      <c r="B587" s="574"/>
      <c r="C587" s="656"/>
      <c r="D587" s="577"/>
      <c r="E587" s="570"/>
      <c r="F587" s="567"/>
      <c r="G587" s="567"/>
      <c r="H587" s="567"/>
      <c r="I587" s="567"/>
      <c r="J587" s="561"/>
      <c r="K587" s="561"/>
      <c r="L587" s="564"/>
      <c r="M587" s="564"/>
      <c r="N587" s="86">
        <v>0</v>
      </c>
      <c r="O587" s="86">
        <v>0</v>
      </c>
      <c r="P587" s="86">
        <v>0</v>
      </c>
      <c r="Q587" s="86">
        <v>0</v>
      </c>
      <c r="R587" s="86">
        <v>0</v>
      </c>
      <c r="S587" s="86">
        <v>0</v>
      </c>
      <c r="T587" s="86">
        <v>0</v>
      </c>
      <c r="U587" s="83">
        <f t="shared" si="251"/>
        <v>0</v>
      </c>
      <c r="V587" s="170" t="s">
        <v>52</v>
      </c>
      <c r="W587" s="207">
        <v>0</v>
      </c>
      <c r="X587" s="207">
        <v>0</v>
      </c>
      <c r="Y587" s="207">
        <v>0</v>
      </c>
      <c r="Z587" s="207">
        <v>0</v>
      </c>
      <c r="AA587" s="207">
        <v>0</v>
      </c>
      <c r="AB587" s="207">
        <v>0</v>
      </c>
      <c r="AC587" s="207">
        <v>0</v>
      </c>
      <c r="AD587" s="207">
        <v>0</v>
      </c>
      <c r="AE587" s="207">
        <v>0</v>
      </c>
      <c r="AF587" s="207">
        <v>0</v>
      </c>
      <c r="AG587" s="207">
        <v>0</v>
      </c>
      <c r="AH587" s="86">
        <v>0</v>
      </c>
      <c r="AI587" s="86">
        <v>0</v>
      </c>
      <c r="AJ587" s="86">
        <v>0</v>
      </c>
      <c r="AK587" s="207">
        <v>0</v>
      </c>
      <c r="AL587" s="207">
        <v>0</v>
      </c>
      <c r="AM587" s="207">
        <v>0</v>
      </c>
      <c r="AN587" s="207">
        <v>0</v>
      </c>
      <c r="AO587" s="207">
        <v>0</v>
      </c>
      <c r="AP587" s="207">
        <v>0</v>
      </c>
      <c r="AQ587" s="207">
        <v>0</v>
      </c>
      <c r="AR587" s="207">
        <v>0</v>
      </c>
      <c r="AS587" s="207">
        <v>0</v>
      </c>
      <c r="AT587" s="207">
        <v>0</v>
      </c>
      <c r="AU587" s="86">
        <v>0</v>
      </c>
      <c r="AV587" s="302"/>
    </row>
    <row r="588" spans="1:48">
      <c r="A588" s="582"/>
      <c r="B588" s="575"/>
      <c r="C588" s="656"/>
      <c r="D588" s="578"/>
      <c r="E588" s="571"/>
      <c r="F588" s="568"/>
      <c r="G588" s="568"/>
      <c r="H588" s="568"/>
      <c r="I588" s="568"/>
      <c r="J588" s="562"/>
      <c r="K588" s="562"/>
      <c r="L588" s="565"/>
      <c r="M588" s="565"/>
      <c r="N588" s="88">
        <f>SUM(N583:N587)</f>
        <v>0</v>
      </c>
      <c r="O588" s="88">
        <f t="shared" ref="O588:T588" si="252">SUM(O583:O587)</f>
        <v>0</v>
      </c>
      <c r="P588" s="88">
        <f t="shared" si="252"/>
        <v>0</v>
      </c>
      <c r="Q588" s="175">
        <f t="shared" si="252"/>
        <v>0</v>
      </c>
      <c r="R588" s="175">
        <f t="shared" si="252"/>
        <v>0.25</v>
      </c>
      <c r="S588" s="175">
        <f t="shared" si="252"/>
        <v>1.95858</v>
      </c>
      <c r="T588" s="175">
        <f t="shared" si="252"/>
        <v>1.95858</v>
      </c>
      <c r="U588" s="176">
        <f t="shared" si="251"/>
        <v>4.16716</v>
      </c>
      <c r="V588" s="177" t="s">
        <v>11</v>
      </c>
      <c r="W588" s="193">
        <f t="shared" ref="W588:AU588" si="253">SUM(W583:W587)</f>
        <v>0</v>
      </c>
      <c r="X588" s="193">
        <f t="shared" si="253"/>
        <v>0</v>
      </c>
      <c r="Y588" s="193">
        <f t="shared" si="253"/>
        <v>0</v>
      </c>
      <c r="Z588" s="193">
        <f t="shared" si="253"/>
        <v>0</v>
      </c>
      <c r="AA588" s="193">
        <f t="shared" si="253"/>
        <v>0</v>
      </c>
      <c r="AB588" s="193">
        <f t="shared" si="253"/>
        <v>0</v>
      </c>
      <c r="AC588" s="193">
        <f t="shared" si="253"/>
        <v>0</v>
      </c>
      <c r="AD588" s="193">
        <f t="shared" si="253"/>
        <v>0</v>
      </c>
      <c r="AE588" s="193">
        <f t="shared" si="253"/>
        <v>0</v>
      </c>
      <c r="AF588" s="193">
        <f t="shared" si="253"/>
        <v>0</v>
      </c>
      <c r="AG588" s="193">
        <f t="shared" si="253"/>
        <v>0</v>
      </c>
      <c r="AH588" s="175">
        <f t="shared" si="253"/>
        <v>0</v>
      </c>
      <c r="AI588" s="175">
        <f t="shared" si="253"/>
        <v>0</v>
      </c>
      <c r="AJ588" s="175">
        <f t="shared" si="253"/>
        <v>0</v>
      </c>
      <c r="AK588" s="193">
        <f t="shared" si="253"/>
        <v>0</v>
      </c>
      <c r="AL588" s="193">
        <f t="shared" si="253"/>
        <v>0</v>
      </c>
      <c r="AM588" s="193">
        <f t="shared" si="253"/>
        <v>0</v>
      </c>
      <c r="AN588" s="193">
        <f t="shared" si="253"/>
        <v>0</v>
      </c>
      <c r="AO588" s="193">
        <f t="shared" si="253"/>
        <v>0</v>
      </c>
      <c r="AP588" s="193">
        <f t="shared" si="253"/>
        <v>0</v>
      </c>
      <c r="AQ588" s="193">
        <f t="shared" si="253"/>
        <v>0</v>
      </c>
      <c r="AR588" s="193">
        <f t="shared" si="253"/>
        <v>0</v>
      </c>
      <c r="AS588" s="193">
        <f t="shared" si="253"/>
        <v>0</v>
      </c>
      <c r="AT588" s="193">
        <f t="shared" si="253"/>
        <v>0</v>
      </c>
      <c r="AU588" s="175">
        <f t="shared" si="253"/>
        <v>0</v>
      </c>
      <c r="AV588" s="328"/>
    </row>
    <row r="589" spans="1:48" ht="15.75" customHeight="1">
      <c r="A589" s="582"/>
      <c r="B589" s="573" t="s">
        <v>666</v>
      </c>
      <c r="C589" s="656" t="s">
        <v>667</v>
      </c>
      <c r="D589" s="576" t="s">
        <v>662</v>
      </c>
      <c r="E589" s="569" t="s">
        <v>668</v>
      </c>
      <c r="F589" s="82" t="s">
        <v>18</v>
      </c>
      <c r="G589" s="82" t="s">
        <v>20</v>
      </c>
      <c r="H589" s="82" t="s">
        <v>297</v>
      </c>
      <c r="I589" s="82" t="s">
        <v>297</v>
      </c>
      <c r="J589" s="560">
        <v>2023</v>
      </c>
      <c r="K589" s="560">
        <v>2025</v>
      </c>
      <c r="L589" s="563">
        <v>2.0830000000000002</v>
      </c>
      <c r="M589" s="563">
        <v>0</v>
      </c>
      <c r="N589" s="86">
        <v>0</v>
      </c>
      <c r="O589" s="86">
        <v>0</v>
      </c>
      <c r="P589" s="86">
        <v>0</v>
      </c>
      <c r="Q589" s="86">
        <v>0</v>
      </c>
      <c r="R589" s="86">
        <v>0</v>
      </c>
      <c r="S589" s="86">
        <v>0</v>
      </c>
      <c r="T589" s="86">
        <v>0</v>
      </c>
      <c r="U589" s="83">
        <f>SUM(N589:T589)</f>
        <v>0</v>
      </c>
      <c r="V589" s="170" t="s">
        <v>3</v>
      </c>
      <c r="W589" s="207">
        <v>0</v>
      </c>
      <c r="X589" s="207">
        <v>0</v>
      </c>
      <c r="Y589" s="207">
        <v>0</v>
      </c>
      <c r="Z589" s="207">
        <v>0</v>
      </c>
      <c r="AA589" s="207">
        <v>0</v>
      </c>
      <c r="AB589" s="207">
        <v>0</v>
      </c>
      <c r="AC589" s="207">
        <v>0</v>
      </c>
      <c r="AD589" s="207">
        <v>0</v>
      </c>
      <c r="AE589" s="207">
        <v>0</v>
      </c>
      <c r="AF589" s="207">
        <v>0</v>
      </c>
      <c r="AG589" s="207">
        <v>0</v>
      </c>
      <c r="AH589" s="86">
        <v>0</v>
      </c>
      <c r="AI589" s="86">
        <v>0</v>
      </c>
      <c r="AJ589" s="86">
        <v>0</v>
      </c>
      <c r="AK589" s="207">
        <v>0</v>
      </c>
      <c r="AL589" s="207">
        <v>0</v>
      </c>
      <c r="AM589" s="207">
        <v>0</v>
      </c>
      <c r="AN589" s="207">
        <v>0</v>
      </c>
      <c r="AO589" s="207">
        <v>0</v>
      </c>
      <c r="AP589" s="207">
        <v>0</v>
      </c>
      <c r="AQ589" s="207">
        <v>0</v>
      </c>
      <c r="AR589" s="207">
        <v>0</v>
      </c>
      <c r="AS589" s="207">
        <v>0</v>
      </c>
      <c r="AT589" s="207">
        <v>0</v>
      </c>
      <c r="AU589" s="86">
        <v>0</v>
      </c>
      <c r="AV589" s="302"/>
    </row>
    <row r="590" spans="1:48" ht="18.75" customHeight="1">
      <c r="A590" s="582"/>
      <c r="B590" s="574"/>
      <c r="C590" s="656"/>
      <c r="D590" s="577"/>
      <c r="E590" s="570"/>
      <c r="F590" s="82" t="s">
        <v>19</v>
      </c>
      <c r="G590" s="82" t="s">
        <v>22</v>
      </c>
      <c r="H590" s="82" t="s">
        <v>297</v>
      </c>
      <c r="I590" s="82" t="s">
        <v>297</v>
      </c>
      <c r="J590" s="561"/>
      <c r="K590" s="561"/>
      <c r="L590" s="564"/>
      <c r="M590" s="564"/>
      <c r="N590" s="86">
        <v>0</v>
      </c>
      <c r="O590" s="86">
        <v>0</v>
      </c>
      <c r="P590" s="86">
        <v>0</v>
      </c>
      <c r="Q590" s="86">
        <v>0</v>
      </c>
      <c r="R590" s="86">
        <v>0.25</v>
      </c>
      <c r="S590" s="86">
        <v>0.91678999999999999</v>
      </c>
      <c r="T590" s="86">
        <v>0.91678999999999999</v>
      </c>
      <c r="U590" s="83">
        <f t="shared" ref="U590:U594" si="254">SUM(N590:T590)</f>
        <v>2.08358</v>
      </c>
      <c r="V590" s="171" t="s">
        <v>8</v>
      </c>
      <c r="W590" s="207">
        <v>0</v>
      </c>
      <c r="X590" s="207">
        <v>0</v>
      </c>
      <c r="Y590" s="207">
        <v>0</v>
      </c>
      <c r="Z590" s="207">
        <v>0</v>
      </c>
      <c r="AA590" s="207">
        <v>0</v>
      </c>
      <c r="AB590" s="207">
        <v>0</v>
      </c>
      <c r="AC590" s="207">
        <v>0</v>
      </c>
      <c r="AD590" s="207">
        <v>0</v>
      </c>
      <c r="AE590" s="207">
        <v>0</v>
      </c>
      <c r="AF590" s="207">
        <v>0</v>
      </c>
      <c r="AG590" s="207">
        <v>0</v>
      </c>
      <c r="AH590" s="86">
        <v>0</v>
      </c>
      <c r="AI590" s="86">
        <v>0</v>
      </c>
      <c r="AJ590" s="86">
        <v>0</v>
      </c>
      <c r="AK590" s="207">
        <v>0</v>
      </c>
      <c r="AL590" s="207">
        <v>0</v>
      </c>
      <c r="AM590" s="207">
        <v>0</v>
      </c>
      <c r="AN590" s="207">
        <v>0</v>
      </c>
      <c r="AO590" s="207">
        <v>0</v>
      </c>
      <c r="AP590" s="207">
        <v>0</v>
      </c>
      <c r="AQ590" s="207">
        <v>0</v>
      </c>
      <c r="AR590" s="207">
        <v>0</v>
      </c>
      <c r="AS590" s="207">
        <v>0</v>
      </c>
      <c r="AT590" s="207">
        <v>0</v>
      </c>
      <c r="AU590" s="86">
        <v>0</v>
      </c>
      <c r="AV590" s="302"/>
    </row>
    <row r="591" spans="1:48" ht="20.25" customHeight="1">
      <c r="A591" s="582"/>
      <c r="B591" s="574"/>
      <c r="C591" s="656"/>
      <c r="D591" s="577"/>
      <c r="E591" s="570"/>
      <c r="F591" s="566" t="s">
        <v>39</v>
      </c>
      <c r="G591" s="566" t="s">
        <v>21</v>
      </c>
      <c r="H591" s="566" t="s">
        <v>317</v>
      </c>
      <c r="I591" s="566" t="s">
        <v>366</v>
      </c>
      <c r="J591" s="561"/>
      <c r="K591" s="561"/>
      <c r="L591" s="564"/>
      <c r="M591" s="564"/>
      <c r="N591" s="86">
        <v>0</v>
      </c>
      <c r="O591" s="86">
        <v>0</v>
      </c>
      <c r="P591" s="86">
        <v>0</v>
      </c>
      <c r="Q591" s="86">
        <v>0</v>
      </c>
      <c r="R591" s="86">
        <v>0</v>
      </c>
      <c r="S591" s="86">
        <v>0</v>
      </c>
      <c r="T591" s="86">
        <v>0</v>
      </c>
      <c r="U591" s="83">
        <f>SUM(N591:T591)</f>
        <v>0</v>
      </c>
      <c r="V591" s="170" t="s">
        <v>50</v>
      </c>
      <c r="W591" s="207">
        <v>0</v>
      </c>
      <c r="X591" s="207">
        <v>0</v>
      </c>
      <c r="Y591" s="207">
        <v>0</v>
      </c>
      <c r="Z591" s="207">
        <v>0</v>
      </c>
      <c r="AA591" s="207">
        <v>0</v>
      </c>
      <c r="AB591" s="207">
        <v>0</v>
      </c>
      <c r="AC591" s="207">
        <v>0</v>
      </c>
      <c r="AD591" s="207">
        <v>0</v>
      </c>
      <c r="AE591" s="207">
        <v>0</v>
      </c>
      <c r="AF591" s="207">
        <v>0</v>
      </c>
      <c r="AG591" s="207">
        <v>0</v>
      </c>
      <c r="AH591" s="86">
        <v>0</v>
      </c>
      <c r="AI591" s="86">
        <v>0</v>
      </c>
      <c r="AJ591" s="86">
        <v>0</v>
      </c>
      <c r="AK591" s="207">
        <v>0</v>
      </c>
      <c r="AL591" s="207">
        <v>0</v>
      </c>
      <c r="AM591" s="207">
        <v>0</v>
      </c>
      <c r="AN591" s="207">
        <v>0</v>
      </c>
      <c r="AO591" s="207">
        <v>0</v>
      </c>
      <c r="AP591" s="207">
        <v>0</v>
      </c>
      <c r="AQ591" s="207">
        <v>0</v>
      </c>
      <c r="AR591" s="207">
        <v>0</v>
      </c>
      <c r="AS591" s="207">
        <v>0</v>
      </c>
      <c r="AT591" s="207">
        <v>0</v>
      </c>
      <c r="AU591" s="86">
        <v>0</v>
      </c>
      <c r="AV591" s="302"/>
    </row>
    <row r="592" spans="1:48" ht="15.75" customHeight="1">
      <c r="A592" s="582"/>
      <c r="B592" s="574"/>
      <c r="C592" s="656"/>
      <c r="D592" s="577"/>
      <c r="E592" s="570"/>
      <c r="F592" s="567"/>
      <c r="G592" s="567"/>
      <c r="H592" s="567"/>
      <c r="I592" s="567"/>
      <c r="J592" s="561"/>
      <c r="K592" s="561"/>
      <c r="L592" s="564"/>
      <c r="M592" s="564"/>
      <c r="N592" s="86">
        <v>0</v>
      </c>
      <c r="O592" s="86">
        <v>0</v>
      </c>
      <c r="P592" s="86">
        <v>0</v>
      </c>
      <c r="Q592" s="86">
        <v>0</v>
      </c>
      <c r="R592" s="86">
        <v>0</v>
      </c>
      <c r="S592" s="86">
        <v>0</v>
      </c>
      <c r="T592" s="86">
        <v>0</v>
      </c>
      <c r="U592" s="83">
        <f t="shared" si="254"/>
        <v>0</v>
      </c>
      <c r="V592" s="170" t="s">
        <v>51</v>
      </c>
      <c r="W592" s="207">
        <v>0</v>
      </c>
      <c r="X592" s="207">
        <v>0</v>
      </c>
      <c r="Y592" s="207">
        <v>0</v>
      </c>
      <c r="Z592" s="207">
        <v>0</v>
      </c>
      <c r="AA592" s="207">
        <v>0</v>
      </c>
      <c r="AB592" s="207">
        <v>0</v>
      </c>
      <c r="AC592" s="207">
        <v>0</v>
      </c>
      <c r="AD592" s="207">
        <v>0</v>
      </c>
      <c r="AE592" s="207">
        <v>0</v>
      </c>
      <c r="AF592" s="207">
        <v>0</v>
      </c>
      <c r="AG592" s="207">
        <v>0</v>
      </c>
      <c r="AH592" s="86">
        <v>0</v>
      </c>
      <c r="AI592" s="86">
        <v>0</v>
      </c>
      <c r="AJ592" s="86">
        <v>0</v>
      </c>
      <c r="AK592" s="207">
        <v>0</v>
      </c>
      <c r="AL592" s="207">
        <v>0</v>
      </c>
      <c r="AM592" s="207">
        <v>0</v>
      </c>
      <c r="AN592" s="207">
        <v>0</v>
      </c>
      <c r="AO592" s="207">
        <v>0</v>
      </c>
      <c r="AP592" s="207">
        <v>0</v>
      </c>
      <c r="AQ592" s="207">
        <v>0</v>
      </c>
      <c r="AR592" s="207">
        <v>0</v>
      </c>
      <c r="AS592" s="207">
        <v>0</v>
      </c>
      <c r="AT592" s="207">
        <v>0</v>
      </c>
      <c r="AU592" s="86">
        <v>0</v>
      </c>
      <c r="AV592" s="302"/>
    </row>
    <row r="593" spans="1:48">
      <c r="A593" s="582"/>
      <c r="B593" s="574"/>
      <c r="C593" s="656"/>
      <c r="D593" s="577"/>
      <c r="E593" s="570"/>
      <c r="F593" s="567"/>
      <c r="G593" s="567"/>
      <c r="H593" s="567"/>
      <c r="I593" s="567"/>
      <c r="J593" s="561"/>
      <c r="K593" s="561"/>
      <c r="L593" s="564"/>
      <c r="M593" s="564"/>
      <c r="N593" s="86">
        <v>0</v>
      </c>
      <c r="O593" s="86">
        <v>0</v>
      </c>
      <c r="P593" s="86">
        <v>0</v>
      </c>
      <c r="Q593" s="86">
        <v>0</v>
      </c>
      <c r="R593" s="86">
        <v>0</v>
      </c>
      <c r="S593" s="86">
        <v>0</v>
      </c>
      <c r="T593" s="86">
        <v>0</v>
      </c>
      <c r="U593" s="83">
        <f t="shared" si="254"/>
        <v>0</v>
      </c>
      <c r="V593" s="170" t="s">
        <v>52</v>
      </c>
      <c r="W593" s="207">
        <v>0</v>
      </c>
      <c r="X593" s="207">
        <v>0</v>
      </c>
      <c r="Y593" s="207">
        <v>0</v>
      </c>
      <c r="Z593" s="207">
        <v>0</v>
      </c>
      <c r="AA593" s="207">
        <v>0</v>
      </c>
      <c r="AB593" s="207">
        <v>0</v>
      </c>
      <c r="AC593" s="207">
        <v>0</v>
      </c>
      <c r="AD593" s="207">
        <v>0</v>
      </c>
      <c r="AE593" s="207">
        <v>0</v>
      </c>
      <c r="AF593" s="207">
        <v>0</v>
      </c>
      <c r="AG593" s="207">
        <v>0</v>
      </c>
      <c r="AH593" s="86">
        <v>0</v>
      </c>
      <c r="AI593" s="86">
        <v>0</v>
      </c>
      <c r="AJ593" s="86">
        <v>0</v>
      </c>
      <c r="AK593" s="207">
        <v>0</v>
      </c>
      <c r="AL593" s="207">
        <v>0</v>
      </c>
      <c r="AM593" s="207">
        <v>0</v>
      </c>
      <c r="AN593" s="207">
        <v>0</v>
      </c>
      <c r="AO593" s="207">
        <v>0</v>
      </c>
      <c r="AP593" s="207">
        <v>0</v>
      </c>
      <c r="AQ593" s="207">
        <v>0</v>
      </c>
      <c r="AR593" s="207">
        <v>0</v>
      </c>
      <c r="AS593" s="207">
        <v>0</v>
      </c>
      <c r="AT593" s="207">
        <v>0</v>
      </c>
      <c r="AU593" s="86">
        <v>0</v>
      </c>
      <c r="AV593" s="302"/>
    </row>
    <row r="594" spans="1:48">
      <c r="A594" s="583"/>
      <c r="B594" s="575"/>
      <c r="C594" s="656"/>
      <c r="D594" s="578"/>
      <c r="E594" s="571"/>
      <c r="F594" s="568"/>
      <c r="G594" s="568"/>
      <c r="H594" s="568"/>
      <c r="I594" s="568"/>
      <c r="J594" s="562"/>
      <c r="K594" s="562"/>
      <c r="L594" s="565"/>
      <c r="M594" s="565"/>
      <c r="N594" s="88">
        <f>SUM(N589:N593)</f>
        <v>0</v>
      </c>
      <c r="O594" s="88">
        <f t="shared" ref="O594:T594" si="255">SUM(O589:O593)</f>
        <v>0</v>
      </c>
      <c r="P594" s="88">
        <f t="shared" si="255"/>
        <v>0</v>
      </c>
      <c r="Q594" s="175">
        <f t="shared" si="255"/>
        <v>0</v>
      </c>
      <c r="R594" s="175">
        <f t="shared" si="255"/>
        <v>0.25</v>
      </c>
      <c r="S594" s="175">
        <f t="shared" si="255"/>
        <v>0.91678999999999999</v>
      </c>
      <c r="T594" s="175">
        <f t="shared" si="255"/>
        <v>0.91678999999999999</v>
      </c>
      <c r="U594" s="176">
        <f t="shared" si="254"/>
        <v>2.08358</v>
      </c>
      <c r="V594" s="177" t="s">
        <v>11</v>
      </c>
      <c r="W594" s="193">
        <f t="shared" ref="W594:AU594" si="256">SUM(W589:W593)</f>
        <v>0</v>
      </c>
      <c r="X594" s="193">
        <f t="shared" si="256"/>
        <v>0</v>
      </c>
      <c r="Y594" s="193">
        <f t="shared" si="256"/>
        <v>0</v>
      </c>
      <c r="Z594" s="193">
        <f t="shared" si="256"/>
        <v>0</v>
      </c>
      <c r="AA594" s="193">
        <f t="shared" si="256"/>
        <v>0</v>
      </c>
      <c r="AB594" s="193">
        <f t="shared" si="256"/>
        <v>0</v>
      </c>
      <c r="AC594" s="193">
        <f t="shared" si="256"/>
        <v>0</v>
      </c>
      <c r="AD594" s="193">
        <f t="shared" si="256"/>
        <v>0</v>
      </c>
      <c r="AE594" s="193">
        <f t="shared" si="256"/>
        <v>0</v>
      </c>
      <c r="AF594" s="193">
        <f t="shared" si="256"/>
        <v>0</v>
      </c>
      <c r="AG594" s="193">
        <f t="shared" si="256"/>
        <v>0</v>
      </c>
      <c r="AH594" s="175">
        <f t="shared" si="256"/>
        <v>0</v>
      </c>
      <c r="AI594" s="175">
        <f t="shared" si="256"/>
        <v>0</v>
      </c>
      <c r="AJ594" s="175">
        <f t="shared" si="256"/>
        <v>0</v>
      </c>
      <c r="AK594" s="193">
        <f t="shared" si="256"/>
        <v>0</v>
      </c>
      <c r="AL594" s="193">
        <f t="shared" si="256"/>
        <v>0</v>
      </c>
      <c r="AM594" s="193">
        <f t="shared" si="256"/>
        <v>0</v>
      </c>
      <c r="AN594" s="193">
        <f t="shared" si="256"/>
        <v>0</v>
      </c>
      <c r="AO594" s="193">
        <f t="shared" si="256"/>
        <v>0</v>
      </c>
      <c r="AP594" s="193">
        <f t="shared" si="256"/>
        <v>0</v>
      </c>
      <c r="AQ594" s="193">
        <f t="shared" si="256"/>
        <v>0</v>
      </c>
      <c r="AR594" s="193">
        <f t="shared" si="256"/>
        <v>0</v>
      </c>
      <c r="AS594" s="193">
        <f t="shared" si="256"/>
        <v>0</v>
      </c>
      <c r="AT594" s="193">
        <f t="shared" si="256"/>
        <v>0</v>
      </c>
      <c r="AU594" s="175">
        <f t="shared" si="256"/>
        <v>0</v>
      </c>
      <c r="AV594" s="328"/>
    </row>
    <row r="595" spans="1:48" ht="15.75" hidden="1" customHeight="1">
      <c r="A595" s="179"/>
      <c r="B595" s="648" t="s">
        <v>669</v>
      </c>
      <c r="C595" s="649"/>
      <c r="D595" s="649"/>
      <c r="E595" s="649"/>
      <c r="F595" s="649"/>
      <c r="G595" s="649"/>
      <c r="H595" s="649"/>
      <c r="I595" s="649"/>
      <c r="J595" s="649"/>
      <c r="K595" s="649"/>
      <c r="L595" s="649"/>
      <c r="M595" s="649"/>
      <c r="N595" s="649"/>
      <c r="O595" s="649"/>
      <c r="P595" s="649"/>
      <c r="Q595" s="649"/>
      <c r="R595" s="649"/>
      <c r="S595" s="649"/>
      <c r="T595" s="649"/>
      <c r="U595" s="649"/>
      <c r="V595" s="649"/>
      <c r="W595" s="461"/>
      <c r="X595" s="461"/>
      <c r="Y595" s="461"/>
      <c r="Z595" s="461"/>
      <c r="AA595" s="461"/>
      <c r="AB595" s="461"/>
      <c r="AC595" s="461"/>
      <c r="AD595" s="461"/>
      <c r="AE595" s="461"/>
      <c r="AF595" s="461"/>
      <c r="AG595" s="461"/>
      <c r="AH595" s="461"/>
      <c r="AI595" s="461"/>
      <c r="AJ595" s="461"/>
      <c r="AK595" s="461"/>
      <c r="AL595" s="461"/>
      <c r="AM595" s="461"/>
      <c r="AN595" s="461"/>
      <c r="AO595" s="461"/>
      <c r="AP595" s="461"/>
      <c r="AQ595" s="461"/>
      <c r="AR595" s="461"/>
      <c r="AS595" s="461"/>
      <c r="AT595" s="461"/>
      <c r="AU595" s="461"/>
      <c r="AV595" s="462"/>
    </row>
    <row r="596" spans="1:48" ht="19.5" hidden="1" customHeight="1">
      <c r="A596" s="556" t="s">
        <v>628</v>
      </c>
      <c r="B596" s="557"/>
      <c r="C596" s="557"/>
      <c r="D596" s="557"/>
      <c r="E596" s="557"/>
      <c r="F596" s="557"/>
      <c r="G596" s="557"/>
      <c r="H596" s="557"/>
      <c r="I596" s="557"/>
      <c r="J596" s="557"/>
      <c r="K596" s="557"/>
      <c r="L596" s="557"/>
      <c r="M596" s="557"/>
      <c r="N596" s="557"/>
      <c r="O596" s="557"/>
      <c r="P596" s="557"/>
      <c r="Q596" s="557"/>
      <c r="R596" s="557"/>
      <c r="S596" s="557"/>
      <c r="T596" s="557"/>
      <c r="U596" s="557"/>
      <c r="V596" s="557"/>
      <c r="W596" s="558"/>
      <c r="X596" s="558"/>
      <c r="Y596" s="558"/>
      <c r="Z596" s="558"/>
      <c r="AA596" s="558"/>
      <c r="AB596" s="558"/>
      <c r="AC596" s="558"/>
      <c r="AD596" s="558"/>
      <c r="AE596" s="558"/>
      <c r="AF596" s="558"/>
      <c r="AG596" s="558"/>
      <c r="AH596" s="558"/>
      <c r="AI596" s="558"/>
      <c r="AJ596" s="558"/>
      <c r="AK596" s="558"/>
      <c r="AL596" s="558"/>
      <c r="AM596" s="558"/>
      <c r="AN596" s="558"/>
      <c r="AO596" s="558"/>
      <c r="AP596" s="558"/>
      <c r="AQ596" s="558"/>
      <c r="AR596" s="558"/>
      <c r="AS596" s="558"/>
      <c r="AT596" s="558"/>
      <c r="AU596" s="558"/>
      <c r="AV596" s="559"/>
    </row>
    <row r="597" spans="1:48" ht="15.75" customHeight="1">
      <c r="A597" s="584" t="s">
        <v>53</v>
      </c>
      <c r="B597" s="587" t="s">
        <v>670</v>
      </c>
      <c r="C597" s="656" t="s">
        <v>671</v>
      </c>
      <c r="D597" s="576" t="s">
        <v>662</v>
      </c>
      <c r="E597" s="569" t="s">
        <v>631</v>
      </c>
      <c r="F597" s="82" t="s">
        <v>18</v>
      </c>
      <c r="G597" s="82" t="s">
        <v>20</v>
      </c>
      <c r="H597" s="82" t="s">
        <v>367</v>
      </c>
      <c r="I597" s="82" t="s">
        <v>672</v>
      </c>
      <c r="J597" s="560">
        <v>2022</v>
      </c>
      <c r="K597" s="560">
        <v>2023</v>
      </c>
      <c r="L597" s="563">
        <v>364.64400000000001</v>
      </c>
      <c r="M597" s="563">
        <f>Q602+R602+S602+T602</f>
        <v>358.03521999999998</v>
      </c>
      <c r="N597" s="83">
        <v>0</v>
      </c>
      <c r="O597" s="83">
        <v>0</v>
      </c>
      <c r="P597" s="83">
        <v>0</v>
      </c>
      <c r="Q597" s="83">
        <v>0</v>
      </c>
      <c r="R597" s="83">
        <v>0</v>
      </c>
      <c r="S597" s="83">
        <v>0</v>
      </c>
      <c r="T597" s="83">
        <v>0</v>
      </c>
      <c r="U597" s="83">
        <f>SUM(N597:T597)</f>
        <v>0</v>
      </c>
      <c r="V597" s="170" t="s">
        <v>3</v>
      </c>
      <c r="W597" s="192">
        <v>0</v>
      </c>
      <c r="X597" s="192">
        <v>0</v>
      </c>
      <c r="Y597" s="192">
        <v>0</v>
      </c>
      <c r="Z597" s="192">
        <v>0</v>
      </c>
      <c r="AA597" s="192">
        <v>0</v>
      </c>
      <c r="AB597" s="192">
        <v>0</v>
      </c>
      <c r="AC597" s="192">
        <v>0</v>
      </c>
      <c r="AD597" s="192">
        <v>0</v>
      </c>
      <c r="AE597" s="192">
        <v>0</v>
      </c>
      <c r="AF597" s="192">
        <v>0</v>
      </c>
      <c r="AG597" s="192">
        <v>0</v>
      </c>
      <c r="AH597" s="83">
        <v>0</v>
      </c>
      <c r="AI597" s="83">
        <v>0</v>
      </c>
      <c r="AJ597" s="83">
        <v>0</v>
      </c>
      <c r="AK597" s="192">
        <v>0</v>
      </c>
      <c r="AL597" s="192">
        <v>0</v>
      </c>
      <c r="AM597" s="192">
        <v>0</v>
      </c>
      <c r="AN597" s="192">
        <v>0</v>
      </c>
      <c r="AO597" s="192">
        <v>0</v>
      </c>
      <c r="AP597" s="192">
        <v>0</v>
      </c>
      <c r="AQ597" s="192">
        <v>0</v>
      </c>
      <c r="AR597" s="192">
        <v>0</v>
      </c>
      <c r="AS597" s="192">
        <v>0</v>
      </c>
      <c r="AT597" s="192">
        <v>0</v>
      </c>
      <c r="AU597" s="83">
        <v>0</v>
      </c>
      <c r="AV597" s="636" t="s">
        <v>997</v>
      </c>
    </row>
    <row r="598" spans="1:48" ht="15.75" customHeight="1">
      <c r="A598" s="585"/>
      <c r="B598" s="588"/>
      <c r="C598" s="656"/>
      <c r="D598" s="577"/>
      <c r="E598" s="570"/>
      <c r="F598" s="82" t="s">
        <v>19</v>
      </c>
      <c r="G598" s="82" t="s">
        <v>22</v>
      </c>
      <c r="H598" s="82" t="s">
        <v>673</v>
      </c>
      <c r="I598" s="82" t="s">
        <v>673</v>
      </c>
      <c r="J598" s="561"/>
      <c r="K598" s="561"/>
      <c r="L598" s="564"/>
      <c r="M598" s="564"/>
      <c r="N598" s="86">
        <v>0</v>
      </c>
      <c r="O598" s="85">
        <v>0</v>
      </c>
      <c r="P598" s="85">
        <v>2.2950000000000002E-2</v>
      </c>
      <c r="Q598" s="86">
        <v>70</v>
      </c>
      <c r="R598" s="86">
        <v>125</v>
      </c>
      <c r="S598" s="86">
        <v>80.999179999999996</v>
      </c>
      <c r="T598" s="86">
        <v>55.811</v>
      </c>
      <c r="U598" s="83">
        <f t="shared" ref="U598:U602" si="257">SUM(N598:T598)</f>
        <v>331.83312999999993</v>
      </c>
      <c r="V598" s="171" t="s">
        <v>8</v>
      </c>
      <c r="W598" s="207">
        <v>70000</v>
      </c>
      <c r="X598" s="207">
        <v>0</v>
      </c>
      <c r="Y598" s="207">
        <v>0</v>
      </c>
      <c r="Z598" s="207">
        <v>0</v>
      </c>
      <c r="AA598" s="207">
        <v>0</v>
      </c>
      <c r="AB598" s="207">
        <v>0</v>
      </c>
      <c r="AC598" s="207">
        <v>0</v>
      </c>
      <c r="AD598" s="207">
        <v>0</v>
      </c>
      <c r="AE598" s="207">
        <v>0</v>
      </c>
      <c r="AF598" s="207">
        <v>0</v>
      </c>
      <c r="AG598" s="207">
        <v>0</v>
      </c>
      <c r="AH598" s="86">
        <v>0</v>
      </c>
      <c r="AI598" s="86">
        <v>0</v>
      </c>
      <c r="AJ598" s="86">
        <v>0</v>
      </c>
      <c r="AK598" s="207">
        <v>0</v>
      </c>
      <c r="AL598" s="207">
        <v>0</v>
      </c>
      <c r="AM598" s="207">
        <v>0</v>
      </c>
      <c r="AN598" s="207">
        <v>0</v>
      </c>
      <c r="AO598" s="207">
        <v>0</v>
      </c>
      <c r="AP598" s="207">
        <v>0</v>
      </c>
      <c r="AQ598" s="207">
        <v>0</v>
      </c>
      <c r="AR598" s="207">
        <v>0</v>
      </c>
      <c r="AS598" s="207">
        <v>0</v>
      </c>
      <c r="AT598" s="207">
        <v>0</v>
      </c>
      <c r="AU598" s="86">
        <v>0</v>
      </c>
      <c r="AV598" s="637"/>
    </row>
    <row r="599" spans="1:48" ht="19.5" customHeight="1">
      <c r="A599" s="585"/>
      <c r="B599" s="588"/>
      <c r="C599" s="656"/>
      <c r="D599" s="577"/>
      <c r="E599" s="570"/>
      <c r="F599" s="82" t="s">
        <v>39</v>
      </c>
      <c r="G599" s="82" t="s">
        <v>21</v>
      </c>
      <c r="H599" s="566" t="s">
        <v>381</v>
      </c>
      <c r="I599" s="566" t="s">
        <v>674</v>
      </c>
      <c r="J599" s="561"/>
      <c r="K599" s="561"/>
      <c r="L599" s="564"/>
      <c r="M599" s="564"/>
      <c r="N599" s="83">
        <v>0</v>
      </c>
      <c r="O599" s="83">
        <v>0</v>
      </c>
      <c r="P599" s="83">
        <v>0</v>
      </c>
      <c r="Q599" s="83">
        <v>0</v>
      </c>
      <c r="R599" s="83">
        <v>0.37725999999999998</v>
      </c>
      <c r="S599" s="83">
        <v>0.65937000000000001</v>
      </c>
      <c r="T599" s="86">
        <v>25.188410000000001</v>
      </c>
      <c r="U599" s="83">
        <f>SUM(N599:T599)</f>
        <v>26.22504</v>
      </c>
      <c r="V599" s="170" t="s">
        <v>50</v>
      </c>
      <c r="W599" s="192">
        <v>0</v>
      </c>
      <c r="X599" s="192">
        <v>0</v>
      </c>
      <c r="Y599" s="192">
        <v>0</v>
      </c>
      <c r="Z599" s="192">
        <v>0</v>
      </c>
      <c r="AA599" s="192">
        <v>0</v>
      </c>
      <c r="AB599" s="192">
        <v>0</v>
      </c>
      <c r="AC599" s="192">
        <v>0</v>
      </c>
      <c r="AD599" s="192">
        <v>0</v>
      </c>
      <c r="AE599" s="192">
        <v>0</v>
      </c>
      <c r="AF599" s="192">
        <v>0</v>
      </c>
      <c r="AG599" s="192">
        <v>0</v>
      </c>
      <c r="AH599" s="83">
        <v>0</v>
      </c>
      <c r="AI599" s="83">
        <v>0</v>
      </c>
      <c r="AJ599" s="83">
        <v>0</v>
      </c>
      <c r="AK599" s="192">
        <v>0</v>
      </c>
      <c r="AL599" s="192">
        <v>0</v>
      </c>
      <c r="AM599" s="192">
        <v>0</v>
      </c>
      <c r="AN599" s="192">
        <v>0</v>
      </c>
      <c r="AO599" s="192">
        <v>0</v>
      </c>
      <c r="AP599" s="192">
        <v>0</v>
      </c>
      <c r="AQ599" s="192">
        <v>0</v>
      </c>
      <c r="AR599" s="192">
        <v>0</v>
      </c>
      <c r="AS599" s="192">
        <v>0</v>
      </c>
      <c r="AT599" s="192">
        <v>0</v>
      </c>
      <c r="AU599" s="83">
        <v>0</v>
      </c>
      <c r="AV599" s="637"/>
    </row>
    <row r="600" spans="1:48">
      <c r="A600" s="585"/>
      <c r="B600" s="588"/>
      <c r="C600" s="656"/>
      <c r="D600" s="577"/>
      <c r="E600" s="570"/>
      <c r="F600" s="82"/>
      <c r="G600" s="82"/>
      <c r="H600" s="567"/>
      <c r="I600" s="567"/>
      <c r="J600" s="561"/>
      <c r="K600" s="561"/>
      <c r="L600" s="564"/>
      <c r="M600" s="564"/>
      <c r="N600" s="83">
        <v>0</v>
      </c>
      <c r="O600" s="83">
        <v>0</v>
      </c>
      <c r="P600" s="83">
        <v>0</v>
      </c>
      <c r="Q600" s="83">
        <v>0</v>
      </c>
      <c r="R600" s="83">
        <v>0</v>
      </c>
      <c r="S600" s="83">
        <v>0</v>
      </c>
      <c r="T600" s="83">
        <v>0</v>
      </c>
      <c r="U600" s="83">
        <f t="shared" si="257"/>
        <v>0</v>
      </c>
      <c r="V600" s="170" t="s">
        <v>51</v>
      </c>
      <c r="W600" s="192">
        <v>0</v>
      </c>
      <c r="X600" s="192">
        <v>0</v>
      </c>
      <c r="Y600" s="192">
        <v>0</v>
      </c>
      <c r="Z600" s="192">
        <v>0</v>
      </c>
      <c r="AA600" s="192">
        <v>0</v>
      </c>
      <c r="AB600" s="192">
        <v>0</v>
      </c>
      <c r="AC600" s="192">
        <v>0</v>
      </c>
      <c r="AD600" s="192">
        <v>0</v>
      </c>
      <c r="AE600" s="192">
        <v>0</v>
      </c>
      <c r="AF600" s="192">
        <v>0</v>
      </c>
      <c r="AG600" s="192">
        <v>0</v>
      </c>
      <c r="AH600" s="83">
        <v>0</v>
      </c>
      <c r="AI600" s="83">
        <v>0</v>
      </c>
      <c r="AJ600" s="83">
        <v>0</v>
      </c>
      <c r="AK600" s="192">
        <v>0</v>
      </c>
      <c r="AL600" s="192">
        <v>0</v>
      </c>
      <c r="AM600" s="192">
        <v>0</v>
      </c>
      <c r="AN600" s="192">
        <v>0</v>
      </c>
      <c r="AO600" s="192">
        <v>0</v>
      </c>
      <c r="AP600" s="192">
        <v>0</v>
      </c>
      <c r="AQ600" s="192">
        <v>0</v>
      </c>
      <c r="AR600" s="192">
        <v>0</v>
      </c>
      <c r="AS600" s="192">
        <v>0</v>
      </c>
      <c r="AT600" s="192">
        <v>0</v>
      </c>
      <c r="AU600" s="83">
        <v>0</v>
      </c>
      <c r="AV600" s="637"/>
    </row>
    <row r="601" spans="1:48">
      <c r="A601" s="585"/>
      <c r="B601" s="588"/>
      <c r="C601" s="656"/>
      <c r="D601" s="577"/>
      <c r="E601" s="570"/>
      <c r="F601" s="82"/>
      <c r="G601" s="82"/>
      <c r="H601" s="567"/>
      <c r="I601" s="567"/>
      <c r="J601" s="561"/>
      <c r="K601" s="561"/>
      <c r="L601" s="564"/>
      <c r="M601" s="564"/>
      <c r="N601" s="86">
        <v>0</v>
      </c>
      <c r="O601" s="86">
        <v>0</v>
      </c>
      <c r="P601" s="86">
        <v>0</v>
      </c>
      <c r="Q601" s="86">
        <v>0</v>
      </c>
      <c r="R601" s="86">
        <v>0</v>
      </c>
      <c r="S601" s="86">
        <v>0</v>
      </c>
      <c r="T601" s="86">
        <v>0</v>
      </c>
      <c r="U601" s="83">
        <f t="shared" si="257"/>
        <v>0</v>
      </c>
      <c r="V601" s="170" t="s">
        <v>52</v>
      </c>
      <c r="W601" s="207">
        <v>0</v>
      </c>
      <c r="X601" s="207">
        <v>0</v>
      </c>
      <c r="Y601" s="207">
        <v>0</v>
      </c>
      <c r="Z601" s="207">
        <v>0</v>
      </c>
      <c r="AA601" s="207">
        <v>0</v>
      </c>
      <c r="AB601" s="207">
        <v>0</v>
      </c>
      <c r="AC601" s="207">
        <v>0</v>
      </c>
      <c r="AD601" s="207">
        <v>0</v>
      </c>
      <c r="AE601" s="207">
        <v>0</v>
      </c>
      <c r="AF601" s="207">
        <v>0</v>
      </c>
      <c r="AG601" s="207">
        <v>0</v>
      </c>
      <c r="AH601" s="86">
        <v>0</v>
      </c>
      <c r="AI601" s="86">
        <v>0</v>
      </c>
      <c r="AJ601" s="86">
        <v>0</v>
      </c>
      <c r="AK601" s="207">
        <v>0</v>
      </c>
      <c r="AL601" s="207">
        <v>0</v>
      </c>
      <c r="AM601" s="207">
        <v>0</v>
      </c>
      <c r="AN601" s="207">
        <v>0</v>
      </c>
      <c r="AO601" s="207">
        <v>0</v>
      </c>
      <c r="AP601" s="207">
        <v>0</v>
      </c>
      <c r="AQ601" s="207">
        <v>0</v>
      </c>
      <c r="AR601" s="207">
        <v>0</v>
      </c>
      <c r="AS601" s="207">
        <v>0</v>
      </c>
      <c r="AT601" s="207">
        <v>0</v>
      </c>
      <c r="AU601" s="86">
        <v>0</v>
      </c>
      <c r="AV601" s="638"/>
    </row>
    <row r="602" spans="1:48">
      <c r="A602" s="585"/>
      <c r="B602" s="589"/>
      <c r="C602" s="656"/>
      <c r="D602" s="578"/>
      <c r="E602" s="571"/>
      <c r="F602" s="91"/>
      <c r="G602" s="91"/>
      <c r="H602" s="568"/>
      <c r="I602" s="568"/>
      <c r="J602" s="562"/>
      <c r="K602" s="562"/>
      <c r="L602" s="565"/>
      <c r="M602" s="565"/>
      <c r="N602" s="88">
        <f>SUM(N597:N601)</f>
        <v>0</v>
      </c>
      <c r="O602" s="88">
        <f t="shared" ref="O602:T602" si="258">SUM(O597:O601)</f>
        <v>0</v>
      </c>
      <c r="P602" s="88">
        <f t="shared" si="258"/>
        <v>2.2950000000000002E-2</v>
      </c>
      <c r="Q602" s="175">
        <f t="shared" si="258"/>
        <v>70</v>
      </c>
      <c r="R602" s="175">
        <f t="shared" si="258"/>
        <v>125.37726000000001</v>
      </c>
      <c r="S602" s="175">
        <f t="shared" si="258"/>
        <v>81.658549999999991</v>
      </c>
      <c r="T602" s="175">
        <f t="shared" si="258"/>
        <v>80.999409999999997</v>
      </c>
      <c r="U602" s="176">
        <f t="shared" si="257"/>
        <v>358.05817000000002</v>
      </c>
      <c r="V602" s="177" t="s">
        <v>11</v>
      </c>
      <c r="W602" s="193">
        <f t="shared" ref="W602:AU602" si="259">SUM(W597:W601)</f>
        <v>70000</v>
      </c>
      <c r="X602" s="193">
        <f t="shared" si="259"/>
        <v>0</v>
      </c>
      <c r="Y602" s="193">
        <f t="shared" si="259"/>
        <v>0</v>
      </c>
      <c r="Z602" s="193">
        <f t="shared" si="259"/>
        <v>0</v>
      </c>
      <c r="AA602" s="193">
        <f t="shared" si="259"/>
        <v>0</v>
      </c>
      <c r="AB602" s="193">
        <f t="shared" si="259"/>
        <v>0</v>
      </c>
      <c r="AC602" s="193">
        <f t="shared" si="259"/>
        <v>0</v>
      </c>
      <c r="AD602" s="193">
        <f t="shared" si="259"/>
        <v>0</v>
      </c>
      <c r="AE602" s="193">
        <f t="shared" si="259"/>
        <v>0</v>
      </c>
      <c r="AF602" s="193">
        <f t="shared" si="259"/>
        <v>0</v>
      </c>
      <c r="AG602" s="193">
        <f t="shared" si="259"/>
        <v>0</v>
      </c>
      <c r="AH602" s="175">
        <f t="shared" si="259"/>
        <v>0</v>
      </c>
      <c r="AI602" s="175">
        <f t="shared" si="259"/>
        <v>0</v>
      </c>
      <c r="AJ602" s="175">
        <f t="shared" si="259"/>
        <v>0</v>
      </c>
      <c r="AK602" s="193">
        <f t="shared" si="259"/>
        <v>0</v>
      </c>
      <c r="AL602" s="193">
        <f t="shared" si="259"/>
        <v>0</v>
      </c>
      <c r="AM602" s="193">
        <f t="shared" si="259"/>
        <v>0</v>
      </c>
      <c r="AN602" s="193">
        <f t="shared" si="259"/>
        <v>0</v>
      </c>
      <c r="AO602" s="193">
        <f t="shared" si="259"/>
        <v>0</v>
      </c>
      <c r="AP602" s="193">
        <f t="shared" si="259"/>
        <v>0</v>
      </c>
      <c r="AQ602" s="193">
        <f t="shared" si="259"/>
        <v>0</v>
      </c>
      <c r="AR602" s="193">
        <f t="shared" si="259"/>
        <v>0</v>
      </c>
      <c r="AS602" s="193">
        <f t="shared" si="259"/>
        <v>0</v>
      </c>
      <c r="AT602" s="193">
        <f t="shared" si="259"/>
        <v>0</v>
      </c>
      <c r="AU602" s="175">
        <f t="shared" si="259"/>
        <v>0</v>
      </c>
      <c r="AV602" s="328"/>
    </row>
    <row r="603" spans="1:48" ht="15.75" customHeight="1">
      <c r="A603" s="585"/>
      <c r="B603" s="573" t="s">
        <v>675</v>
      </c>
      <c r="C603" s="656" t="s">
        <v>676</v>
      </c>
      <c r="D603" s="576" t="s">
        <v>662</v>
      </c>
      <c r="E603" s="569" t="s">
        <v>677</v>
      </c>
      <c r="F603" s="82" t="s">
        <v>18</v>
      </c>
      <c r="G603" s="82" t="s">
        <v>20</v>
      </c>
      <c r="H603" s="82" t="s">
        <v>678</v>
      </c>
      <c r="I603" s="82" t="s">
        <v>678</v>
      </c>
      <c r="J603" s="560">
        <v>2023</v>
      </c>
      <c r="K603" s="560">
        <v>2023</v>
      </c>
      <c r="L603" s="563">
        <v>7.96</v>
      </c>
      <c r="M603" s="563">
        <f>Q609+R609+S609+T609</f>
        <v>7.9602299999999993</v>
      </c>
      <c r="N603" s="86">
        <v>0</v>
      </c>
      <c r="O603" s="86">
        <v>0</v>
      </c>
      <c r="P603" s="86">
        <v>0</v>
      </c>
      <c r="Q603" s="86">
        <v>0</v>
      </c>
      <c r="R603" s="86">
        <v>0</v>
      </c>
      <c r="S603" s="86">
        <v>0</v>
      </c>
      <c r="T603" s="86">
        <v>0</v>
      </c>
      <c r="U603" s="83">
        <f>SUM(N603:T603)</f>
        <v>0</v>
      </c>
      <c r="V603" s="170" t="s">
        <v>3</v>
      </c>
      <c r="W603" s="207">
        <v>0</v>
      </c>
      <c r="X603" s="207">
        <v>0</v>
      </c>
      <c r="Y603" s="207">
        <v>0</v>
      </c>
      <c r="Z603" s="207">
        <v>0</v>
      </c>
      <c r="AA603" s="207">
        <v>0</v>
      </c>
      <c r="AB603" s="207">
        <v>0</v>
      </c>
      <c r="AC603" s="207">
        <v>0</v>
      </c>
      <c r="AD603" s="207">
        <v>0</v>
      </c>
      <c r="AE603" s="207">
        <v>0</v>
      </c>
      <c r="AF603" s="207">
        <v>0</v>
      </c>
      <c r="AG603" s="207">
        <v>0</v>
      </c>
      <c r="AH603" s="86">
        <v>0</v>
      </c>
      <c r="AI603" s="86">
        <v>0</v>
      </c>
      <c r="AJ603" s="86">
        <v>0</v>
      </c>
      <c r="AK603" s="207">
        <v>0</v>
      </c>
      <c r="AL603" s="207">
        <v>0</v>
      </c>
      <c r="AM603" s="207">
        <v>0</v>
      </c>
      <c r="AN603" s="207">
        <v>0</v>
      </c>
      <c r="AO603" s="207">
        <v>0</v>
      </c>
      <c r="AP603" s="207">
        <v>0</v>
      </c>
      <c r="AQ603" s="207">
        <v>0</v>
      </c>
      <c r="AR603" s="207">
        <v>0</v>
      </c>
      <c r="AS603" s="207">
        <v>0</v>
      </c>
      <c r="AT603" s="207">
        <v>0</v>
      </c>
      <c r="AU603" s="86">
        <v>0</v>
      </c>
      <c r="AV603" s="302"/>
    </row>
    <row r="604" spans="1:48" ht="18.75" customHeight="1">
      <c r="A604" s="585"/>
      <c r="B604" s="574"/>
      <c r="C604" s="656"/>
      <c r="D604" s="577"/>
      <c r="E604" s="570"/>
      <c r="F604" s="82" t="s">
        <v>19</v>
      </c>
      <c r="G604" s="82" t="s">
        <v>22</v>
      </c>
      <c r="H604" s="82" t="s">
        <v>679</v>
      </c>
      <c r="I604" s="82" t="s">
        <v>679</v>
      </c>
      <c r="J604" s="561"/>
      <c r="K604" s="561"/>
      <c r="L604" s="564"/>
      <c r="M604" s="564"/>
      <c r="N604" s="86">
        <v>0</v>
      </c>
      <c r="O604" s="86">
        <v>0</v>
      </c>
      <c r="P604" s="86">
        <v>0</v>
      </c>
      <c r="Q604" s="86">
        <v>0</v>
      </c>
      <c r="R604" s="86">
        <v>7.9602299999999993</v>
      </c>
      <c r="S604" s="86">
        <v>0</v>
      </c>
      <c r="T604" s="86">
        <v>0</v>
      </c>
      <c r="U604" s="83">
        <f>SUM(N604:T604)</f>
        <v>7.9602299999999993</v>
      </c>
      <c r="V604" s="171" t="s">
        <v>8</v>
      </c>
      <c r="W604" s="207">
        <v>0</v>
      </c>
      <c r="X604" s="207">
        <f>X605</f>
        <v>0</v>
      </c>
      <c r="Y604" s="207">
        <f t="shared" ref="Y604:AS604" si="260">Y605</f>
        <v>0</v>
      </c>
      <c r="Z604" s="207">
        <f t="shared" si="260"/>
        <v>0</v>
      </c>
      <c r="AA604" s="207">
        <f t="shared" si="260"/>
        <v>0</v>
      </c>
      <c r="AB604" s="207">
        <f t="shared" si="260"/>
        <v>0</v>
      </c>
      <c r="AC604" s="207">
        <f t="shared" si="260"/>
        <v>0</v>
      </c>
      <c r="AD604" s="207">
        <f t="shared" si="260"/>
        <v>0</v>
      </c>
      <c r="AE604" s="207">
        <f t="shared" si="260"/>
        <v>0</v>
      </c>
      <c r="AF604" s="207">
        <f t="shared" si="260"/>
        <v>0</v>
      </c>
      <c r="AG604" s="207">
        <f t="shared" si="260"/>
        <v>0</v>
      </c>
      <c r="AH604" s="207">
        <f t="shared" si="260"/>
        <v>0</v>
      </c>
      <c r="AI604" s="207">
        <f t="shared" si="260"/>
        <v>0</v>
      </c>
      <c r="AJ604" s="207">
        <f t="shared" si="260"/>
        <v>0</v>
      </c>
      <c r="AK604" s="207">
        <f t="shared" si="260"/>
        <v>28.65</v>
      </c>
      <c r="AL604" s="207">
        <f t="shared" si="260"/>
        <v>0</v>
      </c>
      <c r="AM604" s="207">
        <f t="shared" si="260"/>
        <v>0</v>
      </c>
      <c r="AN604" s="207">
        <f t="shared" si="260"/>
        <v>0</v>
      </c>
      <c r="AO604" s="207">
        <f t="shared" si="260"/>
        <v>0</v>
      </c>
      <c r="AP604" s="207">
        <f t="shared" si="260"/>
        <v>0</v>
      </c>
      <c r="AQ604" s="207">
        <f t="shared" si="260"/>
        <v>0</v>
      </c>
      <c r="AR604" s="207">
        <f t="shared" si="260"/>
        <v>0</v>
      </c>
      <c r="AS604" s="207">
        <f t="shared" si="260"/>
        <v>0</v>
      </c>
      <c r="AT604" s="207">
        <v>0</v>
      </c>
      <c r="AU604" s="86">
        <v>0</v>
      </c>
      <c r="AV604" s="302"/>
    </row>
    <row r="605" spans="1:48" s="275" customFormat="1" ht="30" hidden="1" customHeight="1">
      <c r="A605" s="585"/>
      <c r="B605" s="574"/>
      <c r="C605" s="656"/>
      <c r="D605" s="577"/>
      <c r="E605" s="570"/>
      <c r="F605" s="285"/>
      <c r="G605" s="285"/>
      <c r="H605" s="285"/>
      <c r="I605" s="285"/>
      <c r="J605" s="561"/>
      <c r="K605" s="561"/>
      <c r="L605" s="564"/>
      <c r="M605" s="564"/>
      <c r="N605" s="281"/>
      <c r="O605" s="281"/>
      <c r="P605" s="281"/>
      <c r="Q605" s="281"/>
      <c r="R605" s="281"/>
      <c r="S605" s="281"/>
      <c r="T605" s="281"/>
      <c r="U605" s="282"/>
      <c r="V605" s="283" t="s">
        <v>970</v>
      </c>
      <c r="W605" s="284"/>
      <c r="X605" s="284"/>
      <c r="Y605" s="284"/>
      <c r="Z605" s="284"/>
      <c r="AA605" s="284"/>
      <c r="AB605" s="284"/>
      <c r="AC605" s="284"/>
      <c r="AD605" s="284"/>
      <c r="AE605" s="284"/>
      <c r="AF605" s="284"/>
      <c r="AG605" s="284"/>
      <c r="AH605" s="281"/>
      <c r="AI605" s="281"/>
      <c r="AJ605" s="281"/>
      <c r="AK605" s="284">
        <v>28.65</v>
      </c>
      <c r="AL605" s="284"/>
      <c r="AM605" s="284"/>
      <c r="AN605" s="284"/>
      <c r="AO605" s="284"/>
      <c r="AP605" s="284"/>
      <c r="AQ605" s="284"/>
      <c r="AR605" s="284"/>
      <c r="AS605" s="284"/>
      <c r="AT605" s="284"/>
      <c r="AU605" s="281"/>
      <c r="AV605" s="330"/>
    </row>
    <row r="606" spans="1:48" ht="15.75" customHeight="1">
      <c r="A606" s="585"/>
      <c r="B606" s="574"/>
      <c r="C606" s="656"/>
      <c r="D606" s="577"/>
      <c r="E606" s="570"/>
      <c r="F606" s="566" t="s">
        <v>39</v>
      </c>
      <c r="G606" s="566" t="s">
        <v>21</v>
      </c>
      <c r="H606" s="566" t="s">
        <v>680</v>
      </c>
      <c r="I606" s="566" t="s">
        <v>659</v>
      </c>
      <c r="J606" s="561"/>
      <c r="K606" s="561"/>
      <c r="L606" s="564"/>
      <c r="M606" s="564"/>
      <c r="N606" s="86">
        <v>0</v>
      </c>
      <c r="O606" s="86">
        <v>0</v>
      </c>
      <c r="P606" s="86">
        <v>0</v>
      </c>
      <c r="Q606" s="86">
        <v>0</v>
      </c>
      <c r="R606" s="86">
        <v>0</v>
      </c>
      <c r="S606" s="86">
        <v>0</v>
      </c>
      <c r="T606" s="86">
        <v>0</v>
      </c>
      <c r="U606" s="83">
        <f>SUM(N606:T606)</f>
        <v>0</v>
      </c>
      <c r="V606" s="170" t="s">
        <v>50</v>
      </c>
      <c r="W606" s="207">
        <v>0</v>
      </c>
      <c r="X606" s="207">
        <v>0</v>
      </c>
      <c r="Y606" s="207">
        <v>0</v>
      </c>
      <c r="Z606" s="207">
        <v>0</v>
      </c>
      <c r="AA606" s="207">
        <v>0</v>
      </c>
      <c r="AB606" s="207">
        <v>0</v>
      </c>
      <c r="AC606" s="207">
        <v>0</v>
      </c>
      <c r="AD606" s="207">
        <v>0</v>
      </c>
      <c r="AE606" s="207">
        <v>0</v>
      </c>
      <c r="AF606" s="207">
        <v>0</v>
      </c>
      <c r="AG606" s="207">
        <v>0</v>
      </c>
      <c r="AH606" s="86">
        <v>0</v>
      </c>
      <c r="AI606" s="86">
        <v>0</v>
      </c>
      <c r="AJ606" s="86">
        <v>0</v>
      </c>
      <c r="AK606" s="207">
        <v>0</v>
      </c>
      <c r="AL606" s="207">
        <v>0</v>
      </c>
      <c r="AM606" s="207">
        <v>0</v>
      </c>
      <c r="AN606" s="207">
        <v>0</v>
      </c>
      <c r="AO606" s="207">
        <v>0</v>
      </c>
      <c r="AP606" s="207">
        <v>0</v>
      </c>
      <c r="AQ606" s="207">
        <v>0</v>
      </c>
      <c r="AR606" s="207">
        <v>0</v>
      </c>
      <c r="AS606" s="207">
        <v>0</v>
      </c>
      <c r="AT606" s="207">
        <v>0</v>
      </c>
      <c r="AU606" s="86">
        <v>0</v>
      </c>
      <c r="AV606" s="302"/>
    </row>
    <row r="607" spans="1:48">
      <c r="A607" s="585"/>
      <c r="B607" s="574"/>
      <c r="C607" s="656"/>
      <c r="D607" s="577"/>
      <c r="E607" s="570"/>
      <c r="F607" s="567"/>
      <c r="G607" s="567"/>
      <c r="H607" s="567"/>
      <c r="I607" s="567"/>
      <c r="J607" s="561"/>
      <c r="K607" s="561"/>
      <c r="L607" s="564"/>
      <c r="M607" s="564"/>
      <c r="N607" s="86">
        <v>0</v>
      </c>
      <c r="O607" s="86">
        <v>0</v>
      </c>
      <c r="P607" s="86">
        <v>0</v>
      </c>
      <c r="Q607" s="86">
        <v>0</v>
      </c>
      <c r="R607" s="86">
        <v>0</v>
      </c>
      <c r="S607" s="86">
        <v>0</v>
      </c>
      <c r="T607" s="86">
        <v>0</v>
      </c>
      <c r="U607" s="83">
        <f>SUM(N607:T607)</f>
        <v>0</v>
      </c>
      <c r="V607" s="170" t="s">
        <v>51</v>
      </c>
      <c r="W607" s="207">
        <v>0</v>
      </c>
      <c r="X607" s="207">
        <v>0</v>
      </c>
      <c r="Y607" s="207">
        <v>0</v>
      </c>
      <c r="Z607" s="207">
        <v>0</v>
      </c>
      <c r="AA607" s="207">
        <v>0</v>
      </c>
      <c r="AB607" s="207">
        <v>0</v>
      </c>
      <c r="AC607" s="207">
        <v>0</v>
      </c>
      <c r="AD607" s="207">
        <v>0</v>
      </c>
      <c r="AE607" s="207">
        <v>0</v>
      </c>
      <c r="AF607" s="207">
        <v>0</v>
      </c>
      <c r="AG607" s="207">
        <v>0</v>
      </c>
      <c r="AH607" s="86">
        <v>0</v>
      </c>
      <c r="AI607" s="86">
        <v>0</v>
      </c>
      <c r="AJ607" s="86">
        <v>0</v>
      </c>
      <c r="AK607" s="207">
        <v>0</v>
      </c>
      <c r="AL607" s="207">
        <v>0</v>
      </c>
      <c r="AM607" s="207">
        <v>0</v>
      </c>
      <c r="AN607" s="207">
        <v>0</v>
      </c>
      <c r="AO607" s="207">
        <v>0</v>
      </c>
      <c r="AP607" s="207">
        <v>0</v>
      </c>
      <c r="AQ607" s="207">
        <v>0</v>
      </c>
      <c r="AR607" s="207">
        <v>0</v>
      </c>
      <c r="AS607" s="207">
        <v>0</v>
      </c>
      <c r="AT607" s="207">
        <v>0</v>
      </c>
      <c r="AU607" s="86">
        <v>0</v>
      </c>
      <c r="AV607" s="302"/>
    </row>
    <row r="608" spans="1:48">
      <c r="A608" s="585"/>
      <c r="B608" s="574"/>
      <c r="C608" s="656"/>
      <c r="D608" s="577"/>
      <c r="E608" s="570"/>
      <c r="F608" s="567"/>
      <c r="G608" s="567"/>
      <c r="H608" s="567"/>
      <c r="I608" s="567"/>
      <c r="J608" s="561"/>
      <c r="K608" s="561"/>
      <c r="L608" s="564"/>
      <c r="M608" s="564"/>
      <c r="N608" s="86">
        <v>0</v>
      </c>
      <c r="O608" s="86">
        <v>0</v>
      </c>
      <c r="P608" s="86">
        <v>0</v>
      </c>
      <c r="Q608" s="86">
        <v>0</v>
      </c>
      <c r="R608" s="86">
        <v>0</v>
      </c>
      <c r="S608" s="86">
        <v>0</v>
      </c>
      <c r="T608" s="86">
        <v>0</v>
      </c>
      <c r="U608" s="83">
        <f>SUM(N608:T608)</f>
        <v>0</v>
      </c>
      <c r="V608" s="170" t="s">
        <v>52</v>
      </c>
      <c r="W608" s="207">
        <v>0</v>
      </c>
      <c r="X608" s="207">
        <v>0</v>
      </c>
      <c r="Y608" s="207">
        <v>0</v>
      </c>
      <c r="Z608" s="207">
        <v>0</v>
      </c>
      <c r="AA608" s="207">
        <v>0</v>
      </c>
      <c r="AB608" s="207">
        <v>0</v>
      </c>
      <c r="AC608" s="207">
        <v>0</v>
      </c>
      <c r="AD608" s="207">
        <v>0</v>
      </c>
      <c r="AE608" s="207">
        <v>0</v>
      </c>
      <c r="AF608" s="207">
        <v>0</v>
      </c>
      <c r="AG608" s="207">
        <v>0</v>
      </c>
      <c r="AH608" s="86">
        <v>0</v>
      </c>
      <c r="AI608" s="86">
        <v>0</v>
      </c>
      <c r="AJ608" s="86">
        <v>0</v>
      </c>
      <c r="AK608" s="207">
        <v>0</v>
      </c>
      <c r="AL608" s="207">
        <v>0</v>
      </c>
      <c r="AM608" s="207">
        <v>0</v>
      </c>
      <c r="AN608" s="207">
        <v>0</v>
      </c>
      <c r="AO608" s="207">
        <v>0</v>
      </c>
      <c r="AP608" s="207">
        <v>0</v>
      </c>
      <c r="AQ608" s="207">
        <v>0</v>
      </c>
      <c r="AR608" s="207">
        <v>0</v>
      </c>
      <c r="AS608" s="207">
        <v>0</v>
      </c>
      <c r="AT608" s="207">
        <v>0</v>
      </c>
      <c r="AU608" s="86">
        <v>0</v>
      </c>
      <c r="AV608" s="302"/>
    </row>
    <row r="609" spans="1:48">
      <c r="A609" s="586"/>
      <c r="B609" s="575"/>
      <c r="C609" s="656"/>
      <c r="D609" s="578"/>
      <c r="E609" s="571"/>
      <c r="F609" s="568"/>
      <c r="G609" s="568"/>
      <c r="H609" s="568"/>
      <c r="I609" s="568"/>
      <c r="J609" s="562"/>
      <c r="K609" s="562"/>
      <c r="L609" s="565"/>
      <c r="M609" s="565"/>
      <c r="N609" s="88">
        <f t="shared" ref="N609:T609" si="261">SUM(N603:N608)</f>
        <v>0</v>
      </c>
      <c r="O609" s="88">
        <f t="shared" si="261"/>
        <v>0</v>
      </c>
      <c r="P609" s="88">
        <f t="shared" si="261"/>
        <v>0</v>
      </c>
      <c r="Q609" s="175">
        <f t="shared" si="261"/>
        <v>0</v>
      </c>
      <c r="R609" s="175">
        <f t="shared" si="261"/>
        <v>7.9602299999999993</v>
      </c>
      <c r="S609" s="175">
        <f t="shared" si="261"/>
        <v>0</v>
      </c>
      <c r="T609" s="175">
        <f t="shared" si="261"/>
        <v>0</v>
      </c>
      <c r="U609" s="176">
        <f t="shared" ref="U609" si="262">SUM(N609:T609)</f>
        <v>7.9602299999999993</v>
      </c>
      <c r="V609" s="177" t="s">
        <v>11</v>
      </c>
      <c r="W609" s="193">
        <f t="shared" ref="W609" si="263">SUM(W603:W608)</f>
        <v>0</v>
      </c>
      <c r="X609" s="193">
        <f>X604</f>
        <v>0</v>
      </c>
      <c r="Y609" s="193">
        <f t="shared" ref="Y609:AS609" si="264">Y604</f>
        <v>0</v>
      </c>
      <c r="Z609" s="193">
        <f t="shared" si="264"/>
        <v>0</v>
      </c>
      <c r="AA609" s="193">
        <f t="shared" si="264"/>
        <v>0</v>
      </c>
      <c r="AB609" s="193">
        <f t="shared" si="264"/>
        <v>0</v>
      </c>
      <c r="AC609" s="193">
        <f t="shared" si="264"/>
        <v>0</v>
      </c>
      <c r="AD609" s="193">
        <f t="shared" si="264"/>
        <v>0</v>
      </c>
      <c r="AE609" s="193">
        <f t="shared" si="264"/>
        <v>0</v>
      </c>
      <c r="AF609" s="193">
        <f t="shared" si="264"/>
        <v>0</v>
      </c>
      <c r="AG609" s="193">
        <f t="shared" si="264"/>
        <v>0</v>
      </c>
      <c r="AH609" s="193">
        <f t="shared" si="264"/>
        <v>0</v>
      </c>
      <c r="AI609" s="193">
        <f t="shared" si="264"/>
        <v>0</v>
      </c>
      <c r="AJ609" s="193">
        <f t="shared" si="264"/>
        <v>0</v>
      </c>
      <c r="AK609" s="193">
        <f t="shared" si="264"/>
        <v>28.65</v>
      </c>
      <c r="AL609" s="193">
        <f t="shared" si="264"/>
        <v>0</v>
      </c>
      <c r="AM609" s="193">
        <f t="shared" si="264"/>
        <v>0</v>
      </c>
      <c r="AN609" s="193">
        <f t="shared" si="264"/>
        <v>0</v>
      </c>
      <c r="AO609" s="193">
        <f t="shared" si="264"/>
        <v>0</v>
      </c>
      <c r="AP609" s="193">
        <f t="shared" si="264"/>
        <v>0</v>
      </c>
      <c r="AQ609" s="193">
        <f t="shared" si="264"/>
        <v>0</v>
      </c>
      <c r="AR609" s="193">
        <f t="shared" si="264"/>
        <v>0</v>
      </c>
      <c r="AS609" s="193">
        <f t="shared" si="264"/>
        <v>0</v>
      </c>
      <c r="AT609" s="193">
        <f t="shared" ref="AT609:AU609" si="265">SUM(AT603:AT608)</f>
        <v>0</v>
      </c>
      <c r="AU609" s="175">
        <f t="shared" si="265"/>
        <v>0</v>
      </c>
      <c r="AV609" s="328"/>
    </row>
    <row r="610" spans="1:48" ht="19.5" hidden="1" customHeight="1">
      <c r="A610" s="556" t="s">
        <v>643</v>
      </c>
      <c r="B610" s="557"/>
      <c r="C610" s="557"/>
      <c r="D610" s="557"/>
      <c r="E610" s="557"/>
      <c r="F610" s="557"/>
      <c r="G610" s="557"/>
      <c r="H610" s="557"/>
      <c r="I610" s="557"/>
      <c r="J610" s="557"/>
      <c r="K610" s="557"/>
      <c r="L610" s="557"/>
      <c r="M610" s="557"/>
      <c r="N610" s="557"/>
      <c r="O610" s="557"/>
      <c r="P610" s="557"/>
      <c r="Q610" s="557"/>
      <c r="R610" s="557"/>
      <c r="S610" s="557"/>
      <c r="T610" s="557"/>
      <c r="U610" s="557"/>
      <c r="V610" s="557"/>
      <c r="W610" s="558"/>
      <c r="X610" s="558"/>
      <c r="Y610" s="558"/>
      <c r="Z610" s="558"/>
      <c r="AA610" s="558"/>
      <c r="AB610" s="558"/>
      <c r="AC610" s="558"/>
      <c r="AD610" s="558"/>
      <c r="AE610" s="558"/>
      <c r="AF610" s="558"/>
      <c r="AG610" s="558"/>
      <c r="AH610" s="558"/>
      <c r="AI610" s="558"/>
      <c r="AJ610" s="558"/>
      <c r="AK610" s="558"/>
      <c r="AL610" s="558"/>
      <c r="AM610" s="558"/>
      <c r="AN610" s="558"/>
      <c r="AO610" s="558"/>
      <c r="AP610" s="558"/>
      <c r="AQ610" s="558"/>
      <c r="AR610" s="558"/>
      <c r="AS610" s="558"/>
      <c r="AT610" s="558"/>
      <c r="AU610" s="558"/>
      <c r="AV610" s="559"/>
    </row>
    <row r="611" spans="1:48" ht="15.75" customHeight="1">
      <c r="A611" s="590" t="s">
        <v>54</v>
      </c>
      <c r="B611" s="573" t="s">
        <v>681</v>
      </c>
      <c r="C611" s="656" t="s">
        <v>682</v>
      </c>
      <c r="D611" s="576" t="s">
        <v>662</v>
      </c>
      <c r="E611" s="569" t="s">
        <v>683</v>
      </c>
      <c r="F611" s="82" t="s">
        <v>18</v>
      </c>
      <c r="G611" s="82" t="s">
        <v>20</v>
      </c>
      <c r="H611" s="82" t="s">
        <v>58</v>
      </c>
      <c r="I611" s="82" t="s">
        <v>378</v>
      </c>
      <c r="J611" s="560">
        <v>2023</v>
      </c>
      <c r="K611" s="560">
        <v>2025</v>
      </c>
      <c r="L611" s="563">
        <v>3.504</v>
      </c>
      <c r="M611" s="563">
        <v>0</v>
      </c>
      <c r="N611" s="86">
        <v>0</v>
      </c>
      <c r="O611" s="86">
        <v>0</v>
      </c>
      <c r="P611" s="86">
        <v>0</v>
      </c>
      <c r="Q611" s="86">
        <v>0</v>
      </c>
      <c r="R611" s="86">
        <v>0</v>
      </c>
      <c r="S611" s="86">
        <v>0</v>
      </c>
      <c r="T611" s="86">
        <v>0</v>
      </c>
      <c r="U611" s="83">
        <f>SUM(N611:T611)</f>
        <v>0</v>
      </c>
      <c r="V611" s="170" t="s">
        <v>3</v>
      </c>
      <c r="W611" s="207">
        <v>0</v>
      </c>
      <c r="X611" s="207">
        <v>0</v>
      </c>
      <c r="Y611" s="207">
        <v>0</v>
      </c>
      <c r="Z611" s="207">
        <v>0</v>
      </c>
      <c r="AA611" s="207">
        <v>0</v>
      </c>
      <c r="AB611" s="207">
        <v>0</v>
      </c>
      <c r="AC611" s="207">
        <v>0</v>
      </c>
      <c r="AD611" s="207">
        <v>0</v>
      </c>
      <c r="AE611" s="207">
        <v>0</v>
      </c>
      <c r="AF611" s="207">
        <v>0</v>
      </c>
      <c r="AG611" s="207">
        <v>0</v>
      </c>
      <c r="AH611" s="86">
        <v>0</v>
      </c>
      <c r="AI611" s="86">
        <v>0</v>
      </c>
      <c r="AJ611" s="86">
        <v>0</v>
      </c>
      <c r="AK611" s="207">
        <v>0</v>
      </c>
      <c r="AL611" s="207">
        <v>0</v>
      </c>
      <c r="AM611" s="207">
        <v>0</v>
      </c>
      <c r="AN611" s="207">
        <v>0</v>
      </c>
      <c r="AO611" s="207">
        <v>0</v>
      </c>
      <c r="AP611" s="207">
        <v>0</v>
      </c>
      <c r="AQ611" s="207">
        <v>0</v>
      </c>
      <c r="AR611" s="207">
        <v>0</v>
      </c>
      <c r="AS611" s="207">
        <v>0</v>
      </c>
      <c r="AT611" s="207">
        <v>0</v>
      </c>
      <c r="AU611" s="86">
        <v>0</v>
      </c>
      <c r="AV611" s="302"/>
    </row>
    <row r="612" spans="1:48" ht="15.75" customHeight="1">
      <c r="A612" s="591"/>
      <c r="B612" s="574"/>
      <c r="C612" s="656"/>
      <c r="D612" s="577"/>
      <c r="E612" s="570"/>
      <c r="F612" s="82" t="s">
        <v>19</v>
      </c>
      <c r="G612" s="82" t="s">
        <v>22</v>
      </c>
      <c r="H612" s="82" t="s">
        <v>306</v>
      </c>
      <c r="I612" s="82" t="s">
        <v>306</v>
      </c>
      <c r="J612" s="561"/>
      <c r="K612" s="561"/>
      <c r="L612" s="564"/>
      <c r="M612" s="564"/>
      <c r="N612" s="86">
        <v>0</v>
      </c>
      <c r="O612" s="86">
        <v>0</v>
      </c>
      <c r="P612" s="86">
        <v>0</v>
      </c>
      <c r="Q612" s="86">
        <v>0</v>
      </c>
      <c r="R612" s="86">
        <v>0.25</v>
      </c>
      <c r="S612" s="86">
        <v>1.627165</v>
      </c>
      <c r="T612" s="86">
        <v>1.627165</v>
      </c>
      <c r="U612" s="83">
        <f t="shared" ref="U612:U616" si="266">SUM(N612:T612)</f>
        <v>3.5043299999999999</v>
      </c>
      <c r="V612" s="171" t="s">
        <v>8</v>
      </c>
      <c r="W612" s="207">
        <v>0</v>
      </c>
      <c r="X612" s="207">
        <v>0</v>
      </c>
      <c r="Y612" s="207">
        <v>0</v>
      </c>
      <c r="Z612" s="207">
        <v>0</v>
      </c>
      <c r="AA612" s="207">
        <v>0</v>
      </c>
      <c r="AB612" s="207">
        <v>0</v>
      </c>
      <c r="AC612" s="207">
        <v>0</v>
      </c>
      <c r="AD612" s="207">
        <v>0</v>
      </c>
      <c r="AE612" s="207">
        <v>0</v>
      </c>
      <c r="AF612" s="207">
        <v>0</v>
      </c>
      <c r="AG612" s="207">
        <v>0</v>
      </c>
      <c r="AH612" s="86">
        <v>0</v>
      </c>
      <c r="AI612" s="86">
        <v>0</v>
      </c>
      <c r="AJ612" s="86">
        <v>0</v>
      </c>
      <c r="AK612" s="207">
        <v>0</v>
      </c>
      <c r="AL612" s="207">
        <v>0</v>
      </c>
      <c r="AM612" s="207">
        <v>0</v>
      </c>
      <c r="AN612" s="207">
        <v>0</v>
      </c>
      <c r="AO612" s="207">
        <v>0</v>
      </c>
      <c r="AP612" s="207">
        <v>0</v>
      </c>
      <c r="AQ612" s="207">
        <v>0</v>
      </c>
      <c r="AR612" s="207">
        <v>0</v>
      </c>
      <c r="AS612" s="207">
        <v>0</v>
      </c>
      <c r="AT612" s="207">
        <v>0</v>
      </c>
      <c r="AU612" s="86">
        <v>0</v>
      </c>
      <c r="AV612" s="302"/>
    </row>
    <row r="613" spans="1:48" ht="19.5" customHeight="1">
      <c r="A613" s="591"/>
      <c r="B613" s="574"/>
      <c r="C613" s="656"/>
      <c r="D613" s="577"/>
      <c r="E613" s="570"/>
      <c r="F613" s="566" t="s">
        <v>39</v>
      </c>
      <c r="G613" s="566" t="s">
        <v>634</v>
      </c>
      <c r="H613" s="566" t="s">
        <v>684</v>
      </c>
      <c r="I613" s="566" t="s">
        <v>58</v>
      </c>
      <c r="J613" s="561"/>
      <c r="K613" s="561"/>
      <c r="L613" s="564"/>
      <c r="M613" s="564"/>
      <c r="N613" s="86">
        <v>0</v>
      </c>
      <c r="O613" s="86">
        <v>0</v>
      </c>
      <c r="P613" s="86">
        <v>0</v>
      </c>
      <c r="Q613" s="86">
        <v>0</v>
      </c>
      <c r="R613" s="86">
        <v>0</v>
      </c>
      <c r="S613" s="86">
        <v>0</v>
      </c>
      <c r="T613" s="86">
        <v>0</v>
      </c>
      <c r="U613" s="83">
        <f>SUM(N613:T613)</f>
        <v>0</v>
      </c>
      <c r="V613" s="170" t="s">
        <v>50</v>
      </c>
      <c r="W613" s="207">
        <v>0</v>
      </c>
      <c r="X613" s="207">
        <v>0</v>
      </c>
      <c r="Y613" s="207">
        <v>0</v>
      </c>
      <c r="Z613" s="207">
        <v>0</v>
      </c>
      <c r="AA613" s="207">
        <v>0</v>
      </c>
      <c r="AB613" s="207">
        <v>0</v>
      </c>
      <c r="AC613" s="207">
        <v>0</v>
      </c>
      <c r="AD613" s="207">
        <v>0</v>
      </c>
      <c r="AE613" s="207">
        <v>0</v>
      </c>
      <c r="AF613" s="207">
        <v>0</v>
      </c>
      <c r="AG613" s="207">
        <v>0</v>
      </c>
      <c r="AH613" s="86">
        <v>0</v>
      </c>
      <c r="AI613" s="86">
        <v>0</v>
      </c>
      <c r="AJ613" s="86">
        <v>0</v>
      </c>
      <c r="AK613" s="207">
        <v>0</v>
      </c>
      <c r="AL613" s="207">
        <v>0</v>
      </c>
      <c r="AM613" s="207">
        <v>0</v>
      </c>
      <c r="AN613" s="207">
        <v>0</v>
      </c>
      <c r="AO613" s="207">
        <v>0</v>
      </c>
      <c r="AP613" s="207">
        <v>0</v>
      </c>
      <c r="AQ613" s="207">
        <v>0</v>
      </c>
      <c r="AR613" s="207">
        <v>0</v>
      </c>
      <c r="AS613" s="207">
        <v>0</v>
      </c>
      <c r="AT613" s="207">
        <v>0</v>
      </c>
      <c r="AU613" s="86">
        <v>0</v>
      </c>
      <c r="AV613" s="302"/>
    </row>
    <row r="614" spans="1:48">
      <c r="A614" s="591"/>
      <c r="B614" s="574"/>
      <c r="C614" s="656"/>
      <c r="D614" s="577"/>
      <c r="E614" s="570"/>
      <c r="F614" s="567"/>
      <c r="G614" s="567"/>
      <c r="H614" s="567"/>
      <c r="I614" s="567"/>
      <c r="J614" s="561"/>
      <c r="K614" s="561"/>
      <c r="L614" s="564"/>
      <c r="M614" s="564"/>
      <c r="N614" s="86">
        <v>0</v>
      </c>
      <c r="O614" s="86">
        <v>0</v>
      </c>
      <c r="P614" s="86">
        <v>0</v>
      </c>
      <c r="Q614" s="86">
        <v>0</v>
      </c>
      <c r="R614" s="86">
        <v>0</v>
      </c>
      <c r="S614" s="86">
        <v>0</v>
      </c>
      <c r="T614" s="86">
        <v>0</v>
      </c>
      <c r="U614" s="83">
        <f t="shared" si="266"/>
        <v>0</v>
      </c>
      <c r="V614" s="170" t="s">
        <v>51</v>
      </c>
      <c r="W614" s="207">
        <v>0</v>
      </c>
      <c r="X614" s="207">
        <v>0</v>
      </c>
      <c r="Y614" s="207">
        <v>0</v>
      </c>
      <c r="Z614" s="207">
        <v>0</v>
      </c>
      <c r="AA614" s="207">
        <v>0</v>
      </c>
      <c r="AB614" s="207">
        <v>0</v>
      </c>
      <c r="AC614" s="207">
        <v>0</v>
      </c>
      <c r="AD614" s="207">
        <v>0</v>
      </c>
      <c r="AE614" s="207">
        <v>0</v>
      </c>
      <c r="AF614" s="207">
        <v>0</v>
      </c>
      <c r="AG614" s="207">
        <v>0</v>
      </c>
      <c r="AH614" s="86">
        <v>0</v>
      </c>
      <c r="AI614" s="86">
        <v>0</v>
      </c>
      <c r="AJ614" s="86">
        <v>0</v>
      </c>
      <c r="AK614" s="207">
        <v>0</v>
      </c>
      <c r="AL614" s="207">
        <v>0</v>
      </c>
      <c r="AM614" s="207">
        <v>0</v>
      </c>
      <c r="AN614" s="207">
        <v>0</v>
      </c>
      <c r="AO614" s="207">
        <v>0</v>
      </c>
      <c r="AP614" s="207">
        <v>0</v>
      </c>
      <c r="AQ614" s="207">
        <v>0</v>
      </c>
      <c r="AR614" s="207">
        <v>0</v>
      </c>
      <c r="AS614" s="207">
        <v>0</v>
      </c>
      <c r="AT614" s="207">
        <v>0</v>
      </c>
      <c r="AU614" s="86">
        <v>0</v>
      </c>
      <c r="AV614" s="302"/>
    </row>
    <row r="615" spans="1:48">
      <c r="A615" s="591"/>
      <c r="B615" s="574"/>
      <c r="C615" s="656"/>
      <c r="D615" s="577"/>
      <c r="E615" s="570"/>
      <c r="F615" s="567"/>
      <c r="G615" s="567"/>
      <c r="H615" s="567"/>
      <c r="I615" s="567"/>
      <c r="J615" s="561"/>
      <c r="K615" s="561"/>
      <c r="L615" s="564"/>
      <c r="M615" s="564"/>
      <c r="N615" s="86">
        <v>0</v>
      </c>
      <c r="O615" s="86">
        <v>0</v>
      </c>
      <c r="P615" s="86">
        <v>0</v>
      </c>
      <c r="Q615" s="86">
        <v>0</v>
      </c>
      <c r="R615" s="86">
        <v>0</v>
      </c>
      <c r="S615" s="86">
        <v>0</v>
      </c>
      <c r="T615" s="86">
        <v>0</v>
      </c>
      <c r="U615" s="83">
        <f t="shared" si="266"/>
        <v>0</v>
      </c>
      <c r="V615" s="170" t="s">
        <v>52</v>
      </c>
      <c r="W615" s="207">
        <v>0</v>
      </c>
      <c r="X615" s="207">
        <v>0</v>
      </c>
      <c r="Y615" s="207">
        <v>0</v>
      </c>
      <c r="Z615" s="207">
        <v>0</v>
      </c>
      <c r="AA615" s="207">
        <v>0</v>
      </c>
      <c r="AB615" s="207">
        <v>0</v>
      </c>
      <c r="AC615" s="207">
        <v>0</v>
      </c>
      <c r="AD615" s="207">
        <v>0</v>
      </c>
      <c r="AE615" s="207">
        <v>0</v>
      </c>
      <c r="AF615" s="207">
        <v>0</v>
      </c>
      <c r="AG615" s="207">
        <v>0</v>
      </c>
      <c r="AH615" s="86">
        <v>0</v>
      </c>
      <c r="AI615" s="86">
        <v>0</v>
      </c>
      <c r="AJ615" s="86">
        <v>0</v>
      </c>
      <c r="AK615" s="207">
        <v>0</v>
      </c>
      <c r="AL615" s="207">
        <v>0</v>
      </c>
      <c r="AM615" s="207">
        <v>0</v>
      </c>
      <c r="AN615" s="207">
        <v>0</v>
      </c>
      <c r="AO615" s="207">
        <v>0</v>
      </c>
      <c r="AP615" s="207">
        <v>0</v>
      </c>
      <c r="AQ615" s="207">
        <v>0</v>
      </c>
      <c r="AR615" s="207">
        <v>0</v>
      </c>
      <c r="AS615" s="207">
        <v>0</v>
      </c>
      <c r="AT615" s="207">
        <v>0</v>
      </c>
      <c r="AU615" s="86">
        <v>0</v>
      </c>
      <c r="AV615" s="302"/>
    </row>
    <row r="616" spans="1:48">
      <c r="A616" s="592"/>
      <c r="B616" s="575"/>
      <c r="C616" s="656"/>
      <c r="D616" s="578"/>
      <c r="E616" s="571"/>
      <c r="F616" s="568"/>
      <c r="G616" s="568"/>
      <c r="H616" s="568"/>
      <c r="I616" s="568"/>
      <c r="J616" s="562"/>
      <c r="K616" s="562"/>
      <c r="L616" s="565"/>
      <c r="M616" s="565"/>
      <c r="N616" s="88">
        <f>SUM(N611:N615)</f>
        <v>0</v>
      </c>
      <c r="O616" s="88">
        <f t="shared" ref="O616:T616" si="267">SUM(O611:O615)</f>
        <v>0</v>
      </c>
      <c r="P616" s="88">
        <f t="shared" si="267"/>
        <v>0</v>
      </c>
      <c r="Q616" s="175">
        <f t="shared" si="267"/>
        <v>0</v>
      </c>
      <c r="R616" s="175">
        <f t="shared" si="267"/>
        <v>0.25</v>
      </c>
      <c r="S616" s="175">
        <f t="shared" si="267"/>
        <v>1.627165</v>
      </c>
      <c r="T616" s="175">
        <f t="shared" si="267"/>
        <v>1.627165</v>
      </c>
      <c r="U616" s="176">
        <f t="shared" si="266"/>
        <v>3.5043299999999999</v>
      </c>
      <c r="V616" s="177" t="s">
        <v>11</v>
      </c>
      <c r="W616" s="193">
        <f t="shared" ref="W616:AU616" si="268">SUM(W611:W615)</f>
        <v>0</v>
      </c>
      <c r="X616" s="193">
        <f t="shared" si="268"/>
        <v>0</v>
      </c>
      <c r="Y616" s="193">
        <f t="shared" si="268"/>
        <v>0</v>
      </c>
      <c r="Z616" s="193">
        <f t="shared" si="268"/>
        <v>0</v>
      </c>
      <c r="AA616" s="193">
        <f t="shared" si="268"/>
        <v>0</v>
      </c>
      <c r="AB616" s="193">
        <f t="shared" si="268"/>
        <v>0</v>
      </c>
      <c r="AC616" s="193">
        <f t="shared" si="268"/>
        <v>0</v>
      </c>
      <c r="AD616" s="193">
        <f t="shared" si="268"/>
        <v>0</v>
      </c>
      <c r="AE616" s="193">
        <f t="shared" si="268"/>
        <v>0</v>
      </c>
      <c r="AF616" s="193">
        <f t="shared" si="268"/>
        <v>0</v>
      </c>
      <c r="AG616" s="193">
        <f t="shared" si="268"/>
        <v>0</v>
      </c>
      <c r="AH616" s="175">
        <f t="shared" si="268"/>
        <v>0</v>
      </c>
      <c r="AI616" s="175">
        <f t="shared" si="268"/>
        <v>0</v>
      </c>
      <c r="AJ616" s="175">
        <f t="shared" si="268"/>
        <v>0</v>
      </c>
      <c r="AK616" s="193">
        <f t="shared" si="268"/>
        <v>0</v>
      </c>
      <c r="AL616" s="193">
        <f t="shared" si="268"/>
        <v>0</v>
      </c>
      <c r="AM616" s="193">
        <f t="shared" si="268"/>
        <v>0</v>
      </c>
      <c r="AN616" s="193">
        <f t="shared" si="268"/>
        <v>0</v>
      </c>
      <c r="AO616" s="193">
        <f t="shared" si="268"/>
        <v>0</v>
      </c>
      <c r="AP616" s="193">
        <f t="shared" si="268"/>
        <v>0</v>
      </c>
      <c r="AQ616" s="193">
        <f t="shared" si="268"/>
        <v>0</v>
      </c>
      <c r="AR616" s="193">
        <f t="shared" si="268"/>
        <v>0</v>
      </c>
      <c r="AS616" s="193">
        <f t="shared" si="268"/>
        <v>0</v>
      </c>
      <c r="AT616" s="193">
        <f t="shared" si="268"/>
        <v>0</v>
      </c>
      <c r="AU616" s="175">
        <f t="shared" si="268"/>
        <v>0</v>
      </c>
      <c r="AV616" s="328"/>
    </row>
    <row r="617" spans="1:48" ht="15.75" hidden="1" customHeight="1">
      <c r="A617" s="179"/>
      <c r="B617" s="648" t="s">
        <v>685</v>
      </c>
      <c r="C617" s="649"/>
      <c r="D617" s="649"/>
      <c r="E617" s="649"/>
      <c r="F617" s="649"/>
      <c r="G617" s="649"/>
      <c r="H617" s="649"/>
      <c r="I617" s="649"/>
      <c r="J617" s="649"/>
      <c r="K617" s="649"/>
      <c r="L617" s="649"/>
      <c r="M617" s="649"/>
      <c r="N617" s="649"/>
      <c r="O617" s="649"/>
      <c r="P617" s="649"/>
      <c r="Q617" s="649"/>
      <c r="R617" s="649"/>
      <c r="S617" s="649"/>
      <c r="T617" s="649"/>
      <c r="U617" s="649"/>
      <c r="V617" s="649"/>
      <c r="W617" s="461"/>
      <c r="X617" s="461"/>
      <c r="Y617" s="461"/>
      <c r="Z617" s="461"/>
      <c r="AA617" s="461"/>
      <c r="AB617" s="461"/>
      <c r="AC617" s="461"/>
      <c r="AD617" s="461"/>
      <c r="AE617" s="461"/>
      <c r="AF617" s="461"/>
      <c r="AG617" s="461"/>
      <c r="AH617" s="461"/>
      <c r="AI617" s="461"/>
      <c r="AJ617" s="461"/>
      <c r="AK617" s="461"/>
      <c r="AL617" s="461"/>
      <c r="AM617" s="461"/>
      <c r="AN617" s="461"/>
      <c r="AO617" s="461"/>
      <c r="AP617" s="461"/>
      <c r="AQ617" s="461"/>
      <c r="AR617" s="461"/>
      <c r="AS617" s="461"/>
      <c r="AT617" s="461"/>
      <c r="AU617" s="461"/>
      <c r="AV617" s="462"/>
    </row>
    <row r="618" spans="1:48" ht="19.5" hidden="1" customHeight="1">
      <c r="A618" s="556" t="s">
        <v>628</v>
      </c>
      <c r="B618" s="557"/>
      <c r="C618" s="557"/>
      <c r="D618" s="557"/>
      <c r="E618" s="557"/>
      <c r="F618" s="557"/>
      <c r="G618" s="557"/>
      <c r="H618" s="557"/>
      <c r="I618" s="557"/>
      <c r="J618" s="557"/>
      <c r="K618" s="557"/>
      <c r="L618" s="557"/>
      <c r="M618" s="557"/>
      <c r="N618" s="557"/>
      <c r="O618" s="557"/>
      <c r="P618" s="557"/>
      <c r="Q618" s="557"/>
      <c r="R618" s="557"/>
      <c r="S618" s="557"/>
      <c r="T618" s="557"/>
      <c r="U618" s="557"/>
      <c r="V618" s="557"/>
      <c r="W618" s="558"/>
      <c r="X618" s="558"/>
      <c r="Y618" s="558"/>
      <c r="Z618" s="558"/>
      <c r="AA618" s="558"/>
      <c r="AB618" s="558"/>
      <c r="AC618" s="558"/>
      <c r="AD618" s="558"/>
      <c r="AE618" s="558"/>
      <c r="AF618" s="558"/>
      <c r="AG618" s="558"/>
      <c r="AH618" s="558"/>
      <c r="AI618" s="558"/>
      <c r="AJ618" s="558"/>
      <c r="AK618" s="558"/>
      <c r="AL618" s="558"/>
      <c r="AM618" s="558"/>
      <c r="AN618" s="558"/>
      <c r="AO618" s="558"/>
      <c r="AP618" s="558"/>
      <c r="AQ618" s="558"/>
      <c r="AR618" s="558"/>
      <c r="AS618" s="558"/>
      <c r="AT618" s="558"/>
      <c r="AU618" s="558"/>
      <c r="AV618" s="559"/>
    </row>
    <row r="619" spans="1:48" ht="15.75" customHeight="1">
      <c r="A619" s="584" t="s">
        <v>53</v>
      </c>
      <c r="B619" s="587" t="s">
        <v>686</v>
      </c>
      <c r="C619" s="656" t="s">
        <v>687</v>
      </c>
      <c r="D619" s="576" t="s">
        <v>630</v>
      </c>
      <c r="E619" s="569" t="s">
        <v>688</v>
      </c>
      <c r="F619" s="82" t="s">
        <v>18</v>
      </c>
      <c r="G619" s="82" t="s">
        <v>20</v>
      </c>
      <c r="H619" s="82" t="s">
        <v>297</v>
      </c>
      <c r="I619" s="82" t="s">
        <v>297</v>
      </c>
      <c r="J619" s="560">
        <v>2023</v>
      </c>
      <c r="K619" s="560">
        <v>2023</v>
      </c>
      <c r="L619" s="563">
        <v>26.587</v>
      </c>
      <c r="M619" s="563">
        <f>Q624+R624+S624+T624</f>
        <v>17.035319999999999</v>
      </c>
      <c r="N619" s="83">
        <v>0</v>
      </c>
      <c r="O619" s="83">
        <v>0</v>
      </c>
      <c r="P619" s="83">
        <v>0</v>
      </c>
      <c r="Q619" s="83">
        <v>0</v>
      </c>
      <c r="R619" s="83">
        <v>0</v>
      </c>
      <c r="S619" s="83">
        <v>0</v>
      </c>
      <c r="T619" s="83">
        <v>0</v>
      </c>
      <c r="U619" s="83">
        <f>SUM(N619:T619)</f>
        <v>0</v>
      </c>
      <c r="V619" s="170" t="s">
        <v>3</v>
      </c>
      <c r="W619" s="192">
        <v>0</v>
      </c>
      <c r="X619" s="192">
        <v>0</v>
      </c>
      <c r="Y619" s="192">
        <v>0</v>
      </c>
      <c r="Z619" s="192">
        <v>0</v>
      </c>
      <c r="AA619" s="192">
        <v>0</v>
      </c>
      <c r="AB619" s="192">
        <v>0</v>
      </c>
      <c r="AC619" s="192">
        <v>0</v>
      </c>
      <c r="AD619" s="192">
        <v>0</v>
      </c>
      <c r="AE619" s="192">
        <v>0</v>
      </c>
      <c r="AF619" s="192">
        <v>0</v>
      </c>
      <c r="AG619" s="192">
        <v>0</v>
      </c>
      <c r="AH619" s="83">
        <v>0</v>
      </c>
      <c r="AI619" s="83">
        <v>0</v>
      </c>
      <c r="AJ619" s="83">
        <v>0</v>
      </c>
      <c r="AK619" s="192">
        <v>0</v>
      </c>
      <c r="AL619" s="192">
        <v>0</v>
      </c>
      <c r="AM619" s="192">
        <v>0</v>
      </c>
      <c r="AN619" s="192">
        <v>0</v>
      </c>
      <c r="AO619" s="192">
        <v>0</v>
      </c>
      <c r="AP619" s="192">
        <v>0</v>
      </c>
      <c r="AQ619" s="192">
        <v>0</v>
      </c>
      <c r="AR619" s="192">
        <v>0</v>
      </c>
      <c r="AS619" s="192">
        <v>0</v>
      </c>
      <c r="AT619" s="192">
        <v>0</v>
      </c>
      <c r="AU619" s="83">
        <v>0</v>
      </c>
      <c r="AV619" s="636" t="s">
        <v>997</v>
      </c>
    </row>
    <row r="620" spans="1:48" ht="15.75" customHeight="1">
      <c r="A620" s="585"/>
      <c r="B620" s="588"/>
      <c r="C620" s="656"/>
      <c r="D620" s="577"/>
      <c r="E620" s="570"/>
      <c r="F620" s="82" t="s">
        <v>19</v>
      </c>
      <c r="G620" s="82" t="s">
        <v>22</v>
      </c>
      <c r="H620" s="82" t="s">
        <v>297</v>
      </c>
      <c r="I620" s="82" t="s">
        <v>297</v>
      </c>
      <c r="J620" s="561"/>
      <c r="K620" s="561"/>
      <c r="L620" s="564"/>
      <c r="M620" s="564"/>
      <c r="N620" s="9">
        <v>0</v>
      </c>
      <c r="O620" s="9">
        <v>0</v>
      </c>
      <c r="P620" s="9">
        <v>0.70747000000000004</v>
      </c>
      <c r="Q620" s="83">
        <v>1.63245</v>
      </c>
      <c r="R620" s="83">
        <v>0</v>
      </c>
      <c r="S620" s="83">
        <v>0</v>
      </c>
      <c r="T620" s="83">
        <v>0</v>
      </c>
      <c r="U620" s="83">
        <f t="shared" ref="U620:U624" si="269">SUM(N620:T620)</f>
        <v>2.3399200000000002</v>
      </c>
      <c r="V620" s="171" t="s">
        <v>8</v>
      </c>
      <c r="W620" s="192">
        <v>1632.45</v>
      </c>
      <c r="X620" s="192">
        <v>0</v>
      </c>
      <c r="Y620" s="192">
        <v>0</v>
      </c>
      <c r="Z620" s="192">
        <v>0</v>
      </c>
      <c r="AA620" s="192">
        <v>0</v>
      </c>
      <c r="AB620" s="192">
        <v>0</v>
      </c>
      <c r="AC620" s="192">
        <v>0</v>
      </c>
      <c r="AD620" s="192">
        <v>0</v>
      </c>
      <c r="AE620" s="192">
        <v>0</v>
      </c>
      <c r="AF620" s="192">
        <v>0</v>
      </c>
      <c r="AG620" s="192">
        <v>0</v>
      </c>
      <c r="AH620" s="83">
        <v>0</v>
      </c>
      <c r="AI620" s="83">
        <v>0</v>
      </c>
      <c r="AJ620" s="83">
        <v>0</v>
      </c>
      <c r="AK620" s="192">
        <v>0</v>
      </c>
      <c r="AL620" s="192">
        <v>0</v>
      </c>
      <c r="AM620" s="192">
        <v>0</v>
      </c>
      <c r="AN620" s="192">
        <v>0</v>
      </c>
      <c r="AO620" s="192">
        <v>0</v>
      </c>
      <c r="AP620" s="192">
        <v>0</v>
      </c>
      <c r="AQ620" s="192">
        <v>0</v>
      </c>
      <c r="AR620" s="192">
        <v>0</v>
      </c>
      <c r="AS620" s="192">
        <v>0</v>
      </c>
      <c r="AT620" s="192">
        <v>0</v>
      </c>
      <c r="AU620" s="83">
        <v>0</v>
      </c>
      <c r="AV620" s="637"/>
    </row>
    <row r="621" spans="1:48" ht="21.75" customHeight="1">
      <c r="A621" s="585"/>
      <c r="B621" s="588"/>
      <c r="C621" s="656"/>
      <c r="D621" s="577"/>
      <c r="E621" s="570"/>
      <c r="F621" s="566" t="s">
        <v>39</v>
      </c>
      <c r="G621" s="566" t="s">
        <v>21</v>
      </c>
      <c r="H621" s="593">
        <v>1200</v>
      </c>
      <c r="I621" s="593">
        <v>2400</v>
      </c>
      <c r="J621" s="561"/>
      <c r="K621" s="561"/>
      <c r="L621" s="564"/>
      <c r="M621" s="564"/>
      <c r="N621" s="83">
        <v>0</v>
      </c>
      <c r="O621" s="83">
        <v>0</v>
      </c>
      <c r="P621" s="83">
        <v>0</v>
      </c>
      <c r="Q621" s="83">
        <v>0</v>
      </c>
      <c r="R621" s="83">
        <v>1.7533799999999999</v>
      </c>
      <c r="S621" s="83">
        <v>1.16892</v>
      </c>
      <c r="T621" s="83">
        <v>12.48057</v>
      </c>
      <c r="U621" s="83">
        <f>SUM(N621:T621)</f>
        <v>15.40287</v>
      </c>
      <c r="V621" s="170" t="s">
        <v>50</v>
      </c>
      <c r="W621" s="192">
        <v>0</v>
      </c>
      <c r="X621" s="192">
        <v>0</v>
      </c>
      <c r="Y621" s="192">
        <v>0</v>
      </c>
      <c r="Z621" s="192">
        <v>0</v>
      </c>
      <c r="AA621" s="192">
        <v>0</v>
      </c>
      <c r="AB621" s="192">
        <v>0</v>
      </c>
      <c r="AC621" s="192">
        <v>0</v>
      </c>
      <c r="AD621" s="192">
        <v>0</v>
      </c>
      <c r="AE621" s="192">
        <v>0</v>
      </c>
      <c r="AF621" s="192">
        <v>0</v>
      </c>
      <c r="AG621" s="192">
        <v>0</v>
      </c>
      <c r="AH621" s="83">
        <v>0</v>
      </c>
      <c r="AI621" s="83">
        <v>0</v>
      </c>
      <c r="AJ621" s="83">
        <v>0</v>
      </c>
      <c r="AK621" s="192">
        <v>0</v>
      </c>
      <c r="AL621" s="192">
        <v>0</v>
      </c>
      <c r="AM621" s="192">
        <v>0</v>
      </c>
      <c r="AN621" s="192">
        <v>0</v>
      </c>
      <c r="AO621" s="192">
        <v>0</v>
      </c>
      <c r="AP621" s="192">
        <v>0</v>
      </c>
      <c r="AQ621" s="192">
        <v>0</v>
      </c>
      <c r="AR621" s="192">
        <v>0</v>
      </c>
      <c r="AS621" s="192">
        <v>0</v>
      </c>
      <c r="AT621" s="192">
        <v>0</v>
      </c>
      <c r="AU621" s="83">
        <v>0</v>
      </c>
      <c r="AV621" s="637"/>
    </row>
    <row r="622" spans="1:48">
      <c r="A622" s="585"/>
      <c r="B622" s="588"/>
      <c r="C622" s="656"/>
      <c r="D622" s="577"/>
      <c r="E622" s="570"/>
      <c r="F622" s="567"/>
      <c r="G622" s="567"/>
      <c r="H622" s="594"/>
      <c r="I622" s="594"/>
      <c r="J622" s="561"/>
      <c r="K622" s="561"/>
      <c r="L622" s="564"/>
      <c r="M622" s="564"/>
      <c r="N622" s="83">
        <v>0</v>
      </c>
      <c r="O622" s="83">
        <v>0</v>
      </c>
      <c r="P622" s="83">
        <v>0</v>
      </c>
      <c r="Q622" s="83">
        <v>0</v>
      </c>
      <c r="R622" s="83">
        <v>0</v>
      </c>
      <c r="S622" s="83">
        <v>0</v>
      </c>
      <c r="T622" s="83">
        <v>0</v>
      </c>
      <c r="U622" s="83">
        <f t="shared" si="269"/>
        <v>0</v>
      </c>
      <c r="V622" s="170" t="s">
        <v>51</v>
      </c>
      <c r="W622" s="192">
        <v>0</v>
      </c>
      <c r="X622" s="192">
        <v>0</v>
      </c>
      <c r="Y622" s="192">
        <v>0</v>
      </c>
      <c r="Z622" s="192">
        <v>0</v>
      </c>
      <c r="AA622" s="192">
        <v>0</v>
      </c>
      <c r="AB622" s="192">
        <v>0</v>
      </c>
      <c r="AC622" s="192">
        <v>0</v>
      </c>
      <c r="AD622" s="192">
        <v>0</v>
      </c>
      <c r="AE622" s="192">
        <v>0</v>
      </c>
      <c r="AF622" s="192">
        <v>0</v>
      </c>
      <c r="AG622" s="192">
        <v>0</v>
      </c>
      <c r="AH622" s="83">
        <v>0</v>
      </c>
      <c r="AI622" s="83">
        <v>0</v>
      </c>
      <c r="AJ622" s="83">
        <v>0</v>
      </c>
      <c r="AK622" s="192">
        <v>0</v>
      </c>
      <c r="AL622" s="192">
        <v>0</v>
      </c>
      <c r="AM622" s="192">
        <v>0</v>
      </c>
      <c r="AN622" s="192">
        <v>0</v>
      </c>
      <c r="AO622" s="192">
        <v>0</v>
      </c>
      <c r="AP622" s="192">
        <v>0</v>
      </c>
      <c r="AQ622" s="192">
        <v>0</v>
      </c>
      <c r="AR622" s="192">
        <v>0</v>
      </c>
      <c r="AS622" s="192">
        <v>0</v>
      </c>
      <c r="AT622" s="192">
        <v>0</v>
      </c>
      <c r="AU622" s="83">
        <v>0</v>
      </c>
      <c r="AV622" s="637"/>
    </row>
    <row r="623" spans="1:48">
      <c r="A623" s="585"/>
      <c r="B623" s="588"/>
      <c r="C623" s="656"/>
      <c r="D623" s="577"/>
      <c r="E623" s="570"/>
      <c r="F623" s="567"/>
      <c r="G623" s="567"/>
      <c r="H623" s="594"/>
      <c r="I623" s="594"/>
      <c r="J623" s="561"/>
      <c r="K623" s="561"/>
      <c r="L623" s="564"/>
      <c r="M623" s="564"/>
      <c r="N623" s="83">
        <v>0</v>
      </c>
      <c r="O623" s="83">
        <v>0</v>
      </c>
      <c r="P623" s="83">
        <v>0</v>
      </c>
      <c r="Q623" s="83">
        <v>0</v>
      </c>
      <c r="R623" s="83">
        <v>0</v>
      </c>
      <c r="S623" s="83">
        <v>0</v>
      </c>
      <c r="T623" s="83">
        <v>0</v>
      </c>
      <c r="U623" s="83">
        <f t="shared" si="269"/>
        <v>0</v>
      </c>
      <c r="V623" s="170" t="s">
        <v>52</v>
      </c>
      <c r="W623" s="192">
        <v>0</v>
      </c>
      <c r="X623" s="192">
        <v>0</v>
      </c>
      <c r="Y623" s="192">
        <v>0</v>
      </c>
      <c r="Z623" s="192">
        <v>0</v>
      </c>
      <c r="AA623" s="192">
        <v>0</v>
      </c>
      <c r="AB623" s="192">
        <v>0</v>
      </c>
      <c r="AC623" s="192">
        <v>0</v>
      </c>
      <c r="AD623" s="192">
        <v>0</v>
      </c>
      <c r="AE623" s="192">
        <v>0</v>
      </c>
      <c r="AF623" s="192">
        <v>0</v>
      </c>
      <c r="AG623" s="192">
        <v>0</v>
      </c>
      <c r="AH623" s="83">
        <v>0</v>
      </c>
      <c r="AI623" s="83">
        <v>0</v>
      </c>
      <c r="AJ623" s="83">
        <v>0</v>
      </c>
      <c r="AK623" s="192">
        <v>0</v>
      </c>
      <c r="AL623" s="192">
        <v>0</v>
      </c>
      <c r="AM623" s="192">
        <v>0</v>
      </c>
      <c r="AN623" s="192">
        <v>0</v>
      </c>
      <c r="AO623" s="192">
        <v>0</v>
      </c>
      <c r="AP623" s="192">
        <v>0</v>
      </c>
      <c r="AQ623" s="192">
        <v>0</v>
      </c>
      <c r="AR623" s="192">
        <v>0</v>
      </c>
      <c r="AS623" s="192">
        <v>0</v>
      </c>
      <c r="AT623" s="192">
        <v>0</v>
      </c>
      <c r="AU623" s="83">
        <v>0</v>
      </c>
      <c r="AV623" s="638"/>
    </row>
    <row r="624" spans="1:48">
      <c r="A624" s="585"/>
      <c r="B624" s="589"/>
      <c r="C624" s="656"/>
      <c r="D624" s="578"/>
      <c r="E624" s="571"/>
      <c r="F624" s="568"/>
      <c r="G624" s="568"/>
      <c r="H624" s="595"/>
      <c r="I624" s="595"/>
      <c r="J624" s="562"/>
      <c r="K624" s="562"/>
      <c r="L624" s="565"/>
      <c r="M624" s="565"/>
      <c r="N624" s="88">
        <f>SUM(N619:N623)</f>
        <v>0</v>
      </c>
      <c r="O624" s="88">
        <f t="shared" ref="O624:T624" si="270">SUM(O619:O623)</f>
        <v>0</v>
      </c>
      <c r="P624" s="88">
        <f t="shared" si="270"/>
        <v>0.70747000000000004</v>
      </c>
      <c r="Q624" s="175">
        <f t="shared" si="270"/>
        <v>1.63245</v>
      </c>
      <c r="R624" s="175">
        <f t="shared" si="270"/>
        <v>1.7533799999999999</v>
      </c>
      <c r="S624" s="175">
        <f t="shared" si="270"/>
        <v>1.16892</v>
      </c>
      <c r="T624" s="175">
        <f t="shared" si="270"/>
        <v>12.48057</v>
      </c>
      <c r="U624" s="176">
        <f t="shared" si="269"/>
        <v>17.742789999999999</v>
      </c>
      <c r="V624" s="177" t="s">
        <v>11</v>
      </c>
      <c r="W624" s="193">
        <f t="shared" ref="W624:AU624" si="271">SUM(W619:W623)</f>
        <v>1632.45</v>
      </c>
      <c r="X624" s="193">
        <f t="shared" si="271"/>
        <v>0</v>
      </c>
      <c r="Y624" s="193">
        <f t="shared" si="271"/>
        <v>0</v>
      </c>
      <c r="Z624" s="193">
        <f t="shared" si="271"/>
        <v>0</v>
      </c>
      <c r="AA624" s="193">
        <f t="shared" si="271"/>
        <v>0</v>
      </c>
      <c r="AB624" s="193">
        <f t="shared" si="271"/>
        <v>0</v>
      </c>
      <c r="AC624" s="193">
        <f t="shared" si="271"/>
        <v>0</v>
      </c>
      <c r="AD624" s="193">
        <f t="shared" si="271"/>
        <v>0</v>
      </c>
      <c r="AE624" s="193">
        <f t="shared" si="271"/>
        <v>0</v>
      </c>
      <c r="AF624" s="193">
        <f t="shared" si="271"/>
        <v>0</v>
      </c>
      <c r="AG624" s="193">
        <f t="shared" si="271"/>
        <v>0</v>
      </c>
      <c r="AH624" s="175">
        <f t="shared" si="271"/>
        <v>0</v>
      </c>
      <c r="AI624" s="175">
        <f t="shared" si="271"/>
        <v>0</v>
      </c>
      <c r="AJ624" s="175">
        <f t="shared" si="271"/>
        <v>0</v>
      </c>
      <c r="AK624" s="193">
        <f t="shared" si="271"/>
        <v>0</v>
      </c>
      <c r="AL624" s="193">
        <f t="shared" si="271"/>
        <v>0</v>
      </c>
      <c r="AM624" s="193">
        <f t="shared" si="271"/>
        <v>0</v>
      </c>
      <c r="AN624" s="193">
        <f t="shared" si="271"/>
        <v>0</v>
      </c>
      <c r="AO624" s="193">
        <f t="shared" si="271"/>
        <v>0</v>
      </c>
      <c r="AP624" s="193">
        <f t="shared" si="271"/>
        <v>0</v>
      </c>
      <c r="AQ624" s="193">
        <f t="shared" si="271"/>
        <v>0</v>
      </c>
      <c r="AR624" s="193">
        <f t="shared" si="271"/>
        <v>0</v>
      </c>
      <c r="AS624" s="193">
        <f t="shared" si="271"/>
        <v>0</v>
      </c>
      <c r="AT624" s="193">
        <f t="shared" si="271"/>
        <v>0</v>
      </c>
      <c r="AU624" s="175">
        <f t="shared" si="271"/>
        <v>0</v>
      </c>
      <c r="AV624" s="328"/>
    </row>
    <row r="625" spans="1:48" ht="15.75" customHeight="1">
      <c r="A625" s="585"/>
      <c r="B625" s="587" t="s">
        <v>689</v>
      </c>
      <c r="C625" s="656" t="s">
        <v>921</v>
      </c>
      <c r="D625" s="576" t="s">
        <v>630</v>
      </c>
      <c r="E625" s="569" t="s">
        <v>691</v>
      </c>
      <c r="F625" s="82" t="s">
        <v>18</v>
      </c>
      <c r="G625" s="82" t="s">
        <v>20</v>
      </c>
      <c r="H625" s="82" t="s">
        <v>297</v>
      </c>
      <c r="I625" s="82" t="s">
        <v>297</v>
      </c>
      <c r="J625" s="560">
        <v>2020</v>
      </c>
      <c r="K625" s="560">
        <v>2022</v>
      </c>
      <c r="L625" s="563">
        <v>67.540999999999997</v>
      </c>
      <c r="M625" s="563">
        <f>Q631+R631+S631+T631</f>
        <v>50.964799999999997</v>
      </c>
      <c r="N625" s="83">
        <v>0</v>
      </c>
      <c r="O625" s="83">
        <v>0</v>
      </c>
      <c r="P625" s="83">
        <v>0</v>
      </c>
      <c r="Q625" s="83">
        <v>0</v>
      </c>
      <c r="R625" s="83">
        <v>0</v>
      </c>
      <c r="S625" s="83">
        <v>0</v>
      </c>
      <c r="T625" s="83">
        <v>0</v>
      </c>
      <c r="U625" s="83">
        <f>SUM(N625:T625)</f>
        <v>0</v>
      </c>
      <c r="V625" s="170" t="s">
        <v>3</v>
      </c>
      <c r="W625" s="192">
        <v>0</v>
      </c>
      <c r="X625" s="192">
        <v>0</v>
      </c>
      <c r="Y625" s="192">
        <v>0</v>
      </c>
      <c r="Z625" s="192">
        <v>0</v>
      </c>
      <c r="AA625" s="192">
        <v>0</v>
      </c>
      <c r="AB625" s="192">
        <v>0</v>
      </c>
      <c r="AC625" s="192">
        <v>0</v>
      </c>
      <c r="AD625" s="192">
        <v>0</v>
      </c>
      <c r="AE625" s="192">
        <v>0</v>
      </c>
      <c r="AF625" s="192">
        <v>0</v>
      </c>
      <c r="AG625" s="192">
        <v>0</v>
      </c>
      <c r="AH625" s="83">
        <v>0</v>
      </c>
      <c r="AI625" s="83">
        <v>0</v>
      </c>
      <c r="AJ625" s="83">
        <v>0</v>
      </c>
      <c r="AK625" s="192">
        <v>0</v>
      </c>
      <c r="AL625" s="192">
        <v>0</v>
      </c>
      <c r="AM625" s="192">
        <v>0</v>
      </c>
      <c r="AN625" s="192">
        <v>0</v>
      </c>
      <c r="AO625" s="192">
        <v>0</v>
      </c>
      <c r="AP625" s="192">
        <v>0</v>
      </c>
      <c r="AQ625" s="192">
        <v>0</v>
      </c>
      <c r="AR625" s="192">
        <v>0</v>
      </c>
      <c r="AS625" s="192">
        <v>0</v>
      </c>
      <c r="AT625" s="192">
        <v>0</v>
      </c>
      <c r="AU625" s="83">
        <v>0</v>
      </c>
      <c r="AV625" s="636" t="s">
        <v>997</v>
      </c>
    </row>
    <row r="626" spans="1:48" ht="15.75" customHeight="1">
      <c r="A626" s="585"/>
      <c r="B626" s="588"/>
      <c r="C626" s="656"/>
      <c r="D626" s="577"/>
      <c r="E626" s="570"/>
      <c r="F626" s="82" t="s">
        <v>19</v>
      </c>
      <c r="G626" s="82" t="s">
        <v>22</v>
      </c>
      <c r="H626" s="82" t="s">
        <v>297</v>
      </c>
      <c r="I626" s="82" t="s">
        <v>297</v>
      </c>
      <c r="J626" s="561"/>
      <c r="K626" s="561"/>
      <c r="L626" s="564"/>
      <c r="M626" s="564"/>
      <c r="N626" s="9">
        <v>0</v>
      </c>
      <c r="O626" s="9">
        <v>0</v>
      </c>
      <c r="P626" s="9">
        <v>6.7500000000000004E-2</v>
      </c>
      <c r="Q626" s="83">
        <v>27.314299999999999</v>
      </c>
      <c r="R626" s="83">
        <v>0</v>
      </c>
      <c r="S626" s="83">
        <v>0</v>
      </c>
      <c r="T626" s="83">
        <v>0</v>
      </c>
      <c r="U626" s="83">
        <f t="shared" ref="U626:U630" si="272">SUM(N626:T626)</f>
        <v>27.381799999999998</v>
      </c>
      <c r="V626" s="171" t="s">
        <v>8</v>
      </c>
      <c r="W626" s="192">
        <v>27314.3</v>
      </c>
      <c r="X626" s="192">
        <v>0</v>
      </c>
      <c r="Y626" s="192">
        <v>0</v>
      </c>
      <c r="Z626" s="192">
        <v>0</v>
      </c>
      <c r="AA626" s="192">
        <v>0</v>
      </c>
      <c r="AB626" s="192">
        <v>0</v>
      </c>
      <c r="AC626" s="192">
        <v>0</v>
      </c>
      <c r="AD626" s="192">
        <v>0</v>
      </c>
      <c r="AE626" s="192">
        <v>0</v>
      </c>
      <c r="AF626" s="192">
        <v>0</v>
      </c>
      <c r="AG626" s="192">
        <v>0</v>
      </c>
      <c r="AH626" s="83">
        <v>0</v>
      </c>
      <c r="AI626" s="83">
        <v>0</v>
      </c>
      <c r="AJ626" s="83">
        <v>0</v>
      </c>
      <c r="AK626" s="192">
        <v>0</v>
      </c>
      <c r="AL626" s="192">
        <v>0</v>
      </c>
      <c r="AM626" s="192">
        <v>0</v>
      </c>
      <c r="AN626" s="192">
        <v>0</v>
      </c>
      <c r="AO626" s="192">
        <v>0</v>
      </c>
      <c r="AP626" s="192">
        <v>0</v>
      </c>
      <c r="AQ626" s="192">
        <v>0</v>
      </c>
      <c r="AR626" s="192">
        <v>0</v>
      </c>
      <c r="AS626" s="192">
        <v>0</v>
      </c>
      <c r="AT626" s="192">
        <v>0</v>
      </c>
      <c r="AU626" s="83">
        <v>0</v>
      </c>
      <c r="AV626" s="637"/>
    </row>
    <row r="627" spans="1:48" ht="22.5" customHeight="1">
      <c r="A627" s="585"/>
      <c r="B627" s="588"/>
      <c r="C627" s="656"/>
      <c r="D627" s="577"/>
      <c r="E627" s="570"/>
      <c r="F627" s="566" t="s">
        <v>39</v>
      </c>
      <c r="G627" s="566" t="s">
        <v>21</v>
      </c>
      <c r="H627" s="593">
        <v>150000</v>
      </c>
      <c r="I627" s="593">
        <v>250000</v>
      </c>
      <c r="J627" s="561"/>
      <c r="K627" s="561"/>
      <c r="L627" s="564"/>
      <c r="M627" s="564"/>
      <c r="N627" s="83">
        <v>0</v>
      </c>
      <c r="O627" s="83">
        <v>0</v>
      </c>
      <c r="P627" s="83">
        <v>0</v>
      </c>
      <c r="Q627" s="83">
        <v>0</v>
      </c>
      <c r="R627" s="83">
        <v>16.509</v>
      </c>
      <c r="S627" s="83">
        <v>0.8</v>
      </c>
      <c r="T627" s="83">
        <v>6.3414999999999999</v>
      </c>
      <c r="U627" s="83">
        <f>SUM(N627:T627)</f>
        <v>23.650500000000001</v>
      </c>
      <c r="V627" s="170" t="s">
        <v>50</v>
      </c>
      <c r="W627" s="192">
        <v>0</v>
      </c>
      <c r="X627" s="192">
        <f>X628</f>
        <v>703.1</v>
      </c>
      <c r="Y627" s="192">
        <f t="shared" ref="Y627:AG627" si="273">Y628</f>
        <v>0</v>
      </c>
      <c r="Z627" s="192">
        <f t="shared" si="273"/>
        <v>0</v>
      </c>
      <c r="AA627" s="192">
        <f t="shared" si="273"/>
        <v>0</v>
      </c>
      <c r="AB627" s="192">
        <f t="shared" si="273"/>
        <v>0</v>
      </c>
      <c r="AC627" s="192">
        <f t="shared" si="273"/>
        <v>0</v>
      </c>
      <c r="AD627" s="192">
        <f t="shared" si="273"/>
        <v>0</v>
      </c>
      <c r="AE627" s="192">
        <f t="shared" si="273"/>
        <v>0</v>
      </c>
      <c r="AF627" s="192">
        <f t="shared" si="273"/>
        <v>0</v>
      </c>
      <c r="AG627" s="192">
        <f t="shared" si="273"/>
        <v>703.1</v>
      </c>
      <c r="AH627" s="83">
        <v>0</v>
      </c>
      <c r="AI627" s="83">
        <v>0</v>
      </c>
      <c r="AJ627" s="83">
        <v>0</v>
      </c>
      <c r="AK627" s="192">
        <v>0</v>
      </c>
      <c r="AL627" s="192">
        <v>0</v>
      </c>
      <c r="AM627" s="192">
        <v>0</v>
      </c>
      <c r="AN627" s="192">
        <v>0</v>
      </c>
      <c r="AO627" s="192">
        <v>0</v>
      </c>
      <c r="AP627" s="192">
        <v>0</v>
      </c>
      <c r="AQ627" s="192">
        <v>0</v>
      </c>
      <c r="AR627" s="192">
        <v>0</v>
      </c>
      <c r="AS627" s="192">
        <v>0</v>
      </c>
      <c r="AT627" s="192">
        <v>0</v>
      </c>
      <c r="AU627" s="83">
        <v>0</v>
      </c>
      <c r="AV627" s="637"/>
    </row>
    <row r="628" spans="1:48" s="387" customFormat="1" ht="22.5" customHeight="1">
      <c r="A628" s="585"/>
      <c r="B628" s="588"/>
      <c r="C628" s="656"/>
      <c r="D628" s="577"/>
      <c r="E628" s="570"/>
      <c r="F628" s="567"/>
      <c r="G628" s="567"/>
      <c r="H628" s="594"/>
      <c r="I628" s="594"/>
      <c r="J628" s="561"/>
      <c r="K628" s="561"/>
      <c r="L628" s="564"/>
      <c r="M628" s="564"/>
      <c r="N628" s="380"/>
      <c r="O628" s="380"/>
      <c r="P628" s="380"/>
      <c r="Q628" s="380"/>
      <c r="R628" s="380"/>
      <c r="S628" s="380"/>
      <c r="T628" s="380"/>
      <c r="U628" s="380"/>
      <c r="V628" s="392" t="s">
        <v>1046</v>
      </c>
      <c r="W628" s="393"/>
      <c r="X628" s="393">
        <v>703.1</v>
      </c>
      <c r="Y628" s="393"/>
      <c r="Z628" s="393"/>
      <c r="AA628" s="393"/>
      <c r="AB628" s="393"/>
      <c r="AC628" s="393"/>
      <c r="AD628" s="393"/>
      <c r="AE628" s="393"/>
      <c r="AF628" s="393"/>
      <c r="AG628" s="393">
        <v>703.1</v>
      </c>
      <c r="AH628" s="380"/>
      <c r="AI628" s="380"/>
      <c r="AJ628" s="380"/>
      <c r="AK628" s="393"/>
      <c r="AL628" s="393"/>
      <c r="AM628" s="393"/>
      <c r="AN628" s="393"/>
      <c r="AO628" s="393"/>
      <c r="AP628" s="393"/>
      <c r="AQ628" s="393"/>
      <c r="AR628" s="393"/>
      <c r="AS628" s="393"/>
      <c r="AT628" s="393"/>
      <c r="AU628" s="380"/>
      <c r="AV628" s="637"/>
    </row>
    <row r="629" spans="1:48">
      <c r="A629" s="585"/>
      <c r="B629" s="588"/>
      <c r="C629" s="656"/>
      <c r="D629" s="577"/>
      <c r="E629" s="570"/>
      <c r="F629" s="567"/>
      <c r="G629" s="567"/>
      <c r="H629" s="594"/>
      <c r="I629" s="594"/>
      <c r="J629" s="561"/>
      <c r="K629" s="561"/>
      <c r="L629" s="564"/>
      <c r="M629" s="564"/>
      <c r="N629" s="83">
        <v>0</v>
      </c>
      <c r="O629" s="83">
        <v>0</v>
      </c>
      <c r="P629" s="83">
        <v>0</v>
      </c>
      <c r="Q629" s="83">
        <v>0</v>
      </c>
      <c r="R629" s="83">
        <v>0</v>
      </c>
      <c r="S629" s="83">
        <v>0</v>
      </c>
      <c r="T629" s="83">
        <v>0</v>
      </c>
      <c r="U629" s="83">
        <f t="shared" si="272"/>
        <v>0</v>
      </c>
      <c r="V629" s="170" t="s">
        <v>51</v>
      </c>
      <c r="W629" s="192">
        <v>0</v>
      </c>
      <c r="X629" s="192">
        <v>0</v>
      </c>
      <c r="Y629" s="192">
        <v>0</v>
      </c>
      <c r="Z629" s="192">
        <v>0</v>
      </c>
      <c r="AA629" s="192">
        <v>0</v>
      </c>
      <c r="AB629" s="192">
        <v>0</v>
      </c>
      <c r="AC629" s="192">
        <v>0</v>
      </c>
      <c r="AD629" s="192">
        <v>0</v>
      </c>
      <c r="AE629" s="192">
        <v>0</v>
      </c>
      <c r="AF629" s="192">
        <v>0</v>
      </c>
      <c r="AG629" s="192">
        <v>0</v>
      </c>
      <c r="AH629" s="83">
        <v>0</v>
      </c>
      <c r="AI629" s="83">
        <v>0</v>
      </c>
      <c r="AJ629" s="83">
        <v>0</v>
      </c>
      <c r="AK629" s="192">
        <v>0</v>
      </c>
      <c r="AL629" s="192">
        <v>0</v>
      </c>
      <c r="AM629" s="192">
        <v>0</v>
      </c>
      <c r="AN629" s="192">
        <v>0</v>
      </c>
      <c r="AO629" s="192">
        <v>0</v>
      </c>
      <c r="AP629" s="192">
        <v>0</v>
      </c>
      <c r="AQ629" s="192">
        <v>0</v>
      </c>
      <c r="AR629" s="192">
        <v>0</v>
      </c>
      <c r="AS629" s="192">
        <v>0</v>
      </c>
      <c r="AT629" s="192">
        <v>0</v>
      </c>
      <c r="AU629" s="83">
        <v>0</v>
      </c>
      <c r="AV629" s="637"/>
    </row>
    <row r="630" spans="1:48">
      <c r="A630" s="585"/>
      <c r="B630" s="588"/>
      <c r="C630" s="656"/>
      <c r="D630" s="577"/>
      <c r="E630" s="570"/>
      <c r="F630" s="567"/>
      <c r="G630" s="567"/>
      <c r="H630" s="594"/>
      <c r="I630" s="594"/>
      <c r="J630" s="561"/>
      <c r="K630" s="561"/>
      <c r="L630" s="564"/>
      <c r="M630" s="564"/>
      <c r="N630" s="83">
        <v>0</v>
      </c>
      <c r="O630" s="83">
        <v>0</v>
      </c>
      <c r="P630" s="83">
        <v>0</v>
      </c>
      <c r="Q630" s="83">
        <v>0</v>
      </c>
      <c r="R630" s="83">
        <v>0</v>
      </c>
      <c r="S630" s="83">
        <v>0</v>
      </c>
      <c r="T630" s="83">
        <v>0</v>
      </c>
      <c r="U630" s="83">
        <f t="shared" si="272"/>
        <v>0</v>
      </c>
      <c r="V630" s="170" t="s">
        <v>52</v>
      </c>
      <c r="W630" s="192">
        <v>0</v>
      </c>
      <c r="X630" s="192">
        <v>0</v>
      </c>
      <c r="Y630" s="192">
        <v>0</v>
      </c>
      <c r="Z630" s="192">
        <v>0</v>
      </c>
      <c r="AA630" s="192">
        <v>0</v>
      </c>
      <c r="AB630" s="192">
        <v>0</v>
      </c>
      <c r="AC630" s="192">
        <v>0</v>
      </c>
      <c r="AD630" s="192">
        <v>0</v>
      </c>
      <c r="AE630" s="192">
        <v>0</v>
      </c>
      <c r="AF630" s="192">
        <v>0</v>
      </c>
      <c r="AG630" s="192">
        <v>0</v>
      </c>
      <c r="AH630" s="83">
        <v>0</v>
      </c>
      <c r="AI630" s="83">
        <v>0</v>
      </c>
      <c r="AJ630" s="83">
        <v>0</v>
      </c>
      <c r="AK630" s="192">
        <v>0</v>
      </c>
      <c r="AL630" s="192">
        <v>0</v>
      </c>
      <c r="AM630" s="192">
        <v>0</v>
      </c>
      <c r="AN630" s="192">
        <v>0</v>
      </c>
      <c r="AO630" s="192">
        <v>0</v>
      </c>
      <c r="AP630" s="192">
        <v>0</v>
      </c>
      <c r="AQ630" s="192">
        <v>0</v>
      </c>
      <c r="AR630" s="192">
        <v>0</v>
      </c>
      <c r="AS630" s="192">
        <v>0</v>
      </c>
      <c r="AT630" s="192">
        <v>0</v>
      </c>
      <c r="AU630" s="83">
        <v>0</v>
      </c>
      <c r="AV630" s="638"/>
    </row>
    <row r="631" spans="1:48">
      <c r="A631" s="585"/>
      <c r="B631" s="589"/>
      <c r="C631" s="656"/>
      <c r="D631" s="578"/>
      <c r="E631" s="571"/>
      <c r="F631" s="568"/>
      <c r="G631" s="568"/>
      <c r="H631" s="595"/>
      <c r="I631" s="595"/>
      <c r="J631" s="562"/>
      <c r="K631" s="562"/>
      <c r="L631" s="565"/>
      <c r="M631" s="565"/>
      <c r="N631" s="88">
        <f>SUM(N625:N630)</f>
        <v>0</v>
      </c>
      <c r="O631" s="88">
        <f t="shared" ref="O631:T631" si="274">SUM(O625:O630)</f>
        <v>0</v>
      </c>
      <c r="P631" s="88">
        <f t="shared" si="274"/>
        <v>6.7500000000000004E-2</v>
      </c>
      <c r="Q631" s="175">
        <f t="shared" si="274"/>
        <v>27.314299999999999</v>
      </c>
      <c r="R631" s="175">
        <f t="shared" si="274"/>
        <v>16.509</v>
      </c>
      <c r="S631" s="175">
        <f t="shared" si="274"/>
        <v>0.8</v>
      </c>
      <c r="T631" s="175">
        <f t="shared" si="274"/>
        <v>6.3414999999999999</v>
      </c>
      <c r="U631" s="176">
        <f>SUM(N631:T631)</f>
        <v>51.032299999999992</v>
      </c>
      <c r="V631" s="177" t="s">
        <v>11</v>
      </c>
      <c r="W631" s="193">
        <f t="shared" ref="W631:AV631" si="275">SUM(W625:W630)</f>
        <v>27314.3</v>
      </c>
      <c r="X631" s="193">
        <f>X627</f>
        <v>703.1</v>
      </c>
      <c r="Y631" s="193">
        <f t="shared" ref="Y631:AG631" si="276">Y627</f>
        <v>0</v>
      </c>
      <c r="Z631" s="193">
        <f t="shared" si="276"/>
        <v>0</v>
      </c>
      <c r="AA631" s="193">
        <f t="shared" si="276"/>
        <v>0</v>
      </c>
      <c r="AB631" s="193">
        <f t="shared" si="276"/>
        <v>0</v>
      </c>
      <c r="AC631" s="193">
        <f t="shared" si="276"/>
        <v>0</v>
      </c>
      <c r="AD631" s="193">
        <f t="shared" si="276"/>
        <v>0</v>
      </c>
      <c r="AE631" s="193">
        <f t="shared" si="276"/>
        <v>0</v>
      </c>
      <c r="AF631" s="193">
        <f t="shared" si="276"/>
        <v>0</v>
      </c>
      <c r="AG631" s="193">
        <f t="shared" si="276"/>
        <v>703.1</v>
      </c>
      <c r="AH631" s="175">
        <f t="shared" si="275"/>
        <v>0</v>
      </c>
      <c r="AI631" s="175">
        <f t="shared" si="275"/>
        <v>0</v>
      </c>
      <c r="AJ631" s="175">
        <f t="shared" si="275"/>
        <v>0</v>
      </c>
      <c r="AK631" s="193">
        <f t="shared" si="275"/>
        <v>0</v>
      </c>
      <c r="AL631" s="193">
        <f t="shared" si="275"/>
        <v>0</v>
      </c>
      <c r="AM631" s="193">
        <f t="shared" si="275"/>
        <v>0</v>
      </c>
      <c r="AN631" s="193">
        <f t="shared" si="275"/>
        <v>0</v>
      </c>
      <c r="AO631" s="193">
        <f t="shared" si="275"/>
        <v>0</v>
      </c>
      <c r="AP631" s="193">
        <f t="shared" si="275"/>
        <v>0</v>
      </c>
      <c r="AQ631" s="193">
        <f t="shared" si="275"/>
        <v>0</v>
      </c>
      <c r="AR631" s="193">
        <f t="shared" si="275"/>
        <v>0</v>
      </c>
      <c r="AS631" s="193">
        <f t="shared" si="275"/>
        <v>0</v>
      </c>
      <c r="AT631" s="193">
        <f t="shared" si="275"/>
        <v>0</v>
      </c>
      <c r="AU631" s="175">
        <f t="shared" si="275"/>
        <v>0</v>
      </c>
      <c r="AV631" s="175">
        <f t="shared" si="275"/>
        <v>0</v>
      </c>
    </row>
    <row r="632" spans="1:48" ht="15.75" customHeight="1">
      <c r="A632" s="585"/>
      <c r="B632" s="587" t="s">
        <v>692</v>
      </c>
      <c r="C632" s="656" t="s">
        <v>693</v>
      </c>
      <c r="D632" s="576" t="s">
        <v>630</v>
      </c>
      <c r="E632" s="569" t="s">
        <v>694</v>
      </c>
      <c r="F632" s="82" t="s">
        <v>18</v>
      </c>
      <c r="G632" s="82" t="s">
        <v>20</v>
      </c>
      <c r="H632" s="82" t="s">
        <v>297</v>
      </c>
      <c r="I632" s="82" t="s">
        <v>297</v>
      </c>
      <c r="J632" s="560">
        <v>2020</v>
      </c>
      <c r="K632" s="560">
        <v>2022</v>
      </c>
      <c r="L632" s="563">
        <v>10.005000000000001</v>
      </c>
      <c r="M632" s="563">
        <f>Q639+R639+S639+T639</f>
        <v>7.8</v>
      </c>
      <c r="N632" s="83">
        <v>0</v>
      </c>
      <c r="O632" s="83">
        <v>0</v>
      </c>
      <c r="P632" s="83">
        <v>0</v>
      </c>
      <c r="Q632" s="83">
        <v>0</v>
      </c>
      <c r="R632" s="83">
        <v>0</v>
      </c>
      <c r="S632" s="83">
        <v>0</v>
      </c>
      <c r="T632" s="83">
        <v>0</v>
      </c>
      <c r="U632" s="83">
        <f>SUM(N632:T632)</f>
        <v>0</v>
      </c>
      <c r="V632" s="170" t="s">
        <v>3</v>
      </c>
      <c r="W632" s="192">
        <v>0</v>
      </c>
      <c r="X632" s="192">
        <v>0</v>
      </c>
      <c r="Y632" s="192">
        <v>0</v>
      </c>
      <c r="Z632" s="192">
        <v>0</v>
      </c>
      <c r="AA632" s="192">
        <v>0</v>
      </c>
      <c r="AB632" s="192">
        <v>0</v>
      </c>
      <c r="AC632" s="192">
        <v>0</v>
      </c>
      <c r="AD632" s="192">
        <v>0</v>
      </c>
      <c r="AE632" s="192">
        <v>0</v>
      </c>
      <c r="AF632" s="192">
        <v>0</v>
      </c>
      <c r="AG632" s="192">
        <v>0</v>
      </c>
      <c r="AH632" s="83">
        <v>0</v>
      </c>
      <c r="AI632" s="83">
        <v>0</v>
      </c>
      <c r="AJ632" s="83">
        <v>0</v>
      </c>
      <c r="AK632" s="192">
        <v>0</v>
      </c>
      <c r="AL632" s="192">
        <v>0</v>
      </c>
      <c r="AM632" s="192">
        <v>0</v>
      </c>
      <c r="AN632" s="192">
        <v>0</v>
      </c>
      <c r="AO632" s="192">
        <v>0</v>
      </c>
      <c r="AP632" s="192">
        <v>0</v>
      </c>
      <c r="AQ632" s="192">
        <v>0</v>
      </c>
      <c r="AR632" s="192">
        <v>0</v>
      </c>
      <c r="AS632" s="192">
        <v>0</v>
      </c>
      <c r="AT632" s="192">
        <v>0</v>
      </c>
      <c r="AU632" s="83">
        <v>0</v>
      </c>
      <c r="AV632" s="636" t="s">
        <v>997</v>
      </c>
    </row>
    <row r="633" spans="1:48" ht="15.75" customHeight="1">
      <c r="A633" s="585"/>
      <c r="B633" s="588"/>
      <c r="C633" s="656"/>
      <c r="D633" s="577"/>
      <c r="E633" s="570"/>
      <c r="F633" s="82" t="s">
        <v>19</v>
      </c>
      <c r="G633" s="82" t="s">
        <v>22</v>
      </c>
      <c r="H633" s="82" t="s">
        <v>297</v>
      </c>
      <c r="I633" s="82" t="s">
        <v>297</v>
      </c>
      <c r="J633" s="561"/>
      <c r="K633" s="561"/>
      <c r="L633" s="564"/>
      <c r="M633" s="564"/>
      <c r="N633" s="9">
        <v>0</v>
      </c>
      <c r="O633" s="9">
        <v>0</v>
      </c>
      <c r="P633" s="9">
        <v>2.2053400000000001</v>
      </c>
      <c r="Q633" s="83">
        <v>1.21526</v>
      </c>
      <c r="R633" s="83">
        <v>0</v>
      </c>
      <c r="S633" s="83">
        <v>0</v>
      </c>
      <c r="T633" s="83">
        <v>0</v>
      </c>
      <c r="U633" s="83">
        <f t="shared" ref="U633:U639" si="277">SUM(N633:T633)</f>
        <v>3.4206000000000003</v>
      </c>
      <c r="V633" s="171" t="s">
        <v>8</v>
      </c>
      <c r="W633" s="192">
        <v>1215.26</v>
      </c>
      <c r="X633" s="192">
        <v>0</v>
      </c>
      <c r="Y633" s="192">
        <v>0</v>
      </c>
      <c r="Z633" s="192">
        <v>0</v>
      </c>
      <c r="AA633" s="192">
        <v>0</v>
      </c>
      <c r="AB633" s="192">
        <v>0</v>
      </c>
      <c r="AC633" s="192">
        <v>0</v>
      </c>
      <c r="AD633" s="192">
        <v>0</v>
      </c>
      <c r="AE633" s="192">
        <v>0</v>
      </c>
      <c r="AF633" s="192">
        <v>0</v>
      </c>
      <c r="AG633" s="192">
        <v>0</v>
      </c>
      <c r="AH633" s="83">
        <v>0</v>
      </c>
      <c r="AI633" s="83">
        <v>0</v>
      </c>
      <c r="AJ633" s="83">
        <v>0</v>
      </c>
      <c r="AK633" s="192">
        <v>0</v>
      </c>
      <c r="AL633" s="192">
        <v>0</v>
      </c>
      <c r="AM633" s="192">
        <v>0</v>
      </c>
      <c r="AN633" s="192">
        <v>0</v>
      </c>
      <c r="AO633" s="192">
        <v>0</v>
      </c>
      <c r="AP633" s="192">
        <v>0</v>
      </c>
      <c r="AQ633" s="192">
        <v>0</v>
      </c>
      <c r="AR633" s="192">
        <v>0</v>
      </c>
      <c r="AS633" s="192">
        <v>0</v>
      </c>
      <c r="AT633" s="192">
        <v>0</v>
      </c>
      <c r="AU633" s="83">
        <v>0</v>
      </c>
      <c r="AV633" s="637"/>
    </row>
    <row r="634" spans="1:48" ht="15.75" customHeight="1">
      <c r="A634" s="585"/>
      <c r="B634" s="588"/>
      <c r="C634" s="656"/>
      <c r="D634" s="577"/>
      <c r="E634" s="570"/>
      <c r="F634" s="566" t="s">
        <v>39</v>
      </c>
      <c r="G634" s="566" t="s">
        <v>21</v>
      </c>
      <c r="H634" s="593">
        <v>1500</v>
      </c>
      <c r="I634" s="566" t="s">
        <v>370</v>
      </c>
      <c r="J634" s="561"/>
      <c r="K634" s="561"/>
      <c r="L634" s="564"/>
      <c r="M634" s="564"/>
      <c r="N634" s="83">
        <v>0</v>
      </c>
      <c r="O634" s="83">
        <v>0</v>
      </c>
      <c r="P634" s="83">
        <v>0</v>
      </c>
      <c r="Q634" s="83">
        <v>0</v>
      </c>
      <c r="R634" s="83">
        <v>0.61240000000000006</v>
      </c>
      <c r="S634" s="83">
        <v>5.97234</v>
      </c>
      <c r="T634" s="83">
        <v>0</v>
      </c>
      <c r="U634" s="83">
        <f>SUM(N634:T634)</f>
        <v>6.58474</v>
      </c>
      <c r="V634" s="170" t="s">
        <v>50</v>
      </c>
      <c r="W634" s="192">
        <v>0</v>
      </c>
      <c r="X634" s="192">
        <f>X635+X636</f>
        <v>87.25</v>
      </c>
      <c r="Y634" s="192">
        <f t="shared" ref="Y634:AG634" si="278">Y635+Y636</f>
        <v>0</v>
      </c>
      <c r="Z634" s="192">
        <f t="shared" si="278"/>
        <v>0</v>
      </c>
      <c r="AA634" s="192">
        <f t="shared" si="278"/>
        <v>0</v>
      </c>
      <c r="AB634" s="192">
        <f t="shared" si="278"/>
        <v>0</v>
      </c>
      <c r="AC634" s="192">
        <f t="shared" si="278"/>
        <v>0</v>
      </c>
      <c r="AD634" s="192">
        <f t="shared" si="278"/>
        <v>0</v>
      </c>
      <c r="AE634" s="192">
        <f t="shared" si="278"/>
        <v>0</v>
      </c>
      <c r="AF634" s="192">
        <f t="shared" si="278"/>
        <v>0</v>
      </c>
      <c r="AG634" s="192">
        <f t="shared" si="278"/>
        <v>0</v>
      </c>
      <c r="AH634" s="83">
        <v>0</v>
      </c>
      <c r="AI634" s="83">
        <v>0</v>
      </c>
      <c r="AJ634" s="83">
        <v>0</v>
      </c>
      <c r="AK634" s="192">
        <v>0</v>
      </c>
      <c r="AL634" s="192">
        <v>0</v>
      </c>
      <c r="AM634" s="192">
        <v>0</v>
      </c>
      <c r="AN634" s="192">
        <v>0</v>
      </c>
      <c r="AO634" s="192">
        <v>0</v>
      </c>
      <c r="AP634" s="192">
        <v>0</v>
      </c>
      <c r="AQ634" s="192">
        <v>0</v>
      </c>
      <c r="AR634" s="192">
        <v>0</v>
      </c>
      <c r="AS634" s="192">
        <v>0</v>
      </c>
      <c r="AT634" s="192">
        <v>0</v>
      </c>
      <c r="AU634" s="83">
        <v>0</v>
      </c>
      <c r="AV634" s="637"/>
    </row>
    <row r="635" spans="1:48" s="275" customFormat="1" ht="15.75" customHeight="1">
      <c r="A635" s="585"/>
      <c r="B635" s="588"/>
      <c r="C635" s="656"/>
      <c r="D635" s="577"/>
      <c r="E635" s="570"/>
      <c r="F635" s="567"/>
      <c r="G635" s="567"/>
      <c r="H635" s="594"/>
      <c r="I635" s="567"/>
      <c r="J635" s="561"/>
      <c r="K635" s="561"/>
      <c r="L635" s="564"/>
      <c r="M635" s="564"/>
      <c r="N635" s="282"/>
      <c r="O635" s="282"/>
      <c r="P635" s="282"/>
      <c r="Q635" s="282"/>
      <c r="R635" s="282"/>
      <c r="S635" s="282"/>
      <c r="T635" s="282"/>
      <c r="U635" s="282"/>
      <c r="V635" s="353" t="s">
        <v>1026</v>
      </c>
      <c r="W635" s="359"/>
      <c r="X635" s="359">
        <v>46</v>
      </c>
      <c r="Y635" s="359"/>
      <c r="Z635" s="359"/>
      <c r="AA635" s="359"/>
      <c r="AB635" s="359"/>
      <c r="AC635" s="359"/>
      <c r="AD635" s="359"/>
      <c r="AE635" s="359"/>
      <c r="AF635" s="359"/>
      <c r="AG635" s="359"/>
      <c r="AH635" s="282"/>
      <c r="AI635" s="282"/>
      <c r="AJ635" s="282"/>
      <c r="AK635" s="359"/>
      <c r="AL635" s="359"/>
      <c r="AM635" s="359"/>
      <c r="AN635" s="359"/>
      <c r="AO635" s="359"/>
      <c r="AP635" s="359"/>
      <c r="AQ635" s="359"/>
      <c r="AR635" s="359"/>
      <c r="AS635" s="359"/>
      <c r="AT635" s="359"/>
      <c r="AU635" s="282"/>
      <c r="AV635" s="637"/>
    </row>
    <row r="636" spans="1:48" s="275" customFormat="1" ht="15.75" customHeight="1">
      <c r="A636" s="585"/>
      <c r="B636" s="588"/>
      <c r="C636" s="656"/>
      <c r="D636" s="577"/>
      <c r="E636" s="570"/>
      <c r="F636" s="567"/>
      <c r="G636" s="567"/>
      <c r="H636" s="594"/>
      <c r="I636" s="567"/>
      <c r="J636" s="561"/>
      <c r="K636" s="561"/>
      <c r="L636" s="564"/>
      <c r="M636" s="564"/>
      <c r="N636" s="282"/>
      <c r="O636" s="282"/>
      <c r="P636" s="282"/>
      <c r="Q636" s="282"/>
      <c r="R636" s="282"/>
      <c r="S636" s="282"/>
      <c r="T636" s="282"/>
      <c r="U636" s="282"/>
      <c r="V636" s="353" t="s">
        <v>973</v>
      </c>
      <c r="W636" s="359"/>
      <c r="X636" s="359">
        <v>41.25</v>
      </c>
      <c r="Y636" s="359"/>
      <c r="Z636" s="359"/>
      <c r="AA636" s="359"/>
      <c r="AB636" s="359"/>
      <c r="AC636" s="359"/>
      <c r="AD636" s="359"/>
      <c r="AE636" s="359"/>
      <c r="AF636" s="359"/>
      <c r="AG636" s="359"/>
      <c r="AH636" s="282"/>
      <c r="AI636" s="282"/>
      <c r="AJ636" s="282"/>
      <c r="AK636" s="359"/>
      <c r="AL636" s="359"/>
      <c r="AM636" s="359"/>
      <c r="AN636" s="359"/>
      <c r="AO636" s="359"/>
      <c r="AP636" s="359"/>
      <c r="AQ636" s="359"/>
      <c r="AR636" s="359"/>
      <c r="AS636" s="359"/>
      <c r="AT636" s="359"/>
      <c r="AU636" s="282"/>
      <c r="AV636" s="637"/>
    </row>
    <row r="637" spans="1:48">
      <c r="A637" s="585"/>
      <c r="B637" s="588"/>
      <c r="C637" s="656"/>
      <c r="D637" s="577"/>
      <c r="E637" s="570"/>
      <c r="F637" s="567"/>
      <c r="G637" s="567"/>
      <c r="H637" s="594"/>
      <c r="I637" s="567"/>
      <c r="J637" s="561"/>
      <c r="K637" s="561"/>
      <c r="L637" s="564"/>
      <c r="M637" s="564"/>
      <c r="N637" s="83">
        <v>0</v>
      </c>
      <c r="O637" s="83">
        <v>0</v>
      </c>
      <c r="P637" s="83">
        <v>0</v>
      </c>
      <c r="Q637" s="83">
        <v>0</v>
      </c>
      <c r="R637" s="83">
        <v>0</v>
      </c>
      <c r="S637" s="83">
        <v>0</v>
      </c>
      <c r="T637" s="83">
        <v>0</v>
      </c>
      <c r="U637" s="83">
        <f t="shared" si="277"/>
        <v>0</v>
      </c>
      <c r="V637" s="170" t="s">
        <v>51</v>
      </c>
      <c r="W637" s="192">
        <v>0</v>
      </c>
      <c r="X637" s="192">
        <v>0</v>
      </c>
      <c r="Y637" s="192">
        <v>0</v>
      </c>
      <c r="Z637" s="192">
        <v>0</v>
      </c>
      <c r="AA637" s="192">
        <v>0</v>
      </c>
      <c r="AB637" s="192">
        <v>0</v>
      </c>
      <c r="AC637" s="192">
        <v>0</v>
      </c>
      <c r="AD637" s="192">
        <v>0</v>
      </c>
      <c r="AE637" s="192">
        <v>0</v>
      </c>
      <c r="AF637" s="192">
        <v>0</v>
      </c>
      <c r="AG637" s="192">
        <v>0</v>
      </c>
      <c r="AH637" s="83">
        <v>0</v>
      </c>
      <c r="AI637" s="83">
        <v>0</v>
      </c>
      <c r="AJ637" s="83">
        <v>0</v>
      </c>
      <c r="AK637" s="192">
        <v>0</v>
      </c>
      <c r="AL637" s="192">
        <v>0</v>
      </c>
      <c r="AM637" s="192">
        <v>0</v>
      </c>
      <c r="AN637" s="192">
        <v>0</v>
      </c>
      <c r="AO637" s="192">
        <v>0</v>
      </c>
      <c r="AP637" s="192">
        <v>0</v>
      </c>
      <c r="AQ637" s="192">
        <v>0</v>
      </c>
      <c r="AR637" s="192">
        <v>0</v>
      </c>
      <c r="AS637" s="192">
        <v>0</v>
      </c>
      <c r="AT637" s="192">
        <v>0</v>
      </c>
      <c r="AU637" s="83">
        <v>0</v>
      </c>
      <c r="AV637" s="637"/>
    </row>
    <row r="638" spans="1:48">
      <c r="A638" s="585"/>
      <c r="B638" s="588"/>
      <c r="C638" s="656"/>
      <c r="D638" s="577"/>
      <c r="E638" s="570"/>
      <c r="F638" s="567"/>
      <c r="G638" s="567"/>
      <c r="H638" s="594"/>
      <c r="I638" s="567"/>
      <c r="J638" s="561"/>
      <c r="K638" s="561"/>
      <c r="L638" s="564"/>
      <c r="M638" s="564"/>
      <c r="N638" s="86">
        <v>0</v>
      </c>
      <c r="O638" s="86">
        <v>0</v>
      </c>
      <c r="P638" s="86">
        <v>0</v>
      </c>
      <c r="Q638" s="86">
        <v>0</v>
      </c>
      <c r="R638" s="86">
        <v>0</v>
      </c>
      <c r="S638" s="86">
        <v>0</v>
      </c>
      <c r="T638" s="86">
        <v>0</v>
      </c>
      <c r="U638" s="83">
        <f t="shared" si="277"/>
        <v>0</v>
      </c>
      <c r="V638" s="170" t="s">
        <v>52</v>
      </c>
      <c r="W638" s="207">
        <v>0</v>
      </c>
      <c r="X638" s="207">
        <v>0</v>
      </c>
      <c r="Y638" s="207">
        <v>0</v>
      </c>
      <c r="Z638" s="207">
        <v>0</v>
      </c>
      <c r="AA638" s="207">
        <v>0</v>
      </c>
      <c r="AB638" s="207">
        <v>0</v>
      </c>
      <c r="AC638" s="207">
        <v>0</v>
      </c>
      <c r="AD638" s="207">
        <v>0</v>
      </c>
      <c r="AE638" s="207">
        <v>0</v>
      </c>
      <c r="AF638" s="207">
        <v>0</v>
      </c>
      <c r="AG638" s="207">
        <v>0</v>
      </c>
      <c r="AH638" s="86">
        <v>0</v>
      </c>
      <c r="AI638" s="86">
        <v>0</v>
      </c>
      <c r="AJ638" s="86">
        <v>0</v>
      </c>
      <c r="AK638" s="207">
        <v>0</v>
      </c>
      <c r="AL638" s="207">
        <v>0</v>
      </c>
      <c r="AM638" s="207">
        <v>0</v>
      </c>
      <c r="AN638" s="207">
        <v>0</v>
      </c>
      <c r="AO638" s="207">
        <v>0</v>
      </c>
      <c r="AP638" s="207">
        <v>0</v>
      </c>
      <c r="AQ638" s="207">
        <v>0</v>
      </c>
      <c r="AR638" s="207">
        <v>0</v>
      </c>
      <c r="AS638" s="207">
        <v>0</v>
      </c>
      <c r="AT638" s="207">
        <v>0</v>
      </c>
      <c r="AU638" s="86">
        <v>0</v>
      </c>
      <c r="AV638" s="638"/>
    </row>
    <row r="639" spans="1:48">
      <c r="A639" s="586"/>
      <c r="B639" s="589"/>
      <c r="C639" s="656"/>
      <c r="D639" s="578"/>
      <c r="E639" s="571"/>
      <c r="F639" s="568"/>
      <c r="G639" s="568"/>
      <c r="H639" s="595"/>
      <c r="I639" s="568"/>
      <c r="J639" s="562"/>
      <c r="K639" s="562"/>
      <c r="L639" s="565"/>
      <c r="M639" s="565"/>
      <c r="N639" s="88">
        <f>SUM(N632:N638)</f>
        <v>0</v>
      </c>
      <c r="O639" s="88">
        <f t="shared" ref="O639:T639" si="279">SUM(O632:O638)</f>
        <v>0</v>
      </c>
      <c r="P639" s="88">
        <f t="shared" si="279"/>
        <v>2.2053400000000001</v>
      </c>
      <c r="Q639" s="175">
        <f t="shared" si="279"/>
        <v>1.21526</v>
      </c>
      <c r="R639" s="175">
        <f t="shared" si="279"/>
        <v>0.61240000000000006</v>
      </c>
      <c r="S639" s="175">
        <f t="shared" si="279"/>
        <v>5.97234</v>
      </c>
      <c r="T639" s="175">
        <f t="shared" si="279"/>
        <v>0</v>
      </c>
      <c r="U639" s="176">
        <f t="shared" si="277"/>
        <v>10.00534</v>
      </c>
      <c r="V639" s="177" t="s">
        <v>11</v>
      </c>
      <c r="W639" s="193">
        <f t="shared" ref="W639:AV639" si="280">SUM(W632:W638)</f>
        <v>1215.26</v>
      </c>
      <c r="X639" s="193">
        <f>X634</f>
        <v>87.25</v>
      </c>
      <c r="Y639" s="193">
        <f t="shared" ref="Y639:AG639" si="281">Y634</f>
        <v>0</v>
      </c>
      <c r="Z639" s="193">
        <f t="shared" si="281"/>
        <v>0</v>
      </c>
      <c r="AA639" s="193">
        <f t="shared" si="281"/>
        <v>0</v>
      </c>
      <c r="AB639" s="193">
        <f t="shared" si="281"/>
        <v>0</v>
      </c>
      <c r="AC639" s="193">
        <f t="shared" si="281"/>
        <v>0</v>
      </c>
      <c r="AD639" s="193">
        <f t="shared" si="281"/>
        <v>0</v>
      </c>
      <c r="AE639" s="193">
        <f t="shared" si="281"/>
        <v>0</v>
      </c>
      <c r="AF639" s="193">
        <f t="shared" si="281"/>
        <v>0</v>
      </c>
      <c r="AG639" s="193">
        <f t="shared" si="281"/>
        <v>0</v>
      </c>
      <c r="AH639" s="175">
        <f t="shared" si="280"/>
        <v>0</v>
      </c>
      <c r="AI639" s="175">
        <f t="shared" si="280"/>
        <v>0</v>
      </c>
      <c r="AJ639" s="175">
        <f t="shared" si="280"/>
        <v>0</v>
      </c>
      <c r="AK639" s="193">
        <f t="shared" si="280"/>
        <v>0</v>
      </c>
      <c r="AL639" s="193">
        <f t="shared" si="280"/>
        <v>0</v>
      </c>
      <c r="AM639" s="193">
        <f t="shared" si="280"/>
        <v>0</v>
      </c>
      <c r="AN639" s="193">
        <f t="shared" si="280"/>
        <v>0</v>
      </c>
      <c r="AO639" s="193">
        <f t="shared" si="280"/>
        <v>0</v>
      </c>
      <c r="AP639" s="193">
        <f t="shared" si="280"/>
        <v>0</v>
      </c>
      <c r="AQ639" s="193">
        <f t="shared" si="280"/>
        <v>0</v>
      </c>
      <c r="AR639" s="193">
        <f t="shared" si="280"/>
        <v>0</v>
      </c>
      <c r="AS639" s="193">
        <f t="shared" si="280"/>
        <v>0</v>
      </c>
      <c r="AT639" s="193">
        <f t="shared" si="280"/>
        <v>0</v>
      </c>
      <c r="AU639" s="175">
        <f t="shared" si="280"/>
        <v>0</v>
      </c>
      <c r="AV639" s="175">
        <f t="shared" si="280"/>
        <v>0</v>
      </c>
    </row>
    <row r="640" spans="1:48" ht="19.5" hidden="1" customHeight="1">
      <c r="A640" s="556" t="s">
        <v>643</v>
      </c>
      <c r="B640" s="557"/>
      <c r="C640" s="557"/>
      <c r="D640" s="557"/>
      <c r="E640" s="557"/>
      <c r="F640" s="557"/>
      <c r="G640" s="557"/>
      <c r="H640" s="557"/>
      <c r="I640" s="557"/>
      <c r="J640" s="557"/>
      <c r="K640" s="557"/>
      <c r="L640" s="557"/>
      <c r="M640" s="557"/>
      <c r="N640" s="557"/>
      <c r="O640" s="557"/>
      <c r="P640" s="557"/>
      <c r="Q640" s="557"/>
      <c r="R640" s="557"/>
      <c r="S640" s="557"/>
      <c r="T640" s="557"/>
      <c r="U640" s="557"/>
      <c r="V640" s="557"/>
      <c r="W640" s="558"/>
      <c r="X640" s="558"/>
      <c r="Y640" s="558"/>
      <c r="Z640" s="558"/>
      <c r="AA640" s="558"/>
      <c r="AB640" s="558"/>
      <c r="AC640" s="558"/>
      <c r="AD640" s="558"/>
      <c r="AE640" s="558"/>
      <c r="AF640" s="558"/>
      <c r="AG640" s="558"/>
      <c r="AH640" s="558"/>
      <c r="AI640" s="558"/>
      <c r="AJ640" s="558"/>
      <c r="AK640" s="558"/>
      <c r="AL640" s="558"/>
      <c r="AM640" s="558"/>
      <c r="AN640" s="558"/>
      <c r="AO640" s="558"/>
      <c r="AP640" s="558"/>
      <c r="AQ640" s="558"/>
      <c r="AR640" s="558"/>
      <c r="AS640" s="558"/>
      <c r="AT640" s="558"/>
      <c r="AU640" s="558"/>
      <c r="AV640" s="559"/>
    </row>
    <row r="641" spans="1:48" hidden="1">
      <c r="A641" s="596" t="s">
        <v>644</v>
      </c>
      <c r="B641" s="597"/>
      <c r="C641" s="597"/>
      <c r="D641" s="597"/>
      <c r="E641" s="597"/>
      <c r="F641" s="597"/>
      <c r="G641" s="597"/>
      <c r="H641" s="597"/>
      <c r="I641" s="597"/>
      <c r="J641" s="597"/>
      <c r="K641" s="597"/>
      <c r="L641" s="597"/>
      <c r="M641" s="597"/>
      <c r="N641" s="597"/>
      <c r="O641" s="597"/>
      <c r="P641" s="597"/>
      <c r="Q641" s="597"/>
      <c r="R641" s="597"/>
      <c r="S641" s="597"/>
      <c r="T641" s="597"/>
      <c r="U641" s="597"/>
      <c r="V641" s="598"/>
      <c r="W641" s="190"/>
      <c r="X641" s="190"/>
      <c r="Y641" s="190"/>
      <c r="Z641" s="190"/>
      <c r="AA641" s="190"/>
      <c r="AB641" s="190"/>
      <c r="AC641" s="190"/>
      <c r="AD641" s="190"/>
      <c r="AE641" s="190"/>
      <c r="AF641" s="190"/>
      <c r="AG641" s="190"/>
      <c r="AH641" s="188"/>
      <c r="AI641" s="188"/>
      <c r="AJ641" s="188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  <c r="AU641" s="188"/>
      <c r="AV641" s="302"/>
    </row>
    <row r="642" spans="1:48" ht="15.75" hidden="1" customHeight="1">
      <c r="A642" s="92"/>
      <c r="B642" s="542" t="s">
        <v>44</v>
      </c>
      <c r="C642" s="543"/>
      <c r="D642" s="543"/>
      <c r="E642" s="543"/>
      <c r="F642" s="543"/>
      <c r="G642" s="543"/>
      <c r="H642" s="543"/>
      <c r="I642" s="543"/>
      <c r="J642" s="543"/>
      <c r="K642" s="543"/>
      <c r="L642" s="543"/>
      <c r="M642" s="599"/>
      <c r="N642" s="85"/>
      <c r="O642" s="85"/>
      <c r="P642" s="85"/>
      <c r="Q642" s="85"/>
      <c r="R642" s="85"/>
      <c r="S642" s="85"/>
      <c r="T642" s="85"/>
      <c r="U642" s="9"/>
      <c r="V642" s="172"/>
      <c r="W642" s="190"/>
      <c r="X642" s="190"/>
      <c r="Y642" s="190"/>
      <c r="Z642" s="190"/>
      <c r="AA642" s="190"/>
      <c r="AB642" s="190"/>
      <c r="AC642" s="190"/>
      <c r="AD642" s="190"/>
      <c r="AE642" s="190"/>
      <c r="AF642" s="190"/>
      <c r="AG642" s="190"/>
      <c r="AH642" s="188"/>
      <c r="AI642" s="188"/>
      <c r="AJ642" s="188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88"/>
      <c r="AV642" s="302"/>
    </row>
    <row r="643" spans="1:48" ht="15.75" hidden="1" customHeight="1">
      <c r="A643" s="600"/>
      <c r="B643" s="601"/>
      <c r="C643" s="601"/>
      <c r="D643" s="601"/>
      <c r="E643" s="602"/>
      <c r="F643" s="47"/>
      <c r="G643" s="47"/>
      <c r="H643" s="47"/>
      <c r="I643" s="47"/>
      <c r="J643" s="47"/>
      <c r="K643" s="47"/>
      <c r="L643" s="47"/>
      <c r="M643" s="47"/>
      <c r="N643" s="85">
        <f t="shared" ref="N643:U644" si="282">N632+N625+N619+N611+N603+N597+N589+N583+N573+N567+N561+N555+N543+N537+N531</f>
        <v>0</v>
      </c>
      <c r="O643" s="85">
        <f t="shared" si="282"/>
        <v>0</v>
      </c>
      <c r="P643" s="85">
        <f t="shared" si="282"/>
        <v>0</v>
      </c>
      <c r="Q643" s="85">
        <f t="shared" si="282"/>
        <v>0</v>
      </c>
      <c r="R643" s="85">
        <f t="shared" si="282"/>
        <v>0</v>
      </c>
      <c r="S643" s="85">
        <f t="shared" si="282"/>
        <v>0</v>
      </c>
      <c r="T643" s="85">
        <f t="shared" si="282"/>
        <v>0</v>
      </c>
      <c r="U643" s="85">
        <f t="shared" si="282"/>
        <v>0</v>
      </c>
      <c r="V643" s="172" t="s">
        <v>3</v>
      </c>
      <c r="W643" s="191">
        <f t="shared" ref="W643:AU643" si="283">W632+W625+W619+W611+W603+W597+W589+W583+W573+W567+W561+W555+W543+W537+W531</f>
        <v>0</v>
      </c>
      <c r="X643" s="191">
        <f t="shared" si="283"/>
        <v>0</v>
      </c>
      <c r="Y643" s="191">
        <f t="shared" si="283"/>
        <v>0</v>
      </c>
      <c r="Z643" s="191">
        <f t="shared" si="283"/>
        <v>0</v>
      </c>
      <c r="AA643" s="191">
        <f t="shared" si="283"/>
        <v>0</v>
      </c>
      <c r="AB643" s="191">
        <f t="shared" si="283"/>
        <v>0</v>
      </c>
      <c r="AC643" s="191">
        <f t="shared" si="283"/>
        <v>0</v>
      </c>
      <c r="AD643" s="191">
        <f t="shared" si="283"/>
        <v>0</v>
      </c>
      <c r="AE643" s="191">
        <f t="shared" si="283"/>
        <v>0</v>
      </c>
      <c r="AF643" s="191">
        <f t="shared" si="283"/>
        <v>0</v>
      </c>
      <c r="AG643" s="191">
        <f t="shared" si="283"/>
        <v>0</v>
      </c>
      <c r="AH643" s="85">
        <f t="shared" si="283"/>
        <v>0</v>
      </c>
      <c r="AI643" s="85">
        <f t="shared" si="283"/>
        <v>0</v>
      </c>
      <c r="AJ643" s="85">
        <f t="shared" si="283"/>
        <v>0</v>
      </c>
      <c r="AK643" s="191">
        <f t="shared" si="283"/>
        <v>0</v>
      </c>
      <c r="AL643" s="191">
        <f t="shared" si="283"/>
        <v>0</v>
      </c>
      <c r="AM643" s="191">
        <f t="shared" si="283"/>
        <v>0</v>
      </c>
      <c r="AN643" s="191">
        <f t="shared" si="283"/>
        <v>0</v>
      </c>
      <c r="AO643" s="191">
        <f t="shared" si="283"/>
        <v>0</v>
      </c>
      <c r="AP643" s="191">
        <f t="shared" si="283"/>
        <v>0</v>
      </c>
      <c r="AQ643" s="191">
        <f t="shared" si="283"/>
        <v>0</v>
      </c>
      <c r="AR643" s="191">
        <f t="shared" si="283"/>
        <v>0</v>
      </c>
      <c r="AS643" s="191">
        <f t="shared" si="283"/>
        <v>0</v>
      </c>
      <c r="AT643" s="191">
        <f t="shared" si="283"/>
        <v>0</v>
      </c>
      <c r="AU643" s="85">
        <f t="shared" si="283"/>
        <v>0</v>
      </c>
      <c r="AV643" s="302"/>
    </row>
    <row r="644" spans="1:48" ht="15.75" hidden="1" customHeight="1">
      <c r="A644" s="603"/>
      <c r="B644" s="604"/>
      <c r="C644" s="604"/>
      <c r="D644" s="604"/>
      <c r="E644" s="605"/>
      <c r="F644" s="47"/>
      <c r="G644" s="47"/>
      <c r="H644" s="47"/>
      <c r="I644" s="47"/>
      <c r="J644" s="47"/>
      <c r="K644" s="47"/>
      <c r="L644" s="47"/>
      <c r="M644" s="47"/>
      <c r="N644" s="85">
        <f t="shared" si="282"/>
        <v>24.18074</v>
      </c>
      <c r="O644" s="85">
        <f t="shared" si="282"/>
        <v>32.372579999999999</v>
      </c>
      <c r="P644" s="85">
        <f t="shared" si="282"/>
        <v>30.313510000000001</v>
      </c>
      <c r="Q644" s="85">
        <f t="shared" si="282"/>
        <v>147.40925999999999</v>
      </c>
      <c r="R644" s="85">
        <f t="shared" si="282"/>
        <v>180.87530999999998</v>
      </c>
      <c r="S644" s="85">
        <f t="shared" si="282"/>
        <v>110.313715</v>
      </c>
      <c r="T644" s="85">
        <f t="shared" si="282"/>
        <v>85.125534999999999</v>
      </c>
      <c r="U644" s="85">
        <f t="shared" si="282"/>
        <v>610.59064999999987</v>
      </c>
      <c r="V644" s="172" t="s">
        <v>8</v>
      </c>
      <c r="W644" s="191">
        <f t="shared" ref="W644:AU644" si="284">W633+W626+W620+W612+W604+W598+W590+W584+W574+W568+W562+W556+W544+W538+W532</f>
        <v>147409.25999999998</v>
      </c>
      <c r="X644" s="191">
        <f t="shared" si="284"/>
        <v>62.993000000000002</v>
      </c>
      <c r="Y644" s="191">
        <f t="shared" si="284"/>
        <v>0</v>
      </c>
      <c r="Z644" s="191">
        <f t="shared" si="284"/>
        <v>0</v>
      </c>
      <c r="AA644" s="191">
        <f t="shared" si="284"/>
        <v>0</v>
      </c>
      <c r="AB644" s="191">
        <f t="shared" si="284"/>
        <v>0</v>
      </c>
      <c r="AC644" s="191">
        <f t="shared" si="284"/>
        <v>0</v>
      </c>
      <c r="AD644" s="191">
        <f t="shared" si="284"/>
        <v>0</v>
      </c>
      <c r="AE644" s="191">
        <f t="shared" si="284"/>
        <v>0</v>
      </c>
      <c r="AF644" s="191">
        <f t="shared" si="284"/>
        <v>0</v>
      </c>
      <c r="AG644" s="191">
        <f t="shared" si="284"/>
        <v>0</v>
      </c>
      <c r="AH644" s="85">
        <f t="shared" si="284"/>
        <v>0</v>
      </c>
      <c r="AI644" s="85">
        <f t="shared" si="284"/>
        <v>0</v>
      </c>
      <c r="AJ644" s="85">
        <f t="shared" si="284"/>
        <v>0</v>
      </c>
      <c r="AK644" s="191">
        <f t="shared" si="284"/>
        <v>1138.73</v>
      </c>
      <c r="AL644" s="191">
        <f t="shared" si="284"/>
        <v>0</v>
      </c>
      <c r="AM644" s="191">
        <f t="shared" si="284"/>
        <v>0</v>
      </c>
      <c r="AN644" s="191">
        <f t="shared" si="284"/>
        <v>0</v>
      </c>
      <c r="AO644" s="191">
        <f t="shared" si="284"/>
        <v>0</v>
      </c>
      <c r="AP644" s="191">
        <f t="shared" si="284"/>
        <v>0</v>
      </c>
      <c r="AQ644" s="191">
        <f t="shared" si="284"/>
        <v>0</v>
      </c>
      <c r="AR644" s="191">
        <f t="shared" si="284"/>
        <v>0</v>
      </c>
      <c r="AS644" s="191">
        <f t="shared" si="284"/>
        <v>0</v>
      </c>
      <c r="AT644" s="191">
        <f t="shared" si="284"/>
        <v>0</v>
      </c>
      <c r="AU644" s="85">
        <f t="shared" si="284"/>
        <v>0</v>
      </c>
      <c r="AV644" s="302"/>
    </row>
    <row r="645" spans="1:48" ht="31.5" hidden="1">
      <c r="A645" s="603"/>
      <c r="B645" s="604"/>
      <c r="C645" s="604"/>
      <c r="D645" s="604"/>
      <c r="E645" s="605"/>
      <c r="F645" s="47"/>
      <c r="G645" s="47"/>
      <c r="H645" s="47"/>
      <c r="I645" s="47"/>
      <c r="J645" s="47"/>
      <c r="K645" s="47"/>
      <c r="L645" s="47"/>
      <c r="M645" s="47"/>
      <c r="N645" s="85">
        <f t="shared" ref="N645:U645" si="285">N634+N627+N621+N613+N606+N599+N591+N585+N578+N569+N563+N557+N547+N539+N533</f>
        <v>0</v>
      </c>
      <c r="O645" s="85">
        <f t="shared" si="285"/>
        <v>0</v>
      </c>
      <c r="P645" s="85">
        <f t="shared" si="285"/>
        <v>0</v>
      </c>
      <c r="Q645" s="85">
        <f t="shared" si="285"/>
        <v>0</v>
      </c>
      <c r="R645" s="85">
        <f t="shared" si="285"/>
        <v>19.252040000000001</v>
      </c>
      <c r="S645" s="85">
        <f t="shared" si="285"/>
        <v>33.78904</v>
      </c>
      <c r="T645" s="85">
        <f t="shared" si="285"/>
        <v>69.198890000000006</v>
      </c>
      <c r="U645" s="85">
        <f t="shared" si="285"/>
        <v>122.23997</v>
      </c>
      <c r="V645" s="172" t="s">
        <v>50</v>
      </c>
      <c r="W645" s="191">
        <f t="shared" ref="W645:AU645" si="286">W634+W627+W621+W613+W606+W599+W591+W585+W578+W569+W563+W557+W547+W539+W533</f>
        <v>0</v>
      </c>
      <c r="X645" s="191">
        <f t="shared" si="286"/>
        <v>790.35</v>
      </c>
      <c r="Y645" s="191">
        <f t="shared" si="286"/>
        <v>0</v>
      </c>
      <c r="Z645" s="191">
        <f t="shared" si="286"/>
        <v>0</v>
      </c>
      <c r="AA645" s="191">
        <f t="shared" si="286"/>
        <v>0</v>
      </c>
      <c r="AB645" s="191">
        <f t="shared" si="286"/>
        <v>0</v>
      </c>
      <c r="AC645" s="191">
        <f t="shared" si="286"/>
        <v>0</v>
      </c>
      <c r="AD645" s="191">
        <f t="shared" si="286"/>
        <v>0</v>
      </c>
      <c r="AE645" s="191">
        <f t="shared" si="286"/>
        <v>0</v>
      </c>
      <c r="AF645" s="191">
        <f t="shared" si="286"/>
        <v>0</v>
      </c>
      <c r="AG645" s="191">
        <f t="shared" si="286"/>
        <v>703.1</v>
      </c>
      <c r="AH645" s="85">
        <f t="shared" si="286"/>
        <v>0</v>
      </c>
      <c r="AI645" s="85">
        <f t="shared" si="286"/>
        <v>0</v>
      </c>
      <c r="AJ645" s="85">
        <f t="shared" si="286"/>
        <v>0</v>
      </c>
      <c r="AK645" s="191">
        <f t="shared" si="286"/>
        <v>0</v>
      </c>
      <c r="AL645" s="191">
        <f t="shared" si="286"/>
        <v>0</v>
      </c>
      <c r="AM645" s="191">
        <f t="shared" si="286"/>
        <v>0</v>
      </c>
      <c r="AN645" s="191">
        <f t="shared" si="286"/>
        <v>0</v>
      </c>
      <c r="AO645" s="191">
        <f t="shared" si="286"/>
        <v>0</v>
      </c>
      <c r="AP645" s="191">
        <f t="shared" si="286"/>
        <v>0</v>
      </c>
      <c r="AQ645" s="191">
        <f t="shared" si="286"/>
        <v>0</v>
      </c>
      <c r="AR645" s="191">
        <f t="shared" si="286"/>
        <v>0</v>
      </c>
      <c r="AS645" s="191">
        <f t="shared" si="286"/>
        <v>0</v>
      </c>
      <c r="AT645" s="191">
        <f t="shared" si="286"/>
        <v>0</v>
      </c>
      <c r="AU645" s="85">
        <f t="shared" si="286"/>
        <v>0</v>
      </c>
      <c r="AV645" s="302"/>
    </row>
    <row r="646" spans="1:48" hidden="1">
      <c r="A646" s="603"/>
      <c r="B646" s="604"/>
      <c r="C646" s="604"/>
      <c r="D646" s="604"/>
      <c r="E646" s="605"/>
      <c r="F646" s="47"/>
      <c r="G646" s="47"/>
      <c r="H646" s="47"/>
      <c r="I646" s="47"/>
      <c r="J646" s="47"/>
      <c r="K646" s="47"/>
      <c r="L646" s="47"/>
      <c r="M646" s="47"/>
      <c r="N646" s="85">
        <f t="shared" ref="N646:U648" si="287">N637+N629+N622+N614+N607+N600+N592+N586+N579+N570+N564+N558+N548+N540+N534</f>
        <v>0</v>
      </c>
      <c r="O646" s="85">
        <f t="shared" si="287"/>
        <v>0</v>
      </c>
      <c r="P646" s="85">
        <f t="shared" si="287"/>
        <v>0</v>
      </c>
      <c r="Q646" s="85">
        <f t="shared" si="287"/>
        <v>0</v>
      </c>
      <c r="R646" s="85">
        <f t="shared" si="287"/>
        <v>0</v>
      </c>
      <c r="S646" s="85">
        <f t="shared" si="287"/>
        <v>0</v>
      </c>
      <c r="T646" s="85">
        <f t="shared" si="287"/>
        <v>0</v>
      </c>
      <c r="U646" s="85">
        <f t="shared" si="287"/>
        <v>0</v>
      </c>
      <c r="V646" s="172" t="s">
        <v>51</v>
      </c>
      <c r="W646" s="191">
        <f t="shared" ref="W646:AU646" si="288">W637+W629+W622+W614+W607+W600+W592+W586+W579+W570+W564+W558+W548+W540+W534</f>
        <v>0</v>
      </c>
      <c r="X646" s="191">
        <f t="shared" si="288"/>
        <v>0</v>
      </c>
      <c r="Y646" s="191">
        <f t="shared" si="288"/>
        <v>0</v>
      </c>
      <c r="Z646" s="191">
        <f t="shared" si="288"/>
        <v>0</v>
      </c>
      <c r="AA646" s="191">
        <f t="shared" si="288"/>
        <v>0</v>
      </c>
      <c r="AB646" s="191">
        <f t="shared" si="288"/>
        <v>0</v>
      </c>
      <c r="AC646" s="191">
        <f t="shared" si="288"/>
        <v>0</v>
      </c>
      <c r="AD646" s="191">
        <f t="shared" si="288"/>
        <v>0</v>
      </c>
      <c r="AE646" s="191">
        <f t="shared" si="288"/>
        <v>0</v>
      </c>
      <c r="AF646" s="191">
        <f t="shared" si="288"/>
        <v>0</v>
      </c>
      <c r="AG646" s="191">
        <f t="shared" si="288"/>
        <v>0</v>
      </c>
      <c r="AH646" s="85">
        <f t="shared" si="288"/>
        <v>0</v>
      </c>
      <c r="AI646" s="85">
        <f t="shared" si="288"/>
        <v>0</v>
      </c>
      <c r="AJ646" s="85">
        <f t="shared" si="288"/>
        <v>0</v>
      </c>
      <c r="AK646" s="191">
        <f t="shared" si="288"/>
        <v>0</v>
      </c>
      <c r="AL646" s="191">
        <f t="shared" si="288"/>
        <v>0</v>
      </c>
      <c r="AM646" s="191">
        <f t="shared" si="288"/>
        <v>0</v>
      </c>
      <c r="AN646" s="191">
        <f t="shared" si="288"/>
        <v>0</v>
      </c>
      <c r="AO646" s="191">
        <f t="shared" si="288"/>
        <v>0</v>
      </c>
      <c r="AP646" s="191">
        <f t="shared" si="288"/>
        <v>0</v>
      </c>
      <c r="AQ646" s="191">
        <f t="shared" si="288"/>
        <v>0</v>
      </c>
      <c r="AR646" s="191">
        <f t="shared" si="288"/>
        <v>0</v>
      </c>
      <c r="AS646" s="191">
        <f t="shared" si="288"/>
        <v>0</v>
      </c>
      <c r="AT646" s="191">
        <f t="shared" si="288"/>
        <v>0</v>
      </c>
      <c r="AU646" s="85">
        <f t="shared" si="288"/>
        <v>0</v>
      </c>
      <c r="AV646" s="302"/>
    </row>
    <row r="647" spans="1:48" hidden="1">
      <c r="A647" s="603"/>
      <c r="B647" s="604"/>
      <c r="C647" s="604"/>
      <c r="D647" s="604"/>
      <c r="E647" s="605"/>
      <c r="F647" s="47"/>
      <c r="G647" s="47"/>
      <c r="H647" s="47"/>
      <c r="I647" s="47"/>
      <c r="J647" s="47"/>
      <c r="K647" s="47"/>
      <c r="L647" s="47"/>
      <c r="M647" s="47"/>
      <c r="N647" s="85">
        <f t="shared" si="287"/>
        <v>0.40332999999999997</v>
      </c>
      <c r="O647" s="85">
        <f t="shared" si="287"/>
        <v>195.48500000000001</v>
      </c>
      <c r="P647" s="85">
        <f t="shared" si="287"/>
        <v>0</v>
      </c>
      <c r="Q647" s="85">
        <f t="shared" si="287"/>
        <v>0</v>
      </c>
      <c r="R647" s="85">
        <f t="shared" si="287"/>
        <v>0</v>
      </c>
      <c r="S647" s="85">
        <f t="shared" si="287"/>
        <v>0</v>
      </c>
      <c r="T647" s="85">
        <f t="shared" si="287"/>
        <v>0</v>
      </c>
      <c r="U647" s="85">
        <f t="shared" si="287"/>
        <v>195.88833000000002</v>
      </c>
      <c r="V647" s="172" t="s">
        <v>52</v>
      </c>
      <c r="W647" s="191">
        <f t="shared" ref="W647:AU647" si="289">W638+W630+W623+W615+W608+W601+W593+W587+W580+W571+W565+W559+W549+W541+W535</f>
        <v>0</v>
      </c>
      <c r="X647" s="191">
        <f t="shared" si="289"/>
        <v>0</v>
      </c>
      <c r="Y647" s="191">
        <f t="shared" si="289"/>
        <v>0</v>
      </c>
      <c r="Z647" s="191">
        <f t="shared" si="289"/>
        <v>0</v>
      </c>
      <c r="AA647" s="191">
        <f t="shared" si="289"/>
        <v>0</v>
      </c>
      <c r="AB647" s="191">
        <f t="shared" si="289"/>
        <v>0</v>
      </c>
      <c r="AC647" s="191">
        <f t="shared" si="289"/>
        <v>0</v>
      </c>
      <c r="AD647" s="191">
        <f t="shared" si="289"/>
        <v>0</v>
      </c>
      <c r="AE647" s="191">
        <f t="shared" si="289"/>
        <v>0</v>
      </c>
      <c r="AF647" s="191">
        <f t="shared" si="289"/>
        <v>0</v>
      </c>
      <c r="AG647" s="191">
        <f t="shared" si="289"/>
        <v>0</v>
      </c>
      <c r="AH647" s="85">
        <f t="shared" si="289"/>
        <v>0</v>
      </c>
      <c r="AI647" s="85">
        <f t="shared" si="289"/>
        <v>0</v>
      </c>
      <c r="AJ647" s="85">
        <f t="shared" si="289"/>
        <v>0</v>
      </c>
      <c r="AK647" s="191">
        <f t="shared" si="289"/>
        <v>0</v>
      </c>
      <c r="AL647" s="191">
        <f t="shared" si="289"/>
        <v>0</v>
      </c>
      <c r="AM647" s="191">
        <f t="shared" si="289"/>
        <v>0</v>
      </c>
      <c r="AN647" s="191">
        <f t="shared" si="289"/>
        <v>0</v>
      </c>
      <c r="AO647" s="191">
        <f t="shared" si="289"/>
        <v>0</v>
      </c>
      <c r="AP647" s="191">
        <f t="shared" si="289"/>
        <v>0</v>
      </c>
      <c r="AQ647" s="191">
        <f t="shared" si="289"/>
        <v>0</v>
      </c>
      <c r="AR647" s="191">
        <f t="shared" si="289"/>
        <v>0</v>
      </c>
      <c r="AS647" s="191">
        <f t="shared" si="289"/>
        <v>0</v>
      </c>
      <c r="AT647" s="191">
        <f t="shared" si="289"/>
        <v>0</v>
      </c>
      <c r="AU647" s="85">
        <f t="shared" si="289"/>
        <v>0</v>
      </c>
      <c r="AV647" s="302"/>
    </row>
    <row r="648" spans="1:48" hidden="1">
      <c r="A648" s="606"/>
      <c r="B648" s="607"/>
      <c r="C648" s="607"/>
      <c r="D648" s="607"/>
      <c r="E648" s="608"/>
      <c r="F648" s="47"/>
      <c r="G648" s="47"/>
      <c r="H648" s="47"/>
      <c r="I648" s="47"/>
      <c r="J648" s="47"/>
      <c r="K648" s="47"/>
      <c r="L648" s="93">
        <f>L632+L625+L619+L611+L603+L597+L589+L583+L573+L567+L561+L555+L543+L537+L531</f>
        <v>1019.558</v>
      </c>
      <c r="M648" s="47"/>
      <c r="N648" s="85">
        <f t="shared" si="287"/>
        <v>24.584070000000001</v>
      </c>
      <c r="O648" s="85">
        <f t="shared" si="287"/>
        <v>227.85758000000004</v>
      </c>
      <c r="P648" s="85">
        <f t="shared" si="287"/>
        <v>30.313510000000001</v>
      </c>
      <c r="Q648" s="175">
        <f t="shared" si="287"/>
        <v>147.40925999999999</v>
      </c>
      <c r="R648" s="175">
        <f t="shared" si="287"/>
        <v>200.12735000000001</v>
      </c>
      <c r="S648" s="175">
        <f t="shared" si="287"/>
        <v>144.102755</v>
      </c>
      <c r="T648" s="175">
        <f t="shared" si="287"/>
        <v>154.32442500000002</v>
      </c>
      <c r="U648" s="176">
        <f t="shared" si="287"/>
        <v>928.71895000000006</v>
      </c>
      <c r="V648" s="177" t="s">
        <v>11</v>
      </c>
      <c r="W648" s="193">
        <f t="shared" ref="W648:AU648" si="290">W639+W631+W624+W616+W609+W602+W594+W588+W581+W572+W566+W560+W550+W542+W536</f>
        <v>147409.25999999998</v>
      </c>
      <c r="X648" s="193">
        <f t="shared" si="290"/>
        <v>853.34300000000007</v>
      </c>
      <c r="Y648" s="193">
        <f t="shared" si="290"/>
        <v>0</v>
      </c>
      <c r="Z648" s="193">
        <f t="shared" si="290"/>
        <v>0</v>
      </c>
      <c r="AA648" s="193">
        <f t="shared" si="290"/>
        <v>0</v>
      </c>
      <c r="AB648" s="193">
        <f t="shared" si="290"/>
        <v>0</v>
      </c>
      <c r="AC648" s="193">
        <f t="shared" si="290"/>
        <v>0</v>
      </c>
      <c r="AD648" s="193">
        <f t="shared" si="290"/>
        <v>0</v>
      </c>
      <c r="AE648" s="193">
        <f t="shared" si="290"/>
        <v>0</v>
      </c>
      <c r="AF648" s="193">
        <f t="shared" si="290"/>
        <v>0</v>
      </c>
      <c r="AG648" s="193">
        <f t="shared" si="290"/>
        <v>703.1</v>
      </c>
      <c r="AH648" s="175">
        <f t="shared" si="290"/>
        <v>0</v>
      </c>
      <c r="AI648" s="175">
        <f t="shared" si="290"/>
        <v>0</v>
      </c>
      <c r="AJ648" s="175">
        <f t="shared" si="290"/>
        <v>0</v>
      </c>
      <c r="AK648" s="193">
        <f t="shared" si="290"/>
        <v>1138.73</v>
      </c>
      <c r="AL648" s="193">
        <f t="shared" si="290"/>
        <v>0</v>
      </c>
      <c r="AM648" s="193">
        <f t="shared" si="290"/>
        <v>0</v>
      </c>
      <c r="AN648" s="193">
        <f t="shared" si="290"/>
        <v>0</v>
      </c>
      <c r="AO648" s="193">
        <f t="shared" si="290"/>
        <v>0</v>
      </c>
      <c r="AP648" s="193">
        <f t="shared" si="290"/>
        <v>0</v>
      </c>
      <c r="AQ648" s="193">
        <f t="shared" si="290"/>
        <v>0</v>
      </c>
      <c r="AR648" s="193">
        <f t="shared" si="290"/>
        <v>0</v>
      </c>
      <c r="AS648" s="193">
        <f t="shared" si="290"/>
        <v>0</v>
      </c>
      <c r="AT648" s="193">
        <f t="shared" si="290"/>
        <v>0</v>
      </c>
      <c r="AU648" s="175">
        <f t="shared" si="290"/>
        <v>0</v>
      </c>
      <c r="AV648" s="328"/>
    </row>
    <row r="649" spans="1:48" ht="15.75" hidden="1" customHeight="1">
      <c r="A649" s="179"/>
      <c r="B649" s="648" t="s">
        <v>695</v>
      </c>
      <c r="C649" s="649"/>
      <c r="D649" s="649"/>
      <c r="E649" s="649"/>
      <c r="F649" s="649"/>
      <c r="G649" s="649"/>
      <c r="H649" s="649"/>
      <c r="I649" s="649"/>
      <c r="J649" s="649"/>
      <c r="K649" s="649"/>
      <c r="L649" s="649"/>
      <c r="M649" s="649"/>
      <c r="N649" s="649"/>
      <c r="O649" s="649"/>
      <c r="P649" s="649"/>
      <c r="Q649" s="649"/>
      <c r="R649" s="649"/>
      <c r="S649" s="649"/>
      <c r="T649" s="649"/>
      <c r="U649" s="649"/>
      <c r="V649" s="649"/>
      <c r="W649" s="461"/>
      <c r="X649" s="461"/>
      <c r="Y649" s="461"/>
      <c r="Z649" s="461"/>
      <c r="AA649" s="461"/>
      <c r="AB649" s="461"/>
      <c r="AC649" s="461"/>
      <c r="AD649" s="461"/>
      <c r="AE649" s="461"/>
      <c r="AF649" s="461"/>
      <c r="AG649" s="461"/>
      <c r="AH649" s="461"/>
      <c r="AI649" s="461"/>
      <c r="AJ649" s="461"/>
      <c r="AK649" s="461"/>
      <c r="AL649" s="461"/>
      <c r="AM649" s="461"/>
      <c r="AN649" s="461"/>
      <c r="AO649" s="461"/>
      <c r="AP649" s="461"/>
      <c r="AQ649" s="461"/>
      <c r="AR649" s="461"/>
      <c r="AS649" s="461"/>
      <c r="AT649" s="461"/>
      <c r="AU649" s="461"/>
      <c r="AV649" s="462"/>
    </row>
    <row r="650" spans="1:48" ht="15.75" hidden="1" customHeight="1">
      <c r="A650" s="179"/>
      <c r="B650" s="648" t="s">
        <v>696</v>
      </c>
      <c r="C650" s="649"/>
      <c r="D650" s="649"/>
      <c r="E650" s="649"/>
      <c r="F650" s="649"/>
      <c r="G650" s="649"/>
      <c r="H650" s="649"/>
      <c r="I650" s="649"/>
      <c r="J650" s="649"/>
      <c r="K650" s="649"/>
      <c r="L650" s="649"/>
      <c r="M650" s="649"/>
      <c r="N650" s="649"/>
      <c r="O650" s="649"/>
      <c r="P650" s="649"/>
      <c r="Q650" s="649"/>
      <c r="R650" s="649"/>
      <c r="S650" s="649"/>
      <c r="T650" s="649"/>
      <c r="U650" s="649"/>
      <c r="V650" s="649"/>
      <c r="W650" s="461"/>
      <c r="X650" s="461"/>
      <c r="Y650" s="461"/>
      <c r="Z650" s="461"/>
      <c r="AA650" s="461"/>
      <c r="AB650" s="461"/>
      <c r="AC650" s="461"/>
      <c r="AD650" s="461"/>
      <c r="AE650" s="461"/>
      <c r="AF650" s="461"/>
      <c r="AG650" s="461"/>
      <c r="AH650" s="461"/>
      <c r="AI650" s="461"/>
      <c r="AJ650" s="461"/>
      <c r="AK650" s="461"/>
      <c r="AL650" s="461"/>
      <c r="AM650" s="461"/>
      <c r="AN650" s="461"/>
      <c r="AO650" s="461"/>
      <c r="AP650" s="461"/>
      <c r="AQ650" s="461"/>
      <c r="AR650" s="461"/>
      <c r="AS650" s="461"/>
      <c r="AT650" s="461"/>
      <c r="AU650" s="461"/>
      <c r="AV650" s="462"/>
    </row>
    <row r="651" spans="1:48" ht="19.5" hidden="1" customHeight="1">
      <c r="A651" s="556" t="s">
        <v>628</v>
      </c>
      <c r="B651" s="557"/>
      <c r="C651" s="557"/>
      <c r="D651" s="557"/>
      <c r="E651" s="557"/>
      <c r="F651" s="557"/>
      <c r="G651" s="557"/>
      <c r="H651" s="557"/>
      <c r="I651" s="557"/>
      <c r="J651" s="557"/>
      <c r="K651" s="557"/>
      <c r="L651" s="557"/>
      <c r="M651" s="557"/>
      <c r="N651" s="557"/>
      <c r="O651" s="557"/>
      <c r="P651" s="557"/>
      <c r="Q651" s="557"/>
      <c r="R651" s="557"/>
      <c r="S651" s="557"/>
      <c r="T651" s="557"/>
      <c r="U651" s="557"/>
      <c r="V651" s="557"/>
      <c r="W651" s="558"/>
      <c r="X651" s="558"/>
      <c r="Y651" s="558"/>
      <c r="Z651" s="558"/>
      <c r="AA651" s="558"/>
      <c r="AB651" s="558"/>
      <c r="AC651" s="558"/>
      <c r="AD651" s="558"/>
      <c r="AE651" s="558"/>
      <c r="AF651" s="558"/>
      <c r="AG651" s="558"/>
      <c r="AH651" s="558"/>
      <c r="AI651" s="558"/>
      <c r="AJ651" s="558"/>
      <c r="AK651" s="558"/>
      <c r="AL651" s="558"/>
      <c r="AM651" s="558"/>
      <c r="AN651" s="558"/>
      <c r="AO651" s="558"/>
      <c r="AP651" s="558"/>
      <c r="AQ651" s="558"/>
      <c r="AR651" s="558"/>
      <c r="AS651" s="558"/>
      <c r="AT651" s="558"/>
      <c r="AU651" s="558"/>
      <c r="AV651" s="559"/>
    </row>
    <row r="652" spans="1:48" ht="15.75" customHeight="1">
      <c r="A652" s="584" t="s">
        <v>53</v>
      </c>
      <c r="B652" s="535" t="s">
        <v>697</v>
      </c>
      <c r="C652" s="653" t="s">
        <v>698</v>
      </c>
      <c r="D652" s="614" t="s">
        <v>662</v>
      </c>
      <c r="E652" s="617" t="s">
        <v>699</v>
      </c>
      <c r="F652" s="6" t="s">
        <v>18</v>
      </c>
      <c r="G652" s="6" t="s">
        <v>20</v>
      </c>
      <c r="H652" s="6" t="s">
        <v>59</v>
      </c>
      <c r="I652" s="6" t="s">
        <v>700</v>
      </c>
      <c r="J652" s="532">
        <v>2020</v>
      </c>
      <c r="K652" s="532">
        <v>2020</v>
      </c>
      <c r="L652" s="541">
        <v>84.153999999999996</v>
      </c>
      <c r="M652" s="563">
        <f>Q657+R657+S657+T657</f>
        <v>78.556570000000008</v>
      </c>
      <c r="N652" s="9">
        <v>0</v>
      </c>
      <c r="O652" s="9">
        <v>5.3708400000000003</v>
      </c>
      <c r="P652" s="9">
        <v>0.19353999999999999</v>
      </c>
      <c r="Q652" s="9">
        <v>78.556570000000008</v>
      </c>
      <c r="R652" s="9">
        <v>0</v>
      </c>
      <c r="S652" s="9">
        <v>0</v>
      </c>
      <c r="T652" s="9">
        <v>0</v>
      </c>
      <c r="U652" s="9">
        <f>SUM(N652:T652)</f>
        <v>84.120950000000008</v>
      </c>
      <c r="V652" s="204" t="s">
        <v>3</v>
      </c>
      <c r="W652" s="93">
        <v>78556.570000000007</v>
      </c>
      <c r="X652" s="93">
        <v>0</v>
      </c>
      <c r="Y652" s="93">
        <v>0</v>
      </c>
      <c r="Z652" s="93">
        <v>0</v>
      </c>
      <c r="AA652" s="93">
        <v>0</v>
      </c>
      <c r="AB652" s="93">
        <v>0</v>
      </c>
      <c r="AC652" s="93">
        <v>0</v>
      </c>
      <c r="AD652" s="93">
        <v>0</v>
      </c>
      <c r="AE652" s="93">
        <v>0</v>
      </c>
      <c r="AF652" s="93">
        <v>0</v>
      </c>
      <c r="AG652" s="93">
        <v>0</v>
      </c>
      <c r="AH652" s="9">
        <v>0</v>
      </c>
      <c r="AI652" s="9">
        <v>0</v>
      </c>
      <c r="AJ652" s="9">
        <v>0</v>
      </c>
      <c r="AK652" s="93">
        <v>0</v>
      </c>
      <c r="AL652" s="93">
        <v>0</v>
      </c>
      <c r="AM652" s="93">
        <v>0</v>
      </c>
      <c r="AN652" s="93">
        <v>0</v>
      </c>
      <c r="AO652" s="93">
        <v>0</v>
      </c>
      <c r="AP652" s="93">
        <v>0</v>
      </c>
      <c r="AQ652" s="93">
        <v>0</v>
      </c>
      <c r="AR652" s="93">
        <v>0</v>
      </c>
      <c r="AS652" s="93">
        <v>0</v>
      </c>
      <c r="AT652" s="93">
        <v>0</v>
      </c>
      <c r="AU652" s="9">
        <v>0</v>
      </c>
      <c r="AV652" s="636" t="s">
        <v>1005</v>
      </c>
    </row>
    <row r="653" spans="1:48" ht="20.25" customHeight="1">
      <c r="A653" s="585"/>
      <c r="B653" s="536"/>
      <c r="C653" s="654"/>
      <c r="D653" s="615"/>
      <c r="E653" s="618"/>
      <c r="F653" s="24" t="s">
        <v>19</v>
      </c>
      <c r="G653" s="24" t="s">
        <v>22</v>
      </c>
      <c r="H653" s="24" t="s">
        <v>59</v>
      </c>
      <c r="I653" s="24" t="s">
        <v>701</v>
      </c>
      <c r="J653" s="533"/>
      <c r="K653" s="533"/>
      <c r="L653" s="609"/>
      <c r="M653" s="564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ref="U653:U657" si="291">SUM(N653:T653)</f>
        <v>0</v>
      </c>
      <c r="V653" s="172" t="s">
        <v>8</v>
      </c>
      <c r="W653" s="93">
        <v>0</v>
      </c>
      <c r="X653" s="93">
        <v>0</v>
      </c>
      <c r="Y653" s="93">
        <v>0</v>
      </c>
      <c r="Z653" s="93">
        <v>0</v>
      </c>
      <c r="AA653" s="93">
        <v>0</v>
      </c>
      <c r="AB653" s="93">
        <v>0</v>
      </c>
      <c r="AC653" s="93">
        <v>0</v>
      </c>
      <c r="AD653" s="93">
        <v>0</v>
      </c>
      <c r="AE653" s="93">
        <v>0</v>
      </c>
      <c r="AF653" s="93">
        <v>0</v>
      </c>
      <c r="AG653" s="93">
        <v>0</v>
      </c>
      <c r="AH653" s="9">
        <v>0</v>
      </c>
      <c r="AI653" s="9">
        <v>0</v>
      </c>
      <c r="AJ653" s="9">
        <v>0</v>
      </c>
      <c r="AK653" s="93">
        <v>0</v>
      </c>
      <c r="AL653" s="93">
        <v>0</v>
      </c>
      <c r="AM653" s="93">
        <v>0</v>
      </c>
      <c r="AN653" s="93">
        <v>0</v>
      </c>
      <c r="AO653" s="93">
        <v>0</v>
      </c>
      <c r="AP653" s="93">
        <v>0</v>
      </c>
      <c r="AQ653" s="93">
        <v>0</v>
      </c>
      <c r="AR653" s="93">
        <v>0</v>
      </c>
      <c r="AS653" s="93">
        <v>0</v>
      </c>
      <c r="AT653" s="93">
        <v>0</v>
      </c>
      <c r="AU653" s="9">
        <v>0</v>
      </c>
      <c r="AV653" s="637"/>
    </row>
    <row r="654" spans="1:48" ht="19.5" customHeight="1">
      <c r="A654" s="585"/>
      <c r="B654" s="536"/>
      <c r="C654" s="654"/>
      <c r="D654" s="615"/>
      <c r="E654" s="618"/>
      <c r="F654" s="538" t="s">
        <v>39</v>
      </c>
      <c r="G654" s="538" t="s">
        <v>21</v>
      </c>
      <c r="H654" s="538" t="s">
        <v>59</v>
      </c>
      <c r="I654" s="538" t="s">
        <v>702</v>
      </c>
      <c r="J654" s="533"/>
      <c r="K654" s="533"/>
      <c r="L654" s="609"/>
      <c r="M654" s="564"/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f>SUM(N654:T654)</f>
        <v>0</v>
      </c>
      <c r="V654" s="204" t="s">
        <v>50</v>
      </c>
      <c r="W654" s="93">
        <v>0</v>
      </c>
      <c r="X654" s="93">
        <v>0</v>
      </c>
      <c r="Y654" s="93">
        <v>0</v>
      </c>
      <c r="Z654" s="93">
        <v>0</v>
      </c>
      <c r="AA654" s="93">
        <v>0</v>
      </c>
      <c r="AB654" s="93">
        <v>0</v>
      </c>
      <c r="AC654" s="93">
        <v>0</v>
      </c>
      <c r="AD654" s="93">
        <v>0</v>
      </c>
      <c r="AE654" s="93">
        <v>0</v>
      </c>
      <c r="AF654" s="93">
        <v>0</v>
      </c>
      <c r="AG654" s="93">
        <v>0</v>
      </c>
      <c r="AH654" s="9">
        <v>0</v>
      </c>
      <c r="AI654" s="9">
        <v>0</v>
      </c>
      <c r="AJ654" s="9">
        <v>0</v>
      </c>
      <c r="AK654" s="93">
        <v>0</v>
      </c>
      <c r="AL654" s="93">
        <v>0</v>
      </c>
      <c r="AM654" s="93">
        <v>0</v>
      </c>
      <c r="AN654" s="93">
        <v>0</v>
      </c>
      <c r="AO654" s="93">
        <v>0</v>
      </c>
      <c r="AP654" s="93">
        <v>0</v>
      </c>
      <c r="AQ654" s="93">
        <v>0</v>
      </c>
      <c r="AR654" s="93">
        <v>0</v>
      </c>
      <c r="AS654" s="93">
        <v>0</v>
      </c>
      <c r="AT654" s="93">
        <v>0</v>
      </c>
      <c r="AU654" s="9">
        <v>0</v>
      </c>
      <c r="AV654" s="637"/>
    </row>
    <row r="655" spans="1:48">
      <c r="A655" s="585"/>
      <c r="B655" s="536"/>
      <c r="C655" s="654"/>
      <c r="D655" s="615"/>
      <c r="E655" s="618"/>
      <c r="F655" s="539"/>
      <c r="G655" s="539"/>
      <c r="H655" s="539"/>
      <c r="I655" s="539"/>
      <c r="J655" s="533"/>
      <c r="K655" s="533"/>
      <c r="L655" s="609"/>
      <c r="M655" s="564"/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f t="shared" si="291"/>
        <v>0</v>
      </c>
      <c r="V655" s="204" t="s">
        <v>51</v>
      </c>
      <c r="W655" s="93">
        <v>0</v>
      </c>
      <c r="X655" s="93">
        <v>0</v>
      </c>
      <c r="Y655" s="93">
        <v>0</v>
      </c>
      <c r="Z655" s="93">
        <v>0</v>
      </c>
      <c r="AA655" s="93">
        <v>0</v>
      </c>
      <c r="AB655" s="93">
        <v>0</v>
      </c>
      <c r="AC655" s="93">
        <v>0</v>
      </c>
      <c r="AD655" s="93">
        <v>0</v>
      </c>
      <c r="AE655" s="93">
        <v>0</v>
      </c>
      <c r="AF655" s="93">
        <v>0</v>
      </c>
      <c r="AG655" s="93">
        <v>0</v>
      </c>
      <c r="AH655" s="9">
        <v>0</v>
      </c>
      <c r="AI655" s="9">
        <v>0</v>
      </c>
      <c r="AJ655" s="9">
        <v>0</v>
      </c>
      <c r="AK655" s="93">
        <v>0</v>
      </c>
      <c r="AL655" s="93">
        <v>0</v>
      </c>
      <c r="AM655" s="93">
        <v>0</v>
      </c>
      <c r="AN655" s="93">
        <v>0</v>
      </c>
      <c r="AO655" s="93">
        <v>0</v>
      </c>
      <c r="AP655" s="93">
        <v>0</v>
      </c>
      <c r="AQ655" s="93">
        <v>0</v>
      </c>
      <c r="AR655" s="93">
        <v>0</v>
      </c>
      <c r="AS655" s="93">
        <v>0</v>
      </c>
      <c r="AT655" s="93">
        <v>0</v>
      </c>
      <c r="AU655" s="9">
        <v>0</v>
      </c>
      <c r="AV655" s="637"/>
    </row>
    <row r="656" spans="1:48" ht="15.75" customHeight="1">
      <c r="A656" s="585"/>
      <c r="B656" s="536"/>
      <c r="C656" s="654"/>
      <c r="D656" s="615"/>
      <c r="E656" s="618"/>
      <c r="F656" s="539"/>
      <c r="G656" s="539"/>
      <c r="H656" s="539"/>
      <c r="I656" s="539"/>
      <c r="J656" s="533"/>
      <c r="K656" s="533"/>
      <c r="L656" s="609"/>
      <c r="M656" s="564"/>
      <c r="N656" s="85">
        <v>0</v>
      </c>
      <c r="O656" s="85">
        <v>0</v>
      </c>
      <c r="P656" s="85">
        <v>0</v>
      </c>
      <c r="Q656" s="85">
        <v>0</v>
      </c>
      <c r="R656" s="85">
        <v>0</v>
      </c>
      <c r="S656" s="85">
        <v>0</v>
      </c>
      <c r="T656" s="85">
        <v>0</v>
      </c>
      <c r="U656" s="9">
        <f t="shared" si="291"/>
        <v>0</v>
      </c>
      <c r="V656" s="204" t="s">
        <v>52</v>
      </c>
      <c r="W656" s="191">
        <v>0</v>
      </c>
      <c r="X656" s="191">
        <v>0</v>
      </c>
      <c r="Y656" s="191">
        <v>0</v>
      </c>
      <c r="Z656" s="191">
        <v>0</v>
      </c>
      <c r="AA656" s="191">
        <v>0</v>
      </c>
      <c r="AB656" s="191">
        <v>0</v>
      </c>
      <c r="AC656" s="191">
        <v>0</v>
      </c>
      <c r="AD656" s="191">
        <v>0</v>
      </c>
      <c r="AE656" s="191">
        <v>0</v>
      </c>
      <c r="AF656" s="191">
        <v>0</v>
      </c>
      <c r="AG656" s="191">
        <v>0</v>
      </c>
      <c r="AH656" s="85">
        <v>0</v>
      </c>
      <c r="AI656" s="85">
        <v>0</v>
      </c>
      <c r="AJ656" s="85">
        <v>0</v>
      </c>
      <c r="AK656" s="191">
        <v>0</v>
      </c>
      <c r="AL656" s="191">
        <v>0</v>
      </c>
      <c r="AM656" s="191">
        <v>0</v>
      </c>
      <c r="AN656" s="191">
        <v>0</v>
      </c>
      <c r="AO656" s="191">
        <v>0</v>
      </c>
      <c r="AP656" s="191">
        <v>0</v>
      </c>
      <c r="AQ656" s="191">
        <v>0</v>
      </c>
      <c r="AR656" s="191">
        <v>0</v>
      </c>
      <c r="AS656" s="191">
        <v>0</v>
      </c>
      <c r="AT656" s="191">
        <v>0</v>
      </c>
      <c r="AU656" s="85">
        <v>0</v>
      </c>
      <c r="AV656" s="638"/>
    </row>
    <row r="657" spans="1:48">
      <c r="A657" s="585"/>
      <c r="B657" s="537"/>
      <c r="C657" s="655"/>
      <c r="D657" s="616"/>
      <c r="E657" s="619"/>
      <c r="F657" s="540"/>
      <c r="G657" s="540"/>
      <c r="H657" s="540"/>
      <c r="I657" s="540"/>
      <c r="J657" s="534"/>
      <c r="K657" s="534"/>
      <c r="L657" s="610"/>
      <c r="M657" s="565"/>
      <c r="N657" s="87">
        <f>SUM(N652:N656)</f>
        <v>0</v>
      </c>
      <c r="O657" s="87">
        <f t="shared" ref="O657:T657" si="292">SUM(O652:O656)</f>
        <v>5.3708400000000003</v>
      </c>
      <c r="P657" s="87">
        <f t="shared" si="292"/>
        <v>0.19353999999999999</v>
      </c>
      <c r="Q657" s="175">
        <f t="shared" si="292"/>
        <v>78.556570000000008</v>
      </c>
      <c r="R657" s="175">
        <f t="shared" si="292"/>
        <v>0</v>
      </c>
      <c r="S657" s="175">
        <f t="shared" si="292"/>
        <v>0</v>
      </c>
      <c r="T657" s="175">
        <f t="shared" si="292"/>
        <v>0</v>
      </c>
      <c r="U657" s="176">
        <f t="shared" si="291"/>
        <v>84.120950000000008</v>
      </c>
      <c r="V657" s="177" t="s">
        <v>11</v>
      </c>
      <c r="W657" s="193">
        <f t="shared" ref="W657:AU657" si="293">SUM(W652:W656)</f>
        <v>78556.570000000007</v>
      </c>
      <c r="X657" s="193">
        <f t="shared" si="293"/>
        <v>0</v>
      </c>
      <c r="Y657" s="193">
        <f t="shared" si="293"/>
        <v>0</v>
      </c>
      <c r="Z657" s="193">
        <f t="shared" si="293"/>
        <v>0</v>
      </c>
      <c r="AA657" s="193">
        <f t="shared" si="293"/>
        <v>0</v>
      </c>
      <c r="AB657" s="193">
        <f t="shared" si="293"/>
        <v>0</v>
      </c>
      <c r="AC657" s="193">
        <f t="shared" si="293"/>
        <v>0</v>
      </c>
      <c r="AD657" s="193">
        <f t="shared" si="293"/>
        <v>0</v>
      </c>
      <c r="AE657" s="193">
        <f t="shared" si="293"/>
        <v>0</v>
      </c>
      <c r="AF657" s="193">
        <f t="shared" si="293"/>
        <v>0</v>
      </c>
      <c r="AG657" s="193">
        <f t="shared" si="293"/>
        <v>0</v>
      </c>
      <c r="AH657" s="175">
        <f t="shared" si="293"/>
        <v>0</v>
      </c>
      <c r="AI657" s="175">
        <f t="shared" si="293"/>
        <v>0</v>
      </c>
      <c r="AJ657" s="175">
        <f t="shared" si="293"/>
        <v>0</v>
      </c>
      <c r="AK657" s="193">
        <f t="shared" si="293"/>
        <v>0</v>
      </c>
      <c r="AL657" s="193">
        <f t="shared" si="293"/>
        <v>0</v>
      </c>
      <c r="AM657" s="193">
        <f t="shared" si="293"/>
        <v>0</v>
      </c>
      <c r="AN657" s="193">
        <f t="shared" si="293"/>
        <v>0</v>
      </c>
      <c r="AO657" s="193">
        <f t="shared" si="293"/>
        <v>0</v>
      </c>
      <c r="AP657" s="193">
        <f t="shared" si="293"/>
        <v>0</v>
      </c>
      <c r="AQ657" s="193">
        <f t="shared" si="293"/>
        <v>0</v>
      </c>
      <c r="AR657" s="193">
        <f t="shared" si="293"/>
        <v>0</v>
      </c>
      <c r="AS657" s="193">
        <f t="shared" si="293"/>
        <v>0</v>
      </c>
      <c r="AT657" s="193">
        <f t="shared" si="293"/>
        <v>0</v>
      </c>
      <c r="AU657" s="175">
        <f t="shared" si="293"/>
        <v>0</v>
      </c>
      <c r="AV657" s="328"/>
    </row>
    <row r="658" spans="1:48" ht="15.75" customHeight="1">
      <c r="A658" s="585"/>
      <c r="B658" s="535" t="s">
        <v>703</v>
      </c>
      <c r="C658" s="653" t="s">
        <v>704</v>
      </c>
      <c r="D658" s="614" t="s">
        <v>662</v>
      </c>
      <c r="E658" s="617" t="s">
        <v>705</v>
      </c>
      <c r="F658" s="6" t="s">
        <v>18</v>
      </c>
      <c r="G658" s="6" t="s">
        <v>20</v>
      </c>
      <c r="H658" s="6" t="s">
        <v>59</v>
      </c>
      <c r="I658" s="6" t="s">
        <v>306</v>
      </c>
      <c r="J658" s="532">
        <v>2019</v>
      </c>
      <c r="K658" s="532">
        <v>2019</v>
      </c>
      <c r="L658" s="541">
        <v>3.75</v>
      </c>
      <c r="M658" s="563">
        <f>Q663+R663+S663+T663</f>
        <v>0</v>
      </c>
      <c r="N658" s="9">
        <v>1.639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1.639</v>
      </c>
      <c r="V658" s="204" t="s">
        <v>3</v>
      </c>
      <c r="W658" s="93">
        <v>0</v>
      </c>
      <c r="X658" s="93">
        <v>0</v>
      </c>
      <c r="Y658" s="93">
        <v>0</v>
      </c>
      <c r="Z658" s="93">
        <v>0</v>
      </c>
      <c r="AA658" s="93">
        <v>0</v>
      </c>
      <c r="AB658" s="93">
        <v>0</v>
      </c>
      <c r="AC658" s="93">
        <v>0</v>
      </c>
      <c r="AD658" s="93">
        <v>0</v>
      </c>
      <c r="AE658" s="93">
        <v>0</v>
      </c>
      <c r="AF658" s="93">
        <v>0</v>
      </c>
      <c r="AG658" s="93">
        <v>0</v>
      </c>
      <c r="AH658" s="9">
        <v>0</v>
      </c>
      <c r="AI658" s="9">
        <v>0</v>
      </c>
      <c r="AJ658" s="9">
        <v>0</v>
      </c>
      <c r="AK658" s="93">
        <v>0</v>
      </c>
      <c r="AL658" s="93">
        <v>0</v>
      </c>
      <c r="AM658" s="93">
        <v>0</v>
      </c>
      <c r="AN658" s="93">
        <v>0</v>
      </c>
      <c r="AO658" s="93">
        <v>0</v>
      </c>
      <c r="AP658" s="93">
        <v>0</v>
      </c>
      <c r="AQ658" s="93">
        <v>0</v>
      </c>
      <c r="AR658" s="93">
        <v>0</v>
      </c>
      <c r="AS658" s="93">
        <v>0</v>
      </c>
      <c r="AT658" s="93">
        <v>0</v>
      </c>
      <c r="AU658" s="9">
        <v>0</v>
      </c>
      <c r="AV658" s="302"/>
    </row>
    <row r="659" spans="1:48" ht="20.25" customHeight="1">
      <c r="A659" s="585"/>
      <c r="B659" s="536"/>
      <c r="C659" s="654"/>
      <c r="D659" s="615"/>
      <c r="E659" s="618"/>
      <c r="F659" s="24" t="s">
        <v>19</v>
      </c>
      <c r="G659" s="24" t="s">
        <v>22</v>
      </c>
      <c r="H659" s="24" t="s">
        <v>59</v>
      </c>
      <c r="I659" s="24" t="s">
        <v>706</v>
      </c>
      <c r="J659" s="533"/>
      <c r="K659" s="533"/>
      <c r="L659" s="609"/>
      <c r="M659" s="564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ref="U659:U663" si="294">SUM(N659:T659)</f>
        <v>0</v>
      </c>
      <c r="V659" s="172" t="s">
        <v>8</v>
      </c>
      <c r="W659" s="93">
        <v>0</v>
      </c>
      <c r="X659" s="93">
        <v>0</v>
      </c>
      <c r="Y659" s="93">
        <v>0</v>
      </c>
      <c r="Z659" s="93">
        <v>0</v>
      </c>
      <c r="AA659" s="93">
        <v>0</v>
      </c>
      <c r="AB659" s="93">
        <v>0</v>
      </c>
      <c r="AC659" s="93">
        <v>0</v>
      </c>
      <c r="AD659" s="93">
        <v>0</v>
      </c>
      <c r="AE659" s="93">
        <v>0</v>
      </c>
      <c r="AF659" s="93">
        <v>0</v>
      </c>
      <c r="AG659" s="93">
        <v>0</v>
      </c>
      <c r="AH659" s="9">
        <v>0</v>
      </c>
      <c r="AI659" s="9">
        <v>0</v>
      </c>
      <c r="AJ659" s="9">
        <v>0</v>
      </c>
      <c r="AK659" s="93">
        <v>0</v>
      </c>
      <c r="AL659" s="93">
        <v>0</v>
      </c>
      <c r="AM659" s="93">
        <v>0</v>
      </c>
      <c r="AN659" s="93">
        <v>0</v>
      </c>
      <c r="AO659" s="93">
        <v>0</v>
      </c>
      <c r="AP659" s="93">
        <v>0</v>
      </c>
      <c r="AQ659" s="93">
        <v>0</v>
      </c>
      <c r="AR659" s="93">
        <v>0</v>
      </c>
      <c r="AS659" s="93">
        <v>0</v>
      </c>
      <c r="AT659" s="93">
        <v>0</v>
      </c>
      <c r="AU659" s="9">
        <v>0</v>
      </c>
      <c r="AV659" s="302"/>
    </row>
    <row r="660" spans="1:48" ht="23.25" customHeight="1">
      <c r="A660" s="585"/>
      <c r="B660" s="536"/>
      <c r="C660" s="654"/>
      <c r="D660" s="615"/>
      <c r="E660" s="618"/>
      <c r="F660" s="538" t="s">
        <v>39</v>
      </c>
      <c r="G660" s="538" t="s">
        <v>21</v>
      </c>
      <c r="H660" s="538" t="s">
        <v>59</v>
      </c>
      <c r="I660" s="538" t="s">
        <v>702</v>
      </c>
      <c r="J660" s="533"/>
      <c r="K660" s="533"/>
      <c r="L660" s="609"/>
      <c r="M660" s="564"/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f>SUM(N660:T660)</f>
        <v>0</v>
      </c>
      <c r="V660" s="204" t="s">
        <v>50</v>
      </c>
      <c r="W660" s="93">
        <v>0</v>
      </c>
      <c r="X660" s="93">
        <v>0</v>
      </c>
      <c r="Y660" s="93">
        <v>0</v>
      </c>
      <c r="Z660" s="93">
        <v>0</v>
      </c>
      <c r="AA660" s="93">
        <v>0</v>
      </c>
      <c r="AB660" s="93">
        <v>0</v>
      </c>
      <c r="AC660" s="93">
        <v>0</v>
      </c>
      <c r="AD660" s="93">
        <v>0</v>
      </c>
      <c r="AE660" s="93">
        <v>0</v>
      </c>
      <c r="AF660" s="93">
        <v>0</v>
      </c>
      <c r="AG660" s="93">
        <v>0</v>
      </c>
      <c r="AH660" s="9">
        <v>0</v>
      </c>
      <c r="AI660" s="9">
        <v>0</v>
      </c>
      <c r="AJ660" s="9">
        <v>0</v>
      </c>
      <c r="AK660" s="93">
        <v>0</v>
      </c>
      <c r="AL660" s="93">
        <v>0</v>
      </c>
      <c r="AM660" s="93">
        <v>0</v>
      </c>
      <c r="AN660" s="93">
        <v>0</v>
      </c>
      <c r="AO660" s="93">
        <v>0</v>
      </c>
      <c r="AP660" s="93">
        <v>0</v>
      </c>
      <c r="AQ660" s="93">
        <v>0</v>
      </c>
      <c r="AR660" s="93">
        <v>0</v>
      </c>
      <c r="AS660" s="93">
        <v>0</v>
      </c>
      <c r="AT660" s="93">
        <v>0</v>
      </c>
      <c r="AU660" s="9">
        <v>0</v>
      </c>
      <c r="AV660" s="302"/>
    </row>
    <row r="661" spans="1:48">
      <c r="A661" s="585"/>
      <c r="B661" s="536"/>
      <c r="C661" s="654"/>
      <c r="D661" s="615"/>
      <c r="E661" s="618"/>
      <c r="F661" s="539"/>
      <c r="G661" s="539"/>
      <c r="H661" s="539"/>
      <c r="I661" s="539"/>
      <c r="J661" s="533"/>
      <c r="K661" s="533"/>
      <c r="L661" s="609"/>
      <c r="M661" s="564"/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f t="shared" si="294"/>
        <v>0</v>
      </c>
      <c r="V661" s="204" t="s">
        <v>51</v>
      </c>
      <c r="W661" s="93">
        <v>0</v>
      </c>
      <c r="X661" s="93">
        <v>0</v>
      </c>
      <c r="Y661" s="93">
        <v>0</v>
      </c>
      <c r="Z661" s="93">
        <v>0</v>
      </c>
      <c r="AA661" s="93">
        <v>0</v>
      </c>
      <c r="AB661" s="93">
        <v>0</v>
      </c>
      <c r="AC661" s="93">
        <v>0</v>
      </c>
      <c r="AD661" s="93">
        <v>0</v>
      </c>
      <c r="AE661" s="93">
        <v>0</v>
      </c>
      <c r="AF661" s="93">
        <v>0</v>
      </c>
      <c r="AG661" s="93">
        <v>0</v>
      </c>
      <c r="AH661" s="9">
        <v>0</v>
      </c>
      <c r="AI661" s="9">
        <v>0</v>
      </c>
      <c r="AJ661" s="9">
        <v>0</v>
      </c>
      <c r="AK661" s="93">
        <v>0</v>
      </c>
      <c r="AL661" s="93">
        <v>0</v>
      </c>
      <c r="AM661" s="93">
        <v>0</v>
      </c>
      <c r="AN661" s="93">
        <v>0</v>
      </c>
      <c r="AO661" s="93">
        <v>0</v>
      </c>
      <c r="AP661" s="93">
        <v>0</v>
      </c>
      <c r="AQ661" s="93">
        <v>0</v>
      </c>
      <c r="AR661" s="93">
        <v>0</v>
      </c>
      <c r="AS661" s="93">
        <v>0</v>
      </c>
      <c r="AT661" s="93">
        <v>0</v>
      </c>
      <c r="AU661" s="9">
        <v>0</v>
      </c>
      <c r="AV661" s="302"/>
    </row>
    <row r="662" spans="1:48" ht="15.75" customHeight="1">
      <c r="A662" s="585"/>
      <c r="B662" s="536"/>
      <c r="C662" s="654"/>
      <c r="D662" s="615"/>
      <c r="E662" s="618"/>
      <c r="F662" s="539"/>
      <c r="G662" s="539"/>
      <c r="H662" s="539"/>
      <c r="I662" s="539"/>
      <c r="J662" s="533"/>
      <c r="K662" s="533"/>
      <c r="L662" s="609"/>
      <c r="M662" s="564"/>
      <c r="N662" s="85">
        <v>0</v>
      </c>
      <c r="O662" s="85">
        <v>0</v>
      </c>
      <c r="P662" s="85">
        <v>0</v>
      </c>
      <c r="Q662" s="85">
        <v>0</v>
      </c>
      <c r="R662" s="85">
        <v>0</v>
      </c>
      <c r="S662" s="85">
        <v>0</v>
      </c>
      <c r="T662" s="85">
        <v>0</v>
      </c>
      <c r="U662" s="9">
        <f t="shared" si="294"/>
        <v>0</v>
      </c>
      <c r="V662" s="204" t="s">
        <v>52</v>
      </c>
      <c r="W662" s="191">
        <v>0</v>
      </c>
      <c r="X662" s="191">
        <v>0</v>
      </c>
      <c r="Y662" s="191">
        <v>0</v>
      </c>
      <c r="Z662" s="191">
        <v>0</v>
      </c>
      <c r="AA662" s="191">
        <v>0</v>
      </c>
      <c r="AB662" s="191">
        <v>0</v>
      </c>
      <c r="AC662" s="191">
        <v>0</v>
      </c>
      <c r="AD662" s="191">
        <v>0</v>
      </c>
      <c r="AE662" s="191">
        <v>0</v>
      </c>
      <c r="AF662" s="191">
        <v>0</v>
      </c>
      <c r="AG662" s="191">
        <v>0</v>
      </c>
      <c r="AH662" s="85">
        <v>0</v>
      </c>
      <c r="AI662" s="85">
        <v>0</v>
      </c>
      <c r="AJ662" s="85">
        <v>0</v>
      </c>
      <c r="AK662" s="191">
        <v>0</v>
      </c>
      <c r="AL662" s="191">
        <v>0</v>
      </c>
      <c r="AM662" s="191">
        <v>0</v>
      </c>
      <c r="AN662" s="191">
        <v>0</v>
      </c>
      <c r="AO662" s="191">
        <v>0</v>
      </c>
      <c r="AP662" s="191">
        <v>0</v>
      </c>
      <c r="AQ662" s="191">
        <v>0</v>
      </c>
      <c r="AR662" s="191">
        <v>0</v>
      </c>
      <c r="AS662" s="191">
        <v>0</v>
      </c>
      <c r="AT662" s="191">
        <v>0</v>
      </c>
      <c r="AU662" s="85">
        <v>0</v>
      </c>
      <c r="AV662" s="302"/>
    </row>
    <row r="663" spans="1:48">
      <c r="A663" s="585"/>
      <c r="B663" s="537"/>
      <c r="C663" s="655"/>
      <c r="D663" s="616"/>
      <c r="E663" s="619"/>
      <c r="F663" s="540"/>
      <c r="G663" s="540"/>
      <c r="H663" s="540"/>
      <c r="I663" s="540"/>
      <c r="J663" s="534"/>
      <c r="K663" s="534"/>
      <c r="L663" s="610"/>
      <c r="M663" s="565"/>
      <c r="N663" s="87">
        <f>SUM(N658:N662)</f>
        <v>1.639</v>
      </c>
      <c r="O663" s="87">
        <f t="shared" ref="O663:T663" si="295">SUM(O658:O662)</f>
        <v>0</v>
      </c>
      <c r="P663" s="87">
        <f t="shared" si="295"/>
        <v>0</v>
      </c>
      <c r="Q663" s="175">
        <f t="shared" si="295"/>
        <v>0</v>
      </c>
      <c r="R663" s="175">
        <f t="shared" si="295"/>
        <v>0</v>
      </c>
      <c r="S663" s="175">
        <f t="shared" si="295"/>
        <v>0</v>
      </c>
      <c r="T663" s="175">
        <f t="shared" si="295"/>
        <v>0</v>
      </c>
      <c r="U663" s="176">
        <f t="shared" si="294"/>
        <v>1.639</v>
      </c>
      <c r="V663" s="177" t="s">
        <v>11</v>
      </c>
      <c r="W663" s="193">
        <f t="shared" ref="W663:AU663" si="296">SUM(W658:W662)</f>
        <v>0</v>
      </c>
      <c r="X663" s="193">
        <f t="shared" si="296"/>
        <v>0</v>
      </c>
      <c r="Y663" s="193">
        <f t="shared" si="296"/>
        <v>0</v>
      </c>
      <c r="Z663" s="193">
        <f t="shared" si="296"/>
        <v>0</v>
      </c>
      <c r="AA663" s="193">
        <f t="shared" si="296"/>
        <v>0</v>
      </c>
      <c r="AB663" s="193">
        <f t="shared" si="296"/>
        <v>0</v>
      </c>
      <c r="AC663" s="193">
        <f t="shared" si="296"/>
        <v>0</v>
      </c>
      <c r="AD663" s="193">
        <f t="shared" si="296"/>
        <v>0</v>
      </c>
      <c r="AE663" s="193">
        <f t="shared" si="296"/>
        <v>0</v>
      </c>
      <c r="AF663" s="193">
        <f t="shared" si="296"/>
        <v>0</v>
      </c>
      <c r="AG663" s="193">
        <f t="shared" si="296"/>
        <v>0</v>
      </c>
      <c r="AH663" s="175">
        <f t="shared" si="296"/>
        <v>0</v>
      </c>
      <c r="AI663" s="175">
        <f t="shared" si="296"/>
        <v>0</v>
      </c>
      <c r="AJ663" s="175">
        <f t="shared" si="296"/>
        <v>0</v>
      </c>
      <c r="AK663" s="193">
        <f t="shared" si="296"/>
        <v>0</v>
      </c>
      <c r="AL663" s="193">
        <f t="shared" si="296"/>
        <v>0</v>
      </c>
      <c r="AM663" s="193">
        <f t="shared" si="296"/>
        <v>0</v>
      </c>
      <c r="AN663" s="193">
        <f t="shared" si="296"/>
        <v>0</v>
      </c>
      <c r="AO663" s="193">
        <f t="shared" si="296"/>
        <v>0</v>
      </c>
      <c r="AP663" s="193">
        <f t="shared" si="296"/>
        <v>0</v>
      </c>
      <c r="AQ663" s="193">
        <f t="shared" si="296"/>
        <v>0</v>
      </c>
      <c r="AR663" s="193">
        <f t="shared" si="296"/>
        <v>0</v>
      </c>
      <c r="AS663" s="193">
        <f t="shared" si="296"/>
        <v>0</v>
      </c>
      <c r="AT663" s="193">
        <f t="shared" si="296"/>
        <v>0</v>
      </c>
      <c r="AU663" s="175">
        <f t="shared" si="296"/>
        <v>0</v>
      </c>
      <c r="AV663" s="328"/>
    </row>
    <row r="664" spans="1:48" ht="15.75" customHeight="1">
      <c r="A664" s="585"/>
      <c r="B664" s="535" t="s">
        <v>707</v>
      </c>
      <c r="C664" s="653" t="s">
        <v>708</v>
      </c>
      <c r="D664" s="614" t="s">
        <v>662</v>
      </c>
      <c r="E664" s="617" t="s">
        <v>709</v>
      </c>
      <c r="F664" s="6" t="s">
        <v>18</v>
      </c>
      <c r="G664" s="6" t="s">
        <v>20</v>
      </c>
      <c r="H664" s="6" t="s">
        <v>59</v>
      </c>
      <c r="I664" s="6" t="s">
        <v>306</v>
      </c>
      <c r="J664" s="532">
        <v>2019</v>
      </c>
      <c r="K664" s="532">
        <v>2019</v>
      </c>
      <c r="L664" s="541">
        <v>3.75</v>
      </c>
      <c r="M664" s="563">
        <f>Q669+R669+S669+T669</f>
        <v>0</v>
      </c>
      <c r="N664" s="9">
        <v>2.6300219999999999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2.6300219999999999</v>
      </c>
      <c r="V664" s="204" t="s">
        <v>3</v>
      </c>
      <c r="W664" s="93">
        <v>0</v>
      </c>
      <c r="X664" s="93">
        <v>0</v>
      </c>
      <c r="Y664" s="93">
        <v>0</v>
      </c>
      <c r="Z664" s="93">
        <v>0</v>
      </c>
      <c r="AA664" s="93">
        <v>0</v>
      </c>
      <c r="AB664" s="93">
        <v>0</v>
      </c>
      <c r="AC664" s="93">
        <v>0</v>
      </c>
      <c r="AD664" s="93">
        <v>0</v>
      </c>
      <c r="AE664" s="93">
        <v>0</v>
      </c>
      <c r="AF664" s="93">
        <v>0</v>
      </c>
      <c r="AG664" s="93">
        <v>0</v>
      </c>
      <c r="AH664" s="9">
        <v>0</v>
      </c>
      <c r="AI664" s="9">
        <v>0</v>
      </c>
      <c r="AJ664" s="9">
        <v>0</v>
      </c>
      <c r="AK664" s="93">
        <v>0</v>
      </c>
      <c r="AL664" s="93">
        <v>0</v>
      </c>
      <c r="AM664" s="93">
        <v>0</v>
      </c>
      <c r="AN664" s="93">
        <v>0</v>
      </c>
      <c r="AO664" s="93">
        <v>0</v>
      </c>
      <c r="AP664" s="93">
        <v>0</v>
      </c>
      <c r="AQ664" s="93">
        <v>0</v>
      </c>
      <c r="AR664" s="93">
        <v>0</v>
      </c>
      <c r="AS664" s="93">
        <v>0</v>
      </c>
      <c r="AT664" s="93">
        <v>0</v>
      </c>
      <c r="AU664" s="9">
        <v>0</v>
      </c>
      <c r="AV664" s="302"/>
    </row>
    <row r="665" spans="1:48" ht="20.25" customHeight="1">
      <c r="A665" s="585"/>
      <c r="B665" s="536"/>
      <c r="C665" s="654"/>
      <c r="D665" s="615"/>
      <c r="E665" s="618"/>
      <c r="F665" s="24" t="s">
        <v>19</v>
      </c>
      <c r="G665" s="24" t="s">
        <v>22</v>
      </c>
      <c r="H665" s="24" t="s">
        <v>59</v>
      </c>
      <c r="I665" s="24" t="s">
        <v>706</v>
      </c>
      <c r="J665" s="533"/>
      <c r="K665" s="533"/>
      <c r="L665" s="609"/>
      <c r="M665" s="564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ref="U665:U669" si="297">SUM(N665:T665)</f>
        <v>0</v>
      </c>
      <c r="V665" s="172" t="s">
        <v>8</v>
      </c>
      <c r="W665" s="93">
        <v>0</v>
      </c>
      <c r="X665" s="93">
        <v>0</v>
      </c>
      <c r="Y665" s="93">
        <v>0</v>
      </c>
      <c r="Z665" s="93">
        <v>0</v>
      </c>
      <c r="AA665" s="93">
        <v>0</v>
      </c>
      <c r="AB665" s="93">
        <v>0</v>
      </c>
      <c r="AC665" s="93">
        <v>0</v>
      </c>
      <c r="AD665" s="93">
        <v>0</v>
      </c>
      <c r="AE665" s="93">
        <v>0</v>
      </c>
      <c r="AF665" s="93">
        <v>0</v>
      </c>
      <c r="AG665" s="93">
        <v>0</v>
      </c>
      <c r="AH665" s="9">
        <v>0</v>
      </c>
      <c r="AI665" s="9">
        <v>0</v>
      </c>
      <c r="AJ665" s="9">
        <v>0</v>
      </c>
      <c r="AK665" s="93">
        <v>0</v>
      </c>
      <c r="AL665" s="93">
        <v>0</v>
      </c>
      <c r="AM665" s="93">
        <v>0</v>
      </c>
      <c r="AN665" s="93">
        <v>0</v>
      </c>
      <c r="AO665" s="93">
        <v>0</v>
      </c>
      <c r="AP665" s="93">
        <v>0</v>
      </c>
      <c r="AQ665" s="93">
        <v>0</v>
      </c>
      <c r="AR665" s="93">
        <v>0</v>
      </c>
      <c r="AS665" s="93">
        <v>0</v>
      </c>
      <c r="AT665" s="93">
        <v>0</v>
      </c>
      <c r="AU665" s="9">
        <v>0</v>
      </c>
      <c r="AV665" s="302"/>
    </row>
    <row r="666" spans="1:48" ht="23.25" customHeight="1">
      <c r="A666" s="585"/>
      <c r="B666" s="536"/>
      <c r="C666" s="654"/>
      <c r="D666" s="615"/>
      <c r="E666" s="618"/>
      <c r="F666" s="538" t="s">
        <v>39</v>
      </c>
      <c r="G666" s="538" t="s">
        <v>710</v>
      </c>
      <c r="H666" s="538" t="s">
        <v>59</v>
      </c>
      <c r="I666" s="538" t="s">
        <v>711</v>
      </c>
      <c r="J666" s="533"/>
      <c r="K666" s="533"/>
      <c r="L666" s="609"/>
      <c r="M666" s="564"/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f>SUM(N666:T666)</f>
        <v>0</v>
      </c>
      <c r="V666" s="204" t="s">
        <v>50</v>
      </c>
      <c r="W666" s="93">
        <v>0</v>
      </c>
      <c r="X666" s="93">
        <v>0</v>
      </c>
      <c r="Y666" s="93">
        <v>0</v>
      </c>
      <c r="Z666" s="93">
        <v>0</v>
      </c>
      <c r="AA666" s="93">
        <v>0</v>
      </c>
      <c r="AB666" s="93">
        <v>0</v>
      </c>
      <c r="AC666" s="93">
        <v>0</v>
      </c>
      <c r="AD666" s="93">
        <v>0</v>
      </c>
      <c r="AE666" s="93">
        <v>0</v>
      </c>
      <c r="AF666" s="93">
        <v>0</v>
      </c>
      <c r="AG666" s="93">
        <v>0</v>
      </c>
      <c r="AH666" s="9">
        <v>0</v>
      </c>
      <c r="AI666" s="9">
        <v>0</v>
      </c>
      <c r="AJ666" s="9">
        <v>0</v>
      </c>
      <c r="AK666" s="93">
        <v>0</v>
      </c>
      <c r="AL666" s="93">
        <v>0</v>
      </c>
      <c r="AM666" s="93">
        <v>0</v>
      </c>
      <c r="AN666" s="93">
        <v>0</v>
      </c>
      <c r="AO666" s="93">
        <v>0</v>
      </c>
      <c r="AP666" s="93">
        <v>0</v>
      </c>
      <c r="AQ666" s="93">
        <v>0</v>
      </c>
      <c r="AR666" s="93">
        <v>0</v>
      </c>
      <c r="AS666" s="93">
        <v>0</v>
      </c>
      <c r="AT666" s="93">
        <v>0</v>
      </c>
      <c r="AU666" s="9">
        <v>0</v>
      </c>
      <c r="AV666" s="302"/>
    </row>
    <row r="667" spans="1:48">
      <c r="A667" s="585"/>
      <c r="B667" s="536"/>
      <c r="C667" s="654"/>
      <c r="D667" s="615"/>
      <c r="E667" s="618"/>
      <c r="F667" s="539"/>
      <c r="G667" s="539"/>
      <c r="H667" s="539"/>
      <c r="I667" s="539"/>
      <c r="J667" s="533"/>
      <c r="K667" s="533"/>
      <c r="L667" s="609"/>
      <c r="M667" s="564"/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f t="shared" si="297"/>
        <v>0</v>
      </c>
      <c r="V667" s="204" t="s">
        <v>51</v>
      </c>
      <c r="W667" s="93">
        <v>0</v>
      </c>
      <c r="X667" s="93">
        <v>0</v>
      </c>
      <c r="Y667" s="93">
        <v>0</v>
      </c>
      <c r="Z667" s="93">
        <v>0</v>
      </c>
      <c r="AA667" s="93">
        <v>0</v>
      </c>
      <c r="AB667" s="93">
        <v>0</v>
      </c>
      <c r="AC667" s="93">
        <v>0</v>
      </c>
      <c r="AD667" s="93">
        <v>0</v>
      </c>
      <c r="AE667" s="93">
        <v>0</v>
      </c>
      <c r="AF667" s="93">
        <v>0</v>
      </c>
      <c r="AG667" s="93">
        <v>0</v>
      </c>
      <c r="AH667" s="9">
        <v>0</v>
      </c>
      <c r="AI667" s="9">
        <v>0</v>
      </c>
      <c r="AJ667" s="9">
        <v>0</v>
      </c>
      <c r="AK667" s="93">
        <v>0</v>
      </c>
      <c r="AL667" s="93">
        <v>0</v>
      </c>
      <c r="AM667" s="93">
        <v>0</v>
      </c>
      <c r="AN667" s="93">
        <v>0</v>
      </c>
      <c r="AO667" s="93">
        <v>0</v>
      </c>
      <c r="AP667" s="93">
        <v>0</v>
      </c>
      <c r="AQ667" s="93">
        <v>0</v>
      </c>
      <c r="AR667" s="93">
        <v>0</v>
      </c>
      <c r="AS667" s="93">
        <v>0</v>
      </c>
      <c r="AT667" s="93">
        <v>0</v>
      </c>
      <c r="AU667" s="9">
        <v>0</v>
      </c>
      <c r="AV667" s="302"/>
    </row>
    <row r="668" spans="1:48">
      <c r="A668" s="585"/>
      <c r="B668" s="536"/>
      <c r="C668" s="654"/>
      <c r="D668" s="615"/>
      <c r="E668" s="618"/>
      <c r="F668" s="539"/>
      <c r="G668" s="539"/>
      <c r="H668" s="539"/>
      <c r="I668" s="539"/>
      <c r="J668" s="533"/>
      <c r="K668" s="533"/>
      <c r="L668" s="609"/>
      <c r="M668" s="564"/>
      <c r="N668" s="85">
        <v>0</v>
      </c>
      <c r="O668" s="85">
        <v>0</v>
      </c>
      <c r="P668" s="85">
        <v>0</v>
      </c>
      <c r="Q668" s="85">
        <v>0</v>
      </c>
      <c r="R668" s="85">
        <v>0</v>
      </c>
      <c r="S668" s="85">
        <v>0</v>
      </c>
      <c r="T668" s="85">
        <v>0</v>
      </c>
      <c r="U668" s="9">
        <f t="shared" si="297"/>
        <v>0</v>
      </c>
      <c r="V668" s="204" t="s">
        <v>52</v>
      </c>
      <c r="W668" s="191">
        <v>0</v>
      </c>
      <c r="X668" s="191">
        <v>0</v>
      </c>
      <c r="Y668" s="191">
        <v>0</v>
      </c>
      <c r="Z668" s="191">
        <v>0</v>
      </c>
      <c r="AA668" s="191">
        <v>0</v>
      </c>
      <c r="AB668" s="191">
        <v>0</v>
      </c>
      <c r="AC668" s="191">
        <v>0</v>
      </c>
      <c r="AD668" s="191">
        <v>0</v>
      </c>
      <c r="AE668" s="191">
        <v>0</v>
      </c>
      <c r="AF668" s="191">
        <v>0</v>
      </c>
      <c r="AG668" s="191">
        <v>0</v>
      </c>
      <c r="AH668" s="85">
        <v>0</v>
      </c>
      <c r="AI668" s="85">
        <v>0</v>
      </c>
      <c r="AJ668" s="85">
        <v>0</v>
      </c>
      <c r="AK668" s="191">
        <v>0</v>
      </c>
      <c r="AL668" s="191">
        <v>0</v>
      </c>
      <c r="AM668" s="191">
        <v>0</v>
      </c>
      <c r="AN668" s="191">
        <v>0</v>
      </c>
      <c r="AO668" s="191">
        <v>0</v>
      </c>
      <c r="AP668" s="191">
        <v>0</v>
      </c>
      <c r="AQ668" s="191">
        <v>0</v>
      </c>
      <c r="AR668" s="191">
        <v>0</v>
      </c>
      <c r="AS668" s="191">
        <v>0</v>
      </c>
      <c r="AT668" s="191">
        <v>0</v>
      </c>
      <c r="AU668" s="85">
        <v>0</v>
      </c>
      <c r="AV668" s="302"/>
    </row>
    <row r="669" spans="1:48">
      <c r="A669" s="585"/>
      <c r="B669" s="537"/>
      <c r="C669" s="655"/>
      <c r="D669" s="616"/>
      <c r="E669" s="619"/>
      <c r="F669" s="540"/>
      <c r="G669" s="540"/>
      <c r="H669" s="540"/>
      <c r="I669" s="540"/>
      <c r="J669" s="534"/>
      <c r="K669" s="534"/>
      <c r="L669" s="610"/>
      <c r="M669" s="565"/>
      <c r="N669" s="87">
        <f>SUM(N664:N668)</f>
        <v>2.6300219999999999</v>
      </c>
      <c r="O669" s="87">
        <f t="shared" ref="O669:T669" si="298">SUM(O664:O668)</f>
        <v>0</v>
      </c>
      <c r="P669" s="87">
        <f t="shared" si="298"/>
        <v>0</v>
      </c>
      <c r="Q669" s="175">
        <f t="shared" si="298"/>
        <v>0</v>
      </c>
      <c r="R669" s="175">
        <f t="shared" si="298"/>
        <v>0</v>
      </c>
      <c r="S669" s="175">
        <f t="shared" si="298"/>
        <v>0</v>
      </c>
      <c r="T669" s="175">
        <f t="shared" si="298"/>
        <v>0</v>
      </c>
      <c r="U669" s="176">
        <f t="shared" si="297"/>
        <v>2.6300219999999999</v>
      </c>
      <c r="V669" s="177" t="s">
        <v>11</v>
      </c>
      <c r="W669" s="193">
        <f t="shared" ref="W669:AU669" si="299">SUM(W664:W668)</f>
        <v>0</v>
      </c>
      <c r="X669" s="193">
        <f t="shared" si="299"/>
        <v>0</v>
      </c>
      <c r="Y669" s="193">
        <f t="shared" si="299"/>
        <v>0</v>
      </c>
      <c r="Z669" s="193">
        <f t="shared" si="299"/>
        <v>0</v>
      </c>
      <c r="AA669" s="193">
        <f t="shared" si="299"/>
        <v>0</v>
      </c>
      <c r="AB669" s="193">
        <f t="shared" si="299"/>
        <v>0</v>
      </c>
      <c r="AC669" s="193">
        <f t="shared" si="299"/>
        <v>0</v>
      </c>
      <c r="AD669" s="193">
        <f t="shared" si="299"/>
        <v>0</v>
      </c>
      <c r="AE669" s="193">
        <f t="shared" si="299"/>
        <v>0</v>
      </c>
      <c r="AF669" s="193">
        <f t="shared" si="299"/>
        <v>0</v>
      </c>
      <c r="AG669" s="193">
        <f t="shared" si="299"/>
        <v>0</v>
      </c>
      <c r="AH669" s="175">
        <f t="shared" si="299"/>
        <v>0</v>
      </c>
      <c r="AI669" s="175">
        <f t="shared" si="299"/>
        <v>0</v>
      </c>
      <c r="AJ669" s="175">
        <f t="shared" si="299"/>
        <v>0</v>
      </c>
      <c r="AK669" s="193">
        <f t="shared" si="299"/>
        <v>0</v>
      </c>
      <c r="AL669" s="193">
        <f t="shared" si="299"/>
        <v>0</v>
      </c>
      <c r="AM669" s="193">
        <f t="shared" si="299"/>
        <v>0</v>
      </c>
      <c r="AN669" s="193">
        <f t="shared" si="299"/>
        <v>0</v>
      </c>
      <c r="AO669" s="193">
        <f t="shared" si="299"/>
        <v>0</v>
      </c>
      <c r="AP669" s="193">
        <f t="shared" si="299"/>
        <v>0</v>
      </c>
      <c r="AQ669" s="193">
        <f t="shared" si="299"/>
        <v>0</v>
      </c>
      <c r="AR669" s="193">
        <f t="shared" si="299"/>
        <v>0</v>
      </c>
      <c r="AS669" s="193">
        <f t="shared" si="299"/>
        <v>0</v>
      </c>
      <c r="AT669" s="193">
        <f t="shared" si="299"/>
        <v>0</v>
      </c>
      <c r="AU669" s="175">
        <f t="shared" si="299"/>
        <v>0</v>
      </c>
      <c r="AV669" s="328"/>
    </row>
    <row r="670" spans="1:48" ht="20.25" customHeight="1">
      <c r="A670" s="585"/>
      <c r="B670" s="535" t="s">
        <v>712</v>
      </c>
      <c r="C670" s="653" t="s">
        <v>713</v>
      </c>
      <c r="D670" s="614" t="s">
        <v>662</v>
      </c>
      <c r="E670" s="617" t="s">
        <v>714</v>
      </c>
      <c r="F670" s="6" t="s">
        <v>18</v>
      </c>
      <c r="G670" s="6" t="s">
        <v>20</v>
      </c>
      <c r="H670" s="6" t="s">
        <v>59</v>
      </c>
      <c r="I670" s="6" t="s">
        <v>715</v>
      </c>
      <c r="J670" s="532">
        <v>2018</v>
      </c>
      <c r="K670" s="532">
        <v>2023</v>
      </c>
      <c r="L670" s="541">
        <v>22.631</v>
      </c>
      <c r="M670" s="563">
        <f>Q676+R676+S676+T676</f>
        <v>21.288360000000001</v>
      </c>
      <c r="N670" s="9">
        <v>0</v>
      </c>
      <c r="O670" s="9">
        <v>0</v>
      </c>
      <c r="P670" s="9">
        <v>0</v>
      </c>
      <c r="Q670" s="9">
        <v>0</v>
      </c>
      <c r="R670" s="9">
        <v>21.288360000000001</v>
      </c>
      <c r="S670" s="9">
        <v>0</v>
      </c>
      <c r="T670" s="9">
        <v>0</v>
      </c>
      <c r="U670" s="9">
        <f>SUM(N670:T670)</f>
        <v>21.288360000000001</v>
      </c>
      <c r="V670" s="204" t="s">
        <v>3</v>
      </c>
      <c r="W670" s="93">
        <v>0</v>
      </c>
      <c r="X670" s="93">
        <f>X671</f>
        <v>70.3</v>
      </c>
      <c r="Y670" s="93">
        <f t="shared" ref="Y670:AG670" si="300">Y671</f>
        <v>0</v>
      </c>
      <c r="Z670" s="93">
        <f t="shared" si="300"/>
        <v>0</v>
      </c>
      <c r="AA670" s="93">
        <f t="shared" si="300"/>
        <v>0</v>
      </c>
      <c r="AB670" s="93">
        <f t="shared" si="300"/>
        <v>0</v>
      </c>
      <c r="AC670" s="93">
        <f t="shared" si="300"/>
        <v>0</v>
      </c>
      <c r="AD670" s="93">
        <f t="shared" si="300"/>
        <v>0</v>
      </c>
      <c r="AE670" s="93">
        <f t="shared" si="300"/>
        <v>0</v>
      </c>
      <c r="AF670" s="93">
        <f t="shared" si="300"/>
        <v>0</v>
      </c>
      <c r="AG670" s="93">
        <f t="shared" si="300"/>
        <v>70.3</v>
      </c>
      <c r="AH670" s="9">
        <v>0</v>
      </c>
      <c r="AI670" s="9">
        <v>0</v>
      </c>
      <c r="AJ670" s="9">
        <v>0</v>
      </c>
      <c r="AK670" s="93">
        <v>0</v>
      </c>
      <c r="AL670" s="93">
        <v>0</v>
      </c>
      <c r="AM670" s="93">
        <v>0</v>
      </c>
      <c r="AN670" s="93">
        <v>0</v>
      </c>
      <c r="AO670" s="93">
        <v>0</v>
      </c>
      <c r="AP670" s="93">
        <v>0</v>
      </c>
      <c r="AQ670" s="93">
        <v>0</v>
      </c>
      <c r="AR670" s="93">
        <v>0</v>
      </c>
      <c r="AS670" s="93">
        <v>0</v>
      </c>
      <c r="AT670" s="93">
        <v>0</v>
      </c>
      <c r="AU670" s="9">
        <v>0</v>
      </c>
      <c r="AV670" s="302"/>
    </row>
    <row r="671" spans="1:48" s="387" customFormat="1" ht="20.25" customHeight="1">
      <c r="A671" s="585"/>
      <c r="B671" s="536"/>
      <c r="C671" s="654"/>
      <c r="D671" s="615"/>
      <c r="E671" s="618"/>
      <c r="F671" s="388"/>
      <c r="G671" s="388"/>
      <c r="H671" s="388"/>
      <c r="I671" s="388"/>
      <c r="J671" s="533"/>
      <c r="K671" s="533"/>
      <c r="L671" s="609"/>
      <c r="M671" s="564"/>
      <c r="N671" s="384"/>
      <c r="O671" s="384"/>
      <c r="P671" s="384"/>
      <c r="Q671" s="384"/>
      <c r="R671" s="384"/>
      <c r="S671" s="384"/>
      <c r="T671" s="384"/>
      <c r="U671" s="384"/>
      <c r="V671" s="397" t="s">
        <v>1047</v>
      </c>
      <c r="W671" s="391"/>
      <c r="X671" s="391">
        <v>70.3</v>
      </c>
      <c r="Y671" s="391"/>
      <c r="Z671" s="391"/>
      <c r="AA671" s="391"/>
      <c r="AB671" s="391"/>
      <c r="AC671" s="391"/>
      <c r="AD671" s="391"/>
      <c r="AE671" s="391"/>
      <c r="AF671" s="391"/>
      <c r="AG671" s="391">
        <v>70.3</v>
      </c>
      <c r="AH671" s="384"/>
      <c r="AI671" s="384"/>
      <c r="AJ671" s="384"/>
      <c r="AK671" s="391"/>
      <c r="AL671" s="391"/>
      <c r="AM671" s="391"/>
      <c r="AN671" s="391"/>
      <c r="AO671" s="391"/>
      <c r="AP671" s="391"/>
      <c r="AQ671" s="391"/>
      <c r="AR671" s="391"/>
      <c r="AS671" s="391"/>
      <c r="AT671" s="391"/>
      <c r="AU671" s="384"/>
      <c r="AV671" s="398"/>
    </row>
    <row r="672" spans="1:48" ht="15.75" customHeight="1">
      <c r="A672" s="585"/>
      <c r="B672" s="536"/>
      <c r="C672" s="654"/>
      <c r="D672" s="615"/>
      <c r="E672" s="618"/>
      <c r="F672" s="24" t="s">
        <v>19</v>
      </c>
      <c r="G672" s="24" t="s">
        <v>22</v>
      </c>
      <c r="H672" s="24" t="s">
        <v>59</v>
      </c>
      <c r="I672" s="24" t="s">
        <v>633</v>
      </c>
      <c r="J672" s="533"/>
      <c r="K672" s="533"/>
      <c r="L672" s="609"/>
      <c r="M672" s="564"/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f t="shared" ref="U672:U676" si="301">SUM(N672:T672)</f>
        <v>0</v>
      </c>
      <c r="V672" s="172" t="s">
        <v>8</v>
      </c>
      <c r="W672" s="93">
        <v>0</v>
      </c>
      <c r="X672" s="93">
        <v>0</v>
      </c>
      <c r="Y672" s="93">
        <v>0</v>
      </c>
      <c r="Z672" s="93">
        <v>0</v>
      </c>
      <c r="AA672" s="93">
        <v>0</v>
      </c>
      <c r="AB672" s="93">
        <v>0</v>
      </c>
      <c r="AC672" s="93">
        <v>0</v>
      </c>
      <c r="AD672" s="93">
        <v>0</v>
      </c>
      <c r="AE672" s="93">
        <v>0</v>
      </c>
      <c r="AF672" s="93">
        <v>0</v>
      </c>
      <c r="AG672" s="93">
        <v>0</v>
      </c>
      <c r="AH672" s="9">
        <v>0</v>
      </c>
      <c r="AI672" s="9">
        <v>0</v>
      </c>
      <c r="AJ672" s="9">
        <v>0</v>
      </c>
      <c r="AK672" s="93">
        <v>0</v>
      </c>
      <c r="AL672" s="93">
        <v>0</v>
      </c>
      <c r="AM672" s="93">
        <v>0</v>
      </c>
      <c r="AN672" s="93">
        <v>0</v>
      </c>
      <c r="AO672" s="93">
        <v>0</v>
      </c>
      <c r="AP672" s="93">
        <v>0</v>
      </c>
      <c r="AQ672" s="93">
        <v>0</v>
      </c>
      <c r="AR672" s="93">
        <v>0</v>
      </c>
      <c r="AS672" s="93">
        <v>0</v>
      </c>
      <c r="AT672" s="93">
        <v>0</v>
      </c>
      <c r="AU672" s="9">
        <v>0</v>
      </c>
      <c r="AV672" s="302"/>
    </row>
    <row r="673" spans="1:48" ht="15.75" customHeight="1">
      <c r="A673" s="585"/>
      <c r="B673" s="536"/>
      <c r="C673" s="654"/>
      <c r="D673" s="615"/>
      <c r="E673" s="618"/>
      <c r="F673" s="538" t="s">
        <v>39</v>
      </c>
      <c r="G673" s="538" t="s">
        <v>21</v>
      </c>
      <c r="H673" s="538" t="s">
        <v>59</v>
      </c>
      <c r="I673" s="538" t="s">
        <v>377</v>
      </c>
      <c r="J673" s="533"/>
      <c r="K673" s="533"/>
      <c r="L673" s="609"/>
      <c r="M673" s="564"/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f>SUM(N673:T673)</f>
        <v>0</v>
      </c>
      <c r="V673" s="204" t="s">
        <v>50</v>
      </c>
      <c r="W673" s="93">
        <v>0</v>
      </c>
      <c r="X673" s="93">
        <v>0</v>
      </c>
      <c r="Y673" s="93">
        <v>0</v>
      </c>
      <c r="Z673" s="93">
        <v>0</v>
      </c>
      <c r="AA673" s="93">
        <v>0</v>
      </c>
      <c r="AB673" s="93">
        <v>0</v>
      </c>
      <c r="AC673" s="93">
        <v>0</v>
      </c>
      <c r="AD673" s="93">
        <v>0</v>
      </c>
      <c r="AE673" s="93">
        <v>0</v>
      </c>
      <c r="AF673" s="93">
        <v>0</v>
      </c>
      <c r="AG673" s="93">
        <v>0</v>
      </c>
      <c r="AH673" s="9">
        <v>0</v>
      </c>
      <c r="AI673" s="9">
        <v>0</v>
      </c>
      <c r="AJ673" s="9">
        <v>0</v>
      </c>
      <c r="AK673" s="93">
        <v>0</v>
      </c>
      <c r="AL673" s="93">
        <v>0</v>
      </c>
      <c r="AM673" s="93">
        <v>0</v>
      </c>
      <c r="AN673" s="93">
        <v>0</v>
      </c>
      <c r="AO673" s="93">
        <v>0</v>
      </c>
      <c r="AP673" s="93">
        <v>0</v>
      </c>
      <c r="AQ673" s="93">
        <v>0</v>
      </c>
      <c r="AR673" s="93">
        <v>0</v>
      </c>
      <c r="AS673" s="93">
        <v>0</v>
      </c>
      <c r="AT673" s="93">
        <v>0</v>
      </c>
      <c r="AU673" s="9">
        <v>0</v>
      </c>
      <c r="AV673" s="302"/>
    </row>
    <row r="674" spans="1:48" ht="15.75" customHeight="1">
      <c r="A674" s="585"/>
      <c r="B674" s="536"/>
      <c r="C674" s="654"/>
      <c r="D674" s="615"/>
      <c r="E674" s="618"/>
      <c r="F674" s="539"/>
      <c r="G674" s="539"/>
      <c r="H674" s="539"/>
      <c r="I674" s="539"/>
      <c r="J674" s="533"/>
      <c r="K674" s="533"/>
      <c r="L674" s="609"/>
      <c r="M674" s="564"/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f t="shared" si="301"/>
        <v>0</v>
      </c>
      <c r="V674" s="204" t="s">
        <v>51</v>
      </c>
      <c r="W674" s="93">
        <v>0</v>
      </c>
      <c r="X674" s="93">
        <v>0</v>
      </c>
      <c r="Y674" s="93">
        <v>0</v>
      </c>
      <c r="Z674" s="93">
        <v>0</v>
      </c>
      <c r="AA674" s="93">
        <v>0</v>
      </c>
      <c r="AB674" s="93">
        <v>0</v>
      </c>
      <c r="AC674" s="93">
        <v>0</v>
      </c>
      <c r="AD674" s="93">
        <v>0</v>
      </c>
      <c r="AE674" s="93">
        <v>0</v>
      </c>
      <c r="AF674" s="93">
        <v>0</v>
      </c>
      <c r="AG674" s="93">
        <v>0</v>
      </c>
      <c r="AH674" s="9">
        <v>0</v>
      </c>
      <c r="AI674" s="9">
        <v>0</v>
      </c>
      <c r="AJ674" s="9">
        <v>0</v>
      </c>
      <c r="AK674" s="93">
        <v>0</v>
      </c>
      <c r="AL674" s="93">
        <v>0</v>
      </c>
      <c r="AM674" s="93">
        <v>0</v>
      </c>
      <c r="AN674" s="93">
        <v>0</v>
      </c>
      <c r="AO674" s="93">
        <v>0</v>
      </c>
      <c r="AP674" s="93">
        <v>0</v>
      </c>
      <c r="AQ674" s="93">
        <v>0</v>
      </c>
      <c r="AR674" s="93">
        <v>0</v>
      </c>
      <c r="AS674" s="93">
        <v>0</v>
      </c>
      <c r="AT674" s="93">
        <v>0</v>
      </c>
      <c r="AU674" s="9">
        <v>0</v>
      </c>
      <c r="AV674" s="302"/>
    </row>
    <row r="675" spans="1:48" ht="15.75" customHeight="1">
      <c r="A675" s="585"/>
      <c r="B675" s="536"/>
      <c r="C675" s="654"/>
      <c r="D675" s="615"/>
      <c r="E675" s="618"/>
      <c r="F675" s="539"/>
      <c r="G675" s="539"/>
      <c r="H675" s="539"/>
      <c r="I675" s="539"/>
      <c r="J675" s="533"/>
      <c r="K675" s="533"/>
      <c r="L675" s="609"/>
      <c r="M675" s="564"/>
      <c r="N675" s="85">
        <v>1.2467699999999999</v>
      </c>
      <c r="O675" s="85">
        <v>0</v>
      </c>
      <c r="P675" s="85">
        <v>0</v>
      </c>
      <c r="Q675" s="85">
        <v>0</v>
      </c>
      <c r="R675" s="85">
        <v>0</v>
      </c>
      <c r="S675" s="85">
        <v>0</v>
      </c>
      <c r="T675" s="85">
        <v>0</v>
      </c>
      <c r="U675" s="9">
        <f t="shared" si="301"/>
        <v>1.2467699999999999</v>
      </c>
      <c r="V675" s="204" t="s">
        <v>52</v>
      </c>
      <c r="W675" s="191">
        <v>0</v>
      </c>
      <c r="X675" s="191">
        <v>0</v>
      </c>
      <c r="Y675" s="191">
        <v>0</v>
      </c>
      <c r="Z675" s="191">
        <v>0</v>
      </c>
      <c r="AA675" s="191">
        <v>0</v>
      </c>
      <c r="AB675" s="191">
        <v>0</v>
      </c>
      <c r="AC675" s="191">
        <v>0</v>
      </c>
      <c r="AD675" s="191">
        <v>0</v>
      </c>
      <c r="AE675" s="191">
        <v>0</v>
      </c>
      <c r="AF675" s="191">
        <v>0</v>
      </c>
      <c r="AG675" s="191">
        <v>0</v>
      </c>
      <c r="AH675" s="85">
        <v>0</v>
      </c>
      <c r="AI675" s="85">
        <v>0</v>
      </c>
      <c r="AJ675" s="85">
        <v>0</v>
      </c>
      <c r="AK675" s="191">
        <v>0</v>
      </c>
      <c r="AL675" s="191">
        <v>0</v>
      </c>
      <c r="AM675" s="191">
        <v>0</v>
      </c>
      <c r="AN675" s="191">
        <v>0</v>
      </c>
      <c r="AO675" s="191">
        <v>0</v>
      </c>
      <c r="AP675" s="191">
        <v>0</v>
      </c>
      <c r="AQ675" s="191">
        <v>0</v>
      </c>
      <c r="AR675" s="191">
        <v>0</v>
      </c>
      <c r="AS675" s="191">
        <v>0</v>
      </c>
      <c r="AT675" s="191">
        <v>0</v>
      </c>
      <c r="AU675" s="85">
        <v>0</v>
      </c>
      <c r="AV675" s="302"/>
    </row>
    <row r="676" spans="1:48">
      <c r="A676" s="585"/>
      <c r="B676" s="537"/>
      <c r="C676" s="655"/>
      <c r="D676" s="616"/>
      <c r="E676" s="619"/>
      <c r="F676" s="540"/>
      <c r="G676" s="540"/>
      <c r="H676" s="540"/>
      <c r="I676" s="540"/>
      <c r="J676" s="534"/>
      <c r="K676" s="534"/>
      <c r="L676" s="610"/>
      <c r="M676" s="565"/>
      <c r="N676" s="87">
        <f>SUM(N670:N675)</f>
        <v>1.2467699999999999</v>
      </c>
      <c r="O676" s="87">
        <f t="shared" ref="O676:T676" si="302">SUM(O670:O675)</f>
        <v>0</v>
      </c>
      <c r="P676" s="87">
        <f t="shared" si="302"/>
        <v>0</v>
      </c>
      <c r="Q676" s="175">
        <f t="shared" si="302"/>
        <v>0</v>
      </c>
      <c r="R676" s="175">
        <f t="shared" si="302"/>
        <v>21.288360000000001</v>
      </c>
      <c r="S676" s="175">
        <f t="shared" si="302"/>
        <v>0</v>
      </c>
      <c r="T676" s="175">
        <f t="shared" si="302"/>
        <v>0</v>
      </c>
      <c r="U676" s="176">
        <f t="shared" si="301"/>
        <v>22.535130000000002</v>
      </c>
      <c r="V676" s="177" t="s">
        <v>11</v>
      </c>
      <c r="W676" s="193">
        <f t="shared" ref="W676:AU676" si="303">SUM(W670:W675)</f>
        <v>0</v>
      </c>
      <c r="X676" s="193">
        <f>X670</f>
        <v>70.3</v>
      </c>
      <c r="Y676" s="193">
        <f t="shared" ref="Y676:AG676" si="304">Y670</f>
        <v>0</v>
      </c>
      <c r="Z676" s="193">
        <f t="shared" si="304"/>
        <v>0</v>
      </c>
      <c r="AA676" s="193">
        <f t="shared" si="304"/>
        <v>0</v>
      </c>
      <c r="AB676" s="193">
        <f t="shared" si="304"/>
        <v>0</v>
      </c>
      <c r="AC676" s="193">
        <f t="shared" si="304"/>
        <v>0</v>
      </c>
      <c r="AD676" s="193">
        <f t="shared" si="304"/>
        <v>0</v>
      </c>
      <c r="AE676" s="193">
        <f t="shared" si="304"/>
        <v>0</v>
      </c>
      <c r="AF676" s="193">
        <f t="shared" si="304"/>
        <v>0</v>
      </c>
      <c r="AG676" s="193">
        <f t="shared" si="304"/>
        <v>70.3</v>
      </c>
      <c r="AH676" s="175">
        <f t="shared" si="303"/>
        <v>0</v>
      </c>
      <c r="AI676" s="175">
        <f t="shared" si="303"/>
        <v>0</v>
      </c>
      <c r="AJ676" s="175">
        <f t="shared" si="303"/>
        <v>0</v>
      </c>
      <c r="AK676" s="193">
        <f t="shared" si="303"/>
        <v>0</v>
      </c>
      <c r="AL676" s="193">
        <f t="shared" si="303"/>
        <v>0</v>
      </c>
      <c r="AM676" s="193">
        <f t="shared" si="303"/>
        <v>0</v>
      </c>
      <c r="AN676" s="193">
        <f t="shared" si="303"/>
        <v>0</v>
      </c>
      <c r="AO676" s="193">
        <f t="shared" si="303"/>
        <v>0</v>
      </c>
      <c r="AP676" s="193">
        <f t="shared" si="303"/>
        <v>0</v>
      </c>
      <c r="AQ676" s="193">
        <f t="shared" si="303"/>
        <v>0</v>
      </c>
      <c r="AR676" s="193">
        <f t="shared" si="303"/>
        <v>0</v>
      </c>
      <c r="AS676" s="193">
        <f t="shared" si="303"/>
        <v>0</v>
      </c>
      <c r="AT676" s="193">
        <f t="shared" si="303"/>
        <v>0</v>
      </c>
      <c r="AU676" s="175">
        <f t="shared" si="303"/>
        <v>0</v>
      </c>
      <c r="AV676" s="328"/>
    </row>
    <row r="677" spans="1:48" ht="15.75" customHeight="1">
      <c r="A677" s="585"/>
      <c r="B677" s="587" t="s">
        <v>716</v>
      </c>
      <c r="C677" s="653" t="s">
        <v>717</v>
      </c>
      <c r="D677" s="576" t="s">
        <v>662</v>
      </c>
      <c r="E677" s="569" t="s">
        <v>718</v>
      </c>
      <c r="F677" s="6" t="s">
        <v>18</v>
      </c>
      <c r="G677" s="6" t="s">
        <v>20</v>
      </c>
      <c r="H677" s="6" t="s">
        <v>59</v>
      </c>
      <c r="I677" s="6" t="s">
        <v>58</v>
      </c>
      <c r="J677" s="560">
        <v>2022</v>
      </c>
      <c r="K677" s="560">
        <v>2022</v>
      </c>
      <c r="L677" s="563">
        <v>2.8780000000000001</v>
      </c>
      <c r="M677" s="563">
        <f>Q683+R683+S683+T683</f>
        <v>2.8781500000000002</v>
      </c>
      <c r="N677" s="9">
        <v>0</v>
      </c>
      <c r="O677" s="9">
        <v>0</v>
      </c>
      <c r="P677" s="9">
        <v>0</v>
      </c>
      <c r="Q677" s="9">
        <v>2.8781500000000002</v>
      </c>
      <c r="R677" s="9">
        <v>0</v>
      </c>
      <c r="S677" s="9">
        <v>0</v>
      </c>
      <c r="T677" s="9">
        <v>0</v>
      </c>
      <c r="U677" s="9">
        <f>SUM(N677:T677)</f>
        <v>2.8781500000000002</v>
      </c>
      <c r="V677" s="204" t="s">
        <v>3</v>
      </c>
      <c r="W677" s="93">
        <v>2878.15</v>
      </c>
      <c r="X677" s="93">
        <f>X678</f>
        <v>0</v>
      </c>
      <c r="Y677" s="93">
        <f t="shared" ref="Y677:AS677" si="305">Y678</f>
        <v>0</v>
      </c>
      <c r="Z677" s="93">
        <f t="shared" si="305"/>
        <v>0</v>
      </c>
      <c r="AA677" s="93">
        <f t="shared" si="305"/>
        <v>0</v>
      </c>
      <c r="AB677" s="93">
        <f t="shared" si="305"/>
        <v>0</v>
      </c>
      <c r="AC677" s="93">
        <f t="shared" si="305"/>
        <v>0</v>
      </c>
      <c r="AD677" s="93">
        <f t="shared" si="305"/>
        <v>0</v>
      </c>
      <c r="AE677" s="93">
        <f t="shared" si="305"/>
        <v>0</v>
      </c>
      <c r="AF677" s="93">
        <f t="shared" si="305"/>
        <v>0</v>
      </c>
      <c r="AG677" s="93">
        <f t="shared" si="305"/>
        <v>0</v>
      </c>
      <c r="AH677" s="93">
        <f t="shared" si="305"/>
        <v>0</v>
      </c>
      <c r="AI677" s="93">
        <f t="shared" si="305"/>
        <v>0</v>
      </c>
      <c r="AJ677" s="93">
        <f t="shared" si="305"/>
        <v>0</v>
      </c>
      <c r="AK677" s="93">
        <f t="shared" si="305"/>
        <v>0</v>
      </c>
      <c r="AL677" s="93">
        <f t="shared" si="305"/>
        <v>0</v>
      </c>
      <c r="AM677" s="93">
        <f t="shared" si="305"/>
        <v>0</v>
      </c>
      <c r="AN677" s="93">
        <f t="shared" si="305"/>
        <v>0</v>
      </c>
      <c r="AO677" s="93">
        <f t="shared" si="305"/>
        <v>0</v>
      </c>
      <c r="AP677" s="93">
        <f t="shared" si="305"/>
        <v>0</v>
      </c>
      <c r="AQ677" s="93">
        <f t="shared" si="305"/>
        <v>0</v>
      </c>
      <c r="AR677" s="93">
        <f t="shared" si="305"/>
        <v>0</v>
      </c>
      <c r="AS677" s="93">
        <f t="shared" si="305"/>
        <v>0</v>
      </c>
      <c r="AT677" s="93">
        <v>0</v>
      </c>
      <c r="AU677" s="9">
        <v>0</v>
      </c>
      <c r="AV677" s="636" t="s">
        <v>1005</v>
      </c>
    </row>
    <row r="678" spans="1:48" s="275" customFormat="1" ht="31.5" hidden="1" customHeight="1">
      <c r="A678" s="585"/>
      <c r="B678" s="588"/>
      <c r="C678" s="654"/>
      <c r="D678" s="577"/>
      <c r="E678" s="570"/>
      <c r="F678" s="286"/>
      <c r="G678" s="286"/>
      <c r="H678" s="286"/>
      <c r="I678" s="286"/>
      <c r="J678" s="561"/>
      <c r="K678" s="561"/>
      <c r="L678" s="564"/>
      <c r="M678" s="564"/>
      <c r="N678" s="277"/>
      <c r="O678" s="277"/>
      <c r="P678" s="277"/>
      <c r="Q678" s="277"/>
      <c r="R678" s="277"/>
      <c r="S678" s="277"/>
      <c r="T678" s="277"/>
      <c r="U678" s="277"/>
      <c r="V678" s="287" t="s">
        <v>971</v>
      </c>
      <c r="W678" s="274"/>
      <c r="X678" s="274"/>
      <c r="Y678" s="274"/>
      <c r="Z678" s="274"/>
      <c r="AA678" s="274"/>
      <c r="AB678" s="274"/>
      <c r="AC678" s="274"/>
      <c r="AD678" s="274"/>
      <c r="AE678" s="274"/>
      <c r="AF678" s="274"/>
      <c r="AG678" s="274"/>
      <c r="AH678" s="277"/>
      <c r="AI678" s="277"/>
      <c r="AJ678" s="277"/>
      <c r="AK678" s="274"/>
      <c r="AL678" s="274"/>
      <c r="AM678" s="274"/>
      <c r="AN678" s="274"/>
      <c r="AO678" s="274"/>
      <c r="AP678" s="274"/>
      <c r="AQ678" s="274"/>
      <c r="AR678" s="274"/>
      <c r="AS678" s="274"/>
      <c r="AT678" s="274"/>
      <c r="AU678" s="277"/>
      <c r="AV678" s="637"/>
    </row>
    <row r="679" spans="1:48" ht="18" customHeight="1">
      <c r="A679" s="585"/>
      <c r="B679" s="588"/>
      <c r="C679" s="654"/>
      <c r="D679" s="577"/>
      <c r="E679" s="570"/>
      <c r="F679" s="96" t="s">
        <v>19</v>
      </c>
      <c r="G679" s="96" t="s">
        <v>22</v>
      </c>
      <c r="H679" s="96" t="s">
        <v>59</v>
      </c>
      <c r="I679" s="96" t="s">
        <v>719</v>
      </c>
      <c r="J679" s="561"/>
      <c r="K679" s="561"/>
      <c r="L679" s="564"/>
      <c r="M679" s="564"/>
      <c r="N679" s="83">
        <v>0</v>
      </c>
      <c r="O679" s="83">
        <v>0</v>
      </c>
      <c r="P679" s="83">
        <v>0</v>
      </c>
      <c r="Q679" s="83">
        <v>0</v>
      </c>
      <c r="R679" s="83">
        <v>0</v>
      </c>
      <c r="S679" s="83">
        <v>0</v>
      </c>
      <c r="T679" s="83">
        <v>0</v>
      </c>
      <c r="U679" s="83">
        <f t="shared" ref="U679:U683" si="306">SUM(N679:T679)</f>
        <v>0</v>
      </c>
      <c r="V679" s="171" t="s">
        <v>8</v>
      </c>
      <c r="W679" s="192">
        <v>0</v>
      </c>
      <c r="X679" s="192">
        <v>0</v>
      </c>
      <c r="Y679" s="192">
        <v>0</v>
      </c>
      <c r="Z679" s="192">
        <v>0</v>
      </c>
      <c r="AA679" s="192">
        <v>0</v>
      </c>
      <c r="AB679" s="192">
        <v>0</v>
      </c>
      <c r="AC679" s="192">
        <v>0</v>
      </c>
      <c r="AD679" s="192">
        <v>0</v>
      </c>
      <c r="AE679" s="192">
        <v>0</v>
      </c>
      <c r="AF679" s="192">
        <v>0</v>
      </c>
      <c r="AG679" s="192">
        <v>0</v>
      </c>
      <c r="AH679" s="83">
        <v>0</v>
      </c>
      <c r="AI679" s="83">
        <v>0</v>
      </c>
      <c r="AJ679" s="83">
        <v>0</v>
      </c>
      <c r="AK679" s="192">
        <v>0</v>
      </c>
      <c r="AL679" s="192">
        <v>0</v>
      </c>
      <c r="AM679" s="192">
        <v>0</v>
      </c>
      <c r="AN679" s="192">
        <v>0</v>
      </c>
      <c r="AO679" s="192">
        <v>0</v>
      </c>
      <c r="AP679" s="192">
        <v>0</v>
      </c>
      <c r="AQ679" s="192">
        <v>0</v>
      </c>
      <c r="AR679" s="192">
        <v>0</v>
      </c>
      <c r="AS679" s="192">
        <v>0</v>
      </c>
      <c r="AT679" s="192">
        <v>0</v>
      </c>
      <c r="AU679" s="83">
        <v>0</v>
      </c>
      <c r="AV679" s="637"/>
    </row>
    <row r="680" spans="1:48" ht="21" customHeight="1">
      <c r="A680" s="585"/>
      <c r="B680" s="588"/>
      <c r="C680" s="654"/>
      <c r="D680" s="577"/>
      <c r="E680" s="570"/>
      <c r="F680" s="566" t="s">
        <v>39</v>
      </c>
      <c r="G680" s="566" t="s">
        <v>21</v>
      </c>
      <c r="H680" s="566" t="s">
        <v>59</v>
      </c>
      <c r="I680" s="566" t="s">
        <v>377</v>
      </c>
      <c r="J680" s="561"/>
      <c r="K680" s="561"/>
      <c r="L680" s="564"/>
      <c r="M680" s="564"/>
      <c r="N680" s="83">
        <v>0</v>
      </c>
      <c r="O680" s="83">
        <v>0</v>
      </c>
      <c r="P680" s="83">
        <v>0</v>
      </c>
      <c r="Q680" s="83">
        <v>0</v>
      </c>
      <c r="R680" s="83">
        <v>0</v>
      </c>
      <c r="S680" s="83">
        <v>0</v>
      </c>
      <c r="T680" s="83">
        <v>0</v>
      </c>
      <c r="U680" s="83">
        <f>SUM(N680:T680)</f>
        <v>0</v>
      </c>
      <c r="V680" s="170" t="s">
        <v>50</v>
      </c>
      <c r="W680" s="192">
        <v>0</v>
      </c>
      <c r="X680" s="192">
        <v>0</v>
      </c>
      <c r="Y680" s="192">
        <v>0</v>
      </c>
      <c r="Z680" s="192">
        <v>0</v>
      </c>
      <c r="AA680" s="192">
        <v>0</v>
      </c>
      <c r="AB680" s="192">
        <v>0</v>
      </c>
      <c r="AC680" s="192">
        <v>0</v>
      </c>
      <c r="AD680" s="192">
        <v>0</v>
      </c>
      <c r="AE680" s="192">
        <v>0</v>
      </c>
      <c r="AF680" s="192">
        <v>0</v>
      </c>
      <c r="AG680" s="192">
        <v>0</v>
      </c>
      <c r="AH680" s="83">
        <v>0</v>
      </c>
      <c r="AI680" s="83">
        <v>0</v>
      </c>
      <c r="AJ680" s="83">
        <v>0</v>
      </c>
      <c r="AK680" s="192">
        <v>0</v>
      </c>
      <c r="AL680" s="192">
        <v>0</v>
      </c>
      <c r="AM680" s="192">
        <v>0</v>
      </c>
      <c r="AN680" s="192">
        <v>0</v>
      </c>
      <c r="AO680" s="192">
        <v>0</v>
      </c>
      <c r="AP680" s="192">
        <v>0</v>
      </c>
      <c r="AQ680" s="192">
        <v>0</v>
      </c>
      <c r="AR680" s="192">
        <v>0</v>
      </c>
      <c r="AS680" s="192">
        <v>0</v>
      </c>
      <c r="AT680" s="192">
        <v>0</v>
      </c>
      <c r="AU680" s="83">
        <v>0</v>
      </c>
      <c r="AV680" s="637"/>
    </row>
    <row r="681" spans="1:48">
      <c r="A681" s="585"/>
      <c r="B681" s="588"/>
      <c r="C681" s="654"/>
      <c r="D681" s="577"/>
      <c r="E681" s="570"/>
      <c r="F681" s="567"/>
      <c r="G681" s="567"/>
      <c r="H681" s="567"/>
      <c r="I681" s="567"/>
      <c r="J681" s="561"/>
      <c r="K681" s="561"/>
      <c r="L681" s="564"/>
      <c r="M681" s="564"/>
      <c r="N681" s="83">
        <v>0</v>
      </c>
      <c r="O681" s="83">
        <v>0</v>
      </c>
      <c r="P681" s="83">
        <v>0</v>
      </c>
      <c r="Q681" s="83">
        <v>0</v>
      </c>
      <c r="R681" s="83">
        <v>0</v>
      </c>
      <c r="S681" s="83">
        <v>0</v>
      </c>
      <c r="T681" s="83">
        <v>0</v>
      </c>
      <c r="U681" s="83">
        <f t="shared" si="306"/>
        <v>0</v>
      </c>
      <c r="V681" s="170" t="s">
        <v>51</v>
      </c>
      <c r="W681" s="192">
        <v>0</v>
      </c>
      <c r="X681" s="192">
        <v>0</v>
      </c>
      <c r="Y681" s="192">
        <v>0</v>
      </c>
      <c r="Z681" s="192">
        <v>0</v>
      </c>
      <c r="AA681" s="192">
        <v>0</v>
      </c>
      <c r="AB681" s="192">
        <v>0</v>
      </c>
      <c r="AC681" s="192">
        <v>0</v>
      </c>
      <c r="AD681" s="192">
        <v>0</v>
      </c>
      <c r="AE681" s="192">
        <v>0</v>
      </c>
      <c r="AF681" s="192">
        <v>0</v>
      </c>
      <c r="AG681" s="192">
        <v>0</v>
      </c>
      <c r="AH681" s="83">
        <v>0</v>
      </c>
      <c r="AI681" s="83">
        <v>0</v>
      </c>
      <c r="AJ681" s="83">
        <v>0</v>
      </c>
      <c r="AK681" s="192">
        <v>0</v>
      </c>
      <c r="AL681" s="192">
        <v>0</v>
      </c>
      <c r="AM681" s="192">
        <v>0</v>
      </c>
      <c r="AN681" s="192">
        <v>0</v>
      </c>
      <c r="AO681" s="192">
        <v>0</v>
      </c>
      <c r="AP681" s="192">
        <v>0</v>
      </c>
      <c r="AQ681" s="192">
        <v>0</v>
      </c>
      <c r="AR681" s="192">
        <v>0</v>
      </c>
      <c r="AS681" s="192">
        <v>0</v>
      </c>
      <c r="AT681" s="192">
        <v>0</v>
      </c>
      <c r="AU681" s="83">
        <v>0</v>
      </c>
      <c r="AV681" s="637"/>
    </row>
    <row r="682" spans="1:48" ht="15.75" customHeight="1">
      <c r="A682" s="585"/>
      <c r="B682" s="588"/>
      <c r="C682" s="654"/>
      <c r="D682" s="577"/>
      <c r="E682" s="570"/>
      <c r="F682" s="567"/>
      <c r="G682" s="567"/>
      <c r="H682" s="567"/>
      <c r="I682" s="567"/>
      <c r="J682" s="561"/>
      <c r="K682" s="561"/>
      <c r="L682" s="564"/>
      <c r="M682" s="564"/>
      <c r="N682" s="86">
        <v>0</v>
      </c>
      <c r="O682" s="86">
        <v>0</v>
      </c>
      <c r="P682" s="86">
        <v>0</v>
      </c>
      <c r="Q682" s="86">
        <v>0</v>
      </c>
      <c r="R682" s="86">
        <v>0</v>
      </c>
      <c r="S682" s="86">
        <v>0</v>
      </c>
      <c r="T682" s="86">
        <v>0</v>
      </c>
      <c r="U682" s="83">
        <f t="shared" si="306"/>
        <v>0</v>
      </c>
      <c r="V682" s="170" t="s">
        <v>52</v>
      </c>
      <c r="W682" s="207">
        <v>0</v>
      </c>
      <c r="X682" s="207">
        <v>0</v>
      </c>
      <c r="Y682" s="207">
        <v>0</v>
      </c>
      <c r="Z682" s="207">
        <v>0</v>
      </c>
      <c r="AA682" s="207">
        <v>0</v>
      </c>
      <c r="AB682" s="207">
        <v>0</v>
      </c>
      <c r="AC682" s="207">
        <v>0</v>
      </c>
      <c r="AD682" s="207">
        <v>0</v>
      </c>
      <c r="AE682" s="207">
        <v>0</v>
      </c>
      <c r="AF682" s="207">
        <v>0</v>
      </c>
      <c r="AG682" s="207">
        <v>0</v>
      </c>
      <c r="AH682" s="86">
        <v>0</v>
      </c>
      <c r="AI682" s="86">
        <v>0</v>
      </c>
      <c r="AJ682" s="86">
        <v>0</v>
      </c>
      <c r="AK682" s="207">
        <v>0</v>
      </c>
      <c r="AL682" s="207">
        <v>0</v>
      </c>
      <c r="AM682" s="207">
        <v>0</v>
      </c>
      <c r="AN682" s="207">
        <v>0</v>
      </c>
      <c r="AO682" s="207">
        <v>0</v>
      </c>
      <c r="AP682" s="207">
        <v>0</v>
      </c>
      <c r="AQ682" s="207">
        <v>0</v>
      </c>
      <c r="AR682" s="207">
        <v>0</v>
      </c>
      <c r="AS682" s="207">
        <v>0</v>
      </c>
      <c r="AT682" s="207">
        <v>0</v>
      </c>
      <c r="AU682" s="86">
        <v>0</v>
      </c>
      <c r="AV682" s="639"/>
    </row>
    <row r="683" spans="1:48">
      <c r="A683" s="586"/>
      <c r="B683" s="589"/>
      <c r="C683" s="655"/>
      <c r="D683" s="578"/>
      <c r="E683" s="571"/>
      <c r="F683" s="568"/>
      <c r="G683" s="568"/>
      <c r="H683" s="568"/>
      <c r="I683" s="568"/>
      <c r="J683" s="562"/>
      <c r="K683" s="562"/>
      <c r="L683" s="565"/>
      <c r="M683" s="565"/>
      <c r="N683" s="88">
        <f>SUM(N677:N682)</f>
        <v>0</v>
      </c>
      <c r="O683" s="88">
        <f t="shared" ref="O683:T683" si="307">SUM(O677:O682)</f>
        <v>0</v>
      </c>
      <c r="P683" s="88">
        <f t="shared" si="307"/>
        <v>0</v>
      </c>
      <c r="Q683" s="175">
        <f t="shared" si="307"/>
        <v>2.8781500000000002</v>
      </c>
      <c r="R683" s="175">
        <f t="shared" si="307"/>
        <v>0</v>
      </c>
      <c r="S683" s="175">
        <f t="shared" si="307"/>
        <v>0</v>
      </c>
      <c r="T683" s="175">
        <f t="shared" si="307"/>
        <v>0</v>
      </c>
      <c r="U683" s="176">
        <f t="shared" si="306"/>
        <v>2.8781500000000002</v>
      </c>
      <c r="V683" s="177" t="s">
        <v>11</v>
      </c>
      <c r="W683" s="193">
        <f t="shared" ref="W683:AU683" si="308">SUM(W677:W682)</f>
        <v>2878.15</v>
      </c>
      <c r="X683" s="193">
        <f>X677</f>
        <v>0</v>
      </c>
      <c r="Y683" s="193">
        <f t="shared" ref="Y683:AS683" si="309">Y677</f>
        <v>0</v>
      </c>
      <c r="Z683" s="193">
        <f t="shared" si="309"/>
        <v>0</v>
      </c>
      <c r="AA683" s="193">
        <f t="shared" si="309"/>
        <v>0</v>
      </c>
      <c r="AB683" s="193">
        <f t="shared" si="309"/>
        <v>0</v>
      </c>
      <c r="AC683" s="193">
        <f t="shared" si="309"/>
        <v>0</v>
      </c>
      <c r="AD683" s="193">
        <f t="shared" si="309"/>
        <v>0</v>
      </c>
      <c r="AE683" s="193">
        <f t="shared" si="309"/>
        <v>0</v>
      </c>
      <c r="AF683" s="193">
        <f t="shared" si="309"/>
        <v>0</v>
      </c>
      <c r="AG683" s="193">
        <f t="shared" si="309"/>
        <v>0</v>
      </c>
      <c r="AH683" s="193">
        <f t="shared" si="309"/>
        <v>0</v>
      </c>
      <c r="AI683" s="193">
        <f t="shared" si="309"/>
        <v>0</v>
      </c>
      <c r="AJ683" s="193">
        <f t="shared" si="309"/>
        <v>0</v>
      </c>
      <c r="AK683" s="193">
        <f t="shared" si="309"/>
        <v>0</v>
      </c>
      <c r="AL683" s="193">
        <f t="shared" si="309"/>
        <v>0</v>
      </c>
      <c r="AM683" s="193">
        <f t="shared" si="309"/>
        <v>0</v>
      </c>
      <c r="AN683" s="193">
        <f t="shared" si="309"/>
        <v>0</v>
      </c>
      <c r="AO683" s="193">
        <f t="shared" si="309"/>
        <v>0</v>
      </c>
      <c r="AP683" s="193">
        <f t="shared" si="309"/>
        <v>0</v>
      </c>
      <c r="AQ683" s="193">
        <f t="shared" si="309"/>
        <v>0</v>
      </c>
      <c r="AR683" s="193">
        <f t="shared" si="309"/>
        <v>0</v>
      </c>
      <c r="AS683" s="193">
        <f t="shared" si="309"/>
        <v>0</v>
      </c>
      <c r="AT683" s="193">
        <f t="shared" si="308"/>
        <v>0</v>
      </c>
      <c r="AU683" s="175">
        <f t="shared" si="308"/>
        <v>0</v>
      </c>
      <c r="AV683" s="328"/>
    </row>
    <row r="684" spans="1:48" ht="19.5" hidden="1" customHeight="1">
      <c r="A684" s="556" t="s">
        <v>720</v>
      </c>
      <c r="B684" s="557"/>
      <c r="C684" s="557"/>
      <c r="D684" s="557"/>
      <c r="E684" s="557"/>
      <c r="F684" s="557"/>
      <c r="G684" s="557"/>
      <c r="H684" s="557"/>
      <c r="I684" s="557"/>
      <c r="J684" s="557"/>
      <c r="K684" s="557"/>
      <c r="L684" s="557"/>
      <c r="M684" s="557"/>
      <c r="N684" s="557"/>
      <c r="O684" s="557"/>
      <c r="P684" s="557"/>
      <c r="Q684" s="557"/>
      <c r="R684" s="557"/>
      <c r="S684" s="557"/>
      <c r="T684" s="557"/>
      <c r="U684" s="557"/>
      <c r="V684" s="557"/>
      <c r="W684" s="558"/>
      <c r="X684" s="558"/>
      <c r="Y684" s="558"/>
      <c r="Z684" s="558"/>
      <c r="AA684" s="558"/>
      <c r="AB684" s="558"/>
      <c r="AC684" s="558"/>
      <c r="AD684" s="558"/>
      <c r="AE684" s="558"/>
      <c r="AF684" s="558"/>
      <c r="AG684" s="558"/>
      <c r="AH684" s="558"/>
      <c r="AI684" s="558"/>
      <c r="AJ684" s="558"/>
      <c r="AK684" s="558"/>
      <c r="AL684" s="558"/>
      <c r="AM684" s="558"/>
      <c r="AN684" s="558"/>
      <c r="AO684" s="558"/>
      <c r="AP684" s="558"/>
      <c r="AQ684" s="558"/>
      <c r="AR684" s="558"/>
      <c r="AS684" s="558"/>
      <c r="AT684" s="558"/>
      <c r="AU684" s="558"/>
      <c r="AV684" s="559"/>
    </row>
    <row r="685" spans="1:48" ht="15.75" customHeight="1">
      <c r="A685" s="471" t="s">
        <v>54</v>
      </c>
      <c r="B685" s="535" t="s">
        <v>721</v>
      </c>
      <c r="C685" s="653" t="s">
        <v>722</v>
      </c>
      <c r="D685" s="576" t="s">
        <v>662</v>
      </c>
      <c r="E685" s="569" t="s">
        <v>723</v>
      </c>
      <c r="F685" s="6" t="s">
        <v>18</v>
      </c>
      <c r="G685" s="6" t="s">
        <v>20</v>
      </c>
      <c r="H685" s="6" t="s">
        <v>59</v>
      </c>
      <c r="I685" s="6" t="s">
        <v>724</v>
      </c>
      <c r="J685" s="532">
        <v>2023</v>
      </c>
      <c r="K685" s="532">
        <v>2025</v>
      </c>
      <c r="L685" s="541">
        <v>3.738</v>
      </c>
      <c r="M685" s="563">
        <f>Q690+R690+S690+T690</f>
        <v>2.2125000000000001E-3</v>
      </c>
      <c r="N685" s="9">
        <v>0</v>
      </c>
      <c r="O685" s="9">
        <v>0</v>
      </c>
      <c r="P685" s="9">
        <v>0</v>
      </c>
      <c r="Q685" s="9">
        <v>0</v>
      </c>
      <c r="R685" s="9">
        <v>7.3750000000000009E-4</v>
      </c>
      <c r="S685" s="9">
        <v>7.3750000000000009E-4</v>
      </c>
      <c r="T685" s="9">
        <v>7.3750000000000009E-4</v>
      </c>
      <c r="U685" s="9">
        <f>SUM(N685:T685)</f>
        <v>2.2125000000000001E-3</v>
      </c>
      <c r="V685" s="204" t="s">
        <v>3</v>
      </c>
      <c r="W685" s="93">
        <v>0</v>
      </c>
      <c r="X685" s="93">
        <v>0</v>
      </c>
      <c r="Y685" s="93">
        <v>0</v>
      </c>
      <c r="Z685" s="93">
        <v>0</v>
      </c>
      <c r="AA685" s="93">
        <v>0</v>
      </c>
      <c r="AB685" s="93">
        <v>0</v>
      </c>
      <c r="AC685" s="93">
        <v>0</v>
      </c>
      <c r="AD685" s="93">
        <v>0</v>
      </c>
      <c r="AE685" s="93">
        <v>0</v>
      </c>
      <c r="AF685" s="93">
        <v>0</v>
      </c>
      <c r="AG685" s="93">
        <v>0</v>
      </c>
      <c r="AH685" s="9">
        <v>0</v>
      </c>
      <c r="AI685" s="9">
        <v>0</v>
      </c>
      <c r="AJ685" s="9">
        <v>0</v>
      </c>
      <c r="AK685" s="93">
        <v>0</v>
      </c>
      <c r="AL685" s="93">
        <v>0</v>
      </c>
      <c r="AM685" s="93">
        <v>0</v>
      </c>
      <c r="AN685" s="93">
        <v>0</v>
      </c>
      <c r="AO685" s="93">
        <v>0</v>
      </c>
      <c r="AP685" s="93">
        <v>0</v>
      </c>
      <c r="AQ685" s="93">
        <v>0</v>
      </c>
      <c r="AR685" s="93">
        <v>0</v>
      </c>
      <c r="AS685" s="93">
        <v>0</v>
      </c>
      <c r="AT685" s="93">
        <v>0</v>
      </c>
      <c r="AU685" s="9">
        <v>0</v>
      </c>
      <c r="AV685" s="302"/>
    </row>
    <row r="686" spans="1:48" ht="19.5" customHeight="1">
      <c r="A686" s="472"/>
      <c r="B686" s="536"/>
      <c r="C686" s="654"/>
      <c r="D686" s="577"/>
      <c r="E686" s="570"/>
      <c r="F686" s="24" t="s">
        <v>19</v>
      </c>
      <c r="G686" s="24" t="s">
        <v>22</v>
      </c>
      <c r="H686" s="24" t="s">
        <v>59</v>
      </c>
      <c r="I686" s="96" t="s">
        <v>678</v>
      </c>
      <c r="J686" s="533"/>
      <c r="K686" s="533"/>
      <c r="L686" s="609"/>
      <c r="M686" s="564"/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83">
        <f t="shared" ref="U686:U690" si="310">SUM(N686:T686)</f>
        <v>0</v>
      </c>
      <c r="V686" s="172" t="s">
        <v>8</v>
      </c>
      <c r="W686" s="93">
        <v>0</v>
      </c>
      <c r="X686" s="93">
        <v>0</v>
      </c>
      <c r="Y686" s="93">
        <v>0</v>
      </c>
      <c r="Z686" s="93">
        <v>0</v>
      </c>
      <c r="AA686" s="93">
        <v>0</v>
      </c>
      <c r="AB686" s="93">
        <v>0</v>
      </c>
      <c r="AC686" s="93">
        <v>0</v>
      </c>
      <c r="AD686" s="93">
        <v>0</v>
      </c>
      <c r="AE686" s="93">
        <v>0</v>
      </c>
      <c r="AF686" s="93">
        <v>0</v>
      </c>
      <c r="AG686" s="93">
        <v>0</v>
      </c>
      <c r="AH686" s="9">
        <v>0</v>
      </c>
      <c r="AI686" s="9">
        <v>0</v>
      </c>
      <c r="AJ686" s="9">
        <v>0</v>
      </c>
      <c r="AK686" s="93">
        <v>0</v>
      </c>
      <c r="AL686" s="93">
        <v>0</v>
      </c>
      <c r="AM686" s="93">
        <v>0</v>
      </c>
      <c r="AN686" s="93">
        <v>0</v>
      </c>
      <c r="AO686" s="93">
        <v>0</v>
      </c>
      <c r="AP686" s="93">
        <v>0</v>
      </c>
      <c r="AQ686" s="93">
        <v>0</v>
      </c>
      <c r="AR686" s="93">
        <v>0</v>
      </c>
      <c r="AS686" s="93">
        <v>0</v>
      </c>
      <c r="AT686" s="93">
        <v>0</v>
      </c>
      <c r="AU686" s="9">
        <v>0</v>
      </c>
      <c r="AV686" s="302"/>
    </row>
    <row r="687" spans="1:48" ht="21" customHeight="1">
      <c r="A687" s="472"/>
      <c r="B687" s="536"/>
      <c r="C687" s="654"/>
      <c r="D687" s="577"/>
      <c r="E687" s="570"/>
      <c r="F687" s="538" t="s">
        <v>39</v>
      </c>
      <c r="G687" s="538" t="s">
        <v>21</v>
      </c>
      <c r="H687" s="538" t="s">
        <v>59</v>
      </c>
      <c r="I687" s="566" t="s">
        <v>303</v>
      </c>
      <c r="J687" s="533"/>
      <c r="K687" s="533"/>
      <c r="L687" s="609"/>
      <c r="M687" s="564"/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83">
        <f>SUM(N687:T687)</f>
        <v>0</v>
      </c>
      <c r="V687" s="204" t="s">
        <v>50</v>
      </c>
      <c r="W687" s="93">
        <v>0</v>
      </c>
      <c r="X687" s="93">
        <v>0</v>
      </c>
      <c r="Y687" s="93">
        <v>0</v>
      </c>
      <c r="Z687" s="93">
        <v>0</v>
      </c>
      <c r="AA687" s="93">
        <v>0</v>
      </c>
      <c r="AB687" s="93">
        <v>0</v>
      </c>
      <c r="AC687" s="93">
        <v>0</v>
      </c>
      <c r="AD687" s="93">
        <v>0</v>
      </c>
      <c r="AE687" s="93">
        <v>0</v>
      </c>
      <c r="AF687" s="93">
        <v>0</v>
      </c>
      <c r="AG687" s="93">
        <v>0</v>
      </c>
      <c r="AH687" s="9">
        <v>0</v>
      </c>
      <c r="AI687" s="9">
        <v>0</v>
      </c>
      <c r="AJ687" s="9">
        <v>0</v>
      </c>
      <c r="AK687" s="93">
        <v>0</v>
      </c>
      <c r="AL687" s="93">
        <v>0</v>
      </c>
      <c r="AM687" s="93">
        <v>0</v>
      </c>
      <c r="AN687" s="93">
        <v>0</v>
      </c>
      <c r="AO687" s="93">
        <v>0</v>
      </c>
      <c r="AP687" s="93">
        <v>0</v>
      </c>
      <c r="AQ687" s="93">
        <v>0</v>
      </c>
      <c r="AR687" s="93">
        <v>0</v>
      </c>
      <c r="AS687" s="93">
        <v>0</v>
      </c>
      <c r="AT687" s="93">
        <v>0</v>
      </c>
      <c r="AU687" s="9">
        <v>0</v>
      </c>
      <c r="AV687" s="302"/>
    </row>
    <row r="688" spans="1:48" ht="15.75" customHeight="1">
      <c r="A688" s="472"/>
      <c r="B688" s="536"/>
      <c r="C688" s="654"/>
      <c r="D688" s="577"/>
      <c r="E688" s="570"/>
      <c r="F688" s="539"/>
      <c r="G688" s="539"/>
      <c r="H688" s="539"/>
      <c r="I688" s="567"/>
      <c r="J688" s="533"/>
      <c r="K688" s="533"/>
      <c r="L688" s="609"/>
      <c r="M688" s="564"/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83">
        <f t="shared" si="310"/>
        <v>0</v>
      </c>
      <c r="V688" s="204" t="s">
        <v>51</v>
      </c>
      <c r="W688" s="93">
        <v>0</v>
      </c>
      <c r="X688" s="93">
        <v>0</v>
      </c>
      <c r="Y688" s="93">
        <v>0</v>
      </c>
      <c r="Z688" s="93">
        <v>0</v>
      </c>
      <c r="AA688" s="93">
        <v>0</v>
      </c>
      <c r="AB688" s="93">
        <v>0</v>
      </c>
      <c r="AC688" s="93">
        <v>0</v>
      </c>
      <c r="AD688" s="93">
        <v>0</v>
      </c>
      <c r="AE688" s="93">
        <v>0</v>
      </c>
      <c r="AF688" s="93">
        <v>0</v>
      </c>
      <c r="AG688" s="93">
        <v>0</v>
      </c>
      <c r="AH688" s="9">
        <v>0</v>
      </c>
      <c r="AI688" s="9">
        <v>0</v>
      </c>
      <c r="AJ688" s="9">
        <v>0</v>
      </c>
      <c r="AK688" s="93">
        <v>0</v>
      </c>
      <c r="AL688" s="93">
        <v>0</v>
      </c>
      <c r="AM688" s="93">
        <v>0</v>
      </c>
      <c r="AN688" s="93">
        <v>0</v>
      </c>
      <c r="AO688" s="93">
        <v>0</v>
      </c>
      <c r="AP688" s="93">
        <v>0</v>
      </c>
      <c r="AQ688" s="93">
        <v>0</v>
      </c>
      <c r="AR688" s="93">
        <v>0</v>
      </c>
      <c r="AS688" s="93">
        <v>0</v>
      </c>
      <c r="AT688" s="93">
        <v>0</v>
      </c>
      <c r="AU688" s="9">
        <v>0</v>
      </c>
      <c r="AV688" s="302"/>
    </row>
    <row r="689" spans="1:48">
      <c r="A689" s="472"/>
      <c r="B689" s="536"/>
      <c r="C689" s="654"/>
      <c r="D689" s="577"/>
      <c r="E689" s="570"/>
      <c r="F689" s="539"/>
      <c r="G689" s="539"/>
      <c r="H689" s="539"/>
      <c r="I689" s="567"/>
      <c r="J689" s="533"/>
      <c r="K689" s="533"/>
      <c r="L689" s="609"/>
      <c r="M689" s="564"/>
      <c r="N689" s="85">
        <v>0</v>
      </c>
      <c r="O689" s="85">
        <v>0</v>
      </c>
      <c r="P689" s="85">
        <v>0</v>
      </c>
      <c r="Q689" s="85">
        <v>0</v>
      </c>
      <c r="R689" s="85">
        <v>0</v>
      </c>
      <c r="S689" s="85">
        <v>0</v>
      </c>
      <c r="T689" s="85">
        <v>0</v>
      </c>
      <c r="U689" s="83">
        <f t="shared" si="310"/>
        <v>0</v>
      </c>
      <c r="V689" s="204" t="s">
        <v>52</v>
      </c>
      <c r="W689" s="191">
        <v>0</v>
      </c>
      <c r="X689" s="191">
        <v>0</v>
      </c>
      <c r="Y689" s="191">
        <v>0</v>
      </c>
      <c r="Z689" s="191">
        <v>0</v>
      </c>
      <c r="AA689" s="191">
        <v>0</v>
      </c>
      <c r="AB689" s="191">
        <v>0</v>
      </c>
      <c r="AC689" s="191">
        <v>0</v>
      </c>
      <c r="AD689" s="191">
        <v>0</v>
      </c>
      <c r="AE689" s="191">
        <v>0</v>
      </c>
      <c r="AF689" s="191">
        <v>0</v>
      </c>
      <c r="AG689" s="191">
        <v>0</v>
      </c>
      <c r="AH689" s="85">
        <v>0</v>
      </c>
      <c r="AI689" s="85">
        <v>0</v>
      </c>
      <c r="AJ689" s="85">
        <v>0</v>
      </c>
      <c r="AK689" s="191">
        <v>0</v>
      </c>
      <c r="AL689" s="191">
        <v>0</v>
      </c>
      <c r="AM689" s="191">
        <v>0</v>
      </c>
      <c r="AN689" s="191">
        <v>0</v>
      </c>
      <c r="AO689" s="191">
        <v>0</v>
      </c>
      <c r="AP689" s="191">
        <v>0</v>
      </c>
      <c r="AQ689" s="191">
        <v>0</v>
      </c>
      <c r="AR689" s="191">
        <v>0</v>
      </c>
      <c r="AS689" s="191">
        <v>0</v>
      </c>
      <c r="AT689" s="191">
        <v>0</v>
      </c>
      <c r="AU689" s="85">
        <v>0</v>
      </c>
      <c r="AV689" s="302"/>
    </row>
    <row r="690" spans="1:48">
      <c r="A690" s="473"/>
      <c r="B690" s="537"/>
      <c r="C690" s="655"/>
      <c r="D690" s="578"/>
      <c r="E690" s="571"/>
      <c r="F690" s="540"/>
      <c r="G690" s="540"/>
      <c r="H690" s="540"/>
      <c r="I690" s="568"/>
      <c r="J690" s="534"/>
      <c r="K690" s="534"/>
      <c r="L690" s="610"/>
      <c r="M690" s="565"/>
      <c r="N690" s="88">
        <f>SUM(N685:N689)</f>
        <v>0</v>
      </c>
      <c r="O690" s="88">
        <f t="shared" ref="O690:T690" si="311">SUM(O685:O689)</f>
        <v>0</v>
      </c>
      <c r="P690" s="88">
        <f t="shared" si="311"/>
        <v>0</v>
      </c>
      <c r="Q690" s="175">
        <f t="shared" si="311"/>
        <v>0</v>
      </c>
      <c r="R690" s="175">
        <f t="shared" si="311"/>
        <v>7.3750000000000009E-4</v>
      </c>
      <c r="S690" s="175">
        <f t="shared" si="311"/>
        <v>7.3750000000000009E-4</v>
      </c>
      <c r="T690" s="175">
        <f t="shared" si="311"/>
        <v>7.3750000000000009E-4</v>
      </c>
      <c r="U690" s="176">
        <f t="shared" si="310"/>
        <v>2.2125000000000001E-3</v>
      </c>
      <c r="V690" s="177" t="s">
        <v>11</v>
      </c>
      <c r="W690" s="193">
        <f t="shared" ref="W690:AU690" si="312">SUM(W685:W689)</f>
        <v>0</v>
      </c>
      <c r="X690" s="193">
        <f t="shared" si="312"/>
        <v>0</v>
      </c>
      <c r="Y690" s="193">
        <f t="shared" si="312"/>
        <v>0</v>
      </c>
      <c r="Z690" s="193">
        <f t="shared" si="312"/>
        <v>0</v>
      </c>
      <c r="AA690" s="193">
        <f t="shared" si="312"/>
        <v>0</v>
      </c>
      <c r="AB690" s="193">
        <f t="shared" si="312"/>
        <v>0</v>
      </c>
      <c r="AC690" s="193">
        <f t="shared" si="312"/>
        <v>0</v>
      </c>
      <c r="AD690" s="193">
        <f t="shared" si="312"/>
        <v>0</v>
      </c>
      <c r="AE690" s="193">
        <f t="shared" si="312"/>
        <v>0</v>
      </c>
      <c r="AF690" s="193">
        <f t="shared" si="312"/>
        <v>0</v>
      </c>
      <c r="AG690" s="193">
        <f t="shared" si="312"/>
        <v>0</v>
      </c>
      <c r="AH690" s="175">
        <f t="shared" si="312"/>
        <v>0</v>
      </c>
      <c r="AI690" s="175">
        <f t="shared" si="312"/>
        <v>0</v>
      </c>
      <c r="AJ690" s="175">
        <f t="shared" si="312"/>
        <v>0</v>
      </c>
      <c r="AK690" s="193">
        <f t="shared" si="312"/>
        <v>0</v>
      </c>
      <c r="AL690" s="193">
        <f t="shared" si="312"/>
        <v>0</v>
      </c>
      <c r="AM690" s="193">
        <f t="shared" si="312"/>
        <v>0</v>
      </c>
      <c r="AN690" s="193">
        <f t="shared" si="312"/>
        <v>0</v>
      </c>
      <c r="AO690" s="193">
        <f t="shared" si="312"/>
        <v>0</v>
      </c>
      <c r="AP690" s="193">
        <f t="shared" si="312"/>
        <v>0</v>
      </c>
      <c r="AQ690" s="193">
        <f t="shared" si="312"/>
        <v>0</v>
      </c>
      <c r="AR690" s="193">
        <f t="shared" si="312"/>
        <v>0</v>
      </c>
      <c r="AS690" s="193">
        <f t="shared" si="312"/>
        <v>0</v>
      </c>
      <c r="AT690" s="193">
        <f t="shared" si="312"/>
        <v>0</v>
      </c>
      <c r="AU690" s="175">
        <f t="shared" si="312"/>
        <v>0</v>
      </c>
      <c r="AV690" s="328"/>
    </row>
    <row r="691" spans="1:48" ht="15.75" hidden="1" customHeight="1">
      <c r="A691" s="459" t="s">
        <v>725</v>
      </c>
      <c r="B691" s="460"/>
      <c r="C691" s="460"/>
      <c r="D691" s="460"/>
      <c r="E691" s="460"/>
      <c r="F691" s="460"/>
      <c r="G691" s="460"/>
      <c r="H691" s="460"/>
      <c r="I691" s="460"/>
      <c r="J691" s="460"/>
      <c r="K691" s="460"/>
      <c r="L691" s="460"/>
      <c r="M691" s="460"/>
      <c r="N691" s="460"/>
      <c r="O691" s="460"/>
      <c r="P691" s="460"/>
      <c r="Q691" s="460"/>
      <c r="R691" s="460"/>
      <c r="S691" s="460"/>
      <c r="T691" s="460"/>
      <c r="U691" s="460"/>
      <c r="V691" s="460"/>
      <c r="W691" s="461"/>
      <c r="X691" s="461"/>
      <c r="Y691" s="461"/>
      <c r="Z691" s="461"/>
      <c r="AA691" s="461"/>
      <c r="AB691" s="461"/>
      <c r="AC691" s="461"/>
      <c r="AD691" s="461"/>
      <c r="AE691" s="461"/>
      <c r="AF691" s="461"/>
      <c r="AG691" s="461"/>
      <c r="AH691" s="461"/>
      <c r="AI691" s="461"/>
      <c r="AJ691" s="461"/>
      <c r="AK691" s="461"/>
      <c r="AL691" s="461"/>
      <c r="AM691" s="461"/>
      <c r="AN691" s="461"/>
      <c r="AO691" s="461"/>
      <c r="AP691" s="461"/>
      <c r="AQ691" s="461"/>
      <c r="AR691" s="461"/>
      <c r="AS691" s="461"/>
      <c r="AT691" s="461"/>
      <c r="AU691" s="461"/>
      <c r="AV691" s="462"/>
    </row>
    <row r="692" spans="1:48" ht="19.5" hidden="1" customHeight="1">
      <c r="A692" s="556" t="s">
        <v>628</v>
      </c>
      <c r="B692" s="557"/>
      <c r="C692" s="557"/>
      <c r="D692" s="557"/>
      <c r="E692" s="557"/>
      <c r="F692" s="557"/>
      <c r="G692" s="557"/>
      <c r="H692" s="557"/>
      <c r="I692" s="557"/>
      <c r="J692" s="557"/>
      <c r="K692" s="557"/>
      <c r="L692" s="557"/>
      <c r="M692" s="557"/>
      <c r="N692" s="557"/>
      <c r="O692" s="557"/>
      <c r="P692" s="557"/>
      <c r="Q692" s="557"/>
      <c r="R692" s="557"/>
      <c r="S692" s="557"/>
      <c r="T692" s="557"/>
      <c r="U692" s="557"/>
      <c r="V692" s="557"/>
      <c r="W692" s="558"/>
      <c r="X692" s="558"/>
      <c r="Y692" s="558"/>
      <c r="Z692" s="558"/>
      <c r="AA692" s="558"/>
      <c r="AB692" s="558"/>
      <c r="AC692" s="558"/>
      <c r="AD692" s="558"/>
      <c r="AE692" s="558"/>
      <c r="AF692" s="558"/>
      <c r="AG692" s="558"/>
      <c r="AH692" s="558"/>
      <c r="AI692" s="558"/>
      <c r="AJ692" s="558"/>
      <c r="AK692" s="558"/>
      <c r="AL692" s="558"/>
      <c r="AM692" s="558"/>
      <c r="AN692" s="558"/>
      <c r="AO692" s="558"/>
      <c r="AP692" s="558"/>
      <c r="AQ692" s="558"/>
      <c r="AR692" s="558"/>
      <c r="AS692" s="558"/>
      <c r="AT692" s="558"/>
      <c r="AU692" s="558"/>
      <c r="AV692" s="559"/>
    </row>
    <row r="693" spans="1:48" ht="15.75" customHeight="1">
      <c r="A693" s="471" t="s">
        <v>53</v>
      </c>
      <c r="B693" s="535" t="s">
        <v>726</v>
      </c>
      <c r="C693" s="653" t="s">
        <v>727</v>
      </c>
      <c r="D693" s="614" t="s">
        <v>662</v>
      </c>
      <c r="E693" s="617" t="s">
        <v>728</v>
      </c>
      <c r="F693" s="6" t="s">
        <v>18</v>
      </c>
      <c r="G693" s="6" t="s">
        <v>20</v>
      </c>
      <c r="H693" s="6" t="s">
        <v>59</v>
      </c>
      <c r="I693" s="6" t="s">
        <v>378</v>
      </c>
      <c r="J693" s="532">
        <v>2019</v>
      </c>
      <c r="K693" s="532">
        <v>2021</v>
      </c>
      <c r="L693" s="541">
        <v>6.6959999999999997</v>
      </c>
      <c r="M693" s="563">
        <f>Q700+R700+S700+T700</f>
        <v>0</v>
      </c>
      <c r="N693" s="9">
        <v>0</v>
      </c>
      <c r="O693" s="9">
        <v>2.0819299999999998</v>
      </c>
      <c r="P693" s="9">
        <v>4.6148599999999993</v>
      </c>
      <c r="Q693" s="9">
        <v>0</v>
      </c>
      <c r="R693" s="9">
        <v>0</v>
      </c>
      <c r="S693" s="9">
        <v>0</v>
      </c>
      <c r="T693" s="9">
        <v>0</v>
      </c>
      <c r="U693" s="9">
        <f>SUM(N693:T693)</f>
        <v>6.6967899999999991</v>
      </c>
      <c r="V693" s="204" t="s">
        <v>3</v>
      </c>
      <c r="W693" s="93">
        <v>0</v>
      </c>
      <c r="X693" s="93">
        <f>SUM(X694:X695)</f>
        <v>0</v>
      </c>
      <c r="Y693" s="93">
        <f t="shared" ref="Y693:AS693" si="313">SUM(Y694:Y695)</f>
        <v>0</v>
      </c>
      <c r="Z693" s="93">
        <f t="shared" si="313"/>
        <v>0</v>
      </c>
      <c r="AA693" s="93">
        <f t="shared" si="313"/>
        <v>0</v>
      </c>
      <c r="AB693" s="93">
        <f t="shared" si="313"/>
        <v>0</v>
      </c>
      <c r="AC693" s="93">
        <f t="shared" si="313"/>
        <v>0</v>
      </c>
      <c r="AD693" s="93">
        <f t="shared" si="313"/>
        <v>0</v>
      </c>
      <c r="AE693" s="93">
        <f t="shared" si="313"/>
        <v>0</v>
      </c>
      <c r="AF693" s="93">
        <f t="shared" si="313"/>
        <v>0</v>
      </c>
      <c r="AG693" s="93">
        <f t="shared" si="313"/>
        <v>0</v>
      </c>
      <c r="AH693" s="93">
        <f t="shared" si="313"/>
        <v>0</v>
      </c>
      <c r="AI693" s="93">
        <f t="shared" si="313"/>
        <v>0</v>
      </c>
      <c r="AJ693" s="93">
        <f t="shared" si="313"/>
        <v>0</v>
      </c>
      <c r="AK693" s="93">
        <f t="shared" si="313"/>
        <v>0</v>
      </c>
      <c r="AL693" s="93">
        <f t="shared" si="313"/>
        <v>0</v>
      </c>
      <c r="AM693" s="93">
        <f t="shared" si="313"/>
        <v>0</v>
      </c>
      <c r="AN693" s="93">
        <f t="shared" si="313"/>
        <v>0</v>
      </c>
      <c r="AO693" s="93">
        <f t="shared" si="313"/>
        <v>0</v>
      </c>
      <c r="AP693" s="93">
        <f t="shared" si="313"/>
        <v>0</v>
      </c>
      <c r="AQ693" s="93">
        <f t="shared" si="313"/>
        <v>0</v>
      </c>
      <c r="AR693" s="93">
        <f t="shared" si="313"/>
        <v>0</v>
      </c>
      <c r="AS693" s="93">
        <f t="shared" si="313"/>
        <v>0</v>
      </c>
      <c r="AT693" s="93">
        <v>0</v>
      </c>
      <c r="AU693" s="9">
        <v>0</v>
      </c>
      <c r="AV693" s="302"/>
    </row>
    <row r="694" spans="1:48" s="275" customFormat="1" ht="33" hidden="1" customHeight="1">
      <c r="A694" s="472"/>
      <c r="B694" s="536"/>
      <c r="C694" s="654"/>
      <c r="D694" s="615"/>
      <c r="E694" s="618"/>
      <c r="F694" s="286"/>
      <c r="G694" s="286"/>
      <c r="H694" s="286"/>
      <c r="I694" s="286"/>
      <c r="J694" s="533"/>
      <c r="K694" s="533"/>
      <c r="L694" s="609"/>
      <c r="M694" s="564"/>
      <c r="N694" s="277"/>
      <c r="O694" s="277"/>
      <c r="P694" s="277"/>
      <c r="Q694" s="277"/>
      <c r="R694" s="277"/>
      <c r="S694" s="277"/>
      <c r="T694" s="277"/>
      <c r="U694" s="277"/>
      <c r="V694" s="287" t="s">
        <v>972</v>
      </c>
      <c r="W694" s="274"/>
      <c r="X694" s="274"/>
      <c r="Y694" s="274"/>
      <c r="Z694" s="274"/>
      <c r="AA694" s="274"/>
      <c r="AB694" s="274"/>
      <c r="AC694" s="274"/>
      <c r="AD694" s="274"/>
      <c r="AE694" s="274"/>
      <c r="AF694" s="274"/>
      <c r="AG694" s="274"/>
      <c r="AH694" s="277"/>
      <c r="AI694" s="277"/>
      <c r="AJ694" s="277"/>
      <c r="AK694" s="274"/>
      <c r="AL694" s="274"/>
      <c r="AM694" s="274"/>
      <c r="AN694" s="274"/>
      <c r="AO694" s="274"/>
      <c r="AP694" s="274"/>
      <c r="AQ694" s="274"/>
      <c r="AR694" s="274"/>
      <c r="AS694" s="274"/>
      <c r="AT694" s="274"/>
      <c r="AU694" s="277"/>
      <c r="AV694" s="330"/>
    </row>
    <row r="695" spans="1:48" s="275" customFormat="1" ht="15.75" hidden="1" customHeight="1">
      <c r="A695" s="472"/>
      <c r="B695" s="536"/>
      <c r="C695" s="654"/>
      <c r="D695" s="615"/>
      <c r="E695" s="618"/>
      <c r="F695" s="286"/>
      <c r="G695" s="286"/>
      <c r="H695" s="286"/>
      <c r="I695" s="286"/>
      <c r="J695" s="533"/>
      <c r="K695" s="533"/>
      <c r="L695" s="609"/>
      <c r="M695" s="564"/>
      <c r="N695" s="277"/>
      <c r="O695" s="277"/>
      <c r="P695" s="277"/>
      <c r="Q695" s="277"/>
      <c r="R695" s="277"/>
      <c r="S695" s="277"/>
      <c r="T695" s="277"/>
      <c r="U695" s="277"/>
      <c r="V695" s="287" t="s">
        <v>971</v>
      </c>
      <c r="W695" s="274"/>
      <c r="X695" s="274"/>
      <c r="Y695" s="274"/>
      <c r="Z695" s="274"/>
      <c r="AA695" s="274"/>
      <c r="AB695" s="274"/>
      <c r="AC695" s="274"/>
      <c r="AD695" s="274"/>
      <c r="AE695" s="274"/>
      <c r="AF695" s="274"/>
      <c r="AG695" s="274"/>
      <c r="AH695" s="277"/>
      <c r="AI695" s="277"/>
      <c r="AJ695" s="277"/>
      <c r="AK695" s="274"/>
      <c r="AL695" s="274"/>
      <c r="AM695" s="274"/>
      <c r="AN695" s="274"/>
      <c r="AO695" s="274"/>
      <c r="AP695" s="274"/>
      <c r="AQ695" s="274"/>
      <c r="AR695" s="274"/>
      <c r="AS695" s="274"/>
      <c r="AT695" s="274"/>
      <c r="AU695" s="277"/>
      <c r="AV695" s="330"/>
    </row>
    <row r="696" spans="1:48" ht="21.75" customHeight="1">
      <c r="A696" s="472"/>
      <c r="B696" s="536"/>
      <c r="C696" s="654"/>
      <c r="D696" s="615"/>
      <c r="E696" s="618"/>
      <c r="F696" s="24" t="s">
        <v>19</v>
      </c>
      <c r="G696" s="24" t="s">
        <v>22</v>
      </c>
      <c r="H696" s="24" t="s">
        <v>59</v>
      </c>
      <c r="I696" s="24" t="s">
        <v>729</v>
      </c>
      <c r="J696" s="533"/>
      <c r="K696" s="533"/>
      <c r="L696" s="609"/>
      <c r="M696" s="564"/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f t="shared" ref="U696:U700" si="314">SUM(N696:T696)</f>
        <v>0</v>
      </c>
      <c r="V696" s="172" t="s">
        <v>8</v>
      </c>
      <c r="W696" s="93">
        <v>0</v>
      </c>
      <c r="X696" s="93">
        <v>0</v>
      </c>
      <c r="Y696" s="93">
        <v>0</v>
      </c>
      <c r="Z696" s="93">
        <v>0</v>
      </c>
      <c r="AA696" s="93">
        <v>0</v>
      </c>
      <c r="AB696" s="93">
        <v>0</v>
      </c>
      <c r="AC696" s="93">
        <v>0</v>
      </c>
      <c r="AD696" s="93">
        <v>0</v>
      </c>
      <c r="AE696" s="93">
        <v>0</v>
      </c>
      <c r="AF696" s="93">
        <v>0</v>
      </c>
      <c r="AG696" s="93">
        <v>0</v>
      </c>
      <c r="AH696" s="9">
        <v>0</v>
      </c>
      <c r="AI696" s="9">
        <v>0</v>
      </c>
      <c r="AJ696" s="9">
        <v>0</v>
      </c>
      <c r="AK696" s="93">
        <v>0</v>
      </c>
      <c r="AL696" s="93">
        <v>0</v>
      </c>
      <c r="AM696" s="93">
        <v>0</v>
      </c>
      <c r="AN696" s="93">
        <v>0</v>
      </c>
      <c r="AO696" s="93">
        <v>0</v>
      </c>
      <c r="AP696" s="93">
        <v>0</v>
      </c>
      <c r="AQ696" s="93">
        <v>0</v>
      </c>
      <c r="AR696" s="93">
        <v>0</v>
      </c>
      <c r="AS696" s="93">
        <v>0</v>
      </c>
      <c r="AT696" s="93">
        <v>0</v>
      </c>
      <c r="AU696" s="9">
        <v>0</v>
      </c>
      <c r="AV696" s="302"/>
    </row>
    <row r="697" spans="1:48" ht="21" customHeight="1">
      <c r="A697" s="472"/>
      <c r="B697" s="536"/>
      <c r="C697" s="654"/>
      <c r="D697" s="615"/>
      <c r="E697" s="618"/>
      <c r="F697" s="538" t="s">
        <v>39</v>
      </c>
      <c r="G697" s="538" t="s">
        <v>21</v>
      </c>
      <c r="H697" s="538" t="s">
        <v>59</v>
      </c>
      <c r="I697" s="538" t="s">
        <v>678</v>
      </c>
      <c r="J697" s="533"/>
      <c r="K697" s="533"/>
      <c r="L697" s="609"/>
      <c r="M697" s="564"/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f>SUM(N697:T697)</f>
        <v>0</v>
      </c>
      <c r="V697" s="204" t="s">
        <v>50</v>
      </c>
      <c r="W697" s="93">
        <v>0</v>
      </c>
      <c r="X697" s="93">
        <v>0</v>
      </c>
      <c r="Y697" s="93">
        <v>0</v>
      </c>
      <c r="Z697" s="93">
        <v>0</v>
      </c>
      <c r="AA697" s="93">
        <v>0</v>
      </c>
      <c r="AB697" s="93">
        <v>0</v>
      </c>
      <c r="AC697" s="93">
        <v>0</v>
      </c>
      <c r="AD697" s="93">
        <v>0</v>
      </c>
      <c r="AE697" s="93">
        <v>0</v>
      </c>
      <c r="AF697" s="93">
        <v>0</v>
      </c>
      <c r="AG697" s="93">
        <v>0</v>
      </c>
      <c r="AH697" s="9">
        <v>0</v>
      </c>
      <c r="AI697" s="9">
        <v>0</v>
      </c>
      <c r="AJ697" s="9">
        <v>0</v>
      </c>
      <c r="AK697" s="93">
        <v>0</v>
      </c>
      <c r="AL697" s="93">
        <v>0</v>
      </c>
      <c r="AM697" s="93">
        <v>0</v>
      </c>
      <c r="AN697" s="93">
        <v>0</v>
      </c>
      <c r="AO697" s="93">
        <v>0</v>
      </c>
      <c r="AP697" s="93">
        <v>0</v>
      </c>
      <c r="AQ697" s="93">
        <v>0</v>
      </c>
      <c r="AR697" s="93">
        <v>0</v>
      </c>
      <c r="AS697" s="93">
        <v>0</v>
      </c>
      <c r="AT697" s="93">
        <v>0</v>
      </c>
      <c r="AU697" s="9">
        <v>0</v>
      </c>
      <c r="AV697" s="302"/>
    </row>
    <row r="698" spans="1:48">
      <c r="A698" s="472"/>
      <c r="B698" s="536"/>
      <c r="C698" s="654"/>
      <c r="D698" s="615"/>
      <c r="E698" s="618"/>
      <c r="F698" s="539"/>
      <c r="G698" s="539"/>
      <c r="H698" s="539"/>
      <c r="I698" s="539"/>
      <c r="J698" s="533"/>
      <c r="K698" s="533"/>
      <c r="L698" s="609"/>
      <c r="M698" s="564"/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f t="shared" si="314"/>
        <v>0</v>
      </c>
      <c r="V698" s="204" t="s">
        <v>51</v>
      </c>
      <c r="W698" s="93">
        <v>0</v>
      </c>
      <c r="X698" s="93">
        <v>0</v>
      </c>
      <c r="Y698" s="93">
        <v>0</v>
      </c>
      <c r="Z698" s="93">
        <v>0</v>
      </c>
      <c r="AA698" s="93">
        <v>0</v>
      </c>
      <c r="AB698" s="93">
        <v>0</v>
      </c>
      <c r="AC698" s="93">
        <v>0</v>
      </c>
      <c r="AD698" s="93">
        <v>0</v>
      </c>
      <c r="AE698" s="93">
        <v>0</v>
      </c>
      <c r="AF698" s="93">
        <v>0</v>
      </c>
      <c r="AG698" s="93">
        <v>0</v>
      </c>
      <c r="AH698" s="9">
        <v>0</v>
      </c>
      <c r="AI698" s="9">
        <v>0</v>
      </c>
      <c r="AJ698" s="9">
        <v>0</v>
      </c>
      <c r="AK698" s="93">
        <v>0</v>
      </c>
      <c r="AL698" s="93">
        <v>0</v>
      </c>
      <c r="AM698" s="93">
        <v>0</v>
      </c>
      <c r="AN698" s="93">
        <v>0</v>
      </c>
      <c r="AO698" s="93">
        <v>0</v>
      </c>
      <c r="AP698" s="93">
        <v>0</v>
      </c>
      <c r="AQ698" s="93">
        <v>0</v>
      </c>
      <c r="AR698" s="93">
        <v>0</v>
      </c>
      <c r="AS698" s="93">
        <v>0</v>
      </c>
      <c r="AT698" s="93">
        <v>0</v>
      </c>
      <c r="AU698" s="9">
        <v>0</v>
      </c>
      <c r="AV698" s="302"/>
    </row>
    <row r="699" spans="1:48">
      <c r="A699" s="472"/>
      <c r="B699" s="536"/>
      <c r="C699" s="654"/>
      <c r="D699" s="615"/>
      <c r="E699" s="618"/>
      <c r="F699" s="539"/>
      <c r="G699" s="539"/>
      <c r="H699" s="539"/>
      <c r="I699" s="539"/>
      <c r="J699" s="533"/>
      <c r="K699" s="533"/>
      <c r="L699" s="609"/>
      <c r="M699" s="564"/>
      <c r="N699" s="85">
        <v>0</v>
      </c>
      <c r="O699" s="85">
        <v>0</v>
      </c>
      <c r="P699" s="85">
        <v>0</v>
      </c>
      <c r="Q699" s="85">
        <v>0</v>
      </c>
      <c r="R699" s="85">
        <v>0</v>
      </c>
      <c r="S699" s="85">
        <v>0</v>
      </c>
      <c r="T699" s="85">
        <v>0</v>
      </c>
      <c r="U699" s="9">
        <f t="shared" si="314"/>
        <v>0</v>
      </c>
      <c r="V699" s="204" t="s">
        <v>52</v>
      </c>
      <c r="W699" s="191">
        <v>0</v>
      </c>
      <c r="X699" s="191">
        <v>0</v>
      </c>
      <c r="Y699" s="191">
        <v>0</v>
      </c>
      <c r="Z699" s="191">
        <v>0</v>
      </c>
      <c r="AA699" s="191">
        <v>0</v>
      </c>
      <c r="AB699" s="191">
        <v>0</v>
      </c>
      <c r="AC699" s="191">
        <v>0</v>
      </c>
      <c r="AD699" s="191">
        <v>0</v>
      </c>
      <c r="AE699" s="191">
        <v>0</v>
      </c>
      <c r="AF699" s="191">
        <v>0</v>
      </c>
      <c r="AG699" s="191">
        <v>0</v>
      </c>
      <c r="AH699" s="85">
        <v>0</v>
      </c>
      <c r="AI699" s="85">
        <v>0</v>
      </c>
      <c r="AJ699" s="85">
        <v>0</v>
      </c>
      <c r="AK699" s="191">
        <v>0</v>
      </c>
      <c r="AL699" s="191">
        <v>0</v>
      </c>
      <c r="AM699" s="191">
        <v>0</v>
      </c>
      <c r="AN699" s="191">
        <v>0</v>
      </c>
      <c r="AO699" s="191">
        <v>0</v>
      </c>
      <c r="AP699" s="191">
        <v>0</v>
      </c>
      <c r="AQ699" s="191">
        <v>0</v>
      </c>
      <c r="AR699" s="191">
        <v>0</v>
      </c>
      <c r="AS699" s="191">
        <v>0</v>
      </c>
      <c r="AT699" s="191">
        <v>0</v>
      </c>
      <c r="AU699" s="85">
        <v>0</v>
      </c>
      <c r="AV699" s="302"/>
    </row>
    <row r="700" spans="1:48">
      <c r="A700" s="472"/>
      <c r="B700" s="537"/>
      <c r="C700" s="655"/>
      <c r="D700" s="616"/>
      <c r="E700" s="619"/>
      <c r="F700" s="540"/>
      <c r="G700" s="540"/>
      <c r="H700" s="540"/>
      <c r="I700" s="540"/>
      <c r="J700" s="534"/>
      <c r="K700" s="534"/>
      <c r="L700" s="610"/>
      <c r="M700" s="565"/>
      <c r="N700" s="87">
        <f>SUM(N693:N699)</f>
        <v>0</v>
      </c>
      <c r="O700" s="87">
        <f t="shared" ref="O700:T700" si="315">SUM(O693:O699)</f>
        <v>2.0819299999999998</v>
      </c>
      <c r="P700" s="87">
        <f t="shared" si="315"/>
        <v>4.6148599999999993</v>
      </c>
      <c r="Q700" s="175">
        <f t="shared" si="315"/>
        <v>0</v>
      </c>
      <c r="R700" s="175">
        <f t="shared" si="315"/>
        <v>0</v>
      </c>
      <c r="S700" s="175">
        <f t="shared" si="315"/>
        <v>0</v>
      </c>
      <c r="T700" s="175">
        <f t="shared" si="315"/>
        <v>0</v>
      </c>
      <c r="U700" s="176">
        <f t="shared" si="314"/>
        <v>6.6967899999999991</v>
      </c>
      <c r="V700" s="177" t="s">
        <v>11</v>
      </c>
      <c r="W700" s="193">
        <f t="shared" ref="W700:AU700" si="316">SUM(W693:W699)</f>
        <v>0</v>
      </c>
      <c r="X700" s="193">
        <f>X693</f>
        <v>0</v>
      </c>
      <c r="Y700" s="193">
        <f t="shared" ref="Y700:AT700" si="317">Y693</f>
        <v>0</v>
      </c>
      <c r="Z700" s="193">
        <f t="shared" si="317"/>
        <v>0</v>
      </c>
      <c r="AA700" s="193">
        <f t="shared" si="317"/>
        <v>0</v>
      </c>
      <c r="AB700" s="193">
        <f t="shared" si="317"/>
        <v>0</v>
      </c>
      <c r="AC700" s="193">
        <f t="shared" si="317"/>
        <v>0</v>
      </c>
      <c r="AD700" s="193">
        <f t="shared" si="317"/>
        <v>0</v>
      </c>
      <c r="AE700" s="193">
        <f t="shared" si="317"/>
        <v>0</v>
      </c>
      <c r="AF700" s="193">
        <f t="shared" si="317"/>
        <v>0</v>
      </c>
      <c r="AG700" s="193">
        <f t="shared" si="317"/>
        <v>0</v>
      </c>
      <c r="AH700" s="193">
        <f t="shared" si="317"/>
        <v>0</v>
      </c>
      <c r="AI700" s="193">
        <f t="shared" si="317"/>
        <v>0</v>
      </c>
      <c r="AJ700" s="193">
        <f t="shared" si="317"/>
        <v>0</v>
      </c>
      <c r="AK700" s="193">
        <f t="shared" si="317"/>
        <v>0</v>
      </c>
      <c r="AL700" s="193">
        <f t="shared" si="317"/>
        <v>0</v>
      </c>
      <c r="AM700" s="193">
        <f t="shared" si="317"/>
        <v>0</v>
      </c>
      <c r="AN700" s="193">
        <f t="shared" si="317"/>
        <v>0</v>
      </c>
      <c r="AO700" s="193">
        <f t="shared" si="317"/>
        <v>0</v>
      </c>
      <c r="AP700" s="193">
        <f t="shared" si="317"/>
        <v>0</v>
      </c>
      <c r="AQ700" s="193">
        <f t="shared" si="317"/>
        <v>0</v>
      </c>
      <c r="AR700" s="193">
        <f t="shared" si="317"/>
        <v>0</v>
      </c>
      <c r="AS700" s="193">
        <f t="shared" si="317"/>
        <v>0</v>
      </c>
      <c r="AT700" s="193">
        <f t="shared" si="317"/>
        <v>0</v>
      </c>
      <c r="AU700" s="175">
        <f t="shared" si="316"/>
        <v>0</v>
      </c>
      <c r="AV700" s="328"/>
    </row>
    <row r="701" spans="1:48" ht="15.75" customHeight="1">
      <c r="A701" s="472"/>
      <c r="B701" s="535" t="s">
        <v>730</v>
      </c>
      <c r="C701" s="653" t="s">
        <v>731</v>
      </c>
      <c r="D701" s="614" t="s">
        <v>662</v>
      </c>
      <c r="E701" s="617" t="s">
        <v>732</v>
      </c>
      <c r="F701" s="6" t="s">
        <v>18</v>
      </c>
      <c r="G701" s="6" t="s">
        <v>20</v>
      </c>
      <c r="H701" s="6" t="s">
        <v>59</v>
      </c>
      <c r="I701" s="6" t="s">
        <v>58</v>
      </c>
      <c r="J701" s="532">
        <v>2022</v>
      </c>
      <c r="K701" s="532">
        <v>2023</v>
      </c>
      <c r="L701" s="541">
        <v>0.81299999999999994</v>
      </c>
      <c r="M701" s="563">
        <f>Q706+R706+S706+T706</f>
        <v>0.81345199999999995</v>
      </c>
      <c r="N701" s="9">
        <v>0</v>
      </c>
      <c r="O701" s="9">
        <v>0</v>
      </c>
      <c r="P701" s="9">
        <v>0</v>
      </c>
      <c r="Q701" s="9">
        <v>2.702E-3</v>
      </c>
      <c r="R701" s="9">
        <v>0.81074999999999997</v>
      </c>
      <c r="S701" s="9">
        <v>0</v>
      </c>
      <c r="T701" s="9">
        <v>0</v>
      </c>
      <c r="U701" s="9">
        <f>SUM(N701:T701)</f>
        <v>0.81345199999999995</v>
      </c>
      <c r="V701" s="204" t="s">
        <v>3</v>
      </c>
      <c r="W701" s="93">
        <v>3</v>
      </c>
      <c r="X701" s="93">
        <v>0</v>
      </c>
      <c r="Y701" s="93">
        <v>0</v>
      </c>
      <c r="Z701" s="93">
        <v>0</v>
      </c>
      <c r="AA701" s="93">
        <v>0</v>
      </c>
      <c r="AB701" s="93">
        <v>0</v>
      </c>
      <c r="AC701" s="93">
        <v>0</v>
      </c>
      <c r="AD701" s="93">
        <v>0</v>
      </c>
      <c r="AE701" s="93">
        <v>0</v>
      </c>
      <c r="AF701" s="93">
        <v>0</v>
      </c>
      <c r="AG701" s="93">
        <v>0</v>
      </c>
      <c r="AH701" s="9">
        <v>0</v>
      </c>
      <c r="AI701" s="9">
        <v>0</v>
      </c>
      <c r="AJ701" s="9">
        <v>0</v>
      </c>
      <c r="AK701" s="93">
        <v>0</v>
      </c>
      <c r="AL701" s="93">
        <v>0</v>
      </c>
      <c r="AM701" s="93">
        <v>0</v>
      </c>
      <c r="AN701" s="93">
        <v>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">
        <v>0</v>
      </c>
      <c r="AV701" s="302"/>
    </row>
    <row r="702" spans="1:48" ht="15.75" customHeight="1">
      <c r="A702" s="472"/>
      <c r="B702" s="536"/>
      <c r="C702" s="654"/>
      <c r="D702" s="615"/>
      <c r="E702" s="618"/>
      <c r="F702" s="24" t="s">
        <v>19</v>
      </c>
      <c r="G702" s="24" t="s">
        <v>22</v>
      </c>
      <c r="H702" s="24" t="s">
        <v>59</v>
      </c>
      <c r="I702" s="24" t="s">
        <v>317</v>
      </c>
      <c r="J702" s="533"/>
      <c r="K702" s="533"/>
      <c r="L702" s="609"/>
      <c r="M702" s="564"/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f t="shared" ref="U702:U706" si="318">SUM(N702:T702)</f>
        <v>0</v>
      </c>
      <c r="V702" s="172" t="s">
        <v>8</v>
      </c>
      <c r="W702" s="93">
        <v>0</v>
      </c>
      <c r="X702" s="93">
        <v>0</v>
      </c>
      <c r="Y702" s="93">
        <v>0</v>
      </c>
      <c r="Z702" s="93">
        <v>0</v>
      </c>
      <c r="AA702" s="93">
        <v>0</v>
      </c>
      <c r="AB702" s="93">
        <v>0</v>
      </c>
      <c r="AC702" s="93">
        <v>0</v>
      </c>
      <c r="AD702" s="93">
        <v>0</v>
      </c>
      <c r="AE702" s="93">
        <v>0</v>
      </c>
      <c r="AF702" s="93">
        <v>0</v>
      </c>
      <c r="AG702" s="93">
        <v>0</v>
      </c>
      <c r="AH702" s="9">
        <v>0</v>
      </c>
      <c r="AI702" s="9">
        <v>0</v>
      </c>
      <c r="AJ702" s="9">
        <v>0</v>
      </c>
      <c r="AK702" s="93">
        <v>0</v>
      </c>
      <c r="AL702" s="93">
        <v>0</v>
      </c>
      <c r="AM702" s="93">
        <v>0</v>
      </c>
      <c r="AN702" s="93">
        <v>0</v>
      </c>
      <c r="AO702" s="93">
        <v>0</v>
      </c>
      <c r="AP702" s="93">
        <v>0</v>
      </c>
      <c r="AQ702" s="93">
        <v>0</v>
      </c>
      <c r="AR702" s="93">
        <v>0</v>
      </c>
      <c r="AS702" s="93">
        <v>0</v>
      </c>
      <c r="AT702" s="93">
        <v>0</v>
      </c>
      <c r="AU702" s="9">
        <v>0</v>
      </c>
      <c r="AV702" s="302"/>
    </row>
    <row r="703" spans="1:48" ht="21.75" customHeight="1">
      <c r="A703" s="472"/>
      <c r="B703" s="536"/>
      <c r="C703" s="654"/>
      <c r="D703" s="615"/>
      <c r="E703" s="618"/>
      <c r="F703" s="538" t="s">
        <v>39</v>
      </c>
      <c r="G703" s="538" t="s">
        <v>21</v>
      </c>
      <c r="H703" s="538" t="s">
        <v>59</v>
      </c>
      <c r="I703" s="538" t="s">
        <v>303</v>
      </c>
      <c r="J703" s="533"/>
      <c r="K703" s="533"/>
      <c r="L703" s="609"/>
      <c r="M703" s="564"/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  <c r="U703" s="9">
        <f>SUM(N703:T703)</f>
        <v>0</v>
      </c>
      <c r="V703" s="204" t="s">
        <v>50</v>
      </c>
      <c r="W703" s="93">
        <v>0</v>
      </c>
      <c r="X703" s="93">
        <v>0</v>
      </c>
      <c r="Y703" s="93">
        <v>0</v>
      </c>
      <c r="Z703" s="93">
        <v>0</v>
      </c>
      <c r="AA703" s="93">
        <v>0</v>
      </c>
      <c r="AB703" s="93">
        <v>0</v>
      </c>
      <c r="AC703" s="93">
        <v>0</v>
      </c>
      <c r="AD703" s="93">
        <v>0</v>
      </c>
      <c r="AE703" s="93">
        <v>0</v>
      </c>
      <c r="AF703" s="93">
        <v>0</v>
      </c>
      <c r="AG703" s="93">
        <v>0</v>
      </c>
      <c r="AH703" s="9">
        <v>0</v>
      </c>
      <c r="AI703" s="9">
        <v>0</v>
      </c>
      <c r="AJ703" s="9">
        <v>0</v>
      </c>
      <c r="AK703" s="93">
        <v>0</v>
      </c>
      <c r="AL703" s="93">
        <v>0</v>
      </c>
      <c r="AM703" s="93">
        <v>0</v>
      </c>
      <c r="AN703" s="93">
        <v>0</v>
      </c>
      <c r="AO703" s="93">
        <v>0</v>
      </c>
      <c r="AP703" s="93">
        <v>0</v>
      </c>
      <c r="AQ703" s="93">
        <v>0</v>
      </c>
      <c r="AR703" s="93">
        <v>0</v>
      </c>
      <c r="AS703" s="93">
        <v>0</v>
      </c>
      <c r="AT703" s="93">
        <v>0</v>
      </c>
      <c r="AU703" s="9">
        <v>0</v>
      </c>
      <c r="AV703" s="302"/>
    </row>
    <row r="704" spans="1:48">
      <c r="A704" s="472"/>
      <c r="B704" s="536"/>
      <c r="C704" s="654"/>
      <c r="D704" s="615"/>
      <c r="E704" s="618"/>
      <c r="F704" s="539"/>
      <c r="G704" s="539"/>
      <c r="H704" s="539"/>
      <c r="I704" s="539"/>
      <c r="J704" s="533"/>
      <c r="K704" s="533"/>
      <c r="L704" s="609"/>
      <c r="M704" s="564"/>
      <c r="N704" s="9">
        <v>0</v>
      </c>
      <c r="O704" s="9">
        <v>0</v>
      </c>
      <c r="P704" s="9">
        <v>0</v>
      </c>
      <c r="Q704" s="9">
        <v>0</v>
      </c>
      <c r="R704" s="9">
        <v>0</v>
      </c>
      <c r="S704" s="9">
        <v>0</v>
      </c>
      <c r="T704" s="9">
        <v>0</v>
      </c>
      <c r="U704" s="9">
        <f t="shared" si="318"/>
        <v>0</v>
      </c>
      <c r="V704" s="204" t="s">
        <v>51</v>
      </c>
      <c r="W704" s="93">
        <v>0</v>
      </c>
      <c r="X704" s="93">
        <v>0</v>
      </c>
      <c r="Y704" s="93">
        <v>0</v>
      </c>
      <c r="Z704" s="93">
        <v>0</v>
      </c>
      <c r="AA704" s="93">
        <v>0</v>
      </c>
      <c r="AB704" s="93">
        <v>0</v>
      </c>
      <c r="AC704" s="93">
        <v>0</v>
      </c>
      <c r="AD704" s="93">
        <v>0</v>
      </c>
      <c r="AE704" s="93">
        <v>0</v>
      </c>
      <c r="AF704" s="93">
        <v>0</v>
      </c>
      <c r="AG704" s="93">
        <v>0</v>
      </c>
      <c r="AH704" s="9">
        <v>0</v>
      </c>
      <c r="AI704" s="9">
        <v>0</v>
      </c>
      <c r="AJ704" s="9">
        <v>0</v>
      </c>
      <c r="AK704" s="93">
        <v>0</v>
      </c>
      <c r="AL704" s="93">
        <v>0</v>
      </c>
      <c r="AM704" s="93">
        <v>0</v>
      </c>
      <c r="AN704" s="93">
        <v>0</v>
      </c>
      <c r="AO704" s="93">
        <v>0</v>
      </c>
      <c r="AP704" s="93">
        <v>0</v>
      </c>
      <c r="AQ704" s="93">
        <v>0</v>
      </c>
      <c r="AR704" s="93">
        <v>0</v>
      </c>
      <c r="AS704" s="93">
        <v>0</v>
      </c>
      <c r="AT704" s="93">
        <v>0</v>
      </c>
      <c r="AU704" s="9">
        <v>0</v>
      </c>
      <c r="AV704" s="302"/>
    </row>
    <row r="705" spans="1:48">
      <c r="A705" s="472"/>
      <c r="B705" s="536"/>
      <c r="C705" s="654"/>
      <c r="D705" s="615"/>
      <c r="E705" s="618"/>
      <c r="F705" s="539"/>
      <c r="G705" s="539"/>
      <c r="H705" s="539"/>
      <c r="I705" s="539"/>
      <c r="J705" s="533"/>
      <c r="K705" s="533"/>
      <c r="L705" s="609"/>
      <c r="M705" s="564"/>
      <c r="N705" s="85">
        <v>0</v>
      </c>
      <c r="O705" s="85">
        <v>0</v>
      </c>
      <c r="P705" s="85">
        <v>0</v>
      </c>
      <c r="Q705" s="85">
        <v>0</v>
      </c>
      <c r="R705" s="85">
        <v>0</v>
      </c>
      <c r="S705" s="85">
        <v>0</v>
      </c>
      <c r="T705" s="85">
        <v>0</v>
      </c>
      <c r="U705" s="9">
        <f t="shared" si="318"/>
        <v>0</v>
      </c>
      <c r="V705" s="204" t="s">
        <v>52</v>
      </c>
      <c r="W705" s="191">
        <v>0</v>
      </c>
      <c r="X705" s="191">
        <v>0</v>
      </c>
      <c r="Y705" s="191">
        <v>0</v>
      </c>
      <c r="Z705" s="191">
        <v>0</v>
      </c>
      <c r="AA705" s="191">
        <v>0</v>
      </c>
      <c r="AB705" s="191">
        <v>0</v>
      </c>
      <c r="AC705" s="191">
        <v>0</v>
      </c>
      <c r="AD705" s="191">
        <v>0</v>
      </c>
      <c r="AE705" s="191">
        <v>0</v>
      </c>
      <c r="AF705" s="191">
        <v>0</v>
      </c>
      <c r="AG705" s="191">
        <v>0</v>
      </c>
      <c r="AH705" s="85">
        <v>0</v>
      </c>
      <c r="AI705" s="85">
        <v>0</v>
      </c>
      <c r="AJ705" s="85">
        <v>0</v>
      </c>
      <c r="AK705" s="191">
        <v>0</v>
      </c>
      <c r="AL705" s="191">
        <v>0</v>
      </c>
      <c r="AM705" s="191">
        <v>0</v>
      </c>
      <c r="AN705" s="191">
        <v>0</v>
      </c>
      <c r="AO705" s="191">
        <v>0</v>
      </c>
      <c r="AP705" s="191">
        <v>0</v>
      </c>
      <c r="AQ705" s="191">
        <v>0</v>
      </c>
      <c r="AR705" s="191">
        <v>0</v>
      </c>
      <c r="AS705" s="191">
        <v>0</v>
      </c>
      <c r="AT705" s="191">
        <v>0</v>
      </c>
      <c r="AU705" s="85">
        <v>0</v>
      </c>
      <c r="AV705" s="302"/>
    </row>
    <row r="706" spans="1:48">
      <c r="A706" s="472"/>
      <c r="B706" s="537"/>
      <c r="C706" s="655"/>
      <c r="D706" s="616"/>
      <c r="E706" s="619"/>
      <c r="F706" s="540"/>
      <c r="G706" s="540"/>
      <c r="H706" s="540"/>
      <c r="I706" s="540"/>
      <c r="J706" s="534"/>
      <c r="K706" s="534"/>
      <c r="L706" s="610"/>
      <c r="M706" s="565"/>
      <c r="N706" s="87">
        <f>SUM(N701:N705)</f>
        <v>0</v>
      </c>
      <c r="O706" s="87">
        <f t="shared" ref="O706:T706" si="319">SUM(O701:O705)</f>
        <v>0</v>
      </c>
      <c r="P706" s="87">
        <f t="shared" si="319"/>
        <v>0</v>
      </c>
      <c r="Q706" s="175">
        <f t="shared" si="319"/>
        <v>2.702E-3</v>
      </c>
      <c r="R706" s="175">
        <f t="shared" si="319"/>
        <v>0.81074999999999997</v>
      </c>
      <c r="S706" s="175">
        <f t="shared" si="319"/>
        <v>0</v>
      </c>
      <c r="T706" s="175">
        <f t="shared" si="319"/>
        <v>0</v>
      </c>
      <c r="U706" s="176">
        <f t="shared" si="318"/>
        <v>0.81345199999999995</v>
      </c>
      <c r="V706" s="177" t="s">
        <v>11</v>
      </c>
      <c r="W706" s="193">
        <f t="shared" ref="W706:AU706" si="320">SUM(W701:W705)</f>
        <v>3</v>
      </c>
      <c r="X706" s="193">
        <f t="shared" si="320"/>
        <v>0</v>
      </c>
      <c r="Y706" s="193">
        <f t="shared" si="320"/>
        <v>0</v>
      </c>
      <c r="Z706" s="193">
        <f t="shared" si="320"/>
        <v>0</v>
      </c>
      <c r="AA706" s="193">
        <f t="shared" si="320"/>
        <v>0</v>
      </c>
      <c r="AB706" s="193">
        <f t="shared" si="320"/>
        <v>0</v>
      </c>
      <c r="AC706" s="193">
        <f t="shared" si="320"/>
        <v>0</v>
      </c>
      <c r="AD706" s="193">
        <f t="shared" si="320"/>
        <v>0</v>
      </c>
      <c r="AE706" s="193">
        <f t="shared" si="320"/>
        <v>0</v>
      </c>
      <c r="AF706" s="193">
        <f t="shared" si="320"/>
        <v>0</v>
      </c>
      <c r="AG706" s="193">
        <f t="shared" si="320"/>
        <v>0</v>
      </c>
      <c r="AH706" s="175">
        <f t="shared" si="320"/>
        <v>0</v>
      </c>
      <c r="AI706" s="175">
        <f t="shared" si="320"/>
        <v>0</v>
      </c>
      <c r="AJ706" s="175">
        <f t="shared" si="320"/>
        <v>0</v>
      </c>
      <c r="AK706" s="193">
        <f t="shared" si="320"/>
        <v>0</v>
      </c>
      <c r="AL706" s="193">
        <f t="shared" si="320"/>
        <v>0</v>
      </c>
      <c r="AM706" s="193">
        <f t="shared" si="320"/>
        <v>0</v>
      </c>
      <c r="AN706" s="193">
        <f t="shared" si="320"/>
        <v>0</v>
      </c>
      <c r="AO706" s="193">
        <f t="shared" si="320"/>
        <v>0</v>
      </c>
      <c r="AP706" s="193">
        <f t="shared" si="320"/>
        <v>0</v>
      </c>
      <c r="AQ706" s="193">
        <f t="shared" si="320"/>
        <v>0</v>
      </c>
      <c r="AR706" s="193">
        <f t="shared" si="320"/>
        <v>0</v>
      </c>
      <c r="AS706" s="193">
        <f t="shared" si="320"/>
        <v>0</v>
      </c>
      <c r="AT706" s="193">
        <f t="shared" si="320"/>
        <v>0</v>
      </c>
      <c r="AU706" s="175">
        <f t="shared" si="320"/>
        <v>0</v>
      </c>
      <c r="AV706" s="328"/>
    </row>
    <row r="707" spans="1:48" ht="15.75" customHeight="1">
      <c r="A707" s="472"/>
      <c r="B707" s="535" t="s">
        <v>733</v>
      </c>
      <c r="C707" s="653" t="s">
        <v>734</v>
      </c>
      <c r="D707" s="614" t="s">
        <v>662</v>
      </c>
      <c r="E707" s="617" t="s">
        <v>735</v>
      </c>
      <c r="F707" s="6" t="s">
        <v>18</v>
      </c>
      <c r="G707" s="6" t="s">
        <v>20</v>
      </c>
      <c r="H707" s="6" t="s">
        <v>59</v>
      </c>
      <c r="I707" s="6" t="s">
        <v>724</v>
      </c>
      <c r="J707" s="532">
        <v>2023</v>
      </c>
      <c r="K707" s="532">
        <v>2023</v>
      </c>
      <c r="L707" s="541">
        <v>2.899</v>
      </c>
      <c r="M707" s="563">
        <f>Q712+R712+S712+T712</f>
        <v>2.8993000000000002</v>
      </c>
      <c r="N707" s="9">
        <v>0</v>
      </c>
      <c r="O707" s="9">
        <v>0</v>
      </c>
      <c r="P707" s="9">
        <v>0</v>
      </c>
      <c r="Q707" s="9">
        <v>0</v>
      </c>
      <c r="R707" s="9">
        <v>2.8993000000000002</v>
      </c>
      <c r="S707" s="9">
        <v>0</v>
      </c>
      <c r="T707" s="9">
        <v>0</v>
      </c>
      <c r="U707" s="9">
        <f>SUM(N707:T707)</f>
        <v>2.8993000000000002</v>
      </c>
      <c r="V707" s="204" t="s">
        <v>3</v>
      </c>
      <c r="W707" s="93">
        <v>0</v>
      </c>
      <c r="X707" s="93">
        <v>0</v>
      </c>
      <c r="Y707" s="93">
        <v>0</v>
      </c>
      <c r="Z707" s="93">
        <v>0</v>
      </c>
      <c r="AA707" s="93">
        <v>0</v>
      </c>
      <c r="AB707" s="93">
        <v>0</v>
      </c>
      <c r="AC707" s="93">
        <v>0</v>
      </c>
      <c r="AD707" s="93">
        <v>0</v>
      </c>
      <c r="AE707" s="93">
        <v>0</v>
      </c>
      <c r="AF707" s="93">
        <v>0</v>
      </c>
      <c r="AG707" s="93">
        <v>0</v>
      </c>
      <c r="AH707" s="9">
        <v>0</v>
      </c>
      <c r="AI707" s="9">
        <v>0</v>
      </c>
      <c r="AJ707" s="9">
        <v>0</v>
      </c>
      <c r="AK707" s="93">
        <v>0</v>
      </c>
      <c r="AL707" s="93">
        <v>0</v>
      </c>
      <c r="AM707" s="93">
        <v>0</v>
      </c>
      <c r="AN707" s="93">
        <v>0</v>
      </c>
      <c r="AO707" s="93">
        <v>0</v>
      </c>
      <c r="AP707" s="93">
        <v>0</v>
      </c>
      <c r="AQ707" s="93">
        <v>0</v>
      </c>
      <c r="AR707" s="93">
        <v>0</v>
      </c>
      <c r="AS707" s="93">
        <v>0</v>
      </c>
      <c r="AT707" s="93">
        <v>0</v>
      </c>
      <c r="AU707" s="9">
        <v>0</v>
      </c>
      <c r="AV707" s="302"/>
    </row>
    <row r="708" spans="1:48" ht="15.75" customHeight="1">
      <c r="A708" s="472"/>
      <c r="B708" s="536"/>
      <c r="C708" s="654"/>
      <c r="D708" s="615"/>
      <c r="E708" s="618"/>
      <c r="F708" s="24" t="s">
        <v>19</v>
      </c>
      <c r="G708" s="24" t="s">
        <v>22</v>
      </c>
      <c r="H708" s="24" t="s">
        <v>59</v>
      </c>
      <c r="I708" s="24" t="s">
        <v>736</v>
      </c>
      <c r="J708" s="533"/>
      <c r="K708" s="533"/>
      <c r="L708" s="609"/>
      <c r="M708" s="564"/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f t="shared" ref="U708:U712" si="321">SUM(N708:T708)</f>
        <v>0</v>
      </c>
      <c r="V708" s="172" t="s">
        <v>8</v>
      </c>
      <c r="W708" s="93">
        <v>0</v>
      </c>
      <c r="X708" s="93">
        <v>0</v>
      </c>
      <c r="Y708" s="93">
        <v>0</v>
      </c>
      <c r="Z708" s="93">
        <v>0</v>
      </c>
      <c r="AA708" s="93">
        <v>0</v>
      </c>
      <c r="AB708" s="93">
        <v>0</v>
      </c>
      <c r="AC708" s="93">
        <v>0</v>
      </c>
      <c r="AD708" s="93">
        <v>0</v>
      </c>
      <c r="AE708" s="93">
        <v>0</v>
      </c>
      <c r="AF708" s="93">
        <v>0</v>
      </c>
      <c r="AG708" s="93">
        <v>0</v>
      </c>
      <c r="AH708" s="9">
        <v>0</v>
      </c>
      <c r="AI708" s="9">
        <v>0</v>
      </c>
      <c r="AJ708" s="9">
        <v>0</v>
      </c>
      <c r="AK708" s="93">
        <v>0</v>
      </c>
      <c r="AL708" s="93">
        <v>0</v>
      </c>
      <c r="AM708" s="93">
        <v>0</v>
      </c>
      <c r="AN708" s="93">
        <v>0</v>
      </c>
      <c r="AO708" s="93">
        <v>0</v>
      </c>
      <c r="AP708" s="93">
        <v>0</v>
      </c>
      <c r="AQ708" s="93">
        <v>0</v>
      </c>
      <c r="AR708" s="93">
        <v>0</v>
      </c>
      <c r="AS708" s="93">
        <v>0</v>
      </c>
      <c r="AT708" s="93">
        <v>0</v>
      </c>
      <c r="AU708" s="9">
        <v>0</v>
      </c>
      <c r="AV708" s="302"/>
    </row>
    <row r="709" spans="1:48" ht="15.75" customHeight="1">
      <c r="A709" s="472"/>
      <c r="B709" s="536"/>
      <c r="C709" s="654"/>
      <c r="D709" s="615"/>
      <c r="E709" s="618"/>
      <c r="F709" s="538" t="s">
        <v>39</v>
      </c>
      <c r="G709" s="538" t="s">
        <v>21</v>
      </c>
      <c r="H709" s="538" t="s">
        <v>59</v>
      </c>
      <c r="I709" s="538" t="s">
        <v>306</v>
      </c>
      <c r="J709" s="533"/>
      <c r="K709" s="533"/>
      <c r="L709" s="609"/>
      <c r="M709" s="564"/>
      <c r="N709" s="9">
        <v>0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f>SUM(N709:T709)</f>
        <v>0</v>
      </c>
      <c r="V709" s="204" t="s">
        <v>50</v>
      </c>
      <c r="W709" s="93">
        <v>0</v>
      </c>
      <c r="X709" s="93">
        <v>0</v>
      </c>
      <c r="Y709" s="93">
        <v>0</v>
      </c>
      <c r="Z709" s="93">
        <v>0</v>
      </c>
      <c r="AA709" s="93">
        <v>0</v>
      </c>
      <c r="AB709" s="93">
        <v>0</v>
      </c>
      <c r="AC709" s="93">
        <v>0</v>
      </c>
      <c r="AD709" s="93">
        <v>0</v>
      </c>
      <c r="AE709" s="93">
        <v>0</v>
      </c>
      <c r="AF709" s="93">
        <v>0</v>
      </c>
      <c r="AG709" s="93">
        <v>0</v>
      </c>
      <c r="AH709" s="9">
        <v>0</v>
      </c>
      <c r="AI709" s="9">
        <v>0</v>
      </c>
      <c r="AJ709" s="9">
        <v>0</v>
      </c>
      <c r="AK709" s="93">
        <v>0</v>
      </c>
      <c r="AL709" s="93">
        <v>0</v>
      </c>
      <c r="AM709" s="93">
        <v>0</v>
      </c>
      <c r="AN709" s="93">
        <v>0</v>
      </c>
      <c r="AO709" s="93">
        <v>0</v>
      </c>
      <c r="AP709" s="93">
        <v>0</v>
      </c>
      <c r="AQ709" s="93">
        <v>0</v>
      </c>
      <c r="AR709" s="93">
        <v>0</v>
      </c>
      <c r="AS709" s="93">
        <v>0</v>
      </c>
      <c r="AT709" s="93">
        <v>0</v>
      </c>
      <c r="AU709" s="9">
        <v>0</v>
      </c>
      <c r="AV709" s="302"/>
    </row>
    <row r="710" spans="1:48">
      <c r="A710" s="472"/>
      <c r="B710" s="536"/>
      <c r="C710" s="654"/>
      <c r="D710" s="615"/>
      <c r="E710" s="618"/>
      <c r="F710" s="539"/>
      <c r="G710" s="539"/>
      <c r="H710" s="539"/>
      <c r="I710" s="539"/>
      <c r="J710" s="533"/>
      <c r="K710" s="533"/>
      <c r="L710" s="609"/>
      <c r="M710" s="564"/>
      <c r="N710" s="9">
        <v>0</v>
      </c>
      <c r="O710" s="9">
        <v>0</v>
      </c>
      <c r="P710" s="9">
        <v>0</v>
      </c>
      <c r="Q710" s="9">
        <v>0</v>
      </c>
      <c r="R710" s="9">
        <v>0</v>
      </c>
      <c r="S710" s="9">
        <v>0</v>
      </c>
      <c r="T710" s="9">
        <v>0</v>
      </c>
      <c r="U710" s="9">
        <f t="shared" si="321"/>
        <v>0</v>
      </c>
      <c r="V710" s="204" t="s">
        <v>51</v>
      </c>
      <c r="W710" s="93">
        <v>0</v>
      </c>
      <c r="X710" s="93">
        <v>0</v>
      </c>
      <c r="Y710" s="93">
        <v>0</v>
      </c>
      <c r="Z710" s="93">
        <v>0</v>
      </c>
      <c r="AA710" s="93">
        <v>0</v>
      </c>
      <c r="AB710" s="93">
        <v>0</v>
      </c>
      <c r="AC710" s="93">
        <v>0</v>
      </c>
      <c r="AD710" s="93">
        <v>0</v>
      </c>
      <c r="AE710" s="93">
        <v>0</v>
      </c>
      <c r="AF710" s="93">
        <v>0</v>
      </c>
      <c r="AG710" s="93">
        <v>0</v>
      </c>
      <c r="AH710" s="9">
        <v>0</v>
      </c>
      <c r="AI710" s="9">
        <v>0</v>
      </c>
      <c r="AJ710" s="9">
        <v>0</v>
      </c>
      <c r="AK710" s="93">
        <v>0</v>
      </c>
      <c r="AL710" s="93">
        <v>0</v>
      </c>
      <c r="AM710" s="93">
        <v>0</v>
      </c>
      <c r="AN710" s="93">
        <v>0</v>
      </c>
      <c r="AO710" s="93">
        <v>0</v>
      </c>
      <c r="AP710" s="93">
        <v>0</v>
      </c>
      <c r="AQ710" s="93">
        <v>0</v>
      </c>
      <c r="AR710" s="93">
        <v>0</v>
      </c>
      <c r="AS710" s="93">
        <v>0</v>
      </c>
      <c r="AT710" s="93">
        <v>0</v>
      </c>
      <c r="AU710" s="9">
        <v>0</v>
      </c>
      <c r="AV710" s="302"/>
    </row>
    <row r="711" spans="1:48">
      <c r="A711" s="472"/>
      <c r="B711" s="536"/>
      <c r="C711" s="654"/>
      <c r="D711" s="615"/>
      <c r="E711" s="618"/>
      <c r="F711" s="539"/>
      <c r="G711" s="539"/>
      <c r="H711" s="539"/>
      <c r="I711" s="539"/>
      <c r="J711" s="533"/>
      <c r="K711" s="533"/>
      <c r="L711" s="609"/>
      <c r="M711" s="564"/>
      <c r="N711" s="85">
        <v>0</v>
      </c>
      <c r="O711" s="85">
        <v>0</v>
      </c>
      <c r="P711" s="85">
        <v>0</v>
      </c>
      <c r="Q711" s="85">
        <v>0</v>
      </c>
      <c r="R711" s="85">
        <v>0</v>
      </c>
      <c r="S711" s="85">
        <v>0</v>
      </c>
      <c r="T711" s="85">
        <v>0</v>
      </c>
      <c r="U711" s="9">
        <f t="shared" si="321"/>
        <v>0</v>
      </c>
      <c r="V711" s="204" t="s">
        <v>52</v>
      </c>
      <c r="W711" s="191">
        <v>0</v>
      </c>
      <c r="X711" s="191">
        <v>0</v>
      </c>
      <c r="Y711" s="191">
        <v>0</v>
      </c>
      <c r="Z711" s="191">
        <v>0</v>
      </c>
      <c r="AA711" s="191">
        <v>0</v>
      </c>
      <c r="AB711" s="191">
        <v>0</v>
      </c>
      <c r="AC711" s="191">
        <v>0</v>
      </c>
      <c r="AD711" s="191">
        <v>0</v>
      </c>
      <c r="AE711" s="191">
        <v>0</v>
      </c>
      <c r="AF711" s="191">
        <v>0</v>
      </c>
      <c r="AG711" s="191">
        <v>0</v>
      </c>
      <c r="AH711" s="85">
        <v>0</v>
      </c>
      <c r="AI711" s="85">
        <v>0</v>
      </c>
      <c r="AJ711" s="85">
        <v>0</v>
      </c>
      <c r="AK711" s="191">
        <v>0</v>
      </c>
      <c r="AL711" s="191">
        <v>0</v>
      </c>
      <c r="AM711" s="191">
        <v>0</v>
      </c>
      <c r="AN711" s="191">
        <v>0</v>
      </c>
      <c r="AO711" s="191">
        <v>0</v>
      </c>
      <c r="AP711" s="191">
        <v>0</v>
      </c>
      <c r="AQ711" s="191">
        <v>0</v>
      </c>
      <c r="AR711" s="191">
        <v>0</v>
      </c>
      <c r="AS711" s="191">
        <v>0</v>
      </c>
      <c r="AT711" s="191">
        <v>0</v>
      </c>
      <c r="AU711" s="85">
        <v>0</v>
      </c>
      <c r="AV711" s="302"/>
    </row>
    <row r="712" spans="1:48">
      <c r="A712" s="472"/>
      <c r="B712" s="537"/>
      <c r="C712" s="655"/>
      <c r="D712" s="616"/>
      <c r="E712" s="619"/>
      <c r="F712" s="540"/>
      <c r="G712" s="540"/>
      <c r="H712" s="540"/>
      <c r="I712" s="540"/>
      <c r="J712" s="534"/>
      <c r="K712" s="534"/>
      <c r="L712" s="610"/>
      <c r="M712" s="565"/>
      <c r="N712" s="87">
        <f>SUM(N707:N711)</f>
        <v>0</v>
      </c>
      <c r="O712" s="87">
        <f t="shared" ref="O712:T712" si="322">SUM(O707:O711)</f>
        <v>0</v>
      </c>
      <c r="P712" s="87">
        <f t="shared" si="322"/>
        <v>0</v>
      </c>
      <c r="Q712" s="175">
        <f t="shared" si="322"/>
        <v>0</v>
      </c>
      <c r="R712" s="175">
        <f t="shared" si="322"/>
        <v>2.8993000000000002</v>
      </c>
      <c r="S712" s="175">
        <f t="shared" si="322"/>
        <v>0</v>
      </c>
      <c r="T712" s="175">
        <f t="shared" si="322"/>
        <v>0</v>
      </c>
      <c r="U712" s="176">
        <f t="shared" si="321"/>
        <v>2.8993000000000002</v>
      </c>
      <c r="V712" s="177" t="s">
        <v>11</v>
      </c>
      <c r="W712" s="193">
        <f t="shared" ref="W712:AU712" si="323">SUM(W707:W711)</f>
        <v>0</v>
      </c>
      <c r="X712" s="193">
        <f t="shared" si="323"/>
        <v>0</v>
      </c>
      <c r="Y712" s="193">
        <f t="shared" si="323"/>
        <v>0</v>
      </c>
      <c r="Z712" s="193">
        <f t="shared" si="323"/>
        <v>0</v>
      </c>
      <c r="AA712" s="193">
        <f t="shared" si="323"/>
        <v>0</v>
      </c>
      <c r="AB712" s="193">
        <f t="shared" si="323"/>
        <v>0</v>
      </c>
      <c r="AC712" s="193">
        <f t="shared" si="323"/>
        <v>0</v>
      </c>
      <c r="AD712" s="193">
        <f t="shared" si="323"/>
        <v>0</v>
      </c>
      <c r="AE712" s="193">
        <f t="shared" si="323"/>
        <v>0</v>
      </c>
      <c r="AF712" s="193">
        <f t="shared" si="323"/>
        <v>0</v>
      </c>
      <c r="AG712" s="193">
        <f t="shared" si="323"/>
        <v>0</v>
      </c>
      <c r="AH712" s="175">
        <f t="shared" si="323"/>
        <v>0</v>
      </c>
      <c r="AI712" s="175">
        <f t="shared" si="323"/>
        <v>0</v>
      </c>
      <c r="AJ712" s="175">
        <f t="shared" si="323"/>
        <v>0</v>
      </c>
      <c r="AK712" s="193">
        <f t="shared" si="323"/>
        <v>0</v>
      </c>
      <c r="AL712" s="193">
        <f t="shared" si="323"/>
        <v>0</v>
      </c>
      <c r="AM712" s="193">
        <f t="shared" si="323"/>
        <v>0</v>
      </c>
      <c r="AN712" s="193">
        <f t="shared" si="323"/>
        <v>0</v>
      </c>
      <c r="AO712" s="193">
        <f t="shared" si="323"/>
        <v>0</v>
      </c>
      <c r="AP712" s="193">
        <f t="shared" si="323"/>
        <v>0</v>
      </c>
      <c r="AQ712" s="193">
        <f t="shared" si="323"/>
        <v>0</v>
      </c>
      <c r="AR712" s="193">
        <f t="shared" si="323"/>
        <v>0</v>
      </c>
      <c r="AS712" s="193">
        <f t="shared" si="323"/>
        <v>0</v>
      </c>
      <c r="AT712" s="193">
        <f t="shared" si="323"/>
        <v>0</v>
      </c>
      <c r="AU712" s="175">
        <f t="shared" si="323"/>
        <v>0</v>
      </c>
      <c r="AV712" s="328"/>
    </row>
    <row r="713" spans="1:48" ht="15.75" customHeight="1">
      <c r="A713" s="472"/>
      <c r="B713" s="535" t="s">
        <v>737</v>
      </c>
      <c r="C713" s="653" t="s">
        <v>738</v>
      </c>
      <c r="D713" s="614" t="s">
        <v>662</v>
      </c>
      <c r="E713" s="617" t="s">
        <v>739</v>
      </c>
      <c r="F713" s="6" t="s">
        <v>18</v>
      </c>
      <c r="G713" s="6" t="s">
        <v>20</v>
      </c>
      <c r="H713" s="6" t="s">
        <v>59</v>
      </c>
      <c r="I713" s="6" t="s">
        <v>58</v>
      </c>
      <c r="J713" s="532">
        <v>2023</v>
      </c>
      <c r="K713" s="532">
        <v>2023</v>
      </c>
      <c r="L713" s="541">
        <v>7.5</v>
      </c>
      <c r="M713" s="563">
        <f>Q718+R718+S718+T718</f>
        <v>7.5</v>
      </c>
      <c r="N713" s="9">
        <v>0</v>
      </c>
      <c r="O713" s="9">
        <v>0</v>
      </c>
      <c r="P713" s="9">
        <v>0</v>
      </c>
      <c r="Q713" s="9">
        <v>0</v>
      </c>
      <c r="R713" s="9">
        <v>7.5</v>
      </c>
      <c r="S713" s="9">
        <v>0</v>
      </c>
      <c r="T713" s="9">
        <v>0</v>
      </c>
      <c r="U713" s="9">
        <f>SUM(N713:T713)</f>
        <v>7.5</v>
      </c>
      <c r="V713" s="204" t="s">
        <v>3</v>
      </c>
      <c r="W713" s="93">
        <v>0</v>
      </c>
      <c r="X713" s="93">
        <v>0</v>
      </c>
      <c r="Y713" s="93">
        <v>0</v>
      </c>
      <c r="Z713" s="93">
        <v>0</v>
      </c>
      <c r="AA713" s="93">
        <v>0</v>
      </c>
      <c r="AB713" s="93">
        <v>0</v>
      </c>
      <c r="AC713" s="93">
        <v>0</v>
      </c>
      <c r="AD713" s="93">
        <v>0</v>
      </c>
      <c r="AE713" s="93">
        <v>0</v>
      </c>
      <c r="AF713" s="93">
        <v>0</v>
      </c>
      <c r="AG713" s="93">
        <v>0</v>
      </c>
      <c r="AH713" s="9">
        <v>0</v>
      </c>
      <c r="AI713" s="9">
        <v>0</v>
      </c>
      <c r="AJ713" s="9">
        <v>0</v>
      </c>
      <c r="AK713" s="93">
        <v>0</v>
      </c>
      <c r="AL713" s="93">
        <v>0</v>
      </c>
      <c r="AM713" s="93">
        <v>0</v>
      </c>
      <c r="AN713" s="93">
        <v>0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">
        <v>0</v>
      </c>
      <c r="AV713" s="302"/>
    </row>
    <row r="714" spans="1:48" ht="19.5" customHeight="1">
      <c r="A714" s="472"/>
      <c r="B714" s="536"/>
      <c r="C714" s="654"/>
      <c r="D714" s="615"/>
      <c r="E714" s="618"/>
      <c r="F714" s="24" t="s">
        <v>19</v>
      </c>
      <c r="G714" s="24" t="s">
        <v>22</v>
      </c>
      <c r="H714" s="24" t="s">
        <v>59</v>
      </c>
      <c r="I714" s="24" t="s">
        <v>740</v>
      </c>
      <c r="J714" s="533"/>
      <c r="K714" s="533"/>
      <c r="L714" s="609"/>
      <c r="M714" s="564"/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f t="shared" ref="U714:U718" si="324">SUM(N714:T714)</f>
        <v>0</v>
      </c>
      <c r="V714" s="172" t="s">
        <v>8</v>
      </c>
      <c r="W714" s="93">
        <v>0</v>
      </c>
      <c r="X714" s="93">
        <v>0</v>
      </c>
      <c r="Y714" s="93">
        <v>0</v>
      </c>
      <c r="Z714" s="93">
        <v>0</v>
      </c>
      <c r="AA714" s="93">
        <v>0</v>
      </c>
      <c r="AB714" s="93">
        <v>0</v>
      </c>
      <c r="AC714" s="93">
        <v>0</v>
      </c>
      <c r="AD714" s="93">
        <v>0</v>
      </c>
      <c r="AE714" s="93">
        <v>0</v>
      </c>
      <c r="AF714" s="93">
        <v>0</v>
      </c>
      <c r="AG714" s="93">
        <v>0</v>
      </c>
      <c r="AH714" s="9">
        <v>0</v>
      </c>
      <c r="AI714" s="9">
        <v>0</v>
      </c>
      <c r="AJ714" s="9">
        <v>0</v>
      </c>
      <c r="AK714" s="93">
        <v>0</v>
      </c>
      <c r="AL714" s="93">
        <v>0</v>
      </c>
      <c r="AM714" s="93">
        <v>0</v>
      </c>
      <c r="AN714" s="93">
        <v>0</v>
      </c>
      <c r="AO714" s="93">
        <v>0</v>
      </c>
      <c r="AP714" s="93">
        <v>0</v>
      </c>
      <c r="AQ714" s="93">
        <v>0</v>
      </c>
      <c r="AR714" s="93">
        <v>0</v>
      </c>
      <c r="AS714" s="93">
        <v>0</v>
      </c>
      <c r="AT714" s="93">
        <v>0</v>
      </c>
      <c r="AU714" s="9">
        <v>0</v>
      </c>
      <c r="AV714" s="302"/>
    </row>
    <row r="715" spans="1:48" ht="15.75" customHeight="1">
      <c r="A715" s="472"/>
      <c r="B715" s="536"/>
      <c r="C715" s="654"/>
      <c r="D715" s="615"/>
      <c r="E715" s="618"/>
      <c r="F715" s="538" t="s">
        <v>39</v>
      </c>
      <c r="G715" s="538" t="s">
        <v>21</v>
      </c>
      <c r="H715" s="538" t="s">
        <v>59</v>
      </c>
      <c r="I715" s="538" t="s">
        <v>375</v>
      </c>
      <c r="J715" s="533"/>
      <c r="K715" s="533"/>
      <c r="L715" s="609"/>
      <c r="M715" s="564"/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f>SUM(N715:T715)</f>
        <v>0</v>
      </c>
      <c r="V715" s="204" t="s">
        <v>50</v>
      </c>
      <c r="W715" s="93">
        <v>0</v>
      </c>
      <c r="X715" s="93">
        <v>0</v>
      </c>
      <c r="Y715" s="93">
        <v>0</v>
      </c>
      <c r="Z715" s="93">
        <v>0</v>
      </c>
      <c r="AA715" s="93">
        <v>0</v>
      </c>
      <c r="AB715" s="93">
        <v>0</v>
      </c>
      <c r="AC715" s="93">
        <v>0</v>
      </c>
      <c r="AD715" s="93">
        <v>0</v>
      </c>
      <c r="AE715" s="93">
        <v>0</v>
      </c>
      <c r="AF715" s="93">
        <v>0</v>
      </c>
      <c r="AG715" s="93">
        <v>0</v>
      </c>
      <c r="AH715" s="9">
        <v>0</v>
      </c>
      <c r="AI715" s="9">
        <v>0</v>
      </c>
      <c r="AJ715" s="9">
        <v>0</v>
      </c>
      <c r="AK715" s="93">
        <v>0</v>
      </c>
      <c r="AL715" s="93">
        <v>0</v>
      </c>
      <c r="AM715" s="93">
        <v>0</v>
      </c>
      <c r="AN715" s="93">
        <v>0</v>
      </c>
      <c r="AO715" s="93">
        <v>0</v>
      </c>
      <c r="AP715" s="93">
        <v>0</v>
      </c>
      <c r="AQ715" s="93">
        <v>0</v>
      </c>
      <c r="AR715" s="93">
        <v>0</v>
      </c>
      <c r="AS715" s="93">
        <v>0</v>
      </c>
      <c r="AT715" s="93">
        <v>0</v>
      </c>
      <c r="AU715" s="9">
        <v>0</v>
      </c>
      <c r="AV715" s="302"/>
    </row>
    <row r="716" spans="1:48" ht="15.75" customHeight="1">
      <c r="A716" s="472"/>
      <c r="B716" s="536"/>
      <c r="C716" s="654"/>
      <c r="D716" s="615"/>
      <c r="E716" s="618"/>
      <c r="F716" s="539"/>
      <c r="G716" s="539"/>
      <c r="H716" s="539"/>
      <c r="I716" s="539"/>
      <c r="J716" s="533"/>
      <c r="K716" s="533"/>
      <c r="L716" s="609"/>
      <c r="M716" s="564"/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f t="shared" si="324"/>
        <v>0</v>
      </c>
      <c r="V716" s="204" t="s">
        <v>51</v>
      </c>
      <c r="W716" s="93">
        <v>0</v>
      </c>
      <c r="X716" s="93">
        <v>0</v>
      </c>
      <c r="Y716" s="93">
        <v>0</v>
      </c>
      <c r="Z716" s="93">
        <v>0</v>
      </c>
      <c r="AA716" s="93">
        <v>0</v>
      </c>
      <c r="AB716" s="93">
        <v>0</v>
      </c>
      <c r="AC716" s="93">
        <v>0</v>
      </c>
      <c r="AD716" s="93">
        <v>0</v>
      </c>
      <c r="AE716" s="93">
        <v>0</v>
      </c>
      <c r="AF716" s="93">
        <v>0</v>
      </c>
      <c r="AG716" s="93">
        <v>0</v>
      </c>
      <c r="AH716" s="9">
        <v>0</v>
      </c>
      <c r="AI716" s="9">
        <v>0</v>
      </c>
      <c r="AJ716" s="9">
        <v>0</v>
      </c>
      <c r="AK716" s="93">
        <v>0</v>
      </c>
      <c r="AL716" s="93">
        <v>0</v>
      </c>
      <c r="AM716" s="93">
        <v>0</v>
      </c>
      <c r="AN716" s="93">
        <v>0</v>
      </c>
      <c r="AO716" s="93">
        <v>0</v>
      </c>
      <c r="AP716" s="93">
        <v>0</v>
      </c>
      <c r="AQ716" s="93">
        <v>0</v>
      </c>
      <c r="AR716" s="93">
        <v>0</v>
      </c>
      <c r="AS716" s="93">
        <v>0</v>
      </c>
      <c r="AT716" s="93">
        <v>0</v>
      </c>
      <c r="AU716" s="9">
        <v>0</v>
      </c>
      <c r="AV716" s="302"/>
    </row>
    <row r="717" spans="1:48" ht="15.75" customHeight="1">
      <c r="A717" s="472"/>
      <c r="B717" s="536"/>
      <c r="C717" s="654"/>
      <c r="D717" s="615"/>
      <c r="E717" s="618"/>
      <c r="F717" s="539"/>
      <c r="G717" s="539"/>
      <c r="H717" s="539"/>
      <c r="I717" s="539"/>
      <c r="J717" s="533"/>
      <c r="K717" s="533"/>
      <c r="L717" s="609"/>
      <c r="M717" s="564"/>
      <c r="N717" s="85">
        <v>0</v>
      </c>
      <c r="O717" s="85">
        <v>0</v>
      </c>
      <c r="P717" s="85">
        <v>0</v>
      </c>
      <c r="Q717" s="85">
        <v>0</v>
      </c>
      <c r="R717" s="85">
        <v>0</v>
      </c>
      <c r="S717" s="85">
        <v>0</v>
      </c>
      <c r="T717" s="85">
        <v>0</v>
      </c>
      <c r="U717" s="9">
        <f t="shared" si="324"/>
        <v>0</v>
      </c>
      <c r="V717" s="204" t="s">
        <v>52</v>
      </c>
      <c r="W717" s="191">
        <v>0</v>
      </c>
      <c r="X717" s="191">
        <v>0</v>
      </c>
      <c r="Y717" s="191">
        <v>0</v>
      </c>
      <c r="Z717" s="191">
        <v>0</v>
      </c>
      <c r="AA717" s="191">
        <v>0</v>
      </c>
      <c r="AB717" s="191">
        <v>0</v>
      </c>
      <c r="AC717" s="191">
        <v>0</v>
      </c>
      <c r="AD717" s="191">
        <v>0</v>
      </c>
      <c r="AE717" s="191">
        <v>0</v>
      </c>
      <c r="AF717" s="191">
        <v>0</v>
      </c>
      <c r="AG717" s="191">
        <v>0</v>
      </c>
      <c r="AH717" s="85">
        <v>0</v>
      </c>
      <c r="AI717" s="85">
        <v>0</v>
      </c>
      <c r="AJ717" s="85">
        <v>0</v>
      </c>
      <c r="AK717" s="191">
        <v>0</v>
      </c>
      <c r="AL717" s="191">
        <v>0</v>
      </c>
      <c r="AM717" s="191">
        <v>0</v>
      </c>
      <c r="AN717" s="191">
        <v>0</v>
      </c>
      <c r="AO717" s="191">
        <v>0</v>
      </c>
      <c r="AP717" s="191">
        <v>0</v>
      </c>
      <c r="AQ717" s="191">
        <v>0</v>
      </c>
      <c r="AR717" s="191">
        <v>0</v>
      </c>
      <c r="AS717" s="191">
        <v>0</v>
      </c>
      <c r="AT717" s="191">
        <v>0</v>
      </c>
      <c r="AU717" s="85">
        <v>0</v>
      </c>
      <c r="AV717" s="302"/>
    </row>
    <row r="718" spans="1:48">
      <c r="A718" s="472"/>
      <c r="B718" s="537"/>
      <c r="C718" s="655"/>
      <c r="D718" s="616"/>
      <c r="E718" s="619"/>
      <c r="F718" s="540"/>
      <c r="G718" s="540"/>
      <c r="H718" s="540"/>
      <c r="I718" s="540"/>
      <c r="J718" s="534"/>
      <c r="K718" s="534"/>
      <c r="L718" s="610"/>
      <c r="M718" s="565"/>
      <c r="N718" s="87">
        <f>SUM(N713:N717)</f>
        <v>0</v>
      </c>
      <c r="O718" s="87">
        <f t="shared" ref="O718:T718" si="325">SUM(O713:O717)</f>
        <v>0</v>
      </c>
      <c r="P718" s="87">
        <f t="shared" si="325"/>
        <v>0</v>
      </c>
      <c r="Q718" s="175">
        <f t="shared" si="325"/>
        <v>0</v>
      </c>
      <c r="R718" s="175">
        <f t="shared" si="325"/>
        <v>7.5</v>
      </c>
      <c r="S718" s="175">
        <f t="shared" si="325"/>
        <v>0</v>
      </c>
      <c r="T718" s="175">
        <f t="shared" si="325"/>
        <v>0</v>
      </c>
      <c r="U718" s="176">
        <f t="shared" si="324"/>
        <v>7.5</v>
      </c>
      <c r="V718" s="177" t="s">
        <v>11</v>
      </c>
      <c r="W718" s="193">
        <f t="shared" ref="W718:AU718" si="326">SUM(W713:W717)</f>
        <v>0</v>
      </c>
      <c r="X718" s="193">
        <f t="shared" si="326"/>
        <v>0</v>
      </c>
      <c r="Y718" s="193">
        <f t="shared" si="326"/>
        <v>0</v>
      </c>
      <c r="Z718" s="193">
        <f t="shared" si="326"/>
        <v>0</v>
      </c>
      <c r="AA718" s="193">
        <f t="shared" si="326"/>
        <v>0</v>
      </c>
      <c r="AB718" s="193">
        <f t="shared" si="326"/>
        <v>0</v>
      </c>
      <c r="AC718" s="193">
        <f t="shared" si="326"/>
        <v>0</v>
      </c>
      <c r="AD718" s="193">
        <f t="shared" si="326"/>
        <v>0</v>
      </c>
      <c r="AE718" s="193">
        <f t="shared" si="326"/>
        <v>0</v>
      </c>
      <c r="AF718" s="193">
        <f t="shared" si="326"/>
        <v>0</v>
      </c>
      <c r="AG718" s="193">
        <f t="shared" si="326"/>
        <v>0</v>
      </c>
      <c r="AH718" s="175">
        <f t="shared" si="326"/>
        <v>0</v>
      </c>
      <c r="AI718" s="175">
        <f t="shared" si="326"/>
        <v>0</v>
      </c>
      <c r="AJ718" s="175">
        <f t="shared" si="326"/>
        <v>0</v>
      </c>
      <c r="AK718" s="193">
        <f t="shared" si="326"/>
        <v>0</v>
      </c>
      <c r="AL718" s="193">
        <f t="shared" si="326"/>
        <v>0</v>
      </c>
      <c r="AM718" s="193">
        <f t="shared" si="326"/>
        <v>0</v>
      </c>
      <c r="AN718" s="193">
        <f t="shared" si="326"/>
        <v>0</v>
      </c>
      <c r="AO718" s="193">
        <f t="shared" si="326"/>
        <v>0</v>
      </c>
      <c r="AP718" s="193">
        <f t="shared" si="326"/>
        <v>0</v>
      </c>
      <c r="AQ718" s="193">
        <f t="shared" si="326"/>
        <v>0</v>
      </c>
      <c r="AR718" s="193">
        <f t="shared" si="326"/>
        <v>0</v>
      </c>
      <c r="AS718" s="193">
        <f t="shared" si="326"/>
        <v>0</v>
      </c>
      <c r="AT718" s="193">
        <f t="shared" si="326"/>
        <v>0</v>
      </c>
      <c r="AU718" s="175">
        <f t="shared" si="326"/>
        <v>0</v>
      </c>
      <c r="AV718" s="328"/>
    </row>
    <row r="719" spans="1:48" ht="15.75" customHeight="1">
      <c r="A719" s="472"/>
      <c r="B719" s="535" t="s">
        <v>741</v>
      </c>
      <c r="C719" s="653" t="s">
        <v>742</v>
      </c>
      <c r="D719" s="614" t="s">
        <v>662</v>
      </c>
      <c r="E719" s="617" t="s">
        <v>743</v>
      </c>
      <c r="F719" s="6" t="s">
        <v>18</v>
      </c>
      <c r="G719" s="6" t="s">
        <v>20</v>
      </c>
      <c r="H719" s="6" t="s">
        <v>59</v>
      </c>
      <c r="I719" s="6" t="s">
        <v>724</v>
      </c>
      <c r="J719" s="532">
        <v>2023</v>
      </c>
      <c r="K719" s="532">
        <v>2023</v>
      </c>
      <c r="L719" s="541">
        <v>6.4340000000000002</v>
      </c>
      <c r="M719" s="563">
        <f>Q725+R725+S725+T725</f>
        <v>6.4341859999999995</v>
      </c>
      <c r="N719" s="9">
        <v>0</v>
      </c>
      <c r="O719" s="9">
        <v>0</v>
      </c>
      <c r="P719" s="9">
        <v>0</v>
      </c>
      <c r="Q719" s="9">
        <v>0</v>
      </c>
      <c r="R719" s="9">
        <v>6.4341859999999995</v>
      </c>
      <c r="S719" s="9">
        <v>0</v>
      </c>
      <c r="T719" s="9">
        <v>0</v>
      </c>
      <c r="U719" s="9">
        <f>SUM(N719:T719)</f>
        <v>6.4341859999999995</v>
      </c>
      <c r="V719" s="204" t="s">
        <v>3</v>
      </c>
      <c r="W719" s="93">
        <v>0</v>
      </c>
      <c r="X719" s="93">
        <f>X720</f>
        <v>960.97699999999998</v>
      </c>
      <c r="Y719" s="93">
        <f t="shared" ref="Y719:AG719" si="327">Y720</f>
        <v>0</v>
      </c>
      <c r="Z719" s="93">
        <f t="shared" si="327"/>
        <v>0</v>
      </c>
      <c r="AA719" s="93">
        <f t="shared" si="327"/>
        <v>0</v>
      </c>
      <c r="AB719" s="93">
        <f t="shared" si="327"/>
        <v>0</v>
      </c>
      <c r="AC719" s="93">
        <f t="shared" si="327"/>
        <v>0</v>
      </c>
      <c r="AD719" s="93">
        <f t="shared" si="327"/>
        <v>0</v>
      </c>
      <c r="AE719" s="93">
        <f t="shared" si="327"/>
        <v>0</v>
      </c>
      <c r="AF719" s="93">
        <f t="shared" si="327"/>
        <v>0</v>
      </c>
      <c r="AG719" s="93">
        <f t="shared" si="327"/>
        <v>0</v>
      </c>
      <c r="AH719" s="9">
        <v>0</v>
      </c>
      <c r="AI719" s="9">
        <v>0</v>
      </c>
      <c r="AJ719" s="9">
        <v>0</v>
      </c>
      <c r="AK719" s="93">
        <v>0</v>
      </c>
      <c r="AL719" s="93">
        <v>0</v>
      </c>
      <c r="AM719" s="93">
        <v>0</v>
      </c>
      <c r="AN719" s="93">
        <v>0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">
        <v>0</v>
      </c>
      <c r="AV719" s="302"/>
    </row>
    <row r="720" spans="1:48" s="275" customFormat="1" ht="15.75" customHeight="1">
      <c r="A720" s="472"/>
      <c r="B720" s="536"/>
      <c r="C720" s="654"/>
      <c r="D720" s="615"/>
      <c r="E720" s="618"/>
      <c r="F720" s="286"/>
      <c r="G720" s="286"/>
      <c r="H720" s="286"/>
      <c r="I720" s="286"/>
      <c r="J720" s="533"/>
      <c r="K720" s="533"/>
      <c r="L720" s="609"/>
      <c r="M720" s="564"/>
      <c r="N720" s="277"/>
      <c r="O720" s="277"/>
      <c r="P720" s="277"/>
      <c r="Q720" s="277"/>
      <c r="R720" s="277"/>
      <c r="S720" s="277"/>
      <c r="T720" s="277"/>
      <c r="U720" s="277"/>
      <c r="V720" s="287" t="s">
        <v>974</v>
      </c>
      <c r="W720" s="274"/>
      <c r="X720" s="274">
        <v>960.97699999999998</v>
      </c>
      <c r="Y720" s="274"/>
      <c r="Z720" s="274"/>
      <c r="AA720" s="274"/>
      <c r="AB720" s="274"/>
      <c r="AC720" s="274"/>
      <c r="AD720" s="274"/>
      <c r="AE720" s="274"/>
      <c r="AF720" s="274"/>
      <c r="AG720" s="274"/>
      <c r="AH720" s="277"/>
      <c r="AI720" s="277"/>
      <c r="AJ720" s="277"/>
      <c r="AK720" s="274"/>
      <c r="AL720" s="274"/>
      <c r="AM720" s="274"/>
      <c r="AN720" s="274"/>
      <c r="AO720" s="274"/>
      <c r="AP720" s="274"/>
      <c r="AQ720" s="274"/>
      <c r="AR720" s="274"/>
      <c r="AS720" s="274"/>
      <c r="AT720" s="274"/>
      <c r="AU720" s="277"/>
      <c r="AV720" s="330"/>
    </row>
    <row r="721" spans="1:48" ht="20.25" customHeight="1">
      <c r="A721" s="472"/>
      <c r="B721" s="536"/>
      <c r="C721" s="654"/>
      <c r="D721" s="615"/>
      <c r="E721" s="618"/>
      <c r="F721" s="24" t="s">
        <v>19</v>
      </c>
      <c r="G721" s="24" t="s">
        <v>22</v>
      </c>
      <c r="H721" s="24" t="s">
        <v>59</v>
      </c>
      <c r="I721" s="24" t="s">
        <v>744</v>
      </c>
      <c r="J721" s="533"/>
      <c r="K721" s="533"/>
      <c r="L721" s="609"/>
      <c r="M721" s="564"/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f t="shared" ref="U721:U725" si="328">SUM(N721:T721)</f>
        <v>0</v>
      </c>
      <c r="V721" s="172" t="s">
        <v>8</v>
      </c>
      <c r="W721" s="93">
        <v>0</v>
      </c>
      <c r="X721" s="93">
        <v>0</v>
      </c>
      <c r="Y721" s="93">
        <v>0</v>
      </c>
      <c r="Z721" s="93">
        <v>0</v>
      </c>
      <c r="AA721" s="93">
        <v>0</v>
      </c>
      <c r="AB721" s="93">
        <v>0</v>
      </c>
      <c r="AC721" s="93">
        <v>0</v>
      </c>
      <c r="AD721" s="93">
        <v>0</v>
      </c>
      <c r="AE721" s="93">
        <v>0</v>
      </c>
      <c r="AF721" s="93">
        <v>0</v>
      </c>
      <c r="AG721" s="93">
        <v>0</v>
      </c>
      <c r="AH721" s="9">
        <v>0</v>
      </c>
      <c r="AI721" s="9">
        <v>0</v>
      </c>
      <c r="AJ721" s="9">
        <v>0</v>
      </c>
      <c r="AK721" s="93">
        <v>0</v>
      </c>
      <c r="AL721" s="93">
        <v>0</v>
      </c>
      <c r="AM721" s="93">
        <v>0</v>
      </c>
      <c r="AN721" s="93">
        <v>0</v>
      </c>
      <c r="AO721" s="93">
        <v>0</v>
      </c>
      <c r="AP721" s="93">
        <v>0</v>
      </c>
      <c r="AQ721" s="93">
        <v>0</v>
      </c>
      <c r="AR721" s="93">
        <v>0</v>
      </c>
      <c r="AS721" s="93">
        <v>0</v>
      </c>
      <c r="AT721" s="93">
        <v>0</v>
      </c>
      <c r="AU721" s="9">
        <v>0</v>
      </c>
      <c r="AV721" s="302"/>
    </row>
    <row r="722" spans="1:48" ht="22.5" customHeight="1">
      <c r="A722" s="472"/>
      <c r="B722" s="536"/>
      <c r="C722" s="654"/>
      <c r="D722" s="615"/>
      <c r="E722" s="618"/>
      <c r="F722" s="538" t="s">
        <v>39</v>
      </c>
      <c r="G722" s="538" t="s">
        <v>21</v>
      </c>
      <c r="H722" s="538" t="s">
        <v>59</v>
      </c>
      <c r="I722" s="538" t="s">
        <v>366</v>
      </c>
      <c r="J722" s="533"/>
      <c r="K722" s="533"/>
      <c r="L722" s="609"/>
      <c r="M722" s="564"/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9">
        <v>0</v>
      </c>
      <c r="T722" s="9">
        <v>0</v>
      </c>
      <c r="U722" s="9">
        <f>SUM(N722:T722)</f>
        <v>0</v>
      </c>
      <c r="V722" s="204" t="s">
        <v>50</v>
      </c>
      <c r="W722" s="93">
        <v>0</v>
      </c>
      <c r="X722" s="93">
        <v>0</v>
      </c>
      <c r="Y722" s="93">
        <v>0</v>
      </c>
      <c r="Z722" s="93">
        <v>0</v>
      </c>
      <c r="AA722" s="93">
        <v>0</v>
      </c>
      <c r="AB722" s="93">
        <v>0</v>
      </c>
      <c r="AC722" s="93">
        <v>0</v>
      </c>
      <c r="AD722" s="93">
        <v>0</v>
      </c>
      <c r="AE722" s="93">
        <v>0</v>
      </c>
      <c r="AF722" s="93">
        <v>0</v>
      </c>
      <c r="AG722" s="93">
        <v>0</v>
      </c>
      <c r="AH722" s="9">
        <v>0</v>
      </c>
      <c r="AI722" s="9">
        <v>0</v>
      </c>
      <c r="AJ722" s="9">
        <v>0</v>
      </c>
      <c r="AK722" s="93">
        <v>0</v>
      </c>
      <c r="AL722" s="93">
        <v>0</v>
      </c>
      <c r="AM722" s="93">
        <v>0</v>
      </c>
      <c r="AN722" s="93">
        <v>0</v>
      </c>
      <c r="AO722" s="93">
        <v>0</v>
      </c>
      <c r="AP722" s="93">
        <v>0</v>
      </c>
      <c r="AQ722" s="93">
        <v>0</v>
      </c>
      <c r="AR722" s="93">
        <v>0</v>
      </c>
      <c r="AS722" s="93">
        <v>0</v>
      </c>
      <c r="AT722" s="93">
        <v>0</v>
      </c>
      <c r="AU722" s="9">
        <v>0</v>
      </c>
      <c r="AV722" s="302"/>
    </row>
    <row r="723" spans="1:48">
      <c r="A723" s="472"/>
      <c r="B723" s="536"/>
      <c r="C723" s="654"/>
      <c r="D723" s="615"/>
      <c r="E723" s="618"/>
      <c r="F723" s="539"/>
      <c r="G723" s="539"/>
      <c r="H723" s="539"/>
      <c r="I723" s="539"/>
      <c r="J723" s="533"/>
      <c r="K723" s="533"/>
      <c r="L723" s="609"/>
      <c r="M723" s="564"/>
      <c r="N723" s="9">
        <v>0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f t="shared" si="328"/>
        <v>0</v>
      </c>
      <c r="V723" s="204" t="s">
        <v>51</v>
      </c>
      <c r="W723" s="93">
        <v>0</v>
      </c>
      <c r="X723" s="93">
        <v>0</v>
      </c>
      <c r="Y723" s="93">
        <v>0</v>
      </c>
      <c r="Z723" s="93">
        <v>0</v>
      </c>
      <c r="AA723" s="93">
        <v>0</v>
      </c>
      <c r="AB723" s="93">
        <v>0</v>
      </c>
      <c r="AC723" s="93">
        <v>0</v>
      </c>
      <c r="AD723" s="93">
        <v>0</v>
      </c>
      <c r="AE723" s="93">
        <v>0</v>
      </c>
      <c r="AF723" s="93">
        <v>0</v>
      </c>
      <c r="AG723" s="93">
        <v>0</v>
      </c>
      <c r="AH723" s="9">
        <v>0</v>
      </c>
      <c r="AI723" s="9">
        <v>0</v>
      </c>
      <c r="AJ723" s="9">
        <v>0</v>
      </c>
      <c r="AK723" s="93">
        <v>0</v>
      </c>
      <c r="AL723" s="93">
        <v>0</v>
      </c>
      <c r="AM723" s="93">
        <v>0</v>
      </c>
      <c r="AN723" s="93">
        <v>0</v>
      </c>
      <c r="AO723" s="93">
        <v>0</v>
      </c>
      <c r="AP723" s="93">
        <v>0</v>
      </c>
      <c r="AQ723" s="93">
        <v>0</v>
      </c>
      <c r="AR723" s="93">
        <v>0</v>
      </c>
      <c r="AS723" s="93">
        <v>0</v>
      </c>
      <c r="AT723" s="93">
        <v>0</v>
      </c>
      <c r="AU723" s="9">
        <v>0</v>
      </c>
      <c r="AV723" s="302"/>
    </row>
    <row r="724" spans="1:48" ht="15.75" customHeight="1">
      <c r="A724" s="472"/>
      <c r="B724" s="536"/>
      <c r="C724" s="654"/>
      <c r="D724" s="615"/>
      <c r="E724" s="618"/>
      <c r="F724" s="539"/>
      <c r="G724" s="539"/>
      <c r="H724" s="539"/>
      <c r="I724" s="539"/>
      <c r="J724" s="533"/>
      <c r="K724" s="533"/>
      <c r="L724" s="609"/>
      <c r="M724" s="564"/>
      <c r="N724" s="85">
        <v>0</v>
      </c>
      <c r="O724" s="85">
        <v>0</v>
      </c>
      <c r="P724" s="85">
        <v>0</v>
      </c>
      <c r="Q724" s="85">
        <v>0</v>
      </c>
      <c r="R724" s="85">
        <v>0</v>
      </c>
      <c r="S724" s="85">
        <v>0</v>
      </c>
      <c r="T724" s="85">
        <v>0</v>
      </c>
      <c r="U724" s="9">
        <f t="shared" si="328"/>
        <v>0</v>
      </c>
      <c r="V724" s="204" t="s">
        <v>52</v>
      </c>
      <c r="W724" s="191">
        <v>0</v>
      </c>
      <c r="X724" s="191">
        <v>0</v>
      </c>
      <c r="Y724" s="191">
        <v>0</v>
      </c>
      <c r="Z724" s="191">
        <v>0</v>
      </c>
      <c r="AA724" s="191">
        <v>0</v>
      </c>
      <c r="AB724" s="191">
        <v>0</v>
      </c>
      <c r="AC724" s="191">
        <v>0</v>
      </c>
      <c r="AD724" s="191">
        <v>0</v>
      </c>
      <c r="AE724" s="191">
        <v>0</v>
      </c>
      <c r="AF724" s="191">
        <v>0</v>
      </c>
      <c r="AG724" s="191">
        <v>0</v>
      </c>
      <c r="AH724" s="85">
        <v>0</v>
      </c>
      <c r="AI724" s="85">
        <v>0</v>
      </c>
      <c r="AJ724" s="85">
        <v>0</v>
      </c>
      <c r="AK724" s="191">
        <v>0</v>
      </c>
      <c r="AL724" s="191">
        <v>0</v>
      </c>
      <c r="AM724" s="191">
        <v>0</v>
      </c>
      <c r="AN724" s="191">
        <v>0</v>
      </c>
      <c r="AO724" s="191">
        <v>0</v>
      </c>
      <c r="AP724" s="191">
        <v>0</v>
      </c>
      <c r="AQ724" s="191">
        <v>0</v>
      </c>
      <c r="AR724" s="191">
        <v>0</v>
      </c>
      <c r="AS724" s="191">
        <v>0</v>
      </c>
      <c r="AT724" s="191">
        <v>0</v>
      </c>
      <c r="AU724" s="85">
        <v>0</v>
      </c>
      <c r="AV724" s="302"/>
    </row>
    <row r="725" spans="1:48">
      <c r="A725" s="472"/>
      <c r="B725" s="537"/>
      <c r="C725" s="655"/>
      <c r="D725" s="616"/>
      <c r="E725" s="619"/>
      <c r="F725" s="540"/>
      <c r="G725" s="540"/>
      <c r="H725" s="540"/>
      <c r="I725" s="540"/>
      <c r="J725" s="534"/>
      <c r="K725" s="534"/>
      <c r="L725" s="610"/>
      <c r="M725" s="565"/>
      <c r="N725" s="87">
        <f>SUM(N719:N724)</f>
        <v>0</v>
      </c>
      <c r="O725" s="87">
        <f t="shared" ref="O725:T725" si="329">SUM(O719:O724)</f>
        <v>0</v>
      </c>
      <c r="P725" s="87">
        <f t="shared" si="329"/>
        <v>0</v>
      </c>
      <c r="Q725" s="175">
        <f t="shared" si="329"/>
        <v>0</v>
      </c>
      <c r="R725" s="175">
        <f t="shared" si="329"/>
        <v>6.4341859999999995</v>
      </c>
      <c r="S725" s="175">
        <f t="shared" si="329"/>
        <v>0</v>
      </c>
      <c r="T725" s="175">
        <f t="shared" si="329"/>
        <v>0</v>
      </c>
      <c r="U725" s="176">
        <f t="shared" si="328"/>
        <v>6.4341859999999995</v>
      </c>
      <c r="V725" s="177" t="s">
        <v>11</v>
      </c>
      <c r="W725" s="193">
        <f t="shared" ref="W725:AU725" si="330">SUM(W719:W724)</f>
        <v>0</v>
      </c>
      <c r="X725" s="193">
        <f>X719</f>
        <v>960.97699999999998</v>
      </c>
      <c r="Y725" s="193">
        <f t="shared" ref="Y725:AG725" si="331">Y719</f>
        <v>0</v>
      </c>
      <c r="Z725" s="193">
        <f t="shared" si="331"/>
        <v>0</v>
      </c>
      <c r="AA725" s="193">
        <f t="shared" si="331"/>
        <v>0</v>
      </c>
      <c r="AB725" s="193">
        <f t="shared" si="331"/>
        <v>0</v>
      </c>
      <c r="AC725" s="193">
        <f t="shared" si="331"/>
        <v>0</v>
      </c>
      <c r="AD725" s="193">
        <f t="shared" si="331"/>
        <v>0</v>
      </c>
      <c r="AE725" s="193">
        <f t="shared" si="331"/>
        <v>0</v>
      </c>
      <c r="AF725" s="193">
        <f t="shared" si="331"/>
        <v>0</v>
      </c>
      <c r="AG725" s="193">
        <f t="shared" si="331"/>
        <v>0</v>
      </c>
      <c r="AH725" s="175">
        <f t="shared" si="330"/>
        <v>0</v>
      </c>
      <c r="AI725" s="175">
        <f t="shared" si="330"/>
        <v>0</v>
      </c>
      <c r="AJ725" s="175">
        <f t="shared" si="330"/>
        <v>0</v>
      </c>
      <c r="AK725" s="193">
        <f t="shared" si="330"/>
        <v>0</v>
      </c>
      <c r="AL725" s="193">
        <f t="shared" si="330"/>
        <v>0</v>
      </c>
      <c r="AM725" s="193">
        <f t="shared" si="330"/>
        <v>0</v>
      </c>
      <c r="AN725" s="193">
        <f t="shared" si="330"/>
        <v>0</v>
      </c>
      <c r="AO725" s="193">
        <f t="shared" si="330"/>
        <v>0</v>
      </c>
      <c r="AP725" s="193">
        <f t="shared" si="330"/>
        <v>0</v>
      </c>
      <c r="AQ725" s="193">
        <f t="shared" si="330"/>
        <v>0</v>
      </c>
      <c r="AR725" s="193">
        <f t="shared" si="330"/>
        <v>0</v>
      </c>
      <c r="AS725" s="193">
        <f t="shared" si="330"/>
        <v>0</v>
      </c>
      <c r="AT725" s="193">
        <f t="shared" si="330"/>
        <v>0</v>
      </c>
      <c r="AU725" s="175">
        <f t="shared" si="330"/>
        <v>0</v>
      </c>
      <c r="AV725" s="328"/>
    </row>
    <row r="726" spans="1:48" ht="15.75" customHeight="1">
      <c r="A726" s="472"/>
      <c r="B726" s="535" t="s">
        <v>745</v>
      </c>
      <c r="C726" s="653" t="s">
        <v>746</v>
      </c>
      <c r="D726" s="614" t="s">
        <v>662</v>
      </c>
      <c r="E726" s="617" t="s">
        <v>747</v>
      </c>
      <c r="F726" s="6" t="s">
        <v>18</v>
      </c>
      <c r="G726" s="6" t="s">
        <v>20</v>
      </c>
      <c r="H726" s="6" t="s">
        <v>59</v>
      </c>
      <c r="I726" s="6" t="s">
        <v>724</v>
      </c>
      <c r="J726" s="532">
        <v>2023</v>
      </c>
      <c r="K726" s="532">
        <v>2023</v>
      </c>
      <c r="L726" s="541">
        <v>6.375</v>
      </c>
      <c r="M726" s="563">
        <f>Q733+R733+S733+T733</f>
        <v>6.3753209999999996</v>
      </c>
      <c r="N726" s="9">
        <v>0</v>
      </c>
      <c r="O726" s="9">
        <v>0</v>
      </c>
      <c r="P726" s="9">
        <v>0</v>
      </c>
      <c r="Q726" s="9">
        <v>0</v>
      </c>
      <c r="R726" s="9">
        <v>6.3753209999999996</v>
      </c>
      <c r="S726" s="9">
        <v>0</v>
      </c>
      <c r="T726" s="9">
        <v>0</v>
      </c>
      <c r="U726" s="9">
        <f>SUM(N726:T726)</f>
        <v>6.3753209999999996</v>
      </c>
      <c r="V726" s="204" t="s">
        <v>3</v>
      </c>
      <c r="W726" s="93">
        <v>0</v>
      </c>
      <c r="X726" s="93">
        <f>SUM(X727:X728)</f>
        <v>0</v>
      </c>
      <c r="Y726" s="93">
        <f t="shared" ref="Y726:AG726" si="332">SUM(Y727:Y728)</f>
        <v>0</v>
      </c>
      <c r="Z726" s="93">
        <f t="shared" si="332"/>
        <v>0</v>
      </c>
      <c r="AA726" s="93">
        <f t="shared" si="332"/>
        <v>0</v>
      </c>
      <c r="AB726" s="93">
        <f t="shared" si="332"/>
        <v>0</v>
      </c>
      <c r="AC726" s="93">
        <f t="shared" si="332"/>
        <v>0</v>
      </c>
      <c r="AD726" s="93">
        <f t="shared" si="332"/>
        <v>0</v>
      </c>
      <c r="AE726" s="93">
        <f t="shared" si="332"/>
        <v>0</v>
      </c>
      <c r="AF726" s="93">
        <f t="shared" si="332"/>
        <v>31.5</v>
      </c>
      <c r="AG726" s="93">
        <f t="shared" si="332"/>
        <v>57.5</v>
      </c>
      <c r="AH726" s="9">
        <v>0</v>
      </c>
      <c r="AI726" s="9">
        <v>0</v>
      </c>
      <c r="AJ726" s="9">
        <v>0</v>
      </c>
      <c r="AK726" s="93">
        <v>0</v>
      </c>
      <c r="AL726" s="93">
        <v>0</v>
      </c>
      <c r="AM726" s="93">
        <v>0</v>
      </c>
      <c r="AN726" s="93">
        <v>0</v>
      </c>
      <c r="AO726" s="93">
        <v>0</v>
      </c>
      <c r="AP726" s="93">
        <v>0</v>
      </c>
      <c r="AQ726" s="93">
        <v>0</v>
      </c>
      <c r="AR726" s="93">
        <v>0</v>
      </c>
      <c r="AS726" s="93">
        <v>0</v>
      </c>
      <c r="AT726" s="93">
        <v>0</v>
      </c>
      <c r="AU726" s="9">
        <v>0</v>
      </c>
      <c r="AV726" s="302"/>
    </row>
    <row r="727" spans="1:48" s="275" customFormat="1" ht="30" customHeight="1">
      <c r="A727" s="472"/>
      <c r="B727" s="536"/>
      <c r="C727" s="654"/>
      <c r="D727" s="615"/>
      <c r="E727" s="618"/>
      <c r="F727" s="286"/>
      <c r="G727" s="286"/>
      <c r="H727" s="286"/>
      <c r="I727" s="286"/>
      <c r="J727" s="533"/>
      <c r="K727" s="533"/>
      <c r="L727" s="609"/>
      <c r="M727" s="564"/>
      <c r="N727" s="277"/>
      <c r="O727" s="277"/>
      <c r="P727" s="277"/>
      <c r="Q727" s="277"/>
      <c r="R727" s="277"/>
      <c r="S727" s="277"/>
      <c r="T727" s="277"/>
      <c r="U727" s="277"/>
      <c r="V727" s="287" t="s">
        <v>973</v>
      </c>
      <c r="W727" s="274"/>
      <c r="X727" s="274"/>
      <c r="Y727" s="274"/>
      <c r="Z727" s="274"/>
      <c r="AA727" s="274"/>
      <c r="AB727" s="274"/>
      <c r="AC727" s="274"/>
      <c r="AD727" s="274"/>
      <c r="AE727" s="274"/>
      <c r="AF727" s="274">
        <v>31.5</v>
      </c>
      <c r="AG727" s="274">
        <v>31.5</v>
      </c>
      <c r="AH727" s="277"/>
      <c r="AI727" s="277"/>
      <c r="AJ727" s="277"/>
      <c r="AK727" s="274"/>
      <c r="AL727" s="274"/>
      <c r="AM727" s="274"/>
      <c r="AN727" s="274"/>
      <c r="AO727" s="274"/>
      <c r="AP727" s="274"/>
      <c r="AQ727" s="274"/>
      <c r="AR727" s="274"/>
      <c r="AS727" s="274"/>
      <c r="AT727" s="274"/>
      <c r="AU727" s="277"/>
      <c r="AV727" s="330"/>
    </row>
    <row r="728" spans="1:48" s="275" customFormat="1" ht="30" customHeight="1">
      <c r="A728" s="472"/>
      <c r="B728" s="536"/>
      <c r="C728" s="654"/>
      <c r="D728" s="615"/>
      <c r="E728" s="618"/>
      <c r="F728" s="286"/>
      <c r="G728" s="286"/>
      <c r="H728" s="286"/>
      <c r="I728" s="286"/>
      <c r="J728" s="533"/>
      <c r="K728" s="533"/>
      <c r="L728" s="609"/>
      <c r="M728" s="564"/>
      <c r="N728" s="277"/>
      <c r="O728" s="277"/>
      <c r="P728" s="277"/>
      <c r="Q728" s="277"/>
      <c r="R728" s="277"/>
      <c r="S728" s="277"/>
      <c r="T728" s="277"/>
      <c r="U728" s="277"/>
      <c r="V728" s="287" t="s">
        <v>1048</v>
      </c>
      <c r="W728" s="274"/>
      <c r="X728" s="274"/>
      <c r="Y728" s="274"/>
      <c r="Z728" s="274"/>
      <c r="AA728" s="274"/>
      <c r="AB728" s="274"/>
      <c r="AC728" s="274"/>
      <c r="AD728" s="274"/>
      <c r="AE728" s="274"/>
      <c r="AF728" s="274"/>
      <c r="AG728" s="274">
        <v>26</v>
      </c>
      <c r="AH728" s="277"/>
      <c r="AI728" s="277"/>
      <c r="AJ728" s="277"/>
      <c r="AK728" s="274"/>
      <c r="AL728" s="274"/>
      <c r="AM728" s="274"/>
      <c r="AN728" s="274"/>
      <c r="AO728" s="274"/>
      <c r="AP728" s="274"/>
      <c r="AQ728" s="274"/>
      <c r="AR728" s="274"/>
      <c r="AS728" s="274"/>
      <c r="AT728" s="274"/>
      <c r="AU728" s="277"/>
      <c r="AV728" s="330"/>
    </row>
    <row r="729" spans="1:48" ht="21" customHeight="1">
      <c r="A729" s="472"/>
      <c r="B729" s="536"/>
      <c r="C729" s="654"/>
      <c r="D729" s="615"/>
      <c r="E729" s="618"/>
      <c r="F729" s="24" t="s">
        <v>19</v>
      </c>
      <c r="G729" s="24" t="s">
        <v>22</v>
      </c>
      <c r="H729" s="24" t="s">
        <v>59</v>
      </c>
      <c r="I729" s="24" t="s">
        <v>748</v>
      </c>
      <c r="J729" s="533"/>
      <c r="K729" s="533"/>
      <c r="L729" s="609"/>
      <c r="M729" s="564"/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f t="shared" ref="U729:U733" si="333">SUM(N729:T729)</f>
        <v>0</v>
      </c>
      <c r="V729" s="172" t="s">
        <v>8</v>
      </c>
      <c r="W729" s="93">
        <v>0</v>
      </c>
      <c r="X729" s="93">
        <v>0</v>
      </c>
      <c r="Y729" s="93">
        <v>0</v>
      </c>
      <c r="Z729" s="93">
        <v>0</v>
      </c>
      <c r="AA729" s="93">
        <v>0</v>
      </c>
      <c r="AB729" s="93">
        <v>0</v>
      </c>
      <c r="AC729" s="93">
        <v>0</v>
      </c>
      <c r="AD729" s="93">
        <v>0</v>
      </c>
      <c r="AE729" s="93">
        <v>0</v>
      </c>
      <c r="AF729" s="93">
        <v>0</v>
      </c>
      <c r="AG729" s="93">
        <v>0</v>
      </c>
      <c r="AH729" s="9">
        <v>0</v>
      </c>
      <c r="AI729" s="9">
        <v>0</v>
      </c>
      <c r="AJ729" s="9">
        <v>0</v>
      </c>
      <c r="AK729" s="93">
        <v>0</v>
      </c>
      <c r="AL729" s="93">
        <v>0</v>
      </c>
      <c r="AM729" s="93">
        <v>0</v>
      </c>
      <c r="AN729" s="93">
        <v>0</v>
      </c>
      <c r="AO729" s="93">
        <v>0</v>
      </c>
      <c r="AP729" s="93">
        <v>0</v>
      </c>
      <c r="AQ729" s="93">
        <v>0</v>
      </c>
      <c r="AR729" s="93">
        <v>0</v>
      </c>
      <c r="AS729" s="93">
        <v>0</v>
      </c>
      <c r="AT729" s="93">
        <v>0</v>
      </c>
      <c r="AU729" s="9">
        <v>0</v>
      </c>
      <c r="AV729" s="302"/>
    </row>
    <row r="730" spans="1:48" ht="23.25" customHeight="1">
      <c r="A730" s="472"/>
      <c r="B730" s="536"/>
      <c r="C730" s="654"/>
      <c r="D730" s="615"/>
      <c r="E730" s="618"/>
      <c r="F730" s="538" t="s">
        <v>39</v>
      </c>
      <c r="G730" s="538" t="s">
        <v>21</v>
      </c>
      <c r="H730" s="538" t="s">
        <v>59</v>
      </c>
      <c r="I730" s="538" t="s">
        <v>684</v>
      </c>
      <c r="J730" s="533"/>
      <c r="K730" s="533"/>
      <c r="L730" s="609"/>
      <c r="M730" s="564"/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f>SUM(N730:T730)</f>
        <v>0</v>
      </c>
      <c r="V730" s="204" t="s">
        <v>50</v>
      </c>
      <c r="W730" s="93">
        <v>0</v>
      </c>
      <c r="X730" s="93">
        <v>0</v>
      </c>
      <c r="Y730" s="93">
        <v>0</v>
      </c>
      <c r="Z730" s="93">
        <v>0</v>
      </c>
      <c r="AA730" s="93">
        <v>0</v>
      </c>
      <c r="AB730" s="93">
        <v>0</v>
      </c>
      <c r="AC730" s="93">
        <v>0</v>
      </c>
      <c r="AD730" s="93">
        <v>0</v>
      </c>
      <c r="AE730" s="93">
        <v>0</v>
      </c>
      <c r="AF730" s="93">
        <v>0</v>
      </c>
      <c r="AG730" s="93">
        <v>0</v>
      </c>
      <c r="AH730" s="9">
        <v>0</v>
      </c>
      <c r="AI730" s="9">
        <v>0</v>
      </c>
      <c r="AJ730" s="9">
        <v>0</v>
      </c>
      <c r="AK730" s="93">
        <v>0</v>
      </c>
      <c r="AL730" s="93">
        <v>0</v>
      </c>
      <c r="AM730" s="93">
        <v>0</v>
      </c>
      <c r="AN730" s="93">
        <v>0</v>
      </c>
      <c r="AO730" s="93">
        <v>0</v>
      </c>
      <c r="AP730" s="93">
        <v>0</v>
      </c>
      <c r="AQ730" s="93">
        <v>0</v>
      </c>
      <c r="AR730" s="93">
        <v>0</v>
      </c>
      <c r="AS730" s="93">
        <v>0</v>
      </c>
      <c r="AT730" s="93">
        <v>0</v>
      </c>
      <c r="AU730" s="9">
        <v>0</v>
      </c>
      <c r="AV730" s="302"/>
    </row>
    <row r="731" spans="1:48">
      <c r="A731" s="472"/>
      <c r="B731" s="536"/>
      <c r="C731" s="654"/>
      <c r="D731" s="615"/>
      <c r="E731" s="618"/>
      <c r="F731" s="539"/>
      <c r="G731" s="539"/>
      <c r="H731" s="539"/>
      <c r="I731" s="539"/>
      <c r="J731" s="533"/>
      <c r="K731" s="533"/>
      <c r="L731" s="609"/>
      <c r="M731" s="564"/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f t="shared" si="333"/>
        <v>0</v>
      </c>
      <c r="V731" s="204" t="s">
        <v>51</v>
      </c>
      <c r="W731" s="93">
        <v>0</v>
      </c>
      <c r="X731" s="93">
        <v>0</v>
      </c>
      <c r="Y731" s="93">
        <v>0</v>
      </c>
      <c r="Z731" s="93">
        <v>0</v>
      </c>
      <c r="AA731" s="93">
        <v>0</v>
      </c>
      <c r="AB731" s="93">
        <v>0</v>
      </c>
      <c r="AC731" s="93">
        <v>0</v>
      </c>
      <c r="AD731" s="93">
        <v>0</v>
      </c>
      <c r="AE731" s="93">
        <v>0</v>
      </c>
      <c r="AF731" s="93">
        <v>0</v>
      </c>
      <c r="AG731" s="93">
        <v>0</v>
      </c>
      <c r="AH731" s="9">
        <v>0</v>
      </c>
      <c r="AI731" s="9">
        <v>0</v>
      </c>
      <c r="AJ731" s="9">
        <v>0</v>
      </c>
      <c r="AK731" s="93">
        <v>0</v>
      </c>
      <c r="AL731" s="93">
        <v>0</v>
      </c>
      <c r="AM731" s="93">
        <v>0</v>
      </c>
      <c r="AN731" s="93">
        <v>0</v>
      </c>
      <c r="AO731" s="93">
        <v>0</v>
      </c>
      <c r="AP731" s="93">
        <v>0</v>
      </c>
      <c r="AQ731" s="93">
        <v>0</v>
      </c>
      <c r="AR731" s="93">
        <v>0</v>
      </c>
      <c r="AS731" s="93">
        <v>0</v>
      </c>
      <c r="AT731" s="93">
        <v>0</v>
      </c>
      <c r="AU731" s="9">
        <v>0</v>
      </c>
      <c r="AV731" s="302"/>
    </row>
    <row r="732" spans="1:48" ht="15.75" customHeight="1">
      <c r="A732" s="472"/>
      <c r="B732" s="536"/>
      <c r="C732" s="654"/>
      <c r="D732" s="615"/>
      <c r="E732" s="618"/>
      <c r="F732" s="539"/>
      <c r="G732" s="539"/>
      <c r="H732" s="539"/>
      <c r="I732" s="539"/>
      <c r="J732" s="533"/>
      <c r="K732" s="533"/>
      <c r="L732" s="609"/>
      <c r="M732" s="564"/>
      <c r="N732" s="85">
        <v>0</v>
      </c>
      <c r="O732" s="85">
        <v>0</v>
      </c>
      <c r="P732" s="85">
        <v>0</v>
      </c>
      <c r="Q732" s="85">
        <v>0</v>
      </c>
      <c r="R732" s="85">
        <v>0</v>
      </c>
      <c r="S732" s="85">
        <v>0</v>
      </c>
      <c r="T732" s="85">
        <v>0</v>
      </c>
      <c r="U732" s="9">
        <f t="shared" si="333"/>
        <v>0</v>
      </c>
      <c r="V732" s="204" t="s">
        <v>52</v>
      </c>
      <c r="W732" s="191">
        <v>0</v>
      </c>
      <c r="X732" s="191">
        <v>0</v>
      </c>
      <c r="Y732" s="191">
        <v>0</v>
      </c>
      <c r="Z732" s="191">
        <v>0</v>
      </c>
      <c r="AA732" s="191">
        <v>0</v>
      </c>
      <c r="AB732" s="191">
        <v>0</v>
      </c>
      <c r="AC732" s="191">
        <v>0</v>
      </c>
      <c r="AD732" s="191">
        <v>0</v>
      </c>
      <c r="AE732" s="191">
        <v>0</v>
      </c>
      <c r="AF732" s="191">
        <v>0</v>
      </c>
      <c r="AG732" s="191">
        <v>0</v>
      </c>
      <c r="AH732" s="85">
        <v>0</v>
      </c>
      <c r="AI732" s="85">
        <v>0</v>
      </c>
      <c r="AJ732" s="85">
        <v>0</v>
      </c>
      <c r="AK732" s="191">
        <v>0</v>
      </c>
      <c r="AL732" s="191">
        <v>0</v>
      </c>
      <c r="AM732" s="191">
        <v>0</v>
      </c>
      <c r="AN732" s="191">
        <v>0</v>
      </c>
      <c r="AO732" s="191">
        <v>0</v>
      </c>
      <c r="AP732" s="191">
        <v>0</v>
      </c>
      <c r="AQ732" s="191">
        <v>0</v>
      </c>
      <c r="AR732" s="191">
        <v>0</v>
      </c>
      <c r="AS732" s="191">
        <v>0</v>
      </c>
      <c r="AT732" s="191">
        <v>0</v>
      </c>
      <c r="AU732" s="85">
        <v>0</v>
      </c>
      <c r="AV732" s="302"/>
    </row>
    <row r="733" spans="1:48">
      <c r="A733" s="473"/>
      <c r="B733" s="537"/>
      <c r="C733" s="655"/>
      <c r="D733" s="616"/>
      <c r="E733" s="619"/>
      <c r="F733" s="540"/>
      <c r="G733" s="540"/>
      <c r="H733" s="540"/>
      <c r="I733" s="540"/>
      <c r="J733" s="534"/>
      <c r="K733" s="534"/>
      <c r="L733" s="610"/>
      <c r="M733" s="565"/>
      <c r="N733" s="87">
        <f>SUM(N726:N732)</f>
        <v>0</v>
      </c>
      <c r="O733" s="87">
        <f t="shared" ref="O733:T733" si="334">SUM(O726:O732)</f>
        <v>0</v>
      </c>
      <c r="P733" s="87">
        <f t="shared" si="334"/>
        <v>0</v>
      </c>
      <c r="Q733" s="175">
        <f t="shared" si="334"/>
        <v>0</v>
      </c>
      <c r="R733" s="175">
        <f t="shared" si="334"/>
        <v>6.3753209999999996</v>
      </c>
      <c r="S733" s="175">
        <f t="shared" si="334"/>
        <v>0</v>
      </c>
      <c r="T733" s="175">
        <f t="shared" si="334"/>
        <v>0</v>
      </c>
      <c r="U733" s="176">
        <f t="shared" si="333"/>
        <v>6.3753209999999996</v>
      </c>
      <c r="V733" s="177" t="s">
        <v>11</v>
      </c>
      <c r="W733" s="193">
        <f t="shared" ref="W733:AU733" si="335">SUM(W726:W732)</f>
        <v>0</v>
      </c>
      <c r="X733" s="193">
        <f>X726</f>
        <v>0</v>
      </c>
      <c r="Y733" s="193">
        <f t="shared" si="335"/>
        <v>0</v>
      </c>
      <c r="Z733" s="193">
        <f t="shared" si="335"/>
        <v>0</v>
      </c>
      <c r="AA733" s="193">
        <f t="shared" si="335"/>
        <v>0</v>
      </c>
      <c r="AB733" s="193">
        <f t="shared" si="335"/>
        <v>0</v>
      </c>
      <c r="AC733" s="193">
        <f t="shared" si="335"/>
        <v>0</v>
      </c>
      <c r="AD733" s="193">
        <f t="shared" si="335"/>
        <v>0</v>
      </c>
      <c r="AE733" s="193">
        <f t="shared" si="335"/>
        <v>0</v>
      </c>
      <c r="AF733" s="193">
        <f>AF726</f>
        <v>31.5</v>
      </c>
      <c r="AG733" s="193">
        <f>AG726</f>
        <v>57.5</v>
      </c>
      <c r="AH733" s="175">
        <f t="shared" si="335"/>
        <v>0</v>
      </c>
      <c r="AI733" s="175">
        <f t="shared" si="335"/>
        <v>0</v>
      </c>
      <c r="AJ733" s="175">
        <f t="shared" si="335"/>
        <v>0</v>
      </c>
      <c r="AK733" s="193">
        <f t="shared" si="335"/>
        <v>0</v>
      </c>
      <c r="AL733" s="193">
        <f t="shared" si="335"/>
        <v>0</v>
      </c>
      <c r="AM733" s="193">
        <f t="shared" si="335"/>
        <v>0</v>
      </c>
      <c r="AN733" s="193">
        <f t="shared" si="335"/>
        <v>0</v>
      </c>
      <c r="AO733" s="193">
        <f t="shared" si="335"/>
        <v>0</v>
      </c>
      <c r="AP733" s="193">
        <f t="shared" si="335"/>
        <v>0</v>
      </c>
      <c r="AQ733" s="193">
        <f t="shared" si="335"/>
        <v>0</v>
      </c>
      <c r="AR733" s="193">
        <f t="shared" si="335"/>
        <v>0</v>
      </c>
      <c r="AS733" s="193">
        <f t="shared" si="335"/>
        <v>0</v>
      </c>
      <c r="AT733" s="193">
        <f t="shared" si="335"/>
        <v>0</v>
      </c>
      <c r="AU733" s="175">
        <f t="shared" si="335"/>
        <v>0</v>
      </c>
      <c r="AV733" s="328"/>
    </row>
    <row r="734" spans="1:48" ht="19.5" hidden="1" customHeight="1">
      <c r="A734" s="556" t="s">
        <v>643</v>
      </c>
      <c r="B734" s="557"/>
      <c r="C734" s="557"/>
      <c r="D734" s="557"/>
      <c r="E734" s="557"/>
      <c r="F734" s="557"/>
      <c r="G734" s="557"/>
      <c r="H734" s="557"/>
      <c r="I734" s="557"/>
      <c r="J734" s="557"/>
      <c r="K734" s="557"/>
      <c r="L734" s="557"/>
      <c r="M734" s="557"/>
      <c r="N734" s="557"/>
      <c r="O734" s="557"/>
      <c r="P734" s="557"/>
      <c r="Q734" s="557"/>
      <c r="R734" s="557"/>
      <c r="S734" s="557"/>
      <c r="T734" s="557"/>
      <c r="U734" s="557"/>
      <c r="V734" s="557"/>
      <c r="W734" s="558"/>
      <c r="X734" s="558"/>
      <c r="Y734" s="558"/>
      <c r="Z734" s="558"/>
      <c r="AA734" s="558"/>
      <c r="AB734" s="558"/>
      <c r="AC734" s="558"/>
      <c r="AD734" s="558"/>
      <c r="AE734" s="558"/>
      <c r="AF734" s="558"/>
      <c r="AG734" s="558"/>
      <c r="AH734" s="558"/>
      <c r="AI734" s="558"/>
      <c r="AJ734" s="558"/>
      <c r="AK734" s="558"/>
      <c r="AL734" s="558"/>
      <c r="AM734" s="558"/>
      <c r="AN734" s="558"/>
      <c r="AO734" s="558"/>
      <c r="AP734" s="558"/>
      <c r="AQ734" s="558"/>
      <c r="AR734" s="558"/>
      <c r="AS734" s="558"/>
      <c r="AT734" s="558"/>
      <c r="AU734" s="558"/>
      <c r="AV734" s="559"/>
    </row>
    <row r="735" spans="1:48" hidden="1">
      <c r="A735" s="596" t="s">
        <v>644</v>
      </c>
      <c r="B735" s="597"/>
      <c r="C735" s="597"/>
      <c r="D735" s="597"/>
      <c r="E735" s="597"/>
      <c r="F735" s="597"/>
      <c r="G735" s="597"/>
      <c r="H735" s="597"/>
      <c r="I735" s="597"/>
      <c r="J735" s="597"/>
      <c r="K735" s="597"/>
      <c r="L735" s="597"/>
      <c r="M735" s="597"/>
      <c r="N735" s="597"/>
      <c r="O735" s="597"/>
      <c r="P735" s="597"/>
      <c r="Q735" s="597"/>
      <c r="R735" s="597"/>
      <c r="S735" s="597"/>
      <c r="T735" s="597"/>
      <c r="U735" s="597"/>
      <c r="V735" s="598"/>
      <c r="W735" s="190"/>
      <c r="X735" s="190"/>
      <c r="Y735" s="190"/>
      <c r="Z735" s="190"/>
      <c r="AA735" s="190"/>
      <c r="AB735" s="190"/>
      <c r="AC735" s="190"/>
      <c r="AD735" s="190"/>
      <c r="AE735" s="190"/>
      <c r="AF735" s="190"/>
      <c r="AG735" s="190"/>
      <c r="AH735" s="188"/>
      <c r="AI735" s="188"/>
      <c r="AJ735" s="188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88"/>
      <c r="AV735" s="302"/>
    </row>
    <row r="736" spans="1:48" ht="15.75" hidden="1" customHeight="1">
      <c r="B736" s="544" t="s">
        <v>45</v>
      </c>
      <c r="C736" s="545"/>
      <c r="D736" s="545"/>
      <c r="E736" s="545"/>
      <c r="F736" s="545"/>
      <c r="G736" s="545"/>
      <c r="H736" s="545"/>
      <c r="I736" s="545"/>
      <c r="J736" s="545"/>
      <c r="K736" s="545"/>
      <c r="L736" s="545"/>
      <c r="M736" s="546"/>
      <c r="N736" s="85"/>
      <c r="O736" s="85"/>
      <c r="P736" s="85"/>
      <c r="Q736" s="85"/>
      <c r="R736" s="85"/>
      <c r="S736" s="85"/>
      <c r="T736" s="85"/>
      <c r="U736" s="9"/>
      <c r="V736" s="172"/>
      <c r="W736" s="190"/>
      <c r="X736" s="190"/>
      <c r="Y736" s="190"/>
      <c r="Z736" s="190"/>
      <c r="AA736" s="190"/>
      <c r="AB736" s="190"/>
      <c r="AC736" s="190"/>
      <c r="AD736" s="190"/>
      <c r="AE736" s="190"/>
      <c r="AF736" s="190"/>
      <c r="AG736" s="190"/>
      <c r="AH736" s="188"/>
      <c r="AI736" s="188"/>
      <c r="AJ736" s="188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  <c r="AU736" s="188"/>
      <c r="AV736" s="302"/>
    </row>
    <row r="737" spans="1:48" hidden="1">
      <c r="A737" s="600"/>
      <c r="B737" s="601"/>
      <c r="C737" s="601"/>
      <c r="D737" s="601"/>
      <c r="E737" s="602"/>
      <c r="F737" s="47"/>
      <c r="G737" s="47"/>
      <c r="H737" s="47"/>
      <c r="I737" s="47"/>
      <c r="J737" s="47"/>
      <c r="K737" s="47"/>
      <c r="L737" s="47"/>
      <c r="M737" s="47"/>
      <c r="N737" s="85">
        <f t="shared" ref="N737:U737" si="336">N726+N719+N713+N707+N701+N693+N685+N677+N670+N664+N658+N652</f>
        <v>4.2690219999999997</v>
      </c>
      <c r="O737" s="85">
        <f t="shared" si="336"/>
        <v>7.4527700000000001</v>
      </c>
      <c r="P737" s="85">
        <f t="shared" si="336"/>
        <v>4.8083999999999989</v>
      </c>
      <c r="Q737" s="85">
        <f t="shared" si="336"/>
        <v>81.437422000000012</v>
      </c>
      <c r="R737" s="85">
        <f t="shared" si="336"/>
        <v>45.308654500000003</v>
      </c>
      <c r="S737" s="85">
        <f t="shared" si="336"/>
        <v>7.3750000000000009E-4</v>
      </c>
      <c r="T737" s="85">
        <f t="shared" si="336"/>
        <v>7.3750000000000009E-4</v>
      </c>
      <c r="U737" s="85">
        <f t="shared" si="336"/>
        <v>143.27774350000001</v>
      </c>
      <c r="V737" s="172" t="s">
        <v>3</v>
      </c>
      <c r="W737" s="191">
        <f t="shared" ref="W737:AU737" si="337">W726+W719+W713+W707+W701+W693+W685+W677+W670+W664+W658+W652</f>
        <v>81437.72</v>
      </c>
      <c r="X737" s="191">
        <f t="shared" si="337"/>
        <v>1031.277</v>
      </c>
      <c r="Y737" s="191">
        <f t="shared" si="337"/>
        <v>0</v>
      </c>
      <c r="Z737" s="191">
        <f t="shared" si="337"/>
        <v>0</v>
      </c>
      <c r="AA737" s="191">
        <f t="shared" si="337"/>
        <v>0</v>
      </c>
      <c r="AB737" s="191">
        <f t="shared" si="337"/>
        <v>0</v>
      </c>
      <c r="AC737" s="191">
        <f t="shared" si="337"/>
        <v>0</v>
      </c>
      <c r="AD737" s="191">
        <f t="shared" si="337"/>
        <v>0</v>
      </c>
      <c r="AE737" s="191">
        <f t="shared" si="337"/>
        <v>0</v>
      </c>
      <c r="AF737" s="191">
        <f t="shared" si="337"/>
        <v>31.5</v>
      </c>
      <c r="AG737" s="191">
        <f t="shared" si="337"/>
        <v>127.8</v>
      </c>
      <c r="AH737" s="85">
        <f t="shared" si="337"/>
        <v>0</v>
      </c>
      <c r="AI737" s="85">
        <f t="shared" si="337"/>
        <v>0</v>
      </c>
      <c r="AJ737" s="85">
        <f t="shared" si="337"/>
        <v>0</v>
      </c>
      <c r="AK737" s="191">
        <f t="shared" si="337"/>
        <v>0</v>
      </c>
      <c r="AL737" s="191">
        <f t="shared" si="337"/>
        <v>0</v>
      </c>
      <c r="AM737" s="191">
        <f t="shared" si="337"/>
        <v>0</v>
      </c>
      <c r="AN737" s="191">
        <f t="shared" si="337"/>
        <v>0</v>
      </c>
      <c r="AO737" s="191">
        <f t="shared" si="337"/>
        <v>0</v>
      </c>
      <c r="AP737" s="191">
        <f t="shared" si="337"/>
        <v>0</v>
      </c>
      <c r="AQ737" s="191">
        <f t="shared" si="337"/>
        <v>0</v>
      </c>
      <c r="AR737" s="191">
        <f t="shared" si="337"/>
        <v>0</v>
      </c>
      <c r="AS737" s="191">
        <f t="shared" si="337"/>
        <v>0</v>
      </c>
      <c r="AT737" s="191">
        <f t="shared" si="337"/>
        <v>0</v>
      </c>
      <c r="AU737" s="85">
        <f t="shared" si="337"/>
        <v>0</v>
      </c>
      <c r="AV737" s="302"/>
    </row>
    <row r="738" spans="1:48" ht="15.75" hidden="1" customHeight="1">
      <c r="A738" s="603"/>
      <c r="B738" s="604"/>
      <c r="C738" s="604"/>
      <c r="D738" s="604"/>
      <c r="E738" s="605"/>
      <c r="F738" s="47"/>
      <c r="G738" s="47"/>
      <c r="H738" s="47"/>
      <c r="I738" s="47"/>
      <c r="J738" s="47"/>
      <c r="K738" s="47"/>
      <c r="L738" s="47"/>
      <c r="M738" s="47"/>
      <c r="N738" s="85">
        <f t="shared" ref="N738:U742" si="338">N729+N721+N714+N708+N702+N696+N686+N679+N672+N665+N659+N653</f>
        <v>0</v>
      </c>
      <c r="O738" s="85">
        <f t="shared" si="338"/>
        <v>0</v>
      </c>
      <c r="P738" s="85">
        <f t="shared" si="338"/>
        <v>0</v>
      </c>
      <c r="Q738" s="85">
        <f t="shared" si="338"/>
        <v>0</v>
      </c>
      <c r="R738" s="85">
        <f t="shared" si="338"/>
        <v>0</v>
      </c>
      <c r="S738" s="85">
        <f t="shared" si="338"/>
        <v>0</v>
      </c>
      <c r="T738" s="85">
        <f t="shared" si="338"/>
        <v>0</v>
      </c>
      <c r="U738" s="85">
        <f t="shared" si="338"/>
        <v>0</v>
      </c>
      <c r="V738" s="172" t="s">
        <v>8</v>
      </c>
      <c r="W738" s="191">
        <f t="shared" ref="W738:AU738" si="339">W729+W721+W714+W708+W702+W696+W686+W679+W672+W665+W659+W653</f>
        <v>0</v>
      </c>
      <c r="X738" s="191">
        <f t="shared" si="339"/>
        <v>0</v>
      </c>
      <c r="Y738" s="191">
        <f t="shared" si="339"/>
        <v>0</v>
      </c>
      <c r="Z738" s="191">
        <f t="shared" si="339"/>
        <v>0</v>
      </c>
      <c r="AA738" s="191">
        <f t="shared" si="339"/>
        <v>0</v>
      </c>
      <c r="AB738" s="191">
        <f t="shared" si="339"/>
        <v>0</v>
      </c>
      <c r="AC738" s="191">
        <f t="shared" si="339"/>
        <v>0</v>
      </c>
      <c r="AD738" s="191">
        <f t="shared" si="339"/>
        <v>0</v>
      </c>
      <c r="AE738" s="191">
        <f t="shared" si="339"/>
        <v>0</v>
      </c>
      <c r="AF738" s="191">
        <f t="shared" si="339"/>
        <v>0</v>
      </c>
      <c r="AG738" s="191">
        <f t="shared" si="339"/>
        <v>0</v>
      </c>
      <c r="AH738" s="85">
        <f t="shared" si="339"/>
        <v>0</v>
      </c>
      <c r="AI738" s="85">
        <f t="shared" si="339"/>
        <v>0</v>
      </c>
      <c r="AJ738" s="85">
        <f t="shared" si="339"/>
        <v>0</v>
      </c>
      <c r="AK738" s="191">
        <f t="shared" si="339"/>
        <v>0</v>
      </c>
      <c r="AL738" s="191">
        <f t="shared" si="339"/>
        <v>0</v>
      </c>
      <c r="AM738" s="191">
        <f t="shared" si="339"/>
        <v>0</v>
      </c>
      <c r="AN738" s="191">
        <f t="shared" si="339"/>
        <v>0</v>
      </c>
      <c r="AO738" s="191">
        <f t="shared" si="339"/>
        <v>0</v>
      </c>
      <c r="AP738" s="191">
        <f t="shared" si="339"/>
        <v>0</v>
      </c>
      <c r="AQ738" s="191">
        <f t="shared" si="339"/>
        <v>0</v>
      </c>
      <c r="AR738" s="191">
        <f t="shared" si="339"/>
        <v>0</v>
      </c>
      <c r="AS738" s="191">
        <f t="shared" si="339"/>
        <v>0</v>
      </c>
      <c r="AT738" s="191">
        <f t="shared" si="339"/>
        <v>0</v>
      </c>
      <c r="AU738" s="85">
        <f t="shared" si="339"/>
        <v>0</v>
      </c>
      <c r="AV738" s="302"/>
    </row>
    <row r="739" spans="1:48" ht="31.5" hidden="1">
      <c r="A739" s="603"/>
      <c r="B739" s="604"/>
      <c r="C739" s="604"/>
      <c r="D739" s="604"/>
      <c r="E739" s="605"/>
      <c r="F739" s="47"/>
      <c r="G739" s="47"/>
      <c r="H739" s="47"/>
      <c r="I739" s="47"/>
      <c r="J739" s="47"/>
      <c r="K739" s="47"/>
      <c r="L739" s="47"/>
      <c r="M739" s="47"/>
      <c r="N739" s="85">
        <f t="shared" si="338"/>
        <v>0</v>
      </c>
      <c r="O739" s="85">
        <f t="shared" si="338"/>
        <v>0</v>
      </c>
      <c r="P739" s="85">
        <f t="shared" si="338"/>
        <v>0</v>
      </c>
      <c r="Q739" s="85">
        <f t="shared" si="338"/>
        <v>0</v>
      </c>
      <c r="R739" s="85">
        <f t="shared" si="338"/>
        <v>0</v>
      </c>
      <c r="S739" s="85">
        <f t="shared" si="338"/>
        <v>0</v>
      </c>
      <c r="T739" s="85">
        <f t="shared" si="338"/>
        <v>0</v>
      </c>
      <c r="U739" s="85">
        <f t="shared" si="338"/>
        <v>0</v>
      </c>
      <c r="V739" s="172" t="s">
        <v>50</v>
      </c>
      <c r="W739" s="191">
        <f t="shared" ref="W739:AU739" si="340">W730+W722+W715+W709+W703+W697+W687+W680+W673+W666+W660+W654</f>
        <v>0</v>
      </c>
      <c r="X739" s="191">
        <f t="shared" si="340"/>
        <v>0</v>
      </c>
      <c r="Y739" s="191">
        <f t="shared" si="340"/>
        <v>0</v>
      </c>
      <c r="Z739" s="191">
        <f t="shared" si="340"/>
        <v>0</v>
      </c>
      <c r="AA739" s="191">
        <f t="shared" si="340"/>
        <v>0</v>
      </c>
      <c r="AB739" s="191">
        <f t="shared" si="340"/>
        <v>0</v>
      </c>
      <c r="AC739" s="191">
        <f t="shared" si="340"/>
        <v>0</v>
      </c>
      <c r="AD739" s="191">
        <f t="shared" si="340"/>
        <v>0</v>
      </c>
      <c r="AE739" s="191">
        <f t="shared" si="340"/>
        <v>0</v>
      </c>
      <c r="AF739" s="191">
        <f t="shared" si="340"/>
        <v>0</v>
      </c>
      <c r="AG739" s="191">
        <f t="shared" si="340"/>
        <v>0</v>
      </c>
      <c r="AH739" s="85">
        <f t="shared" si="340"/>
        <v>0</v>
      </c>
      <c r="AI739" s="85">
        <f t="shared" si="340"/>
        <v>0</v>
      </c>
      <c r="AJ739" s="85">
        <f t="shared" si="340"/>
        <v>0</v>
      </c>
      <c r="AK739" s="191">
        <f t="shared" si="340"/>
        <v>0</v>
      </c>
      <c r="AL739" s="191">
        <f t="shared" si="340"/>
        <v>0</v>
      </c>
      <c r="AM739" s="191">
        <f t="shared" si="340"/>
        <v>0</v>
      </c>
      <c r="AN739" s="191">
        <f t="shared" si="340"/>
        <v>0</v>
      </c>
      <c r="AO739" s="191">
        <f t="shared" si="340"/>
        <v>0</v>
      </c>
      <c r="AP739" s="191">
        <f t="shared" si="340"/>
        <v>0</v>
      </c>
      <c r="AQ739" s="191">
        <f t="shared" si="340"/>
        <v>0</v>
      </c>
      <c r="AR739" s="191">
        <f t="shared" si="340"/>
        <v>0</v>
      </c>
      <c r="AS739" s="191">
        <f t="shared" si="340"/>
        <v>0</v>
      </c>
      <c r="AT739" s="191">
        <f t="shared" si="340"/>
        <v>0</v>
      </c>
      <c r="AU739" s="85">
        <f t="shared" si="340"/>
        <v>0</v>
      </c>
      <c r="AV739" s="302"/>
    </row>
    <row r="740" spans="1:48" hidden="1">
      <c r="A740" s="603"/>
      <c r="B740" s="604"/>
      <c r="C740" s="604"/>
      <c r="D740" s="604"/>
      <c r="E740" s="605"/>
      <c r="F740" s="47"/>
      <c r="G740" s="47"/>
      <c r="H740" s="47"/>
      <c r="I740" s="47"/>
      <c r="J740" s="47"/>
      <c r="K740" s="47"/>
      <c r="L740" s="47"/>
      <c r="M740" s="47"/>
      <c r="N740" s="85">
        <f t="shared" si="338"/>
        <v>0</v>
      </c>
      <c r="O740" s="85">
        <f t="shared" si="338"/>
        <v>0</v>
      </c>
      <c r="P740" s="85">
        <f t="shared" si="338"/>
        <v>0</v>
      </c>
      <c r="Q740" s="85">
        <f t="shared" si="338"/>
        <v>0</v>
      </c>
      <c r="R740" s="85">
        <f t="shared" si="338"/>
        <v>0</v>
      </c>
      <c r="S740" s="85">
        <f t="shared" si="338"/>
        <v>0</v>
      </c>
      <c r="T740" s="85">
        <f t="shared" si="338"/>
        <v>0</v>
      </c>
      <c r="U740" s="85">
        <f t="shared" si="338"/>
        <v>0</v>
      </c>
      <c r="V740" s="172" t="s">
        <v>51</v>
      </c>
      <c r="W740" s="191">
        <f t="shared" ref="W740:AU740" si="341">W731+W723+W716+W710+W704+W698+W688+W681+W674+W667+W661+W655</f>
        <v>0</v>
      </c>
      <c r="X740" s="191">
        <f t="shared" si="341"/>
        <v>0</v>
      </c>
      <c r="Y740" s="191">
        <f t="shared" si="341"/>
        <v>0</v>
      </c>
      <c r="Z740" s="191">
        <f t="shared" si="341"/>
        <v>0</v>
      </c>
      <c r="AA740" s="191">
        <f t="shared" si="341"/>
        <v>0</v>
      </c>
      <c r="AB740" s="191">
        <f t="shared" si="341"/>
        <v>0</v>
      </c>
      <c r="AC740" s="191">
        <f t="shared" si="341"/>
        <v>0</v>
      </c>
      <c r="AD740" s="191">
        <f t="shared" si="341"/>
        <v>0</v>
      </c>
      <c r="AE740" s="191">
        <f t="shared" si="341"/>
        <v>0</v>
      </c>
      <c r="AF740" s="191">
        <f t="shared" si="341"/>
        <v>0</v>
      </c>
      <c r="AG740" s="191">
        <f t="shared" si="341"/>
        <v>0</v>
      </c>
      <c r="AH740" s="85">
        <f t="shared" si="341"/>
        <v>0</v>
      </c>
      <c r="AI740" s="85">
        <f t="shared" si="341"/>
        <v>0</v>
      </c>
      <c r="AJ740" s="85">
        <f t="shared" si="341"/>
        <v>0</v>
      </c>
      <c r="AK740" s="191">
        <f t="shared" si="341"/>
        <v>0</v>
      </c>
      <c r="AL740" s="191">
        <f t="shared" si="341"/>
        <v>0</v>
      </c>
      <c r="AM740" s="191">
        <f t="shared" si="341"/>
        <v>0</v>
      </c>
      <c r="AN740" s="191">
        <f t="shared" si="341"/>
        <v>0</v>
      </c>
      <c r="AO740" s="191">
        <f t="shared" si="341"/>
        <v>0</v>
      </c>
      <c r="AP740" s="191">
        <f t="shared" si="341"/>
        <v>0</v>
      </c>
      <c r="AQ740" s="191">
        <f t="shared" si="341"/>
        <v>0</v>
      </c>
      <c r="AR740" s="191">
        <f t="shared" si="341"/>
        <v>0</v>
      </c>
      <c r="AS740" s="191">
        <f t="shared" si="341"/>
        <v>0</v>
      </c>
      <c r="AT740" s="191">
        <f t="shared" si="341"/>
        <v>0</v>
      </c>
      <c r="AU740" s="85">
        <f t="shared" si="341"/>
        <v>0</v>
      </c>
      <c r="AV740" s="302"/>
    </row>
    <row r="741" spans="1:48" hidden="1">
      <c r="A741" s="603"/>
      <c r="B741" s="604"/>
      <c r="C741" s="604"/>
      <c r="D741" s="604"/>
      <c r="E741" s="605"/>
      <c r="F741" s="47"/>
      <c r="G741" s="47"/>
      <c r="H741" s="47"/>
      <c r="I741" s="47"/>
      <c r="J741" s="47"/>
      <c r="K741" s="47"/>
      <c r="L741" s="47"/>
      <c r="M741" s="47"/>
      <c r="N741" s="85">
        <f t="shared" si="338"/>
        <v>1.2467699999999999</v>
      </c>
      <c r="O741" s="85">
        <f t="shared" si="338"/>
        <v>0</v>
      </c>
      <c r="P741" s="85">
        <f t="shared" si="338"/>
        <v>0</v>
      </c>
      <c r="Q741" s="85">
        <f t="shared" si="338"/>
        <v>0</v>
      </c>
      <c r="R741" s="85">
        <f t="shared" si="338"/>
        <v>0</v>
      </c>
      <c r="S741" s="85">
        <f t="shared" si="338"/>
        <v>0</v>
      </c>
      <c r="T741" s="85">
        <f t="shared" si="338"/>
        <v>0</v>
      </c>
      <c r="U741" s="85">
        <f t="shared" si="338"/>
        <v>1.2467699999999999</v>
      </c>
      <c r="V741" s="172" t="s">
        <v>52</v>
      </c>
      <c r="W741" s="191">
        <f t="shared" ref="W741:AU741" si="342">W732+W724+W717+W711+W705+W699+W689+W682+W675+W668+W662+W656</f>
        <v>0</v>
      </c>
      <c r="X741" s="191">
        <f t="shared" si="342"/>
        <v>0</v>
      </c>
      <c r="Y741" s="191">
        <f t="shared" si="342"/>
        <v>0</v>
      </c>
      <c r="Z741" s="191">
        <f t="shared" si="342"/>
        <v>0</v>
      </c>
      <c r="AA741" s="191">
        <f t="shared" si="342"/>
        <v>0</v>
      </c>
      <c r="AB741" s="191">
        <f t="shared" si="342"/>
        <v>0</v>
      </c>
      <c r="AC741" s="191">
        <f t="shared" si="342"/>
        <v>0</v>
      </c>
      <c r="AD741" s="191">
        <f t="shared" si="342"/>
        <v>0</v>
      </c>
      <c r="AE741" s="191">
        <f t="shared" si="342"/>
        <v>0</v>
      </c>
      <c r="AF741" s="191">
        <f t="shared" si="342"/>
        <v>0</v>
      </c>
      <c r="AG741" s="191">
        <f t="shared" si="342"/>
        <v>0</v>
      </c>
      <c r="AH741" s="85">
        <f t="shared" si="342"/>
        <v>0</v>
      </c>
      <c r="AI741" s="85">
        <f t="shared" si="342"/>
        <v>0</v>
      </c>
      <c r="AJ741" s="85">
        <f t="shared" si="342"/>
        <v>0</v>
      </c>
      <c r="AK741" s="191">
        <f t="shared" si="342"/>
        <v>0</v>
      </c>
      <c r="AL741" s="191">
        <f t="shared" si="342"/>
        <v>0</v>
      </c>
      <c r="AM741" s="191">
        <f t="shared" si="342"/>
        <v>0</v>
      </c>
      <c r="AN741" s="191">
        <f t="shared" si="342"/>
        <v>0</v>
      </c>
      <c r="AO741" s="191">
        <f t="shared" si="342"/>
        <v>0</v>
      </c>
      <c r="AP741" s="191">
        <f t="shared" si="342"/>
        <v>0</v>
      </c>
      <c r="AQ741" s="191">
        <f t="shared" si="342"/>
        <v>0</v>
      </c>
      <c r="AR741" s="191">
        <f t="shared" si="342"/>
        <v>0</v>
      </c>
      <c r="AS741" s="191">
        <f t="shared" si="342"/>
        <v>0</v>
      </c>
      <c r="AT741" s="191">
        <f t="shared" si="342"/>
        <v>0</v>
      </c>
      <c r="AU741" s="85">
        <f t="shared" si="342"/>
        <v>0</v>
      </c>
      <c r="AV741" s="302"/>
    </row>
    <row r="742" spans="1:48" s="95" customFormat="1" hidden="1">
      <c r="A742" s="606"/>
      <c r="B742" s="607"/>
      <c r="C742" s="607"/>
      <c r="D742" s="607"/>
      <c r="E742" s="608"/>
      <c r="F742" s="182"/>
      <c r="G742" s="182"/>
      <c r="H742" s="182"/>
      <c r="I742" s="182"/>
      <c r="J742" s="182"/>
      <c r="K742" s="182"/>
      <c r="L742" s="87">
        <f>L726+L719+L713+L707+L701+L693+L685+L677+L670+L664+L658+L652</f>
        <v>151.61799999999999</v>
      </c>
      <c r="M742" s="87">
        <f>M726+M719+M713+M707+M701+M693+M685+M677+M670+M664+M658+M652</f>
        <v>126.74755150000001</v>
      </c>
      <c r="N742" s="87">
        <f t="shared" si="338"/>
        <v>5.5157920000000003</v>
      </c>
      <c r="O742" s="87">
        <f t="shared" si="338"/>
        <v>7.4527700000000001</v>
      </c>
      <c r="P742" s="87">
        <f t="shared" si="338"/>
        <v>4.8083999999999989</v>
      </c>
      <c r="Q742" s="185">
        <f t="shared" si="338"/>
        <v>81.437422000000012</v>
      </c>
      <c r="R742" s="185">
        <f t="shared" si="338"/>
        <v>45.308654500000003</v>
      </c>
      <c r="S742" s="185">
        <f t="shared" si="338"/>
        <v>7.3750000000000009E-4</v>
      </c>
      <c r="T742" s="185">
        <f t="shared" si="338"/>
        <v>7.3750000000000009E-4</v>
      </c>
      <c r="U742" s="185">
        <f t="shared" si="338"/>
        <v>144.52451350000001</v>
      </c>
      <c r="V742" s="177" t="s">
        <v>11</v>
      </c>
      <c r="W742" s="200">
        <f t="shared" ref="W742:AU742" si="343">W733+W725+W718+W712+W706+W700+W690+W683+W676+W669+W663+W657</f>
        <v>81437.72</v>
      </c>
      <c r="X742" s="200">
        <f t="shared" si="343"/>
        <v>1031.277</v>
      </c>
      <c r="Y742" s="200">
        <f t="shared" si="343"/>
        <v>0</v>
      </c>
      <c r="Z742" s="200">
        <f t="shared" si="343"/>
        <v>0</v>
      </c>
      <c r="AA742" s="200">
        <f t="shared" si="343"/>
        <v>0</v>
      </c>
      <c r="AB742" s="200">
        <f t="shared" si="343"/>
        <v>0</v>
      </c>
      <c r="AC742" s="200">
        <f t="shared" si="343"/>
        <v>0</v>
      </c>
      <c r="AD742" s="200">
        <f t="shared" si="343"/>
        <v>0</v>
      </c>
      <c r="AE742" s="200">
        <f t="shared" si="343"/>
        <v>0</v>
      </c>
      <c r="AF742" s="200">
        <f t="shared" si="343"/>
        <v>31.5</v>
      </c>
      <c r="AG742" s="200">
        <f t="shared" si="343"/>
        <v>127.8</v>
      </c>
      <c r="AH742" s="201">
        <f t="shared" si="343"/>
        <v>0</v>
      </c>
      <c r="AI742" s="201">
        <f t="shared" si="343"/>
        <v>0</v>
      </c>
      <c r="AJ742" s="201">
        <f t="shared" si="343"/>
        <v>0</v>
      </c>
      <c r="AK742" s="200">
        <f t="shared" si="343"/>
        <v>0</v>
      </c>
      <c r="AL742" s="200">
        <f t="shared" si="343"/>
        <v>0</v>
      </c>
      <c r="AM742" s="200">
        <f t="shared" si="343"/>
        <v>0</v>
      </c>
      <c r="AN742" s="200">
        <f t="shared" si="343"/>
        <v>0</v>
      </c>
      <c r="AO742" s="200">
        <f t="shared" si="343"/>
        <v>0</v>
      </c>
      <c r="AP742" s="200">
        <f t="shared" si="343"/>
        <v>0</v>
      </c>
      <c r="AQ742" s="200">
        <f t="shared" si="343"/>
        <v>0</v>
      </c>
      <c r="AR742" s="200">
        <f t="shared" si="343"/>
        <v>0</v>
      </c>
      <c r="AS742" s="200">
        <f t="shared" si="343"/>
        <v>0</v>
      </c>
      <c r="AT742" s="200">
        <f t="shared" si="343"/>
        <v>0</v>
      </c>
      <c r="AU742" s="201">
        <f t="shared" si="343"/>
        <v>0</v>
      </c>
      <c r="AV742" s="332"/>
    </row>
    <row r="743" spans="1:48" ht="15.75" hidden="1" customHeight="1">
      <c r="A743" s="178"/>
      <c r="B743" s="625" t="s">
        <v>749</v>
      </c>
      <c r="C743" s="626"/>
      <c r="D743" s="626"/>
      <c r="E743" s="626"/>
      <c r="F743" s="626"/>
      <c r="G743" s="626"/>
      <c r="H743" s="626"/>
      <c r="I743" s="626"/>
      <c r="J743" s="626"/>
      <c r="K743" s="626"/>
      <c r="L743" s="626"/>
      <c r="M743" s="626"/>
      <c r="N743" s="626"/>
      <c r="O743" s="626"/>
      <c r="P743" s="626"/>
      <c r="Q743" s="626"/>
      <c r="R743" s="626"/>
      <c r="S743" s="626"/>
      <c r="T743" s="626"/>
      <c r="U743" s="626"/>
      <c r="V743" s="626"/>
      <c r="W743" s="461"/>
      <c r="X743" s="461"/>
      <c r="Y743" s="461"/>
      <c r="Z743" s="461"/>
      <c r="AA743" s="461"/>
      <c r="AB743" s="461"/>
      <c r="AC743" s="461"/>
      <c r="AD743" s="461"/>
      <c r="AE743" s="461"/>
      <c r="AF743" s="461"/>
      <c r="AG743" s="461"/>
      <c r="AH743" s="461"/>
      <c r="AI743" s="461"/>
      <c r="AJ743" s="461"/>
      <c r="AK743" s="461"/>
      <c r="AL743" s="461"/>
      <c r="AM743" s="461"/>
      <c r="AN743" s="461"/>
      <c r="AO743" s="461"/>
      <c r="AP743" s="461"/>
      <c r="AQ743" s="461"/>
      <c r="AR743" s="461"/>
      <c r="AS743" s="461"/>
      <c r="AT743" s="461"/>
      <c r="AU743" s="461"/>
      <c r="AV743" s="462"/>
    </row>
    <row r="744" spans="1:48" ht="15.75" hidden="1" customHeight="1">
      <c r="A744" s="178"/>
      <c r="B744" s="625" t="s">
        <v>750</v>
      </c>
      <c r="C744" s="626"/>
      <c r="D744" s="626"/>
      <c r="E744" s="626"/>
      <c r="F744" s="626"/>
      <c r="G744" s="626"/>
      <c r="H744" s="626"/>
      <c r="I744" s="626"/>
      <c r="J744" s="626"/>
      <c r="K744" s="626"/>
      <c r="L744" s="626"/>
      <c r="M744" s="626"/>
      <c r="N744" s="626"/>
      <c r="O744" s="626"/>
      <c r="P744" s="626"/>
      <c r="Q744" s="626"/>
      <c r="R744" s="626"/>
      <c r="S744" s="626"/>
      <c r="T744" s="626"/>
      <c r="U744" s="626"/>
      <c r="V744" s="626"/>
      <c r="W744" s="461"/>
      <c r="X744" s="461"/>
      <c r="Y744" s="461"/>
      <c r="Z744" s="461"/>
      <c r="AA744" s="461"/>
      <c r="AB744" s="461"/>
      <c r="AC744" s="461"/>
      <c r="AD744" s="461"/>
      <c r="AE744" s="461"/>
      <c r="AF744" s="461"/>
      <c r="AG744" s="461"/>
      <c r="AH744" s="461"/>
      <c r="AI744" s="461"/>
      <c r="AJ744" s="461"/>
      <c r="AK744" s="461"/>
      <c r="AL744" s="461"/>
      <c r="AM744" s="461"/>
      <c r="AN744" s="461"/>
      <c r="AO744" s="461"/>
      <c r="AP744" s="461"/>
      <c r="AQ744" s="461"/>
      <c r="AR744" s="461"/>
      <c r="AS744" s="461"/>
      <c r="AT744" s="461"/>
      <c r="AU744" s="461"/>
      <c r="AV744" s="462"/>
    </row>
    <row r="745" spans="1:48" ht="19.5" hidden="1" customHeight="1">
      <c r="A745" s="556" t="s">
        <v>628</v>
      </c>
      <c r="B745" s="557"/>
      <c r="C745" s="557"/>
      <c r="D745" s="557"/>
      <c r="E745" s="557"/>
      <c r="F745" s="557"/>
      <c r="G745" s="557"/>
      <c r="H745" s="557"/>
      <c r="I745" s="557"/>
      <c r="J745" s="557"/>
      <c r="K745" s="557"/>
      <c r="L745" s="557"/>
      <c r="M745" s="557"/>
      <c r="N745" s="557"/>
      <c r="O745" s="557"/>
      <c r="P745" s="557"/>
      <c r="Q745" s="557"/>
      <c r="R745" s="557"/>
      <c r="S745" s="557"/>
      <c r="T745" s="557"/>
      <c r="U745" s="557"/>
      <c r="V745" s="557"/>
      <c r="W745" s="558"/>
      <c r="X745" s="558"/>
      <c r="Y745" s="558"/>
      <c r="Z745" s="558"/>
      <c r="AA745" s="558"/>
      <c r="AB745" s="558"/>
      <c r="AC745" s="558"/>
      <c r="AD745" s="558"/>
      <c r="AE745" s="558"/>
      <c r="AF745" s="558"/>
      <c r="AG745" s="558"/>
      <c r="AH745" s="558"/>
      <c r="AI745" s="558"/>
      <c r="AJ745" s="558"/>
      <c r="AK745" s="558"/>
      <c r="AL745" s="558"/>
      <c r="AM745" s="558"/>
      <c r="AN745" s="558"/>
      <c r="AO745" s="558"/>
      <c r="AP745" s="558"/>
      <c r="AQ745" s="558"/>
      <c r="AR745" s="558"/>
      <c r="AS745" s="558"/>
      <c r="AT745" s="558"/>
      <c r="AU745" s="558"/>
      <c r="AV745" s="559"/>
    </row>
    <row r="746" spans="1:48" ht="15.75" customHeight="1">
      <c r="A746" s="581" t="s">
        <v>53</v>
      </c>
      <c r="B746" s="535" t="s">
        <v>751</v>
      </c>
      <c r="C746" s="653" t="s">
        <v>203</v>
      </c>
      <c r="D746" s="614" t="s">
        <v>662</v>
      </c>
      <c r="E746" s="617" t="s">
        <v>752</v>
      </c>
      <c r="F746" s="6" t="s">
        <v>18</v>
      </c>
      <c r="G746" s="6" t="s">
        <v>20</v>
      </c>
      <c r="H746" s="6" t="s">
        <v>378</v>
      </c>
      <c r="I746" s="6" t="s">
        <v>753</v>
      </c>
      <c r="J746" s="532">
        <v>2023</v>
      </c>
      <c r="K746" s="532">
        <v>2023</v>
      </c>
      <c r="L746" s="541">
        <v>4.9589999999999996</v>
      </c>
      <c r="M746" s="563">
        <f>Q751+R751+S751+T751</f>
        <v>4.9589999999999996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f>SUM(N746:T746)</f>
        <v>0</v>
      </c>
      <c r="V746" s="204" t="s">
        <v>3</v>
      </c>
      <c r="W746" s="93">
        <v>0</v>
      </c>
      <c r="X746" s="93">
        <v>0</v>
      </c>
      <c r="Y746" s="93">
        <v>0</v>
      </c>
      <c r="Z746" s="93">
        <v>0</v>
      </c>
      <c r="AA746" s="93">
        <v>0</v>
      </c>
      <c r="AB746" s="93">
        <v>0</v>
      </c>
      <c r="AC746" s="93">
        <v>0</v>
      </c>
      <c r="AD746" s="93">
        <v>0</v>
      </c>
      <c r="AE746" s="93">
        <v>0</v>
      </c>
      <c r="AF746" s="93">
        <v>0</v>
      </c>
      <c r="AG746" s="93">
        <v>0</v>
      </c>
      <c r="AH746" s="9">
        <v>0</v>
      </c>
      <c r="AI746" s="9">
        <v>0</v>
      </c>
      <c r="AJ746" s="9">
        <v>0</v>
      </c>
      <c r="AK746" s="93">
        <v>0</v>
      </c>
      <c r="AL746" s="93">
        <v>0</v>
      </c>
      <c r="AM746" s="93">
        <v>0</v>
      </c>
      <c r="AN746" s="93">
        <v>0</v>
      </c>
      <c r="AO746" s="93">
        <v>0</v>
      </c>
      <c r="AP746" s="93">
        <v>0</v>
      </c>
      <c r="AQ746" s="93">
        <v>0</v>
      </c>
      <c r="AR746" s="93">
        <v>0</v>
      </c>
      <c r="AS746" s="93">
        <v>0</v>
      </c>
      <c r="AT746" s="93">
        <v>0</v>
      </c>
      <c r="AU746" s="9">
        <v>0</v>
      </c>
      <c r="AV746" s="302"/>
    </row>
    <row r="747" spans="1:48" ht="21" customHeight="1">
      <c r="A747" s="582"/>
      <c r="B747" s="536"/>
      <c r="C747" s="654"/>
      <c r="D747" s="615"/>
      <c r="E747" s="618"/>
      <c r="F747" s="24" t="s">
        <v>19</v>
      </c>
      <c r="G747" s="24" t="s">
        <v>22</v>
      </c>
      <c r="H747" s="24" t="s">
        <v>754</v>
      </c>
      <c r="I747" s="24" t="s">
        <v>754</v>
      </c>
      <c r="J747" s="533"/>
      <c r="K747" s="533"/>
      <c r="L747" s="609"/>
      <c r="M747" s="564"/>
      <c r="N747" s="9">
        <v>0</v>
      </c>
      <c r="O747" s="9">
        <v>0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  <c r="U747" s="9">
        <f t="shared" ref="U747:U751" si="344">SUM(N747:T747)</f>
        <v>0</v>
      </c>
      <c r="V747" s="172" t="s">
        <v>8</v>
      </c>
      <c r="W747" s="93">
        <v>0</v>
      </c>
      <c r="X747" s="93">
        <v>0</v>
      </c>
      <c r="Y747" s="93">
        <v>0</v>
      </c>
      <c r="Z747" s="93">
        <v>0</v>
      </c>
      <c r="AA747" s="93">
        <v>0</v>
      </c>
      <c r="AB747" s="93">
        <v>0</v>
      </c>
      <c r="AC747" s="93">
        <v>0</v>
      </c>
      <c r="AD747" s="93">
        <v>0</v>
      </c>
      <c r="AE747" s="93">
        <v>0</v>
      </c>
      <c r="AF747" s="93">
        <v>0</v>
      </c>
      <c r="AG747" s="93">
        <v>0</v>
      </c>
      <c r="AH747" s="9">
        <v>0</v>
      </c>
      <c r="AI747" s="9">
        <v>0</v>
      </c>
      <c r="AJ747" s="9">
        <v>0</v>
      </c>
      <c r="AK747" s="93">
        <v>0</v>
      </c>
      <c r="AL747" s="93">
        <v>0</v>
      </c>
      <c r="AM747" s="93">
        <v>0</v>
      </c>
      <c r="AN747" s="93">
        <v>0</v>
      </c>
      <c r="AO747" s="93">
        <v>0</v>
      </c>
      <c r="AP747" s="93">
        <v>0</v>
      </c>
      <c r="AQ747" s="93">
        <v>0</v>
      </c>
      <c r="AR747" s="93">
        <v>0</v>
      </c>
      <c r="AS747" s="93">
        <v>0</v>
      </c>
      <c r="AT747" s="93">
        <v>0</v>
      </c>
      <c r="AU747" s="9">
        <v>0</v>
      </c>
      <c r="AV747" s="302"/>
    </row>
    <row r="748" spans="1:48" ht="20.25" customHeight="1">
      <c r="A748" s="582"/>
      <c r="B748" s="536"/>
      <c r="C748" s="654"/>
      <c r="D748" s="615"/>
      <c r="E748" s="618"/>
      <c r="F748" s="538" t="s">
        <v>39</v>
      </c>
      <c r="G748" s="538" t="s">
        <v>21</v>
      </c>
      <c r="H748" s="538" t="s">
        <v>755</v>
      </c>
      <c r="I748" s="538" t="s">
        <v>298</v>
      </c>
      <c r="J748" s="533"/>
      <c r="K748" s="533"/>
      <c r="L748" s="609"/>
      <c r="M748" s="564"/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  <c r="U748" s="9">
        <f>SUM(N748:T748)</f>
        <v>0</v>
      </c>
      <c r="V748" s="204" t="s">
        <v>50</v>
      </c>
      <c r="W748" s="93">
        <v>0</v>
      </c>
      <c r="X748" s="93">
        <v>0</v>
      </c>
      <c r="Y748" s="93">
        <v>0</v>
      </c>
      <c r="Z748" s="93">
        <v>0</v>
      </c>
      <c r="AA748" s="93">
        <v>0</v>
      </c>
      <c r="AB748" s="93">
        <v>0</v>
      </c>
      <c r="AC748" s="93">
        <v>0</v>
      </c>
      <c r="AD748" s="93">
        <v>0</v>
      </c>
      <c r="AE748" s="93">
        <v>0</v>
      </c>
      <c r="AF748" s="93">
        <v>0</v>
      </c>
      <c r="AG748" s="93">
        <v>0</v>
      </c>
      <c r="AH748" s="9">
        <v>0</v>
      </c>
      <c r="AI748" s="9">
        <v>0</v>
      </c>
      <c r="AJ748" s="9">
        <v>0</v>
      </c>
      <c r="AK748" s="93">
        <v>0</v>
      </c>
      <c r="AL748" s="93">
        <v>0</v>
      </c>
      <c r="AM748" s="93">
        <v>0</v>
      </c>
      <c r="AN748" s="93">
        <v>0</v>
      </c>
      <c r="AO748" s="93">
        <v>0</v>
      </c>
      <c r="AP748" s="93">
        <v>0</v>
      </c>
      <c r="AQ748" s="93">
        <v>0</v>
      </c>
      <c r="AR748" s="93">
        <v>0</v>
      </c>
      <c r="AS748" s="93">
        <v>0</v>
      </c>
      <c r="AT748" s="93">
        <v>0</v>
      </c>
      <c r="AU748" s="9">
        <v>0</v>
      </c>
      <c r="AV748" s="302"/>
    </row>
    <row r="749" spans="1:48">
      <c r="A749" s="582"/>
      <c r="B749" s="536"/>
      <c r="C749" s="654"/>
      <c r="D749" s="615"/>
      <c r="E749" s="618"/>
      <c r="F749" s="539"/>
      <c r="G749" s="539"/>
      <c r="H749" s="539"/>
      <c r="I749" s="539"/>
      <c r="J749" s="533"/>
      <c r="K749" s="533"/>
      <c r="L749" s="609"/>
      <c r="M749" s="564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si="344"/>
        <v>0</v>
      </c>
      <c r="V749" s="204" t="s">
        <v>51</v>
      </c>
      <c r="W749" s="93">
        <v>0</v>
      </c>
      <c r="X749" s="93">
        <v>0</v>
      </c>
      <c r="Y749" s="93">
        <v>0</v>
      </c>
      <c r="Z749" s="93">
        <v>0</v>
      </c>
      <c r="AA749" s="93">
        <v>0</v>
      </c>
      <c r="AB749" s="93">
        <v>0</v>
      </c>
      <c r="AC749" s="93">
        <v>0</v>
      </c>
      <c r="AD749" s="93">
        <v>0</v>
      </c>
      <c r="AE749" s="93">
        <v>0</v>
      </c>
      <c r="AF749" s="93">
        <v>0</v>
      </c>
      <c r="AG749" s="93">
        <v>0</v>
      </c>
      <c r="AH749" s="9">
        <v>0</v>
      </c>
      <c r="AI749" s="9">
        <v>0</v>
      </c>
      <c r="AJ749" s="9">
        <v>0</v>
      </c>
      <c r="AK749" s="93">
        <v>0</v>
      </c>
      <c r="AL749" s="93">
        <v>0</v>
      </c>
      <c r="AM749" s="93">
        <v>0</v>
      </c>
      <c r="AN749" s="93">
        <v>0</v>
      </c>
      <c r="AO749" s="93">
        <v>0</v>
      </c>
      <c r="AP749" s="93">
        <v>0</v>
      </c>
      <c r="AQ749" s="93">
        <v>0</v>
      </c>
      <c r="AR749" s="93">
        <v>0</v>
      </c>
      <c r="AS749" s="93">
        <v>0</v>
      </c>
      <c r="AT749" s="93">
        <v>0</v>
      </c>
      <c r="AU749" s="9">
        <v>0</v>
      </c>
      <c r="AV749" s="302"/>
    </row>
    <row r="750" spans="1:48" ht="15.75" customHeight="1">
      <c r="A750" s="582"/>
      <c r="B750" s="536"/>
      <c r="C750" s="654"/>
      <c r="D750" s="615"/>
      <c r="E750" s="618"/>
      <c r="F750" s="539"/>
      <c r="G750" s="539"/>
      <c r="H750" s="539"/>
      <c r="I750" s="539"/>
      <c r="J750" s="533"/>
      <c r="K750" s="533"/>
      <c r="L750" s="609"/>
      <c r="M750" s="564"/>
      <c r="N750" s="9">
        <v>0</v>
      </c>
      <c r="O750" s="9">
        <v>0</v>
      </c>
      <c r="P750" s="9">
        <v>0</v>
      </c>
      <c r="Q750" s="9">
        <v>0</v>
      </c>
      <c r="R750" s="9">
        <v>4.9589999999999996</v>
      </c>
      <c r="S750" s="9">
        <v>0</v>
      </c>
      <c r="T750" s="9">
        <v>0</v>
      </c>
      <c r="U750" s="9">
        <f t="shared" si="344"/>
        <v>4.9589999999999996</v>
      </c>
      <c r="V750" s="204" t="s">
        <v>52</v>
      </c>
      <c r="W750" s="93">
        <v>0</v>
      </c>
      <c r="X750" s="93">
        <v>0</v>
      </c>
      <c r="Y750" s="93">
        <v>0</v>
      </c>
      <c r="Z750" s="93">
        <v>0</v>
      </c>
      <c r="AA750" s="93">
        <v>0</v>
      </c>
      <c r="AB750" s="93">
        <v>0</v>
      </c>
      <c r="AC750" s="93">
        <v>0</v>
      </c>
      <c r="AD750" s="93">
        <v>0</v>
      </c>
      <c r="AE750" s="93">
        <v>0</v>
      </c>
      <c r="AF750" s="93">
        <v>0</v>
      </c>
      <c r="AG750" s="93">
        <v>0</v>
      </c>
      <c r="AH750" s="9">
        <v>0</v>
      </c>
      <c r="AI750" s="9">
        <v>0</v>
      </c>
      <c r="AJ750" s="9">
        <v>0</v>
      </c>
      <c r="AK750" s="93">
        <v>0</v>
      </c>
      <c r="AL750" s="93">
        <v>0</v>
      </c>
      <c r="AM750" s="93">
        <v>0</v>
      </c>
      <c r="AN750" s="93">
        <v>0</v>
      </c>
      <c r="AO750" s="93">
        <v>0</v>
      </c>
      <c r="AP750" s="93">
        <v>0</v>
      </c>
      <c r="AQ750" s="93">
        <v>0</v>
      </c>
      <c r="AR750" s="93">
        <v>0</v>
      </c>
      <c r="AS750" s="93">
        <v>0</v>
      </c>
      <c r="AT750" s="93">
        <v>0</v>
      </c>
      <c r="AU750" s="9">
        <v>0</v>
      </c>
      <c r="AV750" s="302"/>
    </row>
    <row r="751" spans="1:48">
      <c r="A751" s="582"/>
      <c r="B751" s="537"/>
      <c r="C751" s="655"/>
      <c r="D751" s="616"/>
      <c r="E751" s="619"/>
      <c r="F751" s="540"/>
      <c r="G751" s="540"/>
      <c r="H751" s="540"/>
      <c r="I751" s="540"/>
      <c r="J751" s="534"/>
      <c r="K751" s="534"/>
      <c r="L751" s="610"/>
      <c r="M751" s="565"/>
      <c r="N751" s="87">
        <f>SUM(N746:N750)</f>
        <v>0</v>
      </c>
      <c r="O751" s="87">
        <f t="shared" ref="O751:T751" si="345">SUM(O746:O750)</f>
        <v>0</v>
      </c>
      <c r="P751" s="87">
        <f t="shared" si="345"/>
        <v>0</v>
      </c>
      <c r="Q751" s="185">
        <f t="shared" si="345"/>
        <v>0</v>
      </c>
      <c r="R751" s="185">
        <f t="shared" si="345"/>
        <v>4.9589999999999996</v>
      </c>
      <c r="S751" s="185">
        <f t="shared" si="345"/>
        <v>0</v>
      </c>
      <c r="T751" s="185">
        <f t="shared" si="345"/>
        <v>0</v>
      </c>
      <c r="U751" s="185">
        <f t="shared" si="344"/>
        <v>4.9589999999999996</v>
      </c>
      <c r="V751" s="177" t="s">
        <v>11</v>
      </c>
      <c r="W751" s="200">
        <f t="shared" ref="W751:AU751" si="346">SUM(W746:W750)</f>
        <v>0</v>
      </c>
      <c r="X751" s="200">
        <f t="shared" si="346"/>
        <v>0</v>
      </c>
      <c r="Y751" s="200">
        <f t="shared" si="346"/>
        <v>0</v>
      </c>
      <c r="Z751" s="200">
        <f t="shared" si="346"/>
        <v>0</v>
      </c>
      <c r="AA751" s="200">
        <f t="shared" si="346"/>
        <v>0</v>
      </c>
      <c r="AB751" s="200">
        <f t="shared" si="346"/>
        <v>0</v>
      </c>
      <c r="AC751" s="200">
        <f t="shared" si="346"/>
        <v>0</v>
      </c>
      <c r="AD751" s="200">
        <f t="shared" si="346"/>
        <v>0</v>
      </c>
      <c r="AE751" s="200">
        <f t="shared" si="346"/>
        <v>0</v>
      </c>
      <c r="AF751" s="200">
        <f t="shared" si="346"/>
        <v>0</v>
      </c>
      <c r="AG751" s="200">
        <f t="shared" si="346"/>
        <v>0</v>
      </c>
      <c r="AH751" s="201">
        <f t="shared" si="346"/>
        <v>0</v>
      </c>
      <c r="AI751" s="201">
        <f t="shared" si="346"/>
        <v>0</v>
      </c>
      <c r="AJ751" s="201">
        <f t="shared" si="346"/>
        <v>0</v>
      </c>
      <c r="AK751" s="200">
        <f t="shared" si="346"/>
        <v>0</v>
      </c>
      <c r="AL751" s="200">
        <f t="shared" si="346"/>
        <v>0</v>
      </c>
      <c r="AM751" s="200">
        <f t="shared" si="346"/>
        <v>0</v>
      </c>
      <c r="AN751" s="200">
        <f t="shared" si="346"/>
        <v>0</v>
      </c>
      <c r="AO751" s="200">
        <f t="shared" si="346"/>
        <v>0</v>
      </c>
      <c r="AP751" s="200">
        <f t="shared" si="346"/>
        <v>0</v>
      </c>
      <c r="AQ751" s="200">
        <f t="shared" si="346"/>
        <v>0</v>
      </c>
      <c r="AR751" s="200">
        <f t="shared" si="346"/>
        <v>0</v>
      </c>
      <c r="AS751" s="200">
        <f t="shared" si="346"/>
        <v>0</v>
      </c>
      <c r="AT751" s="200">
        <f t="shared" si="346"/>
        <v>0</v>
      </c>
      <c r="AU751" s="201">
        <f t="shared" si="346"/>
        <v>0</v>
      </c>
      <c r="AV751" s="332"/>
    </row>
    <row r="752" spans="1:48" ht="15.75" customHeight="1">
      <c r="A752" s="582"/>
      <c r="B752" s="535" t="s">
        <v>756</v>
      </c>
      <c r="C752" s="653" t="s">
        <v>757</v>
      </c>
      <c r="D752" s="614" t="s">
        <v>662</v>
      </c>
      <c r="E752" s="617" t="s">
        <v>758</v>
      </c>
      <c r="F752" s="6" t="s">
        <v>18</v>
      </c>
      <c r="G752" s="6" t="s">
        <v>20</v>
      </c>
      <c r="H752" s="6" t="s">
        <v>375</v>
      </c>
      <c r="I752" s="6" t="s">
        <v>378</v>
      </c>
      <c r="J752" s="532">
        <v>2022</v>
      </c>
      <c r="K752" s="532">
        <v>2023</v>
      </c>
      <c r="L752" s="541">
        <v>6.8620000000000001</v>
      </c>
      <c r="M752" s="563">
        <f>Q757+R757+S757+T757</f>
        <v>6.8627400000000005</v>
      </c>
      <c r="N752" s="9">
        <v>0</v>
      </c>
      <c r="O752" s="9">
        <v>0</v>
      </c>
      <c r="P752" s="9">
        <v>0</v>
      </c>
      <c r="Q752" s="9">
        <v>2.4004400000000001</v>
      </c>
      <c r="R752" s="9">
        <v>4.4622999999999999</v>
      </c>
      <c r="S752" s="9">
        <v>0</v>
      </c>
      <c r="T752" s="9">
        <v>0</v>
      </c>
      <c r="U752" s="9">
        <f>SUM(N752:T752)</f>
        <v>6.8627400000000005</v>
      </c>
      <c r="V752" s="204" t="s">
        <v>3</v>
      </c>
      <c r="W752" s="93">
        <v>2400.44</v>
      </c>
      <c r="X752" s="93">
        <v>0</v>
      </c>
      <c r="Y752" s="93">
        <v>0</v>
      </c>
      <c r="Z752" s="93">
        <v>0</v>
      </c>
      <c r="AA752" s="93">
        <v>0</v>
      </c>
      <c r="AB752" s="93">
        <v>0</v>
      </c>
      <c r="AC752" s="93">
        <v>0</v>
      </c>
      <c r="AD752" s="93">
        <v>0</v>
      </c>
      <c r="AE752" s="93">
        <v>0</v>
      </c>
      <c r="AF752" s="93">
        <v>0</v>
      </c>
      <c r="AG752" s="93">
        <v>0</v>
      </c>
      <c r="AH752" s="9">
        <v>0</v>
      </c>
      <c r="AI752" s="9">
        <v>0</v>
      </c>
      <c r="AJ752" s="9">
        <v>0</v>
      </c>
      <c r="AK752" s="93">
        <v>0</v>
      </c>
      <c r="AL752" s="93">
        <v>0</v>
      </c>
      <c r="AM752" s="93">
        <v>0</v>
      </c>
      <c r="AN752" s="93">
        <v>0</v>
      </c>
      <c r="AO752" s="93">
        <v>0</v>
      </c>
      <c r="AP752" s="93">
        <v>0</v>
      </c>
      <c r="AQ752" s="93">
        <v>0</v>
      </c>
      <c r="AR752" s="93">
        <v>0</v>
      </c>
      <c r="AS752" s="93">
        <v>0</v>
      </c>
      <c r="AT752" s="93">
        <v>0</v>
      </c>
      <c r="AU752" s="9">
        <v>0</v>
      </c>
      <c r="AV752" s="636" t="s">
        <v>1004</v>
      </c>
    </row>
    <row r="753" spans="1:48" ht="21.75" customHeight="1">
      <c r="A753" s="582"/>
      <c r="B753" s="536"/>
      <c r="C753" s="654"/>
      <c r="D753" s="615"/>
      <c r="E753" s="618"/>
      <c r="F753" s="24" t="s">
        <v>19</v>
      </c>
      <c r="G753" s="24" t="s">
        <v>22</v>
      </c>
      <c r="H753" s="24" t="s">
        <v>754</v>
      </c>
      <c r="I753" s="24" t="s">
        <v>754</v>
      </c>
      <c r="J753" s="533"/>
      <c r="K753" s="533"/>
      <c r="L753" s="609"/>
      <c r="M753" s="564"/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f t="shared" ref="U753:U757" si="347">SUM(N753:T753)</f>
        <v>0</v>
      </c>
      <c r="V753" s="172" t="s">
        <v>8</v>
      </c>
      <c r="W753" s="93">
        <v>0</v>
      </c>
      <c r="X753" s="93">
        <v>0</v>
      </c>
      <c r="Y753" s="93">
        <v>0</v>
      </c>
      <c r="Z753" s="93">
        <v>0</v>
      </c>
      <c r="AA753" s="93">
        <v>0</v>
      </c>
      <c r="AB753" s="93">
        <v>0</v>
      </c>
      <c r="AC753" s="93">
        <v>0</v>
      </c>
      <c r="AD753" s="93">
        <v>0</v>
      </c>
      <c r="AE753" s="93">
        <v>0</v>
      </c>
      <c r="AF753" s="93">
        <v>0</v>
      </c>
      <c r="AG753" s="93">
        <v>0</v>
      </c>
      <c r="AH753" s="9">
        <v>0</v>
      </c>
      <c r="AI753" s="9">
        <v>0</v>
      </c>
      <c r="AJ753" s="9">
        <v>0</v>
      </c>
      <c r="AK753" s="93">
        <v>0</v>
      </c>
      <c r="AL753" s="93">
        <v>0</v>
      </c>
      <c r="AM753" s="93">
        <v>0</v>
      </c>
      <c r="AN753" s="93">
        <v>0</v>
      </c>
      <c r="AO753" s="93">
        <v>0</v>
      </c>
      <c r="AP753" s="93">
        <v>0</v>
      </c>
      <c r="AQ753" s="93">
        <v>0</v>
      </c>
      <c r="AR753" s="93">
        <v>0</v>
      </c>
      <c r="AS753" s="93">
        <v>0</v>
      </c>
      <c r="AT753" s="93">
        <v>0</v>
      </c>
      <c r="AU753" s="9">
        <v>0</v>
      </c>
      <c r="AV753" s="637"/>
    </row>
    <row r="754" spans="1:48" ht="18" customHeight="1">
      <c r="A754" s="582"/>
      <c r="B754" s="536"/>
      <c r="C754" s="654"/>
      <c r="D754" s="615"/>
      <c r="E754" s="618"/>
      <c r="F754" s="538" t="s">
        <v>39</v>
      </c>
      <c r="G754" s="538" t="s">
        <v>21</v>
      </c>
      <c r="H754" s="538" t="s">
        <v>375</v>
      </c>
      <c r="I754" s="538" t="s">
        <v>366</v>
      </c>
      <c r="J754" s="533"/>
      <c r="K754" s="533"/>
      <c r="L754" s="609"/>
      <c r="M754" s="564"/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9">
        <v>0</v>
      </c>
      <c r="U754" s="9">
        <f>SUM(N754:T754)</f>
        <v>0</v>
      </c>
      <c r="V754" s="204" t="s">
        <v>50</v>
      </c>
      <c r="W754" s="93">
        <v>0</v>
      </c>
      <c r="X754" s="93">
        <v>0</v>
      </c>
      <c r="Y754" s="93">
        <v>0</v>
      </c>
      <c r="Z754" s="93">
        <v>0</v>
      </c>
      <c r="AA754" s="93">
        <v>0</v>
      </c>
      <c r="AB754" s="93">
        <v>0</v>
      </c>
      <c r="AC754" s="93">
        <v>0</v>
      </c>
      <c r="AD754" s="93">
        <v>0</v>
      </c>
      <c r="AE754" s="93">
        <v>0</v>
      </c>
      <c r="AF754" s="93">
        <v>0</v>
      </c>
      <c r="AG754" s="93">
        <v>0</v>
      </c>
      <c r="AH754" s="9">
        <v>0</v>
      </c>
      <c r="AI754" s="9">
        <v>0</v>
      </c>
      <c r="AJ754" s="9">
        <v>0</v>
      </c>
      <c r="AK754" s="93">
        <v>0</v>
      </c>
      <c r="AL754" s="93">
        <v>0</v>
      </c>
      <c r="AM754" s="93">
        <v>0</v>
      </c>
      <c r="AN754" s="93">
        <v>0</v>
      </c>
      <c r="AO754" s="93">
        <v>0</v>
      </c>
      <c r="AP754" s="93">
        <v>0</v>
      </c>
      <c r="AQ754" s="93">
        <v>0</v>
      </c>
      <c r="AR754" s="93">
        <v>0</v>
      </c>
      <c r="AS754" s="93">
        <v>0</v>
      </c>
      <c r="AT754" s="93">
        <v>0</v>
      </c>
      <c r="AU754" s="9">
        <v>0</v>
      </c>
      <c r="AV754" s="637"/>
    </row>
    <row r="755" spans="1:48">
      <c r="A755" s="582"/>
      <c r="B755" s="536"/>
      <c r="C755" s="654"/>
      <c r="D755" s="615"/>
      <c r="E755" s="618"/>
      <c r="F755" s="539"/>
      <c r="G755" s="539"/>
      <c r="H755" s="539"/>
      <c r="I755" s="539"/>
      <c r="J755" s="533"/>
      <c r="K755" s="533"/>
      <c r="L755" s="609"/>
      <c r="M755" s="564"/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  <c r="U755" s="9">
        <f t="shared" si="347"/>
        <v>0</v>
      </c>
      <c r="V755" s="204" t="s">
        <v>51</v>
      </c>
      <c r="W755" s="93">
        <v>0</v>
      </c>
      <c r="X755" s="93">
        <v>0</v>
      </c>
      <c r="Y755" s="93">
        <v>0</v>
      </c>
      <c r="Z755" s="93">
        <v>0</v>
      </c>
      <c r="AA755" s="93">
        <v>0</v>
      </c>
      <c r="AB755" s="93">
        <v>0</v>
      </c>
      <c r="AC755" s="93">
        <v>0</v>
      </c>
      <c r="AD755" s="93">
        <v>0</v>
      </c>
      <c r="AE755" s="93">
        <v>0</v>
      </c>
      <c r="AF755" s="93">
        <v>0</v>
      </c>
      <c r="AG755" s="93">
        <v>0</v>
      </c>
      <c r="AH755" s="9">
        <v>0</v>
      </c>
      <c r="AI755" s="9">
        <v>0</v>
      </c>
      <c r="AJ755" s="9">
        <v>0</v>
      </c>
      <c r="AK755" s="93">
        <v>0</v>
      </c>
      <c r="AL755" s="93">
        <v>0</v>
      </c>
      <c r="AM755" s="93">
        <v>0</v>
      </c>
      <c r="AN755" s="93">
        <v>0</v>
      </c>
      <c r="AO755" s="93">
        <v>0</v>
      </c>
      <c r="AP755" s="93">
        <v>0</v>
      </c>
      <c r="AQ755" s="93">
        <v>0</v>
      </c>
      <c r="AR755" s="93">
        <v>0</v>
      </c>
      <c r="AS755" s="93">
        <v>0</v>
      </c>
      <c r="AT755" s="93">
        <v>0</v>
      </c>
      <c r="AU755" s="9">
        <v>0</v>
      </c>
      <c r="AV755" s="637"/>
    </row>
    <row r="756" spans="1:48" ht="15.75" customHeight="1">
      <c r="A756" s="582"/>
      <c r="B756" s="536"/>
      <c r="C756" s="654"/>
      <c r="D756" s="615"/>
      <c r="E756" s="618"/>
      <c r="F756" s="539"/>
      <c r="G756" s="539"/>
      <c r="H756" s="539"/>
      <c r="I756" s="539"/>
      <c r="J756" s="533"/>
      <c r="K756" s="533"/>
      <c r="L756" s="609"/>
      <c r="M756" s="564"/>
      <c r="N756" s="85">
        <v>0</v>
      </c>
      <c r="O756" s="85">
        <v>0</v>
      </c>
      <c r="P756" s="85">
        <v>0</v>
      </c>
      <c r="Q756" s="85">
        <v>0</v>
      </c>
      <c r="R756" s="85">
        <v>0</v>
      </c>
      <c r="S756" s="85">
        <v>0</v>
      </c>
      <c r="T756" s="85">
        <v>0</v>
      </c>
      <c r="U756" s="9">
        <f t="shared" si="347"/>
        <v>0</v>
      </c>
      <c r="V756" s="204" t="s">
        <v>52</v>
      </c>
      <c r="W756" s="191">
        <v>0</v>
      </c>
      <c r="X756" s="191">
        <v>0</v>
      </c>
      <c r="Y756" s="191">
        <v>0</v>
      </c>
      <c r="Z756" s="191">
        <v>0</v>
      </c>
      <c r="AA756" s="191">
        <v>0</v>
      </c>
      <c r="AB756" s="191">
        <v>0</v>
      </c>
      <c r="AC756" s="191">
        <v>0</v>
      </c>
      <c r="AD756" s="191">
        <v>0</v>
      </c>
      <c r="AE756" s="191">
        <v>0</v>
      </c>
      <c r="AF756" s="191">
        <v>0</v>
      </c>
      <c r="AG756" s="191">
        <v>0</v>
      </c>
      <c r="AH756" s="85">
        <v>0</v>
      </c>
      <c r="AI756" s="85">
        <v>0</v>
      </c>
      <c r="AJ756" s="85">
        <v>0</v>
      </c>
      <c r="AK756" s="191">
        <v>0</v>
      </c>
      <c r="AL756" s="191">
        <v>0</v>
      </c>
      <c r="AM756" s="191">
        <v>0</v>
      </c>
      <c r="AN756" s="191">
        <v>0</v>
      </c>
      <c r="AO756" s="191">
        <v>0</v>
      </c>
      <c r="AP756" s="191">
        <v>0</v>
      </c>
      <c r="AQ756" s="191">
        <v>0</v>
      </c>
      <c r="AR756" s="191">
        <v>0</v>
      </c>
      <c r="AS756" s="191">
        <v>0</v>
      </c>
      <c r="AT756" s="191">
        <v>0</v>
      </c>
      <c r="AU756" s="85">
        <v>0</v>
      </c>
      <c r="AV756" s="638"/>
    </row>
    <row r="757" spans="1:48">
      <c r="A757" s="582"/>
      <c r="B757" s="537"/>
      <c r="C757" s="655"/>
      <c r="D757" s="616"/>
      <c r="E757" s="619"/>
      <c r="F757" s="540"/>
      <c r="G757" s="540"/>
      <c r="H757" s="540"/>
      <c r="I757" s="540"/>
      <c r="J757" s="534"/>
      <c r="K757" s="534"/>
      <c r="L757" s="610"/>
      <c r="M757" s="565"/>
      <c r="N757" s="87">
        <f>SUM(N752:N756)</f>
        <v>0</v>
      </c>
      <c r="O757" s="87">
        <f t="shared" ref="O757:T757" si="348">SUM(O752:O756)</f>
        <v>0</v>
      </c>
      <c r="P757" s="87">
        <f t="shared" si="348"/>
        <v>0</v>
      </c>
      <c r="Q757" s="185">
        <f t="shared" si="348"/>
        <v>2.4004400000000001</v>
      </c>
      <c r="R757" s="185">
        <f t="shared" si="348"/>
        <v>4.4622999999999999</v>
      </c>
      <c r="S757" s="185">
        <f t="shared" si="348"/>
        <v>0</v>
      </c>
      <c r="T757" s="185">
        <f t="shared" si="348"/>
        <v>0</v>
      </c>
      <c r="U757" s="185">
        <f t="shared" si="347"/>
        <v>6.8627400000000005</v>
      </c>
      <c r="V757" s="177" t="s">
        <v>11</v>
      </c>
      <c r="W757" s="200">
        <f t="shared" ref="W757:AU757" si="349">SUM(W752:W756)</f>
        <v>2400.44</v>
      </c>
      <c r="X757" s="200">
        <f t="shared" si="349"/>
        <v>0</v>
      </c>
      <c r="Y757" s="200">
        <f t="shared" si="349"/>
        <v>0</v>
      </c>
      <c r="Z757" s="200">
        <f t="shared" si="349"/>
        <v>0</v>
      </c>
      <c r="AA757" s="200">
        <f t="shared" si="349"/>
        <v>0</v>
      </c>
      <c r="AB757" s="200">
        <f t="shared" si="349"/>
        <v>0</v>
      </c>
      <c r="AC757" s="200">
        <f t="shared" si="349"/>
        <v>0</v>
      </c>
      <c r="AD757" s="200">
        <f t="shared" si="349"/>
        <v>0</v>
      </c>
      <c r="AE757" s="200">
        <f t="shared" si="349"/>
        <v>0</v>
      </c>
      <c r="AF757" s="200">
        <f t="shared" si="349"/>
        <v>0</v>
      </c>
      <c r="AG757" s="200">
        <f t="shared" si="349"/>
        <v>0</v>
      </c>
      <c r="AH757" s="201">
        <f t="shared" si="349"/>
        <v>0</v>
      </c>
      <c r="AI757" s="201">
        <f t="shared" si="349"/>
        <v>0</v>
      </c>
      <c r="AJ757" s="201">
        <f t="shared" si="349"/>
        <v>0</v>
      </c>
      <c r="AK757" s="200">
        <f t="shared" si="349"/>
        <v>0</v>
      </c>
      <c r="AL757" s="200">
        <f t="shared" si="349"/>
        <v>0</v>
      </c>
      <c r="AM757" s="200">
        <f t="shared" si="349"/>
        <v>0</v>
      </c>
      <c r="AN757" s="200">
        <f t="shared" si="349"/>
        <v>0</v>
      </c>
      <c r="AO757" s="200">
        <f t="shared" si="349"/>
        <v>0</v>
      </c>
      <c r="AP757" s="200">
        <f t="shared" si="349"/>
        <v>0</v>
      </c>
      <c r="AQ757" s="200">
        <f t="shared" si="349"/>
        <v>0</v>
      </c>
      <c r="AR757" s="200">
        <f t="shared" si="349"/>
        <v>0</v>
      </c>
      <c r="AS757" s="200">
        <f t="shared" si="349"/>
        <v>0</v>
      </c>
      <c r="AT757" s="200">
        <f t="shared" si="349"/>
        <v>0</v>
      </c>
      <c r="AU757" s="201">
        <f t="shared" si="349"/>
        <v>0</v>
      </c>
      <c r="AV757" s="332"/>
    </row>
    <row r="758" spans="1:48" ht="15.75" customHeight="1">
      <c r="A758" s="582"/>
      <c r="B758" s="587" t="s">
        <v>759</v>
      </c>
      <c r="C758" s="653" t="s">
        <v>760</v>
      </c>
      <c r="D758" s="576" t="s">
        <v>662</v>
      </c>
      <c r="E758" s="569" t="s">
        <v>761</v>
      </c>
      <c r="F758" s="6"/>
      <c r="G758" s="6" t="s">
        <v>20</v>
      </c>
      <c r="H758" s="6" t="s">
        <v>303</v>
      </c>
      <c r="I758" s="6" t="s">
        <v>58</v>
      </c>
      <c r="J758" s="560">
        <v>2022</v>
      </c>
      <c r="K758" s="560">
        <v>2023</v>
      </c>
      <c r="L758" s="563">
        <v>13.855</v>
      </c>
      <c r="M758" s="563">
        <f>Q763+R763+S763+T763</f>
        <v>13.855640000000001</v>
      </c>
      <c r="N758" s="9">
        <v>0</v>
      </c>
      <c r="O758" s="9">
        <v>0</v>
      </c>
      <c r="P758" s="9">
        <v>0</v>
      </c>
      <c r="Q758" s="9">
        <v>2.8042699999999998</v>
      </c>
      <c r="R758" s="9">
        <v>11.05137</v>
      </c>
      <c r="S758" s="9">
        <v>0</v>
      </c>
      <c r="T758" s="9">
        <v>0</v>
      </c>
      <c r="U758" s="9">
        <f>SUM(N758:T758)</f>
        <v>13.855640000000001</v>
      </c>
      <c r="V758" s="204" t="s">
        <v>3</v>
      </c>
      <c r="W758" s="93">
        <v>2804.27</v>
      </c>
      <c r="X758" s="93">
        <v>0</v>
      </c>
      <c r="Y758" s="93">
        <v>0</v>
      </c>
      <c r="Z758" s="93">
        <v>0</v>
      </c>
      <c r="AA758" s="93">
        <v>0</v>
      </c>
      <c r="AB758" s="93">
        <v>0</v>
      </c>
      <c r="AC758" s="93">
        <v>0</v>
      </c>
      <c r="AD758" s="93">
        <v>0</v>
      </c>
      <c r="AE758" s="93">
        <v>0</v>
      </c>
      <c r="AF758" s="93">
        <v>0</v>
      </c>
      <c r="AG758" s="93">
        <v>0</v>
      </c>
      <c r="AH758" s="9">
        <v>0</v>
      </c>
      <c r="AI758" s="9">
        <v>0</v>
      </c>
      <c r="AJ758" s="9">
        <v>0</v>
      </c>
      <c r="AK758" s="93">
        <v>0</v>
      </c>
      <c r="AL758" s="93">
        <v>0</v>
      </c>
      <c r="AM758" s="93">
        <v>0</v>
      </c>
      <c r="AN758" s="93">
        <v>0</v>
      </c>
      <c r="AO758" s="93">
        <v>0</v>
      </c>
      <c r="AP758" s="93">
        <v>0</v>
      </c>
      <c r="AQ758" s="93">
        <v>0</v>
      </c>
      <c r="AR758" s="93">
        <v>0</v>
      </c>
      <c r="AS758" s="93">
        <v>0</v>
      </c>
      <c r="AT758" s="93">
        <v>0</v>
      </c>
      <c r="AU758" s="9">
        <v>0</v>
      </c>
      <c r="AV758" s="636" t="s">
        <v>1004</v>
      </c>
    </row>
    <row r="759" spans="1:48" ht="20.25" customHeight="1">
      <c r="A759" s="582"/>
      <c r="B759" s="588"/>
      <c r="C759" s="654"/>
      <c r="D759" s="577"/>
      <c r="E759" s="570"/>
      <c r="F759" s="96" t="s">
        <v>19</v>
      </c>
      <c r="G759" s="96" t="s">
        <v>22</v>
      </c>
      <c r="H759" s="96" t="s">
        <v>324</v>
      </c>
      <c r="I759" s="96" t="s">
        <v>324</v>
      </c>
      <c r="J759" s="561"/>
      <c r="K759" s="561"/>
      <c r="L759" s="564"/>
      <c r="M759" s="564"/>
      <c r="N759" s="83">
        <v>0</v>
      </c>
      <c r="O759" s="83">
        <v>0</v>
      </c>
      <c r="P759" s="83">
        <v>0</v>
      </c>
      <c r="Q759" s="83">
        <v>0</v>
      </c>
      <c r="R759" s="83">
        <v>0</v>
      </c>
      <c r="S759" s="83">
        <v>0</v>
      </c>
      <c r="T759" s="83">
        <v>0</v>
      </c>
      <c r="U759" s="83">
        <f t="shared" ref="U759:U763" si="350">SUM(N759:T759)</f>
        <v>0</v>
      </c>
      <c r="V759" s="171" t="s">
        <v>8</v>
      </c>
      <c r="W759" s="192">
        <v>0</v>
      </c>
      <c r="X759" s="192">
        <v>0</v>
      </c>
      <c r="Y759" s="192">
        <v>0</v>
      </c>
      <c r="Z759" s="192">
        <v>0</v>
      </c>
      <c r="AA759" s="192">
        <v>0</v>
      </c>
      <c r="AB759" s="192">
        <v>0</v>
      </c>
      <c r="AC759" s="192">
        <v>0</v>
      </c>
      <c r="AD759" s="192">
        <v>0</v>
      </c>
      <c r="AE759" s="192">
        <v>0</v>
      </c>
      <c r="AF759" s="192">
        <v>0</v>
      </c>
      <c r="AG759" s="192">
        <v>0</v>
      </c>
      <c r="AH759" s="83">
        <v>0</v>
      </c>
      <c r="AI759" s="83">
        <v>0</v>
      </c>
      <c r="AJ759" s="83">
        <v>0</v>
      </c>
      <c r="AK759" s="192">
        <v>0</v>
      </c>
      <c r="AL759" s="192">
        <v>0</v>
      </c>
      <c r="AM759" s="192">
        <v>0</v>
      </c>
      <c r="AN759" s="192">
        <v>0</v>
      </c>
      <c r="AO759" s="192">
        <v>0</v>
      </c>
      <c r="AP759" s="192">
        <v>0</v>
      </c>
      <c r="AQ759" s="192">
        <v>0</v>
      </c>
      <c r="AR759" s="192">
        <v>0</v>
      </c>
      <c r="AS759" s="192">
        <v>0</v>
      </c>
      <c r="AT759" s="192">
        <v>0</v>
      </c>
      <c r="AU759" s="83">
        <v>0</v>
      </c>
      <c r="AV759" s="637"/>
    </row>
    <row r="760" spans="1:48" ht="18.75" customHeight="1">
      <c r="A760" s="582"/>
      <c r="B760" s="588"/>
      <c r="C760" s="654"/>
      <c r="D760" s="577"/>
      <c r="E760" s="570"/>
      <c r="F760" s="566" t="s">
        <v>39</v>
      </c>
      <c r="G760" s="566" t="s">
        <v>21</v>
      </c>
      <c r="H760" s="566" t="s">
        <v>375</v>
      </c>
      <c r="I760" s="566" t="s">
        <v>366</v>
      </c>
      <c r="J760" s="561"/>
      <c r="K760" s="561"/>
      <c r="L760" s="564"/>
      <c r="M760" s="564"/>
      <c r="N760" s="83">
        <v>0</v>
      </c>
      <c r="O760" s="83">
        <v>0</v>
      </c>
      <c r="P760" s="83">
        <v>0</v>
      </c>
      <c r="Q760" s="83">
        <v>0</v>
      </c>
      <c r="R760" s="83">
        <v>0</v>
      </c>
      <c r="S760" s="83">
        <v>0</v>
      </c>
      <c r="T760" s="83">
        <v>0</v>
      </c>
      <c r="U760" s="83">
        <f>SUM(N760:T760)</f>
        <v>0</v>
      </c>
      <c r="V760" s="170" t="s">
        <v>50</v>
      </c>
      <c r="W760" s="192">
        <v>0</v>
      </c>
      <c r="X760" s="192">
        <v>0</v>
      </c>
      <c r="Y760" s="192">
        <v>0</v>
      </c>
      <c r="Z760" s="192">
        <v>0</v>
      </c>
      <c r="AA760" s="192">
        <v>0</v>
      </c>
      <c r="AB760" s="192">
        <v>0</v>
      </c>
      <c r="AC760" s="192">
        <v>0</v>
      </c>
      <c r="AD760" s="192">
        <v>0</v>
      </c>
      <c r="AE760" s="192">
        <v>0</v>
      </c>
      <c r="AF760" s="192">
        <v>0</v>
      </c>
      <c r="AG760" s="192">
        <v>0</v>
      </c>
      <c r="AH760" s="83">
        <v>0</v>
      </c>
      <c r="AI760" s="83">
        <v>0</v>
      </c>
      <c r="AJ760" s="83">
        <v>0</v>
      </c>
      <c r="AK760" s="192">
        <v>0</v>
      </c>
      <c r="AL760" s="192">
        <v>0</v>
      </c>
      <c r="AM760" s="192">
        <v>0</v>
      </c>
      <c r="AN760" s="192">
        <v>0</v>
      </c>
      <c r="AO760" s="192">
        <v>0</v>
      </c>
      <c r="AP760" s="192">
        <v>0</v>
      </c>
      <c r="AQ760" s="192">
        <v>0</v>
      </c>
      <c r="AR760" s="192">
        <v>0</v>
      </c>
      <c r="AS760" s="192">
        <v>0</v>
      </c>
      <c r="AT760" s="192">
        <v>0</v>
      </c>
      <c r="AU760" s="83">
        <v>0</v>
      </c>
      <c r="AV760" s="637"/>
    </row>
    <row r="761" spans="1:48">
      <c r="A761" s="582"/>
      <c r="B761" s="588"/>
      <c r="C761" s="654"/>
      <c r="D761" s="577"/>
      <c r="E761" s="570"/>
      <c r="F761" s="567"/>
      <c r="G761" s="567"/>
      <c r="H761" s="567"/>
      <c r="I761" s="567"/>
      <c r="J761" s="561"/>
      <c r="K761" s="561"/>
      <c r="L761" s="564"/>
      <c r="M761" s="564"/>
      <c r="N761" s="83">
        <v>0</v>
      </c>
      <c r="O761" s="83">
        <v>0</v>
      </c>
      <c r="P761" s="83">
        <v>0</v>
      </c>
      <c r="Q761" s="83">
        <v>0</v>
      </c>
      <c r="R761" s="83">
        <v>0</v>
      </c>
      <c r="S761" s="83">
        <v>0</v>
      </c>
      <c r="T761" s="83">
        <v>0</v>
      </c>
      <c r="U761" s="83">
        <f t="shared" si="350"/>
        <v>0</v>
      </c>
      <c r="V761" s="170" t="s">
        <v>51</v>
      </c>
      <c r="W761" s="192">
        <v>0</v>
      </c>
      <c r="X761" s="192">
        <v>0</v>
      </c>
      <c r="Y761" s="192">
        <v>0</v>
      </c>
      <c r="Z761" s="192">
        <v>0</v>
      </c>
      <c r="AA761" s="192">
        <v>0</v>
      </c>
      <c r="AB761" s="192">
        <v>0</v>
      </c>
      <c r="AC761" s="192">
        <v>0</v>
      </c>
      <c r="AD761" s="192">
        <v>0</v>
      </c>
      <c r="AE761" s="192">
        <v>0</v>
      </c>
      <c r="AF761" s="192">
        <v>0</v>
      </c>
      <c r="AG761" s="192">
        <v>0</v>
      </c>
      <c r="AH761" s="83">
        <v>0</v>
      </c>
      <c r="AI761" s="83">
        <v>0</v>
      </c>
      <c r="AJ761" s="83">
        <v>0</v>
      </c>
      <c r="AK761" s="192">
        <v>0</v>
      </c>
      <c r="AL761" s="192">
        <v>0</v>
      </c>
      <c r="AM761" s="192">
        <v>0</v>
      </c>
      <c r="AN761" s="192">
        <v>0</v>
      </c>
      <c r="AO761" s="192">
        <v>0</v>
      </c>
      <c r="AP761" s="192">
        <v>0</v>
      </c>
      <c r="AQ761" s="192">
        <v>0</v>
      </c>
      <c r="AR761" s="192">
        <v>0</v>
      </c>
      <c r="AS761" s="192">
        <v>0</v>
      </c>
      <c r="AT761" s="192">
        <v>0</v>
      </c>
      <c r="AU761" s="83">
        <v>0</v>
      </c>
      <c r="AV761" s="637"/>
    </row>
    <row r="762" spans="1:48">
      <c r="A762" s="582"/>
      <c r="B762" s="588"/>
      <c r="C762" s="654"/>
      <c r="D762" s="577"/>
      <c r="E762" s="570"/>
      <c r="F762" s="567"/>
      <c r="G762" s="567"/>
      <c r="H762" s="567"/>
      <c r="I762" s="567"/>
      <c r="J762" s="561"/>
      <c r="K762" s="561"/>
      <c r="L762" s="564"/>
      <c r="M762" s="564"/>
      <c r="N762" s="86">
        <v>0</v>
      </c>
      <c r="O762" s="86">
        <v>0</v>
      </c>
      <c r="P762" s="86">
        <v>0</v>
      </c>
      <c r="Q762" s="86">
        <v>0</v>
      </c>
      <c r="R762" s="86">
        <v>0</v>
      </c>
      <c r="S762" s="86">
        <v>0</v>
      </c>
      <c r="T762" s="86">
        <v>0</v>
      </c>
      <c r="U762" s="83">
        <f t="shared" si="350"/>
        <v>0</v>
      </c>
      <c r="V762" s="170" t="s">
        <v>52</v>
      </c>
      <c r="W762" s="207">
        <v>0</v>
      </c>
      <c r="X762" s="207">
        <v>0</v>
      </c>
      <c r="Y762" s="207">
        <v>0</v>
      </c>
      <c r="Z762" s="207">
        <v>0</v>
      </c>
      <c r="AA762" s="207">
        <v>0</v>
      </c>
      <c r="AB762" s="207">
        <v>0</v>
      </c>
      <c r="AC762" s="207">
        <v>0</v>
      </c>
      <c r="AD762" s="207">
        <v>0</v>
      </c>
      <c r="AE762" s="207">
        <v>0</v>
      </c>
      <c r="AF762" s="207">
        <v>0</v>
      </c>
      <c r="AG762" s="207">
        <v>0</v>
      </c>
      <c r="AH762" s="86">
        <v>0</v>
      </c>
      <c r="AI762" s="86">
        <v>0</v>
      </c>
      <c r="AJ762" s="86">
        <v>0</v>
      </c>
      <c r="AK762" s="207">
        <v>0</v>
      </c>
      <c r="AL762" s="207">
        <v>0</v>
      </c>
      <c r="AM762" s="207">
        <v>0</v>
      </c>
      <c r="AN762" s="207">
        <v>0</v>
      </c>
      <c r="AO762" s="207">
        <v>0</v>
      </c>
      <c r="AP762" s="207">
        <v>0</v>
      </c>
      <c r="AQ762" s="207">
        <v>0</v>
      </c>
      <c r="AR762" s="207">
        <v>0</v>
      </c>
      <c r="AS762" s="207">
        <v>0</v>
      </c>
      <c r="AT762" s="207">
        <v>0</v>
      </c>
      <c r="AU762" s="86">
        <v>0</v>
      </c>
      <c r="AV762" s="638"/>
    </row>
    <row r="763" spans="1:48">
      <c r="A763" s="583"/>
      <c r="B763" s="589"/>
      <c r="C763" s="655"/>
      <c r="D763" s="578"/>
      <c r="E763" s="571"/>
      <c r="F763" s="568"/>
      <c r="G763" s="568"/>
      <c r="H763" s="568"/>
      <c r="I763" s="568"/>
      <c r="J763" s="562"/>
      <c r="K763" s="562"/>
      <c r="L763" s="565"/>
      <c r="M763" s="565"/>
      <c r="N763" s="88">
        <f>SUM(N758:N762)</f>
        <v>0</v>
      </c>
      <c r="O763" s="88">
        <f t="shared" ref="O763:T763" si="351">SUM(O758:O762)</f>
        <v>0</v>
      </c>
      <c r="P763" s="88">
        <f t="shared" si="351"/>
        <v>0</v>
      </c>
      <c r="Q763" s="185">
        <f t="shared" si="351"/>
        <v>2.8042699999999998</v>
      </c>
      <c r="R763" s="185">
        <f t="shared" si="351"/>
        <v>11.05137</v>
      </c>
      <c r="S763" s="185">
        <f t="shared" si="351"/>
        <v>0</v>
      </c>
      <c r="T763" s="185">
        <f t="shared" si="351"/>
        <v>0</v>
      </c>
      <c r="U763" s="185">
        <f t="shared" si="350"/>
        <v>13.855640000000001</v>
      </c>
      <c r="V763" s="177" t="s">
        <v>11</v>
      </c>
      <c r="W763" s="200">
        <f t="shared" ref="W763:AU763" si="352">SUM(W758:W762)</f>
        <v>2804.27</v>
      </c>
      <c r="X763" s="200">
        <f t="shared" si="352"/>
        <v>0</v>
      </c>
      <c r="Y763" s="200">
        <f t="shared" si="352"/>
        <v>0</v>
      </c>
      <c r="Z763" s="200">
        <f t="shared" si="352"/>
        <v>0</v>
      </c>
      <c r="AA763" s="200">
        <f t="shared" si="352"/>
        <v>0</v>
      </c>
      <c r="AB763" s="200">
        <f t="shared" si="352"/>
        <v>0</v>
      </c>
      <c r="AC763" s="200">
        <f t="shared" si="352"/>
        <v>0</v>
      </c>
      <c r="AD763" s="200">
        <f t="shared" si="352"/>
        <v>0</v>
      </c>
      <c r="AE763" s="200">
        <f t="shared" si="352"/>
        <v>0</v>
      </c>
      <c r="AF763" s="200">
        <f t="shared" si="352"/>
        <v>0</v>
      </c>
      <c r="AG763" s="200">
        <f t="shared" si="352"/>
        <v>0</v>
      </c>
      <c r="AH763" s="201">
        <f t="shared" si="352"/>
        <v>0</v>
      </c>
      <c r="AI763" s="201">
        <f t="shared" si="352"/>
        <v>0</v>
      </c>
      <c r="AJ763" s="201">
        <f t="shared" si="352"/>
        <v>0</v>
      </c>
      <c r="AK763" s="200">
        <f t="shared" si="352"/>
        <v>0</v>
      </c>
      <c r="AL763" s="200">
        <f t="shared" si="352"/>
        <v>0</v>
      </c>
      <c r="AM763" s="200">
        <f t="shared" si="352"/>
        <v>0</v>
      </c>
      <c r="AN763" s="200">
        <f t="shared" si="352"/>
        <v>0</v>
      </c>
      <c r="AO763" s="200">
        <f t="shared" si="352"/>
        <v>0</v>
      </c>
      <c r="AP763" s="200">
        <f t="shared" si="352"/>
        <v>0</v>
      </c>
      <c r="AQ763" s="200">
        <f t="shared" si="352"/>
        <v>0</v>
      </c>
      <c r="AR763" s="200">
        <f t="shared" si="352"/>
        <v>0</v>
      </c>
      <c r="AS763" s="200">
        <f t="shared" si="352"/>
        <v>0</v>
      </c>
      <c r="AT763" s="200">
        <f t="shared" si="352"/>
        <v>0</v>
      </c>
      <c r="AU763" s="201">
        <f t="shared" si="352"/>
        <v>0</v>
      </c>
      <c r="AV763" s="332"/>
    </row>
    <row r="764" spans="1:48" ht="19.5" hidden="1" customHeight="1">
      <c r="A764" s="556" t="s">
        <v>643</v>
      </c>
      <c r="B764" s="557"/>
      <c r="C764" s="557"/>
      <c r="D764" s="557"/>
      <c r="E764" s="557"/>
      <c r="F764" s="557"/>
      <c r="G764" s="557"/>
      <c r="H764" s="557"/>
      <c r="I764" s="557"/>
      <c r="J764" s="557"/>
      <c r="K764" s="557"/>
      <c r="L764" s="557"/>
      <c r="M764" s="557"/>
      <c r="N764" s="557"/>
      <c r="O764" s="557"/>
      <c r="P764" s="557"/>
      <c r="Q764" s="557"/>
      <c r="R764" s="557"/>
      <c r="S764" s="557"/>
      <c r="T764" s="557"/>
      <c r="U764" s="557"/>
      <c r="V764" s="557"/>
      <c r="W764" s="558"/>
      <c r="X764" s="558"/>
      <c r="Y764" s="558"/>
      <c r="Z764" s="558"/>
      <c r="AA764" s="558"/>
      <c r="AB764" s="558"/>
      <c r="AC764" s="558"/>
      <c r="AD764" s="558"/>
      <c r="AE764" s="558"/>
      <c r="AF764" s="558"/>
      <c r="AG764" s="558"/>
      <c r="AH764" s="558"/>
      <c r="AI764" s="558"/>
      <c r="AJ764" s="558"/>
      <c r="AK764" s="558"/>
      <c r="AL764" s="558"/>
      <c r="AM764" s="558"/>
      <c r="AN764" s="558"/>
      <c r="AO764" s="558"/>
      <c r="AP764" s="558"/>
      <c r="AQ764" s="558"/>
      <c r="AR764" s="558"/>
      <c r="AS764" s="558"/>
      <c r="AT764" s="558"/>
      <c r="AU764" s="558"/>
      <c r="AV764" s="559"/>
    </row>
    <row r="765" spans="1:48" ht="15.75" customHeight="1">
      <c r="A765" s="584" t="s">
        <v>54</v>
      </c>
      <c r="B765" s="587" t="s">
        <v>762</v>
      </c>
      <c r="C765" s="653" t="s">
        <v>763</v>
      </c>
      <c r="D765" s="576" t="s">
        <v>662</v>
      </c>
      <c r="E765" s="569" t="s">
        <v>683</v>
      </c>
      <c r="F765" s="6" t="s">
        <v>18</v>
      </c>
      <c r="G765" s="6" t="s">
        <v>20</v>
      </c>
      <c r="H765" s="6" t="s">
        <v>303</v>
      </c>
      <c r="I765" s="6" t="s">
        <v>724</v>
      </c>
      <c r="J765" s="560">
        <v>2023</v>
      </c>
      <c r="K765" s="560">
        <v>2025</v>
      </c>
      <c r="L765" s="563">
        <v>15.35</v>
      </c>
      <c r="M765" s="563">
        <f>Q770+R770+S770+T770</f>
        <v>2.2125000000000001E-3</v>
      </c>
      <c r="N765" s="9">
        <v>0</v>
      </c>
      <c r="O765" s="9">
        <v>0</v>
      </c>
      <c r="P765" s="9">
        <v>0</v>
      </c>
      <c r="Q765" s="9">
        <v>0</v>
      </c>
      <c r="R765" s="9">
        <v>7.3750000000000009E-4</v>
      </c>
      <c r="S765" s="9">
        <v>7.3750000000000009E-4</v>
      </c>
      <c r="T765" s="9">
        <v>7.3750000000000009E-4</v>
      </c>
      <c r="U765" s="9">
        <f>SUM(N765:T765)</f>
        <v>2.2125000000000001E-3</v>
      </c>
      <c r="V765" s="204" t="s">
        <v>3</v>
      </c>
      <c r="W765" s="93">
        <v>0</v>
      </c>
      <c r="X765" s="93">
        <v>0</v>
      </c>
      <c r="Y765" s="93">
        <v>0</v>
      </c>
      <c r="Z765" s="93">
        <v>0</v>
      </c>
      <c r="AA765" s="93">
        <v>0</v>
      </c>
      <c r="AB765" s="93">
        <v>0</v>
      </c>
      <c r="AC765" s="93">
        <v>0</v>
      </c>
      <c r="AD765" s="93">
        <v>0</v>
      </c>
      <c r="AE765" s="93">
        <v>0</v>
      </c>
      <c r="AF765" s="93">
        <v>0</v>
      </c>
      <c r="AG765" s="93">
        <v>0</v>
      </c>
      <c r="AH765" s="9">
        <v>0</v>
      </c>
      <c r="AI765" s="9">
        <v>0</v>
      </c>
      <c r="AJ765" s="9">
        <v>0</v>
      </c>
      <c r="AK765" s="93">
        <v>0</v>
      </c>
      <c r="AL765" s="93">
        <v>0</v>
      </c>
      <c r="AM765" s="93">
        <v>0</v>
      </c>
      <c r="AN765" s="93">
        <v>0</v>
      </c>
      <c r="AO765" s="93">
        <v>0</v>
      </c>
      <c r="AP765" s="93">
        <v>0</v>
      </c>
      <c r="AQ765" s="93">
        <v>0</v>
      </c>
      <c r="AR765" s="93">
        <v>0</v>
      </c>
      <c r="AS765" s="93">
        <v>0</v>
      </c>
      <c r="AT765" s="93">
        <v>0</v>
      </c>
      <c r="AU765" s="9">
        <v>0</v>
      </c>
      <c r="AV765" s="302"/>
    </row>
    <row r="766" spans="1:48" ht="15.75" customHeight="1">
      <c r="A766" s="585"/>
      <c r="B766" s="588"/>
      <c r="C766" s="654"/>
      <c r="D766" s="577"/>
      <c r="E766" s="570"/>
      <c r="F766" s="96" t="s">
        <v>19</v>
      </c>
      <c r="G766" s="96" t="s">
        <v>22</v>
      </c>
      <c r="H766" s="96" t="s">
        <v>764</v>
      </c>
      <c r="I766" s="96" t="s">
        <v>764</v>
      </c>
      <c r="J766" s="561"/>
      <c r="K766" s="561"/>
      <c r="L766" s="564"/>
      <c r="M766" s="564"/>
      <c r="N766" s="83">
        <v>0</v>
      </c>
      <c r="O766" s="83">
        <v>0</v>
      </c>
      <c r="P766" s="83">
        <v>0</v>
      </c>
      <c r="Q766" s="83">
        <v>0</v>
      </c>
      <c r="R766" s="83">
        <v>0</v>
      </c>
      <c r="S766" s="83">
        <v>0</v>
      </c>
      <c r="T766" s="83">
        <v>0</v>
      </c>
      <c r="U766" s="83">
        <f t="shared" ref="U766:U770" si="353">SUM(N766:T766)</f>
        <v>0</v>
      </c>
      <c r="V766" s="171" t="s">
        <v>8</v>
      </c>
      <c r="W766" s="192">
        <v>0</v>
      </c>
      <c r="X766" s="192">
        <v>0</v>
      </c>
      <c r="Y766" s="192">
        <v>0</v>
      </c>
      <c r="Z766" s="192">
        <v>0</v>
      </c>
      <c r="AA766" s="192">
        <v>0</v>
      </c>
      <c r="AB766" s="192">
        <v>0</v>
      </c>
      <c r="AC766" s="192">
        <v>0</v>
      </c>
      <c r="AD766" s="192">
        <v>0</v>
      </c>
      <c r="AE766" s="192">
        <v>0</v>
      </c>
      <c r="AF766" s="192">
        <v>0</v>
      </c>
      <c r="AG766" s="192">
        <v>0</v>
      </c>
      <c r="AH766" s="83">
        <v>0</v>
      </c>
      <c r="AI766" s="83">
        <v>0</v>
      </c>
      <c r="AJ766" s="83">
        <v>0</v>
      </c>
      <c r="AK766" s="192">
        <v>0</v>
      </c>
      <c r="AL766" s="192">
        <v>0</v>
      </c>
      <c r="AM766" s="192">
        <v>0</v>
      </c>
      <c r="AN766" s="192">
        <v>0</v>
      </c>
      <c r="AO766" s="192">
        <v>0</v>
      </c>
      <c r="AP766" s="192">
        <v>0</v>
      </c>
      <c r="AQ766" s="192">
        <v>0</v>
      </c>
      <c r="AR766" s="192">
        <v>0</v>
      </c>
      <c r="AS766" s="192">
        <v>0</v>
      </c>
      <c r="AT766" s="192">
        <v>0</v>
      </c>
      <c r="AU766" s="83">
        <v>0</v>
      </c>
      <c r="AV766" s="302"/>
    </row>
    <row r="767" spans="1:48" ht="15.75" customHeight="1">
      <c r="A767" s="585"/>
      <c r="B767" s="588"/>
      <c r="C767" s="654"/>
      <c r="D767" s="577"/>
      <c r="E767" s="570"/>
      <c r="F767" s="566" t="s">
        <v>39</v>
      </c>
      <c r="G767" s="566" t="s">
        <v>21</v>
      </c>
      <c r="H767" s="566" t="s">
        <v>375</v>
      </c>
      <c r="I767" s="566" t="s">
        <v>366</v>
      </c>
      <c r="J767" s="561"/>
      <c r="K767" s="561"/>
      <c r="L767" s="564"/>
      <c r="M767" s="564"/>
      <c r="N767" s="83">
        <v>0</v>
      </c>
      <c r="O767" s="83">
        <v>0</v>
      </c>
      <c r="P767" s="83">
        <v>0</v>
      </c>
      <c r="Q767" s="83">
        <v>0</v>
      </c>
      <c r="R767" s="83">
        <v>0</v>
      </c>
      <c r="S767" s="83">
        <v>0</v>
      </c>
      <c r="T767" s="83">
        <v>0</v>
      </c>
      <c r="U767" s="83">
        <f>SUM(N767:T767)</f>
        <v>0</v>
      </c>
      <c r="V767" s="170" t="s">
        <v>50</v>
      </c>
      <c r="W767" s="192">
        <v>0</v>
      </c>
      <c r="X767" s="192">
        <v>0</v>
      </c>
      <c r="Y767" s="192">
        <v>0</v>
      </c>
      <c r="Z767" s="192">
        <v>0</v>
      </c>
      <c r="AA767" s="192">
        <v>0</v>
      </c>
      <c r="AB767" s="192">
        <v>0</v>
      </c>
      <c r="AC767" s="192">
        <v>0</v>
      </c>
      <c r="AD767" s="192">
        <v>0</v>
      </c>
      <c r="AE767" s="192">
        <v>0</v>
      </c>
      <c r="AF767" s="192">
        <v>0</v>
      </c>
      <c r="AG767" s="192">
        <v>0</v>
      </c>
      <c r="AH767" s="83">
        <v>0</v>
      </c>
      <c r="AI767" s="83">
        <v>0</v>
      </c>
      <c r="AJ767" s="83">
        <v>0</v>
      </c>
      <c r="AK767" s="192">
        <v>0</v>
      </c>
      <c r="AL767" s="192">
        <v>0</v>
      </c>
      <c r="AM767" s="192">
        <v>0</v>
      </c>
      <c r="AN767" s="192">
        <v>0</v>
      </c>
      <c r="AO767" s="192">
        <v>0</v>
      </c>
      <c r="AP767" s="192">
        <v>0</v>
      </c>
      <c r="AQ767" s="192">
        <v>0</v>
      </c>
      <c r="AR767" s="192">
        <v>0</v>
      </c>
      <c r="AS767" s="192">
        <v>0</v>
      </c>
      <c r="AT767" s="192">
        <v>0</v>
      </c>
      <c r="AU767" s="83">
        <v>0</v>
      </c>
      <c r="AV767" s="302"/>
    </row>
    <row r="768" spans="1:48" ht="15.75" customHeight="1">
      <c r="A768" s="585"/>
      <c r="B768" s="588"/>
      <c r="C768" s="654"/>
      <c r="D768" s="577"/>
      <c r="E768" s="570"/>
      <c r="F768" s="567"/>
      <c r="G768" s="567"/>
      <c r="H768" s="567"/>
      <c r="I768" s="567"/>
      <c r="J768" s="561"/>
      <c r="K768" s="561"/>
      <c r="L768" s="564"/>
      <c r="M768" s="564"/>
      <c r="N768" s="83">
        <v>0</v>
      </c>
      <c r="O768" s="83">
        <v>0</v>
      </c>
      <c r="P768" s="83">
        <v>0</v>
      </c>
      <c r="Q768" s="83">
        <v>0</v>
      </c>
      <c r="R768" s="83">
        <v>0</v>
      </c>
      <c r="S768" s="83">
        <v>0</v>
      </c>
      <c r="T768" s="83">
        <v>0</v>
      </c>
      <c r="U768" s="83">
        <f t="shared" si="353"/>
        <v>0</v>
      </c>
      <c r="V768" s="170" t="s">
        <v>51</v>
      </c>
      <c r="W768" s="192">
        <v>0</v>
      </c>
      <c r="X768" s="192">
        <v>0</v>
      </c>
      <c r="Y768" s="192">
        <v>0</v>
      </c>
      <c r="Z768" s="192">
        <v>0</v>
      </c>
      <c r="AA768" s="192">
        <v>0</v>
      </c>
      <c r="AB768" s="192">
        <v>0</v>
      </c>
      <c r="AC768" s="192">
        <v>0</v>
      </c>
      <c r="AD768" s="192">
        <v>0</v>
      </c>
      <c r="AE768" s="192">
        <v>0</v>
      </c>
      <c r="AF768" s="192">
        <v>0</v>
      </c>
      <c r="AG768" s="192">
        <v>0</v>
      </c>
      <c r="AH768" s="83">
        <v>0</v>
      </c>
      <c r="AI768" s="83">
        <v>0</v>
      </c>
      <c r="AJ768" s="83">
        <v>0</v>
      </c>
      <c r="AK768" s="192">
        <v>0</v>
      </c>
      <c r="AL768" s="192">
        <v>0</v>
      </c>
      <c r="AM768" s="192">
        <v>0</v>
      </c>
      <c r="AN768" s="192">
        <v>0</v>
      </c>
      <c r="AO768" s="192">
        <v>0</v>
      </c>
      <c r="AP768" s="192">
        <v>0</v>
      </c>
      <c r="AQ768" s="192">
        <v>0</v>
      </c>
      <c r="AR768" s="192">
        <v>0</v>
      </c>
      <c r="AS768" s="192">
        <v>0</v>
      </c>
      <c r="AT768" s="192">
        <v>0</v>
      </c>
      <c r="AU768" s="83">
        <v>0</v>
      </c>
      <c r="AV768" s="302"/>
    </row>
    <row r="769" spans="1:48">
      <c r="A769" s="585"/>
      <c r="B769" s="588"/>
      <c r="C769" s="654"/>
      <c r="D769" s="577"/>
      <c r="E769" s="570"/>
      <c r="F769" s="567"/>
      <c r="G769" s="567"/>
      <c r="H769" s="567"/>
      <c r="I769" s="567"/>
      <c r="J769" s="561"/>
      <c r="K769" s="561"/>
      <c r="L769" s="564"/>
      <c r="M769" s="564"/>
      <c r="N769" s="86">
        <v>0</v>
      </c>
      <c r="O769" s="86">
        <v>0</v>
      </c>
      <c r="P769" s="86">
        <v>0</v>
      </c>
      <c r="Q769" s="86">
        <v>0</v>
      </c>
      <c r="R769" s="86">
        <v>0</v>
      </c>
      <c r="S769" s="86">
        <v>0</v>
      </c>
      <c r="T769" s="86">
        <v>0</v>
      </c>
      <c r="U769" s="83">
        <f t="shared" si="353"/>
        <v>0</v>
      </c>
      <c r="V769" s="170" t="s">
        <v>52</v>
      </c>
      <c r="W769" s="207">
        <v>0</v>
      </c>
      <c r="X769" s="207">
        <v>0</v>
      </c>
      <c r="Y769" s="207">
        <v>0</v>
      </c>
      <c r="Z769" s="207">
        <v>0</v>
      </c>
      <c r="AA769" s="207">
        <v>0</v>
      </c>
      <c r="AB769" s="207">
        <v>0</v>
      </c>
      <c r="AC769" s="207">
        <v>0</v>
      </c>
      <c r="AD769" s="207">
        <v>0</v>
      </c>
      <c r="AE769" s="207">
        <v>0</v>
      </c>
      <c r="AF769" s="207">
        <v>0</v>
      </c>
      <c r="AG769" s="207">
        <v>0</v>
      </c>
      <c r="AH769" s="86">
        <v>0</v>
      </c>
      <c r="AI769" s="86">
        <v>0</v>
      </c>
      <c r="AJ769" s="86">
        <v>0</v>
      </c>
      <c r="AK769" s="207">
        <v>0</v>
      </c>
      <c r="AL769" s="207">
        <v>0</v>
      </c>
      <c r="AM769" s="207">
        <v>0</v>
      </c>
      <c r="AN769" s="207">
        <v>0</v>
      </c>
      <c r="AO769" s="207">
        <v>0</v>
      </c>
      <c r="AP769" s="207">
        <v>0</v>
      </c>
      <c r="AQ769" s="207">
        <v>0</v>
      </c>
      <c r="AR769" s="207">
        <v>0</v>
      </c>
      <c r="AS769" s="207">
        <v>0</v>
      </c>
      <c r="AT769" s="207">
        <v>0</v>
      </c>
      <c r="AU769" s="86">
        <v>0</v>
      </c>
      <c r="AV769" s="302"/>
    </row>
    <row r="770" spans="1:48">
      <c r="A770" s="586"/>
      <c r="B770" s="589"/>
      <c r="C770" s="655"/>
      <c r="D770" s="578"/>
      <c r="E770" s="571"/>
      <c r="F770" s="568"/>
      <c r="G770" s="568"/>
      <c r="H770" s="568"/>
      <c r="I770" s="568"/>
      <c r="J770" s="562"/>
      <c r="K770" s="562"/>
      <c r="L770" s="565"/>
      <c r="M770" s="565"/>
      <c r="N770" s="88">
        <f>SUM(N765:N769)</f>
        <v>0</v>
      </c>
      <c r="O770" s="88">
        <f t="shared" ref="O770:T770" si="354">SUM(O765:O769)</f>
        <v>0</v>
      </c>
      <c r="P770" s="88">
        <f t="shared" si="354"/>
        <v>0</v>
      </c>
      <c r="Q770" s="185">
        <f t="shared" si="354"/>
        <v>0</v>
      </c>
      <c r="R770" s="185">
        <f t="shared" si="354"/>
        <v>7.3750000000000009E-4</v>
      </c>
      <c r="S770" s="185">
        <f t="shared" si="354"/>
        <v>7.3750000000000009E-4</v>
      </c>
      <c r="T770" s="185">
        <f t="shared" si="354"/>
        <v>7.3750000000000009E-4</v>
      </c>
      <c r="U770" s="185">
        <f t="shared" si="353"/>
        <v>2.2125000000000001E-3</v>
      </c>
      <c r="V770" s="177" t="s">
        <v>11</v>
      </c>
      <c r="W770" s="200">
        <f t="shared" ref="W770:AU770" si="355">SUM(W765:W769)</f>
        <v>0</v>
      </c>
      <c r="X770" s="200">
        <f t="shared" si="355"/>
        <v>0</v>
      </c>
      <c r="Y770" s="200">
        <f t="shared" si="355"/>
        <v>0</v>
      </c>
      <c r="Z770" s="200">
        <f t="shared" si="355"/>
        <v>0</v>
      </c>
      <c r="AA770" s="200">
        <f t="shared" si="355"/>
        <v>0</v>
      </c>
      <c r="AB770" s="200">
        <f t="shared" si="355"/>
        <v>0</v>
      </c>
      <c r="AC770" s="200">
        <f t="shared" si="355"/>
        <v>0</v>
      </c>
      <c r="AD770" s="200">
        <f t="shared" si="355"/>
        <v>0</v>
      </c>
      <c r="AE770" s="200">
        <f t="shared" si="355"/>
        <v>0</v>
      </c>
      <c r="AF770" s="200">
        <f t="shared" si="355"/>
        <v>0</v>
      </c>
      <c r="AG770" s="200">
        <f t="shared" si="355"/>
        <v>0</v>
      </c>
      <c r="AH770" s="201">
        <f t="shared" si="355"/>
        <v>0</v>
      </c>
      <c r="AI770" s="201">
        <f t="shared" si="355"/>
        <v>0</v>
      </c>
      <c r="AJ770" s="201">
        <f t="shared" si="355"/>
        <v>0</v>
      </c>
      <c r="AK770" s="200">
        <f t="shared" si="355"/>
        <v>0</v>
      </c>
      <c r="AL770" s="200">
        <f t="shared" si="355"/>
        <v>0</v>
      </c>
      <c r="AM770" s="200">
        <f t="shared" si="355"/>
        <v>0</v>
      </c>
      <c r="AN770" s="200">
        <f t="shared" si="355"/>
        <v>0</v>
      </c>
      <c r="AO770" s="200">
        <f t="shared" si="355"/>
        <v>0</v>
      </c>
      <c r="AP770" s="200">
        <f t="shared" si="355"/>
        <v>0</v>
      </c>
      <c r="AQ770" s="200">
        <f t="shared" si="355"/>
        <v>0</v>
      </c>
      <c r="AR770" s="200">
        <f t="shared" si="355"/>
        <v>0</v>
      </c>
      <c r="AS770" s="200">
        <f t="shared" si="355"/>
        <v>0</v>
      </c>
      <c r="AT770" s="200">
        <f t="shared" si="355"/>
        <v>0</v>
      </c>
      <c r="AU770" s="201">
        <f t="shared" si="355"/>
        <v>0</v>
      </c>
      <c r="AV770" s="332"/>
    </row>
    <row r="771" spans="1:48" ht="15.75" hidden="1" customHeight="1">
      <c r="A771" s="178"/>
      <c r="B771" s="625" t="s">
        <v>765</v>
      </c>
      <c r="C771" s="626"/>
      <c r="D771" s="626"/>
      <c r="E771" s="626"/>
      <c r="F771" s="626"/>
      <c r="G771" s="626"/>
      <c r="H771" s="626"/>
      <c r="I771" s="626"/>
      <c r="J771" s="626"/>
      <c r="K771" s="626"/>
      <c r="L771" s="626"/>
      <c r="M771" s="626"/>
      <c r="N771" s="626"/>
      <c r="O771" s="626"/>
      <c r="P771" s="626"/>
      <c r="Q771" s="626"/>
      <c r="R771" s="626"/>
      <c r="S771" s="626"/>
      <c r="T771" s="626"/>
      <c r="U771" s="626"/>
      <c r="V771" s="626"/>
      <c r="W771" s="461"/>
      <c r="X771" s="461"/>
      <c r="Y771" s="461"/>
      <c r="Z771" s="461"/>
      <c r="AA771" s="461"/>
      <c r="AB771" s="461"/>
      <c r="AC771" s="461"/>
      <c r="AD771" s="461"/>
      <c r="AE771" s="461"/>
      <c r="AF771" s="461"/>
      <c r="AG771" s="461"/>
      <c r="AH771" s="461"/>
      <c r="AI771" s="461"/>
      <c r="AJ771" s="461"/>
      <c r="AK771" s="461"/>
      <c r="AL771" s="461"/>
      <c r="AM771" s="461"/>
      <c r="AN771" s="461"/>
      <c r="AO771" s="461"/>
      <c r="AP771" s="461"/>
      <c r="AQ771" s="461"/>
      <c r="AR771" s="461"/>
      <c r="AS771" s="461"/>
      <c r="AT771" s="461"/>
      <c r="AU771" s="461"/>
      <c r="AV771" s="462"/>
    </row>
    <row r="772" spans="1:48" ht="15.75" customHeight="1">
      <c r="A772" s="471" t="s">
        <v>53</v>
      </c>
      <c r="B772" s="535" t="s">
        <v>428</v>
      </c>
      <c r="C772" s="653" t="s">
        <v>766</v>
      </c>
      <c r="D772" s="614" t="s">
        <v>630</v>
      </c>
      <c r="E772" s="617" t="s">
        <v>691</v>
      </c>
      <c r="F772" s="6" t="s">
        <v>18</v>
      </c>
      <c r="G772" s="6" t="s">
        <v>20</v>
      </c>
      <c r="H772" s="6" t="s">
        <v>297</v>
      </c>
      <c r="I772" s="6" t="s">
        <v>297</v>
      </c>
      <c r="J772" s="532">
        <v>2019</v>
      </c>
      <c r="K772" s="532">
        <v>2019</v>
      </c>
      <c r="L772" s="541">
        <v>5.6109999999999998</v>
      </c>
      <c r="M772" s="563">
        <f>Q777+R777+S777+T777</f>
        <v>0.41602999999999996</v>
      </c>
      <c r="N772" s="9">
        <v>0</v>
      </c>
      <c r="O772" s="9">
        <v>5.0374399999999993</v>
      </c>
      <c r="P772" s="9">
        <v>0.15759489000000029</v>
      </c>
      <c r="Q772" s="9">
        <v>0.41602999999999996</v>
      </c>
      <c r="R772" s="9">
        <v>0</v>
      </c>
      <c r="S772" s="9">
        <v>0</v>
      </c>
      <c r="T772" s="9">
        <v>0</v>
      </c>
      <c r="U772" s="9">
        <f>SUM(N772:T772)</f>
        <v>5.6110648899999997</v>
      </c>
      <c r="V772" s="204" t="s">
        <v>3</v>
      </c>
      <c r="W772" s="93">
        <v>416.03</v>
      </c>
      <c r="X772" s="93">
        <v>0</v>
      </c>
      <c r="Y772" s="93">
        <v>0</v>
      </c>
      <c r="Z772" s="93">
        <v>0</v>
      </c>
      <c r="AA772" s="93">
        <v>0</v>
      </c>
      <c r="AB772" s="93">
        <v>0</v>
      </c>
      <c r="AC772" s="93">
        <v>0</v>
      </c>
      <c r="AD772" s="93">
        <v>0</v>
      </c>
      <c r="AE772" s="93">
        <v>0</v>
      </c>
      <c r="AF772" s="93">
        <v>0</v>
      </c>
      <c r="AG772" s="93">
        <v>0</v>
      </c>
      <c r="AH772" s="9">
        <v>0</v>
      </c>
      <c r="AI772" s="9">
        <v>0</v>
      </c>
      <c r="AJ772" s="9">
        <v>0</v>
      </c>
      <c r="AK772" s="93">
        <v>0</v>
      </c>
      <c r="AL772" s="93">
        <v>0</v>
      </c>
      <c r="AM772" s="93">
        <v>0</v>
      </c>
      <c r="AN772" s="93">
        <v>0</v>
      </c>
      <c r="AO772" s="93">
        <v>0</v>
      </c>
      <c r="AP772" s="93">
        <v>0</v>
      </c>
      <c r="AQ772" s="93">
        <v>0</v>
      </c>
      <c r="AR772" s="93">
        <v>0</v>
      </c>
      <c r="AS772" s="93">
        <v>0</v>
      </c>
      <c r="AT772" s="93">
        <v>0</v>
      </c>
      <c r="AU772" s="9">
        <v>0</v>
      </c>
      <c r="AV772" s="636" t="s">
        <v>997</v>
      </c>
    </row>
    <row r="773" spans="1:48" ht="20.25" customHeight="1">
      <c r="A773" s="472"/>
      <c r="B773" s="536"/>
      <c r="C773" s="654"/>
      <c r="D773" s="615"/>
      <c r="E773" s="618"/>
      <c r="F773" s="6" t="s">
        <v>19</v>
      </c>
      <c r="G773" s="6" t="s">
        <v>22</v>
      </c>
      <c r="H773" s="6" t="s">
        <v>297</v>
      </c>
      <c r="I773" s="6" t="s">
        <v>297</v>
      </c>
      <c r="J773" s="533"/>
      <c r="K773" s="533"/>
      <c r="L773" s="609"/>
      <c r="M773" s="564"/>
      <c r="N773" s="9">
        <v>0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f t="shared" ref="U773:U777" si="356">SUM(N773:T773)</f>
        <v>0</v>
      </c>
      <c r="V773" s="172" t="s">
        <v>8</v>
      </c>
      <c r="W773" s="93">
        <v>0</v>
      </c>
      <c r="X773" s="93">
        <v>0</v>
      </c>
      <c r="Y773" s="93">
        <v>0</v>
      </c>
      <c r="Z773" s="93">
        <v>0</v>
      </c>
      <c r="AA773" s="93">
        <v>0</v>
      </c>
      <c r="AB773" s="93">
        <v>0</v>
      </c>
      <c r="AC773" s="93">
        <v>0</v>
      </c>
      <c r="AD773" s="93">
        <v>0</v>
      </c>
      <c r="AE773" s="93">
        <v>0</v>
      </c>
      <c r="AF773" s="93">
        <v>0</v>
      </c>
      <c r="AG773" s="93">
        <v>0</v>
      </c>
      <c r="AH773" s="9">
        <v>0</v>
      </c>
      <c r="AI773" s="9">
        <v>0</v>
      </c>
      <c r="AJ773" s="9">
        <v>0</v>
      </c>
      <c r="AK773" s="93">
        <v>0</v>
      </c>
      <c r="AL773" s="93">
        <v>0</v>
      </c>
      <c r="AM773" s="93">
        <v>0</v>
      </c>
      <c r="AN773" s="93">
        <v>0</v>
      </c>
      <c r="AO773" s="93">
        <v>0</v>
      </c>
      <c r="AP773" s="93">
        <v>0</v>
      </c>
      <c r="AQ773" s="93">
        <v>0</v>
      </c>
      <c r="AR773" s="93">
        <v>0</v>
      </c>
      <c r="AS773" s="93">
        <v>0</v>
      </c>
      <c r="AT773" s="93">
        <v>0</v>
      </c>
      <c r="AU773" s="9">
        <v>0</v>
      </c>
      <c r="AV773" s="637"/>
    </row>
    <row r="774" spans="1:48" ht="15.75" customHeight="1">
      <c r="A774" s="472"/>
      <c r="B774" s="536"/>
      <c r="C774" s="654"/>
      <c r="D774" s="615"/>
      <c r="E774" s="618"/>
      <c r="F774" s="538" t="s">
        <v>39</v>
      </c>
      <c r="G774" s="538" t="s">
        <v>21</v>
      </c>
      <c r="H774" s="538" t="s">
        <v>319</v>
      </c>
      <c r="I774" s="538" t="s">
        <v>767</v>
      </c>
      <c r="J774" s="533"/>
      <c r="K774" s="533"/>
      <c r="L774" s="609"/>
      <c r="M774" s="564"/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f>SUM(N774:T774)</f>
        <v>0</v>
      </c>
      <c r="V774" s="204" t="s">
        <v>50</v>
      </c>
      <c r="W774" s="93">
        <v>0</v>
      </c>
      <c r="X774" s="93">
        <v>0</v>
      </c>
      <c r="Y774" s="93">
        <v>0</v>
      </c>
      <c r="Z774" s="93">
        <v>0</v>
      </c>
      <c r="AA774" s="93">
        <v>0</v>
      </c>
      <c r="AB774" s="93">
        <v>0</v>
      </c>
      <c r="AC774" s="93">
        <v>0</v>
      </c>
      <c r="AD774" s="93">
        <v>0</v>
      </c>
      <c r="AE774" s="93">
        <v>0</v>
      </c>
      <c r="AF774" s="93">
        <v>0</v>
      </c>
      <c r="AG774" s="93">
        <v>0</v>
      </c>
      <c r="AH774" s="9">
        <v>0</v>
      </c>
      <c r="AI774" s="9">
        <v>0</v>
      </c>
      <c r="AJ774" s="9">
        <v>0</v>
      </c>
      <c r="AK774" s="93">
        <v>0</v>
      </c>
      <c r="AL774" s="93">
        <v>0</v>
      </c>
      <c r="AM774" s="93">
        <v>0</v>
      </c>
      <c r="AN774" s="93">
        <v>0</v>
      </c>
      <c r="AO774" s="93">
        <v>0</v>
      </c>
      <c r="AP774" s="93">
        <v>0</v>
      </c>
      <c r="AQ774" s="93">
        <v>0</v>
      </c>
      <c r="AR774" s="93">
        <v>0</v>
      </c>
      <c r="AS774" s="93">
        <v>0</v>
      </c>
      <c r="AT774" s="93">
        <v>0</v>
      </c>
      <c r="AU774" s="9">
        <v>0</v>
      </c>
      <c r="AV774" s="637"/>
    </row>
    <row r="775" spans="1:48">
      <c r="A775" s="472"/>
      <c r="B775" s="536"/>
      <c r="C775" s="654"/>
      <c r="D775" s="615"/>
      <c r="E775" s="618"/>
      <c r="F775" s="539"/>
      <c r="G775" s="539"/>
      <c r="H775" s="539"/>
      <c r="I775" s="539"/>
      <c r="J775" s="533"/>
      <c r="K775" s="533"/>
      <c r="L775" s="609"/>
      <c r="M775" s="564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si="356"/>
        <v>0</v>
      </c>
      <c r="V775" s="204" t="s">
        <v>51</v>
      </c>
      <c r="W775" s="93">
        <v>0</v>
      </c>
      <c r="X775" s="93">
        <v>0</v>
      </c>
      <c r="Y775" s="93">
        <v>0</v>
      </c>
      <c r="Z775" s="93">
        <v>0</v>
      </c>
      <c r="AA775" s="93">
        <v>0</v>
      </c>
      <c r="AB775" s="93">
        <v>0</v>
      </c>
      <c r="AC775" s="93">
        <v>0</v>
      </c>
      <c r="AD775" s="93">
        <v>0</v>
      </c>
      <c r="AE775" s="93">
        <v>0</v>
      </c>
      <c r="AF775" s="93">
        <v>0</v>
      </c>
      <c r="AG775" s="93">
        <v>0</v>
      </c>
      <c r="AH775" s="9">
        <v>0</v>
      </c>
      <c r="AI775" s="9">
        <v>0</v>
      </c>
      <c r="AJ775" s="9">
        <v>0</v>
      </c>
      <c r="AK775" s="93">
        <v>0</v>
      </c>
      <c r="AL775" s="93">
        <v>0</v>
      </c>
      <c r="AM775" s="93">
        <v>0</v>
      </c>
      <c r="AN775" s="93">
        <v>0</v>
      </c>
      <c r="AO775" s="93">
        <v>0</v>
      </c>
      <c r="AP775" s="93">
        <v>0</v>
      </c>
      <c r="AQ775" s="93">
        <v>0</v>
      </c>
      <c r="AR775" s="93">
        <v>0</v>
      </c>
      <c r="AS775" s="93">
        <v>0</v>
      </c>
      <c r="AT775" s="93">
        <v>0</v>
      </c>
      <c r="AU775" s="9">
        <v>0</v>
      </c>
      <c r="AV775" s="637"/>
    </row>
    <row r="776" spans="1:48">
      <c r="A776" s="472"/>
      <c r="B776" s="536"/>
      <c r="C776" s="654"/>
      <c r="D776" s="615"/>
      <c r="E776" s="618"/>
      <c r="F776" s="539"/>
      <c r="G776" s="539"/>
      <c r="H776" s="539"/>
      <c r="I776" s="539"/>
      <c r="J776" s="533"/>
      <c r="K776" s="533"/>
      <c r="L776" s="609"/>
      <c r="M776" s="564"/>
      <c r="N776" s="85">
        <v>0</v>
      </c>
      <c r="O776" s="85">
        <v>0</v>
      </c>
      <c r="P776" s="85">
        <v>0</v>
      </c>
      <c r="Q776" s="85">
        <v>0</v>
      </c>
      <c r="R776" s="85">
        <v>0</v>
      </c>
      <c r="S776" s="85">
        <v>0</v>
      </c>
      <c r="T776" s="85">
        <v>0</v>
      </c>
      <c r="U776" s="9">
        <f t="shared" si="356"/>
        <v>0</v>
      </c>
      <c r="V776" s="204" t="s">
        <v>52</v>
      </c>
      <c r="W776" s="191">
        <v>0</v>
      </c>
      <c r="X776" s="191">
        <v>0</v>
      </c>
      <c r="Y776" s="191">
        <v>0</v>
      </c>
      <c r="Z776" s="191">
        <v>0</v>
      </c>
      <c r="AA776" s="191">
        <v>0</v>
      </c>
      <c r="AB776" s="191">
        <v>0</v>
      </c>
      <c r="AC776" s="191">
        <v>0</v>
      </c>
      <c r="AD776" s="191">
        <v>0</v>
      </c>
      <c r="AE776" s="191">
        <v>0</v>
      </c>
      <c r="AF776" s="191">
        <v>0</v>
      </c>
      <c r="AG776" s="191">
        <v>0</v>
      </c>
      <c r="AH776" s="85">
        <v>0</v>
      </c>
      <c r="AI776" s="85">
        <v>0</v>
      </c>
      <c r="AJ776" s="85">
        <v>0</v>
      </c>
      <c r="AK776" s="191">
        <v>0</v>
      </c>
      <c r="AL776" s="191">
        <v>0</v>
      </c>
      <c r="AM776" s="191">
        <v>0</v>
      </c>
      <c r="AN776" s="191">
        <v>0</v>
      </c>
      <c r="AO776" s="191">
        <v>0</v>
      </c>
      <c r="AP776" s="191">
        <v>0</v>
      </c>
      <c r="AQ776" s="191">
        <v>0</v>
      </c>
      <c r="AR776" s="191">
        <v>0</v>
      </c>
      <c r="AS776" s="191">
        <v>0</v>
      </c>
      <c r="AT776" s="191">
        <v>0</v>
      </c>
      <c r="AU776" s="85">
        <v>0</v>
      </c>
      <c r="AV776" s="638"/>
    </row>
    <row r="777" spans="1:48">
      <c r="A777" s="472"/>
      <c r="B777" s="537"/>
      <c r="C777" s="655"/>
      <c r="D777" s="616"/>
      <c r="E777" s="619"/>
      <c r="F777" s="540"/>
      <c r="G777" s="540"/>
      <c r="H777" s="540"/>
      <c r="I777" s="540"/>
      <c r="J777" s="534"/>
      <c r="K777" s="534"/>
      <c r="L777" s="610"/>
      <c r="M777" s="565"/>
      <c r="N777" s="87">
        <f>SUM(N772:N776)</f>
        <v>0</v>
      </c>
      <c r="O777" s="87">
        <f t="shared" ref="O777:T777" si="357">SUM(O772:O776)</f>
        <v>5.0374399999999993</v>
      </c>
      <c r="P777" s="87">
        <f t="shared" si="357"/>
        <v>0.15759489000000029</v>
      </c>
      <c r="Q777" s="185">
        <f t="shared" si="357"/>
        <v>0.41602999999999996</v>
      </c>
      <c r="R777" s="185">
        <f t="shared" si="357"/>
        <v>0</v>
      </c>
      <c r="S777" s="185">
        <f t="shared" si="357"/>
        <v>0</v>
      </c>
      <c r="T777" s="185">
        <f t="shared" si="357"/>
        <v>0</v>
      </c>
      <c r="U777" s="185">
        <f t="shared" si="356"/>
        <v>5.6110648899999997</v>
      </c>
      <c r="V777" s="177" t="s">
        <v>11</v>
      </c>
      <c r="W777" s="200">
        <f t="shared" ref="W777:AU777" si="358">SUM(W772:W776)</f>
        <v>416.03</v>
      </c>
      <c r="X777" s="200">
        <f t="shared" si="358"/>
        <v>0</v>
      </c>
      <c r="Y777" s="200">
        <f t="shared" si="358"/>
        <v>0</v>
      </c>
      <c r="Z777" s="200">
        <f t="shared" si="358"/>
        <v>0</v>
      </c>
      <c r="AA777" s="200">
        <f t="shared" si="358"/>
        <v>0</v>
      </c>
      <c r="AB777" s="200">
        <f t="shared" si="358"/>
        <v>0</v>
      </c>
      <c r="AC777" s="200">
        <f t="shared" si="358"/>
        <v>0</v>
      </c>
      <c r="AD777" s="200">
        <f t="shared" si="358"/>
        <v>0</v>
      </c>
      <c r="AE777" s="200">
        <f t="shared" si="358"/>
        <v>0</v>
      </c>
      <c r="AF777" s="200">
        <f t="shared" si="358"/>
        <v>0</v>
      </c>
      <c r="AG777" s="200">
        <f t="shared" si="358"/>
        <v>0</v>
      </c>
      <c r="AH777" s="201">
        <f t="shared" si="358"/>
        <v>0</v>
      </c>
      <c r="AI777" s="201">
        <f t="shared" si="358"/>
        <v>0</v>
      </c>
      <c r="AJ777" s="201">
        <f t="shared" si="358"/>
        <v>0</v>
      </c>
      <c r="AK777" s="200">
        <f t="shared" si="358"/>
        <v>0</v>
      </c>
      <c r="AL777" s="200">
        <f t="shared" si="358"/>
        <v>0</v>
      </c>
      <c r="AM777" s="200">
        <f t="shared" si="358"/>
        <v>0</v>
      </c>
      <c r="AN777" s="200">
        <f t="shared" si="358"/>
        <v>0</v>
      </c>
      <c r="AO777" s="200">
        <f t="shared" si="358"/>
        <v>0</v>
      </c>
      <c r="AP777" s="200">
        <f t="shared" si="358"/>
        <v>0</v>
      </c>
      <c r="AQ777" s="200">
        <f t="shared" si="358"/>
        <v>0</v>
      </c>
      <c r="AR777" s="200">
        <f t="shared" si="358"/>
        <v>0</v>
      </c>
      <c r="AS777" s="200">
        <f t="shared" si="358"/>
        <v>0</v>
      </c>
      <c r="AT777" s="200">
        <f t="shared" si="358"/>
        <v>0</v>
      </c>
      <c r="AU777" s="201">
        <f t="shared" si="358"/>
        <v>0</v>
      </c>
      <c r="AV777" s="332"/>
    </row>
    <row r="778" spans="1:48" ht="15.75" customHeight="1">
      <c r="A778" s="472"/>
      <c r="B778" s="535" t="s">
        <v>768</v>
      </c>
      <c r="C778" s="653" t="s">
        <v>769</v>
      </c>
      <c r="D778" s="614" t="s">
        <v>630</v>
      </c>
      <c r="E778" s="617" t="s">
        <v>691</v>
      </c>
      <c r="F778" s="6" t="s">
        <v>18</v>
      </c>
      <c r="G778" s="6" t="s">
        <v>20</v>
      </c>
      <c r="H778" s="6" t="s">
        <v>297</v>
      </c>
      <c r="I778" s="6" t="s">
        <v>297</v>
      </c>
      <c r="J778" s="532">
        <v>2020</v>
      </c>
      <c r="K778" s="532">
        <v>2023</v>
      </c>
      <c r="L778" s="541">
        <v>140.749</v>
      </c>
      <c r="M778" s="563">
        <f>Q783+R783+S783+T783</f>
        <v>33.206200000000003</v>
      </c>
      <c r="N778" s="9">
        <v>1.82511</v>
      </c>
      <c r="O778" s="9">
        <v>57.476200000000006</v>
      </c>
      <c r="P778" s="9">
        <v>30.284520000000001</v>
      </c>
      <c r="Q778" s="9">
        <v>13.866520000000001</v>
      </c>
      <c r="R778" s="9">
        <v>3.33968</v>
      </c>
      <c r="S778" s="9">
        <v>8</v>
      </c>
      <c r="T778" s="9">
        <v>8</v>
      </c>
      <c r="U778" s="9">
        <f>SUM(N778:T778)</f>
        <v>122.79203000000003</v>
      </c>
      <c r="V778" s="204" t="s">
        <v>3</v>
      </c>
      <c r="W778" s="93">
        <v>13866.52</v>
      </c>
      <c r="X778" s="93">
        <v>0</v>
      </c>
      <c r="Y778" s="93">
        <v>0</v>
      </c>
      <c r="Z778" s="93">
        <v>0</v>
      </c>
      <c r="AA778" s="93">
        <v>0</v>
      </c>
      <c r="AB778" s="93">
        <v>0</v>
      </c>
      <c r="AC778" s="93">
        <v>0</v>
      </c>
      <c r="AD778" s="93">
        <v>0</v>
      </c>
      <c r="AE778" s="93">
        <v>0</v>
      </c>
      <c r="AF778" s="93">
        <v>0</v>
      </c>
      <c r="AG778" s="93">
        <v>0</v>
      </c>
      <c r="AH778" s="9">
        <v>0</v>
      </c>
      <c r="AI778" s="9">
        <v>0</v>
      </c>
      <c r="AJ778" s="9">
        <v>0</v>
      </c>
      <c r="AK778" s="93">
        <v>0</v>
      </c>
      <c r="AL778" s="93">
        <v>0</v>
      </c>
      <c r="AM778" s="93">
        <v>0</v>
      </c>
      <c r="AN778" s="93">
        <v>0</v>
      </c>
      <c r="AO778" s="93">
        <v>0</v>
      </c>
      <c r="AP778" s="93">
        <v>0</v>
      </c>
      <c r="AQ778" s="93">
        <v>0</v>
      </c>
      <c r="AR778" s="93">
        <v>0</v>
      </c>
      <c r="AS778" s="93">
        <v>0</v>
      </c>
      <c r="AT778" s="93">
        <v>0</v>
      </c>
      <c r="AU778" s="9">
        <v>0</v>
      </c>
      <c r="AV778" s="636" t="s">
        <v>1006</v>
      </c>
    </row>
    <row r="779" spans="1:48" ht="19.5" customHeight="1">
      <c r="A779" s="472"/>
      <c r="B779" s="536"/>
      <c r="C779" s="654"/>
      <c r="D779" s="615"/>
      <c r="E779" s="618"/>
      <c r="F779" s="6" t="s">
        <v>19</v>
      </c>
      <c r="G779" s="6" t="s">
        <v>22</v>
      </c>
      <c r="H779" s="6" t="s">
        <v>297</v>
      </c>
      <c r="I779" s="6" t="s">
        <v>297</v>
      </c>
      <c r="J779" s="533"/>
      <c r="K779" s="533"/>
      <c r="L779" s="609"/>
      <c r="M779" s="564"/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f t="shared" ref="U779:U783" si="359">SUM(N779:T779)</f>
        <v>0</v>
      </c>
      <c r="V779" s="172" t="s">
        <v>8</v>
      </c>
      <c r="W779" s="93">
        <v>0</v>
      </c>
      <c r="X779" s="93">
        <v>0</v>
      </c>
      <c r="Y779" s="93">
        <v>0</v>
      </c>
      <c r="Z779" s="93">
        <v>0</v>
      </c>
      <c r="AA779" s="93">
        <v>0</v>
      </c>
      <c r="AB779" s="93">
        <v>0</v>
      </c>
      <c r="AC779" s="93">
        <v>0</v>
      </c>
      <c r="AD779" s="93">
        <v>0</v>
      </c>
      <c r="AE779" s="93">
        <v>0</v>
      </c>
      <c r="AF779" s="93">
        <v>0</v>
      </c>
      <c r="AG779" s="93">
        <v>0</v>
      </c>
      <c r="AH779" s="9">
        <v>0</v>
      </c>
      <c r="AI779" s="9">
        <v>0</v>
      </c>
      <c r="AJ779" s="9">
        <v>0</v>
      </c>
      <c r="AK779" s="93">
        <v>0</v>
      </c>
      <c r="AL779" s="93">
        <v>0</v>
      </c>
      <c r="AM779" s="93">
        <v>0</v>
      </c>
      <c r="AN779" s="93">
        <v>0</v>
      </c>
      <c r="AO779" s="93">
        <v>0</v>
      </c>
      <c r="AP779" s="93">
        <v>0</v>
      </c>
      <c r="AQ779" s="93">
        <v>0</v>
      </c>
      <c r="AR779" s="93">
        <v>0</v>
      </c>
      <c r="AS779" s="93">
        <v>0</v>
      </c>
      <c r="AT779" s="93">
        <v>0</v>
      </c>
      <c r="AU779" s="9">
        <v>0</v>
      </c>
      <c r="AV779" s="637"/>
    </row>
    <row r="780" spans="1:48" ht="15.75" customHeight="1">
      <c r="A780" s="472"/>
      <c r="B780" s="536"/>
      <c r="C780" s="654"/>
      <c r="D780" s="615"/>
      <c r="E780" s="618"/>
      <c r="F780" s="538" t="s">
        <v>39</v>
      </c>
      <c r="G780" s="538" t="s">
        <v>21</v>
      </c>
      <c r="H780" s="538" t="s">
        <v>319</v>
      </c>
      <c r="I780" s="538" t="s">
        <v>767</v>
      </c>
      <c r="J780" s="533"/>
      <c r="K780" s="533"/>
      <c r="L780" s="609"/>
      <c r="M780" s="564"/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f>SUM(N780:T780)</f>
        <v>0</v>
      </c>
      <c r="V780" s="204" t="s">
        <v>50</v>
      </c>
      <c r="W780" s="93">
        <v>0</v>
      </c>
      <c r="X780" s="93">
        <v>0</v>
      </c>
      <c r="Y780" s="93">
        <v>0</v>
      </c>
      <c r="Z780" s="93">
        <v>0</v>
      </c>
      <c r="AA780" s="93">
        <v>0</v>
      </c>
      <c r="AB780" s="93">
        <v>0</v>
      </c>
      <c r="AC780" s="93">
        <v>0</v>
      </c>
      <c r="AD780" s="93">
        <v>0</v>
      </c>
      <c r="AE780" s="93">
        <v>0</v>
      </c>
      <c r="AF780" s="93">
        <v>0</v>
      </c>
      <c r="AG780" s="93">
        <v>0</v>
      </c>
      <c r="AH780" s="9">
        <v>0</v>
      </c>
      <c r="AI780" s="9">
        <v>0</v>
      </c>
      <c r="AJ780" s="9">
        <v>0</v>
      </c>
      <c r="AK780" s="93">
        <v>0</v>
      </c>
      <c r="AL780" s="93">
        <v>0</v>
      </c>
      <c r="AM780" s="93">
        <v>0</v>
      </c>
      <c r="AN780" s="93">
        <v>0</v>
      </c>
      <c r="AO780" s="93">
        <v>0</v>
      </c>
      <c r="AP780" s="93">
        <v>0</v>
      </c>
      <c r="AQ780" s="93">
        <v>0</v>
      </c>
      <c r="AR780" s="93">
        <v>0</v>
      </c>
      <c r="AS780" s="93">
        <v>0</v>
      </c>
      <c r="AT780" s="93">
        <v>0</v>
      </c>
      <c r="AU780" s="9">
        <v>0</v>
      </c>
      <c r="AV780" s="637"/>
    </row>
    <row r="781" spans="1:48">
      <c r="A781" s="472"/>
      <c r="B781" s="536"/>
      <c r="C781" s="654"/>
      <c r="D781" s="615"/>
      <c r="E781" s="618"/>
      <c r="F781" s="539"/>
      <c r="G781" s="539"/>
      <c r="H781" s="539"/>
      <c r="I781" s="539"/>
      <c r="J781" s="533"/>
      <c r="K781" s="533"/>
      <c r="L781" s="609"/>
      <c r="M781" s="564"/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f t="shared" si="359"/>
        <v>0</v>
      </c>
      <c r="V781" s="204" t="s">
        <v>51</v>
      </c>
      <c r="W781" s="93">
        <v>0</v>
      </c>
      <c r="X781" s="93">
        <v>0</v>
      </c>
      <c r="Y781" s="93">
        <v>0</v>
      </c>
      <c r="Z781" s="93">
        <v>0</v>
      </c>
      <c r="AA781" s="93">
        <v>0</v>
      </c>
      <c r="AB781" s="93">
        <v>0</v>
      </c>
      <c r="AC781" s="93">
        <v>0</v>
      </c>
      <c r="AD781" s="93">
        <v>0</v>
      </c>
      <c r="AE781" s="93">
        <v>0</v>
      </c>
      <c r="AF781" s="93">
        <v>0</v>
      </c>
      <c r="AG781" s="93">
        <v>0</v>
      </c>
      <c r="AH781" s="9">
        <v>0</v>
      </c>
      <c r="AI781" s="9">
        <v>0</v>
      </c>
      <c r="AJ781" s="9">
        <v>0</v>
      </c>
      <c r="AK781" s="93">
        <v>0</v>
      </c>
      <c r="AL781" s="93">
        <v>0</v>
      </c>
      <c r="AM781" s="93">
        <v>0</v>
      </c>
      <c r="AN781" s="93">
        <v>0</v>
      </c>
      <c r="AO781" s="93">
        <v>0</v>
      </c>
      <c r="AP781" s="93">
        <v>0</v>
      </c>
      <c r="AQ781" s="93">
        <v>0</v>
      </c>
      <c r="AR781" s="93">
        <v>0</v>
      </c>
      <c r="AS781" s="93">
        <v>0</v>
      </c>
      <c r="AT781" s="93">
        <v>0</v>
      </c>
      <c r="AU781" s="9">
        <v>0</v>
      </c>
      <c r="AV781" s="637"/>
    </row>
    <row r="782" spans="1:48">
      <c r="A782" s="472"/>
      <c r="B782" s="536"/>
      <c r="C782" s="654"/>
      <c r="D782" s="615"/>
      <c r="E782" s="618"/>
      <c r="F782" s="539"/>
      <c r="G782" s="539"/>
      <c r="H782" s="539"/>
      <c r="I782" s="539"/>
      <c r="J782" s="533"/>
      <c r="K782" s="533"/>
      <c r="L782" s="609"/>
      <c r="M782" s="564"/>
      <c r="N782" s="85">
        <v>0</v>
      </c>
      <c r="O782" s="85">
        <v>0</v>
      </c>
      <c r="P782" s="85">
        <v>0</v>
      </c>
      <c r="Q782" s="85">
        <v>0</v>
      </c>
      <c r="R782" s="85">
        <v>0</v>
      </c>
      <c r="S782" s="85">
        <v>0</v>
      </c>
      <c r="T782" s="85">
        <v>0</v>
      </c>
      <c r="U782" s="9">
        <f t="shared" si="359"/>
        <v>0</v>
      </c>
      <c r="V782" s="204" t="s">
        <v>52</v>
      </c>
      <c r="W782" s="191">
        <v>0</v>
      </c>
      <c r="X782" s="191">
        <v>0</v>
      </c>
      <c r="Y782" s="191">
        <v>0</v>
      </c>
      <c r="Z782" s="191">
        <v>0</v>
      </c>
      <c r="AA782" s="191">
        <v>0</v>
      </c>
      <c r="AB782" s="191">
        <v>0</v>
      </c>
      <c r="AC782" s="191">
        <v>0</v>
      </c>
      <c r="AD782" s="191">
        <v>0</v>
      </c>
      <c r="AE782" s="191">
        <v>0</v>
      </c>
      <c r="AF782" s="191">
        <v>0</v>
      </c>
      <c r="AG782" s="191">
        <v>0</v>
      </c>
      <c r="AH782" s="85">
        <v>0</v>
      </c>
      <c r="AI782" s="85">
        <v>0</v>
      </c>
      <c r="AJ782" s="85">
        <v>0</v>
      </c>
      <c r="AK782" s="191">
        <v>0</v>
      </c>
      <c r="AL782" s="191">
        <v>0</v>
      </c>
      <c r="AM782" s="191">
        <v>0</v>
      </c>
      <c r="AN782" s="191">
        <v>0</v>
      </c>
      <c r="AO782" s="191">
        <v>0</v>
      </c>
      <c r="AP782" s="191">
        <v>0</v>
      </c>
      <c r="AQ782" s="191">
        <v>0</v>
      </c>
      <c r="AR782" s="191">
        <v>0</v>
      </c>
      <c r="AS782" s="191">
        <v>0</v>
      </c>
      <c r="AT782" s="191">
        <v>0</v>
      </c>
      <c r="AU782" s="85">
        <v>0</v>
      </c>
      <c r="AV782" s="638"/>
    </row>
    <row r="783" spans="1:48">
      <c r="A783" s="472"/>
      <c r="B783" s="537"/>
      <c r="C783" s="655"/>
      <c r="D783" s="616"/>
      <c r="E783" s="619"/>
      <c r="F783" s="540"/>
      <c r="G783" s="540"/>
      <c r="H783" s="540"/>
      <c r="I783" s="540"/>
      <c r="J783" s="534"/>
      <c r="K783" s="534"/>
      <c r="L783" s="610"/>
      <c r="M783" s="565"/>
      <c r="N783" s="87">
        <f>SUM(N778:N782)</f>
        <v>1.82511</v>
      </c>
      <c r="O783" s="87">
        <f t="shared" ref="O783:T783" si="360">SUM(O778:O782)</f>
        <v>57.476200000000006</v>
      </c>
      <c r="P783" s="87">
        <f t="shared" si="360"/>
        <v>30.284520000000001</v>
      </c>
      <c r="Q783" s="185">
        <f t="shared" si="360"/>
        <v>13.866520000000001</v>
      </c>
      <c r="R783" s="185">
        <f t="shared" si="360"/>
        <v>3.33968</v>
      </c>
      <c r="S783" s="185">
        <f t="shared" si="360"/>
        <v>8</v>
      </c>
      <c r="T783" s="185">
        <f t="shared" si="360"/>
        <v>8</v>
      </c>
      <c r="U783" s="185">
        <f t="shared" si="359"/>
        <v>122.79203000000003</v>
      </c>
      <c r="V783" s="177" t="s">
        <v>11</v>
      </c>
      <c r="W783" s="200">
        <f t="shared" ref="W783:AU783" si="361">SUM(W778:W782)</f>
        <v>13866.52</v>
      </c>
      <c r="X783" s="200">
        <f t="shared" si="361"/>
        <v>0</v>
      </c>
      <c r="Y783" s="200">
        <f t="shared" si="361"/>
        <v>0</v>
      </c>
      <c r="Z783" s="200">
        <f t="shared" si="361"/>
        <v>0</v>
      </c>
      <c r="AA783" s="200">
        <f t="shared" si="361"/>
        <v>0</v>
      </c>
      <c r="AB783" s="200">
        <f t="shared" si="361"/>
        <v>0</v>
      </c>
      <c r="AC783" s="200">
        <f t="shared" si="361"/>
        <v>0</v>
      </c>
      <c r="AD783" s="200">
        <f t="shared" si="361"/>
        <v>0</v>
      </c>
      <c r="AE783" s="200">
        <f t="shared" si="361"/>
        <v>0</v>
      </c>
      <c r="AF783" s="200">
        <f t="shared" si="361"/>
        <v>0</v>
      </c>
      <c r="AG783" s="200">
        <f t="shared" si="361"/>
        <v>0</v>
      </c>
      <c r="AH783" s="201">
        <f t="shared" si="361"/>
        <v>0</v>
      </c>
      <c r="AI783" s="201">
        <f t="shared" si="361"/>
        <v>0</v>
      </c>
      <c r="AJ783" s="201">
        <f t="shared" si="361"/>
        <v>0</v>
      </c>
      <c r="AK783" s="200">
        <f t="shared" si="361"/>
        <v>0</v>
      </c>
      <c r="AL783" s="200">
        <f t="shared" si="361"/>
        <v>0</v>
      </c>
      <c r="AM783" s="200">
        <f t="shared" si="361"/>
        <v>0</v>
      </c>
      <c r="AN783" s="200">
        <f t="shared" si="361"/>
        <v>0</v>
      </c>
      <c r="AO783" s="200">
        <f t="shared" si="361"/>
        <v>0</v>
      </c>
      <c r="AP783" s="200">
        <f t="shared" si="361"/>
        <v>0</v>
      </c>
      <c r="AQ783" s="200">
        <f t="shared" si="361"/>
        <v>0</v>
      </c>
      <c r="AR783" s="200">
        <f t="shared" si="361"/>
        <v>0</v>
      </c>
      <c r="AS783" s="200">
        <f t="shared" si="361"/>
        <v>0</v>
      </c>
      <c r="AT783" s="200">
        <f t="shared" si="361"/>
        <v>0</v>
      </c>
      <c r="AU783" s="201">
        <f t="shared" si="361"/>
        <v>0</v>
      </c>
      <c r="AV783" s="332"/>
    </row>
    <row r="784" spans="1:48" ht="15.75" customHeight="1">
      <c r="A784" s="472"/>
      <c r="B784" s="535" t="s">
        <v>770</v>
      </c>
      <c r="C784" s="653" t="s">
        <v>771</v>
      </c>
      <c r="D784" s="614" t="s">
        <v>662</v>
      </c>
      <c r="E784" s="617" t="s">
        <v>772</v>
      </c>
      <c r="F784" s="6" t="s">
        <v>18</v>
      </c>
      <c r="G784" s="6" t="s">
        <v>20</v>
      </c>
      <c r="H784" s="6" t="s">
        <v>297</v>
      </c>
      <c r="I784" s="6" t="s">
        <v>297</v>
      </c>
      <c r="J784" s="532">
        <v>2019</v>
      </c>
      <c r="K784" s="532">
        <v>2020</v>
      </c>
      <c r="L784" s="541">
        <v>27.018999999999998</v>
      </c>
      <c r="M784" s="563">
        <f>W789+R789+S789+T789</f>
        <v>0</v>
      </c>
      <c r="N784" s="9">
        <v>27.019380000000002</v>
      </c>
      <c r="O784" s="9">
        <v>0</v>
      </c>
      <c r="P784" s="9">
        <v>0</v>
      </c>
      <c r="R784" s="9">
        <v>0</v>
      </c>
      <c r="S784" s="9">
        <v>0</v>
      </c>
      <c r="T784" s="9">
        <v>0</v>
      </c>
      <c r="U784" s="9">
        <f>SUM(N784:T784)</f>
        <v>27.019380000000002</v>
      </c>
      <c r="V784" s="204" t="s">
        <v>3</v>
      </c>
      <c r="W784" s="93">
        <v>0</v>
      </c>
      <c r="X784" s="93">
        <v>0</v>
      </c>
      <c r="Y784" s="93">
        <v>0</v>
      </c>
      <c r="Z784" s="93">
        <v>0</v>
      </c>
      <c r="AA784" s="93">
        <v>0</v>
      </c>
      <c r="AB784" s="93">
        <v>0</v>
      </c>
      <c r="AC784" s="93">
        <v>0</v>
      </c>
      <c r="AD784" s="93">
        <v>0</v>
      </c>
      <c r="AE784" s="93">
        <v>0</v>
      </c>
      <c r="AF784" s="93">
        <v>0</v>
      </c>
      <c r="AG784" s="93">
        <v>0</v>
      </c>
      <c r="AH784" s="9">
        <v>0</v>
      </c>
      <c r="AI784" s="9">
        <v>0</v>
      </c>
      <c r="AJ784" s="9">
        <v>0</v>
      </c>
      <c r="AK784" s="93">
        <v>0</v>
      </c>
      <c r="AL784" s="93">
        <v>0</v>
      </c>
      <c r="AM784" s="93">
        <v>0</v>
      </c>
      <c r="AN784" s="93">
        <v>0</v>
      </c>
      <c r="AO784" s="93">
        <v>0</v>
      </c>
      <c r="AP784" s="93">
        <v>0</v>
      </c>
      <c r="AQ784" s="93">
        <v>0</v>
      </c>
      <c r="AR784" s="93">
        <v>0</v>
      </c>
      <c r="AS784" s="93">
        <v>0</v>
      </c>
      <c r="AT784" s="93">
        <v>0</v>
      </c>
      <c r="AU784" s="9">
        <v>0</v>
      </c>
      <c r="AV784" s="302"/>
    </row>
    <row r="785" spans="1:48" ht="19.5" customHeight="1">
      <c r="A785" s="472"/>
      <c r="B785" s="536"/>
      <c r="C785" s="654"/>
      <c r="D785" s="615"/>
      <c r="E785" s="618"/>
      <c r="F785" s="6" t="s">
        <v>19</v>
      </c>
      <c r="G785" s="6" t="s">
        <v>22</v>
      </c>
      <c r="H785" s="6" t="s">
        <v>297</v>
      </c>
      <c r="I785" s="6" t="s">
        <v>297</v>
      </c>
      <c r="J785" s="533"/>
      <c r="K785" s="533"/>
      <c r="L785" s="609"/>
      <c r="M785" s="564"/>
      <c r="N785" s="9">
        <v>0</v>
      </c>
      <c r="O785" s="9">
        <v>0</v>
      </c>
      <c r="P785" s="9">
        <v>0</v>
      </c>
      <c r="R785" s="9">
        <v>0</v>
      </c>
      <c r="S785" s="9">
        <v>0</v>
      </c>
      <c r="T785" s="9">
        <v>0</v>
      </c>
      <c r="U785" s="9">
        <f t="shared" ref="U785:U789" si="362">SUM(N785:T785)</f>
        <v>0</v>
      </c>
      <c r="V785" s="172" t="s">
        <v>8</v>
      </c>
      <c r="W785" s="93">
        <v>0</v>
      </c>
      <c r="X785" s="93">
        <v>0</v>
      </c>
      <c r="Y785" s="93">
        <v>0</v>
      </c>
      <c r="Z785" s="93">
        <v>0</v>
      </c>
      <c r="AA785" s="93">
        <v>0</v>
      </c>
      <c r="AB785" s="93">
        <v>0</v>
      </c>
      <c r="AC785" s="93">
        <v>0</v>
      </c>
      <c r="AD785" s="93">
        <v>0</v>
      </c>
      <c r="AE785" s="93">
        <v>0</v>
      </c>
      <c r="AF785" s="93">
        <v>0</v>
      </c>
      <c r="AG785" s="93">
        <v>0</v>
      </c>
      <c r="AH785" s="9">
        <v>0</v>
      </c>
      <c r="AI785" s="9">
        <v>0</v>
      </c>
      <c r="AJ785" s="9">
        <v>0</v>
      </c>
      <c r="AK785" s="93">
        <v>0</v>
      </c>
      <c r="AL785" s="93">
        <v>0</v>
      </c>
      <c r="AM785" s="93">
        <v>0</v>
      </c>
      <c r="AN785" s="93">
        <v>0</v>
      </c>
      <c r="AO785" s="93">
        <v>0</v>
      </c>
      <c r="AP785" s="93">
        <v>0</v>
      </c>
      <c r="AQ785" s="93">
        <v>0</v>
      </c>
      <c r="AR785" s="93">
        <v>0</v>
      </c>
      <c r="AS785" s="93">
        <v>0</v>
      </c>
      <c r="AT785" s="93">
        <v>0</v>
      </c>
      <c r="AU785" s="9">
        <v>0</v>
      </c>
      <c r="AV785" s="302"/>
    </row>
    <row r="786" spans="1:48" ht="15.75" customHeight="1">
      <c r="A786" s="472"/>
      <c r="B786" s="536"/>
      <c r="C786" s="654"/>
      <c r="D786" s="615"/>
      <c r="E786" s="618"/>
      <c r="F786" s="538" t="s">
        <v>39</v>
      </c>
      <c r="G786" s="538" t="s">
        <v>21</v>
      </c>
      <c r="H786" s="538" t="s">
        <v>773</v>
      </c>
      <c r="I786" s="538" t="s">
        <v>774</v>
      </c>
      <c r="J786" s="533"/>
      <c r="K786" s="533"/>
      <c r="L786" s="609"/>
      <c r="M786" s="564"/>
      <c r="N786" s="9">
        <v>0</v>
      </c>
      <c r="O786" s="9">
        <v>0</v>
      </c>
      <c r="P786" s="9">
        <v>0</v>
      </c>
      <c r="R786" s="9">
        <v>0</v>
      </c>
      <c r="S786" s="9">
        <v>0</v>
      </c>
      <c r="T786" s="9">
        <v>0</v>
      </c>
      <c r="U786" s="9">
        <f>SUM(N786:T786)</f>
        <v>0</v>
      </c>
      <c r="V786" s="204" t="s">
        <v>50</v>
      </c>
      <c r="W786" s="93">
        <v>0</v>
      </c>
      <c r="X786" s="93">
        <v>0</v>
      </c>
      <c r="Y786" s="93">
        <v>0</v>
      </c>
      <c r="Z786" s="93">
        <v>0</v>
      </c>
      <c r="AA786" s="93">
        <v>0</v>
      </c>
      <c r="AB786" s="93">
        <v>0</v>
      </c>
      <c r="AC786" s="93">
        <v>0</v>
      </c>
      <c r="AD786" s="93">
        <v>0</v>
      </c>
      <c r="AE786" s="93">
        <v>0</v>
      </c>
      <c r="AF786" s="93">
        <v>0</v>
      </c>
      <c r="AG786" s="93">
        <v>0</v>
      </c>
      <c r="AH786" s="9">
        <v>0</v>
      </c>
      <c r="AI786" s="9">
        <v>0</v>
      </c>
      <c r="AJ786" s="9">
        <v>0</v>
      </c>
      <c r="AK786" s="93">
        <v>0</v>
      </c>
      <c r="AL786" s="93">
        <v>0</v>
      </c>
      <c r="AM786" s="93">
        <v>0</v>
      </c>
      <c r="AN786" s="93">
        <v>0</v>
      </c>
      <c r="AO786" s="93">
        <v>0</v>
      </c>
      <c r="AP786" s="93">
        <v>0</v>
      </c>
      <c r="AQ786" s="93">
        <v>0</v>
      </c>
      <c r="AR786" s="93">
        <v>0</v>
      </c>
      <c r="AS786" s="93">
        <v>0</v>
      </c>
      <c r="AT786" s="93">
        <v>0</v>
      </c>
      <c r="AU786" s="9">
        <v>0</v>
      </c>
      <c r="AV786" s="302"/>
    </row>
    <row r="787" spans="1:48" ht="15.75" customHeight="1">
      <c r="A787" s="472"/>
      <c r="B787" s="536"/>
      <c r="C787" s="654"/>
      <c r="D787" s="615"/>
      <c r="E787" s="618"/>
      <c r="F787" s="539"/>
      <c r="G787" s="539"/>
      <c r="H787" s="539"/>
      <c r="I787" s="539"/>
      <c r="J787" s="533"/>
      <c r="K787" s="533"/>
      <c r="L787" s="609"/>
      <c r="M787" s="564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si="362"/>
        <v>0</v>
      </c>
      <c r="V787" s="204" t="s">
        <v>51</v>
      </c>
      <c r="W787" s="93">
        <v>0</v>
      </c>
      <c r="X787" s="93">
        <v>0</v>
      </c>
      <c r="Y787" s="93">
        <v>0</v>
      </c>
      <c r="Z787" s="93">
        <v>0</v>
      </c>
      <c r="AA787" s="93">
        <v>0</v>
      </c>
      <c r="AB787" s="93">
        <v>0</v>
      </c>
      <c r="AC787" s="93">
        <v>0</v>
      </c>
      <c r="AD787" s="93">
        <v>0</v>
      </c>
      <c r="AE787" s="93">
        <v>0</v>
      </c>
      <c r="AF787" s="93">
        <v>0</v>
      </c>
      <c r="AG787" s="93">
        <v>0</v>
      </c>
      <c r="AH787" s="9">
        <v>0</v>
      </c>
      <c r="AI787" s="9">
        <v>0</v>
      </c>
      <c r="AJ787" s="9">
        <v>0</v>
      </c>
      <c r="AK787" s="93">
        <v>0</v>
      </c>
      <c r="AL787" s="93">
        <v>0</v>
      </c>
      <c r="AM787" s="93">
        <v>0</v>
      </c>
      <c r="AN787" s="93">
        <v>0</v>
      </c>
      <c r="AO787" s="93">
        <v>0</v>
      </c>
      <c r="AP787" s="93">
        <v>0</v>
      </c>
      <c r="AQ787" s="93">
        <v>0</v>
      </c>
      <c r="AR787" s="93">
        <v>0</v>
      </c>
      <c r="AS787" s="93">
        <v>0</v>
      </c>
      <c r="AT787" s="93">
        <v>0</v>
      </c>
      <c r="AU787" s="9">
        <v>0</v>
      </c>
      <c r="AV787" s="302"/>
    </row>
    <row r="788" spans="1:48">
      <c r="A788" s="472"/>
      <c r="B788" s="536"/>
      <c r="C788" s="654"/>
      <c r="D788" s="615"/>
      <c r="E788" s="618"/>
      <c r="F788" s="539"/>
      <c r="G788" s="539"/>
      <c r="H788" s="539"/>
      <c r="I788" s="539"/>
      <c r="J788" s="533"/>
      <c r="K788" s="533"/>
      <c r="L788" s="609"/>
      <c r="M788" s="564"/>
      <c r="N788" s="85">
        <v>0</v>
      </c>
      <c r="O788" s="85">
        <v>0</v>
      </c>
      <c r="P788" s="85">
        <v>0</v>
      </c>
      <c r="R788" s="85">
        <v>0</v>
      </c>
      <c r="S788" s="85">
        <v>0</v>
      </c>
      <c r="T788" s="85">
        <v>0</v>
      </c>
      <c r="U788" s="9">
        <f t="shared" si="362"/>
        <v>0</v>
      </c>
      <c r="V788" s="204" t="s">
        <v>52</v>
      </c>
      <c r="W788" s="191">
        <v>0</v>
      </c>
      <c r="X788" s="191">
        <v>0</v>
      </c>
      <c r="Y788" s="191">
        <v>0</v>
      </c>
      <c r="Z788" s="191">
        <v>0</v>
      </c>
      <c r="AA788" s="191">
        <v>0</v>
      </c>
      <c r="AB788" s="191">
        <v>0</v>
      </c>
      <c r="AC788" s="191">
        <v>0</v>
      </c>
      <c r="AD788" s="191">
        <v>0</v>
      </c>
      <c r="AE788" s="191">
        <v>0</v>
      </c>
      <c r="AF788" s="191">
        <v>0</v>
      </c>
      <c r="AG788" s="191">
        <v>0</v>
      </c>
      <c r="AH788" s="85">
        <v>0</v>
      </c>
      <c r="AI788" s="85">
        <v>0</v>
      </c>
      <c r="AJ788" s="85">
        <v>0</v>
      </c>
      <c r="AK788" s="191">
        <v>0</v>
      </c>
      <c r="AL788" s="191">
        <v>0</v>
      </c>
      <c r="AM788" s="191">
        <v>0</v>
      </c>
      <c r="AN788" s="191">
        <v>0</v>
      </c>
      <c r="AO788" s="191">
        <v>0</v>
      </c>
      <c r="AP788" s="191">
        <v>0</v>
      </c>
      <c r="AQ788" s="191">
        <v>0</v>
      </c>
      <c r="AR788" s="191">
        <v>0</v>
      </c>
      <c r="AS788" s="191">
        <v>0</v>
      </c>
      <c r="AT788" s="191">
        <v>0</v>
      </c>
      <c r="AU788" s="85">
        <v>0</v>
      </c>
      <c r="AV788" s="302"/>
    </row>
    <row r="789" spans="1:48">
      <c r="A789" s="472"/>
      <c r="B789" s="537"/>
      <c r="C789" s="655"/>
      <c r="D789" s="616"/>
      <c r="E789" s="619"/>
      <c r="F789" s="540"/>
      <c r="G789" s="540"/>
      <c r="H789" s="540"/>
      <c r="I789" s="540"/>
      <c r="J789" s="534"/>
      <c r="K789" s="534"/>
      <c r="L789" s="610"/>
      <c r="M789" s="565"/>
      <c r="N789" s="87">
        <f>SUM(N784:N788)</f>
        <v>27.019380000000002</v>
      </c>
      <c r="O789" s="87">
        <f t="shared" ref="O789:T789" si="363">SUM(O784:O788)</f>
        <v>0</v>
      </c>
      <c r="P789" s="87">
        <f t="shared" si="363"/>
        <v>0</v>
      </c>
      <c r="Q789" s="194"/>
      <c r="R789" s="175">
        <f t="shared" si="363"/>
        <v>0</v>
      </c>
      <c r="S789" s="175">
        <f t="shared" si="363"/>
        <v>0</v>
      </c>
      <c r="T789" s="175">
        <f t="shared" si="363"/>
        <v>0</v>
      </c>
      <c r="U789" s="176">
        <f t="shared" si="362"/>
        <v>27.019380000000002</v>
      </c>
      <c r="V789" s="177" t="s">
        <v>11</v>
      </c>
      <c r="W789" s="193">
        <f>SUM(W784:W788)</f>
        <v>0</v>
      </c>
      <c r="X789" s="193">
        <f t="shared" ref="X789:AU789" si="364">SUM(X784:X788)</f>
        <v>0</v>
      </c>
      <c r="Y789" s="193">
        <f t="shared" si="364"/>
        <v>0</v>
      </c>
      <c r="Z789" s="193">
        <f t="shared" si="364"/>
        <v>0</v>
      </c>
      <c r="AA789" s="193">
        <f t="shared" si="364"/>
        <v>0</v>
      </c>
      <c r="AB789" s="193">
        <f t="shared" si="364"/>
        <v>0</v>
      </c>
      <c r="AC789" s="193">
        <f t="shared" si="364"/>
        <v>0</v>
      </c>
      <c r="AD789" s="193">
        <f t="shared" si="364"/>
        <v>0</v>
      </c>
      <c r="AE789" s="193">
        <f t="shared" si="364"/>
        <v>0</v>
      </c>
      <c r="AF789" s="193">
        <f t="shared" si="364"/>
        <v>0</v>
      </c>
      <c r="AG789" s="193">
        <f t="shared" si="364"/>
        <v>0</v>
      </c>
      <c r="AH789" s="175">
        <f t="shared" si="364"/>
        <v>0</v>
      </c>
      <c r="AI789" s="175">
        <f t="shared" si="364"/>
        <v>0</v>
      </c>
      <c r="AJ789" s="175">
        <f t="shared" si="364"/>
        <v>0</v>
      </c>
      <c r="AK789" s="193">
        <f t="shared" si="364"/>
        <v>0</v>
      </c>
      <c r="AL789" s="193">
        <f t="shared" si="364"/>
        <v>0</v>
      </c>
      <c r="AM789" s="193">
        <f t="shared" si="364"/>
        <v>0</v>
      </c>
      <c r="AN789" s="193">
        <f t="shared" si="364"/>
        <v>0</v>
      </c>
      <c r="AO789" s="193">
        <f t="shared" si="364"/>
        <v>0</v>
      </c>
      <c r="AP789" s="193">
        <f t="shared" si="364"/>
        <v>0</v>
      </c>
      <c r="AQ789" s="193">
        <f t="shared" si="364"/>
        <v>0</v>
      </c>
      <c r="AR789" s="193">
        <f t="shared" si="364"/>
        <v>0</v>
      </c>
      <c r="AS789" s="193">
        <f t="shared" si="364"/>
        <v>0</v>
      </c>
      <c r="AT789" s="193">
        <f t="shared" si="364"/>
        <v>0</v>
      </c>
      <c r="AU789" s="175">
        <f t="shared" si="364"/>
        <v>0</v>
      </c>
      <c r="AV789" s="328"/>
    </row>
    <row r="790" spans="1:48" ht="15.75" customHeight="1">
      <c r="A790" s="472"/>
      <c r="B790" s="535" t="s">
        <v>775</v>
      </c>
      <c r="C790" s="653" t="s">
        <v>776</v>
      </c>
      <c r="D790" s="614" t="s">
        <v>662</v>
      </c>
      <c r="E790" s="617" t="s">
        <v>777</v>
      </c>
      <c r="F790" s="6" t="s">
        <v>18</v>
      </c>
      <c r="G790" s="6" t="s">
        <v>20</v>
      </c>
      <c r="H790" s="6" t="s">
        <v>59</v>
      </c>
      <c r="I790" s="6" t="s">
        <v>724</v>
      </c>
      <c r="J790" s="532">
        <v>2020</v>
      </c>
      <c r="K790" s="532">
        <v>2023</v>
      </c>
      <c r="L790" s="541">
        <v>36.412999999999997</v>
      </c>
      <c r="M790" s="563">
        <f>W795+R795+S795+T795</f>
        <v>0</v>
      </c>
      <c r="N790" s="9">
        <v>0</v>
      </c>
      <c r="O790" s="9">
        <v>0</v>
      </c>
      <c r="P790" s="9">
        <v>2.5207100000000002</v>
      </c>
      <c r="R790" s="9">
        <v>0</v>
      </c>
      <c r="S790" s="9">
        <v>0</v>
      </c>
      <c r="T790" s="9">
        <v>0</v>
      </c>
      <c r="U790" s="9">
        <f>SUM(N790:T790)</f>
        <v>2.5207100000000002</v>
      </c>
      <c r="V790" s="204" t="s">
        <v>3</v>
      </c>
      <c r="W790" s="93">
        <v>0</v>
      </c>
      <c r="X790" s="93">
        <v>0</v>
      </c>
      <c r="Y790" s="93">
        <v>0</v>
      </c>
      <c r="Z790" s="93">
        <v>0</v>
      </c>
      <c r="AA790" s="93">
        <v>0</v>
      </c>
      <c r="AB790" s="93">
        <v>0</v>
      </c>
      <c r="AC790" s="93">
        <v>0</v>
      </c>
      <c r="AD790" s="93">
        <v>0</v>
      </c>
      <c r="AE790" s="93">
        <v>0</v>
      </c>
      <c r="AF790" s="93">
        <v>0</v>
      </c>
      <c r="AG790" s="93">
        <v>0</v>
      </c>
      <c r="AH790" s="9">
        <v>0</v>
      </c>
      <c r="AI790" s="9">
        <v>0</v>
      </c>
      <c r="AJ790" s="9">
        <v>0</v>
      </c>
      <c r="AK790" s="93">
        <v>0</v>
      </c>
      <c r="AL790" s="93">
        <v>0</v>
      </c>
      <c r="AM790" s="93">
        <v>0</v>
      </c>
      <c r="AN790" s="93">
        <v>0</v>
      </c>
      <c r="AO790" s="93">
        <v>0</v>
      </c>
      <c r="AP790" s="93">
        <v>0</v>
      </c>
      <c r="AQ790" s="93">
        <v>0</v>
      </c>
      <c r="AR790" s="93">
        <v>0</v>
      </c>
      <c r="AS790" s="93">
        <v>0</v>
      </c>
      <c r="AT790" s="93">
        <v>0</v>
      </c>
      <c r="AU790" s="9">
        <v>0</v>
      </c>
      <c r="AV790" s="302"/>
    </row>
    <row r="791" spans="1:48" ht="18.75" customHeight="1">
      <c r="A791" s="472"/>
      <c r="B791" s="536"/>
      <c r="C791" s="654"/>
      <c r="D791" s="615"/>
      <c r="E791" s="618"/>
      <c r="F791" s="6" t="s">
        <v>19</v>
      </c>
      <c r="G791" s="6" t="s">
        <v>22</v>
      </c>
      <c r="H791" s="6" t="s">
        <v>59</v>
      </c>
      <c r="I791" s="6" t="s">
        <v>778</v>
      </c>
      <c r="J791" s="533"/>
      <c r="K791" s="533"/>
      <c r="L791" s="609"/>
      <c r="M791" s="564"/>
      <c r="N791" s="9">
        <v>0</v>
      </c>
      <c r="O791" s="9">
        <v>0</v>
      </c>
      <c r="P791" s="9">
        <v>0</v>
      </c>
      <c r="R791" s="9">
        <v>0</v>
      </c>
      <c r="S791" s="9">
        <v>0</v>
      </c>
      <c r="T791" s="9">
        <v>0</v>
      </c>
      <c r="U791" s="9">
        <f t="shared" ref="U791:U795" si="365">SUM(N791:T791)</f>
        <v>0</v>
      </c>
      <c r="V791" s="172" t="s">
        <v>8</v>
      </c>
      <c r="W791" s="93">
        <v>0</v>
      </c>
      <c r="X791" s="93">
        <v>0</v>
      </c>
      <c r="Y791" s="93">
        <v>0</v>
      </c>
      <c r="Z791" s="93">
        <v>0</v>
      </c>
      <c r="AA791" s="93">
        <v>0</v>
      </c>
      <c r="AB791" s="93">
        <v>0</v>
      </c>
      <c r="AC791" s="93">
        <v>0</v>
      </c>
      <c r="AD791" s="93">
        <v>0</v>
      </c>
      <c r="AE791" s="93">
        <v>0</v>
      </c>
      <c r="AF791" s="93">
        <v>0</v>
      </c>
      <c r="AG791" s="93">
        <v>0</v>
      </c>
      <c r="AH791" s="9">
        <v>0</v>
      </c>
      <c r="AI791" s="9">
        <v>0</v>
      </c>
      <c r="AJ791" s="9">
        <v>0</v>
      </c>
      <c r="AK791" s="93">
        <v>0</v>
      </c>
      <c r="AL791" s="93">
        <v>0</v>
      </c>
      <c r="AM791" s="93">
        <v>0</v>
      </c>
      <c r="AN791" s="93">
        <v>0</v>
      </c>
      <c r="AO791" s="93">
        <v>0</v>
      </c>
      <c r="AP791" s="93">
        <v>0</v>
      </c>
      <c r="AQ791" s="93">
        <v>0</v>
      </c>
      <c r="AR791" s="93">
        <v>0</v>
      </c>
      <c r="AS791" s="93">
        <v>0</v>
      </c>
      <c r="AT791" s="93">
        <v>0</v>
      </c>
      <c r="AU791" s="9">
        <v>0</v>
      </c>
      <c r="AV791" s="302"/>
    </row>
    <row r="792" spans="1:48" ht="18.75" customHeight="1">
      <c r="A792" s="472"/>
      <c r="B792" s="536"/>
      <c r="C792" s="654"/>
      <c r="D792" s="615"/>
      <c r="E792" s="618"/>
      <c r="F792" s="538" t="s">
        <v>39</v>
      </c>
      <c r="G792" s="538" t="s">
        <v>21</v>
      </c>
      <c r="H792" s="538" t="s">
        <v>59</v>
      </c>
      <c r="I792" s="538" t="s">
        <v>378</v>
      </c>
      <c r="J792" s="533"/>
      <c r="K792" s="533"/>
      <c r="L792" s="609"/>
      <c r="M792" s="564"/>
      <c r="N792" s="9">
        <v>0</v>
      </c>
      <c r="O792" s="9">
        <v>0</v>
      </c>
      <c r="P792" s="9">
        <v>0</v>
      </c>
      <c r="R792" s="9">
        <v>0</v>
      </c>
      <c r="S792" s="9">
        <v>0</v>
      </c>
      <c r="T792" s="9">
        <v>0</v>
      </c>
      <c r="U792" s="9">
        <f>SUM(N792:T792)</f>
        <v>0</v>
      </c>
      <c r="V792" s="204" t="s">
        <v>50</v>
      </c>
      <c r="W792" s="93">
        <v>0</v>
      </c>
      <c r="X792" s="93">
        <v>0</v>
      </c>
      <c r="Y792" s="93">
        <v>0</v>
      </c>
      <c r="Z792" s="93">
        <v>0</v>
      </c>
      <c r="AA792" s="93">
        <v>0</v>
      </c>
      <c r="AB792" s="93">
        <v>0</v>
      </c>
      <c r="AC792" s="93">
        <v>0</v>
      </c>
      <c r="AD792" s="93">
        <v>0</v>
      </c>
      <c r="AE792" s="93">
        <v>0</v>
      </c>
      <c r="AF792" s="93">
        <v>0</v>
      </c>
      <c r="AG792" s="93">
        <v>0</v>
      </c>
      <c r="AH792" s="9">
        <v>0</v>
      </c>
      <c r="AI792" s="9">
        <v>0</v>
      </c>
      <c r="AJ792" s="9">
        <v>0</v>
      </c>
      <c r="AK792" s="93">
        <v>0</v>
      </c>
      <c r="AL792" s="93">
        <v>0</v>
      </c>
      <c r="AM792" s="93">
        <v>0</v>
      </c>
      <c r="AN792" s="93">
        <v>0</v>
      </c>
      <c r="AO792" s="93">
        <v>0</v>
      </c>
      <c r="AP792" s="93">
        <v>0</v>
      </c>
      <c r="AQ792" s="93">
        <v>0</v>
      </c>
      <c r="AR792" s="93">
        <v>0</v>
      </c>
      <c r="AS792" s="93">
        <v>0</v>
      </c>
      <c r="AT792" s="93">
        <v>0</v>
      </c>
      <c r="AU792" s="9">
        <v>0</v>
      </c>
      <c r="AV792" s="302"/>
    </row>
    <row r="793" spans="1:48" ht="15.75" customHeight="1">
      <c r="A793" s="472"/>
      <c r="B793" s="536"/>
      <c r="C793" s="654"/>
      <c r="D793" s="615"/>
      <c r="E793" s="618"/>
      <c r="F793" s="539"/>
      <c r="G793" s="539"/>
      <c r="H793" s="539"/>
      <c r="I793" s="539"/>
      <c r="J793" s="533"/>
      <c r="K793" s="533"/>
      <c r="L793" s="609"/>
      <c r="M793" s="564"/>
      <c r="N793" s="9">
        <v>0</v>
      </c>
      <c r="O793" s="9">
        <v>0</v>
      </c>
      <c r="P793" s="9">
        <v>0</v>
      </c>
      <c r="R793" s="9">
        <v>0</v>
      </c>
      <c r="S793" s="9">
        <v>0</v>
      </c>
      <c r="T793" s="9">
        <v>0</v>
      </c>
      <c r="U793" s="9">
        <f t="shared" si="365"/>
        <v>0</v>
      </c>
      <c r="V793" s="204" t="s">
        <v>51</v>
      </c>
      <c r="W793" s="93">
        <v>0</v>
      </c>
      <c r="X793" s="93">
        <v>0</v>
      </c>
      <c r="Y793" s="93">
        <v>0</v>
      </c>
      <c r="Z793" s="93">
        <v>0</v>
      </c>
      <c r="AA793" s="93">
        <v>0</v>
      </c>
      <c r="AB793" s="93">
        <v>0</v>
      </c>
      <c r="AC793" s="93">
        <v>0</v>
      </c>
      <c r="AD793" s="93">
        <v>0</v>
      </c>
      <c r="AE793" s="93">
        <v>0</v>
      </c>
      <c r="AF793" s="93">
        <v>0</v>
      </c>
      <c r="AG793" s="93">
        <v>0</v>
      </c>
      <c r="AH793" s="9">
        <v>0</v>
      </c>
      <c r="AI793" s="9">
        <v>0</v>
      </c>
      <c r="AJ793" s="9">
        <v>0</v>
      </c>
      <c r="AK793" s="93">
        <v>0</v>
      </c>
      <c r="AL793" s="93">
        <v>0</v>
      </c>
      <c r="AM793" s="93">
        <v>0</v>
      </c>
      <c r="AN793" s="93">
        <v>0</v>
      </c>
      <c r="AO793" s="93">
        <v>0</v>
      </c>
      <c r="AP793" s="93">
        <v>0</v>
      </c>
      <c r="AQ793" s="93">
        <v>0</v>
      </c>
      <c r="AR793" s="93">
        <v>0</v>
      </c>
      <c r="AS793" s="93">
        <v>0</v>
      </c>
      <c r="AT793" s="93">
        <v>0</v>
      </c>
      <c r="AU793" s="9">
        <v>0</v>
      </c>
      <c r="AV793" s="302"/>
    </row>
    <row r="794" spans="1:48" ht="15.75" customHeight="1">
      <c r="A794" s="472"/>
      <c r="B794" s="536"/>
      <c r="C794" s="654"/>
      <c r="D794" s="615"/>
      <c r="E794" s="618"/>
      <c r="F794" s="539"/>
      <c r="G794" s="539"/>
      <c r="H794" s="539"/>
      <c r="I794" s="539"/>
      <c r="J794" s="533"/>
      <c r="K794" s="533"/>
      <c r="L794" s="609"/>
      <c r="M794" s="564"/>
      <c r="N794" s="85">
        <v>0</v>
      </c>
      <c r="O794" s="85">
        <v>33.892000000000003</v>
      </c>
      <c r="P794" s="85">
        <v>0</v>
      </c>
      <c r="R794" s="85">
        <v>0</v>
      </c>
      <c r="S794" s="85">
        <v>0</v>
      </c>
      <c r="T794" s="85">
        <v>0</v>
      </c>
      <c r="U794" s="9">
        <f t="shared" si="365"/>
        <v>33.892000000000003</v>
      </c>
      <c r="V794" s="204" t="s">
        <v>52</v>
      </c>
      <c r="W794" s="191">
        <v>0</v>
      </c>
      <c r="X794" s="191">
        <v>0</v>
      </c>
      <c r="Y794" s="191">
        <v>0</v>
      </c>
      <c r="Z794" s="191">
        <v>0</v>
      </c>
      <c r="AA794" s="191">
        <v>0</v>
      </c>
      <c r="AB794" s="191">
        <v>0</v>
      </c>
      <c r="AC794" s="191">
        <v>0</v>
      </c>
      <c r="AD794" s="191">
        <v>0</v>
      </c>
      <c r="AE794" s="191">
        <v>0</v>
      </c>
      <c r="AF794" s="191">
        <v>0</v>
      </c>
      <c r="AG794" s="191">
        <v>0</v>
      </c>
      <c r="AH794" s="85">
        <v>0</v>
      </c>
      <c r="AI794" s="85">
        <v>0</v>
      </c>
      <c r="AJ794" s="85">
        <v>0</v>
      </c>
      <c r="AK794" s="191">
        <v>0</v>
      </c>
      <c r="AL794" s="191">
        <v>0</v>
      </c>
      <c r="AM794" s="191">
        <v>0</v>
      </c>
      <c r="AN794" s="191">
        <v>0</v>
      </c>
      <c r="AO794" s="191">
        <v>0</v>
      </c>
      <c r="AP794" s="191">
        <v>0</v>
      </c>
      <c r="AQ794" s="191">
        <v>0</v>
      </c>
      <c r="AR794" s="191">
        <v>0</v>
      </c>
      <c r="AS794" s="191">
        <v>0</v>
      </c>
      <c r="AT794" s="191">
        <v>0</v>
      </c>
      <c r="AU794" s="85">
        <v>0</v>
      </c>
      <c r="AV794" s="302"/>
    </row>
    <row r="795" spans="1:48">
      <c r="A795" s="472"/>
      <c r="B795" s="537"/>
      <c r="C795" s="655"/>
      <c r="D795" s="616"/>
      <c r="E795" s="619"/>
      <c r="F795" s="540"/>
      <c r="G795" s="540"/>
      <c r="H795" s="540"/>
      <c r="I795" s="540"/>
      <c r="J795" s="534"/>
      <c r="K795" s="534"/>
      <c r="L795" s="610"/>
      <c r="M795" s="565"/>
      <c r="N795" s="87">
        <f>SUM(N790:N794)</f>
        <v>0</v>
      </c>
      <c r="O795" s="87">
        <f t="shared" ref="O795:T795" si="366">SUM(O790:O794)</f>
        <v>33.892000000000003</v>
      </c>
      <c r="P795" s="87">
        <f t="shared" si="366"/>
        <v>2.5207100000000002</v>
      </c>
      <c r="Q795" s="185"/>
      <c r="R795" s="185">
        <f t="shared" si="366"/>
        <v>0</v>
      </c>
      <c r="S795" s="185">
        <f t="shared" si="366"/>
        <v>0</v>
      </c>
      <c r="T795" s="185">
        <f t="shared" si="366"/>
        <v>0</v>
      </c>
      <c r="U795" s="185">
        <f t="shared" si="365"/>
        <v>36.412710000000004</v>
      </c>
      <c r="V795" s="177" t="s">
        <v>11</v>
      </c>
      <c r="W795" s="200">
        <f>SUM(W790:W794)</f>
        <v>0</v>
      </c>
      <c r="X795" s="200">
        <f t="shared" ref="X795:AU795" si="367">SUM(X790:X794)</f>
        <v>0</v>
      </c>
      <c r="Y795" s="200">
        <f t="shared" si="367"/>
        <v>0</v>
      </c>
      <c r="Z795" s="200">
        <f t="shared" si="367"/>
        <v>0</v>
      </c>
      <c r="AA795" s="200">
        <f t="shared" si="367"/>
        <v>0</v>
      </c>
      <c r="AB795" s="200">
        <f t="shared" si="367"/>
        <v>0</v>
      </c>
      <c r="AC795" s="200">
        <f t="shared" si="367"/>
        <v>0</v>
      </c>
      <c r="AD795" s="200">
        <f t="shared" si="367"/>
        <v>0</v>
      </c>
      <c r="AE795" s="200">
        <f t="shared" si="367"/>
        <v>0</v>
      </c>
      <c r="AF795" s="200">
        <f t="shared" si="367"/>
        <v>0</v>
      </c>
      <c r="AG795" s="200">
        <f t="shared" si="367"/>
        <v>0</v>
      </c>
      <c r="AH795" s="201">
        <f t="shared" si="367"/>
        <v>0</v>
      </c>
      <c r="AI795" s="201">
        <f t="shared" si="367"/>
        <v>0</v>
      </c>
      <c r="AJ795" s="201">
        <f t="shared" si="367"/>
        <v>0</v>
      </c>
      <c r="AK795" s="200">
        <f t="shared" si="367"/>
        <v>0</v>
      </c>
      <c r="AL795" s="200">
        <f t="shared" si="367"/>
        <v>0</v>
      </c>
      <c r="AM795" s="200">
        <f t="shared" si="367"/>
        <v>0</v>
      </c>
      <c r="AN795" s="200">
        <f t="shared" si="367"/>
        <v>0</v>
      </c>
      <c r="AO795" s="200">
        <f t="shared" si="367"/>
        <v>0</v>
      </c>
      <c r="AP795" s="200">
        <f t="shared" si="367"/>
        <v>0</v>
      </c>
      <c r="AQ795" s="200">
        <f t="shared" si="367"/>
        <v>0</v>
      </c>
      <c r="AR795" s="200">
        <f t="shared" si="367"/>
        <v>0</v>
      </c>
      <c r="AS795" s="200">
        <f t="shared" si="367"/>
        <v>0</v>
      </c>
      <c r="AT795" s="200">
        <f t="shared" si="367"/>
        <v>0</v>
      </c>
      <c r="AU795" s="201">
        <f t="shared" si="367"/>
        <v>0</v>
      </c>
      <c r="AV795" s="332"/>
    </row>
    <row r="796" spans="1:48" ht="15.75" customHeight="1">
      <c r="A796" s="472"/>
      <c r="B796" s="535" t="s">
        <v>779</v>
      </c>
      <c r="C796" s="653" t="s">
        <v>780</v>
      </c>
      <c r="D796" s="614" t="s">
        <v>630</v>
      </c>
      <c r="E796" s="617" t="s">
        <v>781</v>
      </c>
      <c r="F796" s="6" t="s">
        <v>18</v>
      </c>
      <c r="G796" s="6" t="s">
        <v>20</v>
      </c>
      <c r="H796" s="6" t="s">
        <v>297</v>
      </c>
      <c r="I796" s="6" t="s">
        <v>297</v>
      </c>
      <c r="J796" s="532">
        <v>2021</v>
      </c>
      <c r="K796" s="532">
        <v>2021</v>
      </c>
      <c r="L796" s="541">
        <v>6.4619999999999997</v>
      </c>
      <c r="M796" s="563">
        <f>Q801+R801+S801+T801</f>
        <v>0</v>
      </c>
      <c r="N796" s="9">
        <v>0</v>
      </c>
      <c r="O796" s="9">
        <v>0</v>
      </c>
      <c r="P796" s="9">
        <v>6.4629700000000003</v>
      </c>
      <c r="Q796" s="9">
        <v>0</v>
      </c>
      <c r="R796" s="9">
        <v>0</v>
      </c>
      <c r="S796" s="9">
        <v>0</v>
      </c>
      <c r="T796" s="9">
        <v>0</v>
      </c>
      <c r="U796" s="9">
        <f>SUM(N796:T796)</f>
        <v>6.4629700000000003</v>
      </c>
      <c r="V796" s="204" t="s">
        <v>3</v>
      </c>
      <c r="W796" s="93">
        <v>0</v>
      </c>
      <c r="X796" s="93">
        <v>0</v>
      </c>
      <c r="Y796" s="93">
        <v>0</v>
      </c>
      <c r="Z796" s="93">
        <v>0</v>
      </c>
      <c r="AA796" s="93">
        <v>0</v>
      </c>
      <c r="AB796" s="93">
        <v>0</v>
      </c>
      <c r="AC796" s="93">
        <v>0</v>
      </c>
      <c r="AD796" s="93">
        <v>0</v>
      </c>
      <c r="AE796" s="93">
        <v>0</v>
      </c>
      <c r="AF796" s="93">
        <v>0</v>
      </c>
      <c r="AG796" s="93">
        <v>0</v>
      </c>
      <c r="AH796" s="9">
        <v>0</v>
      </c>
      <c r="AI796" s="9">
        <v>0</v>
      </c>
      <c r="AJ796" s="9">
        <v>0</v>
      </c>
      <c r="AK796" s="93">
        <v>0</v>
      </c>
      <c r="AL796" s="93">
        <v>0</v>
      </c>
      <c r="AM796" s="93">
        <v>0</v>
      </c>
      <c r="AN796" s="93">
        <v>0</v>
      </c>
      <c r="AO796" s="93">
        <v>0</v>
      </c>
      <c r="AP796" s="93">
        <v>0</v>
      </c>
      <c r="AQ796" s="93">
        <v>0</v>
      </c>
      <c r="AR796" s="93">
        <v>0</v>
      </c>
      <c r="AS796" s="93">
        <v>0</v>
      </c>
      <c r="AT796" s="93">
        <v>0</v>
      </c>
      <c r="AU796" s="9">
        <v>0</v>
      </c>
      <c r="AV796" s="302"/>
    </row>
    <row r="797" spans="1:48" ht="21" customHeight="1">
      <c r="A797" s="472"/>
      <c r="B797" s="536"/>
      <c r="C797" s="654"/>
      <c r="D797" s="615"/>
      <c r="E797" s="618"/>
      <c r="F797" s="6" t="s">
        <v>19</v>
      </c>
      <c r="G797" s="6" t="s">
        <v>22</v>
      </c>
      <c r="H797" s="6" t="s">
        <v>297</v>
      </c>
      <c r="I797" s="6" t="s">
        <v>297</v>
      </c>
      <c r="J797" s="533"/>
      <c r="K797" s="533"/>
      <c r="L797" s="609"/>
      <c r="M797" s="564"/>
      <c r="N797" s="9">
        <v>0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  <c r="U797" s="9">
        <f t="shared" ref="U797:U801" si="368">SUM(N797:T797)</f>
        <v>0</v>
      </c>
      <c r="V797" s="172" t="s">
        <v>8</v>
      </c>
      <c r="W797" s="93">
        <v>0</v>
      </c>
      <c r="X797" s="93">
        <v>0</v>
      </c>
      <c r="Y797" s="93">
        <v>0</v>
      </c>
      <c r="Z797" s="93">
        <v>0</v>
      </c>
      <c r="AA797" s="93">
        <v>0</v>
      </c>
      <c r="AB797" s="93">
        <v>0</v>
      </c>
      <c r="AC797" s="93">
        <v>0</v>
      </c>
      <c r="AD797" s="93">
        <v>0</v>
      </c>
      <c r="AE797" s="93">
        <v>0</v>
      </c>
      <c r="AF797" s="93">
        <v>0</v>
      </c>
      <c r="AG797" s="93">
        <v>0</v>
      </c>
      <c r="AH797" s="9">
        <v>0</v>
      </c>
      <c r="AI797" s="9">
        <v>0</v>
      </c>
      <c r="AJ797" s="9">
        <v>0</v>
      </c>
      <c r="AK797" s="93">
        <v>0</v>
      </c>
      <c r="AL797" s="93">
        <v>0</v>
      </c>
      <c r="AM797" s="93">
        <v>0</v>
      </c>
      <c r="AN797" s="93">
        <v>0</v>
      </c>
      <c r="AO797" s="93">
        <v>0</v>
      </c>
      <c r="AP797" s="93">
        <v>0</v>
      </c>
      <c r="AQ797" s="93">
        <v>0</v>
      </c>
      <c r="AR797" s="93">
        <v>0</v>
      </c>
      <c r="AS797" s="93">
        <v>0</v>
      </c>
      <c r="AT797" s="93">
        <v>0</v>
      </c>
      <c r="AU797" s="9">
        <v>0</v>
      </c>
      <c r="AV797" s="302"/>
    </row>
    <row r="798" spans="1:48" ht="20.25" customHeight="1">
      <c r="A798" s="472"/>
      <c r="B798" s="536"/>
      <c r="C798" s="654"/>
      <c r="D798" s="615"/>
      <c r="E798" s="618"/>
      <c r="F798" s="538" t="s">
        <v>39</v>
      </c>
      <c r="G798" s="538" t="s">
        <v>21</v>
      </c>
      <c r="H798" s="538" t="s">
        <v>298</v>
      </c>
      <c r="I798" s="538" t="s">
        <v>782</v>
      </c>
      <c r="J798" s="533"/>
      <c r="K798" s="533"/>
      <c r="L798" s="609"/>
      <c r="M798" s="564"/>
      <c r="N798" s="9">
        <v>0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  <c r="U798" s="9">
        <f>SUM(N798:T798)</f>
        <v>0</v>
      </c>
      <c r="V798" s="204" t="s">
        <v>50</v>
      </c>
      <c r="W798" s="93">
        <v>0</v>
      </c>
      <c r="X798" s="93">
        <v>0</v>
      </c>
      <c r="Y798" s="93">
        <v>0</v>
      </c>
      <c r="Z798" s="93">
        <v>0</v>
      </c>
      <c r="AA798" s="93">
        <v>0</v>
      </c>
      <c r="AB798" s="93">
        <v>0</v>
      </c>
      <c r="AC798" s="93">
        <v>0</v>
      </c>
      <c r="AD798" s="93">
        <v>0</v>
      </c>
      <c r="AE798" s="93">
        <v>0</v>
      </c>
      <c r="AF798" s="93">
        <v>0</v>
      </c>
      <c r="AG798" s="93">
        <v>0</v>
      </c>
      <c r="AH798" s="9">
        <v>0</v>
      </c>
      <c r="AI798" s="9">
        <v>0</v>
      </c>
      <c r="AJ798" s="9">
        <v>0</v>
      </c>
      <c r="AK798" s="93">
        <v>0</v>
      </c>
      <c r="AL798" s="93">
        <v>0</v>
      </c>
      <c r="AM798" s="93">
        <v>0</v>
      </c>
      <c r="AN798" s="93">
        <v>0</v>
      </c>
      <c r="AO798" s="93">
        <v>0</v>
      </c>
      <c r="AP798" s="93">
        <v>0</v>
      </c>
      <c r="AQ798" s="93">
        <v>0</v>
      </c>
      <c r="AR798" s="93">
        <v>0</v>
      </c>
      <c r="AS798" s="93">
        <v>0</v>
      </c>
      <c r="AT798" s="93">
        <v>0</v>
      </c>
      <c r="AU798" s="9">
        <v>0</v>
      </c>
      <c r="AV798" s="302"/>
    </row>
    <row r="799" spans="1:48">
      <c r="A799" s="472"/>
      <c r="B799" s="536"/>
      <c r="C799" s="654"/>
      <c r="D799" s="615"/>
      <c r="E799" s="618"/>
      <c r="F799" s="539"/>
      <c r="G799" s="539"/>
      <c r="H799" s="539"/>
      <c r="I799" s="539"/>
      <c r="J799" s="533"/>
      <c r="K799" s="533"/>
      <c r="L799" s="609"/>
      <c r="M799" s="564"/>
      <c r="N799" s="9">
        <v>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  <c r="U799" s="9">
        <f t="shared" si="368"/>
        <v>0</v>
      </c>
      <c r="V799" s="204" t="s">
        <v>51</v>
      </c>
      <c r="W799" s="93">
        <v>0</v>
      </c>
      <c r="X799" s="93">
        <v>0</v>
      </c>
      <c r="Y799" s="93">
        <v>0</v>
      </c>
      <c r="Z799" s="93">
        <v>0</v>
      </c>
      <c r="AA799" s="93">
        <v>0</v>
      </c>
      <c r="AB799" s="93">
        <v>0</v>
      </c>
      <c r="AC799" s="93">
        <v>0</v>
      </c>
      <c r="AD799" s="93">
        <v>0</v>
      </c>
      <c r="AE799" s="93">
        <v>0</v>
      </c>
      <c r="AF799" s="93">
        <v>0</v>
      </c>
      <c r="AG799" s="93">
        <v>0</v>
      </c>
      <c r="AH799" s="9">
        <v>0</v>
      </c>
      <c r="AI799" s="9">
        <v>0</v>
      </c>
      <c r="AJ799" s="9">
        <v>0</v>
      </c>
      <c r="AK799" s="93">
        <v>0</v>
      </c>
      <c r="AL799" s="93">
        <v>0</v>
      </c>
      <c r="AM799" s="93">
        <v>0</v>
      </c>
      <c r="AN799" s="93">
        <v>0</v>
      </c>
      <c r="AO799" s="93">
        <v>0</v>
      </c>
      <c r="AP799" s="93">
        <v>0</v>
      </c>
      <c r="AQ799" s="93">
        <v>0</v>
      </c>
      <c r="AR799" s="93">
        <v>0</v>
      </c>
      <c r="AS799" s="93">
        <v>0</v>
      </c>
      <c r="AT799" s="93">
        <v>0</v>
      </c>
      <c r="AU799" s="9">
        <v>0</v>
      </c>
      <c r="AV799" s="302"/>
    </row>
    <row r="800" spans="1:48" ht="15.75" customHeight="1">
      <c r="A800" s="472"/>
      <c r="B800" s="536"/>
      <c r="C800" s="654"/>
      <c r="D800" s="615"/>
      <c r="E800" s="618"/>
      <c r="F800" s="539"/>
      <c r="G800" s="539"/>
      <c r="H800" s="539"/>
      <c r="I800" s="539"/>
      <c r="J800" s="533"/>
      <c r="K800" s="533"/>
      <c r="L800" s="609"/>
      <c r="M800" s="564"/>
      <c r="N800" s="85">
        <v>0</v>
      </c>
      <c r="O800" s="85">
        <v>0</v>
      </c>
      <c r="P800" s="85">
        <v>0</v>
      </c>
      <c r="Q800" s="85">
        <v>0</v>
      </c>
      <c r="R800" s="85">
        <v>0</v>
      </c>
      <c r="S800" s="85">
        <v>0</v>
      </c>
      <c r="T800" s="85">
        <v>0</v>
      </c>
      <c r="U800" s="9">
        <f t="shared" si="368"/>
        <v>0</v>
      </c>
      <c r="V800" s="204" t="s">
        <v>52</v>
      </c>
      <c r="W800" s="191">
        <v>0</v>
      </c>
      <c r="X800" s="191">
        <v>0</v>
      </c>
      <c r="Y800" s="191">
        <v>0</v>
      </c>
      <c r="Z800" s="191">
        <v>0</v>
      </c>
      <c r="AA800" s="191">
        <v>0</v>
      </c>
      <c r="AB800" s="191">
        <v>0</v>
      </c>
      <c r="AC800" s="191">
        <v>0</v>
      </c>
      <c r="AD800" s="191">
        <v>0</v>
      </c>
      <c r="AE800" s="191">
        <v>0</v>
      </c>
      <c r="AF800" s="191">
        <v>0</v>
      </c>
      <c r="AG800" s="191">
        <v>0</v>
      </c>
      <c r="AH800" s="85">
        <v>0</v>
      </c>
      <c r="AI800" s="85">
        <v>0</v>
      </c>
      <c r="AJ800" s="85">
        <v>0</v>
      </c>
      <c r="AK800" s="191">
        <v>0</v>
      </c>
      <c r="AL800" s="191">
        <v>0</v>
      </c>
      <c r="AM800" s="191">
        <v>0</v>
      </c>
      <c r="AN800" s="191">
        <v>0</v>
      </c>
      <c r="AO800" s="191">
        <v>0</v>
      </c>
      <c r="AP800" s="191">
        <v>0</v>
      </c>
      <c r="AQ800" s="191">
        <v>0</v>
      </c>
      <c r="AR800" s="191">
        <v>0</v>
      </c>
      <c r="AS800" s="191">
        <v>0</v>
      </c>
      <c r="AT800" s="191">
        <v>0</v>
      </c>
      <c r="AU800" s="85">
        <v>0</v>
      </c>
      <c r="AV800" s="302"/>
    </row>
    <row r="801" spans="1:48">
      <c r="A801" s="472"/>
      <c r="B801" s="537"/>
      <c r="C801" s="655"/>
      <c r="D801" s="616"/>
      <c r="E801" s="619"/>
      <c r="F801" s="540"/>
      <c r="G801" s="540"/>
      <c r="H801" s="540"/>
      <c r="I801" s="540"/>
      <c r="J801" s="534"/>
      <c r="K801" s="534"/>
      <c r="L801" s="610"/>
      <c r="M801" s="565"/>
      <c r="N801" s="87">
        <f>SUM(N796:N800)</f>
        <v>0</v>
      </c>
      <c r="O801" s="87">
        <f t="shared" ref="O801:T801" si="369">SUM(O796:O800)</f>
        <v>0</v>
      </c>
      <c r="P801" s="87">
        <f t="shared" si="369"/>
        <v>6.4629700000000003</v>
      </c>
      <c r="Q801" s="185">
        <f t="shared" si="369"/>
        <v>0</v>
      </c>
      <c r="R801" s="185">
        <f t="shared" si="369"/>
        <v>0</v>
      </c>
      <c r="S801" s="185">
        <f t="shared" si="369"/>
        <v>0</v>
      </c>
      <c r="T801" s="185">
        <f t="shared" si="369"/>
        <v>0</v>
      </c>
      <c r="U801" s="185">
        <f t="shared" si="368"/>
        <v>6.4629700000000003</v>
      </c>
      <c r="V801" s="177" t="s">
        <v>11</v>
      </c>
      <c r="W801" s="200">
        <f t="shared" ref="W801:AU801" si="370">SUM(W796:W800)</f>
        <v>0</v>
      </c>
      <c r="X801" s="200">
        <f t="shared" si="370"/>
        <v>0</v>
      </c>
      <c r="Y801" s="200">
        <f t="shared" si="370"/>
        <v>0</v>
      </c>
      <c r="Z801" s="200">
        <f t="shared" si="370"/>
        <v>0</v>
      </c>
      <c r="AA801" s="200">
        <f t="shared" si="370"/>
        <v>0</v>
      </c>
      <c r="AB801" s="200">
        <f t="shared" si="370"/>
        <v>0</v>
      </c>
      <c r="AC801" s="200">
        <f t="shared" si="370"/>
        <v>0</v>
      </c>
      <c r="AD801" s="200">
        <f t="shared" si="370"/>
        <v>0</v>
      </c>
      <c r="AE801" s="200">
        <f t="shared" si="370"/>
        <v>0</v>
      </c>
      <c r="AF801" s="200">
        <f t="shared" si="370"/>
        <v>0</v>
      </c>
      <c r="AG801" s="200">
        <f t="shared" si="370"/>
        <v>0</v>
      </c>
      <c r="AH801" s="201">
        <f t="shared" si="370"/>
        <v>0</v>
      </c>
      <c r="AI801" s="201">
        <f t="shared" si="370"/>
        <v>0</v>
      </c>
      <c r="AJ801" s="201">
        <f t="shared" si="370"/>
        <v>0</v>
      </c>
      <c r="AK801" s="200">
        <f t="shared" si="370"/>
        <v>0</v>
      </c>
      <c r="AL801" s="200">
        <f t="shared" si="370"/>
        <v>0</v>
      </c>
      <c r="AM801" s="200">
        <f t="shared" si="370"/>
        <v>0</v>
      </c>
      <c r="AN801" s="200">
        <f t="shared" si="370"/>
        <v>0</v>
      </c>
      <c r="AO801" s="200">
        <f t="shared" si="370"/>
        <v>0</v>
      </c>
      <c r="AP801" s="200">
        <f t="shared" si="370"/>
        <v>0</v>
      </c>
      <c r="AQ801" s="200">
        <f t="shared" si="370"/>
        <v>0</v>
      </c>
      <c r="AR801" s="200">
        <f t="shared" si="370"/>
        <v>0</v>
      </c>
      <c r="AS801" s="200">
        <f t="shared" si="370"/>
        <v>0</v>
      </c>
      <c r="AT801" s="200">
        <f t="shared" si="370"/>
        <v>0</v>
      </c>
      <c r="AU801" s="201">
        <f t="shared" si="370"/>
        <v>0</v>
      </c>
      <c r="AV801" s="332"/>
    </row>
    <row r="802" spans="1:48" ht="15.75" customHeight="1">
      <c r="A802" s="472"/>
      <c r="B802" s="535" t="s">
        <v>783</v>
      </c>
      <c r="C802" s="653" t="s">
        <v>784</v>
      </c>
      <c r="D802" s="614" t="s">
        <v>662</v>
      </c>
      <c r="E802" s="617" t="s">
        <v>785</v>
      </c>
      <c r="F802" s="6" t="s">
        <v>18</v>
      </c>
      <c r="G802" s="6" t="s">
        <v>20</v>
      </c>
      <c r="H802" s="6" t="s">
        <v>59</v>
      </c>
      <c r="I802" s="6" t="s">
        <v>55</v>
      </c>
      <c r="J802" s="532">
        <v>2019</v>
      </c>
      <c r="K802" s="532">
        <v>2023</v>
      </c>
      <c r="L802" s="541">
        <v>47.296999999999997</v>
      </c>
      <c r="M802" s="563">
        <f>Q808+R808+S808+T808</f>
        <v>40.219919999999995</v>
      </c>
      <c r="N802" s="9">
        <v>3.3479000000000002E-2</v>
      </c>
      <c r="O802" s="9">
        <v>7.0444399999999998</v>
      </c>
      <c r="P802" s="9">
        <v>0</v>
      </c>
      <c r="Q802" s="9">
        <v>40.219919999999995</v>
      </c>
      <c r="R802" s="9">
        <v>0</v>
      </c>
      <c r="S802" s="9">
        <v>0</v>
      </c>
      <c r="T802" s="9">
        <v>0</v>
      </c>
      <c r="U802" s="9">
        <f>SUM(N802:T802)</f>
        <v>47.297838999999996</v>
      </c>
      <c r="V802" s="204" t="s">
        <v>3</v>
      </c>
      <c r="W802" s="93">
        <v>40219.919999999998</v>
      </c>
      <c r="X802" s="93">
        <f>X803</f>
        <v>4711.2</v>
      </c>
      <c r="Y802" s="93">
        <f t="shared" ref="Y802:AS802" si="371">Y803</f>
        <v>0</v>
      </c>
      <c r="Z802" s="93">
        <f t="shared" si="371"/>
        <v>0</v>
      </c>
      <c r="AA802" s="93">
        <f t="shared" si="371"/>
        <v>0</v>
      </c>
      <c r="AB802" s="93">
        <f t="shared" si="371"/>
        <v>0</v>
      </c>
      <c r="AC802" s="93">
        <f t="shared" si="371"/>
        <v>0</v>
      </c>
      <c r="AD802" s="93">
        <f t="shared" si="371"/>
        <v>0</v>
      </c>
      <c r="AE802" s="93">
        <f t="shared" si="371"/>
        <v>0</v>
      </c>
      <c r="AF802" s="93">
        <f t="shared" si="371"/>
        <v>0</v>
      </c>
      <c r="AG802" s="93">
        <f t="shared" si="371"/>
        <v>4800</v>
      </c>
      <c r="AH802" s="93">
        <f t="shared" si="371"/>
        <v>0</v>
      </c>
      <c r="AI802" s="93">
        <f t="shared" si="371"/>
        <v>0</v>
      </c>
      <c r="AJ802" s="93">
        <f t="shared" si="371"/>
        <v>0</v>
      </c>
      <c r="AK802" s="93">
        <f t="shared" si="371"/>
        <v>169.93</v>
      </c>
      <c r="AL802" s="93">
        <f t="shared" si="371"/>
        <v>0</v>
      </c>
      <c r="AM802" s="93">
        <f t="shared" si="371"/>
        <v>0</v>
      </c>
      <c r="AN802" s="93">
        <f t="shared" si="371"/>
        <v>0</v>
      </c>
      <c r="AO802" s="93">
        <f t="shared" si="371"/>
        <v>0</v>
      </c>
      <c r="AP802" s="93">
        <f t="shared" si="371"/>
        <v>0</v>
      </c>
      <c r="AQ802" s="93">
        <f t="shared" si="371"/>
        <v>0</v>
      </c>
      <c r="AR802" s="93">
        <f t="shared" si="371"/>
        <v>0</v>
      </c>
      <c r="AS802" s="93">
        <f t="shared" si="371"/>
        <v>0</v>
      </c>
      <c r="AT802" s="93">
        <v>0</v>
      </c>
      <c r="AU802" s="9">
        <v>0</v>
      </c>
      <c r="AV802" s="636" t="s">
        <v>999</v>
      </c>
    </row>
    <row r="803" spans="1:48" s="275" customFormat="1" ht="31.5" customHeight="1">
      <c r="A803" s="472"/>
      <c r="B803" s="536"/>
      <c r="C803" s="654"/>
      <c r="D803" s="615"/>
      <c r="E803" s="618"/>
      <c r="F803" s="272"/>
      <c r="G803" s="272"/>
      <c r="H803" s="272"/>
      <c r="I803" s="272"/>
      <c r="J803" s="533"/>
      <c r="K803" s="533"/>
      <c r="L803" s="609"/>
      <c r="M803" s="564"/>
      <c r="N803" s="277"/>
      <c r="O803" s="277"/>
      <c r="P803" s="277"/>
      <c r="Q803" s="277"/>
      <c r="R803" s="277"/>
      <c r="S803" s="277"/>
      <c r="T803" s="277"/>
      <c r="U803" s="277"/>
      <c r="V803" s="287" t="s">
        <v>1049</v>
      </c>
      <c r="W803" s="274"/>
      <c r="X803" s="274">
        <v>4711.2</v>
      </c>
      <c r="Y803" s="274"/>
      <c r="Z803" s="274"/>
      <c r="AA803" s="274"/>
      <c r="AB803" s="274"/>
      <c r="AC803" s="274"/>
      <c r="AD803" s="274"/>
      <c r="AE803" s="274"/>
      <c r="AF803" s="274"/>
      <c r="AG803" s="274">
        <v>4800</v>
      </c>
      <c r="AH803" s="277"/>
      <c r="AI803" s="277"/>
      <c r="AJ803" s="277"/>
      <c r="AK803" s="274">
        <v>169.93</v>
      </c>
      <c r="AL803" s="274"/>
      <c r="AM803" s="274"/>
      <c r="AN803" s="274"/>
      <c r="AO803" s="274"/>
      <c r="AP803" s="274"/>
      <c r="AQ803" s="274"/>
      <c r="AR803" s="274"/>
      <c r="AS803" s="274"/>
      <c r="AT803" s="274"/>
      <c r="AU803" s="277"/>
      <c r="AV803" s="640"/>
    </row>
    <row r="804" spans="1:48" ht="20.25" customHeight="1">
      <c r="A804" s="472"/>
      <c r="B804" s="536"/>
      <c r="C804" s="654"/>
      <c r="D804" s="615"/>
      <c r="E804" s="618"/>
      <c r="F804" s="6" t="s">
        <v>19</v>
      </c>
      <c r="G804" s="6" t="s">
        <v>22</v>
      </c>
      <c r="H804" s="6" t="s">
        <v>59</v>
      </c>
      <c r="I804" s="6" t="s">
        <v>786</v>
      </c>
      <c r="J804" s="533"/>
      <c r="K804" s="533"/>
      <c r="L804" s="609"/>
      <c r="M804" s="564"/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  <c r="U804" s="9">
        <f t="shared" ref="U804:U808" si="372">SUM(N804:T804)</f>
        <v>0</v>
      </c>
      <c r="V804" s="172" t="s">
        <v>8</v>
      </c>
      <c r="W804" s="93">
        <v>0</v>
      </c>
      <c r="X804" s="93">
        <v>0</v>
      </c>
      <c r="Y804" s="93">
        <v>0</v>
      </c>
      <c r="Z804" s="93">
        <v>0</v>
      </c>
      <c r="AA804" s="93">
        <v>0</v>
      </c>
      <c r="AB804" s="93">
        <v>0</v>
      </c>
      <c r="AC804" s="93">
        <v>0</v>
      </c>
      <c r="AD804" s="93">
        <v>0</v>
      </c>
      <c r="AE804" s="93">
        <v>0</v>
      </c>
      <c r="AF804" s="93">
        <v>0</v>
      </c>
      <c r="AG804" s="93">
        <v>0</v>
      </c>
      <c r="AH804" s="9">
        <v>0</v>
      </c>
      <c r="AI804" s="9">
        <v>0</v>
      </c>
      <c r="AJ804" s="9">
        <v>0</v>
      </c>
      <c r="AK804" s="93">
        <v>0</v>
      </c>
      <c r="AL804" s="93">
        <v>0</v>
      </c>
      <c r="AM804" s="93">
        <v>0</v>
      </c>
      <c r="AN804" s="93">
        <v>0</v>
      </c>
      <c r="AO804" s="93">
        <v>0</v>
      </c>
      <c r="AP804" s="93">
        <v>0</v>
      </c>
      <c r="AQ804" s="93">
        <v>0</v>
      </c>
      <c r="AR804" s="93">
        <v>0</v>
      </c>
      <c r="AS804" s="93">
        <v>0</v>
      </c>
      <c r="AT804" s="93">
        <v>0</v>
      </c>
      <c r="AU804" s="9">
        <v>0</v>
      </c>
      <c r="AV804" s="640"/>
    </row>
    <row r="805" spans="1:48" ht="20.25" customHeight="1">
      <c r="A805" s="472"/>
      <c r="B805" s="536"/>
      <c r="C805" s="654"/>
      <c r="D805" s="615"/>
      <c r="E805" s="618"/>
      <c r="F805" s="538" t="s">
        <v>39</v>
      </c>
      <c r="G805" s="538" t="s">
        <v>21</v>
      </c>
      <c r="H805" s="538" t="s">
        <v>59</v>
      </c>
      <c r="I805" s="538" t="s">
        <v>367</v>
      </c>
      <c r="J805" s="533"/>
      <c r="K805" s="533"/>
      <c r="L805" s="609"/>
      <c r="M805" s="564"/>
      <c r="N805" s="9">
        <v>0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f>SUM(N805:T805)</f>
        <v>0</v>
      </c>
      <c r="V805" s="204" t="s">
        <v>50</v>
      </c>
      <c r="W805" s="93">
        <v>0</v>
      </c>
      <c r="X805" s="93">
        <v>0</v>
      </c>
      <c r="Y805" s="93">
        <v>0</v>
      </c>
      <c r="Z805" s="93">
        <v>0</v>
      </c>
      <c r="AA805" s="93">
        <v>0</v>
      </c>
      <c r="AB805" s="93">
        <v>0</v>
      </c>
      <c r="AC805" s="93">
        <v>0</v>
      </c>
      <c r="AD805" s="93">
        <v>0</v>
      </c>
      <c r="AE805" s="93">
        <v>0</v>
      </c>
      <c r="AF805" s="93">
        <v>0</v>
      </c>
      <c r="AG805" s="93">
        <v>0</v>
      </c>
      <c r="AH805" s="9">
        <v>0</v>
      </c>
      <c r="AI805" s="9">
        <v>0</v>
      </c>
      <c r="AJ805" s="9">
        <v>0</v>
      </c>
      <c r="AK805" s="93">
        <v>0</v>
      </c>
      <c r="AL805" s="93">
        <v>0</v>
      </c>
      <c r="AM805" s="93">
        <v>0</v>
      </c>
      <c r="AN805" s="93">
        <v>0</v>
      </c>
      <c r="AO805" s="93">
        <v>0</v>
      </c>
      <c r="AP805" s="93">
        <v>0</v>
      </c>
      <c r="AQ805" s="93">
        <v>0</v>
      </c>
      <c r="AR805" s="93">
        <v>0</v>
      </c>
      <c r="AS805" s="93">
        <v>0</v>
      </c>
      <c r="AT805" s="93">
        <v>0</v>
      </c>
      <c r="AU805" s="9">
        <v>0</v>
      </c>
      <c r="AV805" s="640"/>
    </row>
    <row r="806" spans="1:48">
      <c r="A806" s="472"/>
      <c r="B806" s="536"/>
      <c r="C806" s="654"/>
      <c r="D806" s="615"/>
      <c r="E806" s="618"/>
      <c r="F806" s="539"/>
      <c r="G806" s="539"/>
      <c r="H806" s="539"/>
      <c r="I806" s="539"/>
      <c r="J806" s="533"/>
      <c r="K806" s="533"/>
      <c r="L806" s="609"/>
      <c r="M806" s="564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si="372"/>
        <v>0</v>
      </c>
      <c r="V806" s="204" t="s">
        <v>51</v>
      </c>
      <c r="W806" s="93">
        <v>0</v>
      </c>
      <c r="X806" s="93">
        <v>0</v>
      </c>
      <c r="Y806" s="93">
        <v>0</v>
      </c>
      <c r="Z806" s="93">
        <v>0</v>
      </c>
      <c r="AA806" s="93">
        <v>0</v>
      </c>
      <c r="AB806" s="93">
        <v>0</v>
      </c>
      <c r="AC806" s="93">
        <v>0</v>
      </c>
      <c r="AD806" s="93">
        <v>0</v>
      </c>
      <c r="AE806" s="93">
        <v>0</v>
      </c>
      <c r="AF806" s="93">
        <v>0</v>
      </c>
      <c r="AG806" s="93">
        <v>0</v>
      </c>
      <c r="AH806" s="9">
        <v>0</v>
      </c>
      <c r="AI806" s="9">
        <v>0</v>
      </c>
      <c r="AJ806" s="9">
        <v>0</v>
      </c>
      <c r="AK806" s="93">
        <v>0</v>
      </c>
      <c r="AL806" s="93">
        <v>0</v>
      </c>
      <c r="AM806" s="93">
        <v>0</v>
      </c>
      <c r="AN806" s="93">
        <v>0</v>
      </c>
      <c r="AO806" s="93">
        <v>0</v>
      </c>
      <c r="AP806" s="93">
        <v>0</v>
      </c>
      <c r="AQ806" s="93">
        <v>0</v>
      </c>
      <c r="AR806" s="93">
        <v>0</v>
      </c>
      <c r="AS806" s="93">
        <v>0</v>
      </c>
      <c r="AT806" s="93">
        <v>0</v>
      </c>
      <c r="AU806" s="9">
        <v>0</v>
      </c>
      <c r="AV806" s="640"/>
    </row>
    <row r="807" spans="1:48" ht="15.75" customHeight="1">
      <c r="A807" s="472"/>
      <c r="B807" s="536"/>
      <c r="C807" s="654"/>
      <c r="D807" s="615"/>
      <c r="E807" s="618"/>
      <c r="F807" s="539"/>
      <c r="G807" s="539"/>
      <c r="H807" s="539"/>
      <c r="I807" s="539"/>
      <c r="J807" s="533"/>
      <c r="K807" s="533"/>
      <c r="L807" s="609"/>
      <c r="M807" s="564"/>
      <c r="N807" s="85">
        <v>0</v>
      </c>
      <c r="O807" s="85">
        <v>0</v>
      </c>
      <c r="P807" s="85">
        <v>0</v>
      </c>
      <c r="Q807" s="85">
        <v>0</v>
      </c>
      <c r="R807" s="85">
        <v>0</v>
      </c>
      <c r="S807" s="85">
        <v>0</v>
      </c>
      <c r="T807" s="85">
        <v>0</v>
      </c>
      <c r="U807" s="9">
        <f t="shared" si="372"/>
        <v>0</v>
      </c>
      <c r="V807" s="204" t="s">
        <v>52</v>
      </c>
      <c r="W807" s="191">
        <v>0</v>
      </c>
      <c r="X807" s="191">
        <v>0</v>
      </c>
      <c r="Y807" s="191">
        <v>0</v>
      </c>
      <c r="Z807" s="191">
        <v>0</v>
      </c>
      <c r="AA807" s="191">
        <v>0</v>
      </c>
      <c r="AB807" s="191">
        <v>0</v>
      </c>
      <c r="AC807" s="191">
        <v>0</v>
      </c>
      <c r="AD807" s="191">
        <v>0</v>
      </c>
      <c r="AE807" s="191">
        <v>0</v>
      </c>
      <c r="AF807" s="191">
        <v>0</v>
      </c>
      <c r="AG807" s="191">
        <v>0</v>
      </c>
      <c r="AH807" s="85">
        <v>0</v>
      </c>
      <c r="AI807" s="85">
        <v>0</v>
      </c>
      <c r="AJ807" s="85">
        <v>0</v>
      </c>
      <c r="AK807" s="191">
        <v>0</v>
      </c>
      <c r="AL807" s="191">
        <v>0</v>
      </c>
      <c r="AM807" s="191">
        <v>0</v>
      </c>
      <c r="AN807" s="191">
        <v>0</v>
      </c>
      <c r="AO807" s="191">
        <v>0</v>
      </c>
      <c r="AP807" s="191">
        <v>0</v>
      </c>
      <c r="AQ807" s="191">
        <v>0</v>
      </c>
      <c r="AR807" s="191">
        <v>0</v>
      </c>
      <c r="AS807" s="191">
        <v>0</v>
      </c>
      <c r="AT807" s="191">
        <v>0</v>
      </c>
      <c r="AU807" s="85">
        <v>0</v>
      </c>
      <c r="AV807" s="639"/>
    </row>
    <row r="808" spans="1:48">
      <c r="A808" s="472"/>
      <c r="B808" s="537"/>
      <c r="C808" s="655"/>
      <c r="D808" s="616"/>
      <c r="E808" s="619"/>
      <c r="F808" s="540"/>
      <c r="G808" s="540"/>
      <c r="H808" s="540"/>
      <c r="I808" s="540"/>
      <c r="J808" s="534"/>
      <c r="K808" s="534"/>
      <c r="L808" s="610"/>
      <c r="M808" s="565"/>
      <c r="N808" s="87">
        <f>SUM(N802:N807)</f>
        <v>3.3479000000000002E-2</v>
      </c>
      <c r="O808" s="87">
        <f t="shared" ref="O808:T808" si="373">SUM(O802:O807)</f>
        <v>7.0444399999999998</v>
      </c>
      <c r="P808" s="87">
        <f t="shared" si="373"/>
        <v>0</v>
      </c>
      <c r="Q808" s="185">
        <f t="shared" si="373"/>
        <v>40.219919999999995</v>
      </c>
      <c r="R808" s="185">
        <f t="shared" si="373"/>
        <v>0</v>
      </c>
      <c r="S808" s="185">
        <f t="shared" si="373"/>
        <v>0</v>
      </c>
      <c r="T808" s="185">
        <f t="shared" si="373"/>
        <v>0</v>
      </c>
      <c r="U808" s="185">
        <f t="shared" si="372"/>
        <v>47.297838999999996</v>
      </c>
      <c r="V808" s="177" t="s">
        <v>11</v>
      </c>
      <c r="W808" s="200">
        <f t="shared" ref="W808" si="374">SUM(W802:W807)</f>
        <v>40219.919999999998</v>
      </c>
      <c r="X808" s="200">
        <f>X802</f>
        <v>4711.2</v>
      </c>
      <c r="Y808" s="200">
        <f t="shared" ref="Y808:AS808" si="375">Y802</f>
        <v>0</v>
      </c>
      <c r="Z808" s="200">
        <f t="shared" si="375"/>
        <v>0</v>
      </c>
      <c r="AA808" s="200">
        <f t="shared" si="375"/>
        <v>0</v>
      </c>
      <c r="AB808" s="200">
        <f t="shared" si="375"/>
        <v>0</v>
      </c>
      <c r="AC808" s="200">
        <f t="shared" si="375"/>
        <v>0</v>
      </c>
      <c r="AD808" s="200">
        <f t="shared" si="375"/>
        <v>0</v>
      </c>
      <c r="AE808" s="200">
        <f t="shared" si="375"/>
        <v>0</v>
      </c>
      <c r="AF808" s="200">
        <f t="shared" si="375"/>
        <v>0</v>
      </c>
      <c r="AG808" s="200">
        <f t="shared" si="375"/>
        <v>4800</v>
      </c>
      <c r="AH808" s="200">
        <f t="shared" si="375"/>
        <v>0</v>
      </c>
      <c r="AI808" s="200">
        <f t="shared" si="375"/>
        <v>0</v>
      </c>
      <c r="AJ808" s="200">
        <f t="shared" si="375"/>
        <v>0</v>
      </c>
      <c r="AK808" s="200">
        <f t="shared" si="375"/>
        <v>169.93</v>
      </c>
      <c r="AL808" s="200">
        <f t="shared" si="375"/>
        <v>0</v>
      </c>
      <c r="AM808" s="200">
        <f t="shared" si="375"/>
        <v>0</v>
      </c>
      <c r="AN808" s="200">
        <f t="shared" si="375"/>
        <v>0</v>
      </c>
      <c r="AO808" s="200">
        <f t="shared" si="375"/>
        <v>0</v>
      </c>
      <c r="AP808" s="200">
        <f t="shared" si="375"/>
        <v>0</v>
      </c>
      <c r="AQ808" s="200">
        <f t="shared" si="375"/>
        <v>0</v>
      </c>
      <c r="AR808" s="200">
        <f t="shared" si="375"/>
        <v>0</v>
      </c>
      <c r="AS808" s="200">
        <f t="shared" si="375"/>
        <v>0</v>
      </c>
      <c r="AT808" s="200">
        <f t="shared" ref="AT808:AU808" si="376">SUM(AT802:AT807)</f>
        <v>0</v>
      </c>
      <c r="AU808" s="201">
        <f t="shared" si="376"/>
        <v>0</v>
      </c>
      <c r="AV808" s="332"/>
    </row>
    <row r="809" spans="1:48" ht="15.75" customHeight="1">
      <c r="A809" s="472"/>
      <c r="B809" s="535" t="s">
        <v>787</v>
      </c>
      <c r="C809" s="653" t="s">
        <v>788</v>
      </c>
      <c r="D809" s="614" t="s">
        <v>789</v>
      </c>
      <c r="E809" s="617" t="s">
        <v>790</v>
      </c>
      <c r="F809" s="6" t="s">
        <v>18</v>
      </c>
      <c r="G809" s="6" t="s">
        <v>20</v>
      </c>
      <c r="H809" s="6" t="s">
        <v>297</v>
      </c>
      <c r="I809" s="6" t="s">
        <v>297</v>
      </c>
      <c r="J809" s="532">
        <v>2019</v>
      </c>
      <c r="K809" s="532">
        <v>2023</v>
      </c>
      <c r="L809" s="541">
        <v>47.436999999999998</v>
      </c>
      <c r="M809" s="563">
        <f>Q814+R814+S814+T814</f>
        <v>32.440660000000001</v>
      </c>
      <c r="N809" s="9">
        <v>2.7614399999999999</v>
      </c>
      <c r="O809" s="9">
        <v>9.6296700000000008</v>
      </c>
      <c r="P809" s="9">
        <v>2.6059899999999998</v>
      </c>
      <c r="Q809" s="9">
        <v>3.9070200000000002</v>
      </c>
      <c r="R809" s="9">
        <v>28.533639999999998</v>
      </c>
      <c r="S809" s="9">
        <v>0</v>
      </c>
      <c r="T809" s="9">
        <v>0</v>
      </c>
      <c r="U809" s="9">
        <f>SUM(N809:T809)</f>
        <v>47.437759999999997</v>
      </c>
      <c r="V809" s="204" t="s">
        <v>3</v>
      </c>
      <c r="W809" s="93">
        <v>3907.02</v>
      </c>
      <c r="X809" s="93">
        <v>0</v>
      </c>
      <c r="Y809" s="93">
        <v>0</v>
      </c>
      <c r="Z809" s="93">
        <v>0</v>
      </c>
      <c r="AA809" s="93">
        <v>0</v>
      </c>
      <c r="AB809" s="93">
        <v>0</v>
      </c>
      <c r="AC809" s="93">
        <v>0</v>
      </c>
      <c r="AD809" s="93">
        <v>0</v>
      </c>
      <c r="AE809" s="93">
        <v>0</v>
      </c>
      <c r="AF809" s="93">
        <v>0</v>
      </c>
      <c r="AG809" s="93">
        <v>0</v>
      </c>
      <c r="AH809" s="9">
        <v>0</v>
      </c>
      <c r="AI809" s="9">
        <v>0</v>
      </c>
      <c r="AJ809" s="9">
        <v>0</v>
      </c>
      <c r="AK809" s="93">
        <v>0</v>
      </c>
      <c r="AL809" s="93">
        <v>0</v>
      </c>
      <c r="AM809" s="93">
        <v>0</v>
      </c>
      <c r="AN809" s="93">
        <v>0</v>
      </c>
      <c r="AO809" s="93">
        <v>0</v>
      </c>
      <c r="AP809" s="93">
        <v>0</v>
      </c>
      <c r="AQ809" s="93">
        <v>0</v>
      </c>
      <c r="AR809" s="93">
        <v>0</v>
      </c>
      <c r="AS809" s="93">
        <v>0</v>
      </c>
      <c r="AT809" s="93">
        <v>0</v>
      </c>
      <c r="AU809" s="9">
        <v>0</v>
      </c>
      <c r="AV809" s="302"/>
    </row>
    <row r="810" spans="1:48" ht="18.75" customHeight="1">
      <c r="A810" s="472"/>
      <c r="B810" s="536"/>
      <c r="C810" s="654"/>
      <c r="D810" s="615"/>
      <c r="E810" s="618"/>
      <c r="F810" s="6" t="s">
        <v>19</v>
      </c>
      <c r="G810" s="6" t="s">
        <v>22</v>
      </c>
      <c r="H810" s="6" t="s">
        <v>297</v>
      </c>
      <c r="I810" s="6" t="s">
        <v>297</v>
      </c>
      <c r="J810" s="533"/>
      <c r="K810" s="533"/>
      <c r="L810" s="609"/>
      <c r="M810" s="564"/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f t="shared" ref="U810:U814" si="377">SUM(N810:T810)</f>
        <v>0</v>
      </c>
      <c r="V810" s="172" t="s">
        <v>8</v>
      </c>
      <c r="W810" s="93">
        <v>0</v>
      </c>
      <c r="X810" s="93">
        <v>0</v>
      </c>
      <c r="Y810" s="93">
        <v>0</v>
      </c>
      <c r="Z810" s="93">
        <v>0</v>
      </c>
      <c r="AA810" s="93">
        <v>0</v>
      </c>
      <c r="AB810" s="93">
        <v>0</v>
      </c>
      <c r="AC810" s="93">
        <v>0</v>
      </c>
      <c r="AD810" s="93">
        <v>0</v>
      </c>
      <c r="AE810" s="93">
        <v>0</v>
      </c>
      <c r="AF810" s="93">
        <v>0</v>
      </c>
      <c r="AG810" s="93">
        <v>0</v>
      </c>
      <c r="AH810" s="9">
        <v>0</v>
      </c>
      <c r="AI810" s="9">
        <v>0</v>
      </c>
      <c r="AJ810" s="9">
        <v>0</v>
      </c>
      <c r="AK810" s="93">
        <v>0</v>
      </c>
      <c r="AL810" s="93">
        <v>0</v>
      </c>
      <c r="AM810" s="93">
        <v>0</v>
      </c>
      <c r="AN810" s="93">
        <v>0</v>
      </c>
      <c r="AO810" s="93">
        <v>0</v>
      </c>
      <c r="AP810" s="93">
        <v>0</v>
      </c>
      <c r="AQ810" s="93">
        <v>0</v>
      </c>
      <c r="AR810" s="93">
        <v>0</v>
      </c>
      <c r="AS810" s="93">
        <v>0</v>
      </c>
      <c r="AT810" s="93">
        <v>0</v>
      </c>
      <c r="AU810" s="9">
        <v>0</v>
      </c>
      <c r="AV810" s="302"/>
    </row>
    <row r="811" spans="1:48" ht="22.5" customHeight="1">
      <c r="A811" s="472"/>
      <c r="B811" s="536"/>
      <c r="C811" s="654"/>
      <c r="D811" s="615"/>
      <c r="E811" s="618"/>
      <c r="F811" s="538" t="s">
        <v>39</v>
      </c>
      <c r="G811" s="538" t="s">
        <v>21</v>
      </c>
      <c r="H811" s="538" t="s">
        <v>297</v>
      </c>
      <c r="I811" s="538" t="s">
        <v>297</v>
      </c>
      <c r="J811" s="533"/>
      <c r="K811" s="533"/>
      <c r="L811" s="609"/>
      <c r="M811" s="564"/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0</v>
      </c>
      <c r="V811" s="204" t="s">
        <v>50</v>
      </c>
      <c r="W811" s="93">
        <v>0</v>
      </c>
      <c r="X811" s="93">
        <v>0</v>
      </c>
      <c r="Y811" s="93">
        <v>0</v>
      </c>
      <c r="Z811" s="93">
        <v>0</v>
      </c>
      <c r="AA811" s="93">
        <v>0</v>
      </c>
      <c r="AB811" s="93">
        <v>0</v>
      </c>
      <c r="AC811" s="93">
        <v>0</v>
      </c>
      <c r="AD811" s="93">
        <v>0</v>
      </c>
      <c r="AE811" s="93">
        <v>0</v>
      </c>
      <c r="AF811" s="93">
        <v>0</v>
      </c>
      <c r="AG811" s="93">
        <v>0</v>
      </c>
      <c r="AH811" s="9">
        <v>0</v>
      </c>
      <c r="AI811" s="9">
        <v>0</v>
      </c>
      <c r="AJ811" s="9">
        <v>0</v>
      </c>
      <c r="AK811" s="93">
        <v>0</v>
      </c>
      <c r="AL811" s="93">
        <v>0</v>
      </c>
      <c r="AM811" s="93">
        <v>0</v>
      </c>
      <c r="AN811" s="93">
        <v>0</v>
      </c>
      <c r="AO811" s="93">
        <v>0</v>
      </c>
      <c r="AP811" s="93">
        <v>0</v>
      </c>
      <c r="AQ811" s="93">
        <v>0</v>
      </c>
      <c r="AR811" s="93">
        <v>0</v>
      </c>
      <c r="AS811" s="93">
        <v>0</v>
      </c>
      <c r="AT811" s="93">
        <v>0</v>
      </c>
      <c r="AU811" s="9">
        <v>0</v>
      </c>
      <c r="AV811" s="302"/>
    </row>
    <row r="812" spans="1:48">
      <c r="A812" s="472"/>
      <c r="B812" s="536"/>
      <c r="C812" s="654"/>
      <c r="D812" s="615"/>
      <c r="E812" s="618"/>
      <c r="F812" s="539"/>
      <c r="G812" s="539"/>
      <c r="H812" s="539"/>
      <c r="I812" s="539"/>
      <c r="J812" s="533"/>
      <c r="K812" s="533"/>
      <c r="L812" s="609"/>
      <c r="M812" s="564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si="377"/>
        <v>0</v>
      </c>
      <c r="V812" s="204" t="s">
        <v>51</v>
      </c>
      <c r="W812" s="93">
        <v>0</v>
      </c>
      <c r="X812" s="93">
        <v>0</v>
      </c>
      <c r="Y812" s="93">
        <v>0</v>
      </c>
      <c r="Z812" s="93">
        <v>0</v>
      </c>
      <c r="AA812" s="93">
        <v>0</v>
      </c>
      <c r="AB812" s="93">
        <v>0</v>
      </c>
      <c r="AC812" s="93">
        <v>0</v>
      </c>
      <c r="AD812" s="93">
        <v>0</v>
      </c>
      <c r="AE812" s="93">
        <v>0</v>
      </c>
      <c r="AF812" s="93">
        <v>0</v>
      </c>
      <c r="AG812" s="93">
        <v>0</v>
      </c>
      <c r="AH812" s="9">
        <v>0</v>
      </c>
      <c r="AI812" s="9">
        <v>0</v>
      </c>
      <c r="AJ812" s="9">
        <v>0</v>
      </c>
      <c r="AK812" s="93">
        <v>0</v>
      </c>
      <c r="AL812" s="93">
        <v>0</v>
      </c>
      <c r="AM812" s="93">
        <v>0</v>
      </c>
      <c r="AN812" s="93">
        <v>0</v>
      </c>
      <c r="AO812" s="93">
        <v>0</v>
      </c>
      <c r="AP812" s="93">
        <v>0</v>
      </c>
      <c r="AQ812" s="93">
        <v>0</v>
      </c>
      <c r="AR812" s="93">
        <v>0</v>
      </c>
      <c r="AS812" s="93">
        <v>0</v>
      </c>
      <c r="AT812" s="93">
        <v>0</v>
      </c>
      <c r="AU812" s="9">
        <v>0</v>
      </c>
      <c r="AV812" s="302"/>
    </row>
    <row r="813" spans="1:48" ht="15.75" customHeight="1">
      <c r="A813" s="472"/>
      <c r="B813" s="536"/>
      <c r="C813" s="654"/>
      <c r="D813" s="615"/>
      <c r="E813" s="618"/>
      <c r="F813" s="539"/>
      <c r="G813" s="539"/>
      <c r="H813" s="539"/>
      <c r="I813" s="539"/>
      <c r="J813" s="533"/>
      <c r="K813" s="533"/>
      <c r="L813" s="609"/>
      <c r="M813" s="564"/>
      <c r="N813" s="85">
        <v>0</v>
      </c>
      <c r="O813" s="85">
        <v>0</v>
      </c>
      <c r="P813" s="85">
        <v>0</v>
      </c>
      <c r="Q813" s="85">
        <v>0</v>
      </c>
      <c r="R813" s="85">
        <v>0</v>
      </c>
      <c r="S813" s="85">
        <v>0</v>
      </c>
      <c r="T813" s="85">
        <v>0</v>
      </c>
      <c r="U813" s="9">
        <f t="shared" si="377"/>
        <v>0</v>
      </c>
      <c r="V813" s="204" t="s">
        <v>52</v>
      </c>
      <c r="W813" s="191">
        <v>0</v>
      </c>
      <c r="X813" s="191">
        <v>0</v>
      </c>
      <c r="Y813" s="191">
        <v>0</v>
      </c>
      <c r="Z813" s="191">
        <v>0</v>
      </c>
      <c r="AA813" s="191">
        <v>0</v>
      </c>
      <c r="AB813" s="191">
        <v>0</v>
      </c>
      <c r="AC813" s="191">
        <v>0</v>
      </c>
      <c r="AD813" s="191">
        <v>0</v>
      </c>
      <c r="AE813" s="191">
        <v>0</v>
      </c>
      <c r="AF813" s="191">
        <v>0</v>
      </c>
      <c r="AG813" s="191">
        <v>0</v>
      </c>
      <c r="AH813" s="85">
        <v>0</v>
      </c>
      <c r="AI813" s="85">
        <v>0</v>
      </c>
      <c r="AJ813" s="85">
        <v>0</v>
      </c>
      <c r="AK813" s="191">
        <v>0</v>
      </c>
      <c r="AL813" s="191">
        <v>0</v>
      </c>
      <c r="AM813" s="191">
        <v>0</v>
      </c>
      <c r="AN813" s="191">
        <v>0</v>
      </c>
      <c r="AO813" s="191">
        <v>0</v>
      </c>
      <c r="AP813" s="191">
        <v>0</v>
      </c>
      <c r="AQ813" s="191">
        <v>0</v>
      </c>
      <c r="AR813" s="191">
        <v>0</v>
      </c>
      <c r="AS813" s="191">
        <v>0</v>
      </c>
      <c r="AT813" s="191">
        <v>0</v>
      </c>
      <c r="AU813" s="85">
        <v>0</v>
      </c>
      <c r="AV813" s="302"/>
    </row>
    <row r="814" spans="1:48">
      <c r="A814" s="472"/>
      <c r="B814" s="537"/>
      <c r="C814" s="655"/>
      <c r="D814" s="616"/>
      <c r="E814" s="619"/>
      <c r="F814" s="540"/>
      <c r="G814" s="540"/>
      <c r="H814" s="540"/>
      <c r="I814" s="540"/>
      <c r="J814" s="534"/>
      <c r="K814" s="534"/>
      <c r="L814" s="610"/>
      <c r="M814" s="565"/>
      <c r="N814" s="87">
        <f>SUM(N809:N813)</f>
        <v>2.7614399999999999</v>
      </c>
      <c r="O814" s="87">
        <f t="shared" ref="O814:T814" si="378">SUM(O809:O813)</f>
        <v>9.6296700000000008</v>
      </c>
      <c r="P814" s="87">
        <f t="shared" si="378"/>
        <v>2.6059899999999998</v>
      </c>
      <c r="Q814" s="185">
        <f t="shared" si="378"/>
        <v>3.9070200000000002</v>
      </c>
      <c r="R814" s="185">
        <f t="shared" si="378"/>
        <v>28.533639999999998</v>
      </c>
      <c r="S814" s="185">
        <f t="shared" si="378"/>
        <v>0</v>
      </c>
      <c r="T814" s="185">
        <f t="shared" si="378"/>
        <v>0</v>
      </c>
      <c r="U814" s="185">
        <f t="shared" si="377"/>
        <v>47.437759999999997</v>
      </c>
      <c r="V814" s="177" t="s">
        <v>11</v>
      </c>
      <c r="W814" s="200">
        <f t="shared" ref="W814:AU814" si="379">SUM(W809:W813)</f>
        <v>3907.02</v>
      </c>
      <c r="X814" s="200">
        <f t="shared" si="379"/>
        <v>0</v>
      </c>
      <c r="Y814" s="200">
        <f t="shared" si="379"/>
        <v>0</v>
      </c>
      <c r="Z814" s="200">
        <f t="shared" si="379"/>
        <v>0</v>
      </c>
      <c r="AA814" s="200">
        <f t="shared" si="379"/>
        <v>0</v>
      </c>
      <c r="AB814" s="200">
        <f t="shared" si="379"/>
        <v>0</v>
      </c>
      <c r="AC814" s="200">
        <f t="shared" si="379"/>
        <v>0</v>
      </c>
      <c r="AD814" s="200">
        <f t="shared" si="379"/>
        <v>0</v>
      </c>
      <c r="AE814" s="200">
        <f t="shared" si="379"/>
        <v>0</v>
      </c>
      <c r="AF814" s="200">
        <f t="shared" si="379"/>
        <v>0</v>
      </c>
      <c r="AG814" s="200">
        <f t="shared" si="379"/>
        <v>0</v>
      </c>
      <c r="AH814" s="201">
        <f t="shared" si="379"/>
        <v>0</v>
      </c>
      <c r="AI814" s="201">
        <f t="shared" si="379"/>
        <v>0</v>
      </c>
      <c r="AJ814" s="201">
        <f t="shared" si="379"/>
        <v>0</v>
      </c>
      <c r="AK814" s="200">
        <f t="shared" si="379"/>
        <v>0</v>
      </c>
      <c r="AL814" s="200">
        <f t="shared" si="379"/>
        <v>0</v>
      </c>
      <c r="AM814" s="200">
        <f t="shared" si="379"/>
        <v>0</v>
      </c>
      <c r="AN814" s="200">
        <f t="shared" si="379"/>
        <v>0</v>
      </c>
      <c r="AO814" s="200">
        <f t="shared" si="379"/>
        <v>0</v>
      </c>
      <c r="AP814" s="200">
        <f t="shared" si="379"/>
        <v>0</v>
      </c>
      <c r="AQ814" s="200">
        <f t="shared" si="379"/>
        <v>0</v>
      </c>
      <c r="AR814" s="200">
        <f t="shared" si="379"/>
        <v>0</v>
      </c>
      <c r="AS814" s="200">
        <f t="shared" si="379"/>
        <v>0</v>
      </c>
      <c r="AT814" s="200">
        <f t="shared" si="379"/>
        <v>0</v>
      </c>
      <c r="AU814" s="201">
        <f t="shared" si="379"/>
        <v>0</v>
      </c>
      <c r="AV814" s="332"/>
    </row>
    <row r="815" spans="1:48" ht="15.75" customHeight="1">
      <c r="A815" s="472"/>
      <c r="B815" s="535" t="s">
        <v>791</v>
      </c>
      <c r="C815" s="653" t="s">
        <v>792</v>
      </c>
      <c r="D815" s="614" t="s">
        <v>789</v>
      </c>
      <c r="E815" s="617" t="s">
        <v>631</v>
      </c>
      <c r="F815" s="6" t="s">
        <v>18</v>
      </c>
      <c r="G815" s="6" t="s">
        <v>20</v>
      </c>
      <c r="H815" s="6" t="s">
        <v>297</v>
      </c>
      <c r="I815" s="6" t="s">
        <v>297</v>
      </c>
      <c r="J815" s="532">
        <v>2019</v>
      </c>
      <c r="K815" s="532">
        <v>2020</v>
      </c>
      <c r="L815" s="541">
        <v>2.7559999999999998</v>
      </c>
      <c r="M815" s="563">
        <f>Q820+R820+S820+T820</f>
        <v>0</v>
      </c>
      <c r="N815" s="9">
        <v>0.29718</v>
      </c>
      <c r="O815" s="9">
        <v>1.6398499999999998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  <c r="U815" s="9">
        <f>SUM(N815:T815)</f>
        <v>1.9370299999999998</v>
      </c>
      <c r="V815" s="204" t="s">
        <v>3</v>
      </c>
      <c r="W815" s="93">
        <v>0</v>
      </c>
      <c r="X815" s="93">
        <v>0</v>
      </c>
      <c r="Y815" s="93">
        <v>0</v>
      </c>
      <c r="Z815" s="93">
        <v>0</v>
      </c>
      <c r="AA815" s="93">
        <v>0</v>
      </c>
      <c r="AB815" s="93">
        <v>0</v>
      </c>
      <c r="AC815" s="93">
        <v>0</v>
      </c>
      <c r="AD815" s="93">
        <v>0</v>
      </c>
      <c r="AE815" s="93">
        <v>0</v>
      </c>
      <c r="AF815" s="93">
        <v>0</v>
      </c>
      <c r="AG815" s="93">
        <v>0</v>
      </c>
      <c r="AH815" s="9">
        <v>0</v>
      </c>
      <c r="AI815" s="9">
        <v>0</v>
      </c>
      <c r="AJ815" s="9">
        <v>0</v>
      </c>
      <c r="AK815" s="93">
        <v>0</v>
      </c>
      <c r="AL815" s="93">
        <v>0</v>
      </c>
      <c r="AM815" s="93">
        <v>0</v>
      </c>
      <c r="AN815" s="93">
        <v>0</v>
      </c>
      <c r="AO815" s="93">
        <v>0</v>
      </c>
      <c r="AP815" s="93">
        <v>0</v>
      </c>
      <c r="AQ815" s="93">
        <v>0</v>
      </c>
      <c r="AR815" s="93">
        <v>0</v>
      </c>
      <c r="AS815" s="93">
        <v>0</v>
      </c>
      <c r="AT815" s="93">
        <v>0</v>
      </c>
      <c r="AU815" s="9">
        <v>0</v>
      </c>
      <c r="AV815" s="302"/>
    </row>
    <row r="816" spans="1:48" ht="20.25" customHeight="1">
      <c r="A816" s="472"/>
      <c r="B816" s="536"/>
      <c r="C816" s="654"/>
      <c r="D816" s="615"/>
      <c r="E816" s="618"/>
      <c r="F816" s="6" t="s">
        <v>19</v>
      </c>
      <c r="G816" s="6" t="s">
        <v>22</v>
      </c>
      <c r="H816" s="6" t="s">
        <v>297</v>
      </c>
      <c r="I816" s="6" t="s">
        <v>297</v>
      </c>
      <c r="J816" s="533"/>
      <c r="K816" s="533"/>
      <c r="L816" s="609"/>
      <c r="M816" s="564"/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f t="shared" ref="U816:U820" si="380">SUM(N816:T816)</f>
        <v>0</v>
      </c>
      <c r="V816" s="172" t="s">
        <v>8</v>
      </c>
      <c r="W816" s="93">
        <v>0</v>
      </c>
      <c r="X816" s="93">
        <v>0</v>
      </c>
      <c r="Y816" s="93">
        <v>0</v>
      </c>
      <c r="Z816" s="93">
        <v>0</v>
      </c>
      <c r="AA816" s="93">
        <v>0</v>
      </c>
      <c r="AB816" s="93">
        <v>0</v>
      </c>
      <c r="AC816" s="93">
        <v>0</v>
      </c>
      <c r="AD816" s="93">
        <v>0</v>
      </c>
      <c r="AE816" s="93">
        <v>0</v>
      </c>
      <c r="AF816" s="93">
        <v>0</v>
      </c>
      <c r="AG816" s="93">
        <v>0</v>
      </c>
      <c r="AH816" s="9">
        <v>0</v>
      </c>
      <c r="AI816" s="9">
        <v>0</v>
      </c>
      <c r="AJ816" s="9">
        <v>0</v>
      </c>
      <c r="AK816" s="93">
        <v>0</v>
      </c>
      <c r="AL816" s="93">
        <v>0</v>
      </c>
      <c r="AM816" s="93">
        <v>0</v>
      </c>
      <c r="AN816" s="93">
        <v>0</v>
      </c>
      <c r="AO816" s="93">
        <v>0</v>
      </c>
      <c r="AP816" s="93">
        <v>0</v>
      </c>
      <c r="AQ816" s="93">
        <v>0</v>
      </c>
      <c r="AR816" s="93">
        <v>0</v>
      </c>
      <c r="AS816" s="93">
        <v>0</v>
      </c>
      <c r="AT816" s="93">
        <v>0</v>
      </c>
      <c r="AU816" s="9">
        <v>0</v>
      </c>
      <c r="AV816" s="302"/>
    </row>
    <row r="817" spans="1:48" ht="20.25" customHeight="1">
      <c r="A817" s="472"/>
      <c r="B817" s="536"/>
      <c r="C817" s="654"/>
      <c r="D817" s="615"/>
      <c r="E817" s="618"/>
      <c r="F817" s="538" t="s">
        <v>39</v>
      </c>
      <c r="G817" s="538" t="s">
        <v>21</v>
      </c>
      <c r="H817" s="538" t="s">
        <v>297</v>
      </c>
      <c r="I817" s="538" t="s">
        <v>297</v>
      </c>
      <c r="J817" s="533"/>
      <c r="K817" s="533"/>
      <c r="L817" s="609"/>
      <c r="M817" s="564"/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0</v>
      </c>
      <c r="V817" s="204" t="s">
        <v>50</v>
      </c>
      <c r="W817" s="93">
        <v>0</v>
      </c>
      <c r="X817" s="93">
        <v>0</v>
      </c>
      <c r="Y817" s="93">
        <v>0</v>
      </c>
      <c r="Z817" s="93">
        <v>0</v>
      </c>
      <c r="AA817" s="93">
        <v>0</v>
      </c>
      <c r="AB817" s="93">
        <v>0</v>
      </c>
      <c r="AC817" s="93">
        <v>0</v>
      </c>
      <c r="AD817" s="93">
        <v>0</v>
      </c>
      <c r="AE817" s="93">
        <v>0</v>
      </c>
      <c r="AF817" s="93">
        <v>0</v>
      </c>
      <c r="AG817" s="93">
        <v>0</v>
      </c>
      <c r="AH817" s="9">
        <v>0</v>
      </c>
      <c r="AI817" s="9">
        <v>0</v>
      </c>
      <c r="AJ817" s="9">
        <v>0</v>
      </c>
      <c r="AK817" s="93">
        <v>0</v>
      </c>
      <c r="AL817" s="93">
        <v>0</v>
      </c>
      <c r="AM817" s="93">
        <v>0</v>
      </c>
      <c r="AN817" s="93">
        <v>0</v>
      </c>
      <c r="AO817" s="93">
        <v>0</v>
      </c>
      <c r="AP817" s="93">
        <v>0</v>
      </c>
      <c r="AQ817" s="93">
        <v>0</v>
      </c>
      <c r="AR817" s="93">
        <v>0</v>
      </c>
      <c r="AS817" s="93">
        <v>0</v>
      </c>
      <c r="AT817" s="93">
        <v>0</v>
      </c>
      <c r="AU817" s="9">
        <v>0</v>
      </c>
      <c r="AV817" s="302"/>
    </row>
    <row r="818" spans="1:48">
      <c r="A818" s="472"/>
      <c r="B818" s="536"/>
      <c r="C818" s="654"/>
      <c r="D818" s="615"/>
      <c r="E818" s="618"/>
      <c r="F818" s="539"/>
      <c r="G818" s="539"/>
      <c r="H818" s="539"/>
      <c r="I818" s="539"/>
      <c r="J818" s="533"/>
      <c r="K818" s="533"/>
      <c r="L818" s="609"/>
      <c r="M818" s="564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si="380"/>
        <v>0</v>
      </c>
      <c r="V818" s="204" t="s">
        <v>51</v>
      </c>
      <c r="W818" s="93">
        <v>0</v>
      </c>
      <c r="X818" s="93">
        <v>0</v>
      </c>
      <c r="Y818" s="93">
        <v>0</v>
      </c>
      <c r="Z818" s="93">
        <v>0</v>
      </c>
      <c r="AA818" s="93">
        <v>0</v>
      </c>
      <c r="AB818" s="93">
        <v>0</v>
      </c>
      <c r="AC818" s="93">
        <v>0</v>
      </c>
      <c r="AD818" s="93">
        <v>0</v>
      </c>
      <c r="AE818" s="93">
        <v>0</v>
      </c>
      <c r="AF818" s="93">
        <v>0</v>
      </c>
      <c r="AG818" s="93">
        <v>0</v>
      </c>
      <c r="AH818" s="9">
        <v>0</v>
      </c>
      <c r="AI818" s="9">
        <v>0</v>
      </c>
      <c r="AJ818" s="9">
        <v>0</v>
      </c>
      <c r="AK818" s="93">
        <v>0</v>
      </c>
      <c r="AL818" s="93">
        <v>0</v>
      </c>
      <c r="AM818" s="93">
        <v>0</v>
      </c>
      <c r="AN818" s="93">
        <v>0</v>
      </c>
      <c r="AO818" s="93">
        <v>0</v>
      </c>
      <c r="AP818" s="93">
        <v>0</v>
      </c>
      <c r="AQ818" s="93">
        <v>0</v>
      </c>
      <c r="AR818" s="93">
        <v>0</v>
      </c>
      <c r="AS818" s="93">
        <v>0</v>
      </c>
      <c r="AT818" s="93">
        <v>0</v>
      </c>
      <c r="AU818" s="9">
        <v>0</v>
      </c>
      <c r="AV818" s="302"/>
    </row>
    <row r="819" spans="1:48" ht="15.75" customHeight="1">
      <c r="A819" s="472"/>
      <c r="B819" s="536"/>
      <c r="C819" s="654"/>
      <c r="D819" s="615"/>
      <c r="E819" s="618"/>
      <c r="F819" s="539"/>
      <c r="G819" s="539"/>
      <c r="H819" s="539"/>
      <c r="I819" s="539"/>
      <c r="J819" s="533"/>
      <c r="K819" s="533"/>
      <c r="L819" s="609"/>
      <c r="M819" s="564"/>
      <c r="N819" s="85">
        <v>0</v>
      </c>
      <c r="O819" s="85">
        <v>0</v>
      </c>
      <c r="P819" s="85">
        <v>0</v>
      </c>
      <c r="Q819" s="85">
        <v>0</v>
      </c>
      <c r="R819" s="85">
        <v>0</v>
      </c>
      <c r="S819" s="85">
        <v>0</v>
      </c>
      <c r="T819" s="85">
        <v>0</v>
      </c>
      <c r="U819" s="9">
        <f t="shared" si="380"/>
        <v>0</v>
      </c>
      <c r="V819" s="204" t="s">
        <v>52</v>
      </c>
      <c r="W819" s="191">
        <v>0</v>
      </c>
      <c r="X819" s="191">
        <v>0</v>
      </c>
      <c r="Y819" s="191">
        <v>0</v>
      </c>
      <c r="Z819" s="191">
        <v>0</v>
      </c>
      <c r="AA819" s="191">
        <v>0</v>
      </c>
      <c r="AB819" s="191">
        <v>0</v>
      </c>
      <c r="AC819" s="191">
        <v>0</v>
      </c>
      <c r="AD819" s="191">
        <v>0</v>
      </c>
      <c r="AE819" s="191">
        <v>0</v>
      </c>
      <c r="AF819" s="191">
        <v>0</v>
      </c>
      <c r="AG819" s="191">
        <v>0</v>
      </c>
      <c r="AH819" s="85">
        <v>0</v>
      </c>
      <c r="AI819" s="85">
        <v>0</v>
      </c>
      <c r="AJ819" s="85">
        <v>0</v>
      </c>
      <c r="AK819" s="191">
        <v>0</v>
      </c>
      <c r="AL819" s="191">
        <v>0</v>
      </c>
      <c r="AM819" s="191">
        <v>0</v>
      </c>
      <c r="AN819" s="191">
        <v>0</v>
      </c>
      <c r="AO819" s="191">
        <v>0</v>
      </c>
      <c r="AP819" s="191">
        <v>0</v>
      </c>
      <c r="AQ819" s="191">
        <v>0</v>
      </c>
      <c r="AR819" s="191">
        <v>0</v>
      </c>
      <c r="AS819" s="191">
        <v>0</v>
      </c>
      <c r="AT819" s="191">
        <v>0</v>
      </c>
      <c r="AU819" s="85">
        <v>0</v>
      </c>
      <c r="AV819" s="302"/>
    </row>
    <row r="820" spans="1:48">
      <c r="A820" s="472"/>
      <c r="B820" s="537"/>
      <c r="C820" s="655"/>
      <c r="D820" s="616"/>
      <c r="E820" s="619"/>
      <c r="F820" s="540"/>
      <c r="G820" s="540"/>
      <c r="H820" s="540"/>
      <c r="I820" s="540"/>
      <c r="J820" s="534"/>
      <c r="K820" s="534"/>
      <c r="L820" s="610"/>
      <c r="M820" s="565"/>
      <c r="N820" s="87">
        <f>SUM(N815:N819)</f>
        <v>0.29718</v>
      </c>
      <c r="O820" s="87">
        <f t="shared" ref="O820:T820" si="381">SUM(O815:O819)</f>
        <v>1.6398499999999998</v>
      </c>
      <c r="P820" s="87">
        <f t="shared" si="381"/>
        <v>0</v>
      </c>
      <c r="Q820" s="185">
        <f t="shared" si="381"/>
        <v>0</v>
      </c>
      <c r="R820" s="185">
        <f t="shared" si="381"/>
        <v>0</v>
      </c>
      <c r="S820" s="185">
        <f t="shared" si="381"/>
        <v>0</v>
      </c>
      <c r="T820" s="185">
        <f t="shared" si="381"/>
        <v>0</v>
      </c>
      <c r="U820" s="185">
        <f t="shared" si="380"/>
        <v>1.9370299999999998</v>
      </c>
      <c r="V820" s="177" t="s">
        <v>11</v>
      </c>
      <c r="W820" s="200">
        <f t="shared" ref="W820:AU820" si="382">SUM(W815:W819)</f>
        <v>0</v>
      </c>
      <c r="X820" s="200">
        <f t="shared" si="382"/>
        <v>0</v>
      </c>
      <c r="Y820" s="200">
        <f t="shared" si="382"/>
        <v>0</v>
      </c>
      <c r="Z820" s="200">
        <f t="shared" si="382"/>
        <v>0</v>
      </c>
      <c r="AA820" s="200">
        <f t="shared" si="382"/>
        <v>0</v>
      </c>
      <c r="AB820" s="200">
        <f t="shared" si="382"/>
        <v>0</v>
      </c>
      <c r="AC820" s="200">
        <f t="shared" si="382"/>
        <v>0</v>
      </c>
      <c r="AD820" s="200">
        <f t="shared" si="382"/>
        <v>0</v>
      </c>
      <c r="AE820" s="200">
        <f t="shared" si="382"/>
        <v>0</v>
      </c>
      <c r="AF820" s="200">
        <f t="shared" si="382"/>
        <v>0</v>
      </c>
      <c r="AG820" s="200">
        <f t="shared" si="382"/>
        <v>0</v>
      </c>
      <c r="AH820" s="201">
        <f t="shared" si="382"/>
        <v>0</v>
      </c>
      <c r="AI820" s="201">
        <f t="shared" si="382"/>
        <v>0</v>
      </c>
      <c r="AJ820" s="201">
        <f t="shared" si="382"/>
        <v>0</v>
      </c>
      <c r="AK820" s="200">
        <f t="shared" si="382"/>
        <v>0</v>
      </c>
      <c r="AL820" s="200">
        <f t="shared" si="382"/>
        <v>0</v>
      </c>
      <c r="AM820" s="200">
        <f t="shared" si="382"/>
        <v>0</v>
      </c>
      <c r="AN820" s="200">
        <f t="shared" si="382"/>
        <v>0</v>
      </c>
      <c r="AO820" s="200">
        <f t="shared" si="382"/>
        <v>0</v>
      </c>
      <c r="AP820" s="200">
        <f t="shared" si="382"/>
        <v>0</v>
      </c>
      <c r="AQ820" s="200">
        <f t="shared" si="382"/>
        <v>0</v>
      </c>
      <c r="AR820" s="200">
        <f t="shared" si="382"/>
        <v>0</v>
      </c>
      <c r="AS820" s="200">
        <f t="shared" si="382"/>
        <v>0</v>
      </c>
      <c r="AT820" s="200">
        <f t="shared" si="382"/>
        <v>0</v>
      </c>
      <c r="AU820" s="201">
        <f t="shared" si="382"/>
        <v>0</v>
      </c>
      <c r="AV820" s="332"/>
    </row>
    <row r="821" spans="1:48" ht="15.75" customHeight="1">
      <c r="A821" s="472"/>
      <c r="B821" s="535" t="s">
        <v>793</v>
      </c>
      <c r="C821" s="653" t="s">
        <v>794</v>
      </c>
      <c r="D821" s="614" t="s">
        <v>630</v>
      </c>
      <c r="E821" s="617" t="s">
        <v>657</v>
      </c>
      <c r="F821" s="6" t="s">
        <v>18</v>
      </c>
      <c r="G821" s="6" t="s">
        <v>20</v>
      </c>
      <c r="H821" s="6" t="s">
        <v>297</v>
      </c>
      <c r="I821" s="6" t="s">
        <v>297</v>
      </c>
      <c r="J821" s="532">
        <v>2021</v>
      </c>
      <c r="K821" s="532">
        <v>2021</v>
      </c>
      <c r="L821" s="541">
        <v>12.298999999999999</v>
      </c>
      <c r="M821" s="563">
        <f>Q827+R827+S827+T827</f>
        <v>0</v>
      </c>
      <c r="N821" s="9">
        <v>0</v>
      </c>
      <c r="O821" s="9">
        <v>0</v>
      </c>
      <c r="P821" s="9">
        <v>2.7846599999999997</v>
      </c>
      <c r="Q821" s="9">
        <v>0</v>
      </c>
      <c r="R821" s="9">
        <v>0</v>
      </c>
      <c r="S821" s="9">
        <v>0</v>
      </c>
      <c r="T821" s="9">
        <v>0</v>
      </c>
      <c r="U821" s="9">
        <f>SUM(N821:T821)</f>
        <v>2.7846599999999997</v>
      </c>
      <c r="V821" s="204" t="s">
        <v>3</v>
      </c>
      <c r="W821" s="93">
        <v>0</v>
      </c>
      <c r="X821" s="93">
        <f>X822</f>
        <v>0</v>
      </c>
      <c r="Y821" s="93">
        <f t="shared" ref="Y821:AG821" si="383">Y822</f>
        <v>0</v>
      </c>
      <c r="Z821" s="93">
        <f t="shared" si="383"/>
        <v>0</v>
      </c>
      <c r="AA821" s="93">
        <f t="shared" si="383"/>
        <v>0</v>
      </c>
      <c r="AB821" s="93">
        <f t="shared" si="383"/>
        <v>0</v>
      </c>
      <c r="AC821" s="93">
        <f t="shared" si="383"/>
        <v>0</v>
      </c>
      <c r="AD821" s="93">
        <f t="shared" si="383"/>
        <v>0</v>
      </c>
      <c r="AE821" s="93">
        <f t="shared" si="383"/>
        <v>0</v>
      </c>
      <c r="AF821" s="93">
        <f t="shared" si="383"/>
        <v>0</v>
      </c>
      <c r="AG821" s="93">
        <f t="shared" si="383"/>
        <v>1879.4880000000001</v>
      </c>
      <c r="AH821" s="9">
        <v>0</v>
      </c>
      <c r="AI821" s="9">
        <v>0</v>
      </c>
      <c r="AJ821" s="9">
        <v>0</v>
      </c>
      <c r="AK821" s="93">
        <v>0</v>
      </c>
      <c r="AL821" s="93">
        <v>0</v>
      </c>
      <c r="AM821" s="93">
        <v>0</v>
      </c>
      <c r="AN821" s="93">
        <v>0</v>
      </c>
      <c r="AO821" s="93">
        <v>0</v>
      </c>
      <c r="AP821" s="93">
        <v>0</v>
      </c>
      <c r="AQ821" s="93">
        <v>0</v>
      </c>
      <c r="AR821" s="93">
        <v>0</v>
      </c>
      <c r="AS821" s="93">
        <v>0</v>
      </c>
      <c r="AT821" s="93">
        <v>0</v>
      </c>
      <c r="AU821" s="9">
        <v>0</v>
      </c>
      <c r="AV821" s="302"/>
    </row>
    <row r="822" spans="1:48" s="234" customFormat="1" ht="15.75" customHeight="1">
      <c r="A822" s="472"/>
      <c r="B822" s="536"/>
      <c r="C822" s="654"/>
      <c r="D822" s="615"/>
      <c r="E822" s="618"/>
      <c r="F822" s="394"/>
      <c r="G822" s="394"/>
      <c r="H822" s="232"/>
      <c r="I822" s="232"/>
      <c r="J822" s="533"/>
      <c r="K822" s="533"/>
      <c r="L822" s="609"/>
      <c r="M822" s="564"/>
      <c r="N822" s="395"/>
      <c r="O822" s="395"/>
      <c r="P822" s="395"/>
      <c r="Q822" s="395"/>
      <c r="R822" s="395"/>
      <c r="S822" s="395"/>
      <c r="T822" s="395"/>
      <c r="U822" s="395"/>
      <c r="V822" s="396" t="s">
        <v>1050</v>
      </c>
      <c r="W822" s="208"/>
      <c r="X822" s="208">
        <v>0</v>
      </c>
      <c r="Y822" s="208"/>
      <c r="Z822" s="208"/>
      <c r="AA822" s="208"/>
      <c r="AB822" s="208"/>
      <c r="AC822" s="208"/>
      <c r="AD822" s="208"/>
      <c r="AE822" s="208"/>
      <c r="AF822" s="208"/>
      <c r="AG822" s="208">
        <v>1879.4880000000001</v>
      </c>
      <c r="AH822" s="395"/>
      <c r="AI822" s="395"/>
      <c r="AJ822" s="395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395"/>
      <c r="AV822" s="329"/>
    </row>
    <row r="823" spans="1:48" ht="18.75" customHeight="1">
      <c r="A823" s="472"/>
      <c r="B823" s="536"/>
      <c r="C823" s="654"/>
      <c r="D823" s="615"/>
      <c r="E823" s="618"/>
      <c r="F823" s="24" t="s">
        <v>19</v>
      </c>
      <c r="G823" s="24" t="s">
        <v>22</v>
      </c>
      <c r="H823" s="6" t="s">
        <v>297</v>
      </c>
      <c r="I823" s="6" t="s">
        <v>297</v>
      </c>
      <c r="J823" s="533"/>
      <c r="K823" s="533"/>
      <c r="L823" s="609"/>
      <c r="M823" s="564"/>
      <c r="N823" s="9">
        <v>0</v>
      </c>
      <c r="O823" s="9">
        <v>0</v>
      </c>
      <c r="P823" s="9">
        <v>0</v>
      </c>
      <c r="Q823" s="9">
        <v>0</v>
      </c>
      <c r="R823" s="9">
        <v>0</v>
      </c>
      <c r="S823" s="9">
        <v>0</v>
      </c>
      <c r="T823" s="9">
        <v>0</v>
      </c>
      <c r="U823" s="9">
        <f t="shared" ref="U823:U826" si="384">SUM(N823:T823)</f>
        <v>0</v>
      </c>
      <c r="V823" s="172" t="s">
        <v>8</v>
      </c>
      <c r="W823" s="93">
        <v>0</v>
      </c>
      <c r="X823" s="93">
        <v>0</v>
      </c>
      <c r="Y823" s="93">
        <v>0</v>
      </c>
      <c r="Z823" s="93">
        <v>0</v>
      </c>
      <c r="AA823" s="93">
        <v>0</v>
      </c>
      <c r="AB823" s="93">
        <v>0</v>
      </c>
      <c r="AC823" s="93">
        <v>0</v>
      </c>
      <c r="AD823" s="93">
        <v>0</v>
      </c>
      <c r="AE823" s="93">
        <v>0</v>
      </c>
      <c r="AF823" s="93">
        <v>0</v>
      </c>
      <c r="AG823" s="93">
        <v>0</v>
      </c>
      <c r="AH823" s="9">
        <v>0</v>
      </c>
      <c r="AI823" s="9">
        <v>0</v>
      </c>
      <c r="AJ823" s="9">
        <v>0</v>
      </c>
      <c r="AK823" s="93">
        <v>0</v>
      </c>
      <c r="AL823" s="93">
        <v>0</v>
      </c>
      <c r="AM823" s="93">
        <v>0</v>
      </c>
      <c r="AN823" s="93">
        <v>0</v>
      </c>
      <c r="AO823" s="93">
        <v>0</v>
      </c>
      <c r="AP823" s="93">
        <v>0</v>
      </c>
      <c r="AQ823" s="93">
        <v>0</v>
      </c>
      <c r="AR823" s="93">
        <v>0</v>
      </c>
      <c r="AS823" s="93">
        <v>0</v>
      </c>
      <c r="AT823" s="93">
        <v>0</v>
      </c>
      <c r="AU823" s="9">
        <v>0</v>
      </c>
      <c r="AV823" s="302"/>
    </row>
    <row r="824" spans="1:48" ht="16.5" customHeight="1">
      <c r="A824" s="472"/>
      <c r="B824" s="536"/>
      <c r="C824" s="654"/>
      <c r="D824" s="615"/>
      <c r="E824" s="618"/>
      <c r="F824" s="538" t="s">
        <v>39</v>
      </c>
      <c r="G824" s="538" t="s">
        <v>21</v>
      </c>
      <c r="H824" s="538" t="s">
        <v>658</v>
      </c>
      <c r="I824" s="538" t="s">
        <v>795</v>
      </c>
      <c r="J824" s="533"/>
      <c r="K824" s="533"/>
      <c r="L824" s="609"/>
      <c r="M824" s="564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>SUM(N824:T824)</f>
        <v>0</v>
      </c>
      <c r="V824" s="204" t="s">
        <v>50</v>
      </c>
      <c r="W824" s="93">
        <v>0</v>
      </c>
      <c r="X824" s="93">
        <v>0</v>
      </c>
      <c r="Y824" s="93">
        <v>0</v>
      </c>
      <c r="Z824" s="93">
        <v>0</v>
      </c>
      <c r="AA824" s="93">
        <v>0</v>
      </c>
      <c r="AB824" s="93">
        <v>0</v>
      </c>
      <c r="AC824" s="93">
        <v>0</v>
      </c>
      <c r="AD824" s="93">
        <v>0</v>
      </c>
      <c r="AE824" s="93">
        <v>0</v>
      </c>
      <c r="AF824" s="93">
        <v>0</v>
      </c>
      <c r="AG824" s="93">
        <v>0</v>
      </c>
      <c r="AH824" s="9">
        <v>0</v>
      </c>
      <c r="AI824" s="9">
        <v>0</v>
      </c>
      <c r="AJ824" s="9">
        <v>0</v>
      </c>
      <c r="AK824" s="93">
        <v>0</v>
      </c>
      <c r="AL824" s="93">
        <v>0</v>
      </c>
      <c r="AM824" s="93">
        <v>0</v>
      </c>
      <c r="AN824" s="93">
        <v>0</v>
      </c>
      <c r="AO824" s="93">
        <v>0</v>
      </c>
      <c r="AP824" s="93">
        <v>0</v>
      </c>
      <c r="AQ824" s="93">
        <v>0</v>
      </c>
      <c r="AR824" s="93">
        <v>0</v>
      </c>
      <c r="AS824" s="93">
        <v>0</v>
      </c>
      <c r="AT824" s="93">
        <v>0</v>
      </c>
      <c r="AU824" s="9">
        <v>0</v>
      </c>
      <c r="AV824" s="302"/>
    </row>
    <row r="825" spans="1:48">
      <c r="A825" s="472"/>
      <c r="B825" s="536"/>
      <c r="C825" s="654"/>
      <c r="D825" s="615"/>
      <c r="E825" s="618"/>
      <c r="F825" s="539"/>
      <c r="G825" s="539"/>
      <c r="H825" s="539"/>
      <c r="I825" s="539"/>
      <c r="J825" s="533"/>
      <c r="K825" s="533"/>
      <c r="L825" s="609"/>
      <c r="M825" s="564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 t="shared" si="384"/>
        <v>0</v>
      </c>
      <c r="V825" s="204" t="s">
        <v>51</v>
      </c>
      <c r="W825" s="93">
        <v>0</v>
      </c>
      <c r="X825" s="93">
        <v>0</v>
      </c>
      <c r="Y825" s="93">
        <v>0</v>
      </c>
      <c r="Z825" s="93">
        <v>0</v>
      </c>
      <c r="AA825" s="93">
        <v>0</v>
      </c>
      <c r="AB825" s="93">
        <v>0</v>
      </c>
      <c r="AC825" s="93">
        <v>0</v>
      </c>
      <c r="AD825" s="93">
        <v>0</v>
      </c>
      <c r="AE825" s="93">
        <v>0</v>
      </c>
      <c r="AF825" s="93">
        <v>0</v>
      </c>
      <c r="AG825" s="93">
        <v>0</v>
      </c>
      <c r="AH825" s="9">
        <v>0</v>
      </c>
      <c r="AI825" s="9">
        <v>0</v>
      </c>
      <c r="AJ825" s="9">
        <v>0</v>
      </c>
      <c r="AK825" s="93">
        <v>0</v>
      </c>
      <c r="AL825" s="93">
        <v>0</v>
      </c>
      <c r="AM825" s="93">
        <v>0</v>
      </c>
      <c r="AN825" s="93">
        <v>0</v>
      </c>
      <c r="AO825" s="93">
        <v>0</v>
      </c>
      <c r="AP825" s="93">
        <v>0</v>
      </c>
      <c r="AQ825" s="93">
        <v>0</v>
      </c>
      <c r="AR825" s="93">
        <v>0</v>
      </c>
      <c r="AS825" s="93">
        <v>0</v>
      </c>
      <c r="AT825" s="93">
        <v>0</v>
      </c>
      <c r="AU825" s="9">
        <v>0</v>
      </c>
      <c r="AV825" s="302"/>
    </row>
    <row r="826" spans="1:48" ht="15.75" customHeight="1">
      <c r="A826" s="472"/>
      <c r="B826" s="536"/>
      <c r="C826" s="654"/>
      <c r="D826" s="615"/>
      <c r="E826" s="618"/>
      <c r="F826" s="539"/>
      <c r="G826" s="539"/>
      <c r="H826" s="539"/>
      <c r="I826" s="539"/>
      <c r="J826" s="533"/>
      <c r="K826" s="533"/>
      <c r="L826" s="609"/>
      <c r="M826" s="564"/>
      <c r="N826" s="85">
        <v>0</v>
      </c>
      <c r="O826" s="85">
        <v>0</v>
      </c>
      <c r="P826" s="85">
        <v>0</v>
      </c>
      <c r="Q826" s="85">
        <v>0</v>
      </c>
      <c r="R826" s="85">
        <v>0</v>
      </c>
      <c r="S826" s="85">
        <v>0</v>
      </c>
      <c r="T826" s="85">
        <v>0</v>
      </c>
      <c r="U826" s="9">
        <f t="shared" si="384"/>
        <v>0</v>
      </c>
      <c r="V826" s="204" t="s">
        <v>52</v>
      </c>
      <c r="W826" s="191">
        <v>0</v>
      </c>
      <c r="X826" s="191">
        <v>0</v>
      </c>
      <c r="Y826" s="191">
        <v>0</v>
      </c>
      <c r="Z826" s="191">
        <v>0</v>
      </c>
      <c r="AA826" s="191">
        <v>0</v>
      </c>
      <c r="AB826" s="191">
        <v>0</v>
      </c>
      <c r="AC826" s="191">
        <v>0</v>
      </c>
      <c r="AD826" s="191">
        <v>0</v>
      </c>
      <c r="AE826" s="191">
        <v>0</v>
      </c>
      <c r="AF826" s="191">
        <v>0</v>
      </c>
      <c r="AG826" s="191">
        <v>0</v>
      </c>
      <c r="AH826" s="85">
        <v>0</v>
      </c>
      <c r="AI826" s="85">
        <v>0</v>
      </c>
      <c r="AJ826" s="85">
        <v>0</v>
      </c>
      <c r="AK826" s="191">
        <v>0</v>
      </c>
      <c r="AL826" s="191">
        <v>0</v>
      </c>
      <c r="AM826" s="191">
        <v>0</v>
      </c>
      <c r="AN826" s="191">
        <v>0</v>
      </c>
      <c r="AO826" s="191">
        <v>0</v>
      </c>
      <c r="AP826" s="191">
        <v>0</v>
      </c>
      <c r="AQ826" s="191">
        <v>0</v>
      </c>
      <c r="AR826" s="191">
        <v>0</v>
      </c>
      <c r="AS826" s="191">
        <v>0</v>
      </c>
      <c r="AT826" s="191">
        <v>0</v>
      </c>
      <c r="AU826" s="85">
        <v>0</v>
      </c>
      <c r="AV826" s="302"/>
    </row>
    <row r="827" spans="1:48">
      <c r="A827" s="472"/>
      <c r="B827" s="537"/>
      <c r="C827" s="655"/>
      <c r="D827" s="616"/>
      <c r="E827" s="619"/>
      <c r="F827" s="540"/>
      <c r="G827" s="540"/>
      <c r="H827" s="540"/>
      <c r="I827" s="540"/>
      <c r="J827" s="534"/>
      <c r="K827" s="534"/>
      <c r="L827" s="610"/>
      <c r="M827" s="565"/>
      <c r="N827" s="87">
        <f>SUM(N821:N826)</f>
        <v>0</v>
      </c>
      <c r="O827" s="87">
        <f t="shared" ref="O827:T827" si="385">SUM(O821:O826)</f>
        <v>0</v>
      </c>
      <c r="P827" s="87">
        <f t="shared" si="385"/>
        <v>2.7846599999999997</v>
      </c>
      <c r="Q827" s="185">
        <f t="shared" si="385"/>
        <v>0</v>
      </c>
      <c r="R827" s="185">
        <f t="shared" si="385"/>
        <v>0</v>
      </c>
      <c r="S827" s="185">
        <f t="shared" si="385"/>
        <v>0</v>
      </c>
      <c r="T827" s="185">
        <f t="shared" si="385"/>
        <v>0</v>
      </c>
      <c r="U827" s="185">
        <f>SUM(N827:T827)</f>
        <v>2.7846599999999997</v>
      </c>
      <c r="V827" s="177" t="s">
        <v>11</v>
      </c>
      <c r="W827" s="200">
        <f t="shared" ref="W827:AU827" si="386">SUM(W821:W826)</f>
        <v>0</v>
      </c>
      <c r="X827" s="200">
        <f>X821</f>
        <v>0</v>
      </c>
      <c r="Y827" s="200">
        <f t="shared" ref="Y827:AG827" si="387">Y821</f>
        <v>0</v>
      </c>
      <c r="Z827" s="200">
        <f t="shared" si="387"/>
        <v>0</v>
      </c>
      <c r="AA827" s="200">
        <f t="shared" si="387"/>
        <v>0</v>
      </c>
      <c r="AB827" s="200">
        <f t="shared" si="387"/>
        <v>0</v>
      </c>
      <c r="AC827" s="200">
        <f t="shared" si="387"/>
        <v>0</v>
      </c>
      <c r="AD827" s="200">
        <f t="shared" si="387"/>
        <v>0</v>
      </c>
      <c r="AE827" s="200">
        <f t="shared" si="387"/>
        <v>0</v>
      </c>
      <c r="AF827" s="200">
        <f t="shared" si="387"/>
        <v>0</v>
      </c>
      <c r="AG827" s="200">
        <f t="shared" si="387"/>
        <v>1879.4880000000001</v>
      </c>
      <c r="AH827" s="201">
        <f t="shared" si="386"/>
        <v>0</v>
      </c>
      <c r="AI827" s="201">
        <f t="shared" si="386"/>
        <v>0</v>
      </c>
      <c r="AJ827" s="201">
        <f t="shared" si="386"/>
        <v>0</v>
      </c>
      <c r="AK827" s="200">
        <f t="shared" si="386"/>
        <v>0</v>
      </c>
      <c r="AL827" s="200">
        <f t="shared" si="386"/>
        <v>0</v>
      </c>
      <c r="AM827" s="200">
        <f t="shared" si="386"/>
        <v>0</v>
      </c>
      <c r="AN827" s="200">
        <f t="shared" si="386"/>
        <v>0</v>
      </c>
      <c r="AO827" s="200">
        <f t="shared" si="386"/>
        <v>0</v>
      </c>
      <c r="AP827" s="200">
        <f t="shared" si="386"/>
        <v>0</v>
      </c>
      <c r="AQ827" s="200">
        <f t="shared" si="386"/>
        <v>0</v>
      </c>
      <c r="AR827" s="200">
        <f t="shared" si="386"/>
        <v>0</v>
      </c>
      <c r="AS827" s="200">
        <f t="shared" si="386"/>
        <v>0</v>
      </c>
      <c r="AT827" s="200">
        <f t="shared" si="386"/>
        <v>0</v>
      </c>
      <c r="AU827" s="201">
        <f t="shared" si="386"/>
        <v>0</v>
      </c>
      <c r="AV827" s="332"/>
    </row>
    <row r="828" spans="1:48" ht="15.75" customHeight="1">
      <c r="A828" s="472"/>
      <c r="B828" s="535" t="s">
        <v>796</v>
      </c>
      <c r="C828" s="653" t="s">
        <v>797</v>
      </c>
      <c r="D828" s="614" t="s">
        <v>630</v>
      </c>
      <c r="E828" s="617" t="s">
        <v>798</v>
      </c>
      <c r="F828" s="6" t="s">
        <v>18</v>
      </c>
      <c r="G828" s="6" t="s">
        <v>20</v>
      </c>
      <c r="H828" s="6" t="s">
        <v>59</v>
      </c>
      <c r="I828" s="6" t="s">
        <v>317</v>
      </c>
      <c r="J828" s="532">
        <v>2023</v>
      </c>
      <c r="K828" s="532">
        <v>2023</v>
      </c>
      <c r="L828" s="541">
        <v>6.7750000000000004</v>
      </c>
      <c r="M828" s="563">
        <f>Q833+R833+S833+T833</f>
        <v>6.7750672499999993</v>
      </c>
      <c r="N828" s="9">
        <v>0</v>
      </c>
      <c r="O828" s="9">
        <v>0</v>
      </c>
      <c r="P828" s="9">
        <v>0</v>
      </c>
      <c r="Q828" s="9">
        <v>0</v>
      </c>
      <c r="R828" s="9">
        <v>6.7750672499999993</v>
      </c>
      <c r="S828" s="9">
        <v>0</v>
      </c>
      <c r="T828" s="9">
        <v>0</v>
      </c>
      <c r="U828" s="9">
        <f>SUM(N828:T828)</f>
        <v>6.7750672499999993</v>
      </c>
      <c r="V828" s="204" t="s">
        <v>3</v>
      </c>
      <c r="W828" s="93">
        <v>0</v>
      </c>
      <c r="X828" s="93">
        <v>0</v>
      </c>
      <c r="Y828" s="93">
        <v>0</v>
      </c>
      <c r="Z828" s="93">
        <v>0</v>
      </c>
      <c r="AA828" s="93">
        <v>0</v>
      </c>
      <c r="AB828" s="93">
        <v>0</v>
      </c>
      <c r="AC828" s="93">
        <v>0</v>
      </c>
      <c r="AD828" s="93">
        <v>0</v>
      </c>
      <c r="AE828" s="93">
        <v>0</v>
      </c>
      <c r="AF828" s="93">
        <v>0</v>
      </c>
      <c r="AG828" s="93">
        <v>0</v>
      </c>
      <c r="AH828" s="9">
        <v>0</v>
      </c>
      <c r="AI828" s="9">
        <v>0</v>
      </c>
      <c r="AJ828" s="9">
        <v>0</v>
      </c>
      <c r="AK828" s="93">
        <v>0</v>
      </c>
      <c r="AL828" s="93">
        <v>0</v>
      </c>
      <c r="AM828" s="93">
        <v>0</v>
      </c>
      <c r="AN828" s="93">
        <v>0</v>
      </c>
      <c r="AO828" s="93">
        <v>0</v>
      </c>
      <c r="AP828" s="93">
        <v>0</v>
      </c>
      <c r="AQ828" s="93">
        <v>0</v>
      </c>
      <c r="AR828" s="93">
        <v>0</v>
      </c>
      <c r="AS828" s="93">
        <v>0</v>
      </c>
      <c r="AT828" s="93">
        <v>0</v>
      </c>
      <c r="AU828" s="9">
        <v>0</v>
      </c>
      <c r="AV828" s="302"/>
    </row>
    <row r="829" spans="1:48" ht="16.5" customHeight="1">
      <c r="A829" s="472"/>
      <c r="B829" s="536"/>
      <c r="C829" s="654"/>
      <c r="D829" s="615"/>
      <c r="E829" s="618"/>
      <c r="F829" s="24" t="s">
        <v>19</v>
      </c>
      <c r="G829" s="24" t="s">
        <v>22</v>
      </c>
      <c r="H829" s="24" t="s">
        <v>59</v>
      </c>
      <c r="I829" s="24" t="s">
        <v>799</v>
      </c>
      <c r="J829" s="533"/>
      <c r="K829" s="533"/>
      <c r="L829" s="609"/>
      <c r="M829" s="564"/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f t="shared" ref="U829:U833" si="388">SUM(N829:T829)</f>
        <v>0</v>
      </c>
      <c r="V829" s="172" t="s">
        <v>8</v>
      </c>
      <c r="W829" s="93">
        <v>0</v>
      </c>
      <c r="X829" s="93">
        <v>0</v>
      </c>
      <c r="Y829" s="93">
        <v>0</v>
      </c>
      <c r="Z829" s="93">
        <v>0</v>
      </c>
      <c r="AA829" s="93">
        <v>0</v>
      </c>
      <c r="AB829" s="93">
        <v>0</v>
      </c>
      <c r="AC829" s="93">
        <v>0</v>
      </c>
      <c r="AD829" s="93">
        <v>0</v>
      </c>
      <c r="AE829" s="93">
        <v>0</v>
      </c>
      <c r="AF829" s="93">
        <v>0</v>
      </c>
      <c r="AG829" s="93">
        <v>0</v>
      </c>
      <c r="AH829" s="9">
        <v>0</v>
      </c>
      <c r="AI829" s="9">
        <v>0</v>
      </c>
      <c r="AJ829" s="9">
        <v>0</v>
      </c>
      <c r="AK829" s="93">
        <v>0</v>
      </c>
      <c r="AL829" s="93">
        <v>0</v>
      </c>
      <c r="AM829" s="93">
        <v>0</v>
      </c>
      <c r="AN829" s="93">
        <v>0</v>
      </c>
      <c r="AO829" s="93">
        <v>0</v>
      </c>
      <c r="AP829" s="93">
        <v>0</v>
      </c>
      <c r="AQ829" s="93">
        <v>0</v>
      </c>
      <c r="AR829" s="93">
        <v>0</v>
      </c>
      <c r="AS829" s="93">
        <v>0</v>
      </c>
      <c r="AT829" s="93">
        <v>0</v>
      </c>
      <c r="AU829" s="9">
        <v>0</v>
      </c>
      <c r="AV829" s="302"/>
    </row>
    <row r="830" spans="1:48" ht="18" customHeight="1">
      <c r="A830" s="472"/>
      <c r="B830" s="536"/>
      <c r="C830" s="654"/>
      <c r="D830" s="615"/>
      <c r="E830" s="618"/>
      <c r="F830" s="538" t="s">
        <v>39</v>
      </c>
      <c r="G830" s="538" t="s">
        <v>21</v>
      </c>
      <c r="H830" s="538" t="s">
        <v>59</v>
      </c>
      <c r="I830" s="538" t="s">
        <v>367</v>
      </c>
      <c r="J830" s="533"/>
      <c r="K830" s="533"/>
      <c r="L830" s="609"/>
      <c r="M830" s="564"/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f>SUM(N830:T830)</f>
        <v>0</v>
      </c>
      <c r="V830" s="204" t="s">
        <v>50</v>
      </c>
      <c r="W830" s="93">
        <v>0</v>
      </c>
      <c r="X830" s="93">
        <v>0</v>
      </c>
      <c r="Y830" s="93">
        <v>0</v>
      </c>
      <c r="Z830" s="93">
        <v>0</v>
      </c>
      <c r="AA830" s="93">
        <v>0</v>
      </c>
      <c r="AB830" s="93">
        <v>0</v>
      </c>
      <c r="AC830" s="93">
        <v>0</v>
      </c>
      <c r="AD830" s="93">
        <v>0</v>
      </c>
      <c r="AE830" s="93">
        <v>0</v>
      </c>
      <c r="AF830" s="93">
        <v>0</v>
      </c>
      <c r="AG830" s="93">
        <v>0</v>
      </c>
      <c r="AH830" s="9">
        <v>0</v>
      </c>
      <c r="AI830" s="9">
        <v>0</v>
      </c>
      <c r="AJ830" s="9">
        <v>0</v>
      </c>
      <c r="AK830" s="93">
        <v>0</v>
      </c>
      <c r="AL830" s="93">
        <v>0</v>
      </c>
      <c r="AM830" s="93">
        <v>0</v>
      </c>
      <c r="AN830" s="93">
        <v>0</v>
      </c>
      <c r="AO830" s="93">
        <v>0</v>
      </c>
      <c r="AP830" s="93">
        <v>0</v>
      </c>
      <c r="AQ830" s="93">
        <v>0</v>
      </c>
      <c r="AR830" s="93">
        <v>0</v>
      </c>
      <c r="AS830" s="93">
        <v>0</v>
      </c>
      <c r="AT830" s="93">
        <v>0</v>
      </c>
      <c r="AU830" s="9">
        <v>0</v>
      </c>
      <c r="AV830" s="302"/>
    </row>
    <row r="831" spans="1:48">
      <c r="A831" s="472"/>
      <c r="B831" s="536"/>
      <c r="C831" s="654"/>
      <c r="D831" s="615"/>
      <c r="E831" s="618"/>
      <c r="F831" s="539"/>
      <c r="G831" s="539"/>
      <c r="H831" s="539"/>
      <c r="I831" s="539"/>
      <c r="J831" s="533"/>
      <c r="K831" s="533"/>
      <c r="L831" s="609"/>
      <c r="M831" s="564"/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f t="shared" si="388"/>
        <v>0</v>
      </c>
      <c r="V831" s="204" t="s">
        <v>51</v>
      </c>
      <c r="W831" s="93">
        <v>0</v>
      </c>
      <c r="X831" s="93">
        <v>0</v>
      </c>
      <c r="Y831" s="93">
        <v>0</v>
      </c>
      <c r="Z831" s="93">
        <v>0</v>
      </c>
      <c r="AA831" s="93">
        <v>0</v>
      </c>
      <c r="AB831" s="93">
        <v>0</v>
      </c>
      <c r="AC831" s="93">
        <v>0</v>
      </c>
      <c r="AD831" s="93">
        <v>0</v>
      </c>
      <c r="AE831" s="93">
        <v>0</v>
      </c>
      <c r="AF831" s="93">
        <v>0</v>
      </c>
      <c r="AG831" s="93">
        <v>0</v>
      </c>
      <c r="AH831" s="9">
        <v>0</v>
      </c>
      <c r="AI831" s="9">
        <v>0</v>
      </c>
      <c r="AJ831" s="9">
        <v>0</v>
      </c>
      <c r="AK831" s="93">
        <v>0</v>
      </c>
      <c r="AL831" s="93">
        <v>0</v>
      </c>
      <c r="AM831" s="93">
        <v>0</v>
      </c>
      <c r="AN831" s="93">
        <v>0</v>
      </c>
      <c r="AO831" s="93">
        <v>0</v>
      </c>
      <c r="AP831" s="93">
        <v>0</v>
      </c>
      <c r="AQ831" s="93">
        <v>0</v>
      </c>
      <c r="AR831" s="93">
        <v>0</v>
      </c>
      <c r="AS831" s="93">
        <v>0</v>
      </c>
      <c r="AT831" s="93">
        <v>0</v>
      </c>
      <c r="AU831" s="9">
        <v>0</v>
      </c>
      <c r="AV831" s="302"/>
    </row>
    <row r="832" spans="1:48" ht="15.75" customHeight="1">
      <c r="A832" s="472"/>
      <c r="B832" s="536"/>
      <c r="C832" s="654"/>
      <c r="D832" s="615"/>
      <c r="E832" s="618"/>
      <c r="F832" s="539"/>
      <c r="G832" s="539"/>
      <c r="H832" s="539"/>
      <c r="I832" s="539"/>
      <c r="J832" s="533"/>
      <c r="K832" s="533"/>
      <c r="L832" s="609"/>
      <c r="M832" s="564"/>
      <c r="N832" s="85">
        <v>0</v>
      </c>
      <c r="O832" s="85">
        <v>0</v>
      </c>
      <c r="P832" s="85">
        <v>0</v>
      </c>
      <c r="Q832" s="85">
        <v>0</v>
      </c>
      <c r="R832" s="85">
        <v>0</v>
      </c>
      <c r="S832" s="85">
        <v>0</v>
      </c>
      <c r="T832" s="85">
        <v>0</v>
      </c>
      <c r="U832" s="9">
        <f t="shared" si="388"/>
        <v>0</v>
      </c>
      <c r="V832" s="204" t="s">
        <v>52</v>
      </c>
      <c r="W832" s="191">
        <v>0</v>
      </c>
      <c r="X832" s="191">
        <v>0</v>
      </c>
      <c r="Y832" s="191">
        <v>0</v>
      </c>
      <c r="Z832" s="191">
        <v>0</v>
      </c>
      <c r="AA832" s="191">
        <v>0</v>
      </c>
      <c r="AB832" s="191">
        <v>0</v>
      </c>
      <c r="AC832" s="191">
        <v>0</v>
      </c>
      <c r="AD832" s="191">
        <v>0</v>
      </c>
      <c r="AE832" s="191">
        <v>0</v>
      </c>
      <c r="AF832" s="191">
        <v>0</v>
      </c>
      <c r="AG832" s="191">
        <v>0</v>
      </c>
      <c r="AH832" s="85">
        <v>0</v>
      </c>
      <c r="AI832" s="85">
        <v>0</v>
      </c>
      <c r="AJ832" s="85">
        <v>0</v>
      </c>
      <c r="AK832" s="191">
        <v>0</v>
      </c>
      <c r="AL832" s="191">
        <v>0</v>
      </c>
      <c r="AM832" s="191">
        <v>0</v>
      </c>
      <c r="AN832" s="191">
        <v>0</v>
      </c>
      <c r="AO832" s="191">
        <v>0</v>
      </c>
      <c r="AP832" s="191">
        <v>0</v>
      </c>
      <c r="AQ832" s="191">
        <v>0</v>
      </c>
      <c r="AR832" s="191">
        <v>0</v>
      </c>
      <c r="AS832" s="191">
        <v>0</v>
      </c>
      <c r="AT832" s="191">
        <v>0</v>
      </c>
      <c r="AU832" s="85">
        <v>0</v>
      </c>
      <c r="AV832" s="302"/>
    </row>
    <row r="833" spans="1:48">
      <c r="A833" s="472"/>
      <c r="B833" s="537"/>
      <c r="C833" s="655"/>
      <c r="D833" s="616"/>
      <c r="E833" s="619"/>
      <c r="F833" s="540"/>
      <c r="G833" s="540"/>
      <c r="H833" s="540"/>
      <c r="I833" s="540"/>
      <c r="J833" s="534"/>
      <c r="K833" s="534"/>
      <c r="L833" s="610"/>
      <c r="M833" s="565"/>
      <c r="N833" s="87">
        <f>SUM(N828:N832)</f>
        <v>0</v>
      </c>
      <c r="O833" s="87">
        <f t="shared" ref="O833:T833" si="389">SUM(O828:O832)</f>
        <v>0</v>
      </c>
      <c r="P833" s="87">
        <f t="shared" si="389"/>
        <v>0</v>
      </c>
      <c r="Q833" s="185">
        <f t="shared" si="389"/>
        <v>0</v>
      </c>
      <c r="R833" s="185">
        <f t="shared" si="389"/>
        <v>6.7750672499999993</v>
      </c>
      <c r="S833" s="185">
        <f t="shared" si="389"/>
        <v>0</v>
      </c>
      <c r="T833" s="185">
        <f t="shared" si="389"/>
        <v>0</v>
      </c>
      <c r="U833" s="185">
        <f t="shared" si="388"/>
        <v>6.7750672499999993</v>
      </c>
      <c r="V833" s="177" t="s">
        <v>11</v>
      </c>
      <c r="W833" s="200">
        <f t="shared" ref="W833:AU833" si="390">SUM(W828:W832)</f>
        <v>0</v>
      </c>
      <c r="X833" s="200">
        <f t="shared" si="390"/>
        <v>0</v>
      </c>
      <c r="Y833" s="200">
        <f t="shared" si="390"/>
        <v>0</v>
      </c>
      <c r="Z833" s="200">
        <f t="shared" si="390"/>
        <v>0</v>
      </c>
      <c r="AA833" s="200">
        <f t="shared" si="390"/>
        <v>0</v>
      </c>
      <c r="AB833" s="200">
        <f t="shared" si="390"/>
        <v>0</v>
      </c>
      <c r="AC833" s="200">
        <f t="shared" si="390"/>
        <v>0</v>
      </c>
      <c r="AD833" s="200">
        <f t="shared" si="390"/>
        <v>0</v>
      </c>
      <c r="AE833" s="200">
        <f t="shared" si="390"/>
        <v>0</v>
      </c>
      <c r="AF833" s="200">
        <f t="shared" si="390"/>
        <v>0</v>
      </c>
      <c r="AG833" s="200">
        <f t="shared" si="390"/>
        <v>0</v>
      </c>
      <c r="AH833" s="201">
        <f t="shared" si="390"/>
        <v>0</v>
      </c>
      <c r="AI833" s="201">
        <f t="shared" si="390"/>
        <v>0</v>
      </c>
      <c r="AJ833" s="201">
        <f t="shared" si="390"/>
        <v>0</v>
      </c>
      <c r="AK833" s="200">
        <f t="shared" si="390"/>
        <v>0</v>
      </c>
      <c r="AL833" s="200">
        <f t="shared" si="390"/>
        <v>0</v>
      </c>
      <c r="AM833" s="200">
        <f t="shared" si="390"/>
        <v>0</v>
      </c>
      <c r="AN833" s="200">
        <f t="shared" si="390"/>
        <v>0</v>
      </c>
      <c r="AO833" s="200">
        <f t="shared" si="390"/>
        <v>0</v>
      </c>
      <c r="AP833" s="200">
        <f t="shared" si="390"/>
        <v>0</v>
      </c>
      <c r="AQ833" s="200">
        <f t="shared" si="390"/>
        <v>0</v>
      </c>
      <c r="AR833" s="200">
        <f t="shared" si="390"/>
        <v>0</v>
      </c>
      <c r="AS833" s="200">
        <f t="shared" si="390"/>
        <v>0</v>
      </c>
      <c r="AT833" s="200">
        <f t="shared" si="390"/>
        <v>0</v>
      </c>
      <c r="AU833" s="201">
        <f t="shared" si="390"/>
        <v>0</v>
      </c>
      <c r="AV833" s="332"/>
    </row>
    <row r="834" spans="1:48" ht="15.75" customHeight="1">
      <c r="A834" s="472"/>
      <c r="B834" s="535" t="s">
        <v>800</v>
      </c>
      <c r="C834" s="653" t="s">
        <v>801</v>
      </c>
      <c r="D834" s="614" t="s">
        <v>630</v>
      </c>
      <c r="E834" s="617" t="s">
        <v>802</v>
      </c>
      <c r="F834" s="6" t="s">
        <v>18</v>
      </c>
      <c r="G834" s="6" t="s">
        <v>20</v>
      </c>
      <c r="H834" s="6" t="s">
        <v>297</v>
      </c>
      <c r="I834" s="6" t="s">
        <v>297</v>
      </c>
      <c r="J834" s="532">
        <v>2020</v>
      </c>
      <c r="K834" s="532">
        <v>2022</v>
      </c>
      <c r="L834" s="541">
        <v>263.85000000000002</v>
      </c>
      <c r="M834" s="563">
        <f>Q845+R845+S845+T845</f>
        <v>3.3999999999999998E-3</v>
      </c>
      <c r="N834" s="9">
        <v>0</v>
      </c>
      <c r="O834" s="9">
        <v>0</v>
      </c>
      <c r="P834" s="9">
        <v>0.30079</v>
      </c>
      <c r="Q834" s="9">
        <v>3.3999999999999998E-3</v>
      </c>
      <c r="R834" s="9">
        <v>0</v>
      </c>
      <c r="S834" s="9">
        <v>0</v>
      </c>
      <c r="T834" s="9">
        <v>0</v>
      </c>
      <c r="U834" s="9">
        <f>SUM(N834:T834)</f>
        <v>0.30419000000000002</v>
      </c>
      <c r="V834" s="204" t="s">
        <v>3</v>
      </c>
      <c r="W834" s="93">
        <v>3.4</v>
      </c>
      <c r="X834" s="93">
        <f t="shared" ref="X834:AS834" si="391">SUM(X835:X837)</f>
        <v>0</v>
      </c>
      <c r="Y834" s="93">
        <f t="shared" si="391"/>
        <v>0</v>
      </c>
      <c r="Z834" s="93">
        <f t="shared" si="391"/>
        <v>0</v>
      </c>
      <c r="AA834" s="93">
        <f t="shared" si="391"/>
        <v>0</v>
      </c>
      <c r="AB834" s="93">
        <f t="shared" si="391"/>
        <v>0</v>
      </c>
      <c r="AC834" s="93">
        <f t="shared" si="391"/>
        <v>0</v>
      </c>
      <c r="AD834" s="93">
        <f t="shared" si="391"/>
        <v>0</v>
      </c>
      <c r="AE834" s="93">
        <f t="shared" si="391"/>
        <v>0</v>
      </c>
      <c r="AF834" s="93">
        <f t="shared" si="391"/>
        <v>0</v>
      </c>
      <c r="AG834" s="93">
        <f t="shared" si="391"/>
        <v>0</v>
      </c>
      <c r="AH834" s="93">
        <f t="shared" si="391"/>
        <v>0</v>
      </c>
      <c r="AI834" s="93">
        <f t="shared" si="391"/>
        <v>0</v>
      </c>
      <c r="AJ834" s="93">
        <f t="shared" si="391"/>
        <v>0</v>
      </c>
      <c r="AK834" s="93">
        <f t="shared" si="391"/>
        <v>0</v>
      </c>
      <c r="AL834" s="93">
        <f t="shared" si="391"/>
        <v>0</v>
      </c>
      <c r="AM834" s="93">
        <f t="shared" si="391"/>
        <v>0</v>
      </c>
      <c r="AN834" s="93">
        <f t="shared" si="391"/>
        <v>0</v>
      </c>
      <c r="AO834" s="93">
        <f t="shared" si="391"/>
        <v>0</v>
      </c>
      <c r="AP834" s="93">
        <f t="shared" si="391"/>
        <v>0</v>
      </c>
      <c r="AQ834" s="93">
        <f t="shared" si="391"/>
        <v>0</v>
      </c>
      <c r="AR834" s="93">
        <f t="shared" si="391"/>
        <v>0</v>
      </c>
      <c r="AS834" s="93">
        <f t="shared" si="391"/>
        <v>0</v>
      </c>
      <c r="AT834" s="93">
        <v>0</v>
      </c>
      <c r="AU834" s="9">
        <v>0</v>
      </c>
      <c r="AV834" s="302"/>
    </row>
    <row r="835" spans="1:48" s="275" customFormat="1" ht="15.75" hidden="1" customHeight="1">
      <c r="A835" s="472"/>
      <c r="B835" s="536"/>
      <c r="C835" s="654"/>
      <c r="D835" s="615"/>
      <c r="E835" s="618"/>
      <c r="F835" s="286"/>
      <c r="G835" s="286"/>
      <c r="H835" s="272"/>
      <c r="I835" s="272"/>
      <c r="J835" s="533"/>
      <c r="K835" s="533"/>
      <c r="L835" s="609"/>
      <c r="M835" s="564"/>
      <c r="N835" s="277"/>
      <c r="O835" s="277"/>
      <c r="P835" s="277"/>
      <c r="Q835" s="277"/>
      <c r="R835" s="277"/>
      <c r="S835" s="277"/>
      <c r="T835" s="277"/>
      <c r="U835" s="277"/>
      <c r="V835" s="287" t="s">
        <v>975</v>
      </c>
      <c r="W835" s="274"/>
      <c r="X835" s="274"/>
      <c r="Y835" s="274"/>
      <c r="Z835" s="274"/>
      <c r="AA835" s="274"/>
      <c r="AB835" s="274"/>
      <c r="AC835" s="274"/>
      <c r="AD835" s="274"/>
      <c r="AE835" s="274"/>
      <c r="AF835" s="274"/>
      <c r="AG835" s="274"/>
      <c r="AH835" s="277"/>
      <c r="AI835" s="277"/>
      <c r="AJ835" s="277"/>
      <c r="AK835" s="274"/>
      <c r="AL835" s="274"/>
      <c r="AM835" s="274"/>
      <c r="AN835" s="274"/>
      <c r="AO835" s="274"/>
      <c r="AP835" s="274"/>
      <c r="AQ835" s="274"/>
      <c r="AR835" s="274"/>
      <c r="AS835" s="274"/>
      <c r="AT835" s="274"/>
      <c r="AU835" s="277"/>
      <c r="AV835" s="330"/>
    </row>
    <row r="836" spans="1:48" s="275" customFormat="1" ht="39" hidden="1" customHeight="1">
      <c r="A836" s="472"/>
      <c r="B836" s="536"/>
      <c r="C836" s="654"/>
      <c r="D836" s="615"/>
      <c r="E836" s="618"/>
      <c r="F836" s="286"/>
      <c r="G836" s="286"/>
      <c r="H836" s="272"/>
      <c r="I836" s="272"/>
      <c r="J836" s="533"/>
      <c r="K836" s="533"/>
      <c r="L836" s="609"/>
      <c r="M836" s="564"/>
      <c r="N836" s="277"/>
      <c r="O836" s="277"/>
      <c r="P836" s="277"/>
      <c r="Q836" s="277"/>
      <c r="R836" s="277"/>
      <c r="S836" s="277"/>
      <c r="T836" s="277"/>
      <c r="U836" s="277"/>
      <c r="V836" s="287" t="s">
        <v>976</v>
      </c>
      <c r="W836" s="274"/>
      <c r="X836" s="274"/>
      <c r="Y836" s="274"/>
      <c r="Z836" s="274"/>
      <c r="AA836" s="274"/>
      <c r="AB836" s="274"/>
      <c r="AC836" s="274"/>
      <c r="AD836" s="274"/>
      <c r="AE836" s="274"/>
      <c r="AF836" s="274"/>
      <c r="AG836" s="274"/>
      <c r="AH836" s="277"/>
      <c r="AI836" s="277"/>
      <c r="AJ836" s="277"/>
      <c r="AK836" s="274"/>
      <c r="AL836" s="274"/>
      <c r="AM836" s="274"/>
      <c r="AN836" s="274"/>
      <c r="AO836" s="274"/>
      <c r="AP836" s="274"/>
      <c r="AQ836" s="274"/>
      <c r="AR836" s="274"/>
      <c r="AS836" s="274"/>
      <c r="AT836" s="274"/>
      <c r="AU836" s="277"/>
      <c r="AV836" s="330"/>
    </row>
    <row r="837" spans="1:48" s="275" customFormat="1" ht="39" hidden="1" customHeight="1">
      <c r="A837" s="472"/>
      <c r="B837" s="536"/>
      <c r="C837" s="654"/>
      <c r="D837" s="615"/>
      <c r="E837" s="618"/>
      <c r="F837" s="286"/>
      <c r="G837" s="286"/>
      <c r="H837" s="272"/>
      <c r="I837" s="272"/>
      <c r="J837" s="533"/>
      <c r="K837" s="533"/>
      <c r="L837" s="609"/>
      <c r="M837" s="564"/>
      <c r="N837" s="277"/>
      <c r="O837" s="277"/>
      <c r="P837" s="277"/>
      <c r="Q837" s="277"/>
      <c r="R837" s="277"/>
      <c r="S837" s="277"/>
      <c r="T837" s="277"/>
      <c r="U837" s="277"/>
      <c r="V837" s="287" t="s">
        <v>977</v>
      </c>
      <c r="W837" s="274"/>
      <c r="X837" s="274"/>
      <c r="Y837" s="274"/>
      <c r="Z837" s="274"/>
      <c r="AA837" s="274"/>
      <c r="AB837" s="274"/>
      <c r="AC837" s="274"/>
      <c r="AD837" s="274"/>
      <c r="AE837" s="274"/>
      <c r="AF837" s="274"/>
      <c r="AG837" s="274"/>
      <c r="AH837" s="277"/>
      <c r="AI837" s="277"/>
      <c r="AJ837" s="277"/>
      <c r="AK837" s="274"/>
      <c r="AL837" s="274"/>
      <c r="AM837" s="274"/>
      <c r="AN837" s="274"/>
      <c r="AO837" s="274"/>
      <c r="AP837" s="274"/>
      <c r="AQ837" s="274"/>
      <c r="AR837" s="274"/>
      <c r="AS837" s="274"/>
      <c r="AT837" s="274"/>
      <c r="AU837" s="277"/>
      <c r="AV837" s="330"/>
    </row>
    <row r="838" spans="1:48" ht="18" customHeight="1">
      <c r="A838" s="472"/>
      <c r="B838" s="536"/>
      <c r="C838" s="654"/>
      <c r="D838" s="615"/>
      <c r="E838" s="618"/>
      <c r="F838" s="24" t="s">
        <v>19</v>
      </c>
      <c r="G838" s="24" t="s">
        <v>22</v>
      </c>
      <c r="H838" s="6" t="s">
        <v>297</v>
      </c>
      <c r="I838" s="6" t="s">
        <v>297</v>
      </c>
      <c r="J838" s="533"/>
      <c r="K838" s="533"/>
      <c r="L838" s="609"/>
      <c r="M838" s="564"/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f>SUM(N838:T838)</f>
        <v>0</v>
      </c>
      <c r="V838" s="172" t="s">
        <v>8</v>
      </c>
      <c r="W838" s="93">
        <v>0</v>
      </c>
      <c r="X838" s="93">
        <v>0</v>
      </c>
      <c r="Y838" s="93">
        <v>0</v>
      </c>
      <c r="Z838" s="93">
        <v>0</v>
      </c>
      <c r="AA838" s="93">
        <v>0</v>
      </c>
      <c r="AB838" s="93">
        <v>0</v>
      </c>
      <c r="AC838" s="93">
        <v>0</v>
      </c>
      <c r="AD838" s="93">
        <v>0</v>
      </c>
      <c r="AE838" s="93">
        <v>0</v>
      </c>
      <c r="AF838" s="93">
        <v>0</v>
      </c>
      <c r="AG838" s="93">
        <v>0</v>
      </c>
      <c r="AH838" s="9">
        <v>0</v>
      </c>
      <c r="AI838" s="9">
        <v>0</v>
      </c>
      <c r="AJ838" s="9">
        <v>0</v>
      </c>
      <c r="AK838" s="93">
        <v>0</v>
      </c>
      <c r="AL838" s="93">
        <v>0</v>
      </c>
      <c r="AM838" s="93">
        <v>0</v>
      </c>
      <c r="AN838" s="93">
        <v>0</v>
      </c>
      <c r="AO838" s="93">
        <v>0</v>
      </c>
      <c r="AP838" s="93">
        <v>0</v>
      </c>
      <c r="AQ838" s="93">
        <v>0</v>
      </c>
      <c r="AR838" s="93">
        <v>0</v>
      </c>
      <c r="AS838" s="93">
        <v>0</v>
      </c>
      <c r="AT838" s="93">
        <v>0</v>
      </c>
      <c r="AU838" s="9">
        <v>0</v>
      </c>
      <c r="AV838" s="302"/>
    </row>
    <row r="839" spans="1:48" ht="22.5" customHeight="1">
      <c r="A839" s="472"/>
      <c r="B839" s="536"/>
      <c r="C839" s="654"/>
      <c r="D839" s="615"/>
      <c r="E839" s="618"/>
      <c r="F839" s="538" t="s">
        <v>39</v>
      </c>
      <c r="G839" s="538" t="s">
        <v>21</v>
      </c>
      <c r="H839" s="538" t="s">
        <v>680</v>
      </c>
      <c r="I839" s="538" t="s">
        <v>803</v>
      </c>
      <c r="J839" s="533"/>
      <c r="K839" s="533"/>
      <c r="L839" s="609"/>
      <c r="M839" s="564"/>
      <c r="N839" s="9">
        <v>0</v>
      </c>
      <c r="O839" s="9">
        <v>0</v>
      </c>
      <c r="P839" s="9">
        <v>0</v>
      </c>
      <c r="Q839" s="9">
        <v>0</v>
      </c>
      <c r="R839" s="9">
        <v>0</v>
      </c>
      <c r="S839" s="9">
        <v>0</v>
      </c>
      <c r="T839" s="9">
        <v>0</v>
      </c>
      <c r="U839" s="9">
        <f>SUM(N839:T839)</f>
        <v>0</v>
      </c>
      <c r="V839" s="204" t="s">
        <v>50</v>
      </c>
      <c r="W839" s="93">
        <v>0</v>
      </c>
      <c r="X839" s="93">
        <v>0</v>
      </c>
      <c r="Y839" s="93">
        <v>0</v>
      </c>
      <c r="Z839" s="93">
        <v>0</v>
      </c>
      <c r="AA839" s="93">
        <v>0</v>
      </c>
      <c r="AB839" s="93">
        <v>0</v>
      </c>
      <c r="AC839" s="93">
        <v>0</v>
      </c>
      <c r="AD839" s="93">
        <v>0</v>
      </c>
      <c r="AE839" s="93">
        <v>0</v>
      </c>
      <c r="AF839" s="93">
        <v>0</v>
      </c>
      <c r="AG839" s="93">
        <v>0</v>
      </c>
      <c r="AH839" s="9">
        <v>0</v>
      </c>
      <c r="AI839" s="9">
        <v>0</v>
      </c>
      <c r="AJ839" s="9">
        <v>0</v>
      </c>
      <c r="AK839" s="93">
        <v>0</v>
      </c>
      <c r="AL839" s="93">
        <v>0</v>
      </c>
      <c r="AM839" s="93">
        <v>0</v>
      </c>
      <c r="AN839" s="93">
        <v>0</v>
      </c>
      <c r="AO839" s="93">
        <v>0</v>
      </c>
      <c r="AP839" s="93">
        <v>0</v>
      </c>
      <c r="AQ839" s="93">
        <v>0</v>
      </c>
      <c r="AR839" s="93">
        <v>0</v>
      </c>
      <c r="AS839" s="93">
        <v>0</v>
      </c>
      <c r="AT839" s="93">
        <v>0</v>
      </c>
      <c r="AU839" s="9">
        <v>0</v>
      </c>
      <c r="AV839" s="302"/>
    </row>
    <row r="840" spans="1:48">
      <c r="A840" s="472"/>
      <c r="B840" s="536"/>
      <c r="C840" s="654"/>
      <c r="D840" s="615"/>
      <c r="E840" s="618"/>
      <c r="F840" s="539"/>
      <c r="G840" s="539"/>
      <c r="H840" s="539"/>
      <c r="I840" s="539"/>
      <c r="J840" s="533"/>
      <c r="K840" s="533"/>
      <c r="L840" s="609"/>
      <c r="M840" s="564"/>
      <c r="N840" s="9">
        <v>0</v>
      </c>
      <c r="O840" s="9">
        <v>0</v>
      </c>
      <c r="P840" s="9">
        <v>0</v>
      </c>
      <c r="Q840" s="9">
        <v>0</v>
      </c>
      <c r="R840" s="9">
        <v>0</v>
      </c>
      <c r="S840" s="9">
        <v>0</v>
      </c>
      <c r="T840" s="9">
        <v>0</v>
      </c>
      <c r="U840" s="9">
        <f>SUM(N840:T840)</f>
        <v>0</v>
      </c>
      <c r="V840" s="204" t="s">
        <v>51</v>
      </c>
      <c r="W840" s="93">
        <v>0</v>
      </c>
      <c r="X840" s="93">
        <v>0</v>
      </c>
      <c r="Y840" s="93">
        <v>0</v>
      </c>
      <c r="Z840" s="93">
        <v>0</v>
      </c>
      <c r="AA840" s="93">
        <v>0</v>
      </c>
      <c r="AB840" s="93">
        <v>0</v>
      </c>
      <c r="AC840" s="93">
        <v>0</v>
      </c>
      <c r="AD840" s="93">
        <v>0</v>
      </c>
      <c r="AE840" s="93">
        <v>0</v>
      </c>
      <c r="AF840" s="93">
        <v>0</v>
      </c>
      <c r="AG840" s="93">
        <v>0</v>
      </c>
      <c r="AH840" s="9">
        <v>0</v>
      </c>
      <c r="AI840" s="9">
        <v>0</v>
      </c>
      <c r="AJ840" s="9">
        <v>0</v>
      </c>
      <c r="AK840" s="93">
        <v>0</v>
      </c>
      <c r="AL840" s="93">
        <v>0</v>
      </c>
      <c r="AM840" s="93">
        <v>0</v>
      </c>
      <c r="AN840" s="93">
        <v>0</v>
      </c>
      <c r="AO840" s="93">
        <v>0</v>
      </c>
      <c r="AP840" s="93">
        <v>0</v>
      </c>
      <c r="AQ840" s="93">
        <v>0</v>
      </c>
      <c r="AR840" s="93">
        <v>0</v>
      </c>
      <c r="AS840" s="93">
        <v>0</v>
      </c>
      <c r="AT840" s="93">
        <v>0</v>
      </c>
      <c r="AU840" s="9">
        <v>0</v>
      </c>
      <c r="AV840" s="302"/>
    </row>
    <row r="841" spans="1:48" ht="15.75" customHeight="1">
      <c r="A841" s="472"/>
      <c r="B841" s="536"/>
      <c r="C841" s="654"/>
      <c r="D841" s="615"/>
      <c r="E841" s="618"/>
      <c r="F841" s="539"/>
      <c r="G841" s="539"/>
      <c r="H841" s="539"/>
      <c r="I841" s="539"/>
      <c r="J841" s="533"/>
      <c r="K841" s="533"/>
      <c r="L841" s="609"/>
      <c r="M841" s="564"/>
      <c r="N841" s="85">
        <v>0</v>
      </c>
      <c r="O841" s="85">
        <v>263.85007000000002</v>
      </c>
      <c r="P841" s="85">
        <v>0</v>
      </c>
      <c r="Q841" s="85">
        <v>0</v>
      </c>
      <c r="R841" s="85">
        <v>0</v>
      </c>
      <c r="S841" s="85">
        <v>0</v>
      </c>
      <c r="T841" s="85">
        <v>0</v>
      </c>
      <c r="U841" s="9">
        <f>SUM(N841:T841)</f>
        <v>263.85007000000002</v>
      </c>
      <c r="V841" s="204" t="s">
        <v>52</v>
      </c>
      <c r="W841" s="191">
        <v>0</v>
      </c>
      <c r="X841" s="191">
        <f>SUM(X842:X844)</f>
        <v>0</v>
      </c>
      <c r="Y841" s="191">
        <f t="shared" ref="Y841:AU841" si="392">SUM(Y842:Y844)</f>
        <v>0</v>
      </c>
      <c r="Z841" s="191">
        <f t="shared" si="392"/>
        <v>0</v>
      </c>
      <c r="AA841" s="191">
        <f t="shared" si="392"/>
        <v>0</v>
      </c>
      <c r="AB841" s="191">
        <f t="shared" si="392"/>
        <v>0</v>
      </c>
      <c r="AC841" s="191">
        <f t="shared" si="392"/>
        <v>0</v>
      </c>
      <c r="AD841" s="191">
        <f t="shared" si="392"/>
        <v>0</v>
      </c>
      <c r="AE841" s="191">
        <f t="shared" si="392"/>
        <v>0</v>
      </c>
      <c r="AF841" s="191">
        <f t="shared" si="392"/>
        <v>0</v>
      </c>
      <c r="AG841" s="191">
        <f t="shared" si="392"/>
        <v>0</v>
      </c>
      <c r="AH841" s="191">
        <f t="shared" si="392"/>
        <v>0</v>
      </c>
      <c r="AI841" s="191">
        <f t="shared" si="392"/>
        <v>0</v>
      </c>
      <c r="AJ841" s="191">
        <f t="shared" si="392"/>
        <v>0</v>
      </c>
      <c r="AK841" s="191">
        <f t="shared" si="392"/>
        <v>0</v>
      </c>
      <c r="AL841" s="191">
        <f t="shared" si="392"/>
        <v>0</v>
      </c>
      <c r="AM841" s="191">
        <f t="shared" si="392"/>
        <v>0</v>
      </c>
      <c r="AN841" s="191">
        <f t="shared" si="392"/>
        <v>0</v>
      </c>
      <c r="AO841" s="191">
        <f t="shared" si="392"/>
        <v>0</v>
      </c>
      <c r="AP841" s="191">
        <f t="shared" si="392"/>
        <v>0</v>
      </c>
      <c r="AQ841" s="191">
        <f t="shared" si="392"/>
        <v>0</v>
      </c>
      <c r="AR841" s="191">
        <f t="shared" si="392"/>
        <v>0</v>
      </c>
      <c r="AS841" s="191">
        <f t="shared" si="392"/>
        <v>0</v>
      </c>
      <c r="AT841" s="191">
        <f t="shared" si="392"/>
        <v>0</v>
      </c>
      <c r="AU841" s="191">
        <f t="shared" si="392"/>
        <v>0</v>
      </c>
      <c r="AV841" s="302"/>
    </row>
    <row r="842" spans="1:48" s="275" customFormat="1" ht="15.75" hidden="1" customHeight="1">
      <c r="A842" s="472"/>
      <c r="B842" s="536"/>
      <c r="C842" s="654"/>
      <c r="D842" s="615"/>
      <c r="E842" s="618"/>
      <c r="F842" s="539"/>
      <c r="G842" s="539"/>
      <c r="H842" s="539"/>
      <c r="I842" s="539"/>
      <c r="J842" s="533"/>
      <c r="K842" s="533"/>
      <c r="L842" s="609"/>
      <c r="M842" s="564"/>
      <c r="N842" s="288"/>
      <c r="O842" s="288"/>
      <c r="P842" s="288"/>
      <c r="Q842" s="288"/>
      <c r="R842" s="288"/>
      <c r="S842" s="288"/>
      <c r="T842" s="288"/>
      <c r="U842" s="277"/>
      <c r="V842" s="287" t="s">
        <v>978</v>
      </c>
      <c r="W842" s="289"/>
      <c r="X842" s="289"/>
      <c r="Y842" s="289"/>
      <c r="Z842" s="289"/>
      <c r="AA842" s="289"/>
      <c r="AB842" s="289"/>
      <c r="AC842" s="289"/>
      <c r="AD842" s="289"/>
      <c r="AE842" s="289"/>
      <c r="AF842" s="289"/>
      <c r="AG842" s="289"/>
      <c r="AH842" s="288"/>
      <c r="AI842" s="288"/>
      <c r="AJ842" s="288"/>
      <c r="AK842" s="289"/>
      <c r="AL842" s="289"/>
      <c r="AM842" s="289"/>
      <c r="AN842" s="289"/>
      <c r="AO842" s="289"/>
      <c r="AP842" s="289"/>
      <c r="AQ842" s="289"/>
      <c r="AR842" s="289"/>
      <c r="AS842" s="289"/>
      <c r="AT842" s="289"/>
      <c r="AU842" s="288"/>
      <c r="AV842" s="330"/>
    </row>
    <row r="843" spans="1:48" s="275" customFormat="1" ht="27.75" hidden="1" customHeight="1">
      <c r="A843" s="472"/>
      <c r="B843" s="536"/>
      <c r="C843" s="654"/>
      <c r="D843" s="615"/>
      <c r="E843" s="618"/>
      <c r="F843" s="539"/>
      <c r="G843" s="539"/>
      <c r="H843" s="539"/>
      <c r="I843" s="539"/>
      <c r="J843" s="533"/>
      <c r="K843" s="533"/>
      <c r="L843" s="609"/>
      <c r="M843" s="564"/>
      <c r="N843" s="288"/>
      <c r="O843" s="288"/>
      <c r="P843" s="288"/>
      <c r="Q843" s="288"/>
      <c r="R843" s="288"/>
      <c r="S843" s="288"/>
      <c r="T843" s="288"/>
      <c r="U843" s="277"/>
      <c r="V843" s="287" t="s">
        <v>979</v>
      </c>
      <c r="W843" s="289"/>
      <c r="X843" s="289"/>
      <c r="Y843" s="289"/>
      <c r="Z843" s="289"/>
      <c r="AA843" s="289"/>
      <c r="AB843" s="289"/>
      <c r="AC843" s="289"/>
      <c r="AD843" s="289"/>
      <c r="AE843" s="289"/>
      <c r="AF843" s="289"/>
      <c r="AG843" s="289"/>
      <c r="AH843" s="288"/>
      <c r="AI843" s="288"/>
      <c r="AJ843" s="288"/>
      <c r="AK843" s="289"/>
      <c r="AL843" s="289"/>
      <c r="AM843" s="289"/>
      <c r="AN843" s="289"/>
      <c r="AO843" s="289"/>
      <c r="AP843" s="289"/>
      <c r="AQ843" s="289"/>
      <c r="AR843" s="289"/>
      <c r="AS843" s="289"/>
      <c r="AT843" s="289"/>
      <c r="AU843" s="288"/>
      <c r="AV843" s="330"/>
    </row>
    <row r="844" spans="1:48" s="275" customFormat="1" ht="28.5" hidden="1" customHeight="1">
      <c r="A844" s="472"/>
      <c r="B844" s="536"/>
      <c r="C844" s="654"/>
      <c r="D844" s="615"/>
      <c r="E844" s="618"/>
      <c r="F844" s="539"/>
      <c r="G844" s="539"/>
      <c r="H844" s="539"/>
      <c r="I844" s="539"/>
      <c r="J844" s="533"/>
      <c r="K844" s="533"/>
      <c r="L844" s="609"/>
      <c r="M844" s="564"/>
      <c r="N844" s="288"/>
      <c r="O844" s="288"/>
      <c r="P844" s="288"/>
      <c r="Q844" s="288"/>
      <c r="R844" s="288"/>
      <c r="S844" s="288"/>
      <c r="T844" s="288"/>
      <c r="U844" s="277"/>
      <c r="V844" s="287" t="s">
        <v>980</v>
      </c>
      <c r="W844" s="289"/>
      <c r="X844" s="289"/>
      <c r="Y844" s="289"/>
      <c r="Z844" s="289"/>
      <c r="AA844" s="289"/>
      <c r="AB844" s="289"/>
      <c r="AC844" s="289"/>
      <c r="AD844" s="289"/>
      <c r="AE844" s="289"/>
      <c r="AF844" s="289"/>
      <c r="AG844" s="289"/>
      <c r="AH844" s="288"/>
      <c r="AI844" s="288"/>
      <c r="AJ844" s="288"/>
      <c r="AK844" s="289"/>
      <c r="AL844" s="289"/>
      <c r="AM844" s="289"/>
      <c r="AN844" s="289"/>
      <c r="AO844" s="289"/>
      <c r="AP844" s="289"/>
      <c r="AQ844" s="289"/>
      <c r="AR844" s="289"/>
      <c r="AS844" s="289"/>
      <c r="AT844" s="289"/>
      <c r="AU844" s="288"/>
      <c r="AV844" s="330"/>
    </row>
    <row r="845" spans="1:48">
      <c r="A845" s="473"/>
      <c r="B845" s="537"/>
      <c r="C845" s="655"/>
      <c r="D845" s="616"/>
      <c r="E845" s="619"/>
      <c r="F845" s="540"/>
      <c r="G845" s="540"/>
      <c r="H845" s="540"/>
      <c r="I845" s="540"/>
      <c r="J845" s="534"/>
      <c r="K845" s="534"/>
      <c r="L845" s="610"/>
      <c r="M845" s="565"/>
      <c r="N845" s="87">
        <f t="shared" ref="N845:T845" si="393">SUM(N834:N841)</f>
        <v>0</v>
      </c>
      <c r="O845" s="87">
        <f t="shared" si="393"/>
        <v>263.85007000000002</v>
      </c>
      <c r="P845" s="87">
        <f t="shared" si="393"/>
        <v>0.30079</v>
      </c>
      <c r="Q845" s="185">
        <f t="shared" si="393"/>
        <v>3.3999999999999998E-3</v>
      </c>
      <c r="R845" s="185">
        <f t="shared" si="393"/>
        <v>0</v>
      </c>
      <c r="S845" s="185">
        <f t="shared" si="393"/>
        <v>0</v>
      </c>
      <c r="T845" s="185">
        <f t="shared" si="393"/>
        <v>0</v>
      </c>
      <c r="U845" s="185">
        <f t="shared" ref="U845" si="394">SUM(N845:T845)</f>
        <v>264.15426000000002</v>
      </c>
      <c r="V845" s="177" t="s">
        <v>11</v>
      </c>
      <c r="W845" s="200">
        <f>SUM(W834:W841)</f>
        <v>3.4</v>
      </c>
      <c r="X845" s="200">
        <f t="shared" ref="X845:AS845" si="395">X834+X838+X839+X840+X841</f>
        <v>0</v>
      </c>
      <c r="Y845" s="200">
        <f t="shared" si="395"/>
        <v>0</v>
      </c>
      <c r="Z845" s="200">
        <f t="shared" si="395"/>
        <v>0</v>
      </c>
      <c r="AA845" s="200">
        <f t="shared" si="395"/>
        <v>0</v>
      </c>
      <c r="AB845" s="200">
        <f t="shared" si="395"/>
        <v>0</v>
      </c>
      <c r="AC845" s="200">
        <f t="shared" si="395"/>
        <v>0</v>
      </c>
      <c r="AD845" s="200">
        <f t="shared" si="395"/>
        <v>0</v>
      </c>
      <c r="AE845" s="200">
        <f t="shared" si="395"/>
        <v>0</v>
      </c>
      <c r="AF845" s="200">
        <f t="shared" si="395"/>
        <v>0</v>
      </c>
      <c r="AG845" s="200">
        <f t="shared" si="395"/>
        <v>0</v>
      </c>
      <c r="AH845" s="200">
        <f t="shared" si="395"/>
        <v>0</v>
      </c>
      <c r="AI845" s="200">
        <f t="shared" si="395"/>
        <v>0</v>
      </c>
      <c r="AJ845" s="200">
        <f t="shared" si="395"/>
        <v>0</v>
      </c>
      <c r="AK845" s="200">
        <f t="shared" si="395"/>
        <v>0</v>
      </c>
      <c r="AL845" s="200">
        <v>251949.81492</v>
      </c>
      <c r="AM845" s="200">
        <f t="shared" si="395"/>
        <v>0</v>
      </c>
      <c r="AN845" s="200">
        <f t="shared" si="395"/>
        <v>0</v>
      </c>
      <c r="AO845" s="200">
        <f t="shared" si="395"/>
        <v>0</v>
      </c>
      <c r="AP845" s="200">
        <f t="shared" si="395"/>
        <v>0</v>
      </c>
      <c r="AQ845" s="200">
        <f t="shared" si="395"/>
        <v>0</v>
      </c>
      <c r="AR845" s="200">
        <f t="shared" si="395"/>
        <v>0</v>
      </c>
      <c r="AS845" s="200">
        <f t="shared" si="395"/>
        <v>0</v>
      </c>
      <c r="AT845" s="200">
        <f>SUM(AT834:AT841)</f>
        <v>0</v>
      </c>
      <c r="AU845" s="201">
        <f>SUM(AU834:AU841)</f>
        <v>0</v>
      </c>
      <c r="AV845" s="332"/>
    </row>
    <row r="846" spans="1:48" ht="19.5" hidden="1" customHeight="1">
      <c r="A846" s="556" t="s">
        <v>643</v>
      </c>
      <c r="B846" s="557"/>
      <c r="C846" s="557"/>
      <c r="D846" s="557"/>
      <c r="E846" s="557"/>
      <c r="F846" s="557"/>
      <c r="G846" s="557"/>
      <c r="H846" s="557"/>
      <c r="I846" s="557"/>
      <c r="J846" s="557"/>
      <c r="K846" s="557"/>
      <c r="L846" s="557"/>
      <c r="M846" s="557"/>
      <c r="N846" s="557"/>
      <c r="O846" s="557"/>
      <c r="P846" s="557"/>
      <c r="Q846" s="557"/>
      <c r="R846" s="557"/>
      <c r="S846" s="557"/>
      <c r="T846" s="557"/>
      <c r="U846" s="557"/>
      <c r="V846" s="557"/>
      <c r="W846" s="558"/>
      <c r="X846" s="558"/>
      <c r="Y846" s="558"/>
      <c r="Z846" s="558"/>
      <c r="AA846" s="558"/>
      <c r="AB846" s="558"/>
      <c r="AC846" s="558"/>
      <c r="AD846" s="558"/>
      <c r="AE846" s="558"/>
      <c r="AF846" s="558"/>
      <c r="AG846" s="558"/>
      <c r="AH846" s="558"/>
      <c r="AI846" s="558"/>
      <c r="AJ846" s="558"/>
      <c r="AK846" s="558"/>
      <c r="AL846" s="558"/>
      <c r="AM846" s="558"/>
      <c r="AN846" s="558"/>
      <c r="AO846" s="558"/>
      <c r="AP846" s="558"/>
      <c r="AQ846" s="558"/>
      <c r="AR846" s="558"/>
      <c r="AS846" s="558"/>
      <c r="AT846" s="558"/>
      <c r="AU846" s="558"/>
      <c r="AV846" s="559"/>
    </row>
    <row r="847" spans="1:48" hidden="1">
      <c r="A847" s="580" t="s">
        <v>644</v>
      </c>
      <c r="B847" s="620"/>
      <c r="C847" s="620"/>
      <c r="D847" s="620"/>
      <c r="E847" s="620"/>
      <c r="F847" s="620"/>
      <c r="G847" s="620"/>
      <c r="H847" s="620"/>
      <c r="I847" s="620"/>
      <c r="J847" s="620"/>
      <c r="K847" s="620"/>
      <c r="L847" s="620"/>
      <c r="M847" s="620"/>
      <c r="N847" s="620"/>
      <c r="O847" s="620"/>
      <c r="P847" s="620"/>
      <c r="Q847" s="620"/>
      <c r="R847" s="620"/>
      <c r="S847" s="620"/>
      <c r="T847" s="620"/>
      <c r="U847" s="620"/>
      <c r="V847" s="621"/>
      <c r="W847" s="190"/>
      <c r="X847" s="190"/>
      <c r="Y847" s="190"/>
      <c r="Z847" s="190"/>
      <c r="AA847" s="190"/>
      <c r="AB847" s="190"/>
      <c r="AC847" s="190"/>
      <c r="AD847" s="190"/>
      <c r="AE847" s="190"/>
      <c r="AF847" s="190"/>
      <c r="AG847" s="190"/>
      <c r="AH847" s="188"/>
      <c r="AI847" s="188"/>
      <c r="AJ847" s="188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88"/>
      <c r="AV847" s="302"/>
    </row>
    <row r="848" spans="1:48" ht="15.75" hidden="1" customHeight="1">
      <c r="A848" s="8"/>
      <c r="B848" s="544" t="s">
        <v>46</v>
      </c>
      <c r="C848" s="545"/>
      <c r="D848" s="545"/>
      <c r="E848" s="545"/>
      <c r="F848" s="545"/>
      <c r="G848" s="545"/>
      <c r="H848" s="545"/>
      <c r="I848" s="545"/>
      <c r="J848" s="545"/>
      <c r="K848" s="545"/>
      <c r="L848" s="545"/>
      <c r="M848" s="546"/>
      <c r="N848" s="85"/>
      <c r="O848" s="85"/>
      <c r="P848" s="85"/>
      <c r="Q848" s="85"/>
      <c r="R848" s="85"/>
      <c r="S848" s="85"/>
      <c r="T848" s="85"/>
      <c r="U848" s="9"/>
      <c r="V848" s="172"/>
      <c r="W848" s="190"/>
      <c r="X848" s="190"/>
      <c r="Y848" s="190"/>
      <c r="Z848" s="190"/>
      <c r="AA848" s="190"/>
      <c r="AB848" s="190"/>
      <c r="AC848" s="190"/>
      <c r="AD848" s="190"/>
      <c r="AE848" s="190"/>
      <c r="AF848" s="190"/>
      <c r="AG848" s="190"/>
      <c r="AH848" s="188"/>
      <c r="AI848" s="188"/>
      <c r="AJ848" s="188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  <c r="AU848" s="188"/>
      <c r="AV848" s="302"/>
    </row>
    <row r="849" spans="1:48" hidden="1">
      <c r="A849" s="600"/>
      <c r="B849" s="601"/>
      <c r="C849" s="601"/>
      <c r="D849" s="601"/>
      <c r="E849" s="602"/>
      <c r="F849" s="47"/>
      <c r="G849" s="47"/>
      <c r="H849" s="47"/>
      <c r="I849" s="47"/>
      <c r="J849" s="47"/>
      <c r="K849" s="47"/>
      <c r="L849" s="47"/>
      <c r="M849" s="47"/>
      <c r="N849" s="85">
        <f>N834+N828+N821+N815+N809+N802+N796+N790+N784+N778+N772+N765+N758+N752+N746</f>
        <v>31.936589000000001</v>
      </c>
      <c r="O849" s="85">
        <f t="shared" ref="O849:U849" si="396">O834+O828+O821+O815+O809+O802+O796+O790+O784+O778+O772+O765+O758+O752+O746</f>
        <v>80.827600000000018</v>
      </c>
      <c r="P849" s="85">
        <f t="shared" si="396"/>
        <v>45.117234889999999</v>
      </c>
      <c r="Q849" s="85">
        <f>Q834+Q828+Q821+Q815+Q809+Q802+Q796+W790+W784+Q778+Q772+Q765+Q758+Q752+Q746</f>
        <v>63.617600000000003</v>
      </c>
      <c r="R849" s="85">
        <f t="shared" si="396"/>
        <v>54.162794749999996</v>
      </c>
      <c r="S849" s="85">
        <f t="shared" si="396"/>
        <v>8.0007374999999996</v>
      </c>
      <c r="T849" s="85">
        <f t="shared" si="396"/>
        <v>8.0007374999999996</v>
      </c>
      <c r="U849" s="85">
        <f t="shared" si="396"/>
        <v>291.66329364000001</v>
      </c>
      <c r="V849" s="172" t="s">
        <v>3</v>
      </c>
      <c r="W849" s="191">
        <f>W834+W828+W821+W815+W809+W802+W796+AC790+AC784+W778+W772+W765+W758+W752+W746</f>
        <v>63617.599999999999</v>
      </c>
      <c r="X849" s="191">
        <f t="shared" ref="X849:AU849" si="397">X834+X828+X821+X815+X809+X802+X796+AD790+AD784+X778+X772+X765+X758+X752+X746</f>
        <v>4711.2</v>
      </c>
      <c r="Y849" s="191">
        <f t="shared" si="397"/>
        <v>0</v>
      </c>
      <c r="Z849" s="191">
        <f t="shared" si="397"/>
        <v>0</v>
      </c>
      <c r="AA849" s="191">
        <f t="shared" si="397"/>
        <v>0</v>
      </c>
      <c r="AB849" s="191">
        <f t="shared" si="397"/>
        <v>0</v>
      </c>
      <c r="AC849" s="191">
        <f t="shared" si="397"/>
        <v>0</v>
      </c>
      <c r="AD849" s="191">
        <f t="shared" si="397"/>
        <v>0</v>
      </c>
      <c r="AE849" s="191">
        <f t="shared" si="397"/>
        <v>0</v>
      </c>
      <c r="AF849" s="191">
        <f t="shared" si="397"/>
        <v>0</v>
      </c>
      <c r="AG849" s="191">
        <f t="shared" si="397"/>
        <v>6679.4880000000003</v>
      </c>
      <c r="AH849" s="85">
        <f t="shared" si="397"/>
        <v>0</v>
      </c>
      <c r="AI849" s="85">
        <f t="shared" si="397"/>
        <v>0</v>
      </c>
      <c r="AJ849" s="85">
        <f t="shared" si="397"/>
        <v>0</v>
      </c>
      <c r="AK849" s="191">
        <f t="shared" si="397"/>
        <v>169.93</v>
      </c>
      <c r="AL849" s="191">
        <f t="shared" si="397"/>
        <v>0</v>
      </c>
      <c r="AM849" s="191">
        <f t="shared" si="397"/>
        <v>0</v>
      </c>
      <c r="AN849" s="191">
        <f t="shared" si="397"/>
        <v>0</v>
      </c>
      <c r="AO849" s="191">
        <f t="shared" si="397"/>
        <v>0</v>
      </c>
      <c r="AP849" s="191">
        <f t="shared" si="397"/>
        <v>0</v>
      </c>
      <c r="AQ849" s="191">
        <f t="shared" si="397"/>
        <v>0</v>
      </c>
      <c r="AR849" s="191">
        <f t="shared" si="397"/>
        <v>0</v>
      </c>
      <c r="AS849" s="191">
        <f t="shared" si="397"/>
        <v>0</v>
      </c>
      <c r="AT849" s="191">
        <f t="shared" si="397"/>
        <v>0</v>
      </c>
      <c r="AU849" s="85">
        <f t="shared" si="397"/>
        <v>0</v>
      </c>
      <c r="AV849" s="302"/>
    </row>
    <row r="850" spans="1:48" ht="15.75" hidden="1" customHeight="1">
      <c r="A850" s="603"/>
      <c r="B850" s="604"/>
      <c r="C850" s="604"/>
      <c r="D850" s="604"/>
      <c r="E850" s="605"/>
      <c r="F850" s="47"/>
      <c r="G850" s="47"/>
      <c r="H850" s="47"/>
      <c r="I850" s="47"/>
      <c r="J850" s="47"/>
      <c r="K850" s="47"/>
      <c r="L850" s="47"/>
      <c r="M850" s="47"/>
      <c r="N850" s="85">
        <f t="shared" ref="N850:P853" si="398">N838+N829+N823+N816+N810+N804+N797+N791+N785+N779+N773+N766+N759+N753+N747</f>
        <v>0</v>
      </c>
      <c r="O850" s="85">
        <f t="shared" si="398"/>
        <v>0</v>
      </c>
      <c r="P850" s="85">
        <f t="shared" si="398"/>
        <v>0</v>
      </c>
      <c r="Q850" s="85">
        <f>Q838+Q829+Q823+Q816+Q810+Q804+Q797+W791+W785+Q779+Q773+Q766+Q759+Q753+Q747</f>
        <v>0</v>
      </c>
      <c r="R850" s="85">
        <f t="shared" ref="R850:U853" si="399">R838+R829+R823+R816+R810+R804+R797+R791+R785+R779+R773+R766+R759+R753+R747</f>
        <v>0</v>
      </c>
      <c r="S850" s="85">
        <f t="shared" si="399"/>
        <v>0</v>
      </c>
      <c r="T850" s="85">
        <f t="shared" si="399"/>
        <v>0</v>
      </c>
      <c r="U850" s="85">
        <f t="shared" si="399"/>
        <v>0</v>
      </c>
      <c r="V850" s="172" t="s">
        <v>8</v>
      </c>
      <c r="W850" s="191">
        <f t="shared" ref="W850:AF853" si="400">W838+W829+W823+W816+W810+W804+W797+AC791+AC785+W779+W773+W766+W759+W753+W747</f>
        <v>0</v>
      </c>
      <c r="X850" s="191">
        <f t="shared" si="400"/>
        <v>0</v>
      </c>
      <c r="Y850" s="191">
        <f t="shared" si="400"/>
        <v>0</v>
      </c>
      <c r="Z850" s="191">
        <f t="shared" si="400"/>
        <v>0</v>
      </c>
      <c r="AA850" s="191">
        <f t="shared" si="400"/>
        <v>0</v>
      </c>
      <c r="AB850" s="191">
        <f t="shared" si="400"/>
        <v>0</v>
      </c>
      <c r="AC850" s="191">
        <f t="shared" si="400"/>
        <v>0</v>
      </c>
      <c r="AD850" s="191">
        <f t="shared" si="400"/>
        <v>0</v>
      </c>
      <c r="AE850" s="191">
        <f t="shared" si="400"/>
        <v>0</v>
      </c>
      <c r="AF850" s="191">
        <f t="shared" si="400"/>
        <v>0</v>
      </c>
      <c r="AG850" s="191">
        <f t="shared" ref="AG850:AP853" si="401">AG838+AG829+AG823+AG816+AG810+AG804+AG797+AM791+AM785+AG779+AG773+AG766+AG759+AG753+AG747</f>
        <v>0</v>
      </c>
      <c r="AH850" s="85">
        <f t="shared" si="401"/>
        <v>0</v>
      </c>
      <c r="AI850" s="85">
        <f t="shared" si="401"/>
        <v>0</v>
      </c>
      <c r="AJ850" s="85">
        <f t="shared" si="401"/>
        <v>0</v>
      </c>
      <c r="AK850" s="191">
        <f t="shared" si="401"/>
        <v>0</v>
      </c>
      <c r="AL850" s="191">
        <f t="shared" si="401"/>
        <v>0</v>
      </c>
      <c r="AM850" s="191">
        <f t="shared" si="401"/>
        <v>0</v>
      </c>
      <c r="AN850" s="191">
        <f t="shared" si="401"/>
        <v>0</v>
      </c>
      <c r="AO850" s="191">
        <f t="shared" si="401"/>
        <v>0</v>
      </c>
      <c r="AP850" s="191">
        <f t="shared" si="401"/>
        <v>0</v>
      </c>
      <c r="AQ850" s="191">
        <f t="shared" ref="AQ850:AU853" si="402">AQ838+AQ829+AQ823+AQ816+AQ810+AQ804+AQ797+AW791+AW785+AQ779+AQ773+AQ766+AQ759+AQ753+AQ747</f>
        <v>0</v>
      </c>
      <c r="AR850" s="191">
        <f t="shared" si="402"/>
        <v>0</v>
      </c>
      <c r="AS850" s="191">
        <f t="shared" si="402"/>
        <v>0</v>
      </c>
      <c r="AT850" s="191">
        <f t="shared" si="402"/>
        <v>0</v>
      </c>
      <c r="AU850" s="85">
        <f t="shared" si="402"/>
        <v>0</v>
      </c>
      <c r="AV850" s="302"/>
    </row>
    <row r="851" spans="1:48" ht="31.5" hidden="1">
      <c r="A851" s="603"/>
      <c r="B851" s="604"/>
      <c r="C851" s="604"/>
      <c r="D851" s="604"/>
      <c r="E851" s="605"/>
      <c r="F851" s="47"/>
      <c r="G851" s="47"/>
      <c r="H851" s="47"/>
      <c r="I851" s="47"/>
      <c r="J851" s="47"/>
      <c r="K851" s="47"/>
      <c r="L851" s="47"/>
      <c r="M851" s="47"/>
      <c r="N851" s="85">
        <f t="shared" si="398"/>
        <v>0</v>
      </c>
      <c r="O851" s="85">
        <f t="shared" si="398"/>
        <v>0</v>
      </c>
      <c r="P851" s="85">
        <f t="shared" si="398"/>
        <v>0</v>
      </c>
      <c r="Q851" s="85">
        <f>Q839+Q830+Q824+Q817+Q811+Q805+Q798+W792+W786+Q780+Q774+Q767+Q760+Q754+Q748</f>
        <v>0</v>
      </c>
      <c r="R851" s="85">
        <f t="shared" si="399"/>
        <v>0</v>
      </c>
      <c r="S851" s="85">
        <f t="shared" si="399"/>
        <v>0</v>
      </c>
      <c r="T851" s="85">
        <f t="shared" si="399"/>
        <v>0</v>
      </c>
      <c r="U851" s="85">
        <f t="shared" si="399"/>
        <v>0</v>
      </c>
      <c r="V851" s="172" t="s">
        <v>50</v>
      </c>
      <c r="W851" s="191">
        <f t="shared" si="400"/>
        <v>0</v>
      </c>
      <c r="X851" s="191">
        <f t="shared" si="400"/>
        <v>0</v>
      </c>
      <c r="Y851" s="191">
        <f t="shared" si="400"/>
        <v>0</v>
      </c>
      <c r="Z851" s="191">
        <f t="shared" si="400"/>
        <v>0</v>
      </c>
      <c r="AA851" s="191">
        <f t="shared" si="400"/>
        <v>0</v>
      </c>
      <c r="AB851" s="191">
        <f t="shared" si="400"/>
        <v>0</v>
      </c>
      <c r="AC851" s="191">
        <f t="shared" si="400"/>
        <v>0</v>
      </c>
      <c r="AD851" s="191">
        <f t="shared" si="400"/>
        <v>0</v>
      </c>
      <c r="AE851" s="191">
        <f t="shared" si="400"/>
        <v>0</v>
      </c>
      <c r="AF851" s="191">
        <f t="shared" si="400"/>
        <v>0</v>
      </c>
      <c r="AG851" s="191">
        <f t="shared" si="401"/>
        <v>0</v>
      </c>
      <c r="AH851" s="85">
        <f t="shared" si="401"/>
        <v>0</v>
      </c>
      <c r="AI851" s="85">
        <f t="shared" si="401"/>
        <v>0</v>
      </c>
      <c r="AJ851" s="85">
        <f t="shared" si="401"/>
        <v>0</v>
      </c>
      <c r="AK851" s="191">
        <f t="shared" si="401"/>
        <v>0</v>
      </c>
      <c r="AL851" s="191">
        <f t="shared" si="401"/>
        <v>0</v>
      </c>
      <c r="AM851" s="191">
        <f t="shared" si="401"/>
        <v>0</v>
      </c>
      <c r="AN851" s="191">
        <f t="shared" si="401"/>
        <v>0</v>
      </c>
      <c r="AO851" s="191">
        <f t="shared" si="401"/>
        <v>0</v>
      </c>
      <c r="AP851" s="191">
        <f t="shared" si="401"/>
        <v>0</v>
      </c>
      <c r="AQ851" s="191">
        <f t="shared" si="402"/>
        <v>0</v>
      </c>
      <c r="AR851" s="191">
        <f t="shared" si="402"/>
        <v>0</v>
      </c>
      <c r="AS851" s="191">
        <f t="shared" si="402"/>
        <v>0</v>
      </c>
      <c r="AT851" s="191">
        <f t="shared" si="402"/>
        <v>0</v>
      </c>
      <c r="AU851" s="85">
        <f t="shared" si="402"/>
        <v>0</v>
      </c>
      <c r="AV851" s="302"/>
    </row>
    <row r="852" spans="1:48" hidden="1">
      <c r="A852" s="603"/>
      <c r="B852" s="604"/>
      <c r="C852" s="604"/>
      <c r="D852" s="604"/>
      <c r="E852" s="605"/>
      <c r="F852" s="47"/>
      <c r="G852" s="47"/>
      <c r="H852" s="47"/>
      <c r="I852" s="47"/>
      <c r="J852" s="47"/>
      <c r="K852" s="47"/>
      <c r="L852" s="47"/>
      <c r="M852" s="47"/>
      <c r="N852" s="85">
        <f t="shared" si="398"/>
        <v>0</v>
      </c>
      <c r="O852" s="85">
        <f t="shared" si="398"/>
        <v>0</v>
      </c>
      <c r="P852" s="85">
        <f t="shared" si="398"/>
        <v>0</v>
      </c>
      <c r="Q852" s="85">
        <f>Q840+Q831+Q825+Q818+Q812+Q806+Q799+W793+W787+Q781+Q775+Q768+Q761+Q755+Q749</f>
        <v>0</v>
      </c>
      <c r="R852" s="85">
        <f t="shared" si="399"/>
        <v>0</v>
      </c>
      <c r="S852" s="85">
        <f t="shared" si="399"/>
        <v>0</v>
      </c>
      <c r="T852" s="85">
        <f t="shared" si="399"/>
        <v>0</v>
      </c>
      <c r="U852" s="85">
        <f t="shared" si="399"/>
        <v>0</v>
      </c>
      <c r="V852" s="172" t="s">
        <v>51</v>
      </c>
      <c r="W852" s="191">
        <f t="shared" si="400"/>
        <v>0</v>
      </c>
      <c r="X852" s="191">
        <f t="shared" si="400"/>
        <v>0</v>
      </c>
      <c r="Y852" s="191">
        <f t="shared" si="400"/>
        <v>0</v>
      </c>
      <c r="Z852" s="191">
        <f t="shared" si="400"/>
        <v>0</v>
      </c>
      <c r="AA852" s="191">
        <f t="shared" si="400"/>
        <v>0</v>
      </c>
      <c r="AB852" s="191">
        <f t="shared" si="400"/>
        <v>0</v>
      </c>
      <c r="AC852" s="191">
        <f t="shared" si="400"/>
        <v>0</v>
      </c>
      <c r="AD852" s="191">
        <f t="shared" si="400"/>
        <v>0</v>
      </c>
      <c r="AE852" s="191">
        <f t="shared" si="400"/>
        <v>0</v>
      </c>
      <c r="AF852" s="191">
        <f t="shared" si="400"/>
        <v>0</v>
      </c>
      <c r="AG852" s="191">
        <f t="shared" si="401"/>
        <v>0</v>
      </c>
      <c r="AH852" s="85">
        <f t="shared" si="401"/>
        <v>0</v>
      </c>
      <c r="AI852" s="85">
        <f t="shared" si="401"/>
        <v>0</v>
      </c>
      <c r="AJ852" s="85">
        <f t="shared" si="401"/>
        <v>0</v>
      </c>
      <c r="AK852" s="191">
        <f t="shared" si="401"/>
        <v>0</v>
      </c>
      <c r="AL852" s="191">
        <f t="shared" si="401"/>
        <v>0</v>
      </c>
      <c r="AM852" s="191">
        <f t="shared" si="401"/>
        <v>0</v>
      </c>
      <c r="AN852" s="191">
        <f t="shared" si="401"/>
        <v>0</v>
      </c>
      <c r="AO852" s="191">
        <f t="shared" si="401"/>
        <v>0</v>
      </c>
      <c r="AP852" s="191">
        <f t="shared" si="401"/>
        <v>0</v>
      </c>
      <c r="AQ852" s="191">
        <f t="shared" si="402"/>
        <v>0</v>
      </c>
      <c r="AR852" s="191">
        <f t="shared" si="402"/>
        <v>0</v>
      </c>
      <c r="AS852" s="191">
        <f t="shared" si="402"/>
        <v>0</v>
      </c>
      <c r="AT852" s="191">
        <f t="shared" si="402"/>
        <v>0</v>
      </c>
      <c r="AU852" s="85">
        <f t="shared" si="402"/>
        <v>0</v>
      </c>
      <c r="AV852" s="302"/>
    </row>
    <row r="853" spans="1:48" hidden="1">
      <c r="A853" s="603"/>
      <c r="B853" s="604"/>
      <c r="C853" s="604"/>
      <c r="D853" s="604"/>
      <c r="E853" s="605"/>
      <c r="F853" s="47"/>
      <c r="G853" s="47"/>
      <c r="H853" s="47"/>
      <c r="I853" s="47"/>
      <c r="J853" s="47"/>
      <c r="K853" s="47"/>
      <c r="L853" s="47"/>
      <c r="M853" s="47"/>
      <c r="N853" s="85">
        <f t="shared" si="398"/>
        <v>0</v>
      </c>
      <c r="O853" s="85">
        <f t="shared" si="398"/>
        <v>297.74207000000001</v>
      </c>
      <c r="P853" s="85">
        <f t="shared" si="398"/>
        <v>0</v>
      </c>
      <c r="Q853" s="85">
        <f>Q841+Q832+Q826+Q819+Q813+Q807+Q800+W794+W788+Q782+Q776+Q769+Q762+Q756+Q750</f>
        <v>0</v>
      </c>
      <c r="R853" s="85">
        <f t="shared" si="399"/>
        <v>4.9589999999999996</v>
      </c>
      <c r="S853" s="85">
        <f t="shared" si="399"/>
        <v>0</v>
      </c>
      <c r="T853" s="85">
        <f t="shared" si="399"/>
        <v>0</v>
      </c>
      <c r="U853" s="85">
        <f t="shared" si="399"/>
        <v>302.70107000000002</v>
      </c>
      <c r="V853" s="172" t="s">
        <v>52</v>
      </c>
      <c r="W853" s="191">
        <f t="shared" si="400"/>
        <v>0</v>
      </c>
      <c r="X853" s="191">
        <f t="shared" si="400"/>
        <v>0</v>
      </c>
      <c r="Y853" s="191">
        <f t="shared" si="400"/>
        <v>0</v>
      </c>
      <c r="Z853" s="191">
        <f t="shared" si="400"/>
        <v>0</v>
      </c>
      <c r="AA853" s="191">
        <f t="shared" si="400"/>
        <v>0</v>
      </c>
      <c r="AB853" s="191">
        <f t="shared" si="400"/>
        <v>0</v>
      </c>
      <c r="AC853" s="191">
        <f t="shared" si="400"/>
        <v>0</v>
      </c>
      <c r="AD853" s="191">
        <f t="shared" si="400"/>
        <v>0</v>
      </c>
      <c r="AE853" s="191">
        <f t="shared" si="400"/>
        <v>0</v>
      </c>
      <c r="AF853" s="191">
        <f t="shared" si="400"/>
        <v>0</v>
      </c>
      <c r="AG853" s="191">
        <f t="shared" si="401"/>
        <v>0</v>
      </c>
      <c r="AH853" s="85">
        <f t="shared" si="401"/>
        <v>0</v>
      </c>
      <c r="AI853" s="85">
        <f t="shared" si="401"/>
        <v>0</v>
      </c>
      <c r="AJ853" s="85">
        <f t="shared" si="401"/>
        <v>0</v>
      </c>
      <c r="AK853" s="191">
        <f t="shared" si="401"/>
        <v>0</v>
      </c>
      <c r="AL853" s="191">
        <f t="shared" si="401"/>
        <v>0</v>
      </c>
      <c r="AM853" s="191">
        <f t="shared" si="401"/>
        <v>0</v>
      </c>
      <c r="AN853" s="191">
        <f t="shared" si="401"/>
        <v>0</v>
      </c>
      <c r="AO853" s="191">
        <f t="shared" si="401"/>
        <v>0</v>
      </c>
      <c r="AP853" s="191">
        <f t="shared" si="401"/>
        <v>0</v>
      </c>
      <c r="AQ853" s="191">
        <f t="shared" si="402"/>
        <v>0</v>
      </c>
      <c r="AR853" s="191">
        <f t="shared" si="402"/>
        <v>0</v>
      </c>
      <c r="AS853" s="191">
        <f t="shared" si="402"/>
        <v>0</v>
      </c>
      <c r="AT853" s="191">
        <f t="shared" si="402"/>
        <v>0</v>
      </c>
      <c r="AU853" s="85">
        <f t="shared" si="402"/>
        <v>0</v>
      </c>
      <c r="AV853" s="302"/>
    </row>
    <row r="854" spans="1:48" hidden="1">
      <c r="A854" s="606"/>
      <c r="B854" s="607"/>
      <c r="C854" s="607"/>
      <c r="D854" s="607"/>
      <c r="E854" s="608"/>
      <c r="F854" s="47"/>
      <c r="G854" s="47"/>
      <c r="H854" s="47"/>
      <c r="I854" s="47"/>
      <c r="J854" s="47"/>
      <c r="K854" s="47"/>
      <c r="L854" s="85">
        <f>L834+L828+L821+L815+L809+L802+L796+L790+L784+L778+L772+L765+L758+L752+L746</f>
        <v>637.69399999999996</v>
      </c>
      <c r="M854" s="85">
        <f>M834+M828+M821+M815+M809+M802+M796+M790+M784+M778+M772+M765+M758+M752+M746</f>
        <v>138.74086975</v>
      </c>
      <c r="N854" s="85">
        <f>N845+N833+N827+N820+N814+N808+N801+N795+N789+N783+N777+N770+N763+N757+N751</f>
        <v>31.936589000000001</v>
      </c>
      <c r="O854" s="85">
        <f>O845+O833+O827+O820+O814+O808+O801+O795+O789+O783+O777+O770+O763+O757+O751</f>
        <v>378.56967000000003</v>
      </c>
      <c r="P854" s="85">
        <f>P845+P833+P827+P820+P814+P808+P801+P795+P789+P783+P777+P770+P763+P757+P751</f>
        <v>45.117234889999999</v>
      </c>
      <c r="Q854" s="185">
        <f>Q845+Q833+Q827+Q820+Q814+Q808+Q801+W795+W789+Q783+Q777+Q770+Q763+Q757+Q751</f>
        <v>63.617600000000003</v>
      </c>
      <c r="R854" s="185">
        <f>R845+R833+R827+R820+R814+R808+R801+R795+R789+R783+R777+R770+R763+R757+R751</f>
        <v>59.121794749999992</v>
      </c>
      <c r="S854" s="185">
        <f>S845+S833+S827+S820+S814+S808+S801+S795+S789+S783+S777+S770+S763+S757+S751</f>
        <v>8.0007374999999996</v>
      </c>
      <c r="T854" s="185">
        <f>T845+T833+T827+T820+T814+T808+T801+T795+T789+T783+T777+T770+T763+T757+T751</f>
        <v>8.0007374999999996</v>
      </c>
      <c r="U854" s="185">
        <f>U845+U833+U827+U820+U814+U808+U801+U795+U789+U783+U777+U770+U763+U757+U751</f>
        <v>594.36436364000008</v>
      </c>
      <c r="V854" s="177" t="s">
        <v>11</v>
      </c>
      <c r="W854" s="200">
        <f t="shared" ref="W854:AU854" si="403">W845+W833+W827+W820+W814+W808+W801+AC795+AC789+W783+W777+W770+W763+W757+W751</f>
        <v>63617.599999999999</v>
      </c>
      <c r="X854" s="200">
        <f t="shared" si="403"/>
        <v>4711.2</v>
      </c>
      <c r="Y854" s="200">
        <f t="shared" si="403"/>
        <v>0</v>
      </c>
      <c r="Z854" s="200">
        <f t="shared" si="403"/>
        <v>0</v>
      </c>
      <c r="AA854" s="200">
        <f t="shared" si="403"/>
        <v>0</v>
      </c>
      <c r="AB854" s="200">
        <f t="shared" si="403"/>
        <v>0</v>
      </c>
      <c r="AC854" s="200">
        <f t="shared" si="403"/>
        <v>0</v>
      </c>
      <c r="AD854" s="200">
        <f t="shared" si="403"/>
        <v>0</v>
      </c>
      <c r="AE854" s="200">
        <f t="shared" si="403"/>
        <v>0</v>
      </c>
      <c r="AF854" s="200">
        <f t="shared" si="403"/>
        <v>0</v>
      </c>
      <c r="AG854" s="200">
        <f t="shared" si="403"/>
        <v>6679.4880000000003</v>
      </c>
      <c r="AH854" s="201">
        <f t="shared" si="403"/>
        <v>0</v>
      </c>
      <c r="AI854" s="201">
        <f t="shared" si="403"/>
        <v>0</v>
      </c>
      <c r="AJ854" s="201">
        <f t="shared" si="403"/>
        <v>0</v>
      </c>
      <c r="AK854" s="200">
        <f t="shared" si="403"/>
        <v>169.93</v>
      </c>
      <c r="AL854" s="200">
        <f t="shared" si="403"/>
        <v>251949.81492</v>
      </c>
      <c r="AM854" s="200">
        <f t="shared" si="403"/>
        <v>0</v>
      </c>
      <c r="AN854" s="200">
        <f t="shared" si="403"/>
        <v>0</v>
      </c>
      <c r="AO854" s="200">
        <f t="shared" si="403"/>
        <v>0</v>
      </c>
      <c r="AP854" s="200">
        <f t="shared" si="403"/>
        <v>0</v>
      </c>
      <c r="AQ854" s="200">
        <f t="shared" si="403"/>
        <v>0</v>
      </c>
      <c r="AR854" s="200">
        <f t="shared" si="403"/>
        <v>0</v>
      </c>
      <c r="AS854" s="200">
        <f t="shared" si="403"/>
        <v>0</v>
      </c>
      <c r="AT854" s="200">
        <f t="shared" si="403"/>
        <v>0</v>
      </c>
      <c r="AU854" s="201">
        <f t="shared" si="403"/>
        <v>0</v>
      </c>
      <c r="AV854" s="332"/>
    </row>
    <row r="855" spans="1:48" ht="15.75" hidden="1" customHeight="1">
      <c r="A855" s="647" t="s">
        <v>926</v>
      </c>
      <c r="B855" s="500"/>
      <c r="C855" s="500"/>
      <c r="D855" s="500"/>
      <c r="E855" s="500"/>
      <c r="F855" s="500"/>
      <c r="G855" s="500"/>
      <c r="H855" s="500"/>
      <c r="I855" s="500"/>
      <c r="J855" s="500"/>
      <c r="K855" s="500"/>
      <c r="L855" s="500"/>
      <c r="M855" s="500"/>
      <c r="N855" s="500"/>
      <c r="O855" s="500"/>
      <c r="P855" s="500"/>
      <c r="Q855" s="500"/>
      <c r="R855" s="500"/>
      <c r="S855" s="500"/>
      <c r="T855" s="500"/>
      <c r="U855" s="500"/>
      <c r="V855" s="500"/>
      <c r="W855" s="500"/>
      <c r="X855" s="500"/>
      <c r="Y855" s="500"/>
      <c r="Z855" s="500"/>
      <c r="AA855" s="500"/>
      <c r="AB855" s="500"/>
      <c r="AC855" s="500"/>
      <c r="AD855" s="500"/>
      <c r="AE855" s="500"/>
      <c r="AF855" s="500"/>
      <c r="AG855" s="500"/>
      <c r="AH855" s="500"/>
      <c r="AI855" s="500"/>
      <c r="AJ855" s="500"/>
      <c r="AK855" s="500"/>
      <c r="AL855" s="500"/>
      <c r="AM855" s="500"/>
      <c r="AN855" s="500"/>
      <c r="AO855" s="500"/>
      <c r="AP855" s="500"/>
      <c r="AQ855" s="500"/>
      <c r="AR855" s="500"/>
      <c r="AS855" s="500"/>
      <c r="AT855" s="500"/>
      <c r="AU855" s="500"/>
      <c r="AV855" s="501"/>
    </row>
    <row r="856" spans="1:48" ht="15.75" hidden="1" customHeight="1">
      <c r="A856" s="646" t="s">
        <v>927</v>
      </c>
      <c r="B856" s="503"/>
      <c r="C856" s="503"/>
      <c r="D856" s="503"/>
      <c r="E856" s="503"/>
      <c r="F856" s="503"/>
      <c r="G856" s="503"/>
      <c r="H856" s="503"/>
      <c r="I856" s="503"/>
      <c r="J856" s="503"/>
      <c r="K856" s="503"/>
      <c r="L856" s="503"/>
      <c r="M856" s="503"/>
      <c r="N856" s="503"/>
      <c r="O856" s="503"/>
      <c r="P856" s="503"/>
      <c r="Q856" s="503"/>
      <c r="R856" s="503"/>
      <c r="S856" s="503"/>
      <c r="T856" s="503"/>
      <c r="U856" s="503"/>
      <c r="V856" s="503"/>
      <c r="W856" s="503"/>
      <c r="X856" s="503"/>
      <c r="Y856" s="503"/>
      <c r="Z856" s="503"/>
      <c r="AA856" s="503"/>
      <c r="AB856" s="503"/>
      <c r="AC856" s="503"/>
      <c r="AD856" s="503"/>
      <c r="AE856" s="503"/>
      <c r="AF856" s="503"/>
      <c r="AG856" s="503"/>
      <c r="AH856" s="503"/>
      <c r="AI856" s="503"/>
      <c r="AJ856" s="503"/>
      <c r="AK856" s="503"/>
      <c r="AL856" s="503"/>
      <c r="AM856" s="503"/>
      <c r="AN856" s="503"/>
      <c r="AO856" s="503"/>
      <c r="AP856" s="503"/>
      <c r="AQ856" s="503"/>
      <c r="AR856" s="503"/>
      <c r="AS856" s="503"/>
      <c r="AT856" s="503"/>
      <c r="AU856" s="503"/>
      <c r="AV856" s="504"/>
    </row>
    <row r="857" spans="1:48" ht="19.5" hidden="1" customHeight="1">
      <c r="A857" s="556" t="s">
        <v>628</v>
      </c>
      <c r="B857" s="557"/>
      <c r="C857" s="557"/>
      <c r="D857" s="557"/>
      <c r="E857" s="557"/>
      <c r="F857" s="557"/>
      <c r="G857" s="557"/>
      <c r="H857" s="557"/>
      <c r="I857" s="557"/>
      <c r="J857" s="557"/>
      <c r="K857" s="557"/>
      <c r="L857" s="557"/>
      <c r="M857" s="557"/>
      <c r="N857" s="557"/>
      <c r="O857" s="557"/>
      <c r="P857" s="557"/>
      <c r="Q857" s="557"/>
      <c r="R857" s="557"/>
      <c r="S857" s="557"/>
      <c r="T857" s="557"/>
      <c r="U857" s="557"/>
      <c r="V857" s="557"/>
      <c r="W857" s="558"/>
      <c r="X857" s="558"/>
      <c r="Y857" s="558"/>
      <c r="Z857" s="558"/>
      <c r="AA857" s="558"/>
      <c r="AB857" s="558"/>
      <c r="AC857" s="558"/>
      <c r="AD857" s="558"/>
      <c r="AE857" s="558"/>
      <c r="AF857" s="558"/>
      <c r="AG857" s="558"/>
      <c r="AH857" s="558"/>
      <c r="AI857" s="558"/>
      <c r="AJ857" s="558"/>
      <c r="AK857" s="558"/>
      <c r="AL857" s="558"/>
      <c r="AM857" s="558"/>
      <c r="AN857" s="558"/>
      <c r="AO857" s="558"/>
      <c r="AP857" s="558"/>
      <c r="AQ857" s="558"/>
      <c r="AR857" s="558"/>
      <c r="AS857" s="558"/>
      <c r="AT857" s="558"/>
      <c r="AU857" s="558"/>
      <c r="AV857" s="559"/>
    </row>
    <row r="858" spans="1:48" hidden="1">
      <c r="A858" s="580" t="s">
        <v>644</v>
      </c>
      <c r="B858" s="620"/>
      <c r="C858" s="620"/>
      <c r="D858" s="620"/>
      <c r="E858" s="620"/>
      <c r="F858" s="620"/>
      <c r="G858" s="620"/>
      <c r="H858" s="620"/>
      <c r="I858" s="620"/>
      <c r="J858" s="620"/>
      <c r="K858" s="620"/>
      <c r="L858" s="620"/>
      <c r="M858" s="620"/>
      <c r="N858" s="620"/>
      <c r="O858" s="620"/>
      <c r="P858" s="620"/>
      <c r="Q858" s="620"/>
      <c r="R858" s="620"/>
      <c r="S858" s="620"/>
      <c r="T858" s="620"/>
      <c r="U858" s="620"/>
      <c r="V858" s="621"/>
      <c r="W858" s="190"/>
      <c r="X858" s="190"/>
      <c r="Y858" s="190"/>
      <c r="Z858" s="190"/>
      <c r="AA858" s="190"/>
      <c r="AB858" s="190"/>
      <c r="AC858" s="190"/>
      <c r="AD858" s="190"/>
      <c r="AE858" s="190"/>
      <c r="AF858" s="190"/>
      <c r="AG858" s="190"/>
      <c r="AH858" s="188"/>
      <c r="AI858" s="188"/>
      <c r="AJ858" s="188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  <c r="AU858" s="188"/>
      <c r="AV858" s="302"/>
    </row>
    <row r="859" spans="1:48" ht="19.5" hidden="1" customHeight="1">
      <c r="A859" s="556" t="s">
        <v>643</v>
      </c>
      <c r="B859" s="557"/>
      <c r="C859" s="557"/>
      <c r="D859" s="557"/>
      <c r="E859" s="557"/>
      <c r="F859" s="557"/>
      <c r="G859" s="557"/>
      <c r="H859" s="557"/>
      <c r="I859" s="557"/>
      <c r="J859" s="557"/>
      <c r="K859" s="557"/>
      <c r="L859" s="557"/>
      <c r="M859" s="557"/>
      <c r="N859" s="557"/>
      <c r="O859" s="557"/>
      <c r="P859" s="557"/>
      <c r="Q859" s="557"/>
      <c r="R859" s="557"/>
      <c r="S859" s="557"/>
      <c r="T859" s="557"/>
      <c r="U859" s="557"/>
      <c r="V859" s="557"/>
      <c r="W859" s="558"/>
      <c r="X859" s="558"/>
      <c r="Y859" s="558"/>
      <c r="Z859" s="558"/>
      <c r="AA859" s="558"/>
      <c r="AB859" s="558"/>
      <c r="AC859" s="558"/>
      <c r="AD859" s="558"/>
      <c r="AE859" s="558"/>
      <c r="AF859" s="558"/>
      <c r="AG859" s="558"/>
      <c r="AH859" s="558"/>
      <c r="AI859" s="558"/>
      <c r="AJ859" s="558"/>
      <c r="AK859" s="558"/>
      <c r="AL859" s="558"/>
      <c r="AM859" s="558"/>
      <c r="AN859" s="558"/>
      <c r="AO859" s="558"/>
      <c r="AP859" s="558"/>
      <c r="AQ859" s="558"/>
      <c r="AR859" s="558"/>
      <c r="AS859" s="558"/>
      <c r="AT859" s="558"/>
      <c r="AU859" s="558"/>
      <c r="AV859" s="559"/>
    </row>
    <row r="860" spans="1:48" hidden="1">
      <c r="A860" s="580" t="s">
        <v>644</v>
      </c>
      <c r="B860" s="620"/>
      <c r="C860" s="620"/>
      <c r="D860" s="620"/>
      <c r="E860" s="620"/>
      <c r="F860" s="620"/>
      <c r="G860" s="620"/>
      <c r="H860" s="620"/>
      <c r="I860" s="620"/>
      <c r="J860" s="620"/>
      <c r="K860" s="620"/>
      <c r="L860" s="620"/>
      <c r="M860" s="620"/>
      <c r="N860" s="620"/>
      <c r="O860" s="620"/>
      <c r="P860" s="620"/>
      <c r="Q860" s="620"/>
      <c r="R860" s="620"/>
      <c r="S860" s="620"/>
      <c r="T860" s="620"/>
      <c r="U860" s="620"/>
      <c r="V860" s="621"/>
      <c r="W860" s="190"/>
      <c r="X860" s="190"/>
      <c r="Y860" s="190"/>
      <c r="Z860" s="190"/>
      <c r="AA860" s="190"/>
      <c r="AB860" s="190"/>
      <c r="AC860" s="190"/>
      <c r="AD860" s="190"/>
      <c r="AE860" s="190"/>
      <c r="AF860" s="190"/>
      <c r="AG860" s="190"/>
      <c r="AH860" s="188"/>
      <c r="AI860" s="188"/>
      <c r="AJ860" s="188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  <c r="AU860" s="188"/>
      <c r="AV860" s="302"/>
    </row>
    <row r="861" spans="1:48" ht="15.75" hidden="1" customHeight="1">
      <c r="A861" s="8"/>
      <c r="B861" s="544" t="s">
        <v>47</v>
      </c>
      <c r="C861" s="545"/>
      <c r="D861" s="545"/>
      <c r="E861" s="545"/>
      <c r="F861" s="545"/>
      <c r="G861" s="545"/>
      <c r="H861" s="545"/>
      <c r="I861" s="545"/>
      <c r="J861" s="545"/>
      <c r="K861" s="545"/>
      <c r="L861" s="545"/>
      <c r="M861" s="546"/>
      <c r="N861" s="85"/>
      <c r="O861" s="85"/>
      <c r="P861" s="85"/>
      <c r="Q861" s="85"/>
      <c r="R861" s="85"/>
      <c r="S861" s="85"/>
      <c r="T861" s="85"/>
      <c r="U861" s="9"/>
      <c r="V861" s="172"/>
      <c r="W861" s="190"/>
      <c r="X861" s="190"/>
      <c r="Y861" s="190"/>
      <c r="Z861" s="190"/>
      <c r="AA861" s="190"/>
      <c r="AB861" s="190"/>
      <c r="AC861" s="190"/>
      <c r="AD861" s="190"/>
      <c r="AE861" s="190"/>
      <c r="AF861" s="190"/>
      <c r="AG861" s="190"/>
      <c r="AH861" s="188"/>
      <c r="AI861" s="188"/>
      <c r="AJ861" s="188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88"/>
      <c r="AV861" s="302"/>
    </row>
    <row r="862" spans="1:48" hidden="1">
      <c r="A862" s="600"/>
      <c r="B862" s="601"/>
      <c r="C862" s="601"/>
      <c r="D862" s="601"/>
      <c r="E862" s="602"/>
      <c r="F862" s="47"/>
      <c r="G862" s="47"/>
      <c r="H862" s="47"/>
      <c r="I862" s="47"/>
      <c r="J862" s="47"/>
      <c r="K862" s="47"/>
      <c r="L862" s="47"/>
      <c r="M862" s="47"/>
      <c r="N862" s="85">
        <v>0</v>
      </c>
      <c r="O862" s="85">
        <v>0</v>
      </c>
      <c r="P862" s="85">
        <v>0</v>
      </c>
      <c r="Q862" s="85">
        <v>0</v>
      </c>
      <c r="R862" s="85">
        <v>0</v>
      </c>
      <c r="S862" s="85">
        <v>0</v>
      </c>
      <c r="T862" s="85">
        <v>0</v>
      </c>
      <c r="U862" s="85">
        <v>0</v>
      </c>
      <c r="V862" s="172" t="s">
        <v>3</v>
      </c>
      <c r="W862" s="191">
        <v>0</v>
      </c>
      <c r="X862" s="191">
        <v>0</v>
      </c>
      <c r="Y862" s="191">
        <v>0</v>
      </c>
      <c r="Z862" s="191">
        <v>0</v>
      </c>
      <c r="AA862" s="191">
        <v>0</v>
      </c>
      <c r="AB862" s="191">
        <v>0</v>
      </c>
      <c r="AC862" s="191">
        <v>0</v>
      </c>
      <c r="AD862" s="191">
        <v>0</v>
      </c>
      <c r="AE862" s="191">
        <v>0</v>
      </c>
      <c r="AF862" s="191">
        <v>0</v>
      </c>
      <c r="AG862" s="191">
        <v>0</v>
      </c>
      <c r="AH862" s="85">
        <v>0</v>
      </c>
      <c r="AI862" s="85">
        <v>0</v>
      </c>
      <c r="AJ862" s="85">
        <v>0</v>
      </c>
      <c r="AK862" s="191">
        <v>0</v>
      </c>
      <c r="AL862" s="191">
        <v>0</v>
      </c>
      <c r="AM862" s="191">
        <v>0</v>
      </c>
      <c r="AN862" s="191">
        <v>0</v>
      </c>
      <c r="AO862" s="191">
        <v>0</v>
      </c>
      <c r="AP862" s="191">
        <v>0</v>
      </c>
      <c r="AQ862" s="191">
        <v>0</v>
      </c>
      <c r="AR862" s="191">
        <v>0</v>
      </c>
      <c r="AS862" s="191">
        <v>0</v>
      </c>
      <c r="AT862" s="191">
        <v>0</v>
      </c>
      <c r="AU862" s="85">
        <v>0</v>
      </c>
      <c r="AV862" s="302"/>
    </row>
    <row r="863" spans="1:48" ht="15.75" hidden="1" customHeight="1">
      <c r="A863" s="603"/>
      <c r="B863" s="604"/>
      <c r="C863" s="604"/>
      <c r="D863" s="604"/>
      <c r="E863" s="605"/>
      <c r="F863" s="47"/>
      <c r="G863" s="47"/>
      <c r="H863" s="47"/>
      <c r="I863" s="47"/>
      <c r="J863" s="47"/>
      <c r="K863" s="47"/>
      <c r="L863" s="47"/>
      <c r="M863" s="47"/>
      <c r="N863" s="85">
        <v>0</v>
      </c>
      <c r="O863" s="85">
        <v>0</v>
      </c>
      <c r="P863" s="85">
        <v>0</v>
      </c>
      <c r="Q863" s="85">
        <v>0</v>
      </c>
      <c r="R863" s="85">
        <v>0</v>
      </c>
      <c r="S863" s="85">
        <v>0</v>
      </c>
      <c r="T863" s="85">
        <v>0</v>
      </c>
      <c r="U863" s="85">
        <v>0</v>
      </c>
      <c r="V863" s="172" t="s">
        <v>8</v>
      </c>
      <c r="W863" s="191">
        <v>0</v>
      </c>
      <c r="X863" s="191">
        <v>0</v>
      </c>
      <c r="Y863" s="191">
        <v>0</v>
      </c>
      <c r="Z863" s="191">
        <v>0</v>
      </c>
      <c r="AA863" s="191">
        <v>0</v>
      </c>
      <c r="AB863" s="191">
        <v>0</v>
      </c>
      <c r="AC863" s="191">
        <v>0</v>
      </c>
      <c r="AD863" s="191">
        <v>0</v>
      </c>
      <c r="AE863" s="191">
        <v>0</v>
      </c>
      <c r="AF863" s="191">
        <v>0</v>
      </c>
      <c r="AG863" s="191">
        <v>0</v>
      </c>
      <c r="AH863" s="85">
        <v>0</v>
      </c>
      <c r="AI863" s="85">
        <v>0</v>
      </c>
      <c r="AJ863" s="85">
        <v>0</v>
      </c>
      <c r="AK863" s="191">
        <v>0</v>
      </c>
      <c r="AL863" s="191">
        <v>0</v>
      </c>
      <c r="AM863" s="191">
        <v>0</v>
      </c>
      <c r="AN863" s="191">
        <v>0</v>
      </c>
      <c r="AO863" s="191">
        <v>0</v>
      </c>
      <c r="AP863" s="191">
        <v>0</v>
      </c>
      <c r="AQ863" s="191">
        <v>0</v>
      </c>
      <c r="AR863" s="191">
        <v>0</v>
      </c>
      <c r="AS863" s="191">
        <v>0</v>
      </c>
      <c r="AT863" s="191">
        <v>0</v>
      </c>
      <c r="AU863" s="85">
        <v>0</v>
      </c>
      <c r="AV863" s="302"/>
    </row>
    <row r="864" spans="1:48" ht="31.5" hidden="1">
      <c r="A864" s="603"/>
      <c r="B864" s="604"/>
      <c r="C864" s="604"/>
      <c r="D864" s="604"/>
      <c r="E864" s="605"/>
      <c r="F864" s="47"/>
      <c r="G864" s="47"/>
      <c r="H864" s="47"/>
      <c r="I864" s="47"/>
      <c r="J864" s="47"/>
      <c r="K864" s="47"/>
      <c r="L864" s="47"/>
      <c r="M864" s="47"/>
      <c r="N864" s="85">
        <v>0</v>
      </c>
      <c r="O864" s="85">
        <v>0</v>
      </c>
      <c r="P864" s="85">
        <v>0</v>
      </c>
      <c r="Q864" s="85">
        <v>0</v>
      </c>
      <c r="R864" s="85">
        <v>0</v>
      </c>
      <c r="S864" s="85">
        <v>0</v>
      </c>
      <c r="T864" s="85">
        <v>0</v>
      </c>
      <c r="U864" s="85">
        <v>0</v>
      </c>
      <c r="V864" s="172" t="s">
        <v>50</v>
      </c>
      <c r="W864" s="191">
        <v>0</v>
      </c>
      <c r="X864" s="191">
        <v>0</v>
      </c>
      <c r="Y864" s="191">
        <v>0</v>
      </c>
      <c r="Z864" s="191">
        <v>0</v>
      </c>
      <c r="AA864" s="191">
        <v>0</v>
      </c>
      <c r="AB864" s="191">
        <v>0</v>
      </c>
      <c r="AC864" s="191">
        <v>0</v>
      </c>
      <c r="AD864" s="191">
        <v>0</v>
      </c>
      <c r="AE864" s="191">
        <v>0</v>
      </c>
      <c r="AF864" s="191">
        <v>0</v>
      </c>
      <c r="AG864" s="191">
        <v>0</v>
      </c>
      <c r="AH864" s="85">
        <v>0</v>
      </c>
      <c r="AI864" s="85">
        <v>0</v>
      </c>
      <c r="AJ864" s="85">
        <v>0</v>
      </c>
      <c r="AK864" s="191">
        <v>0</v>
      </c>
      <c r="AL864" s="191">
        <v>0</v>
      </c>
      <c r="AM864" s="191">
        <v>0</v>
      </c>
      <c r="AN864" s="191">
        <v>0</v>
      </c>
      <c r="AO864" s="191">
        <v>0</v>
      </c>
      <c r="AP864" s="191">
        <v>0</v>
      </c>
      <c r="AQ864" s="191">
        <v>0</v>
      </c>
      <c r="AR864" s="191">
        <v>0</v>
      </c>
      <c r="AS864" s="191">
        <v>0</v>
      </c>
      <c r="AT864" s="191">
        <v>0</v>
      </c>
      <c r="AU864" s="85">
        <v>0</v>
      </c>
      <c r="AV864" s="302"/>
    </row>
    <row r="865" spans="1:48" hidden="1">
      <c r="A865" s="603"/>
      <c r="B865" s="604"/>
      <c r="C865" s="604"/>
      <c r="D865" s="604"/>
      <c r="E865" s="605"/>
      <c r="F865" s="47"/>
      <c r="G865" s="47"/>
      <c r="H865" s="47"/>
      <c r="I865" s="47"/>
      <c r="J865" s="47"/>
      <c r="K865" s="47"/>
      <c r="L865" s="47"/>
      <c r="M865" s="47"/>
      <c r="N865" s="85">
        <v>0</v>
      </c>
      <c r="O865" s="85">
        <v>0</v>
      </c>
      <c r="P865" s="85">
        <v>0</v>
      </c>
      <c r="Q865" s="85">
        <v>0</v>
      </c>
      <c r="R865" s="85">
        <v>0</v>
      </c>
      <c r="S865" s="85">
        <v>0</v>
      </c>
      <c r="T865" s="85">
        <v>0</v>
      </c>
      <c r="U865" s="85">
        <v>0</v>
      </c>
      <c r="V865" s="172" t="s">
        <v>51</v>
      </c>
      <c r="W865" s="191">
        <v>0</v>
      </c>
      <c r="X865" s="191">
        <v>0</v>
      </c>
      <c r="Y865" s="191">
        <v>0</v>
      </c>
      <c r="Z865" s="191">
        <v>0</v>
      </c>
      <c r="AA865" s="191">
        <v>0</v>
      </c>
      <c r="AB865" s="191">
        <v>0</v>
      </c>
      <c r="AC865" s="191">
        <v>0</v>
      </c>
      <c r="AD865" s="191">
        <v>0</v>
      </c>
      <c r="AE865" s="191">
        <v>0</v>
      </c>
      <c r="AF865" s="191">
        <v>0</v>
      </c>
      <c r="AG865" s="191">
        <v>0</v>
      </c>
      <c r="AH865" s="85">
        <v>0</v>
      </c>
      <c r="AI865" s="85">
        <v>0</v>
      </c>
      <c r="AJ865" s="85">
        <v>0</v>
      </c>
      <c r="AK865" s="191">
        <v>0</v>
      </c>
      <c r="AL865" s="191">
        <v>0</v>
      </c>
      <c r="AM865" s="191">
        <v>0</v>
      </c>
      <c r="AN865" s="191">
        <v>0</v>
      </c>
      <c r="AO865" s="191">
        <v>0</v>
      </c>
      <c r="AP865" s="191">
        <v>0</v>
      </c>
      <c r="AQ865" s="191">
        <v>0</v>
      </c>
      <c r="AR865" s="191">
        <v>0</v>
      </c>
      <c r="AS865" s="191">
        <v>0</v>
      </c>
      <c r="AT865" s="191">
        <v>0</v>
      </c>
      <c r="AU865" s="85">
        <v>0</v>
      </c>
      <c r="AV865" s="302"/>
    </row>
    <row r="866" spans="1:48" hidden="1">
      <c r="A866" s="603"/>
      <c r="B866" s="604"/>
      <c r="C866" s="604"/>
      <c r="D866" s="604"/>
      <c r="E866" s="605"/>
      <c r="F866" s="47"/>
      <c r="G866" s="47"/>
      <c r="H866" s="47"/>
      <c r="I866" s="47"/>
      <c r="J866" s="47"/>
      <c r="K866" s="47"/>
      <c r="L866" s="47"/>
      <c r="M866" s="47"/>
      <c r="N866" s="85">
        <v>0</v>
      </c>
      <c r="O866" s="85">
        <v>0</v>
      </c>
      <c r="P866" s="85">
        <v>0</v>
      </c>
      <c r="Q866" s="85">
        <v>0</v>
      </c>
      <c r="R866" s="85">
        <v>0</v>
      </c>
      <c r="S866" s="85">
        <v>0</v>
      </c>
      <c r="T866" s="85">
        <v>0</v>
      </c>
      <c r="U866" s="85">
        <v>0</v>
      </c>
      <c r="V866" s="172" t="s">
        <v>52</v>
      </c>
      <c r="W866" s="191">
        <v>0</v>
      </c>
      <c r="X866" s="191">
        <v>0</v>
      </c>
      <c r="Y866" s="191">
        <v>0</v>
      </c>
      <c r="Z866" s="191">
        <v>0</v>
      </c>
      <c r="AA866" s="191">
        <v>0</v>
      </c>
      <c r="AB866" s="191">
        <v>0</v>
      </c>
      <c r="AC866" s="191">
        <v>0</v>
      </c>
      <c r="AD866" s="191">
        <v>0</v>
      </c>
      <c r="AE866" s="191">
        <v>0</v>
      </c>
      <c r="AF866" s="191">
        <v>0</v>
      </c>
      <c r="AG866" s="191">
        <v>0</v>
      </c>
      <c r="AH866" s="85">
        <v>0</v>
      </c>
      <c r="AI866" s="85">
        <v>0</v>
      </c>
      <c r="AJ866" s="85">
        <v>0</v>
      </c>
      <c r="AK866" s="191">
        <v>0</v>
      </c>
      <c r="AL866" s="191">
        <v>0</v>
      </c>
      <c r="AM866" s="191">
        <v>0</v>
      </c>
      <c r="AN866" s="191">
        <v>0</v>
      </c>
      <c r="AO866" s="191">
        <v>0</v>
      </c>
      <c r="AP866" s="191">
        <v>0</v>
      </c>
      <c r="AQ866" s="191">
        <v>0</v>
      </c>
      <c r="AR866" s="191">
        <v>0</v>
      </c>
      <c r="AS866" s="191">
        <v>0</v>
      </c>
      <c r="AT866" s="191">
        <v>0</v>
      </c>
      <c r="AU866" s="85">
        <v>0</v>
      </c>
      <c r="AV866" s="302"/>
    </row>
    <row r="867" spans="1:48" hidden="1">
      <c r="A867" s="606"/>
      <c r="B867" s="607"/>
      <c r="C867" s="607"/>
      <c r="D867" s="607"/>
      <c r="E867" s="608"/>
      <c r="F867" s="47"/>
      <c r="G867" s="47"/>
      <c r="H867" s="47"/>
      <c r="I867" s="47"/>
      <c r="J867" s="47"/>
      <c r="K867" s="47"/>
      <c r="L867" s="85">
        <v>0</v>
      </c>
      <c r="M867" s="85" t="s">
        <v>805</v>
      </c>
      <c r="N867" s="85">
        <v>0</v>
      </c>
      <c r="O867" s="85">
        <v>0</v>
      </c>
      <c r="P867" s="85">
        <v>0</v>
      </c>
      <c r="Q867" s="185">
        <v>0</v>
      </c>
      <c r="R867" s="185">
        <v>0</v>
      </c>
      <c r="S867" s="185">
        <v>0</v>
      </c>
      <c r="T867" s="185">
        <v>0</v>
      </c>
      <c r="U867" s="185">
        <v>0</v>
      </c>
      <c r="V867" s="177" t="s">
        <v>11</v>
      </c>
      <c r="W867" s="200">
        <v>0</v>
      </c>
      <c r="X867" s="200">
        <v>0</v>
      </c>
      <c r="Y867" s="200">
        <v>0</v>
      </c>
      <c r="Z867" s="200">
        <v>0</v>
      </c>
      <c r="AA867" s="200">
        <v>0</v>
      </c>
      <c r="AB867" s="200">
        <v>0</v>
      </c>
      <c r="AC867" s="200">
        <v>0</v>
      </c>
      <c r="AD867" s="200">
        <v>0</v>
      </c>
      <c r="AE867" s="200">
        <v>0</v>
      </c>
      <c r="AF867" s="200">
        <v>0</v>
      </c>
      <c r="AG867" s="200">
        <v>0</v>
      </c>
      <c r="AH867" s="201">
        <v>0</v>
      </c>
      <c r="AI867" s="201">
        <v>0</v>
      </c>
      <c r="AJ867" s="201">
        <v>0</v>
      </c>
      <c r="AK867" s="200">
        <v>0</v>
      </c>
      <c r="AL867" s="200">
        <v>0</v>
      </c>
      <c r="AM867" s="200">
        <v>0</v>
      </c>
      <c r="AN867" s="200">
        <v>0</v>
      </c>
      <c r="AO867" s="200">
        <v>0</v>
      </c>
      <c r="AP867" s="200">
        <v>0</v>
      </c>
      <c r="AQ867" s="200">
        <v>0</v>
      </c>
      <c r="AR867" s="200">
        <v>0</v>
      </c>
      <c r="AS867" s="200">
        <v>0</v>
      </c>
      <c r="AT867" s="200">
        <v>0</v>
      </c>
      <c r="AU867" s="201">
        <v>0</v>
      </c>
      <c r="AV867" s="332"/>
    </row>
    <row r="868" spans="1:48" ht="15.75" hidden="1" customHeight="1">
      <c r="A868" s="178"/>
      <c r="B868" s="625" t="s">
        <v>806</v>
      </c>
      <c r="C868" s="626"/>
      <c r="D868" s="626"/>
      <c r="E868" s="626"/>
      <c r="F868" s="626"/>
      <c r="G868" s="626"/>
      <c r="H868" s="626"/>
      <c r="I868" s="626"/>
      <c r="J868" s="626"/>
      <c r="K868" s="626"/>
      <c r="L868" s="626"/>
      <c r="M868" s="626"/>
      <c r="N868" s="626"/>
      <c r="O868" s="626"/>
      <c r="P868" s="626"/>
      <c r="Q868" s="626"/>
      <c r="R868" s="626"/>
      <c r="S868" s="626"/>
      <c r="T868" s="626"/>
      <c r="U868" s="626"/>
      <c r="V868" s="626"/>
      <c r="W868" s="461"/>
      <c r="X868" s="461"/>
      <c r="Y868" s="461"/>
      <c r="Z868" s="461"/>
      <c r="AA868" s="461"/>
      <c r="AB868" s="461"/>
      <c r="AC868" s="461"/>
      <c r="AD868" s="461"/>
      <c r="AE868" s="461"/>
      <c r="AF868" s="461"/>
      <c r="AG868" s="461"/>
      <c r="AH868" s="461"/>
      <c r="AI868" s="461"/>
      <c r="AJ868" s="461"/>
      <c r="AK868" s="461"/>
      <c r="AL868" s="461"/>
      <c r="AM868" s="461"/>
      <c r="AN868" s="461"/>
      <c r="AO868" s="461"/>
      <c r="AP868" s="461"/>
      <c r="AQ868" s="461"/>
      <c r="AR868" s="461"/>
      <c r="AS868" s="461"/>
      <c r="AT868" s="461"/>
      <c r="AU868" s="461"/>
      <c r="AV868" s="462"/>
    </row>
    <row r="869" spans="1:48" ht="19.5" hidden="1" customHeight="1">
      <c r="A869" s="556" t="s">
        <v>628</v>
      </c>
      <c r="B869" s="557"/>
      <c r="C869" s="557"/>
      <c r="D869" s="557"/>
      <c r="E869" s="557"/>
      <c r="F869" s="557"/>
      <c r="G869" s="557"/>
      <c r="H869" s="557"/>
      <c r="I869" s="557"/>
      <c r="J869" s="557"/>
      <c r="K869" s="557"/>
      <c r="L869" s="557"/>
      <c r="M869" s="557"/>
      <c r="N869" s="557"/>
      <c r="O869" s="557"/>
      <c r="P869" s="557"/>
      <c r="Q869" s="557"/>
      <c r="R869" s="557"/>
      <c r="S869" s="557"/>
      <c r="T869" s="557"/>
      <c r="U869" s="557"/>
      <c r="V869" s="557"/>
      <c r="W869" s="558"/>
      <c r="X869" s="558"/>
      <c r="Y869" s="558"/>
      <c r="Z869" s="558"/>
      <c r="AA869" s="558"/>
      <c r="AB869" s="558"/>
      <c r="AC869" s="558"/>
      <c r="AD869" s="558"/>
      <c r="AE869" s="558"/>
      <c r="AF869" s="558"/>
      <c r="AG869" s="558"/>
      <c r="AH869" s="558"/>
      <c r="AI869" s="558"/>
      <c r="AJ869" s="558"/>
      <c r="AK869" s="558"/>
      <c r="AL869" s="558"/>
      <c r="AM869" s="558"/>
      <c r="AN869" s="558"/>
      <c r="AO869" s="558"/>
      <c r="AP869" s="558"/>
      <c r="AQ869" s="558"/>
      <c r="AR869" s="558"/>
      <c r="AS869" s="558"/>
      <c r="AT869" s="558"/>
      <c r="AU869" s="558"/>
      <c r="AV869" s="559"/>
    </row>
    <row r="870" spans="1:48" hidden="1">
      <c r="A870" s="580" t="s">
        <v>644</v>
      </c>
      <c r="B870" s="620"/>
      <c r="C870" s="620"/>
      <c r="D870" s="620"/>
      <c r="E870" s="620"/>
      <c r="F870" s="620"/>
      <c r="G870" s="620"/>
      <c r="H870" s="620"/>
      <c r="I870" s="620"/>
      <c r="J870" s="620"/>
      <c r="K870" s="620"/>
      <c r="L870" s="620"/>
      <c r="M870" s="620"/>
      <c r="N870" s="620"/>
      <c r="O870" s="620"/>
      <c r="P870" s="620"/>
      <c r="Q870" s="620"/>
      <c r="R870" s="620"/>
      <c r="S870" s="620"/>
      <c r="T870" s="620"/>
      <c r="U870" s="620"/>
      <c r="V870" s="621"/>
      <c r="W870" s="190"/>
      <c r="X870" s="190"/>
      <c r="Y870" s="190"/>
      <c r="Z870" s="190"/>
      <c r="AA870" s="190"/>
      <c r="AB870" s="190"/>
      <c r="AC870" s="190"/>
      <c r="AD870" s="190"/>
      <c r="AE870" s="190"/>
      <c r="AF870" s="190"/>
      <c r="AG870" s="190"/>
      <c r="AH870" s="188"/>
      <c r="AI870" s="188"/>
      <c r="AJ870" s="188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88"/>
      <c r="AV870" s="302"/>
    </row>
    <row r="871" spans="1:48" ht="19.5" hidden="1" customHeight="1">
      <c r="A871" s="556" t="s">
        <v>643</v>
      </c>
      <c r="B871" s="557"/>
      <c r="C871" s="557"/>
      <c r="D871" s="557"/>
      <c r="E871" s="557"/>
      <c r="F871" s="557"/>
      <c r="G871" s="557"/>
      <c r="H871" s="557"/>
      <c r="I871" s="557"/>
      <c r="J871" s="557"/>
      <c r="K871" s="557"/>
      <c r="L871" s="557"/>
      <c r="M871" s="557"/>
      <c r="N871" s="557"/>
      <c r="O871" s="557"/>
      <c r="P871" s="557"/>
      <c r="Q871" s="557"/>
      <c r="R871" s="557"/>
      <c r="S871" s="557"/>
      <c r="T871" s="557"/>
      <c r="U871" s="557"/>
      <c r="V871" s="557"/>
      <c r="W871" s="558"/>
      <c r="X871" s="558"/>
      <c r="Y871" s="558"/>
      <c r="Z871" s="558"/>
      <c r="AA871" s="558"/>
      <c r="AB871" s="558"/>
      <c r="AC871" s="558"/>
      <c r="AD871" s="558"/>
      <c r="AE871" s="558"/>
      <c r="AF871" s="558"/>
      <c r="AG871" s="558"/>
      <c r="AH871" s="558"/>
      <c r="AI871" s="558"/>
      <c r="AJ871" s="558"/>
      <c r="AK871" s="558"/>
      <c r="AL871" s="558"/>
      <c r="AM871" s="558"/>
      <c r="AN871" s="558"/>
      <c r="AO871" s="558"/>
      <c r="AP871" s="558"/>
      <c r="AQ871" s="558"/>
      <c r="AR871" s="558"/>
      <c r="AS871" s="558"/>
      <c r="AT871" s="558"/>
      <c r="AU871" s="558"/>
      <c r="AV871" s="559"/>
    </row>
    <row r="872" spans="1:48" hidden="1">
      <c r="A872" s="580" t="s">
        <v>644</v>
      </c>
      <c r="B872" s="620"/>
      <c r="C872" s="620"/>
      <c r="D872" s="620"/>
      <c r="E872" s="620"/>
      <c r="F872" s="620"/>
      <c r="G872" s="620"/>
      <c r="H872" s="620"/>
      <c r="I872" s="620"/>
      <c r="J872" s="620"/>
      <c r="K872" s="620"/>
      <c r="L872" s="620"/>
      <c r="M872" s="620"/>
      <c r="N872" s="620"/>
      <c r="O872" s="620"/>
      <c r="P872" s="620"/>
      <c r="Q872" s="620"/>
      <c r="R872" s="620"/>
      <c r="S872" s="620"/>
      <c r="T872" s="620"/>
      <c r="U872" s="620"/>
      <c r="V872" s="621"/>
      <c r="W872" s="190"/>
      <c r="X872" s="190"/>
      <c r="Y872" s="190"/>
      <c r="Z872" s="190"/>
      <c r="AA872" s="190"/>
      <c r="AB872" s="190"/>
      <c r="AC872" s="190"/>
      <c r="AD872" s="190"/>
      <c r="AE872" s="190"/>
      <c r="AF872" s="190"/>
      <c r="AG872" s="190"/>
      <c r="AH872" s="188"/>
      <c r="AI872" s="188"/>
      <c r="AJ872" s="188"/>
      <c r="AK872" s="190"/>
      <c r="AL872" s="190"/>
      <c r="AM872" s="190"/>
      <c r="AN872" s="190"/>
      <c r="AO872" s="190"/>
      <c r="AP872" s="190"/>
      <c r="AQ872" s="190"/>
      <c r="AR872" s="190"/>
      <c r="AS872" s="190"/>
      <c r="AT872" s="190"/>
      <c r="AU872" s="188"/>
      <c r="AV872" s="302"/>
    </row>
    <row r="873" spans="1:48" ht="15.75" hidden="1" customHeight="1">
      <c r="A873" s="178"/>
      <c r="B873" s="625" t="s">
        <v>807</v>
      </c>
      <c r="C873" s="626"/>
      <c r="D873" s="626"/>
      <c r="E873" s="626"/>
      <c r="F873" s="626"/>
      <c r="G873" s="626"/>
      <c r="H873" s="626"/>
      <c r="I873" s="626"/>
      <c r="J873" s="626"/>
      <c r="K873" s="626"/>
      <c r="L873" s="626"/>
      <c r="M873" s="626"/>
      <c r="N873" s="626"/>
      <c r="O873" s="626"/>
      <c r="P873" s="626"/>
      <c r="Q873" s="626"/>
      <c r="R873" s="626"/>
      <c r="S873" s="626"/>
      <c r="T873" s="626"/>
      <c r="U873" s="626"/>
      <c r="V873" s="626"/>
      <c r="W873" s="461"/>
      <c r="X873" s="461"/>
      <c r="Y873" s="461"/>
      <c r="Z873" s="461"/>
      <c r="AA873" s="461"/>
      <c r="AB873" s="461"/>
      <c r="AC873" s="461"/>
      <c r="AD873" s="461"/>
      <c r="AE873" s="461"/>
      <c r="AF873" s="461"/>
      <c r="AG873" s="461"/>
      <c r="AH873" s="461"/>
      <c r="AI873" s="461"/>
      <c r="AJ873" s="461"/>
      <c r="AK873" s="461"/>
      <c r="AL873" s="461"/>
      <c r="AM873" s="461"/>
      <c r="AN873" s="461"/>
      <c r="AO873" s="461"/>
      <c r="AP873" s="461"/>
      <c r="AQ873" s="461"/>
      <c r="AR873" s="461"/>
      <c r="AS873" s="461"/>
      <c r="AT873" s="461"/>
      <c r="AU873" s="461"/>
      <c r="AV873" s="462"/>
    </row>
    <row r="874" spans="1:48" ht="15.75" customHeight="1">
      <c r="A874" s="584" t="s">
        <v>53</v>
      </c>
      <c r="B874" s="535" t="s">
        <v>808</v>
      </c>
      <c r="C874" s="653" t="s">
        <v>809</v>
      </c>
      <c r="D874" s="576" t="s">
        <v>810</v>
      </c>
      <c r="E874" s="569" t="s">
        <v>811</v>
      </c>
      <c r="F874" s="6" t="s">
        <v>18</v>
      </c>
      <c r="G874" s="6" t="s">
        <v>20</v>
      </c>
      <c r="H874" s="6" t="s">
        <v>297</v>
      </c>
      <c r="I874" s="6" t="s">
        <v>297</v>
      </c>
      <c r="J874" s="532">
        <v>2022</v>
      </c>
      <c r="K874" s="532">
        <v>2023</v>
      </c>
      <c r="L874" s="541">
        <v>1.2809999999999999</v>
      </c>
      <c r="M874" s="563">
        <f>Q879+R879+S879+T879</f>
        <v>1.281253</v>
      </c>
      <c r="N874" s="9">
        <v>0</v>
      </c>
      <c r="O874" s="9">
        <v>0</v>
      </c>
      <c r="P874" s="9">
        <v>0</v>
      </c>
      <c r="Q874" s="9">
        <v>0.37791699999999995</v>
      </c>
      <c r="R874" s="9">
        <v>0.90333600000000003</v>
      </c>
      <c r="S874" s="9">
        <v>0</v>
      </c>
      <c r="T874" s="9">
        <v>0</v>
      </c>
      <c r="U874" s="9">
        <f>SUM(N874:T874)</f>
        <v>1.281253</v>
      </c>
      <c r="V874" s="204" t="s">
        <v>3</v>
      </c>
      <c r="W874" s="93">
        <v>377.91699999999997</v>
      </c>
      <c r="X874" s="93">
        <v>0</v>
      </c>
      <c r="Y874" s="93">
        <v>0</v>
      </c>
      <c r="Z874" s="93">
        <v>0</v>
      </c>
      <c r="AA874" s="93">
        <v>0</v>
      </c>
      <c r="AB874" s="93">
        <v>0</v>
      </c>
      <c r="AC874" s="93">
        <v>0</v>
      </c>
      <c r="AD874" s="93">
        <v>0</v>
      </c>
      <c r="AE874" s="93">
        <v>0</v>
      </c>
      <c r="AF874" s="93">
        <v>0</v>
      </c>
      <c r="AG874" s="93">
        <v>0</v>
      </c>
      <c r="AH874" s="9">
        <v>0</v>
      </c>
      <c r="AI874" s="9">
        <v>0</v>
      </c>
      <c r="AJ874" s="9">
        <v>0</v>
      </c>
      <c r="AK874" s="93">
        <v>0</v>
      </c>
      <c r="AL874" s="93">
        <v>0</v>
      </c>
      <c r="AM874" s="93">
        <v>0</v>
      </c>
      <c r="AN874" s="93">
        <v>0</v>
      </c>
      <c r="AO874" s="93">
        <v>0</v>
      </c>
      <c r="AP874" s="93">
        <v>0</v>
      </c>
      <c r="AQ874" s="93">
        <v>0</v>
      </c>
      <c r="AR874" s="93">
        <v>0</v>
      </c>
      <c r="AS874" s="93">
        <v>0</v>
      </c>
      <c r="AT874" s="93">
        <v>0</v>
      </c>
      <c r="AU874" s="9">
        <v>0</v>
      </c>
      <c r="AV874" s="636" t="s">
        <v>1004</v>
      </c>
    </row>
    <row r="875" spans="1:48" ht="18" customHeight="1">
      <c r="A875" s="585"/>
      <c r="B875" s="536"/>
      <c r="C875" s="654"/>
      <c r="D875" s="577"/>
      <c r="E875" s="570"/>
      <c r="F875" s="24" t="s">
        <v>19</v>
      </c>
      <c r="G875" s="24" t="s">
        <v>22</v>
      </c>
      <c r="H875" s="6" t="s">
        <v>297</v>
      </c>
      <c r="I875" s="6" t="s">
        <v>297</v>
      </c>
      <c r="J875" s="533"/>
      <c r="K875" s="533"/>
      <c r="L875" s="609"/>
      <c r="M875" s="564"/>
      <c r="N875" s="9">
        <v>0</v>
      </c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  <c r="U875" s="83">
        <f>SUM(N875:T875)</f>
        <v>0</v>
      </c>
      <c r="V875" s="172" t="s">
        <v>8</v>
      </c>
      <c r="W875" s="93">
        <v>0</v>
      </c>
      <c r="X875" s="93">
        <v>0</v>
      </c>
      <c r="Y875" s="93">
        <v>0</v>
      </c>
      <c r="Z875" s="93">
        <v>0</v>
      </c>
      <c r="AA875" s="93">
        <v>0</v>
      </c>
      <c r="AB875" s="93">
        <v>0</v>
      </c>
      <c r="AC875" s="93">
        <v>0</v>
      </c>
      <c r="AD875" s="93">
        <v>0</v>
      </c>
      <c r="AE875" s="93">
        <v>0</v>
      </c>
      <c r="AF875" s="93">
        <v>0</v>
      </c>
      <c r="AG875" s="93">
        <v>0</v>
      </c>
      <c r="AH875" s="9">
        <v>0</v>
      </c>
      <c r="AI875" s="9">
        <v>0</v>
      </c>
      <c r="AJ875" s="9">
        <v>0</v>
      </c>
      <c r="AK875" s="93">
        <v>0</v>
      </c>
      <c r="AL875" s="93">
        <v>0</v>
      </c>
      <c r="AM875" s="93">
        <v>0</v>
      </c>
      <c r="AN875" s="93">
        <v>0</v>
      </c>
      <c r="AO875" s="93">
        <v>0</v>
      </c>
      <c r="AP875" s="93">
        <v>0</v>
      </c>
      <c r="AQ875" s="93">
        <v>0</v>
      </c>
      <c r="AR875" s="93">
        <v>0</v>
      </c>
      <c r="AS875" s="93">
        <v>0</v>
      </c>
      <c r="AT875" s="93">
        <v>0</v>
      </c>
      <c r="AU875" s="9">
        <v>0</v>
      </c>
      <c r="AV875" s="637"/>
    </row>
    <row r="876" spans="1:48" ht="22.5" customHeight="1">
      <c r="A876" s="585"/>
      <c r="B876" s="536"/>
      <c r="C876" s="654"/>
      <c r="D876" s="577"/>
      <c r="E876" s="570"/>
      <c r="F876" s="538" t="s">
        <v>39</v>
      </c>
      <c r="G876" s="538" t="s">
        <v>21</v>
      </c>
      <c r="H876" s="538" t="s">
        <v>297</v>
      </c>
      <c r="I876" s="566" t="s">
        <v>297</v>
      </c>
      <c r="J876" s="533"/>
      <c r="K876" s="533"/>
      <c r="L876" s="609"/>
      <c r="M876" s="564"/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83">
        <f>SUM(N876:T876)</f>
        <v>0</v>
      </c>
      <c r="V876" s="204" t="s">
        <v>50</v>
      </c>
      <c r="W876" s="93">
        <v>0</v>
      </c>
      <c r="X876" s="93">
        <v>0</v>
      </c>
      <c r="Y876" s="93">
        <v>0</v>
      </c>
      <c r="Z876" s="93">
        <v>0</v>
      </c>
      <c r="AA876" s="93">
        <v>0</v>
      </c>
      <c r="AB876" s="93">
        <v>0</v>
      </c>
      <c r="AC876" s="93">
        <v>0</v>
      </c>
      <c r="AD876" s="93">
        <v>0</v>
      </c>
      <c r="AE876" s="93">
        <v>0</v>
      </c>
      <c r="AF876" s="93">
        <v>0</v>
      </c>
      <c r="AG876" s="93">
        <v>0</v>
      </c>
      <c r="AH876" s="9">
        <v>0</v>
      </c>
      <c r="AI876" s="9">
        <v>0</v>
      </c>
      <c r="AJ876" s="9">
        <v>0</v>
      </c>
      <c r="AK876" s="93">
        <v>0</v>
      </c>
      <c r="AL876" s="93">
        <v>0</v>
      </c>
      <c r="AM876" s="93">
        <v>0</v>
      </c>
      <c r="AN876" s="93">
        <v>0</v>
      </c>
      <c r="AO876" s="93">
        <v>0</v>
      </c>
      <c r="AP876" s="93">
        <v>0</v>
      </c>
      <c r="AQ876" s="93">
        <v>0</v>
      </c>
      <c r="AR876" s="93">
        <v>0</v>
      </c>
      <c r="AS876" s="93">
        <v>0</v>
      </c>
      <c r="AT876" s="93">
        <v>0</v>
      </c>
      <c r="AU876" s="9">
        <v>0</v>
      </c>
      <c r="AV876" s="637"/>
    </row>
    <row r="877" spans="1:48">
      <c r="A877" s="585"/>
      <c r="B877" s="536"/>
      <c r="C877" s="654"/>
      <c r="D877" s="577"/>
      <c r="E877" s="570"/>
      <c r="F877" s="539"/>
      <c r="G877" s="539"/>
      <c r="H877" s="539"/>
      <c r="I877" s="567"/>
      <c r="J877" s="533"/>
      <c r="K877" s="533"/>
      <c r="L877" s="609"/>
      <c r="M877" s="564"/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83">
        <f>SUM(N877:T877)</f>
        <v>0</v>
      </c>
      <c r="V877" s="204" t="s">
        <v>51</v>
      </c>
      <c r="W877" s="93">
        <v>0</v>
      </c>
      <c r="X877" s="93">
        <v>0</v>
      </c>
      <c r="Y877" s="93">
        <v>0</v>
      </c>
      <c r="Z877" s="93">
        <v>0</v>
      </c>
      <c r="AA877" s="93">
        <v>0</v>
      </c>
      <c r="AB877" s="93">
        <v>0</v>
      </c>
      <c r="AC877" s="93">
        <v>0</v>
      </c>
      <c r="AD877" s="93">
        <v>0</v>
      </c>
      <c r="AE877" s="93">
        <v>0</v>
      </c>
      <c r="AF877" s="93">
        <v>0</v>
      </c>
      <c r="AG877" s="93">
        <v>0</v>
      </c>
      <c r="AH877" s="9">
        <v>0</v>
      </c>
      <c r="AI877" s="9">
        <v>0</v>
      </c>
      <c r="AJ877" s="9">
        <v>0</v>
      </c>
      <c r="AK877" s="93">
        <v>0</v>
      </c>
      <c r="AL877" s="93">
        <v>0</v>
      </c>
      <c r="AM877" s="93">
        <v>0</v>
      </c>
      <c r="AN877" s="93">
        <v>0</v>
      </c>
      <c r="AO877" s="93">
        <v>0</v>
      </c>
      <c r="AP877" s="93">
        <v>0</v>
      </c>
      <c r="AQ877" s="93">
        <v>0</v>
      </c>
      <c r="AR877" s="93">
        <v>0</v>
      </c>
      <c r="AS877" s="93">
        <v>0</v>
      </c>
      <c r="AT877" s="93">
        <v>0</v>
      </c>
      <c r="AU877" s="9">
        <v>0</v>
      </c>
      <c r="AV877" s="637"/>
    </row>
    <row r="878" spans="1:48">
      <c r="A878" s="585"/>
      <c r="B878" s="536"/>
      <c r="C878" s="654"/>
      <c r="D878" s="577"/>
      <c r="E878" s="570"/>
      <c r="F878" s="539"/>
      <c r="G878" s="539"/>
      <c r="H878" s="539"/>
      <c r="I878" s="567"/>
      <c r="J878" s="533"/>
      <c r="K878" s="533"/>
      <c r="L878" s="609"/>
      <c r="M878" s="564"/>
      <c r="N878" s="85">
        <v>0</v>
      </c>
      <c r="O878" s="85">
        <v>0</v>
      </c>
      <c r="P878" s="85">
        <v>0</v>
      </c>
      <c r="Q878" s="85">
        <v>0</v>
      </c>
      <c r="R878" s="85">
        <v>0</v>
      </c>
      <c r="S878" s="85">
        <v>0</v>
      </c>
      <c r="T878" s="85">
        <v>0</v>
      </c>
      <c r="U878" s="83">
        <f>SUM(N878:T878)</f>
        <v>0</v>
      </c>
      <c r="V878" s="204" t="s">
        <v>52</v>
      </c>
      <c r="W878" s="191">
        <v>0</v>
      </c>
      <c r="X878" s="191">
        <v>0</v>
      </c>
      <c r="Y878" s="191">
        <v>0</v>
      </c>
      <c r="Z878" s="191">
        <v>0</v>
      </c>
      <c r="AA878" s="191">
        <v>0</v>
      </c>
      <c r="AB878" s="191">
        <v>0</v>
      </c>
      <c r="AC878" s="191">
        <v>0</v>
      </c>
      <c r="AD878" s="191">
        <v>0</v>
      </c>
      <c r="AE878" s="191">
        <v>0</v>
      </c>
      <c r="AF878" s="191">
        <v>0</v>
      </c>
      <c r="AG878" s="191">
        <v>0</v>
      </c>
      <c r="AH878" s="85">
        <v>0</v>
      </c>
      <c r="AI878" s="85">
        <v>0</v>
      </c>
      <c r="AJ878" s="85">
        <v>0</v>
      </c>
      <c r="AK878" s="191">
        <v>0</v>
      </c>
      <c r="AL878" s="191">
        <v>0</v>
      </c>
      <c r="AM878" s="191">
        <v>0</v>
      </c>
      <c r="AN878" s="191">
        <v>0</v>
      </c>
      <c r="AO878" s="191">
        <v>0</v>
      </c>
      <c r="AP878" s="191">
        <v>0</v>
      </c>
      <c r="AQ878" s="191">
        <v>0</v>
      </c>
      <c r="AR878" s="191">
        <v>0</v>
      </c>
      <c r="AS878" s="191">
        <v>0</v>
      </c>
      <c r="AT878" s="191">
        <v>0</v>
      </c>
      <c r="AU878" s="85">
        <v>0</v>
      </c>
      <c r="AV878" s="638"/>
    </row>
    <row r="879" spans="1:48" ht="15.75" customHeight="1">
      <c r="A879" s="586"/>
      <c r="B879" s="537"/>
      <c r="C879" s="655"/>
      <c r="D879" s="578"/>
      <c r="E879" s="571"/>
      <c r="F879" s="540"/>
      <c r="G879" s="540"/>
      <c r="H879" s="540"/>
      <c r="I879" s="568"/>
      <c r="J879" s="534"/>
      <c r="K879" s="534"/>
      <c r="L879" s="610"/>
      <c r="M879" s="565"/>
      <c r="N879" s="88">
        <f t="shared" ref="N879:T879" si="404">SUM(N874:N878)</f>
        <v>0</v>
      </c>
      <c r="O879" s="88">
        <f t="shared" si="404"/>
        <v>0</v>
      </c>
      <c r="P879" s="88">
        <f t="shared" si="404"/>
        <v>0</v>
      </c>
      <c r="Q879" s="186">
        <f>SUM(Q874:Q878)</f>
        <v>0.37791699999999995</v>
      </c>
      <c r="R879" s="185">
        <f t="shared" si="404"/>
        <v>0.90333600000000003</v>
      </c>
      <c r="S879" s="185">
        <f t="shared" si="404"/>
        <v>0</v>
      </c>
      <c r="T879" s="185">
        <f t="shared" si="404"/>
        <v>0</v>
      </c>
      <c r="U879" s="185">
        <f t="shared" ref="U879" si="405">SUM(N879:T879)</f>
        <v>1.281253</v>
      </c>
      <c r="V879" s="177" t="s">
        <v>11</v>
      </c>
      <c r="W879" s="200">
        <f>SUM(W874:W878)</f>
        <v>377.91699999999997</v>
      </c>
      <c r="X879" s="200">
        <f t="shared" ref="X879:AU879" si="406">SUM(X874:X878)</f>
        <v>0</v>
      </c>
      <c r="Y879" s="200">
        <f t="shared" si="406"/>
        <v>0</v>
      </c>
      <c r="Z879" s="200">
        <f t="shared" si="406"/>
        <v>0</v>
      </c>
      <c r="AA879" s="200">
        <f t="shared" si="406"/>
        <v>0</v>
      </c>
      <c r="AB879" s="200">
        <f t="shared" si="406"/>
        <v>0</v>
      </c>
      <c r="AC879" s="200">
        <f t="shared" si="406"/>
        <v>0</v>
      </c>
      <c r="AD879" s="200">
        <f t="shared" si="406"/>
        <v>0</v>
      </c>
      <c r="AE879" s="200">
        <f t="shared" si="406"/>
        <v>0</v>
      </c>
      <c r="AF879" s="200">
        <f t="shared" si="406"/>
        <v>0</v>
      </c>
      <c r="AG879" s="200">
        <f t="shared" si="406"/>
        <v>0</v>
      </c>
      <c r="AH879" s="201">
        <f t="shared" si="406"/>
        <v>0</v>
      </c>
      <c r="AI879" s="201">
        <f t="shared" si="406"/>
        <v>0</v>
      </c>
      <c r="AJ879" s="201">
        <f t="shared" si="406"/>
        <v>0</v>
      </c>
      <c r="AK879" s="200">
        <f t="shared" si="406"/>
        <v>0</v>
      </c>
      <c r="AL879" s="200">
        <f t="shared" si="406"/>
        <v>0</v>
      </c>
      <c r="AM879" s="200">
        <f t="shared" si="406"/>
        <v>0</v>
      </c>
      <c r="AN879" s="200">
        <f t="shared" si="406"/>
        <v>0</v>
      </c>
      <c r="AO879" s="200">
        <f t="shared" si="406"/>
        <v>0</v>
      </c>
      <c r="AP879" s="200">
        <f t="shared" si="406"/>
        <v>0</v>
      </c>
      <c r="AQ879" s="200">
        <f t="shared" si="406"/>
        <v>0</v>
      </c>
      <c r="AR879" s="200">
        <f t="shared" si="406"/>
        <v>0</v>
      </c>
      <c r="AS879" s="200">
        <f t="shared" si="406"/>
        <v>0</v>
      </c>
      <c r="AT879" s="200">
        <f t="shared" si="406"/>
        <v>0</v>
      </c>
      <c r="AU879" s="201">
        <f t="shared" si="406"/>
        <v>0</v>
      </c>
      <c r="AV879" s="332"/>
    </row>
    <row r="880" spans="1:48" ht="19.5" hidden="1" customHeight="1">
      <c r="A880" s="556" t="s">
        <v>643</v>
      </c>
      <c r="B880" s="557"/>
      <c r="C880" s="557"/>
      <c r="D880" s="557"/>
      <c r="E880" s="557"/>
      <c r="F880" s="557"/>
      <c r="G880" s="557"/>
      <c r="H880" s="557"/>
      <c r="I880" s="557"/>
      <c r="J880" s="557"/>
      <c r="K880" s="557"/>
      <c r="L880" s="557"/>
      <c r="M880" s="557"/>
      <c r="N880" s="557"/>
      <c r="O880" s="557"/>
      <c r="P880" s="557"/>
      <c r="Q880" s="557"/>
      <c r="R880" s="557"/>
      <c r="S880" s="557"/>
      <c r="T880" s="557"/>
      <c r="U880" s="557"/>
      <c r="V880" s="557"/>
      <c r="W880" s="558"/>
      <c r="X880" s="558"/>
      <c r="Y880" s="558"/>
      <c r="Z880" s="558"/>
      <c r="AA880" s="558"/>
      <c r="AB880" s="558"/>
      <c r="AC880" s="558"/>
      <c r="AD880" s="558"/>
      <c r="AE880" s="558"/>
      <c r="AF880" s="558"/>
      <c r="AG880" s="558"/>
      <c r="AH880" s="558"/>
      <c r="AI880" s="558"/>
      <c r="AJ880" s="558"/>
      <c r="AK880" s="558"/>
      <c r="AL880" s="558"/>
      <c r="AM880" s="558"/>
      <c r="AN880" s="558"/>
      <c r="AO880" s="558"/>
      <c r="AP880" s="558"/>
      <c r="AQ880" s="558"/>
      <c r="AR880" s="558"/>
      <c r="AS880" s="558"/>
      <c r="AT880" s="558"/>
      <c r="AU880" s="558"/>
      <c r="AV880" s="559"/>
    </row>
    <row r="881" spans="1:48" ht="15.75" hidden="1" customHeight="1">
      <c r="A881" s="580" t="s">
        <v>644</v>
      </c>
      <c r="B881" s="620"/>
      <c r="C881" s="620"/>
      <c r="D881" s="620"/>
      <c r="E881" s="620"/>
      <c r="F881" s="620"/>
      <c r="G881" s="620"/>
      <c r="H881" s="620"/>
      <c r="I881" s="620"/>
      <c r="J881" s="620"/>
      <c r="K881" s="620"/>
      <c r="L881" s="620"/>
      <c r="M881" s="620"/>
      <c r="N881" s="620"/>
      <c r="O881" s="620"/>
      <c r="P881" s="620"/>
      <c r="Q881" s="620"/>
      <c r="R881" s="620"/>
      <c r="S881" s="620"/>
      <c r="T881" s="620"/>
      <c r="U881" s="620"/>
      <c r="V881" s="621"/>
      <c r="W881" s="190"/>
      <c r="X881" s="190"/>
      <c r="Y881" s="190"/>
      <c r="Z881" s="190"/>
      <c r="AA881" s="190"/>
      <c r="AB881" s="190"/>
      <c r="AC881" s="190"/>
      <c r="AD881" s="190"/>
      <c r="AE881" s="190"/>
      <c r="AF881" s="190"/>
      <c r="AG881" s="190"/>
      <c r="AH881" s="188"/>
      <c r="AI881" s="188"/>
      <c r="AJ881" s="188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  <c r="AU881" s="188"/>
      <c r="AV881" s="302"/>
    </row>
    <row r="882" spans="1:48" ht="15.75" hidden="1" customHeight="1">
      <c r="A882" s="8"/>
      <c r="B882" s="544" t="s">
        <v>48</v>
      </c>
      <c r="C882" s="545"/>
      <c r="D882" s="545"/>
      <c r="E882" s="545"/>
      <c r="F882" s="545"/>
      <c r="G882" s="545"/>
      <c r="H882" s="545"/>
      <c r="I882" s="545"/>
      <c r="J882" s="545"/>
      <c r="K882" s="545"/>
      <c r="L882" s="545"/>
      <c r="M882" s="546"/>
      <c r="N882" s="85"/>
      <c r="O882" s="85"/>
      <c r="P882" s="85"/>
      <c r="Q882" s="85"/>
      <c r="R882" s="85"/>
      <c r="S882" s="85"/>
      <c r="T882" s="85"/>
      <c r="U882" s="85"/>
      <c r="V882" s="172"/>
      <c r="W882" s="190"/>
      <c r="X882" s="190"/>
      <c r="Y882" s="190"/>
      <c r="Z882" s="190"/>
      <c r="AA882" s="190"/>
      <c r="AB882" s="190"/>
      <c r="AC882" s="190"/>
      <c r="AD882" s="190"/>
      <c r="AE882" s="190"/>
      <c r="AF882" s="190"/>
      <c r="AG882" s="190"/>
      <c r="AH882" s="188"/>
      <c r="AI882" s="188"/>
      <c r="AJ882" s="188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88"/>
      <c r="AV882" s="302"/>
    </row>
    <row r="883" spans="1:48" ht="15.75" hidden="1" customHeight="1">
      <c r="A883" s="600"/>
      <c r="B883" s="601"/>
      <c r="C883" s="601"/>
      <c r="D883" s="601"/>
      <c r="E883" s="602"/>
      <c r="F883" s="47"/>
      <c r="G883" s="47"/>
      <c r="H883" s="47"/>
      <c r="I883" s="47"/>
      <c r="J883" s="47"/>
      <c r="K883" s="47"/>
      <c r="L883" s="47"/>
      <c r="M883" s="47"/>
      <c r="N883" s="85">
        <f>N874</f>
        <v>0</v>
      </c>
      <c r="O883" s="85">
        <f t="shared" ref="O883:U883" si="407">O874</f>
        <v>0</v>
      </c>
      <c r="P883" s="85">
        <f t="shared" si="407"/>
        <v>0</v>
      </c>
      <c r="Q883" s="85">
        <f t="shared" si="407"/>
        <v>0.37791699999999995</v>
      </c>
      <c r="R883" s="85">
        <f t="shared" si="407"/>
        <v>0.90333600000000003</v>
      </c>
      <c r="S883" s="85">
        <f t="shared" si="407"/>
        <v>0</v>
      </c>
      <c r="T883" s="85">
        <f t="shared" si="407"/>
        <v>0</v>
      </c>
      <c r="U883" s="85">
        <f t="shared" si="407"/>
        <v>1.281253</v>
      </c>
      <c r="V883" s="172" t="s">
        <v>3</v>
      </c>
      <c r="W883" s="191">
        <f t="shared" ref="W883:AU887" si="408">W874</f>
        <v>377.91699999999997</v>
      </c>
      <c r="X883" s="191">
        <f t="shared" si="408"/>
        <v>0</v>
      </c>
      <c r="Y883" s="191">
        <f t="shared" si="408"/>
        <v>0</v>
      </c>
      <c r="Z883" s="191">
        <f t="shared" si="408"/>
        <v>0</v>
      </c>
      <c r="AA883" s="191">
        <f t="shared" si="408"/>
        <v>0</v>
      </c>
      <c r="AB883" s="191">
        <f t="shared" si="408"/>
        <v>0</v>
      </c>
      <c r="AC883" s="191">
        <f t="shared" si="408"/>
        <v>0</v>
      </c>
      <c r="AD883" s="191">
        <f t="shared" si="408"/>
        <v>0</v>
      </c>
      <c r="AE883" s="191">
        <f t="shared" si="408"/>
        <v>0</v>
      </c>
      <c r="AF883" s="191">
        <f t="shared" si="408"/>
        <v>0</v>
      </c>
      <c r="AG883" s="191">
        <f t="shared" si="408"/>
        <v>0</v>
      </c>
      <c r="AH883" s="85">
        <f t="shared" si="408"/>
        <v>0</v>
      </c>
      <c r="AI883" s="85">
        <f t="shared" si="408"/>
        <v>0</v>
      </c>
      <c r="AJ883" s="85">
        <f t="shared" si="408"/>
        <v>0</v>
      </c>
      <c r="AK883" s="191">
        <f t="shared" si="408"/>
        <v>0</v>
      </c>
      <c r="AL883" s="191">
        <f t="shared" si="408"/>
        <v>0</v>
      </c>
      <c r="AM883" s="191">
        <f t="shared" si="408"/>
        <v>0</v>
      </c>
      <c r="AN883" s="191">
        <f t="shared" si="408"/>
        <v>0</v>
      </c>
      <c r="AO883" s="191">
        <f t="shared" si="408"/>
        <v>0</v>
      </c>
      <c r="AP883" s="191">
        <f t="shared" si="408"/>
        <v>0</v>
      </c>
      <c r="AQ883" s="191">
        <f t="shared" si="408"/>
        <v>0</v>
      </c>
      <c r="AR883" s="191">
        <f t="shared" si="408"/>
        <v>0</v>
      </c>
      <c r="AS883" s="191">
        <f t="shared" si="408"/>
        <v>0</v>
      </c>
      <c r="AT883" s="191">
        <f t="shared" si="408"/>
        <v>0</v>
      </c>
      <c r="AU883" s="85">
        <f t="shared" si="408"/>
        <v>0</v>
      </c>
      <c r="AV883" s="302"/>
    </row>
    <row r="884" spans="1:48" hidden="1">
      <c r="A884" s="603"/>
      <c r="B884" s="604"/>
      <c r="C884" s="604"/>
      <c r="D884" s="604"/>
      <c r="E884" s="605"/>
      <c r="F884" s="47"/>
      <c r="G884" s="47"/>
      <c r="H884" s="47"/>
      <c r="I884" s="47"/>
      <c r="J884" s="47"/>
      <c r="K884" s="47"/>
      <c r="L884" s="47"/>
      <c r="M884" s="47"/>
      <c r="N884" s="85">
        <f t="shared" ref="N884:U888" si="409">N875</f>
        <v>0</v>
      </c>
      <c r="O884" s="85">
        <f t="shared" si="409"/>
        <v>0</v>
      </c>
      <c r="P884" s="85">
        <f t="shared" si="409"/>
        <v>0</v>
      </c>
      <c r="Q884" s="85">
        <f t="shared" si="409"/>
        <v>0</v>
      </c>
      <c r="R884" s="85">
        <f t="shared" si="409"/>
        <v>0</v>
      </c>
      <c r="S884" s="85">
        <f t="shared" si="409"/>
        <v>0</v>
      </c>
      <c r="T884" s="85">
        <f t="shared" si="409"/>
        <v>0</v>
      </c>
      <c r="U884" s="85">
        <f t="shared" si="409"/>
        <v>0</v>
      </c>
      <c r="V884" s="172" t="s">
        <v>8</v>
      </c>
      <c r="W884" s="191">
        <f t="shared" si="408"/>
        <v>0</v>
      </c>
      <c r="X884" s="191">
        <f t="shared" si="408"/>
        <v>0</v>
      </c>
      <c r="Y884" s="191">
        <f t="shared" si="408"/>
        <v>0</v>
      </c>
      <c r="Z884" s="191">
        <f t="shared" si="408"/>
        <v>0</v>
      </c>
      <c r="AA884" s="191">
        <f t="shared" si="408"/>
        <v>0</v>
      </c>
      <c r="AB884" s="191">
        <f t="shared" si="408"/>
        <v>0</v>
      </c>
      <c r="AC884" s="191">
        <f t="shared" si="408"/>
        <v>0</v>
      </c>
      <c r="AD884" s="191">
        <f t="shared" si="408"/>
        <v>0</v>
      </c>
      <c r="AE884" s="191">
        <f t="shared" si="408"/>
        <v>0</v>
      </c>
      <c r="AF884" s="191">
        <f t="shared" si="408"/>
        <v>0</v>
      </c>
      <c r="AG884" s="191">
        <f t="shared" si="408"/>
        <v>0</v>
      </c>
      <c r="AH884" s="85">
        <f t="shared" si="408"/>
        <v>0</v>
      </c>
      <c r="AI884" s="85">
        <f t="shared" si="408"/>
        <v>0</v>
      </c>
      <c r="AJ884" s="85">
        <f t="shared" si="408"/>
        <v>0</v>
      </c>
      <c r="AK884" s="191">
        <f t="shared" si="408"/>
        <v>0</v>
      </c>
      <c r="AL884" s="191">
        <f t="shared" si="408"/>
        <v>0</v>
      </c>
      <c r="AM884" s="191">
        <f t="shared" si="408"/>
        <v>0</v>
      </c>
      <c r="AN884" s="191">
        <f t="shared" si="408"/>
        <v>0</v>
      </c>
      <c r="AO884" s="191">
        <f t="shared" si="408"/>
        <v>0</v>
      </c>
      <c r="AP884" s="191">
        <f t="shared" si="408"/>
        <v>0</v>
      </c>
      <c r="AQ884" s="191">
        <f t="shared" si="408"/>
        <v>0</v>
      </c>
      <c r="AR884" s="191">
        <f t="shared" si="408"/>
        <v>0</v>
      </c>
      <c r="AS884" s="191">
        <f t="shared" si="408"/>
        <v>0</v>
      </c>
      <c r="AT884" s="191">
        <f t="shared" si="408"/>
        <v>0</v>
      </c>
      <c r="AU884" s="85">
        <f t="shared" si="408"/>
        <v>0</v>
      </c>
      <c r="AV884" s="302"/>
    </row>
    <row r="885" spans="1:48" ht="31.5" hidden="1">
      <c r="A885" s="603"/>
      <c r="B885" s="604"/>
      <c r="C885" s="604"/>
      <c r="D885" s="604"/>
      <c r="E885" s="605"/>
      <c r="F885" s="47"/>
      <c r="G885" s="47"/>
      <c r="H885" s="47"/>
      <c r="I885" s="47"/>
      <c r="J885" s="47"/>
      <c r="K885" s="47"/>
      <c r="L885" s="47"/>
      <c r="M885" s="47"/>
      <c r="N885" s="85">
        <f t="shared" si="409"/>
        <v>0</v>
      </c>
      <c r="O885" s="85">
        <f t="shared" si="409"/>
        <v>0</v>
      </c>
      <c r="P885" s="85">
        <f t="shared" si="409"/>
        <v>0</v>
      </c>
      <c r="Q885" s="85">
        <f t="shared" si="409"/>
        <v>0</v>
      </c>
      <c r="R885" s="85">
        <f t="shared" si="409"/>
        <v>0</v>
      </c>
      <c r="S885" s="85">
        <f t="shared" si="409"/>
        <v>0</v>
      </c>
      <c r="T885" s="85">
        <f t="shared" si="409"/>
        <v>0</v>
      </c>
      <c r="U885" s="85">
        <f t="shared" si="409"/>
        <v>0</v>
      </c>
      <c r="V885" s="172" t="s">
        <v>50</v>
      </c>
      <c r="W885" s="191">
        <f t="shared" si="408"/>
        <v>0</v>
      </c>
      <c r="X885" s="191">
        <f t="shared" si="408"/>
        <v>0</v>
      </c>
      <c r="Y885" s="191">
        <f t="shared" si="408"/>
        <v>0</v>
      </c>
      <c r="Z885" s="191">
        <f t="shared" si="408"/>
        <v>0</v>
      </c>
      <c r="AA885" s="191">
        <f t="shared" si="408"/>
        <v>0</v>
      </c>
      <c r="AB885" s="191">
        <f t="shared" si="408"/>
        <v>0</v>
      </c>
      <c r="AC885" s="191">
        <f t="shared" si="408"/>
        <v>0</v>
      </c>
      <c r="AD885" s="191">
        <f t="shared" si="408"/>
        <v>0</v>
      </c>
      <c r="AE885" s="191">
        <f t="shared" si="408"/>
        <v>0</v>
      </c>
      <c r="AF885" s="191">
        <f t="shared" si="408"/>
        <v>0</v>
      </c>
      <c r="AG885" s="191">
        <f t="shared" si="408"/>
        <v>0</v>
      </c>
      <c r="AH885" s="85">
        <f t="shared" si="408"/>
        <v>0</v>
      </c>
      <c r="AI885" s="85">
        <f t="shared" si="408"/>
        <v>0</v>
      </c>
      <c r="AJ885" s="85">
        <f t="shared" si="408"/>
        <v>0</v>
      </c>
      <c r="AK885" s="191">
        <f t="shared" si="408"/>
        <v>0</v>
      </c>
      <c r="AL885" s="191">
        <f t="shared" si="408"/>
        <v>0</v>
      </c>
      <c r="AM885" s="191">
        <f t="shared" si="408"/>
        <v>0</v>
      </c>
      <c r="AN885" s="191">
        <f t="shared" si="408"/>
        <v>0</v>
      </c>
      <c r="AO885" s="191">
        <f t="shared" si="408"/>
        <v>0</v>
      </c>
      <c r="AP885" s="191">
        <f t="shared" si="408"/>
        <v>0</v>
      </c>
      <c r="AQ885" s="191">
        <f t="shared" si="408"/>
        <v>0</v>
      </c>
      <c r="AR885" s="191">
        <f t="shared" si="408"/>
        <v>0</v>
      </c>
      <c r="AS885" s="191">
        <f t="shared" si="408"/>
        <v>0</v>
      </c>
      <c r="AT885" s="191">
        <f t="shared" si="408"/>
        <v>0</v>
      </c>
      <c r="AU885" s="85">
        <f t="shared" si="408"/>
        <v>0</v>
      </c>
      <c r="AV885" s="302"/>
    </row>
    <row r="886" spans="1:48" hidden="1">
      <c r="A886" s="603"/>
      <c r="B886" s="604"/>
      <c r="C886" s="604"/>
      <c r="D886" s="604"/>
      <c r="E886" s="605"/>
      <c r="F886" s="47"/>
      <c r="G886" s="47"/>
      <c r="H886" s="47"/>
      <c r="I886" s="47"/>
      <c r="J886" s="47"/>
      <c r="K886" s="47"/>
      <c r="L886" s="47"/>
      <c r="M886" s="47"/>
      <c r="N886" s="85">
        <f t="shared" si="409"/>
        <v>0</v>
      </c>
      <c r="O886" s="85">
        <f t="shared" si="409"/>
        <v>0</v>
      </c>
      <c r="P886" s="85">
        <f t="shared" si="409"/>
        <v>0</v>
      </c>
      <c r="Q886" s="85">
        <f t="shared" si="409"/>
        <v>0</v>
      </c>
      <c r="R886" s="85">
        <f t="shared" si="409"/>
        <v>0</v>
      </c>
      <c r="S886" s="85">
        <f t="shared" si="409"/>
        <v>0</v>
      </c>
      <c r="T886" s="85">
        <f t="shared" si="409"/>
        <v>0</v>
      </c>
      <c r="U886" s="85">
        <f t="shared" si="409"/>
        <v>0</v>
      </c>
      <c r="V886" s="172" t="s">
        <v>51</v>
      </c>
      <c r="W886" s="191">
        <f t="shared" si="408"/>
        <v>0</v>
      </c>
      <c r="X886" s="191">
        <f t="shared" si="408"/>
        <v>0</v>
      </c>
      <c r="Y886" s="191">
        <f t="shared" si="408"/>
        <v>0</v>
      </c>
      <c r="Z886" s="191">
        <f t="shared" si="408"/>
        <v>0</v>
      </c>
      <c r="AA886" s="191">
        <f t="shared" si="408"/>
        <v>0</v>
      </c>
      <c r="AB886" s="191">
        <f t="shared" si="408"/>
        <v>0</v>
      </c>
      <c r="AC886" s="191">
        <f t="shared" si="408"/>
        <v>0</v>
      </c>
      <c r="AD886" s="191">
        <f t="shared" si="408"/>
        <v>0</v>
      </c>
      <c r="AE886" s="191">
        <f t="shared" si="408"/>
        <v>0</v>
      </c>
      <c r="AF886" s="191">
        <f t="shared" si="408"/>
        <v>0</v>
      </c>
      <c r="AG886" s="191">
        <f t="shared" si="408"/>
        <v>0</v>
      </c>
      <c r="AH886" s="85">
        <f t="shared" si="408"/>
        <v>0</v>
      </c>
      <c r="AI886" s="85">
        <f t="shared" si="408"/>
        <v>0</v>
      </c>
      <c r="AJ886" s="85">
        <f t="shared" si="408"/>
        <v>0</v>
      </c>
      <c r="AK886" s="191">
        <f t="shared" si="408"/>
        <v>0</v>
      </c>
      <c r="AL886" s="191">
        <f t="shared" si="408"/>
        <v>0</v>
      </c>
      <c r="AM886" s="191">
        <f t="shared" si="408"/>
        <v>0</v>
      </c>
      <c r="AN886" s="191">
        <f t="shared" si="408"/>
        <v>0</v>
      </c>
      <c r="AO886" s="191">
        <f t="shared" si="408"/>
        <v>0</v>
      </c>
      <c r="AP886" s="191">
        <f t="shared" si="408"/>
        <v>0</v>
      </c>
      <c r="AQ886" s="191">
        <f t="shared" si="408"/>
        <v>0</v>
      </c>
      <c r="AR886" s="191">
        <f t="shared" si="408"/>
        <v>0</v>
      </c>
      <c r="AS886" s="191">
        <f t="shared" si="408"/>
        <v>0</v>
      </c>
      <c r="AT886" s="191">
        <f t="shared" si="408"/>
        <v>0</v>
      </c>
      <c r="AU886" s="85">
        <f t="shared" si="408"/>
        <v>0</v>
      </c>
      <c r="AV886" s="302"/>
    </row>
    <row r="887" spans="1:48" hidden="1">
      <c r="A887" s="603"/>
      <c r="B887" s="604"/>
      <c r="C887" s="604"/>
      <c r="D887" s="604"/>
      <c r="E887" s="605"/>
      <c r="F887" s="47"/>
      <c r="G887" s="47"/>
      <c r="H887" s="47"/>
      <c r="I887" s="47"/>
      <c r="J887" s="47"/>
      <c r="K887" s="47"/>
      <c r="L887" s="47"/>
      <c r="M887" s="47"/>
      <c r="N887" s="85">
        <f t="shared" si="409"/>
        <v>0</v>
      </c>
      <c r="O887" s="85">
        <f t="shared" si="409"/>
        <v>0</v>
      </c>
      <c r="P887" s="85">
        <f t="shared" si="409"/>
        <v>0</v>
      </c>
      <c r="Q887" s="85">
        <f t="shared" si="409"/>
        <v>0</v>
      </c>
      <c r="R887" s="85">
        <f t="shared" si="409"/>
        <v>0</v>
      </c>
      <c r="S887" s="85">
        <f t="shared" si="409"/>
        <v>0</v>
      </c>
      <c r="T887" s="85">
        <f t="shared" si="409"/>
        <v>0</v>
      </c>
      <c r="U887" s="85">
        <f t="shared" si="409"/>
        <v>0</v>
      </c>
      <c r="V887" s="172" t="s">
        <v>52</v>
      </c>
      <c r="W887" s="191">
        <f t="shared" si="408"/>
        <v>0</v>
      </c>
      <c r="X887" s="191">
        <f t="shared" si="408"/>
        <v>0</v>
      </c>
      <c r="Y887" s="191">
        <f t="shared" si="408"/>
        <v>0</v>
      </c>
      <c r="Z887" s="191">
        <f t="shared" si="408"/>
        <v>0</v>
      </c>
      <c r="AA887" s="191">
        <f t="shared" si="408"/>
        <v>0</v>
      </c>
      <c r="AB887" s="191">
        <f t="shared" si="408"/>
        <v>0</v>
      </c>
      <c r="AC887" s="191">
        <f t="shared" si="408"/>
        <v>0</v>
      </c>
      <c r="AD887" s="191">
        <f t="shared" si="408"/>
        <v>0</v>
      </c>
      <c r="AE887" s="191">
        <f t="shared" si="408"/>
        <v>0</v>
      </c>
      <c r="AF887" s="191">
        <f t="shared" si="408"/>
        <v>0</v>
      </c>
      <c r="AG887" s="191">
        <f t="shared" si="408"/>
        <v>0</v>
      </c>
      <c r="AH887" s="85">
        <f t="shared" si="408"/>
        <v>0</v>
      </c>
      <c r="AI887" s="85">
        <f t="shared" si="408"/>
        <v>0</v>
      </c>
      <c r="AJ887" s="85">
        <f t="shared" si="408"/>
        <v>0</v>
      </c>
      <c r="AK887" s="191">
        <f t="shared" si="408"/>
        <v>0</v>
      </c>
      <c r="AL887" s="191">
        <f t="shared" si="408"/>
        <v>0</v>
      </c>
      <c r="AM887" s="191">
        <f t="shared" si="408"/>
        <v>0</v>
      </c>
      <c r="AN887" s="191">
        <f t="shared" si="408"/>
        <v>0</v>
      </c>
      <c r="AO887" s="191">
        <f t="shared" si="408"/>
        <v>0</v>
      </c>
      <c r="AP887" s="191">
        <f t="shared" si="408"/>
        <v>0</v>
      </c>
      <c r="AQ887" s="191">
        <f t="shared" si="408"/>
        <v>0</v>
      </c>
      <c r="AR887" s="191">
        <f t="shared" si="408"/>
        <v>0</v>
      </c>
      <c r="AS887" s="191">
        <f t="shared" si="408"/>
        <v>0</v>
      </c>
      <c r="AT887" s="191">
        <f t="shared" si="408"/>
        <v>0</v>
      </c>
      <c r="AU887" s="85">
        <f t="shared" si="408"/>
        <v>0</v>
      </c>
      <c r="AV887" s="302"/>
    </row>
    <row r="888" spans="1:48" hidden="1">
      <c r="A888" s="606"/>
      <c r="B888" s="607"/>
      <c r="C888" s="607"/>
      <c r="D888" s="607"/>
      <c r="E888" s="608"/>
      <c r="F888" s="47"/>
      <c r="G888" s="47"/>
      <c r="H888" s="47"/>
      <c r="I888" s="47"/>
      <c r="J888" s="47"/>
      <c r="K888" s="47"/>
      <c r="L888" s="97">
        <f>L874</f>
        <v>1.2809999999999999</v>
      </c>
      <c r="M888" s="97">
        <f>M874</f>
        <v>1.281253</v>
      </c>
      <c r="N888" s="85">
        <f t="shared" si="409"/>
        <v>0</v>
      </c>
      <c r="O888" s="85">
        <f t="shared" si="409"/>
        <v>0</v>
      </c>
      <c r="P888" s="85">
        <f t="shared" si="409"/>
        <v>0</v>
      </c>
      <c r="Q888" s="186">
        <f>SUM(Q883:Q887)</f>
        <v>0.37791699999999995</v>
      </c>
      <c r="R888" s="185">
        <f t="shared" si="409"/>
        <v>0.90333600000000003</v>
      </c>
      <c r="S888" s="185">
        <f t="shared" si="409"/>
        <v>0</v>
      </c>
      <c r="T888" s="185">
        <f t="shared" si="409"/>
        <v>0</v>
      </c>
      <c r="U888" s="185">
        <f t="shared" si="409"/>
        <v>1.281253</v>
      </c>
      <c r="V888" s="177" t="s">
        <v>11</v>
      </c>
      <c r="W888" s="200">
        <f>SUM(W883:W887)</f>
        <v>377.91699999999997</v>
      </c>
      <c r="X888" s="200">
        <f t="shared" ref="X888:AU888" si="410">SUM(X883:X887)</f>
        <v>0</v>
      </c>
      <c r="Y888" s="200">
        <f t="shared" si="410"/>
        <v>0</v>
      </c>
      <c r="Z888" s="200">
        <f t="shared" si="410"/>
        <v>0</v>
      </c>
      <c r="AA888" s="200">
        <f t="shared" si="410"/>
        <v>0</v>
      </c>
      <c r="AB888" s="200">
        <f t="shared" si="410"/>
        <v>0</v>
      </c>
      <c r="AC888" s="200">
        <f t="shared" si="410"/>
        <v>0</v>
      </c>
      <c r="AD888" s="200">
        <f t="shared" si="410"/>
        <v>0</v>
      </c>
      <c r="AE888" s="200">
        <f t="shared" si="410"/>
        <v>0</v>
      </c>
      <c r="AF888" s="200">
        <f t="shared" si="410"/>
        <v>0</v>
      </c>
      <c r="AG888" s="200">
        <f t="shared" si="410"/>
        <v>0</v>
      </c>
      <c r="AH888" s="201">
        <f t="shared" si="410"/>
        <v>0</v>
      </c>
      <c r="AI888" s="201">
        <f t="shared" si="410"/>
        <v>0</v>
      </c>
      <c r="AJ888" s="201">
        <f t="shared" si="410"/>
        <v>0</v>
      </c>
      <c r="AK888" s="200">
        <f t="shared" si="410"/>
        <v>0</v>
      </c>
      <c r="AL888" s="200">
        <f t="shared" si="410"/>
        <v>0</v>
      </c>
      <c r="AM888" s="200">
        <f t="shared" si="410"/>
        <v>0</v>
      </c>
      <c r="AN888" s="200">
        <f t="shared" si="410"/>
        <v>0</v>
      </c>
      <c r="AO888" s="200">
        <f t="shared" si="410"/>
        <v>0</v>
      </c>
      <c r="AP888" s="200">
        <f t="shared" si="410"/>
        <v>0</v>
      </c>
      <c r="AQ888" s="200">
        <f t="shared" si="410"/>
        <v>0</v>
      </c>
      <c r="AR888" s="200">
        <f t="shared" si="410"/>
        <v>0</v>
      </c>
      <c r="AS888" s="200">
        <f t="shared" si="410"/>
        <v>0</v>
      </c>
      <c r="AT888" s="200">
        <f t="shared" si="410"/>
        <v>0</v>
      </c>
      <c r="AU888" s="201">
        <f t="shared" si="410"/>
        <v>0</v>
      </c>
      <c r="AV888" s="332"/>
    </row>
    <row r="889" spans="1:48" hidden="1">
      <c r="A889" s="647" t="s">
        <v>923</v>
      </c>
      <c r="B889" s="500"/>
      <c r="C889" s="500"/>
      <c r="D889" s="500"/>
      <c r="E889" s="500"/>
      <c r="F889" s="500"/>
      <c r="G889" s="500"/>
      <c r="H889" s="500"/>
      <c r="I889" s="500"/>
      <c r="J889" s="500"/>
      <c r="K889" s="500"/>
      <c r="L889" s="500"/>
      <c r="M889" s="500"/>
      <c r="N889" s="500"/>
      <c r="O889" s="500"/>
      <c r="P889" s="500"/>
      <c r="Q889" s="500"/>
      <c r="R889" s="500"/>
      <c r="S889" s="500"/>
      <c r="T889" s="500"/>
      <c r="U889" s="500"/>
      <c r="V889" s="500"/>
      <c r="W889" s="500"/>
      <c r="X889" s="500"/>
      <c r="Y889" s="500"/>
      <c r="Z889" s="500"/>
      <c r="AA889" s="500"/>
      <c r="AB889" s="500"/>
      <c r="AC889" s="500"/>
      <c r="AD889" s="500"/>
      <c r="AE889" s="500"/>
      <c r="AF889" s="500"/>
      <c r="AG889" s="500"/>
      <c r="AH889" s="500"/>
      <c r="AI889" s="500"/>
      <c r="AJ889" s="500"/>
      <c r="AK889" s="500"/>
      <c r="AL889" s="500"/>
      <c r="AM889" s="500"/>
      <c r="AN889" s="500"/>
      <c r="AO889" s="500"/>
      <c r="AP889" s="500"/>
      <c r="AQ889" s="500"/>
      <c r="AR889" s="500"/>
      <c r="AS889" s="500"/>
      <c r="AT889" s="500"/>
      <c r="AU889" s="500"/>
      <c r="AV889" s="501"/>
    </row>
    <row r="890" spans="1:48" hidden="1">
      <c r="A890" s="644" t="s">
        <v>924</v>
      </c>
      <c r="B890" s="452"/>
      <c r="C890" s="452"/>
      <c r="D890" s="452"/>
      <c r="E890" s="452"/>
      <c r="F890" s="452"/>
      <c r="G890" s="452"/>
      <c r="H890" s="452"/>
      <c r="I890" s="452"/>
      <c r="J890" s="452"/>
      <c r="K890" s="452"/>
      <c r="L890" s="452"/>
      <c r="M890" s="452"/>
      <c r="N890" s="452"/>
      <c r="O890" s="452"/>
      <c r="P890" s="452"/>
      <c r="Q890" s="452"/>
      <c r="R890" s="452"/>
      <c r="S890" s="452"/>
      <c r="T890" s="452"/>
      <c r="U890" s="452"/>
      <c r="V890" s="452"/>
      <c r="W890" s="452"/>
      <c r="X890" s="452"/>
      <c r="Y890" s="452"/>
      <c r="Z890" s="452"/>
      <c r="AA890" s="452"/>
      <c r="AB890" s="452"/>
      <c r="AC890" s="452"/>
      <c r="AD890" s="452"/>
      <c r="AE890" s="452"/>
      <c r="AF890" s="452"/>
      <c r="AG890" s="452"/>
      <c r="AH890" s="452"/>
      <c r="AI890" s="452"/>
      <c r="AJ890" s="452"/>
      <c r="AK890" s="452"/>
      <c r="AL890" s="452"/>
      <c r="AM890" s="452"/>
      <c r="AN890" s="452"/>
      <c r="AO890" s="452"/>
      <c r="AP890" s="452"/>
      <c r="AQ890" s="452"/>
      <c r="AR890" s="452"/>
      <c r="AS890" s="452"/>
      <c r="AT890" s="452"/>
      <c r="AU890" s="452"/>
      <c r="AV890" s="645"/>
    </row>
    <row r="891" spans="1:48" hidden="1">
      <c r="A891" s="646" t="s">
        <v>925</v>
      </c>
      <c r="B891" s="503"/>
      <c r="C891" s="503"/>
      <c r="D891" s="503"/>
      <c r="E891" s="503"/>
      <c r="F891" s="503"/>
      <c r="G891" s="503"/>
      <c r="H891" s="503"/>
      <c r="I891" s="503"/>
      <c r="J891" s="503"/>
      <c r="K891" s="503"/>
      <c r="L891" s="503"/>
      <c r="M891" s="503"/>
      <c r="N891" s="503"/>
      <c r="O891" s="503"/>
      <c r="P891" s="503"/>
      <c r="Q891" s="503"/>
      <c r="R891" s="503"/>
      <c r="S891" s="503"/>
      <c r="T891" s="503"/>
      <c r="U891" s="503"/>
      <c r="V891" s="503"/>
      <c r="W891" s="503"/>
      <c r="X891" s="503"/>
      <c r="Y891" s="503"/>
      <c r="Z891" s="503"/>
      <c r="AA891" s="503"/>
      <c r="AB891" s="503"/>
      <c r="AC891" s="503"/>
      <c r="AD891" s="503"/>
      <c r="AE891" s="503"/>
      <c r="AF891" s="503"/>
      <c r="AG891" s="503"/>
      <c r="AH891" s="503"/>
      <c r="AI891" s="503"/>
      <c r="AJ891" s="503"/>
      <c r="AK891" s="503"/>
      <c r="AL891" s="503"/>
      <c r="AM891" s="503"/>
      <c r="AN891" s="503"/>
      <c r="AO891" s="503"/>
      <c r="AP891" s="503"/>
      <c r="AQ891" s="503"/>
      <c r="AR891" s="503"/>
      <c r="AS891" s="503"/>
      <c r="AT891" s="503"/>
      <c r="AU891" s="503"/>
      <c r="AV891" s="504"/>
    </row>
    <row r="892" spans="1:48" ht="19.5" hidden="1" customHeight="1">
      <c r="A892" s="556" t="s">
        <v>628</v>
      </c>
      <c r="B892" s="557"/>
      <c r="C892" s="557"/>
      <c r="D892" s="557"/>
      <c r="E892" s="557"/>
      <c r="F892" s="557"/>
      <c r="G892" s="557"/>
      <c r="H892" s="557"/>
      <c r="I892" s="557"/>
      <c r="J892" s="557"/>
      <c r="K892" s="557"/>
      <c r="L892" s="557"/>
      <c r="M892" s="557"/>
      <c r="N892" s="557"/>
      <c r="O892" s="557"/>
      <c r="P892" s="557"/>
      <c r="Q892" s="557"/>
      <c r="R892" s="557"/>
      <c r="S892" s="557"/>
      <c r="T892" s="557"/>
      <c r="U892" s="557"/>
      <c r="V892" s="557"/>
      <c r="W892" s="558"/>
      <c r="X892" s="558"/>
      <c r="Y892" s="558"/>
      <c r="Z892" s="558"/>
      <c r="AA892" s="558"/>
      <c r="AB892" s="558"/>
      <c r="AC892" s="558"/>
      <c r="AD892" s="558"/>
      <c r="AE892" s="558"/>
      <c r="AF892" s="558"/>
      <c r="AG892" s="558"/>
      <c r="AH892" s="558"/>
      <c r="AI892" s="558"/>
      <c r="AJ892" s="558"/>
      <c r="AK892" s="558"/>
      <c r="AL892" s="558"/>
      <c r="AM892" s="558"/>
      <c r="AN892" s="558"/>
      <c r="AO892" s="558"/>
      <c r="AP892" s="558"/>
      <c r="AQ892" s="558"/>
      <c r="AR892" s="558"/>
      <c r="AS892" s="558"/>
      <c r="AT892" s="558"/>
      <c r="AU892" s="558"/>
      <c r="AV892" s="559"/>
    </row>
    <row r="893" spans="1:48" ht="15.75" hidden="1" customHeight="1">
      <c r="A893" s="580" t="s">
        <v>644</v>
      </c>
      <c r="B893" s="620"/>
      <c r="C893" s="620"/>
      <c r="D893" s="620"/>
      <c r="E893" s="620"/>
      <c r="F893" s="620"/>
      <c r="G893" s="620"/>
      <c r="H893" s="620"/>
      <c r="I893" s="620"/>
      <c r="J893" s="620"/>
      <c r="K893" s="620"/>
      <c r="L893" s="620"/>
      <c r="M893" s="620"/>
      <c r="N893" s="620"/>
      <c r="O893" s="620"/>
      <c r="P893" s="620"/>
      <c r="Q893" s="620"/>
      <c r="R893" s="620"/>
      <c r="S893" s="620"/>
      <c r="T893" s="620"/>
      <c r="U893" s="620"/>
      <c r="V893" s="621"/>
      <c r="W893" s="190"/>
      <c r="X893" s="190"/>
      <c r="Y893" s="190"/>
      <c r="Z893" s="190"/>
      <c r="AA893" s="190"/>
      <c r="AB893" s="190"/>
      <c r="AC893" s="190"/>
      <c r="AD893" s="190"/>
      <c r="AE893" s="190"/>
      <c r="AF893" s="190"/>
      <c r="AG893" s="190"/>
      <c r="AH893" s="188"/>
      <c r="AI893" s="188"/>
      <c r="AJ893" s="188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  <c r="AU893" s="188"/>
      <c r="AV893" s="302"/>
    </row>
    <row r="894" spans="1:48" ht="19.5" hidden="1" customHeight="1">
      <c r="A894" s="556" t="s">
        <v>643</v>
      </c>
      <c r="B894" s="557"/>
      <c r="C894" s="557"/>
      <c r="D894" s="557"/>
      <c r="E894" s="557"/>
      <c r="F894" s="557"/>
      <c r="G894" s="557"/>
      <c r="H894" s="557"/>
      <c r="I894" s="557"/>
      <c r="J894" s="557"/>
      <c r="K894" s="557"/>
      <c r="L894" s="557"/>
      <c r="M894" s="557"/>
      <c r="N894" s="557"/>
      <c r="O894" s="557"/>
      <c r="P894" s="557"/>
      <c r="Q894" s="557"/>
      <c r="R894" s="557"/>
      <c r="S894" s="557"/>
      <c r="T894" s="557"/>
      <c r="U894" s="557"/>
      <c r="V894" s="557"/>
      <c r="W894" s="558"/>
      <c r="X894" s="558"/>
      <c r="Y894" s="558"/>
      <c r="Z894" s="558"/>
      <c r="AA894" s="558"/>
      <c r="AB894" s="558"/>
      <c r="AC894" s="558"/>
      <c r="AD894" s="558"/>
      <c r="AE894" s="558"/>
      <c r="AF894" s="558"/>
      <c r="AG894" s="558"/>
      <c r="AH894" s="558"/>
      <c r="AI894" s="558"/>
      <c r="AJ894" s="558"/>
      <c r="AK894" s="558"/>
      <c r="AL894" s="558"/>
      <c r="AM894" s="558"/>
      <c r="AN894" s="558"/>
      <c r="AO894" s="558"/>
      <c r="AP894" s="558"/>
      <c r="AQ894" s="558"/>
      <c r="AR894" s="558"/>
      <c r="AS894" s="558"/>
      <c r="AT894" s="558"/>
      <c r="AU894" s="558"/>
      <c r="AV894" s="559"/>
    </row>
    <row r="895" spans="1:48" ht="15.75" hidden="1" customHeight="1">
      <c r="A895" s="580" t="s">
        <v>644</v>
      </c>
      <c r="B895" s="620"/>
      <c r="C895" s="620"/>
      <c r="D895" s="620"/>
      <c r="E895" s="620"/>
      <c r="F895" s="620"/>
      <c r="G895" s="620"/>
      <c r="H895" s="620"/>
      <c r="I895" s="620"/>
      <c r="J895" s="620"/>
      <c r="K895" s="620"/>
      <c r="L895" s="620"/>
      <c r="M895" s="620"/>
      <c r="N895" s="620"/>
      <c r="O895" s="620"/>
      <c r="P895" s="620"/>
      <c r="Q895" s="620"/>
      <c r="R895" s="620"/>
      <c r="S895" s="620"/>
      <c r="T895" s="620"/>
      <c r="U895" s="620"/>
      <c r="V895" s="621"/>
      <c r="W895" s="190"/>
      <c r="X895" s="190"/>
      <c r="Y895" s="190"/>
      <c r="Z895" s="190"/>
      <c r="AA895" s="190"/>
      <c r="AB895" s="190"/>
      <c r="AC895" s="190"/>
      <c r="AD895" s="190"/>
      <c r="AE895" s="190"/>
      <c r="AF895" s="190"/>
      <c r="AG895" s="190"/>
      <c r="AH895" s="188"/>
      <c r="AI895" s="188"/>
      <c r="AJ895" s="188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  <c r="AU895" s="188"/>
      <c r="AV895" s="302"/>
    </row>
    <row r="896" spans="1:48" ht="15.75" hidden="1" customHeight="1">
      <c r="A896" s="8"/>
      <c r="B896" s="544" t="s">
        <v>49</v>
      </c>
      <c r="C896" s="545"/>
      <c r="D896" s="545"/>
      <c r="E896" s="545"/>
      <c r="F896" s="545"/>
      <c r="G896" s="545"/>
      <c r="H896" s="545"/>
      <c r="I896" s="545"/>
      <c r="J896" s="545"/>
      <c r="K896" s="545"/>
      <c r="L896" s="545"/>
      <c r="M896" s="546"/>
      <c r="N896" s="85">
        <v>0</v>
      </c>
      <c r="O896" s="85">
        <v>0</v>
      </c>
      <c r="P896" s="85">
        <v>0</v>
      </c>
      <c r="Q896" s="85"/>
      <c r="R896" s="85">
        <v>0</v>
      </c>
      <c r="S896" s="85">
        <v>0</v>
      </c>
      <c r="T896" s="85">
        <v>0</v>
      </c>
      <c r="U896" s="85">
        <v>0</v>
      </c>
      <c r="V896" s="172"/>
      <c r="W896" s="190"/>
      <c r="X896" s="190"/>
      <c r="Y896" s="190"/>
      <c r="Z896" s="190"/>
      <c r="AA896" s="190"/>
      <c r="AB896" s="190"/>
      <c r="AC896" s="190"/>
      <c r="AD896" s="190"/>
      <c r="AE896" s="190"/>
      <c r="AF896" s="190"/>
      <c r="AG896" s="190"/>
      <c r="AH896" s="188"/>
      <c r="AI896" s="188"/>
      <c r="AJ896" s="188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  <c r="AU896" s="188"/>
      <c r="AV896" s="302"/>
    </row>
    <row r="897" spans="1:52" ht="15.75" hidden="1" customHeight="1">
      <c r="A897" s="600"/>
      <c r="B897" s="601"/>
      <c r="C897" s="601"/>
      <c r="D897" s="601"/>
      <c r="E897" s="602"/>
      <c r="F897" s="47"/>
      <c r="G897" s="47"/>
      <c r="H897" s="47"/>
      <c r="I897" s="47"/>
      <c r="J897" s="47"/>
      <c r="K897" s="47"/>
      <c r="L897" s="47"/>
      <c r="M897" s="47"/>
      <c r="N897" s="85">
        <v>0</v>
      </c>
      <c r="O897" s="85">
        <v>0</v>
      </c>
      <c r="P897" s="85">
        <v>0</v>
      </c>
      <c r="Q897" s="85">
        <v>0</v>
      </c>
      <c r="R897" s="85">
        <v>0</v>
      </c>
      <c r="S897" s="85">
        <v>0</v>
      </c>
      <c r="T897" s="85">
        <v>0</v>
      </c>
      <c r="U897" s="85">
        <v>0</v>
      </c>
      <c r="V897" s="172" t="s">
        <v>3</v>
      </c>
      <c r="W897" s="191">
        <v>0</v>
      </c>
      <c r="X897" s="191">
        <v>0</v>
      </c>
      <c r="Y897" s="191">
        <v>0</v>
      </c>
      <c r="Z897" s="191">
        <v>0</v>
      </c>
      <c r="AA897" s="191">
        <v>0</v>
      </c>
      <c r="AB897" s="191">
        <v>0</v>
      </c>
      <c r="AC897" s="191">
        <v>0</v>
      </c>
      <c r="AD897" s="191">
        <v>0</v>
      </c>
      <c r="AE897" s="191">
        <v>0</v>
      </c>
      <c r="AF897" s="191">
        <v>0</v>
      </c>
      <c r="AG897" s="191">
        <v>0</v>
      </c>
      <c r="AH897" s="85">
        <v>0</v>
      </c>
      <c r="AI897" s="85">
        <v>0</v>
      </c>
      <c r="AJ897" s="85">
        <v>0</v>
      </c>
      <c r="AK897" s="191">
        <v>0</v>
      </c>
      <c r="AL897" s="191">
        <v>0</v>
      </c>
      <c r="AM897" s="191">
        <v>0</v>
      </c>
      <c r="AN897" s="191">
        <v>0</v>
      </c>
      <c r="AO897" s="191">
        <v>0</v>
      </c>
      <c r="AP897" s="191">
        <v>0</v>
      </c>
      <c r="AQ897" s="191">
        <v>0</v>
      </c>
      <c r="AR897" s="191">
        <v>0</v>
      </c>
      <c r="AS897" s="191">
        <v>0</v>
      </c>
      <c r="AT897" s="191">
        <v>0</v>
      </c>
      <c r="AU897" s="85">
        <v>0</v>
      </c>
      <c r="AV897" s="302"/>
    </row>
    <row r="898" spans="1:52" ht="15.75" hidden="1" customHeight="1">
      <c r="A898" s="603"/>
      <c r="B898" s="604"/>
      <c r="C898" s="604"/>
      <c r="D898" s="604"/>
      <c r="E898" s="605"/>
      <c r="F898" s="47"/>
      <c r="G898" s="47"/>
      <c r="H898" s="47"/>
      <c r="I898" s="47"/>
      <c r="J898" s="47"/>
      <c r="K898" s="47"/>
      <c r="L898" s="47"/>
      <c r="M898" s="47"/>
      <c r="N898" s="85">
        <v>0</v>
      </c>
      <c r="O898" s="85">
        <v>0</v>
      </c>
      <c r="P898" s="85">
        <v>0</v>
      </c>
      <c r="Q898" s="85">
        <v>0</v>
      </c>
      <c r="R898" s="85">
        <v>0</v>
      </c>
      <c r="S898" s="85">
        <v>0</v>
      </c>
      <c r="T898" s="85">
        <v>0</v>
      </c>
      <c r="U898" s="85">
        <v>0</v>
      </c>
      <c r="V898" s="172" t="s">
        <v>8</v>
      </c>
      <c r="W898" s="191">
        <v>0</v>
      </c>
      <c r="X898" s="191">
        <v>0</v>
      </c>
      <c r="Y898" s="191">
        <v>0</v>
      </c>
      <c r="Z898" s="191">
        <v>0</v>
      </c>
      <c r="AA898" s="191">
        <v>0</v>
      </c>
      <c r="AB898" s="191">
        <v>0</v>
      </c>
      <c r="AC898" s="191">
        <v>0</v>
      </c>
      <c r="AD898" s="191">
        <v>0</v>
      </c>
      <c r="AE898" s="191">
        <v>0</v>
      </c>
      <c r="AF898" s="191">
        <v>0</v>
      </c>
      <c r="AG898" s="191">
        <v>0</v>
      </c>
      <c r="AH898" s="85">
        <v>0</v>
      </c>
      <c r="AI898" s="85">
        <v>0</v>
      </c>
      <c r="AJ898" s="85">
        <v>0</v>
      </c>
      <c r="AK898" s="191">
        <v>0</v>
      </c>
      <c r="AL898" s="191">
        <v>0</v>
      </c>
      <c r="AM898" s="191">
        <v>0</v>
      </c>
      <c r="AN898" s="191">
        <v>0</v>
      </c>
      <c r="AO898" s="191">
        <v>0</v>
      </c>
      <c r="AP898" s="191">
        <v>0</v>
      </c>
      <c r="AQ898" s="191">
        <v>0</v>
      </c>
      <c r="AR898" s="191">
        <v>0</v>
      </c>
      <c r="AS898" s="191">
        <v>0</v>
      </c>
      <c r="AT898" s="191">
        <v>0</v>
      </c>
      <c r="AU898" s="85">
        <v>0</v>
      </c>
      <c r="AV898" s="302"/>
    </row>
    <row r="899" spans="1:52" ht="31.5" hidden="1">
      <c r="A899" s="603"/>
      <c r="B899" s="604"/>
      <c r="C899" s="604"/>
      <c r="D899" s="604"/>
      <c r="E899" s="605"/>
      <c r="F899" s="47"/>
      <c r="G899" s="47"/>
      <c r="H899" s="47"/>
      <c r="I899" s="47"/>
      <c r="J899" s="47"/>
      <c r="K899" s="47"/>
      <c r="L899" s="47"/>
      <c r="M899" s="47"/>
      <c r="N899" s="85">
        <v>0</v>
      </c>
      <c r="O899" s="85">
        <v>0</v>
      </c>
      <c r="P899" s="85">
        <v>0</v>
      </c>
      <c r="Q899" s="85">
        <v>0</v>
      </c>
      <c r="R899" s="85">
        <v>0</v>
      </c>
      <c r="S899" s="85">
        <v>0</v>
      </c>
      <c r="T899" s="85">
        <v>0</v>
      </c>
      <c r="U899" s="85">
        <v>0</v>
      </c>
      <c r="V899" s="172" t="s">
        <v>50</v>
      </c>
      <c r="W899" s="191">
        <v>0</v>
      </c>
      <c r="X899" s="191">
        <v>0</v>
      </c>
      <c r="Y899" s="191">
        <v>0</v>
      </c>
      <c r="Z899" s="191">
        <v>0</v>
      </c>
      <c r="AA899" s="191">
        <v>0</v>
      </c>
      <c r="AB899" s="191">
        <v>0</v>
      </c>
      <c r="AC899" s="191">
        <v>0</v>
      </c>
      <c r="AD899" s="191">
        <v>0</v>
      </c>
      <c r="AE899" s="191">
        <v>0</v>
      </c>
      <c r="AF899" s="191">
        <v>0</v>
      </c>
      <c r="AG899" s="191">
        <v>0</v>
      </c>
      <c r="AH899" s="85">
        <v>0</v>
      </c>
      <c r="AI899" s="85">
        <v>0</v>
      </c>
      <c r="AJ899" s="85">
        <v>0</v>
      </c>
      <c r="AK899" s="191">
        <v>0</v>
      </c>
      <c r="AL899" s="191">
        <v>0</v>
      </c>
      <c r="AM899" s="191">
        <v>0</v>
      </c>
      <c r="AN899" s="191">
        <v>0</v>
      </c>
      <c r="AO899" s="191">
        <v>0</v>
      </c>
      <c r="AP899" s="191">
        <v>0</v>
      </c>
      <c r="AQ899" s="191">
        <v>0</v>
      </c>
      <c r="AR899" s="191">
        <v>0</v>
      </c>
      <c r="AS899" s="191">
        <v>0</v>
      </c>
      <c r="AT899" s="191">
        <v>0</v>
      </c>
      <c r="AU899" s="85">
        <v>0</v>
      </c>
      <c r="AV899" s="302"/>
    </row>
    <row r="900" spans="1:52" hidden="1">
      <c r="A900" s="603"/>
      <c r="B900" s="604"/>
      <c r="C900" s="604"/>
      <c r="D900" s="604"/>
      <c r="E900" s="605"/>
      <c r="F900" s="47"/>
      <c r="G900" s="47"/>
      <c r="H900" s="47"/>
      <c r="I900" s="47"/>
      <c r="J900" s="47"/>
      <c r="K900" s="47"/>
      <c r="L900" s="47"/>
      <c r="M900" s="47"/>
      <c r="N900" s="85">
        <v>0</v>
      </c>
      <c r="O900" s="85">
        <v>0</v>
      </c>
      <c r="P900" s="85">
        <v>0</v>
      </c>
      <c r="Q900" s="85">
        <v>0</v>
      </c>
      <c r="R900" s="85">
        <v>0</v>
      </c>
      <c r="S900" s="85">
        <v>0</v>
      </c>
      <c r="T900" s="85">
        <v>0</v>
      </c>
      <c r="U900" s="85">
        <v>0</v>
      </c>
      <c r="V900" s="172" t="s">
        <v>51</v>
      </c>
      <c r="W900" s="191">
        <v>0</v>
      </c>
      <c r="X900" s="191">
        <v>0</v>
      </c>
      <c r="Y900" s="191">
        <v>0</v>
      </c>
      <c r="Z900" s="191">
        <v>0</v>
      </c>
      <c r="AA900" s="191">
        <v>0</v>
      </c>
      <c r="AB900" s="191">
        <v>0</v>
      </c>
      <c r="AC900" s="191">
        <v>0</v>
      </c>
      <c r="AD900" s="191">
        <v>0</v>
      </c>
      <c r="AE900" s="191">
        <v>0</v>
      </c>
      <c r="AF900" s="191">
        <v>0</v>
      </c>
      <c r="AG900" s="191">
        <v>0</v>
      </c>
      <c r="AH900" s="85">
        <v>0</v>
      </c>
      <c r="AI900" s="85">
        <v>0</v>
      </c>
      <c r="AJ900" s="85">
        <v>0</v>
      </c>
      <c r="AK900" s="191">
        <v>0</v>
      </c>
      <c r="AL900" s="191">
        <v>0</v>
      </c>
      <c r="AM900" s="191">
        <v>0</v>
      </c>
      <c r="AN900" s="191">
        <v>0</v>
      </c>
      <c r="AO900" s="191">
        <v>0</v>
      </c>
      <c r="AP900" s="191">
        <v>0</v>
      </c>
      <c r="AQ900" s="191">
        <v>0</v>
      </c>
      <c r="AR900" s="191">
        <v>0</v>
      </c>
      <c r="AS900" s="191">
        <v>0</v>
      </c>
      <c r="AT900" s="191">
        <v>0</v>
      </c>
      <c r="AU900" s="85">
        <v>0</v>
      </c>
      <c r="AV900" s="302"/>
    </row>
    <row r="901" spans="1:52" hidden="1">
      <c r="A901" s="603"/>
      <c r="B901" s="604"/>
      <c r="C901" s="604"/>
      <c r="D901" s="604"/>
      <c r="E901" s="605"/>
      <c r="F901" s="47"/>
      <c r="G901" s="47"/>
      <c r="H901" s="47"/>
      <c r="I901" s="47"/>
      <c r="J901" s="47"/>
      <c r="K901" s="47"/>
      <c r="L901" s="47"/>
      <c r="M901" s="47"/>
      <c r="N901" s="85">
        <v>0</v>
      </c>
      <c r="O901" s="85">
        <v>0</v>
      </c>
      <c r="P901" s="85">
        <v>0</v>
      </c>
      <c r="Q901" s="85">
        <v>0</v>
      </c>
      <c r="R901" s="85">
        <v>0</v>
      </c>
      <c r="S901" s="85">
        <v>0</v>
      </c>
      <c r="T901" s="85">
        <v>0</v>
      </c>
      <c r="U901" s="85">
        <v>0</v>
      </c>
      <c r="V901" s="172" t="s">
        <v>52</v>
      </c>
      <c r="W901" s="191">
        <v>0</v>
      </c>
      <c r="X901" s="191">
        <v>0</v>
      </c>
      <c r="Y901" s="191">
        <v>0</v>
      </c>
      <c r="Z901" s="191">
        <v>0</v>
      </c>
      <c r="AA901" s="191">
        <v>0</v>
      </c>
      <c r="AB901" s="191">
        <v>0</v>
      </c>
      <c r="AC901" s="191">
        <v>0</v>
      </c>
      <c r="AD901" s="191">
        <v>0</v>
      </c>
      <c r="AE901" s="191">
        <v>0</v>
      </c>
      <c r="AF901" s="191">
        <v>0</v>
      </c>
      <c r="AG901" s="191">
        <v>0</v>
      </c>
      <c r="AH901" s="85">
        <v>0</v>
      </c>
      <c r="AI901" s="85">
        <v>0</v>
      </c>
      <c r="AJ901" s="85">
        <v>0</v>
      </c>
      <c r="AK901" s="191">
        <v>0</v>
      </c>
      <c r="AL901" s="191">
        <v>0</v>
      </c>
      <c r="AM901" s="191">
        <v>0</v>
      </c>
      <c r="AN901" s="191">
        <v>0</v>
      </c>
      <c r="AO901" s="191">
        <v>0</v>
      </c>
      <c r="AP901" s="191">
        <v>0</v>
      </c>
      <c r="AQ901" s="191">
        <v>0</v>
      </c>
      <c r="AR901" s="191">
        <v>0</v>
      </c>
      <c r="AS901" s="191">
        <v>0</v>
      </c>
      <c r="AT901" s="191">
        <v>0</v>
      </c>
      <c r="AU901" s="85">
        <v>0</v>
      </c>
      <c r="AV901" s="302"/>
    </row>
    <row r="902" spans="1:52" hidden="1">
      <c r="A902" s="606"/>
      <c r="B902" s="607"/>
      <c r="C902" s="607"/>
      <c r="D902" s="607"/>
      <c r="E902" s="608"/>
      <c r="F902" s="47"/>
      <c r="G902" s="47"/>
      <c r="H902" s="47"/>
      <c r="I902" s="47"/>
      <c r="J902" s="47"/>
      <c r="K902" s="47"/>
      <c r="L902" s="85">
        <v>0</v>
      </c>
      <c r="M902" s="85" t="s">
        <v>59</v>
      </c>
      <c r="N902" s="85">
        <v>0</v>
      </c>
      <c r="O902" s="85">
        <v>0</v>
      </c>
      <c r="P902" s="85">
        <v>0</v>
      </c>
      <c r="Q902" s="186">
        <f>SUM(Q897:Q901)</f>
        <v>0</v>
      </c>
      <c r="R902" s="185">
        <v>0</v>
      </c>
      <c r="S902" s="185">
        <v>0</v>
      </c>
      <c r="T902" s="185">
        <v>0</v>
      </c>
      <c r="U902" s="185">
        <v>0</v>
      </c>
      <c r="V902" s="177" t="s">
        <v>11</v>
      </c>
      <c r="W902" s="200">
        <v>0</v>
      </c>
      <c r="X902" s="200">
        <v>0</v>
      </c>
      <c r="Y902" s="200">
        <v>0</v>
      </c>
      <c r="Z902" s="200">
        <v>0</v>
      </c>
      <c r="AA902" s="200">
        <v>0</v>
      </c>
      <c r="AB902" s="200">
        <v>0</v>
      </c>
      <c r="AC902" s="200">
        <v>0</v>
      </c>
      <c r="AD902" s="200">
        <v>0</v>
      </c>
      <c r="AE902" s="200">
        <v>0</v>
      </c>
      <c r="AF902" s="200">
        <v>0</v>
      </c>
      <c r="AG902" s="200">
        <v>0</v>
      </c>
      <c r="AH902" s="201">
        <v>0</v>
      </c>
      <c r="AI902" s="201">
        <v>0</v>
      </c>
      <c r="AJ902" s="201">
        <v>0</v>
      </c>
      <c r="AK902" s="200">
        <v>0</v>
      </c>
      <c r="AL902" s="200">
        <v>0</v>
      </c>
      <c r="AM902" s="200">
        <v>0</v>
      </c>
      <c r="AN902" s="200">
        <v>0</v>
      </c>
      <c r="AO902" s="200">
        <v>0</v>
      </c>
      <c r="AP902" s="200">
        <v>0</v>
      </c>
      <c r="AQ902" s="200">
        <v>0</v>
      </c>
      <c r="AR902" s="200">
        <v>0</v>
      </c>
      <c r="AS902" s="200">
        <v>0</v>
      </c>
      <c r="AT902" s="200">
        <v>0</v>
      </c>
      <c r="AU902" s="201">
        <v>0</v>
      </c>
      <c r="AV902" s="332"/>
    </row>
    <row r="903" spans="1:52" ht="15.75" customHeight="1">
      <c r="B903" s="650" t="s">
        <v>920</v>
      </c>
      <c r="C903" s="651"/>
      <c r="D903" s="651"/>
      <c r="E903" s="651"/>
      <c r="F903" s="651"/>
      <c r="G903" s="651"/>
      <c r="H903" s="651"/>
      <c r="I903" s="651"/>
      <c r="J903" s="651"/>
      <c r="K903" s="651"/>
      <c r="L903" s="651"/>
      <c r="M903" s="652"/>
      <c r="N903" s="98"/>
      <c r="O903" s="98"/>
      <c r="P903" s="98"/>
      <c r="Q903" s="98"/>
      <c r="R903" s="98"/>
      <c r="S903" s="98"/>
      <c r="T903" s="98"/>
      <c r="U903" s="99"/>
      <c r="V903" s="173"/>
      <c r="W903" s="190"/>
      <c r="X903" s="190"/>
      <c r="Y903" s="190"/>
      <c r="Z903" s="190"/>
      <c r="AA903" s="190"/>
      <c r="AB903" s="190"/>
      <c r="AC903" s="190"/>
      <c r="AD903" s="190"/>
      <c r="AE903" s="190"/>
      <c r="AF903" s="190"/>
      <c r="AG903" s="190"/>
      <c r="AH903" s="188"/>
      <c r="AI903" s="188"/>
      <c r="AJ903" s="188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88"/>
      <c r="AV903" s="302"/>
    </row>
    <row r="904" spans="1:52" ht="15.75" customHeight="1">
      <c r="A904" s="627"/>
      <c r="B904" s="628"/>
      <c r="C904" s="628"/>
      <c r="D904" s="628"/>
      <c r="E904" s="629"/>
      <c r="F904" s="8"/>
      <c r="G904" s="8"/>
      <c r="H904" s="8"/>
      <c r="I904" s="8"/>
      <c r="J904" s="8"/>
      <c r="K904" s="8"/>
      <c r="L904" s="8"/>
      <c r="M904" s="8"/>
      <c r="N904" s="101">
        <f t="shared" ref="N904:U908" si="411">N883+N862+N849+N737+N643</f>
        <v>36.205611000000005</v>
      </c>
      <c r="O904" s="101">
        <f t="shared" si="411"/>
        <v>88.280370000000019</v>
      </c>
      <c r="P904" s="101">
        <f t="shared" si="411"/>
        <v>49.925634889999998</v>
      </c>
      <c r="Q904" s="101">
        <f t="shared" si="411"/>
        <v>145.432939</v>
      </c>
      <c r="R904" s="101">
        <f t="shared" si="411"/>
        <v>100.37478525</v>
      </c>
      <c r="S904" s="101">
        <f t="shared" si="411"/>
        <v>8.0014749999999992</v>
      </c>
      <c r="T904" s="101">
        <f t="shared" si="411"/>
        <v>8.0014749999999992</v>
      </c>
      <c r="U904" s="101">
        <f t="shared" si="411"/>
        <v>436.22229014000004</v>
      </c>
      <c r="V904" s="172" t="s">
        <v>3</v>
      </c>
      <c r="W904" s="190">
        <f t="shared" ref="W904:AU904" si="412">W883+W862+W849+W737+W643</f>
        <v>145433.23699999999</v>
      </c>
      <c r="X904" s="190">
        <f t="shared" si="412"/>
        <v>5742.4769999999999</v>
      </c>
      <c r="Y904" s="190">
        <f t="shared" si="412"/>
        <v>0</v>
      </c>
      <c r="Z904" s="190">
        <f t="shared" si="412"/>
        <v>0</v>
      </c>
      <c r="AA904" s="190">
        <f t="shared" si="412"/>
        <v>0</v>
      </c>
      <c r="AB904" s="190">
        <f t="shared" si="412"/>
        <v>0</v>
      </c>
      <c r="AC904" s="190">
        <f t="shared" si="412"/>
        <v>0</v>
      </c>
      <c r="AD904" s="190">
        <f t="shared" si="412"/>
        <v>0</v>
      </c>
      <c r="AE904" s="190">
        <f t="shared" si="412"/>
        <v>0</v>
      </c>
      <c r="AF904" s="190">
        <f t="shared" si="412"/>
        <v>31.5</v>
      </c>
      <c r="AG904" s="190">
        <f t="shared" si="412"/>
        <v>6807.2880000000005</v>
      </c>
      <c r="AH904" s="202">
        <f t="shared" si="412"/>
        <v>0</v>
      </c>
      <c r="AI904" s="202">
        <f t="shared" si="412"/>
        <v>0</v>
      </c>
      <c r="AJ904" s="202">
        <f t="shared" si="412"/>
        <v>0</v>
      </c>
      <c r="AK904" s="190">
        <f t="shared" si="412"/>
        <v>169.93</v>
      </c>
      <c r="AL904" s="190">
        <f t="shared" si="412"/>
        <v>0</v>
      </c>
      <c r="AM904" s="190">
        <f t="shared" si="412"/>
        <v>0</v>
      </c>
      <c r="AN904" s="190">
        <f t="shared" si="412"/>
        <v>0</v>
      </c>
      <c r="AO904" s="190">
        <f t="shared" si="412"/>
        <v>0</v>
      </c>
      <c r="AP904" s="190">
        <f t="shared" si="412"/>
        <v>0</v>
      </c>
      <c r="AQ904" s="190">
        <f t="shared" si="412"/>
        <v>0</v>
      </c>
      <c r="AR904" s="190">
        <f t="shared" si="412"/>
        <v>0</v>
      </c>
      <c r="AS904" s="190">
        <f t="shared" si="412"/>
        <v>0</v>
      </c>
      <c r="AT904" s="190">
        <f t="shared" si="412"/>
        <v>0</v>
      </c>
      <c r="AU904" s="202">
        <f t="shared" si="412"/>
        <v>0</v>
      </c>
      <c r="AV904" s="302"/>
    </row>
    <row r="905" spans="1:52" ht="18" customHeight="1">
      <c r="A905" s="630"/>
      <c r="B905" s="631"/>
      <c r="C905" s="631"/>
      <c r="D905" s="631"/>
      <c r="E905" s="632"/>
      <c r="F905" s="8"/>
      <c r="G905" s="8"/>
      <c r="H905" s="8"/>
      <c r="I905" s="8"/>
      <c r="J905" s="8"/>
      <c r="K905" s="8"/>
      <c r="L905" s="8"/>
      <c r="M905" s="8"/>
      <c r="N905" s="101">
        <f t="shared" si="411"/>
        <v>24.18074</v>
      </c>
      <c r="O905" s="101">
        <f t="shared" si="411"/>
        <v>32.372579999999999</v>
      </c>
      <c r="P905" s="101">
        <f t="shared" si="411"/>
        <v>30.313510000000001</v>
      </c>
      <c r="Q905" s="101">
        <f t="shared" si="411"/>
        <v>147.40925999999999</v>
      </c>
      <c r="R905" s="101">
        <f t="shared" si="411"/>
        <v>180.87530999999998</v>
      </c>
      <c r="S905" s="101">
        <f t="shared" si="411"/>
        <v>110.313715</v>
      </c>
      <c r="T905" s="101">
        <f t="shared" si="411"/>
        <v>85.125534999999999</v>
      </c>
      <c r="U905" s="101">
        <f t="shared" si="411"/>
        <v>610.59064999999987</v>
      </c>
      <c r="V905" s="172" t="s">
        <v>8</v>
      </c>
      <c r="W905" s="190">
        <f t="shared" ref="W905:AU905" si="413">W884+W863+W850+W738+W644</f>
        <v>147409.25999999998</v>
      </c>
      <c r="X905" s="190">
        <f t="shared" si="413"/>
        <v>62.993000000000002</v>
      </c>
      <c r="Y905" s="190">
        <f t="shared" si="413"/>
        <v>0</v>
      </c>
      <c r="Z905" s="190">
        <f t="shared" si="413"/>
        <v>0</v>
      </c>
      <c r="AA905" s="190">
        <f t="shared" si="413"/>
        <v>0</v>
      </c>
      <c r="AB905" s="190">
        <f t="shared" si="413"/>
        <v>0</v>
      </c>
      <c r="AC905" s="190">
        <f t="shared" si="413"/>
        <v>0</v>
      </c>
      <c r="AD905" s="190">
        <f t="shared" si="413"/>
        <v>0</v>
      </c>
      <c r="AE905" s="190">
        <f t="shared" si="413"/>
        <v>0</v>
      </c>
      <c r="AF905" s="190">
        <f t="shared" si="413"/>
        <v>0</v>
      </c>
      <c r="AG905" s="190">
        <f t="shared" si="413"/>
        <v>0</v>
      </c>
      <c r="AH905" s="202">
        <f t="shared" si="413"/>
        <v>0</v>
      </c>
      <c r="AI905" s="202">
        <f t="shared" si="413"/>
        <v>0</v>
      </c>
      <c r="AJ905" s="202">
        <f t="shared" si="413"/>
        <v>0</v>
      </c>
      <c r="AK905" s="190">
        <f t="shared" si="413"/>
        <v>1138.73</v>
      </c>
      <c r="AL905" s="190">
        <f t="shared" si="413"/>
        <v>0</v>
      </c>
      <c r="AM905" s="190">
        <f t="shared" si="413"/>
        <v>0</v>
      </c>
      <c r="AN905" s="190">
        <f t="shared" si="413"/>
        <v>0</v>
      </c>
      <c r="AO905" s="190">
        <f t="shared" si="413"/>
        <v>0</v>
      </c>
      <c r="AP905" s="190">
        <f t="shared" si="413"/>
        <v>0</v>
      </c>
      <c r="AQ905" s="190">
        <f t="shared" si="413"/>
        <v>0</v>
      </c>
      <c r="AR905" s="190">
        <f t="shared" si="413"/>
        <v>0</v>
      </c>
      <c r="AS905" s="190">
        <f t="shared" si="413"/>
        <v>0</v>
      </c>
      <c r="AT905" s="190">
        <f t="shared" si="413"/>
        <v>0</v>
      </c>
      <c r="AU905" s="202">
        <f t="shared" si="413"/>
        <v>0</v>
      </c>
      <c r="AV905" s="302"/>
    </row>
    <row r="906" spans="1:52" ht="15.75" customHeight="1">
      <c r="A906" s="630"/>
      <c r="B906" s="631"/>
      <c r="C906" s="631"/>
      <c r="D906" s="631"/>
      <c r="E906" s="632"/>
      <c r="F906" s="8"/>
      <c r="G906" s="8"/>
      <c r="H906" s="8"/>
      <c r="I906" s="8"/>
      <c r="J906" s="8"/>
      <c r="K906" s="8"/>
      <c r="L906" s="8"/>
      <c r="M906" s="8"/>
      <c r="N906" s="101">
        <f t="shared" si="411"/>
        <v>0</v>
      </c>
      <c r="O906" s="101">
        <f t="shared" si="411"/>
        <v>0</v>
      </c>
      <c r="P906" s="101">
        <f t="shared" si="411"/>
        <v>0</v>
      </c>
      <c r="Q906" s="101">
        <f t="shared" si="411"/>
        <v>0</v>
      </c>
      <c r="R906" s="101">
        <f t="shared" si="411"/>
        <v>19.252040000000001</v>
      </c>
      <c r="S906" s="101">
        <f t="shared" si="411"/>
        <v>33.78904</v>
      </c>
      <c r="T906" s="101">
        <f t="shared" si="411"/>
        <v>69.198890000000006</v>
      </c>
      <c r="U906" s="101">
        <f t="shared" si="411"/>
        <v>122.23997</v>
      </c>
      <c r="V906" s="172" t="s">
        <v>50</v>
      </c>
      <c r="W906" s="190">
        <f t="shared" ref="W906:AU906" si="414">W885+W864+W851+W739+W645</f>
        <v>0</v>
      </c>
      <c r="X906" s="190">
        <f t="shared" si="414"/>
        <v>790.35</v>
      </c>
      <c r="Y906" s="190">
        <f t="shared" si="414"/>
        <v>0</v>
      </c>
      <c r="Z906" s="190">
        <f t="shared" si="414"/>
        <v>0</v>
      </c>
      <c r="AA906" s="190">
        <f t="shared" si="414"/>
        <v>0</v>
      </c>
      <c r="AB906" s="190">
        <f t="shared" si="414"/>
        <v>0</v>
      </c>
      <c r="AC906" s="190">
        <f t="shared" si="414"/>
        <v>0</v>
      </c>
      <c r="AD906" s="190">
        <f t="shared" si="414"/>
        <v>0</v>
      </c>
      <c r="AE906" s="190">
        <f t="shared" si="414"/>
        <v>0</v>
      </c>
      <c r="AF906" s="190">
        <f t="shared" si="414"/>
        <v>0</v>
      </c>
      <c r="AG906" s="190">
        <f t="shared" si="414"/>
        <v>703.1</v>
      </c>
      <c r="AH906" s="202">
        <f t="shared" si="414"/>
        <v>0</v>
      </c>
      <c r="AI906" s="202">
        <f t="shared" si="414"/>
        <v>0</v>
      </c>
      <c r="AJ906" s="202">
        <f t="shared" si="414"/>
        <v>0</v>
      </c>
      <c r="AK906" s="190">
        <f t="shared" si="414"/>
        <v>0</v>
      </c>
      <c r="AL906" s="190">
        <f t="shared" si="414"/>
        <v>0</v>
      </c>
      <c r="AM906" s="190">
        <f t="shared" si="414"/>
        <v>0</v>
      </c>
      <c r="AN906" s="190">
        <f t="shared" si="414"/>
        <v>0</v>
      </c>
      <c r="AO906" s="190">
        <f t="shared" si="414"/>
        <v>0</v>
      </c>
      <c r="AP906" s="190">
        <f t="shared" si="414"/>
        <v>0</v>
      </c>
      <c r="AQ906" s="190">
        <f t="shared" si="414"/>
        <v>0</v>
      </c>
      <c r="AR906" s="190">
        <f t="shared" si="414"/>
        <v>0</v>
      </c>
      <c r="AS906" s="190">
        <f t="shared" si="414"/>
        <v>0</v>
      </c>
      <c r="AT906" s="190">
        <f t="shared" si="414"/>
        <v>0</v>
      </c>
      <c r="AU906" s="202">
        <f t="shared" si="414"/>
        <v>0</v>
      </c>
      <c r="AV906" s="302"/>
    </row>
    <row r="907" spans="1:52">
      <c r="A907" s="630"/>
      <c r="B907" s="631"/>
      <c r="C907" s="631"/>
      <c r="D907" s="631"/>
      <c r="E907" s="632"/>
      <c r="F907" s="8"/>
      <c r="G907" s="8"/>
      <c r="H907" s="8"/>
      <c r="I907" s="8"/>
      <c r="J907" s="8"/>
      <c r="K907" s="8"/>
      <c r="L907" s="8"/>
      <c r="M907" s="8"/>
      <c r="N907" s="101">
        <f t="shared" si="411"/>
        <v>0</v>
      </c>
      <c r="O907" s="101">
        <f t="shared" si="411"/>
        <v>0</v>
      </c>
      <c r="P907" s="101">
        <f t="shared" si="411"/>
        <v>0</v>
      </c>
      <c r="Q907" s="101">
        <f t="shared" si="411"/>
        <v>0</v>
      </c>
      <c r="R907" s="101">
        <f t="shared" si="411"/>
        <v>0</v>
      </c>
      <c r="S907" s="101">
        <f t="shared" si="411"/>
        <v>0</v>
      </c>
      <c r="T907" s="101">
        <f t="shared" si="411"/>
        <v>0</v>
      </c>
      <c r="U907" s="101">
        <f t="shared" si="411"/>
        <v>0</v>
      </c>
      <c r="V907" s="172" t="s">
        <v>51</v>
      </c>
      <c r="W907" s="190">
        <f t="shared" ref="W907:AU907" si="415">W886+W865+W852+W740+W646</f>
        <v>0</v>
      </c>
      <c r="X907" s="190">
        <f t="shared" si="415"/>
        <v>0</v>
      </c>
      <c r="Y907" s="190">
        <f t="shared" si="415"/>
        <v>0</v>
      </c>
      <c r="Z907" s="190">
        <f t="shared" si="415"/>
        <v>0</v>
      </c>
      <c r="AA907" s="190">
        <f t="shared" si="415"/>
        <v>0</v>
      </c>
      <c r="AB907" s="190">
        <f t="shared" si="415"/>
        <v>0</v>
      </c>
      <c r="AC907" s="190">
        <f t="shared" si="415"/>
        <v>0</v>
      </c>
      <c r="AD907" s="190">
        <f t="shared" si="415"/>
        <v>0</v>
      </c>
      <c r="AE907" s="190">
        <f t="shared" si="415"/>
        <v>0</v>
      </c>
      <c r="AF907" s="190">
        <f t="shared" si="415"/>
        <v>0</v>
      </c>
      <c r="AG907" s="190">
        <f t="shared" si="415"/>
        <v>0</v>
      </c>
      <c r="AH907" s="202">
        <f t="shared" si="415"/>
        <v>0</v>
      </c>
      <c r="AI907" s="202">
        <f t="shared" si="415"/>
        <v>0</v>
      </c>
      <c r="AJ907" s="202">
        <f t="shared" si="415"/>
        <v>0</v>
      </c>
      <c r="AK907" s="190">
        <f t="shared" si="415"/>
        <v>0</v>
      </c>
      <c r="AL907" s="190">
        <f t="shared" si="415"/>
        <v>0</v>
      </c>
      <c r="AM907" s="190">
        <f t="shared" si="415"/>
        <v>0</v>
      </c>
      <c r="AN907" s="190">
        <f t="shared" si="415"/>
        <v>0</v>
      </c>
      <c r="AO907" s="190">
        <f t="shared" si="415"/>
        <v>0</v>
      </c>
      <c r="AP907" s="190">
        <f t="shared" si="415"/>
        <v>0</v>
      </c>
      <c r="AQ907" s="190">
        <f t="shared" si="415"/>
        <v>0</v>
      </c>
      <c r="AR907" s="190">
        <f t="shared" si="415"/>
        <v>0</v>
      </c>
      <c r="AS907" s="190">
        <f t="shared" si="415"/>
        <v>0</v>
      </c>
      <c r="AT907" s="190">
        <f t="shared" si="415"/>
        <v>0</v>
      </c>
      <c r="AU907" s="202">
        <f t="shared" si="415"/>
        <v>0</v>
      </c>
      <c r="AV907" s="302"/>
    </row>
    <row r="908" spans="1:52">
      <c r="A908" s="630"/>
      <c r="B908" s="631"/>
      <c r="C908" s="631"/>
      <c r="D908" s="631"/>
      <c r="E908" s="632"/>
      <c r="F908" s="8"/>
      <c r="G908" s="8"/>
      <c r="H908" s="8"/>
      <c r="I908" s="8"/>
      <c r="J908" s="8"/>
      <c r="K908" s="8"/>
      <c r="L908" s="8"/>
      <c r="M908" s="8"/>
      <c r="N908" s="101">
        <f t="shared" si="411"/>
        <v>1.6500999999999999</v>
      </c>
      <c r="O908" s="101">
        <f t="shared" si="411"/>
        <v>493.22707000000003</v>
      </c>
      <c r="P908" s="101">
        <f t="shared" si="411"/>
        <v>0</v>
      </c>
      <c r="Q908" s="101">
        <f t="shared" si="411"/>
        <v>0</v>
      </c>
      <c r="R908" s="101">
        <f t="shared" si="411"/>
        <v>4.9589999999999996</v>
      </c>
      <c r="S908" s="101">
        <f t="shared" si="411"/>
        <v>0</v>
      </c>
      <c r="T908" s="101">
        <f t="shared" si="411"/>
        <v>0</v>
      </c>
      <c r="U908" s="101">
        <f t="shared" si="411"/>
        <v>499.83617000000004</v>
      </c>
      <c r="V908" s="172" t="s">
        <v>52</v>
      </c>
      <c r="W908" s="190">
        <f t="shared" ref="W908:AU908" si="416">W887+W866+W853+W741+W647</f>
        <v>0</v>
      </c>
      <c r="X908" s="190">
        <f t="shared" si="416"/>
        <v>0</v>
      </c>
      <c r="Y908" s="190">
        <f t="shared" si="416"/>
        <v>0</v>
      </c>
      <c r="Z908" s="190">
        <f t="shared" si="416"/>
        <v>0</v>
      </c>
      <c r="AA908" s="190">
        <f t="shared" si="416"/>
        <v>0</v>
      </c>
      <c r="AB908" s="190">
        <f t="shared" si="416"/>
        <v>0</v>
      </c>
      <c r="AC908" s="190">
        <f t="shared" si="416"/>
        <v>0</v>
      </c>
      <c r="AD908" s="190">
        <f t="shared" si="416"/>
        <v>0</v>
      </c>
      <c r="AE908" s="190">
        <f t="shared" si="416"/>
        <v>0</v>
      </c>
      <c r="AF908" s="190">
        <f t="shared" si="416"/>
        <v>0</v>
      </c>
      <c r="AG908" s="190">
        <f t="shared" si="416"/>
        <v>0</v>
      </c>
      <c r="AH908" s="202">
        <f t="shared" si="416"/>
        <v>0</v>
      </c>
      <c r="AI908" s="202">
        <f t="shared" si="416"/>
        <v>0</v>
      </c>
      <c r="AJ908" s="202">
        <f t="shared" si="416"/>
        <v>0</v>
      </c>
      <c r="AK908" s="190">
        <f t="shared" si="416"/>
        <v>0</v>
      </c>
      <c r="AL908" s="190">
        <f t="shared" si="416"/>
        <v>0</v>
      </c>
      <c r="AM908" s="190">
        <f t="shared" si="416"/>
        <v>0</v>
      </c>
      <c r="AN908" s="190">
        <f t="shared" si="416"/>
        <v>0</v>
      </c>
      <c r="AO908" s="190">
        <f t="shared" si="416"/>
        <v>0</v>
      </c>
      <c r="AP908" s="190">
        <f t="shared" si="416"/>
        <v>0</v>
      </c>
      <c r="AQ908" s="190">
        <f t="shared" si="416"/>
        <v>0</v>
      </c>
      <c r="AR908" s="190">
        <f t="shared" si="416"/>
        <v>0</v>
      </c>
      <c r="AS908" s="190">
        <f t="shared" si="416"/>
        <v>0</v>
      </c>
      <c r="AT908" s="190">
        <f t="shared" si="416"/>
        <v>0</v>
      </c>
      <c r="AU908" s="202">
        <f t="shared" si="416"/>
        <v>0</v>
      </c>
      <c r="AV908" s="302"/>
    </row>
    <row r="909" spans="1:52" s="95" customFormat="1">
      <c r="A909" s="633"/>
      <c r="B909" s="634"/>
      <c r="C909" s="634"/>
      <c r="D909" s="634"/>
      <c r="E909" s="635"/>
      <c r="F909" s="183"/>
      <c r="G909" s="183"/>
      <c r="H909" s="183"/>
      <c r="I909" s="183"/>
      <c r="J909" s="183"/>
      <c r="K909" s="183"/>
      <c r="L909" s="184">
        <f>L902+L888+L867+L854+L742+L648</f>
        <v>1810.1509999999998</v>
      </c>
      <c r="M909" s="184">
        <f>M902+M888+M867+M854+M742+M648</f>
        <v>266.76967424999998</v>
      </c>
      <c r="N909" s="184">
        <f>N888+N867+N854+N742+N648</f>
        <v>62.036451</v>
      </c>
      <c r="O909" s="184">
        <f>O888+O867+O854+O742+O648</f>
        <v>613.88002000000006</v>
      </c>
      <c r="P909" s="184">
        <f>P888+P867+P854+P742+P648</f>
        <v>80.239144890000006</v>
      </c>
      <c r="Q909" s="186">
        <f>SUM(Q904:Q908)</f>
        <v>292.84219899999999</v>
      </c>
      <c r="R909" s="185">
        <f>R888+R867+R854+R742+R648</f>
        <v>305.46113524999998</v>
      </c>
      <c r="S909" s="185">
        <f>S888+S867+S854+S742+S648</f>
        <v>152.10423</v>
      </c>
      <c r="T909" s="185">
        <f>T888+T867+T854+T742+T648</f>
        <v>162.32590000000002</v>
      </c>
      <c r="U909" s="185">
        <f>U888+U867+U854+U742+U648</f>
        <v>1668.8890801400003</v>
      </c>
      <c r="V909" s="340" t="s">
        <v>11</v>
      </c>
      <c r="W909" s="341">
        <f>SUM(W904:W908)</f>
        <v>292842.49699999997</v>
      </c>
      <c r="X909" s="341">
        <f>SUM(X904:X908)</f>
        <v>6595.8200000000006</v>
      </c>
      <c r="Y909" s="341">
        <f t="shared" ref="Y909:AU909" si="417">SUM(Y904:Y908)</f>
        <v>0</v>
      </c>
      <c r="Z909" s="341">
        <f t="shared" si="417"/>
        <v>0</v>
      </c>
      <c r="AA909" s="341">
        <f t="shared" si="417"/>
        <v>0</v>
      </c>
      <c r="AB909" s="341">
        <f t="shared" si="417"/>
        <v>0</v>
      </c>
      <c r="AC909" s="341">
        <f t="shared" si="417"/>
        <v>0</v>
      </c>
      <c r="AD909" s="341">
        <f t="shared" si="417"/>
        <v>0</v>
      </c>
      <c r="AE909" s="341">
        <f t="shared" si="417"/>
        <v>0</v>
      </c>
      <c r="AF909" s="341">
        <f t="shared" si="417"/>
        <v>31.5</v>
      </c>
      <c r="AG909" s="341">
        <f t="shared" si="417"/>
        <v>7510.3880000000008</v>
      </c>
      <c r="AH909" s="201">
        <f t="shared" si="417"/>
        <v>0</v>
      </c>
      <c r="AI909" s="201">
        <f t="shared" si="417"/>
        <v>0</v>
      </c>
      <c r="AJ909" s="201">
        <f t="shared" si="417"/>
        <v>0</v>
      </c>
      <c r="AK909" s="200">
        <f t="shared" si="417"/>
        <v>1308.6600000000001</v>
      </c>
      <c r="AL909" s="200">
        <f>AL845</f>
        <v>251949.81492</v>
      </c>
      <c r="AM909" s="200">
        <f t="shared" si="417"/>
        <v>0</v>
      </c>
      <c r="AN909" s="200">
        <f t="shared" si="417"/>
        <v>0</v>
      </c>
      <c r="AO909" s="200">
        <f t="shared" si="417"/>
        <v>0</v>
      </c>
      <c r="AP909" s="200">
        <f t="shared" si="417"/>
        <v>0</v>
      </c>
      <c r="AQ909" s="200">
        <f t="shared" si="417"/>
        <v>0</v>
      </c>
      <c r="AR909" s="200">
        <f t="shared" si="417"/>
        <v>0</v>
      </c>
      <c r="AS909" s="200">
        <f t="shared" si="417"/>
        <v>0</v>
      </c>
      <c r="AT909" s="200">
        <f t="shared" si="417"/>
        <v>0</v>
      </c>
      <c r="AU909" s="201">
        <f t="shared" si="417"/>
        <v>0</v>
      </c>
      <c r="AV909" s="332"/>
      <c r="AX909" s="399">
        <f>X909-8475.308</f>
        <v>-1879.4880000000003</v>
      </c>
      <c r="AY909" s="400">
        <f>7510.39-7484.388</f>
        <v>26.002000000000407</v>
      </c>
      <c r="AZ909" s="400"/>
    </row>
    <row r="910" spans="1:52" ht="15.75" customHeight="1">
      <c r="B910" s="641" t="s">
        <v>922</v>
      </c>
      <c r="C910" s="642"/>
      <c r="D910" s="642"/>
      <c r="E910" s="642"/>
      <c r="F910" s="642"/>
      <c r="G910" s="642"/>
      <c r="H910" s="642"/>
      <c r="I910" s="642"/>
      <c r="J910" s="642"/>
      <c r="K910" s="642"/>
      <c r="L910" s="642"/>
      <c r="M910" s="643"/>
      <c r="N910" s="98"/>
      <c r="O910" s="98"/>
      <c r="P910" s="98"/>
      <c r="Q910" s="98"/>
      <c r="R910" s="98"/>
      <c r="S910" s="98"/>
      <c r="T910" s="98"/>
      <c r="U910" s="99"/>
      <c r="V910" s="173"/>
      <c r="W910" s="190"/>
      <c r="X910" s="190"/>
      <c r="Y910" s="190"/>
      <c r="Z910" s="190"/>
      <c r="AA910" s="190"/>
      <c r="AB910" s="190"/>
      <c r="AC910" s="190"/>
      <c r="AD910" s="190"/>
      <c r="AE910" s="190"/>
      <c r="AF910" s="190"/>
      <c r="AG910" s="190"/>
      <c r="AH910" s="188"/>
      <c r="AI910" s="188"/>
      <c r="AJ910" s="188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88"/>
      <c r="AV910" s="302"/>
      <c r="AX910" s="234"/>
      <c r="AY910" s="234"/>
      <c r="AZ910" s="234"/>
    </row>
    <row r="911" spans="1:52" ht="15.75" customHeight="1">
      <c r="A911" s="627"/>
      <c r="B911" s="628"/>
      <c r="C911" s="628"/>
      <c r="D911" s="628"/>
      <c r="E911" s="629"/>
      <c r="F911" s="8"/>
      <c r="G911" s="8"/>
      <c r="H911" s="8"/>
      <c r="I911" s="8"/>
      <c r="J911" s="8"/>
      <c r="K911" s="8"/>
      <c r="L911" s="8"/>
      <c r="M911" s="8"/>
      <c r="N911" s="101">
        <f t="shared" ref="N911:P916" si="418">N892+N869+N857+N744+N650</f>
        <v>0</v>
      </c>
      <c r="O911" s="101">
        <f t="shared" si="418"/>
        <v>0</v>
      </c>
      <c r="P911" s="101">
        <f t="shared" si="418"/>
        <v>0</v>
      </c>
      <c r="Q911" s="101">
        <f>Q904+Q520</f>
        <v>197.727419</v>
      </c>
      <c r="R911" s="101">
        <f t="shared" ref="R911:U916" si="419">R892+R869+R857+R744+R650</f>
        <v>0</v>
      </c>
      <c r="S911" s="101">
        <f t="shared" si="419"/>
        <v>0</v>
      </c>
      <c r="T911" s="101">
        <f t="shared" si="419"/>
        <v>0</v>
      </c>
      <c r="U911" s="101">
        <f t="shared" si="419"/>
        <v>0</v>
      </c>
      <c r="V911" s="172" t="s">
        <v>3</v>
      </c>
      <c r="W911" s="190">
        <f t="shared" ref="W911:AU911" si="420">W904+W520</f>
        <v>197727.717</v>
      </c>
      <c r="X911" s="190">
        <f t="shared" si="420"/>
        <v>11449.895</v>
      </c>
      <c r="Y911" s="190">
        <f t="shared" si="420"/>
        <v>0</v>
      </c>
      <c r="Z911" s="190">
        <f t="shared" si="420"/>
        <v>0</v>
      </c>
      <c r="AA911" s="190">
        <f t="shared" si="420"/>
        <v>0</v>
      </c>
      <c r="AB911" s="190">
        <f t="shared" si="420"/>
        <v>0</v>
      </c>
      <c r="AC911" s="190">
        <f t="shared" si="420"/>
        <v>0</v>
      </c>
      <c r="AD911" s="190">
        <f t="shared" si="420"/>
        <v>0</v>
      </c>
      <c r="AE911" s="190">
        <f t="shared" si="420"/>
        <v>24.7</v>
      </c>
      <c r="AF911" s="190">
        <f t="shared" si="420"/>
        <v>355.82500999999996</v>
      </c>
      <c r="AG911" s="190">
        <f t="shared" si="420"/>
        <v>9564.39</v>
      </c>
      <c r="AH911" s="202">
        <f t="shared" si="420"/>
        <v>870.53</v>
      </c>
      <c r="AI911" s="202">
        <f t="shared" si="420"/>
        <v>870.53</v>
      </c>
      <c r="AJ911" s="202">
        <f t="shared" si="420"/>
        <v>870.53</v>
      </c>
      <c r="AK911" s="190">
        <f t="shared" si="420"/>
        <v>7842.6215599999996</v>
      </c>
      <c r="AL911" s="190">
        <f t="shared" si="420"/>
        <v>0</v>
      </c>
      <c r="AM911" s="190">
        <f t="shared" si="420"/>
        <v>0</v>
      </c>
      <c r="AN911" s="190">
        <f t="shared" si="420"/>
        <v>0</v>
      </c>
      <c r="AO911" s="190">
        <f t="shared" si="420"/>
        <v>0</v>
      </c>
      <c r="AP911" s="190">
        <f t="shared" si="420"/>
        <v>0</v>
      </c>
      <c r="AQ911" s="190">
        <f t="shared" si="420"/>
        <v>0</v>
      </c>
      <c r="AR911" s="190">
        <f t="shared" si="420"/>
        <v>0</v>
      </c>
      <c r="AS911" s="190">
        <f t="shared" si="420"/>
        <v>0</v>
      </c>
      <c r="AT911" s="190">
        <f t="shared" si="420"/>
        <v>0</v>
      </c>
      <c r="AU911" s="202">
        <f t="shared" si="420"/>
        <v>0</v>
      </c>
      <c r="AV911" s="302"/>
    </row>
    <row r="912" spans="1:52" ht="15.75" customHeight="1">
      <c r="A912" s="630"/>
      <c r="B912" s="631"/>
      <c r="C912" s="631"/>
      <c r="D912" s="631"/>
      <c r="E912" s="632"/>
      <c r="F912" s="8"/>
      <c r="G912" s="8"/>
      <c r="H912" s="8"/>
      <c r="I912" s="8"/>
      <c r="J912" s="8"/>
      <c r="K912" s="8"/>
      <c r="L912" s="8"/>
      <c r="M912" s="8"/>
      <c r="N912" s="101">
        <f t="shared" si="418"/>
        <v>0</v>
      </c>
      <c r="O912" s="101">
        <f t="shared" si="418"/>
        <v>0</v>
      </c>
      <c r="P912" s="101">
        <f t="shared" si="418"/>
        <v>0</v>
      </c>
      <c r="Q912" s="101">
        <f>Q905+Q521</f>
        <v>319.62515999999999</v>
      </c>
      <c r="R912" s="101">
        <f t="shared" si="419"/>
        <v>0</v>
      </c>
      <c r="S912" s="101">
        <f t="shared" si="419"/>
        <v>0</v>
      </c>
      <c r="T912" s="101">
        <f t="shared" si="419"/>
        <v>0</v>
      </c>
      <c r="U912" s="101">
        <f t="shared" si="419"/>
        <v>0</v>
      </c>
      <c r="V912" s="172" t="s">
        <v>8</v>
      </c>
      <c r="W912" s="190">
        <f t="shared" ref="W912:AU912" si="421">W905+W521</f>
        <v>319725.15999999997</v>
      </c>
      <c r="X912" s="190">
        <f t="shared" si="421"/>
        <v>52822.923000000003</v>
      </c>
      <c r="Y912" s="190">
        <f t="shared" si="421"/>
        <v>1070</v>
      </c>
      <c r="Z912" s="190">
        <f t="shared" si="421"/>
        <v>1070</v>
      </c>
      <c r="AA912" s="190">
        <f t="shared" si="421"/>
        <v>1070</v>
      </c>
      <c r="AB912" s="190">
        <f t="shared" si="421"/>
        <v>1070</v>
      </c>
      <c r="AC912" s="190">
        <f t="shared" si="421"/>
        <v>1070</v>
      </c>
      <c r="AD912" s="190">
        <f t="shared" si="421"/>
        <v>1070</v>
      </c>
      <c r="AE912" s="190">
        <f t="shared" si="421"/>
        <v>1070</v>
      </c>
      <c r="AF912" s="190">
        <f t="shared" si="421"/>
        <v>1476.5677700000001</v>
      </c>
      <c r="AG912" s="190">
        <f t="shared" si="421"/>
        <v>1720.587</v>
      </c>
      <c r="AH912" s="202">
        <f t="shared" si="421"/>
        <v>0</v>
      </c>
      <c r="AI912" s="202">
        <f t="shared" si="421"/>
        <v>0</v>
      </c>
      <c r="AJ912" s="202">
        <f t="shared" si="421"/>
        <v>0</v>
      </c>
      <c r="AK912" s="190">
        <f t="shared" si="421"/>
        <v>3855.2577699999997</v>
      </c>
      <c r="AL912" s="190">
        <f t="shared" si="421"/>
        <v>0</v>
      </c>
      <c r="AM912" s="190">
        <f t="shared" si="421"/>
        <v>0</v>
      </c>
      <c r="AN912" s="190">
        <f t="shared" si="421"/>
        <v>0</v>
      </c>
      <c r="AO912" s="190">
        <f t="shared" si="421"/>
        <v>0</v>
      </c>
      <c r="AP912" s="190">
        <f t="shared" si="421"/>
        <v>0</v>
      </c>
      <c r="AQ912" s="190">
        <f t="shared" si="421"/>
        <v>0</v>
      </c>
      <c r="AR912" s="190">
        <f t="shared" si="421"/>
        <v>0</v>
      </c>
      <c r="AS912" s="190">
        <f t="shared" si="421"/>
        <v>0</v>
      </c>
      <c r="AT912" s="190">
        <f t="shared" si="421"/>
        <v>0</v>
      </c>
      <c r="AU912" s="202">
        <f t="shared" si="421"/>
        <v>0</v>
      </c>
      <c r="AV912" s="302"/>
    </row>
    <row r="913" spans="1:49" ht="15.75" customHeight="1">
      <c r="A913" s="630"/>
      <c r="B913" s="631"/>
      <c r="C913" s="631"/>
      <c r="D913" s="631"/>
      <c r="E913" s="632"/>
      <c r="F913" s="8"/>
      <c r="G913" s="8"/>
      <c r="H913" s="8"/>
      <c r="I913" s="8"/>
      <c r="J913" s="8"/>
      <c r="K913" s="8"/>
      <c r="L913" s="8"/>
      <c r="M913" s="8"/>
      <c r="N913" s="101">
        <f t="shared" si="418"/>
        <v>0</v>
      </c>
      <c r="O913" s="101">
        <f t="shared" si="418"/>
        <v>5.3708400000000003</v>
      </c>
      <c r="P913" s="101">
        <f t="shared" si="418"/>
        <v>0.19353999999999999</v>
      </c>
      <c r="Q913" s="101">
        <f>Q906+Q522</f>
        <v>0</v>
      </c>
      <c r="R913" s="101">
        <f t="shared" si="419"/>
        <v>0</v>
      </c>
      <c r="S913" s="101">
        <f t="shared" si="419"/>
        <v>0</v>
      </c>
      <c r="T913" s="101">
        <f t="shared" si="419"/>
        <v>0</v>
      </c>
      <c r="U913" s="101">
        <f t="shared" si="419"/>
        <v>84.120950000000008</v>
      </c>
      <c r="V913" s="172" t="s">
        <v>50</v>
      </c>
      <c r="W913" s="190">
        <f t="shared" ref="W913:AU913" si="422">W906+W522</f>
        <v>0</v>
      </c>
      <c r="X913" s="190">
        <f t="shared" si="422"/>
        <v>790.35</v>
      </c>
      <c r="Y913" s="190">
        <f t="shared" si="422"/>
        <v>0</v>
      </c>
      <c r="Z913" s="190">
        <f t="shared" si="422"/>
        <v>0</v>
      </c>
      <c r="AA913" s="190">
        <f t="shared" si="422"/>
        <v>0</v>
      </c>
      <c r="AB913" s="190">
        <f t="shared" si="422"/>
        <v>0</v>
      </c>
      <c r="AC913" s="190">
        <f t="shared" si="422"/>
        <v>0</v>
      </c>
      <c r="AD913" s="190">
        <f t="shared" si="422"/>
        <v>0</v>
      </c>
      <c r="AE913" s="190">
        <f t="shared" si="422"/>
        <v>0</v>
      </c>
      <c r="AF913" s="190">
        <f t="shared" si="422"/>
        <v>0</v>
      </c>
      <c r="AG913" s="190">
        <f t="shared" si="422"/>
        <v>703.1</v>
      </c>
      <c r="AH913" s="202">
        <f t="shared" si="422"/>
        <v>0</v>
      </c>
      <c r="AI913" s="202">
        <f t="shared" si="422"/>
        <v>0</v>
      </c>
      <c r="AJ913" s="202">
        <f t="shared" si="422"/>
        <v>0</v>
      </c>
      <c r="AK913" s="190">
        <f t="shared" si="422"/>
        <v>0</v>
      </c>
      <c r="AL913" s="190">
        <f t="shared" si="422"/>
        <v>0</v>
      </c>
      <c r="AM913" s="190">
        <f t="shared" si="422"/>
        <v>0</v>
      </c>
      <c r="AN913" s="190">
        <f t="shared" si="422"/>
        <v>0</v>
      </c>
      <c r="AO913" s="190">
        <f t="shared" si="422"/>
        <v>0</v>
      </c>
      <c r="AP913" s="190">
        <f t="shared" si="422"/>
        <v>0</v>
      </c>
      <c r="AQ913" s="190">
        <f t="shared" si="422"/>
        <v>0</v>
      </c>
      <c r="AR913" s="190">
        <f t="shared" si="422"/>
        <v>0</v>
      </c>
      <c r="AS913" s="190">
        <f t="shared" si="422"/>
        <v>0</v>
      </c>
      <c r="AT913" s="190">
        <f t="shared" si="422"/>
        <v>0</v>
      </c>
      <c r="AU913" s="202">
        <f t="shared" si="422"/>
        <v>0</v>
      </c>
      <c r="AV913" s="302"/>
    </row>
    <row r="914" spans="1:49">
      <c r="A914" s="630"/>
      <c r="B914" s="631"/>
      <c r="C914" s="631"/>
      <c r="D914" s="631"/>
      <c r="E914" s="632"/>
      <c r="F914" s="8"/>
      <c r="G914" s="8"/>
      <c r="H914" s="8"/>
      <c r="I914" s="8"/>
      <c r="J914" s="8"/>
      <c r="K914" s="8"/>
      <c r="L914" s="8"/>
      <c r="M914" s="8"/>
      <c r="N914" s="101">
        <f t="shared" si="418"/>
        <v>0</v>
      </c>
      <c r="O914" s="101">
        <f t="shared" si="418"/>
        <v>0</v>
      </c>
      <c r="P914" s="101">
        <f t="shared" si="418"/>
        <v>0</v>
      </c>
      <c r="Q914" s="101">
        <f>Q907+Q523</f>
        <v>0</v>
      </c>
      <c r="R914" s="101">
        <f t="shared" si="419"/>
        <v>0</v>
      </c>
      <c r="S914" s="101">
        <f t="shared" si="419"/>
        <v>0</v>
      </c>
      <c r="T914" s="101">
        <f t="shared" si="419"/>
        <v>0</v>
      </c>
      <c r="U914" s="101">
        <f t="shared" si="419"/>
        <v>0</v>
      </c>
      <c r="V914" s="172" t="s">
        <v>51</v>
      </c>
      <c r="W914" s="190">
        <f t="shared" ref="W914:AU914" si="423">W907+W523</f>
        <v>0</v>
      </c>
      <c r="X914" s="190">
        <f t="shared" si="423"/>
        <v>0</v>
      </c>
      <c r="Y914" s="190">
        <f t="shared" si="423"/>
        <v>0</v>
      </c>
      <c r="Z914" s="190">
        <f t="shared" si="423"/>
        <v>0</v>
      </c>
      <c r="AA914" s="190">
        <f t="shared" si="423"/>
        <v>0</v>
      </c>
      <c r="AB914" s="190">
        <f t="shared" si="423"/>
        <v>0</v>
      </c>
      <c r="AC914" s="190">
        <f t="shared" si="423"/>
        <v>0</v>
      </c>
      <c r="AD914" s="190">
        <f t="shared" si="423"/>
        <v>0</v>
      </c>
      <c r="AE914" s="190">
        <f t="shared" si="423"/>
        <v>0</v>
      </c>
      <c r="AF914" s="190">
        <f t="shared" si="423"/>
        <v>0</v>
      </c>
      <c r="AG914" s="190">
        <f t="shared" si="423"/>
        <v>0</v>
      </c>
      <c r="AH914" s="202">
        <f t="shared" si="423"/>
        <v>0</v>
      </c>
      <c r="AI914" s="202">
        <f t="shared" si="423"/>
        <v>0</v>
      </c>
      <c r="AJ914" s="202">
        <f t="shared" si="423"/>
        <v>0</v>
      </c>
      <c r="AK914" s="190">
        <f t="shared" si="423"/>
        <v>0</v>
      </c>
      <c r="AL914" s="190">
        <f t="shared" si="423"/>
        <v>0</v>
      </c>
      <c r="AM914" s="190">
        <f t="shared" si="423"/>
        <v>0</v>
      </c>
      <c r="AN914" s="190">
        <f t="shared" si="423"/>
        <v>0</v>
      </c>
      <c r="AO914" s="190">
        <f t="shared" si="423"/>
        <v>0</v>
      </c>
      <c r="AP914" s="190">
        <f t="shared" si="423"/>
        <v>0</v>
      </c>
      <c r="AQ914" s="190">
        <f t="shared" si="423"/>
        <v>0</v>
      </c>
      <c r="AR914" s="190">
        <f t="shared" si="423"/>
        <v>0</v>
      </c>
      <c r="AS914" s="190">
        <f t="shared" si="423"/>
        <v>0</v>
      </c>
      <c r="AT914" s="190">
        <f t="shared" si="423"/>
        <v>0</v>
      </c>
      <c r="AU914" s="202">
        <f t="shared" si="423"/>
        <v>0</v>
      </c>
      <c r="AV914" s="302"/>
    </row>
    <row r="915" spans="1:49">
      <c r="A915" s="630"/>
      <c r="B915" s="631"/>
      <c r="C915" s="631"/>
      <c r="D915" s="631"/>
      <c r="E915" s="632"/>
      <c r="F915" s="8"/>
      <c r="G915" s="8"/>
      <c r="H915" s="8"/>
      <c r="I915" s="8"/>
      <c r="J915" s="8"/>
      <c r="K915" s="8"/>
      <c r="L915" s="8"/>
      <c r="M915" s="8"/>
      <c r="N915" s="101">
        <f t="shared" si="418"/>
        <v>0</v>
      </c>
      <c r="O915" s="101">
        <f t="shared" si="418"/>
        <v>0</v>
      </c>
      <c r="P915" s="101">
        <f t="shared" si="418"/>
        <v>0</v>
      </c>
      <c r="Q915" s="101">
        <f>Q908+Q524</f>
        <v>2.23428</v>
      </c>
      <c r="R915" s="101">
        <f t="shared" si="419"/>
        <v>0</v>
      </c>
      <c r="S915" s="101">
        <f t="shared" si="419"/>
        <v>0</v>
      </c>
      <c r="T915" s="101">
        <f t="shared" si="419"/>
        <v>0</v>
      </c>
      <c r="U915" s="101">
        <f t="shared" si="419"/>
        <v>0</v>
      </c>
      <c r="V915" s="172" t="s">
        <v>52</v>
      </c>
      <c r="W915" s="190">
        <f t="shared" ref="W915:AU915" si="424">W908+W524</f>
        <v>2234.2800000000002</v>
      </c>
      <c r="X915" s="190">
        <f t="shared" si="424"/>
        <v>0</v>
      </c>
      <c r="Y915" s="190">
        <f t="shared" si="424"/>
        <v>0</v>
      </c>
      <c r="Z915" s="190">
        <f t="shared" si="424"/>
        <v>0</v>
      </c>
      <c r="AA915" s="190">
        <f t="shared" si="424"/>
        <v>0</v>
      </c>
      <c r="AB915" s="190">
        <f t="shared" si="424"/>
        <v>0</v>
      </c>
      <c r="AC915" s="190">
        <f t="shared" si="424"/>
        <v>0</v>
      </c>
      <c r="AD915" s="190">
        <f t="shared" si="424"/>
        <v>0</v>
      </c>
      <c r="AE915" s="190">
        <f t="shared" si="424"/>
        <v>0</v>
      </c>
      <c r="AF915" s="190">
        <f t="shared" si="424"/>
        <v>0</v>
      </c>
      <c r="AG915" s="190">
        <f t="shared" si="424"/>
        <v>0</v>
      </c>
      <c r="AH915" s="202">
        <f t="shared" si="424"/>
        <v>0</v>
      </c>
      <c r="AI915" s="202">
        <f t="shared" si="424"/>
        <v>0</v>
      </c>
      <c r="AJ915" s="202">
        <f t="shared" si="424"/>
        <v>0</v>
      </c>
      <c r="AK915" s="190">
        <f t="shared" si="424"/>
        <v>11.5</v>
      </c>
      <c r="AL915" s="190">
        <f t="shared" si="424"/>
        <v>0</v>
      </c>
      <c r="AM915" s="190">
        <f t="shared" si="424"/>
        <v>0</v>
      </c>
      <c r="AN915" s="190">
        <f t="shared" si="424"/>
        <v>0</v>
      </c>
      <c r="AO915" s="190">
        <f t="shared" si="424"/>
        <v>0</v>
      </c>
      <c r="AP915" s="190">
        <f t="shared" si="424"/>
        <v>0</v>
      </c>
      <c r="AQ915" s="190">
        <f t="shared" si="424"/>
        <v>0</v>
      </c>
      <c r="AR915" s="190">
        <f t="shared" si="424"/>
        <v>0</v>
      </c>
      <c r="AS915" s="190">
        <f t="shared" si="424"/>
        <v>0</v>
      </c>
      <c r="AT915" s="190">
        <f t="shared" si="424"/>
        <v>0</v>
      </c>
      <c r="AU915" s="202">
        <f t="shared" si="424"/>
        <v>0</v>
      </c>
      <c r="AV915" s="302"/>
    </row>
    <row r="916" spans="1:49" s="95" customFormat="1">
      <c r="A916" s="633"/>
      <c r="B916" s="634"/>
      <c r="C916" s="634"/>
      <c r="D916" s="634"/>
      <c r="E916" s="635"/>
      <c r="F916" s="183"/>
      <c r="G916" s="183"/>
      <c r="H916" s="183"/>
      <c r="I916" s="183"/>
      <c r="J916" s="183"/>
      <c r="K916" s="183"/>
      <c r="L916" s="184">
        <f>L909+L897+L874+L862+L749+L655</f>
        <v>1811.4319999999998</v>
      </c>
      <c r="M916" s="184">
        <f>M909+M897+M874+M862+M749+M655</f>
        <v>268.05092724999997</v>
      </c>
      <c r="N916" s="184">
        <f t="shared" si="418"/>
        <v>0</v>
      </c>
      <c r="O916" s="184">
        <f t="shared" si="418"/>
        <v>0</v>
      </c>
      <c r="P916" s="184">
        <f t="shared" si="418"/>
        <v>0</v>
      </c>
      <c r="Q916" s="186">
        <f>SUM(Q911:Q915)</f>
        <v>519.586859</v>
      </c>
      <c r="R916" s="185">
        <f t="shared" si="419"/>
        <v>0.90333600000000003</v>
      </c>
      <c r="S916" s="185">
        <f t="shared" si="419"/>
        <v>0</v>
      </c>
      <c r="T916" s="185">
        <f t="shared" si="419"/>
        <v>0</v>
      </c>
      <c r="U916" s="185">
        <f t="shared" si="419"/>
        <v>1.281253</v>
      </c>
      <c r="V916" s="342" t="s">
        <v>11</v>
      </c>
      <c r="W916" s="343">
        <f>SUM(W911:W915)</f>
        <v>519687.15700000001</v>
      </c>
      <c r="X916" s="343">
        <f t="shared" ref="X916:AU916" si="425">SUM(X911:X915)</f>
        <v>65063.167999999998</v>
      </c>
      <c r="Y916" s="343">
        <f t="shared" si="425"/>
        <v>1070</v>
      </c>
      <c r="Z916" s="343">
        <f t="shared" si="425"/>
        <v>1070</v>
      </c>
      <c r="AA916" s="343">
        <f t="shared" si="425"/>
        <v>1070</v>
      </c>
      <c r="AB916" s="343">
        <f t="shared" si="425"/>
        <v>1070</v>
      </c>
      <c r="AC916" s="343">
        <f t="shared" si="425"/>
        <v>1070</v>
      </c>
      <c r="AD916" s="343">
        <f t="shared" si="425"/>
        <v>1070</v>
      </c>
      <c r="AE916" s="343">
        <f t="shared" si="425"/>
        <v>1094.7</v>
      </c>
      <c r="AF916" s="343">
        <f t="shared" si="425"/>
        <v>1832.3927800000001</v>
      </c>
      <c r="AG916" s="343">
        <f t="shared" si="425"/>
        <v>11988.076999999999</v>
      </c>
      <c r="AH916" s="201">
        <f t="shared" si="425"/>
        <v>870.53</v>
      </c>
      <c r="AI916" s="201">
        <f t="shared" si="425"/>
        <v>870.53</v>
      </c>
      <c r="AJ916" s="201">
        <f t="shared" si="425"/>
        <v>870.53</v>
      </c>
      <c r="AK916" s="200">
        <f t="shared" si="425"/>
        <v>11709.37933</v>
      </c>
      <c r="AL916" s="200">
        <f>AL909+AL526</f>
        <v>262100.17092</v>
      </c>
      <c r="AM916" s="200">
        <f t="shared" si="425"/>
        <v>0</v>
      </c>
      <c r="AN916" s="200">
        <f t="shared" si="425"/>
        <v>0</v>
      </c>
      <c r="AO916" s="200">
        <f t="shared" si="425"/>
        <v>0</v>
      </c>
      <c r="AP916" s="200">
        <f t="shared" si="425"/>
        <v>0</v>
      </c>
      <c r="AQ916" s="200">
        <f t="shared" si="425"/>
        <v>0</v>
      </c>
      <c r="AR916" s="200">
        <f t="shared" si="425"/>
        <v>0</v>
      </c>
      <c r="AS916" s="200">
        <f t="shared" si="425"/>
        <v>0</v>
      </c>
      <c r="AT916" s="200">
        <f t="shared" si="425"/>
        <v>0</v>
      </c>
      <c r="AU916" s="201">
        <f t="shared" si="425"/>
        <v>0</v>
      </c>
      <c r="AV916" s="332"/>
    </row>
    <row r="920" spans="1:49" s="195" customFormat="1">
      <c r="A920" s="1"/>
      <c r="B920" s="1"/>
      <c r="C920" s="90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09"/>
      <c r="AH920" s="196"/>
      <c r="AI920" s="196"/>
      <c r="AJ920" s="196"/>
      <c r="AU920" s="196"/>
      <c r="AV920" s="326"/>
      <c r="AW920" s="1"/>
    </row>
    <row r="921" spans="1:49" s="195" customFormat="1">
      <c r="A921" s="1"/>
      <c r="B921" s="1"/>
      <c r="C921" s="90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210"/>
      <c r="AH921" s="196"/>
      <c r="AI921" s="196"/>
      <c r="AJ921" s="196"/>
      <c r="AU921" s="196"/>
      <c r="AV921" s="326"/>
      <c r="AW921" s="1"/>
    </row>
    <row r="922" spans="1:49" s="195" customFormat="1">
      <c r="A922" s="1"/>
      <c r="B922" s="1"/>
      <c r="C922" s="90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209"/>
      <c r="AH922" s="196"/>
      <c r="AI922" s="196"/>
      <c r="AJ922" s="196"/>
      <c r="AU922" s="196"/>
      <c r="AV922" s="326"/>
      <c r="AW922" s="1"/>
    </row>
    <row r="923" spans="1:49" s="195" customFormat="1">
      <c r="A923" s="1"/>
      <c r="B923" s="1"/>
      <c r="C923" s="90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209"/>
      <c r="AH923" s="196"/>
      <c r="AI923" s="196"/>
      <c r="AJ923" s="196"/>
      <c r="AU923" s="196"/>
      <c r="AV923" s="326"/>
      <c r="AW923" s="1"/>
    </row>
    <row r="924" spans="1:49" s="195" customFormat="1">
      <c r="A924" s="1"/>
      <c r="B924" s="1"/>
      <c r="C924" s="90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210"/>
      <c r="AH924" s="196"/>
      <c r="AI924" s="196"/>
      <c r="AJ924" s="196"/>
      <c r="AU924" s="196"/>
      <c r="AV924" s="326"/>
      <c r="AW924" s="1"/>
    </row>
    <row r="925" spans="1:49" s="195" customFormat="1">
      <c r="A925" s="1"/>
      <c r="B925" s="1"/>
      <c r="C925" s="358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X925" s="241"/>
      <c r="AH925" s="196"/>
      <c r="AI925" s="196"/>
      <c r="AJ925" s="196"/>
      <c r="AU925" s="196"/>
      <c r="AV925" s="326"/>
      <c r="AW925" s="1"/>
    </row>
    <row r="926" spans="1:49" s="195" customFormat="1">
      <c r="A926" s="1"/>
      <c r="B926" s="1"/>
      <c r="C926" s="90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X926" s="209"/>
      <c r="AH926" s="196"/>
      <c r="AI926" s="196"/>
      <c r="AJ926" s="196"/>
      <c r="AU926" s="196"/>
      <c r="AV926" s="326"/>
      <c r="AW926" s="1"/>
    </row>
    <row r="927" spans="1:49" s="195" customFormat="1">
      <c r="A927" s="1"/>
      <c r="B927" s="1"/>
      <c r="C927" s="90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X927" s="210"/>
      <c r="AH927" s="196"/>
      <c r="AI927" s="196"/>
      <c r="AJ927" s="196"/>
      <c r="AU927" s="196"/>
      <c r="AV927" s="326"/>
      <c r="AW927" s="1"/>
    </row>
    <row r="928" spans="1:49" s="195" customFormat="1">
      <c r="A928" s="1"/>
      <c r="B928" s="1"/>
      <c r="C928" s="90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X928" s="209"/>
      <c r="AH928" s="196"/>
      <c r="AI928" s="196"/>
      <c r="AJ928" s="196"/>
      <c r="AU928" s="196"/>
      <c r="AV928" s="326"/>
      <c r="AW928" s="1"/>
    </row>
    <row r="929" spans="1:49" s="195" customFormat="1">
      <c r="A929" s="1"/>
      <c r="B929" s="1"/>
      <c r="C929" s="90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X929" s="209"/>
      <c r="AH929" s="196"/>
      <c r="AI929" s="196"/>
      <c r="AJ929" s="196"/>
      <c r="AU929" s="196"/>
      <c r="AV929" s="326"/>
      <c r="AW929" s="1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A651:AV651"/>
    <mergeCell ref="A652:A683"/>
    <mergeCell ref="H621:H624"/>
    <mergeCell ref="L670:L676"/>
    <mergeCell ref="M670:M676"/>
    <mergeCell ref="F673:F676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1"/>
    <mergeCell ref="K625:K631"/>
    <mergeCell ref="L625:L631"/>
    <mergeCell ref="M625:M631"/>
    <mergeCell ref="AV625:AV630"/>
    <mergeCell ref="F627:F631"/>
    <mergeCell ref="G627:G631"/>
    <mergeCell ref="H627:H631"/>
    <mergeCell ref="I627:I631"/>
    <mergeCell ref="I621:I624"/>
    <mergeCell ref="A640:AV640"/>
    <mergeCell ref="A641:V641"/>
    <mergeCell ref="B642:M642"/>
    <mergeCell ref="A643:E648"/>
    <mergeCell ref="B649:AV649"/>
    <mergeCell ref="B650:AV650"/>
    <mergeCell ref="L632:L639"/>
    <mergeCell ref="M632:M639"/>
    <mergeCell ref="AV632:AV638"/>
    <mergeCell ref="F634:F639"/>
    <mergeCell ref="G634:G639"/>
    <mergeCell ref="H634:H639"/>
    <mergeCell ref="I634:I639"/>
    <mergeCell ref="B632:B639"/>
    <mergeCell ref="A619:A639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1"/>
    <mergeCell ref="C625:C631"/>
    <mergeCell ref="D625:D631"/>
    <mergeCell ref="E625:E631"/>
    <mergeCell ref="C632:C639"/>
    <mergeCell ref="D632:D639"/>
    <mergeCell ref="K658:K663"/>
    <mergeCell ref="L658:L663"/>
    <mergeCell ref="M658:M663"/>
    <mergeCell ref="F660:F663"/>
    <mergeCell ref="G660:G663"/>
    <mergeCell ref="H660:H663"/>
    <mergeCell ref="I660:I663"/>
    <mergeCell ref="AV652:AV656"/>
    <mergeCell ref="F654:F657"/>
    <mergeCell ref="G654:G657"/>
    <mergeCell ref="H654:H657"/>
    <mergeCell ref="I654:I657"/>
    <mergeCell ref="B658:B663"/>
    <mergeCell ref="C658:C663"/>
    <mergeCell ref="D658:D663"/>
    <mergeCell ref="E658:E663"/>
    <mergeCell ref="J658:J663"/>
    <mergeCell ref="B652:B657"/>
    <mergeCell ref="C652:C657"/>
    <mergeCell ref="D652:D657"/>
    <mergeCell ref="E652:E657"/>
    <mergeCell ref="K652:K657"/>
    <mergeCell ref="L652:L657"/>
    <mergeCell ref="M652:M657"/>
    <mergeCell ref="G673:G676"/>
    <mergeCell ref="H673:H676"/>
    <mergeCell ref="I673:I676"/>
    <mergeCell ref="B670:B676"/>
    <mergeCell ref="C670:C676"/>
    <mergeCell ref="D670:D676"/>
    <mergeCell ref="E670:E676"/>
    <mergeCell ref="J670:J676"/>
    <mergeCell ref="K670:K676"/>
    <mergeCell ref="L664:L669"/>
    <mergeCell ref="M664:M669"/>
    <mergeCell ref="F666:F669"/>
    <mergeCell ref="G666:G669"/>
    <mergeCell ref="H666:H669"/>
    <mergeCell ref="I666:I669"/>
    <mergeCell ref="B664:B669"/>
    <mergeCell ref="C664:C669"/>
    <mergeCell ref="D664:D669"/>
    <mergeCell ref="E664:E669"/>
    <mergeCell ref="J664:J669"/>
    <mergeCell ref="K664:K669"/>
    <mergeCell ref="E632:E639"/>
    <mergeCell ref="J632:J639"/>
    <mergeCell ref="K632:K639"/>
    <mergeCell ref="J652:J657"/>
    <mergeCell ref="F687:F690"/>
    <mergeCell ref="G687:G690"/>
    <mergeCell ref="H687:H690"/>
    <mergeCell ref="I687:I690"/>
    <mergeCell ref="A691:AV691"/>
    <mergeCell ref="A692:AV692"/>
    <mergeCell ref="A684:AV684"/>
    <mergeCell ref="A685:A690"/>
    <mergeCell ref="B685:B690"/>
    <mergeCell ref="C685:C690"/>
    <mergeCell ref="D685:D690"/>
    <mergeCell ref="E685:E690"/>
    <mergeCell ref="J685:J690"/>
    <mergeCell ref="K685:K690"/>
    <mergeCell ref="L685:L690"/>
    <mergeCell ref="M685:M690"/>
    <mergeCell ref="L677:L683"/>
    <mergeCell ref="M677:M683"/>
    <mergeCell ref="AV677:AV682"/>
    <mergeCell ref="F680:F683"/>
    <mergeCell ref="G680:G683"/>
    <mergeCell ref="H680:H683"/>
    <mergeCell ref="I680:I683"/>
    <mergeCell ref="B677:B683"/>
    <mergeCell ref="C677:C683"/>
    <mergeCell ref="D677:D683"/>
    <mergeCell ref="E677:E683"/>
    <mergeCell ref="J677:J683"/>
    <mergeCell ref="K677:K683"/>
    <mergeCell ref="K693:K700"/>
    <mergeCell ref="L693:L700"/>
    <mergeCell ref="M693:M700"/>
    <mergeCell ref="F697:F700"/>
    <mergeCell ref="G697:G700"/>
    <mergeCell ref="H697:H700"/>
    <mergeCell ref="I697:I700"/>
    <mergeCell ref="A693:A733"/>
    <mergeCell ref="B693:B700"/>
    <mergeCell ref="C693:C700"/>
    <mergeCell ref="D693:D700"/>
    <mergeCell ref="E693:E700"/>
    <mergeCell ref="J693:J700"/>
    <mergeCell ref="B701:B706"/>
    <mergeCell ref="C701:C706"/>
    <mergeCell ref="D701:D706"/>
    <mergeCell ref="E701:E706"/>
    <mergeCell ref="L707:L712"/>
    <mergeCell ref="M707:M712"/>
    <mergeCell ref="F709:F712"/>
    <mergeCell ref="G709:G712"/>
    <mergeCell ref="H709:H712"/>
    <mergeCell ref="I709:I712"/>
    <mergeCell ref="B707:B712"/>
    <mergeCell ref="C707:C712"/>
    <mergeCell ref="D707:D712"/>
    <mergeCell ref="E707:E712"/>
    <mergeCell ref="J707:J712"/>
    <mergeCell ref="K707:K712"/>
    <mergeCell ref="J701:J706"/>
    <mergeCell ref="K701:K706"/>
    <mergeCell ref="L701:L706"/>
    <mergeCell ref="M701:M706"/>
    <mergeCell ref="F703:F706"/>
    <mergeCell ref="G703:G706"/>
    <mergeCell ref="H703:H706"/>
    <mergeCell ref="I703:I706"/>
    <mergeCell ref="L719:L725"/>
    <mergeCell ref="M719:M725"/>
    <mergeCell ref="F722:F725"/>
    <mergeCell ref="G722:G725"/>
    <mergeCell ref="H722:H725"/>
    <mergeCell ref="I722:I725"/>
    <mergeCell ref="B719:B725"/>
    <mergeCell ref="C719:C725"/>
    <mergeCell ref="D719:D725"/>
    <mergeCell ref="E719:E725"/>
    <mergeCell ref="J719:J725"/>
    <mergeCell ref="K719:K725"/>
    <mergeCell ref="L713:L718"/>
    <mergeCell ref="M713:M718"/>
    <mergeCell ref="F715:F718"/>
    <mergeCell ref="G715:G718"/>
    <mergeCell ref="H715:H718"/>
    <mergeCell ref="I715:I718"/>
    <mergeCell ref="B713:B718"/>
    <mergeCell ref="C713:C718"/>
    <mergeCell ref="D713:D718"/>
    <mergeCell ref="E713:E718"/>
    <mergeCell ref="J713:J718"/>
    <mergeCell ref="K713:K718"/>
    <mergeCell ref="A734:AV734"/>
    <mergeCell ref="A735:V735"/>
    <mergeCell ref="B736:M736"/>
    <mergeCell ref="A737:E742"/>
    <mergeCell ref="B743:AV743"/>
    <mergeCell ref="B744:AV744"/>
    <mergeCell ref="L726:L733"/>
    <mergeCell ref="M726:M733"/>
    <mergeCell ref="F730:F733"/>
    <mergeCell ref="G730:G733"/>
    <mergeCell ref="H730:H733"/>
    <mergeCell ref="I730:I733"/>
    <mergeCell ref="B726:B733"/>
    <mergeCell ref="C726:C733"/>
    <mergeCell ref="D726:D733"/>
    <mergeCell ref="E726:E733"/>
    <mergeCell ref="J726:J733"/>
    <mergeCell ref="K726:K733"/>
    <mergeCell ref="F748:F751"/>
    <mergeCell ref="G748:G751"/>
    <mergeCell ref="H748:H751"/>
    <mergeCell ref="I748:I751"/>
    <mergeCell ref="B752:B757"/>
    <mergeCell ref="C752:C757"/>
    <mergeCell ref="D752:D757"/>
    <mergeCell ref="E752:E757"/>
    <mergeCell ref="A745:AV745"/>
    <mergeCell ref="A746:A763"/>
    <mergeCell ref="B746:B751"/>
    <mergeCell ref="C746:C751"/>
    <mergeCell ref="D746:D751"/>
    <mergeCell ref="E746:E751"/>
    <mergeCell ref="J746:J751"/>
    <mergeCell ref="K746:K751"/>
    <mergeCell ref="L746:L751"/>
    <mergeCell ref="M746:M751"/>
    <mergeCell ref="L758:L763"/>
    <mergeCell ref="M758:M763"/>
    <mergeCell ref="AV758:AV762"/>
    <mergeCell ref="F760:F763"/>
    <mergeCell ref="G760:G763"/>
    <mergeCell ref="H760:H763"/>
    <mergeCell ref="I760:I763"/>
    <mergeCell ref="B758:B763"/>
    <mergeCell ref="C758:C763"/>
    <mergeCell ref="D758:D763"/>
    <mergeCell ref="E758:E763"/>
    <mergeCell ref="J758:J763"/>
    <mergeCell ref="K758:K763"/>
    <mergeCell ref="J752:J757"/>
    <mergeCell ref="K752:K757"/>
    <mergeCell ref="L752:L757"/>
    <mergeCell ref="M752:M757"/>
    <mergeCell ref="AV752:AV756"/>
    <mergeCell ref="F754:F757"/>
    <mergeCell ref="G754:G757"/>
    <mergeCell ref="H754:H757"/>
    <mergeCell ref="I754:I757"/>
    <mergeCell ref="F767:F770"/>
    <mergeCell ref="G767:G770"/>
    <mergeCell ref="H767:H770"/>
    <mergeCell ref="I767:I770"/>
    <mergeCell ref="B771:AV771"/>
    <mergeCell ref="A772:A845"/>
    <mergeCell ref="B772:B777"/>
    <mergeCell ref="C772:C777"/>
    <mergeCell ref="D772:D777"/>
    <mergeCell ref="E772:E777"/>
    <mergeCell ref="A764:AV764"/>
    <mergeCell ref="A765:A770"/>
    <mergeCell ref="B765:B770"/>
    <mergeCell ref="C765:C770"/>
    <mergeCell ref="D765:D770"/>
    <mergeCell ref="E765:E770"/>
    <mergeCell ref="J765:J770"/>
    <mergeCell ref="K765:K770"/>
    <mergeCell ref="L765:L770"/>
    <mergeCell ref="M765:M770"/>
    <mergeCell ref="L778:L783"/>
    <mergeCell ref="M778:M783"/>
    <mergeCell ref="AV778:AV782"/>
    <mergeCell ref="F780:F783"/>
    <mergeCell ref="G780:G783"/>
    <mergeCell ref="H780:H783"/>
    <mergeCell ref="I780:I783"/>
    <mergeCell ref="B778:B783"/>
    <mergeCell ref="C778:C783"/>
    <mergeCell ref="D778:D783"/>
    <mergeCell ref="E778:E783"/>
    <mergeCell ref="J778:J783"/>
    <mergeCell ref="K778:K783"/>
    <mergeCell ref="J772:J777"/>
    <mergeCell ref="K772:K777"/>
    <mergeCell ref="L772:L777"/>
    <mergeCell ref="M772:M777"/>
    <mergeCell ref="AV772:AV776"/>
    <mergeCell ref="F774:F777"/>
    <mergeCell ref="G774:G777"/>
    <mergeCell ref="H774:H777"/>
    <mergeCell ref="I774:I777"/>
    <mergeCell ref="L790:L795"/>
    <mergeCell ref="M790:M795"/>
    <mergeCell ref="F792:F795"/>
    <mergeCell ref="G792:G795"/>
    <mergeCell ref="H792:H795"/>
    <mergeCell ref="I792:I795"/>
    <mergeCell ref="B790:B795"/>
    <mergeCell ref="C790:C795"/>
    <mergeCell ref="D790:D795"/>
    <mergeCell ref="E790:E795"/>
    <mergeCell ref="J790:J795"/>
    <mergeCell ref="K790:K795"/>
    <mergeCell ref="L784:L789"/>
    <mergeCell ref="M784:M789"/>
    <mergeCell ref="F786:F789"/>
    <mergeCell ref="G786:G789"/>
    <mergeCell ref="H786:H789"/>
    <mergeCell ref="I786:I789"/>
    <mergeCell ref="B784:B789"/>
    <mergeCell ref="C784:C789"/>
    <mergeCell ref="D784:D789"/>
    <mergeCell ref="E784:E789"/>
    <mergeCell ref="J784:J789"/>
    <mergeCell ref="K784:K789"/>
    <mergeCell ref="L802:L808"/>
    <mergeCell ref="M802:M808"/>
    <mergeCell ref="AV802:AV807"/>
    <mergeCell ref="F805:F808"/>
    <mergeCell ref="G805:G808"/>
    <mergeCell ref="H805:H808"/>
    <mergeCell ref="I805:I808"/>
    <mergeCell ref="B802:B808"/>
    <mergeCell ref="C802:C808"/>
    <mergeCell ref="D802:D808"/>
    <mergeCell ref="E802:E808"/>
    <mergeCell ref="J802:J808"/>
    <mergeCell ref="K802:K808"/>
    <mergeCell ref="L796:L801"/>
    <mergeCell ref="M796:M801"/>
    <mergeCell ref="F798:F801"/>
    <mergeCell ref="G798:G801"/>
    <mergeCell ref="H798:H801"/>
    <mergeCell ref="I798:I801"/>
    <mergeCell ref="B796:B801"/>
    <mergeCell ref="C796:C801"/>
    <mergeCell ref="D796:D801"/>
    <mergeCell ref="E796:E801"/>
    <mergeCell ref="J796:J801"/>
    <mergeCell ref="K796:K801"/>
    <mergeCell ref="L815:L820"/>
    <mergeCell ref="M815:M820"/>
    <mergeCell ref="F817:F820"/>
    <mergeCell ref="G817:G820"/>
    <mergeCell ref="H817:H820"/>
    <mergeCell ref="I817:I820"/>
    <mergeCell ref="B815:B820"/>
    <mergeCell ref="C815:C820"/>
    <mergeCell ref="D815:D820"/>
    <mergeCell ref="E815:E820"/>
    <mergeCell ref="J815:J820"/>
    <mergeCell ref="K815:K820"/>
    <mergeCell ref="L809:L814"/>
    <mergeCell ref="M809:M814"/>
    <mergeCell ref="F811:F814"/>
    <mergeCell ref="G811:G814"/>
    <mergeCell ref="H811:H814"/>
    <mergeCell ref="I811:I814"/>
    <mergeCell ref="B809:B814"/>
    <mergeCell ref="C809:C814"/>
    <mergeCell ref="D809:D814"/>
    <mergeCell ref="E809:E814"/>
    <mergeCell ref="J809:J814"/>
    <mergeCell ref="K809:K814"/>
    <mergeCell ref="L828:L833"/>
    <mergeCell ref="M828:M833"/>
    <mergeCell ref="F830:F833"/>
    <mergeCell ref="G830:G833"/>
    <mergeCell ref="H830:H833"/>
    <mergeCell ref="I830:I833"/>
    <mergeCell ref="B828:B833"/>
    <mergeCell ref="C828:C833"/>
    <mergeCell ref="D828:D833"/>
    <mergeCell ref="E828:E833"/>
    <mergeCell ref="J828:J833"/>
    <mergeCell ref="K828:K833"/>
    <mergeCell ref="L821:L827"/>
    <mergeCell ref="M821:M827"/>
    <mergeCell ref="F824:F827"/>
    <mergeCell ref="G824:G827"/>
    <mergeCell ref="H824:H827"/>
    <mergeCell ref="I824:I827"/>
    <mergeCell ref="B821:B827"/>
    <mergeCell ref="C821:C827"/>
    <mergeCell ref="D821:D827"/>
    <mergeCell ref="E821:E827"/>
    <mergeCell ref="J821:J827"/>
    <mergeCell ref="K821:K827"/>
    <mergeCell ref="A857:AV857"/>
    <mergeCell ref="A858:V858"/>
    <mergeCell ref="A859:AV859"/>
    <mergeCell ref="A860:V860"/>
    <mergeCell ref="B861:M861"/>
    <mergeCell ref="A862:E867"/>
    <mergeCell ref="A846:AV846"/>
    <mergeCell ref="A847:V847"/>
    <mergeCell ref="B848:M848"/>
    <mergeCell ref="A849:E854"/>
    <mergeCell ref="A855:AV855"/>
    <mergeCell ref="A856:AV856"/>
    <mergeCell ref="L834:L845"/>
    <mergeCell ref="M834:M845"/>
    <mergeCell ref="F839:F845"/>
    <mergeCell ref="G839:G845"/>
    <mergeCell ref="H839:H845"/>
    <mergeCell ref="I839:I845"/>
    <mergeCell ref="B834:B845"/>
    <mergeCell ref="C834:C845"/>
    <mergeCell ref="D834:D845"/>
    <mergeCell ref="E834:E845"/>
    <mergeCell ref="J834:J845"/>
    <mergeCell ref="K834:K845"/>
    <mergeCell ref="K874:K879"/>
    <mergeCell ref="L874:L879"/>
    <mergeCell ref="M874:M879"/>
    <mergeCell ref="AV874:AV878"/>
    <mergeCell ref="F876:F879"/>
    <mergeCell ref="G876:G879"/>
    <mergeCell ref="H876:H879"/>
    <mergeCell ref="I876:I879"/>
    <mergeCell ref="A874:A879"/>
    <mergeCell ref="B874:B879"/>
    <mergeCell ref="C874:C879"/>
    <mergeCell ref="D874:D879"/>
    <mergeCell ref="E874:E879"/>
    <mergeCell ref="J874:J879"/>
    <mergeCell ref="B868:AV868"/>
    <mergeCell ref="A869:AV869"/>
    <mergeCell ref="A870:V870"/>
    <mergeCell ref="A871:AV871"/>
    <mergeCell ref="A872:V872"/>
    <mergeCell ref="B873:AV873"/>
    <mergeCell ref="A897:E902"/>
    <mergeCell ref="B903:M903"/>
    <mergeCell ref="A904:E909"/>
    <mergeCell ref="B910:M910"/>
    <mergeCell ref="A911:E916"/>
    <mergeCell ref="A891:AV891"/>
    <mergeCell ref="A892:AV892"/>
    <mergeCell ref="A893:V893"/>
    <mergeCell ref="A894:AV894"/>
    <mergeCell ref="A895:V895"/>
    <mergeCell ref="B896:M896"/>
    <mergeCell ref="A880:AV880"/>
    <mergeCell ref="A881:V881"/>
    <mergeCell ref="B882:M882"/>
    <mergeCell ref="A883:E888"/>
    <mergeCell ref="A889:AV889"/>
    <mergeCell ref="A890:AV890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8" max="47" man="1"/>
    <brk id="909" max="4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Z946"/>
  <sheetViews>
    <sheetView tabSelected="1" topLeftCell="B5" zoomScale="140" zoomScaleNormal="140" zoomScaleSheetLayoutView="130" workbookViewId="0">
      <pane xSplit="20" ySplit="6" topLeftCell="V920" activePane="bottomRight" state="frozen"/>
      <selection activeCell="B5" sqref="B5"/>
      <selection pane="topRight" activeCell="V5" sqref="V5"/>
      <selection pane="bottomLeft" activeCell="B12" sqref="B12"/>
      <selection pane="bottomRight" activeCell="R933" sqref="R933"/>
    </sheetView>
  </sheetViews>
  <sheetFormatPr defaultColWidth="9.140625" defaultRowHeight="15.75"/>
  <cols>
    <col min="1" max="1" width="3.85546875" style="1" customWidth="1"/>
    <col min="2" max="2" width="8" style="1" customWidth="1"/>
    <col min="3" max="3" width="45" style="95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5.140625" style="346" customWidth="1"/>
    <col min="19" max="20" width="10.85546875" style="1" hidden="1" customWidth="1"/>
    <col min="21" max="21" width="0.85546875" style="1" hidden="1" customWidth="1"/>
    <col min="22" max="22" width="27" style="1" customWidth="1"/>
    <col min="23" max="23" width="19.7109375" style="195" hidden="1" customWidth="1"/>
    <col min="24" max="24" width="17.140625" style="195" customWidth="1"/>
    <col min="25" max="31" width="9.140625" style="195" hidden="1" customWidth="1"/>
    <col min="32" max="32" width="22.5703125" style="195" hidden="1" customWidth="1"/>
    <col min="33" max="33" width="21" style="195" customWidth="1"/>
    <col min="34" max="36" width="0" style="196" hidden="1" customWidth="1"/>
    <col min="37" max="37" width="12.42578125" style="195" hidden="1" customWidth="1"/>
    <col min="38" max="38" width="12.5703125" style="195" hidden="1" customWidth="1"/>
    <col min="39" max="46" width="0" style="195" hidden="1" customWidth="1"/>
    <col min="47" max="47" width="0" style="196" hidden="1" customWidth="1"/>
    <col min="48" max="48" width="0" style="326" hidden="1" customWidth="1"/>
    <col min="49" max="49" width="9.140625" style="1"/>
    <col min="50" max="50" width="11.7109375" style="1" customWidth="1"/>
    <col min="51" max="16384" width="9.140625" style="1"/>
  </cols>
  <sheetData>
    <row r="1" spans="1:49">
      <c r="AV1" s="223" t="s">
        <v>905</v>
      </c>
    </row>
    <row r="2" spans="1:49">
      <c r="AV2" s="223" t="s">
        <v>906</v>
      </c>
    </row>
    <row r="3" spans="1:49">
      <c r="AV3" s="224" t="s">
        <v>996</v>
      </c>
    </row>
    <row r="4" spans="1:49">
      <c r="AV4" s="225" t="s">
        <v>907</v>
      </c>
    </row>
    <row r="5" spans="1:49" ht="41.25" customHeight="1">
      <c r="B5" s="664" t="s">
        <v>959</v>
      </c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5"/>
      <c r="X5" s="665"/>
      <c r="Y5" s="665"/>
      <c r="Z5" s="665"/>
      <c r="AA5" s="665"/>
      <c r="AB5" s="665"/>
      <c r="AC5" s="665"/>
      <c r="AD5" s="665"/>
      <c r="AE5" s="665"/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5"/>
      <c r="AR5" s="665"/>
      <c r="AS5" s="665"/>
      <c r="AT5" s="665"/>
      <c r="AU5" s="665"/>
      <c r="AV5" s="665"/>
    </row>
    <row r="6" spans="1:49" ht="19.899999999999999" customHeight="1">
      <c r="B6" s="451" t="s">
        <v>1075</v>
      </c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2"/>
      <c r="X6" s="452"/>
      <c r="Y6" s="452"/>
      <c r="Z6" s="452"/>
      <c r="AA6" s="452"/>
      <c r="AB6" s="452"/>
      <c r="AC6" s="452"/>
      <c r="AD6" s="452"/>
      <c r="AE6" s="452"/>
      <c r="AF6" s="452"/>
      <c r="AG6" s="452"/>
      <c r="AH6" s="452"/>
      <c r="AI6" s="452"/>
      <c r="AJ6" s="452"/>
      <c r="AK6" s="452"/>
      <c r="AL6" s="452"/>
      <c r="AM6" s="452"/>
      <c r="AN6" s="452"/>
      <c r="AO6" s="452"/>
      <c r="AP6" s="452"/>
      <c r="AQ6" s="452"/>
      <c r="AR6" s="452"/>
      <c r="AS6" s="452"/>
      <c r="AT6" s="452"/>
      <c r="AU6" s="452"/>
      <c r="AV6" s="452"/>
    </row>
    <row r="7" spans="1:49" ht="57" customHeight="1">
      <c r="A7" s="454" t="s">
        <v>7</v>
      </c>
      <c r="B7" s="454"/>
      <c r="C7" s="455" t="s">
        <v>40</v>
      </c>
      <c r="D7" s="455" t="s">
        <v>41</v>
      </c>
      <c r="E7" s="455" t="s">
        <v>42</v>
      </c>
      <c r="F7" s="455" t="s">
        <v>12</v>
      </c>
      <c r="G7" s="455"/>
      <c r="H7" s="455"/>
      <c r="I7" s="455"/>
      <c r="J7" s="455" t="s">
        <v>1</v>
      </c>
      <c r="K7" s="455" t="s">
        <v>2</v>
      </c>
      <c r="L7" s="499" t="s">
        <v>1086</v>
      </c>
      <c r="M7" s="500"/>
      <c r="N7" s="500"/>
      <c r="O7" s="500"/>
      <c r="P7" s="500"/>
      <c r="Q7" s="500"/>
      <c r="R7" s="500"/>
      <c r="S7" s="500"/>
      <c r="T7" s="500"/>
      <c r="U7" s="500"/>
      <c r="V7" s="501"/>
      <c r="W7" s="344" t="s">
        <v>1010</v>
      </c>
      <c r="X7" s="495" t="s">
        <v>1023</v>
      </c>
      <c r="Y7" s="489" t="s">
        <v>880</v>
      </c>
      <c r="Z7" s="661"/>
      <c r="AA7" s="658" t="s">
        <v>881</v>
      </c>
      <c r="AB7" s="659"/>
      <c r="AC7" s="658" t="s">
        <v>882</v>
      </c>
      <c r="AD7" s="659"/>
      <c r="AE7" s="489"/>
      <c r="AF7" s="661"/>
      <c r="AG7" s="495" t="s">
        <v>1024</v>
      </c>
      <c r="AH7" s="495"/>
      <c r="AI7" s="495"/>
      <c r="AJ7" s="495"/>
      <c r="AK7" s="495"/>
      <c r="AL7" s="483" t="s">
        <v>885</v>
      </c>
      <c r="AM7" s="484"/>
      <c r="AN7" s="484"/>
      <c r="AO7" s="484"/>
      <c r="AP7" s="485"/>
      <c r="AQ7" s="489" t="s">
        <v>886</v>
      </c>
      <c r="AR7" s="492" t="s">
        <v>887</v>
      </c>
      <c r="AS7" s="493"/>
      <c r="AT7" s="493"/>
      <c r="AU7" s="494"/>
      <c r="AV7" s="495" t="s">
        <v>888</v>
      </c>
      <c r="AW7" s="335"/>
    </row>
    <row r="8" spans="1:49" ht="26.25" customHeight="1">
      <c r="A8" s="454"/>
      <c r="B8" s="454"/>
      <c r="C8" s="455"/>
      <c r="D8" s="455"/>
      <c r="E8" s="455"/>
      <c r="F8" s="455" t="s">
        <v>13</v>
      </c>
      <c r="G8" s="455" t="s">
        <v>14</v>
      </c>
      <c r="H8" s="455" t="s">
        <v>15</v>
      </c>
      <c r="I8" s="455"/>
      <c r="J8" s="455"/>
      <c r="K8" s="455"/>
      <c r="L8" s="502"/>
      <c r="M8" s="503"/>
      <c r="N8" s="503"/>
      <c r="O8" s="503"/>
      <c r="P8" s="503"/>
      <c r="Q8" s="503"/>
      <c r="R8" s="503"/>
      <c r="S8" s="503"/>
      <c r="T8" s="503"/>
      <c r="U8" s="503"/>
      <c r="V8" s="504"/>
      <c r="W8" s="336"/>
      <c r="X8" s="663"/>
      <c r="Y8" s="662"/>
      <c r="Z8" s="662"/>
      <c r="AA8" s="660"/>
      <c r="AB8" s="660"/>
      <c r="AC8" s="660"/>
      <c r="AD8" s="660"/>
      <c r="AE8" s="662"/>
      <c r="AF8" s="662"/>
      <c r="AG8" s="497"/>
      <c r="AH8" s="497"/>
      <c r="AI8" s="497"/>
      <c r="AJ8" s="497"/>
      <c r="AK8" s="497"/>
      <c r="AL8" s="486"/>
      <c r="AM8" s="487"/>
      <c r="AN8" s="487"/>
      <c r="AO8" s="487"/>
      <c r="AP8" s="488"/>
      <c r="AQ8" s="490"/>
      <c r="AR8" s="498" t="s">
        <v>889</v>
      </c>
      <c r="AS8" s="498" t="s">
        <v>480</v>
      </c>
      <c r="AT8" s="456" t="s">
        <v>890</v>
      </c>
      <c r="AU8" s="456"/>
      <c r="AV8" s="496"/>
      <c r="AW8" s="335"/>
    </row>
    <row r="9" spans="1:49" ht="33" customHeight="1">
      <c r="A9" s="454"/>
      <c r="B9" s="454"/>
      <c r="C9" s="455"/>
      <c r="D9" s="455"/>
      <c r="E9" s="455"/>
      <c r="F9" s="455"/>
      <c r="G9" s="455"/>
      <c r="H9" s="7" t="s">
        <v>16</v>
      </c>
      <c r="I9" s="7" t="s">
        <v>17</v>
      </c>
      <c r="J9" s="455"/>
      <c r="K9" s="455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26" t="s">
        <v>351</v>
      </c>
      <c r="X9" s="226" t="s">
        <v>891</v>
      </c>
      <c r="Y9" s="192" t="s">
        <v>892</v>
      </c>
      <c r="Z9" s="192" t="s">
        <v>893</v>
      </c>
      <c r="AA9" s="227" t="s">
        <v>892</v>
      </c>
      <c r="AB9" s="226" t="s">
        <v>893</v>
      </c>
      <c r="AC9" s="226" t="s">
        <v>894</v>
      </c>
      <c r="AD9" s="226" t="s">
        <v>893</v>
      </c>
      <c r="AE9" s="192" t="s">
        <v>894</v>
      </c>
      <c r="AF9" s="192" t="s">
        <v>893</v>
      </c>
      <c r="AG9" s="227" t="s">
        <v>1013</v>
      </c>
      <c r="AH9" s="324" t="s">
        <v>896</v>
      </c>
      <c r="AI9" s="228" t="s">
        <v>897</v>
      </c>
      <c r="AJ9" s="324" t="s">
        <v>898</v>
      </c>
      <c r="AK9" s="226" t="s">
        <v>899</v>
      </c>
      <c r="AL9" s="226" t="s">
        <v>900</v>
      </c>
      <c r="AM9" s="226" t="s">
        <v>901</v>
      </c>
      <c r="AN9" s="226" t="s">
        <v>902</v>
      </c>
      <c r="AO9" s="226" t="s">
        <v>898</v>
      </c>
      <c r="AP9" s="226" t="s">
        <v>899</v>
      </c>
      <c r="AQ9" s="491"/>
      <c r="AR9" s="498"/>
      <c r="AS9" s="498"/>
      <c r="AT9" s="192" t="s">
        <v>903</v>
      </c>
      <c r="AU9" s="229" t="s">
        <v>904</v>
      </c>
      <c r="AV9" s="497"/>
    </row>
    <row r="10" spans="1:49" s="189" customFormat="1" ht="14.25" customHeight="1">
      <c r="A10" s="457">
        <v>1</v>
      </c>
      <c r="B10" s="458"/>
      <c r="C10" s="187">
        <v>2</v>
      </c>
      <c r="D10" s="187">
        <v>3</v>
      </c>
      <c r="E10" s="187">
        <v>4</v>
      </c>
      <c r="F10" s="187">
        <v>5</v>
      </c>
      <c r="G10" s="187">
        <v>6</v>
      </c>
      <c r="H10" s="187">
        <v>7</v>
      </c>
      <c r="I10" s="187">
        <v>8</v>
      </c>
      <c r="J10" s="187">
        <v>9</v>
      </c>
      <c r="K10" s="187">
        <v>10</v>
      </c>
      <c r="L10" s="187">
        <v>11</v>
      </c>
      <c r="M10" s="187">
        <v>12</v>
      </c>
      <c r="N10" s="187">
        <v>16</v>
      </c>
      <c r="O10" s="187">
        <v>17</v>
      </c>
      <c r="P10" s="187">
        <v>18</v>
      </c>
      <c r="Q10" s="187">
        <v>3</v>
      </c>
      <c r="R10" s="7">
        <v>3</v>
      </c>
      <c r="S10" s="187">
        <v>21</v>
      </c>
      <c r="T10" s="187">
        <v>22</v>
      </c>
      <c r="U10" s="187">
        <v>23</v>
      </c>
      <c r="V10" s="187">
        <v>4</v>
      </c>
      <c r="W10" s="187">
        <v>5</v>
      </c>
      <c r="X10" s="187">
        <v>6</v>
      </c>
      <c r="Y10" s="187">
        <v>7</v>
      </c>
      <c r="Z10" s="187">
        <v>8</v>
      </c>
      <c r="AA10" s="187">
        <v>9</v>
      </c>
      <c r="AB10" s="187">
        <v>10</v>
      </c>
      <c r="AC10" s="187">
        <v>11</v>
      </c>
      <c r="AD10" s="187">
        <v>12</v>
      </c>
      <c r="AE10" s="187">
        <v>7</v>
      </c>
      <c r="AF10" s="187">
        <v>8</v>
      </c>
      <c r="AG10" s="187">
        <v>9</v>
      </c>
      <c r="AH10" s="187">
        <v>10</v>
      </c>
      <c r="AI10" s="188">
        <v>11</v>
      </c>
      <c r="AJ10" s="187">
        <v>12</v>
      </c>
      <c r="AK10" s="188">
        <v>10</v>
      </c>
      <c r="AL10" s="187">
        <v>11</v>
      </c>
      <c r="AM10" s="188">
        <v>15</v>
      </c>
      <c r="AN10" s="187">
        <v>16</v>
      </c>
      <c r="AO10" s="188">
        <v>17</v>
      </c>
      <c r="AP10" s="187">
        <v>12</v>
      </c>
      <c r="AQ10" s="188">
        <v>13</v>
      </c>
      <c r="AR10" s="187">
        <v>14</v>
      </c>
      <c r="AS10" s="188">
        <v>15</v>
      </c>
      <c r="AT10" s="187">
        <v>16</v>
      </c>
      <c r="AU10" s="188">
        <v>17</v>
      </c>
      <c r="AV10" s="302">
        <v>18</v>
      </c>
    </row>
    <row r="11" spans="1:49" ht="23.25" customHeight="1">
      <c r="A11" s="204"/>
      <c r="B11" s="164"/>
      <c r="C11" s="174" t="s">
        <v>917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97"/>
      <c r="X11" s="197"/>
      <c r="Y11" s="197"/>
      <c r="Z11" s="197"/>
      <c r="AA11" s="197"/>
      <c r="AB11" s="197"/>
      <c r="AC11" s="197"/>
      <c r="AD11" s="197"/>
      <c r="AE11" s="197"/>
      <c r="AF11" s="197"/>
      <c r="AG11" s="197"/>
      <c r="AH11" s="198"/>
      <c r="AI11" s="198"/>
      <c r="AJ11" s="198"/>
      <c r="AK11" s="197"/>
      <c r="AL11" s="197"/>
      <c r="AM11" s="197"/>
      <c r="AN11" s="197"/>
      <c r="AO11" s="197"/>
      <c r="AP11" s="197"/>
      <c r="AQ11" s="197"/>
      <c r="AR11" s="197"/>
      <c r="AS11" s="197"/>
      <c r="AT11" s="197"/>
      <c r="AU11" s="198"/>
      <c r="AV11" s="327"/>
    </row>
    <row r="12" spans="1:49" ht="15.75" hidden="1" customHeight="1">
      <c r="A12" s="459" t="s">
        <v>23</v>
      </c>
      <c r="B12" s="460"/>
      <c r="C12" s="460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0"/>
      <c r="R12" s="460"/>
      <c r="S12" s="460"/>
      <c r="T12" s="460"/>
      <c r="U12" s="460"/>
      <c r="V12" s="460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  <c r="AT12" s="461"/>
      <c r="AU12" s="461"/>
      <c r="AV12" s="462"/>
    </row>
    <row r="13" spans="1:49" ht="15.75" hidden="1" customHeight="1">
      <c r="A13" s="463" t="s">
        <v>24</v>
      </c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6"/>
    </row>
    <row r="14" spans="1:49" ht="15.75" hidden="1" customHeight="1">
      <c r="A14" s="467" t="s">
        <v>150</v>
      </c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9"/>
      <c r="X14" s="469"/>
      <c r="Y14" s="469"/>
      <c r="Z14" s="469"/>
      <c r="AA14" s="469"/>
      <c r="AB14" s="469"/>
      <c r="AC14" s="469"/>
      <c r="AD14" s="469"/>
      <c r="AE14" s="469"/>
      <c r="AF14" s="469"/>
      <c r="AG14" s="469"/>
      <c r="AH14" s="469"/>
      <c r="AI14" s="469"/>
      <c r="AJ14" s="469"/>
      <c r="AK14" s="469"/>
      <c r="AL14" s="469"/>
      <c r="AM14" s="469"/>
      <c r="AN14" s="469"/>
      <c r="AO14" s="469"/>
      <c r="AP14" s="469"/>
      <c r="AQ14" s="469"/>
      <c r="AR14" s="469"/>
      <c r="AS14" s="469"/>
      <c r="AT14" s="469"/>
      <c r="AU14" s="469"/>
      <c r="AV14" s="470"/>
    </row>
    <row r="15" spans="1:49" ht="19.5" customHeight="1">
      <c r="A15" s="471"/>
      <c r="B15" s="474" t="s">
        <v>151</v>
      </c>
      <c r="C15" s="656" t="s">
        <v>63</v>
      </c>
      <c r="D15" s="474" t="s">
        <v>257</v>
      </c>
      <c r="E15" s="476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517">
        <v>2021</v>
      </c>
      <c r="K15" s="517">
        <v>2023</v>
      </c>
      <c r="L15" s="515">
        <v>6.8157399999999999</v>
      </c>
      <c r="M15" s="515">
        <f>Q20+R20+S20+T20</f>
        <v>6809</v>
      </c>
      <c r="N15" s="5">
        <v>0</v>
      </c>
      <c r="O15" s="5">
        <v>0</v>
      </c>
      <c r="P15" s="5">
        <v>7.1999999999999998E-3</v>
      </c>
      <c r="Q15" s="5">
        <v>0</v>
      </c>
      <c r="R15" s="307">
        <v>6809</v>
      </c>
      <c r="S15" s="5">
        <v>0</v>
      </c>
      <c r="T15" s="5">
        <v>0</v>
      </c>
      <c r="U15" s="5">
        <f t="shared" ref="U15:U26" si="0">SUM(N15:T15)</f>
        <v>6809.0072</v>
      </c>
      <c r="V15" s="7" t="s">
        <v>3</v>
      </c>
      <c r="W15" s="93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5">
        <v>0</v>
      </c>
      <c r="AI15" s="5">
        <v>0</v>
      </c>
      <c r="AJ15" s="5">
        <v>0</v>
      </c>
      <c r="AK15" s="93">
        <v>0</v>
      </c>
      <c r="AL15" s="93">
        <v>0</v>
      </c>
      <c r="AM15" s="93">
        <v>0</v>
      </c>
      <c r="AN15" s="93">
        <v>0</v>
      </c>
      <c r="AO15" s="93">
        <v>0</v>
      </c>
      <c r="AP15" s="93">
        <v>0</v>
      </c>
      <c r="AQ15" s="93">
        <v>0</v>
      </c>
      <c r="AR15" s="93">
        <v>0</v>
      </c>
      <c r="AS15" s="93">
        <v>0</v>
      </c>
      <c r="AT15" s="93">
        <v>0</v>
      </c>
      <c r="AU15" s="5">
        <v>0</v>
      </c>
      <c r="AV15" s="302"/>
    </row>
    <row r="16" spans="1:49" ht="35.25" customHeight="1">
      <c r="A16" s="472"/>
      <c r="B16" s="474"/>
      <c r="C16" s="656"/>
      <c r="D16" s="474"/>
      <c r="E16" s="476"/>
      <c r="F16" s="6" t="s">
        <v>19</v>
      </c>
      <c r="G16" s="6" t="s">
        <v>22</v>
      </c>
      <c r="H16" s="10" t="s">
        <v>59</v>
      </c>
      <c r="I16" s="6" t="s">
        <v>56</v>
      </c>
      <c r="J16" s="517"/>
      <c r="K16" s="517"/>
      <c r="L16" s="515"/>
      <c r="M16" s="515"/>
      <c r="N16" s="5">
        <v>0</v>
      </c>
      <c r="O16" s="5">
        <v>0</v>
      </c>
      <c r="P16" s="5">
        <v>0</v>
      </c>
      <c r="Q16" s="5">
        <v>0</v>
      </c>
      <c r="R16" s="46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3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5">
        <v>0</v>
      </c>
      <c r="AI16" s="5">
        <v>0</v>
      </c>
      <c r="AJ16" s="5">
        <v>0</v>
      </c>
      <c r="AK16" s="93">
        <v>0</v>
      </c>
      <c r="AL16" s="93">
        <v>0</v>
      </c>
      <c r="AM16" s="93">
        <v>0</v>
      </c>
      <c r="AN16" s="93">
        <v>0</v>
      </c>
      <c r="AO16" s="93">
        <v>0</v>
      </c>
      <c r="AP16" s="93">
        <v>0</v>
      </c>
      <c r="AQ16" s="93">
        <v>0</v>
      </c>
      <c r="AR16" s="93">
        <v>0</v>
      </c>
      <c r="AS16" s="93">
        <v>0</v>
      </c>
      <c r="AT16" s="93">
        <v>0</v>
      </c>
      <c r="AU16" s="5">
        <v>0</v>
      </c>
      <c r="AV16" s="302"/>
    </row>
    <row r="17" spans="1:48" ht="19.5" customHeight="1">
      <c r="A17" s="472"/>
      <c r="B17" s="474"/>
      <c r="C17" s="656"/>
      <c r="D17" s="474"/>
      <c r="E17" s="476"/>
      <c r="F17" s="476" t="s">
        <v>39</v>
      </c>
      <c r="G17" s="476" t="s">
        <v>21</v>
      </c>
      <c r="H17" s="476" t="s">
        <v>59</v>
      </c>
      <c r="I17" s="476" t="s">
        <v>366</v>
      </c>
      <c r="J17" s="517"/>
      <c r="K17" s="517"/>
      <c r="L17" s="515"/>
      <c r="M17" s="515"/>
      <c r="N17" s="5">
        <v>0</v>
      </c>
      <c r="O17" s="5">
        <v>0</v>
      </c>
      <c r="P17" s="5">
        <v>0</v>
      </c>
      <c r="Q17" s="5">
        <v>0</v>
      </c>
      <c r="R17" s="46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93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5">
        <v>0</v>
      </c>
      <c r="AI17" s="5">
        <v>0</v>
      </c>
      <c r="AJ17" s="5">
        <v>0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0</v>
      </c>
      <c r="AS17" s="93">
        <v>0</v>
      </c>
      <c r="AT17" s="93">
        <v>0</v>
      </c>
      <c r="AU17" s="5">
        <v>0</v>
      </c>
      <c r="AV17" s="302"/>
    </row>
    <row r="18" spans="1:48" ht="19.5" customHeight="1">
      <c r="A18" s="472"/>
      <c r="B18" s="474"/>
      <c r="C18" s="656"/>
      <c r="D18" s="474"/>
      <c r="E18" s="476"/>
      <c r="F18" s="476"/>
      <c r="G18" s="476"/>
      <c r="H18" s="476"/>
      <c r="I18" s="476"/>
      <c r="J18" s="517"/>
      <c r="K18" s="517"/>
      <c r="L18" s="515"/>
      <c r="M18" s="515"/>
      <c r="N18" s="5">
        <v>0</v>
      </c>
      <c r="O18" s="5">
        <v>0</v>
      </c>
      <c r="P18" s="5">
        <v>0</v>
      </c>
      <c r="Q18" s="5">
        <v>0</v>
      </c>
      <c r="R18" s="46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3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5">
        <v>0</v>
      </c>
      <c r="AI18" s="5">
        <v>0</v>
      </c>
      <c r="AJ18" s="5">
        <v>0</v>
      </c>
      <c r="AK18" s="93">
        <v>0</v>
      </c>
      <c r="AL18" s="93">
        <v>0</v>
      </c>
      <c r="AM18" s="93">
        <v>0</v>
      </c>
      <c r="AN18" s="93">
        <v>0</v>
      </c>
      <c r="AO18" s="93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5">
        <v>0</v>
      </c>
      <c r="AV18" s="302"/>
    </row>
    <row r="19" spans="1:48" ht="18" customHeight="1">
      <c r="A19" s="472"/>
      <c r="B19" s="474"/>
      <c r="C19" s="656"/>
      <c r="D19" s="474"/>
      <c r="E19" s="476"/>
      <c r="F19" s="476"/>
      <c r="G19" s="476"/>
      <c r="H19" s="476"/>
      <c r="I19" s="476"/>
      <c r="J19" s="517"/>
      <c r="K19" s="517"/>
      <c r="L19" s="515"/>
      <c r="M19" s="515"/>
      <c r="N19" s="5">
        <v>0</v>
      </c>
      <c r="O19" s="5">
        <v>0</v>
      </c>
      <c r="P19" s="5">
        <v>0</v>
      </c>
      <c r="Q19" s="5">
        <v>0</v>
      </c>
      <c r="R19" s="46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3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5">
        <v>0</v>
      </c>
      <c r="AI19" s="5">
        <v>0</v>
      </c>
      <c r="AJ19" s="5">
        <v>0</v>
      </c>
      <c r="AK19" s="93">
        <v>0</v>
      </c>
      <c r="AL19" s="93">
        <v>0</v>
      </c>
      <c r="AM19" s="93">
        <v>0</v>
      </c>
      <c r="AN19" s="93">
        <v>0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0</v>
      </c>
      <c r="AU19" s="5">
        <v>0</v>
      </c>
      <c r="AV19" s="302"/>
    </row>
    <row r="20" spans="1:48" ht="17.25" customHeight="1">
      <c r="A20" s="472"/>
      <c r="B20" s="474"/>
      <c r="C20" s="656"/>
      <c r="D20" s="474"/>
      <c r="E20" s="476"/>
      <c r="F20" s="476"/>
      <c r="G20" s="476"/>
      <c r="H20" s="476"/>
      <c r="I20" s="476"/>
      <c r="J20" s="517"/>
      <c r="K20" s="517"/>
      <c r="L20" s="515"/>
      <c r="M20" s="515"/>
      <c r="N20" s="230">
        <f t="shared" ref="N20:T20" si="1">SUM(N15:N19)</f>
        <v>0</v>
      </c>
      <c r="O20" s="230">
        <f t="shared" si="1"/>
        <v>0</v>
      </c>
      <c r="P20" s="230">
        <f t="shared" si="1"/>
        <v>7.1999999999999998E-3</v>
      </c>
      <c r="Q20" s="230">
        <f>SUM(Q15:Q19)</f>
        <v>0</v>
      </c>
      <c r="R20" s="428">
        <f t="shared" si="1"/>
        <v>6809</v>
      </c>
      <c r="S20" s="230">
        <f t="shared" si="1"/>
        <v>0</v>
      </c>
      <c r="T20" s="230">
        <f t="shared" si="1"/>
        <v>0</v>
      </c>
      <c r="U20" s="231">
        <f t="shared" si="0"/>
        <v>6809.0072</v>
      </c>
      <c r="V20" s="231" t="s">
        <v>11</v>
      </c>
      <c r="W20" s="193">
        <f>SUM(W15:W19)</f>
        <v>0</v>
      </c>
      <c r="X20" s="175">
        <f t="shared" ref="X20:AU20" si="2">SUM(X15:X19)</f>
        <v>0</v>
      </c>
      <c r="Y20" s="175">
        <f t="shared" si="2"/>
        <v>0</v>
      </c>
      <c r="Z20" s="175">
        <f t="shared" si="2"/>
        <v>0</v>
      </c>
      <c r="AA20" s="175">
        <f t="shared" si="2"/>
        <v>0</v>
      </c>
      <c r="AB20" s="175">
        <f t="shared" si="2"/>
        <v>0</v>
      </c>
      <c r="AC20" s="175">
        <f t="shared" si="2"/>
        <v>0</v>
      </c>
      <c r="AD20" s="175">
        <f t="shared" si="2"/>
        <v>0</v>
      </c>
      <c r="AE20" s="175">
        <f t="shared" si="2"/>
        <v>0</v>
      </c>
      <c r="AF20" s="175">
        <f t="shared" si="2"/>
        <v>0</v>
      </c>
      <c r="AG20" s="175">
        <f t="shared" si="2"/>
        <v>0</v>
      </c>
      <c r="AH20" s="230">
        <f t="shared" si="2"/>
        <v>0</v>
      </c>
      <c r="AI20" s="230">
        <f t="shared" si="2"/>
        <v>0</v>
      </c>
      <c r="AJ20" s="230">
        <f t="shared" si="2"/>
        <v>0</v>
      </c>
      <c r="AK20" s="193">
        <f t="shared" si="2"/>
        <v>0</v>
      </c>
      <c r="AL20" s="193">
        <f t="shared" si="2"/>
        <v>0</v>
      </c>
      <c r="AM20" s="193">
        <f t="shared" si="2"/>
        <v>0</v>
      </c>
      <c r="AN20" s="193">
        <f t="shared" si="2"/>
        <v>0</v>
      </c>
      <c r="AO20" s="193">
        <f t="shared" si="2"/>
        <v>0</v>
      </c>
      <c r="AP20" s="193">
        <f t="shared" si="2"/>
        <v>0</v>
      </c>
      <c r="AQ20" s="193">
        <f t="shared" si="2"/>
        <v>0</v>
      </c>
      <c r="AR20" s="193">
        <f t="shared" si="2"/>
        <v>0</v>
      </c>
      <c r="AS20" s="193">
        <f t="shared" si="2"/>
        <v>0</v>
      </c>
      <c r="AT20" s="193">
        <f t="shared" si="2"/>
        <v>0</v>
      </c>
      <c r="AU20" s="230">
        <f t="shared" si="2"/>
        <v>0</v>
      </c>
      <c r="AV20" s="328"/>
    </row>
    <row r="21" spans="1:48" ht="15.75" customHeight="1">
      <c r="A21" s="472"/>
      <c r="B21" s="516" t="s">
        <v>152</v>
      </c>
      <c r="C21" s="656" t="s">
        <v>64</v>
      </c>
      <c r="D21" s="474" t="s">
        <v>257</v>
      </c>
      <c r="E21" s="476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517">
        <v>2023</v>
      </c>
      <c r="K21" s="517">
        <v>2023</v>
      </c>
      <c r="L21" s="515">
        <v>2.5399099999999999</v>
      </c>
      <c r="M21" s="515">
        <f>Q26+R26+S26+T26</f>
        <v>1518.02314</v>
      </c>
      <c r="N21" s="4">
        <v>0</v>
      </c>
      <c r="O21" s="4">
        <v>0</v>
      </c>
      <c r="P21" s="4">
        <v>0</v>
      </c>
      <c r="Q21" s="4">
        <v>1.0231399999999999</v>
      </c>
      <c r="R21" s="317">
        <v>1517</v>
      </c>
      <c r="S21" s="4">
        <v>0</v>
      </c>
      <c r="T21" s="4">
        <v>0</v>
      </c>
      <c r="U21" s="5">
        <f t="shared" si="0"/>
        <v>1518.02314</v>
      </c>
      <c r="V21" s="7" t="s">
        <v>3</v>
      </c>
      <c r="W21" s="191">
        <v>1023.14</v>
      </c>
      <c r="X21" s="85">
        <v>0</v>
      </c>
      <c r="Y21" s="85">
        <v>0</v>
      </c>
      <c r="Z21" s="85">
        <v>0</v>
      </c>
      <c r="AA21" s="85">
        <v>0</v>
      </c>
      <c r="AB21" s="85">
        <v>0</v>
      </c>
      <c r="AC21" s="85">
        <v>0</v>
      </c>
      <c r="AD21" s="85">
        <v>0</v>
      </c>
      <c r="AE21" s="85">
        <v>0</v>
      </c>
      <c r="AF21" s="85">
        <v>0</v>
      </c>
      <c r="AG21" s="85">
        <v>0</v>
      </c>
      <c r="AH21" s="4">
        <v>0</v>
      </c>
      <c r="AI21" s="4">
        <v>0</v>
      </c>
      <c r="AJ21" s="4">
        <v>0</v>
      </c>
      <c r="AK21" s="191">
        <v>0</v>
      </c>
      <c r="AL21" s="191">
        <v>0</v>
      </c>
      <c r="AM21" s="191">
        <v>0</v>
      </c>
      <c r="AN21" s="191">
        <v>0</v>
      </c>
      <c r="AO21" s="191">
        <v>0</v>
      </c>
      <c r="AP21" s="191">
        <v>0</v>
      </c>
      <c r="AQ21" s="191">
        <v>0</v>
      </c>
      <c r="AR21" s="191">
        <v>0</v>
      </c>
      <c r="AS21" s="191">
        <v>0</v>
      </c>
      <c r="AT21" s="191">
        <v>0</v>
      </c>
      <c r="AU21" s="4">
        <v>0</v>
      </c>
      <c r="AV21" s="636" t="s">
        <v>997</v>
      </c>
    </row>
    <row r="22" spans="1:48" ht="34.5" customHeight="1">
      <c r="A22" s="472"/>
      <c r="B22" s="516"/>
      <c r="C22" s="656"/>
      <c r="D22" s="474"/>
      <c r="E22" s="476"/>
      <c r="F22" s="6" t="s">
        <v>19</v>
      </c>
      <c r="G22" s="6" t="s">
        <v>22</v>
      </c>
      <c r="H22" s="10" t="s">
        <v>59</v>
      </c>
      <c r="I22" s="6" t="s">
        <v>58</v>
      </c>
      <c r="J22" s="517"/>
      <c r="K22" s="517"/>
      <c r="L22" s="515"/>
      <c r="M22" s="515"/>
      <c r="N22" s="4">
        <v>0</v>
      </c>
      <c r="O22" s="4">
        <v>0</v>
      </c>
      <c r="P22" s="4">
        <v>0</v>
      </c>
      <c r="Q22" s="4">
        <v>0</v>
      </c>
      <c r="R22" s="42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1">
        <v>0</v>
      </c>
      <c r="X22" s="85">
        <v>0</v>
      </c>
      <c r="Y22" s="85">
        <v>0</v>
      </c>
      <c r="Z22" s="85">
        <v>0</v>
      </c>
      <c r="AA22" s="85">
        <v>0</v>
      </c>
      <c r="AB22" s="85">
        <v>0</v>
      </c>
      <c r="AC22" s="85">
        <v>0</v>
      </c>
      <c r="AD22" s="85">
        <v>0</v>
      </c>
      <c r="AE22" s="85">
        <v>0</v>
      </c>
      <c r="AF22" s="85">
        <v>0</v>
      </c>
      <c r="AG22" s="85">
        <v>0</v>
      </c>
      <c r="AH22" s="4">
        <v>0</v>
      </c>
      <c r="AI22" s="4">
        <v>0</v>
      </c>
      <c r="AJ22" s="4">
        <v>0</v>
      </c>
      <c r="AK22" s="191">
        <v>0</v>
      </c>
      <c r="AL22" s="191">
        <v>0</v>
      </c>
      <c r="AM22" s="191">
        <v>0</v>
      </c>
      <c r="AN22" s="191">
        <v>0</v>
      </c>
      <c r="AO22" s="191">
        <v>0</v>
      </c>
      <c r="AP22" s="191">
        <v>0</v>
      </c>
      <c r="AQ22" s="191">
        <v>0</v>
      </c>
      <c r="AR22" s="191">
        <v>0</v>
      </c>
      <c r="AS22" s="191">
        <v>0</v>
      </c>
      <c r="AT22" s="191">
        <v>0</v>
      </c>
      <c r="AU22" s="4">
        <v>0</v>
      </c>
      <c r="AV22" s="637"/>
    </row>
    <row r="23" spans="1:48" ht="15.75" customHeight="1">
      <c r="A23" s="472"/>
      <c r="B23" s="516"/>
      <c r="C23" s="656"/>
      <c r="D23" s="474"/>
      <c r="E23" s="476"/>
      <c r="F23" s="476" t="s">
        <v>39</v>
      </c>
      <c r="G23" s="476" t="s">
        <v>21</v>
      </c>
      <c r="H23" s="476" t="s">
        <v>59</v>
      </c>
      <c r="I23" s="476" t="s">
        <v>303</v>
      </c>
      <c r="J23" s="517"/>
      <c r="K23" s="517"/>
      <c r="L23" s="515"/>
      <c r="M23" s="515"/>
      <c r="N23" s="4">
        <v>0</v>
      </c>
      <c r="O23" s="4">
        <v>0</v>
      </c>
      <c r="P23" s="4">
        <v>0</v>
      </c>
      <c r="Q23" s="4">
        <v>0</v>
      </c>
      <c r="R23" s="42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1">
        <v>0</v>
      </c>
      <c r="X23" s="85">
        <v>0</v>
      </c>
      <c r="Y23" s="85">
        <v>0</v>
      </c>
      <c r="Z23" s="85">
        <v>0</v>
      </c>
      <c r="AA23" s="85">
        <v>0</v>
      </c>
      <c r="AB23" s="85">
        <v>0</v>
      </c>
      <c r="AC23" s="85">
        <v>0</v>
      </c>
      <c r="AD23" s="85">
        <v>0</v>
      </c>
      <c r="AE23" s="85">
        <v>0</v>
      </c>
      <c r="AF23" s="85">
        <v>0</v>
      </c>
      <c r="AG23" s="85">
        <v>0</v>
      </c>
      <c r="AH23" s="4">
        <v>0</v>
      </c>
      <c r="AI23" s="4">
        <v>0</v>
      </c>
      <c r="AJ23" s="4">
        <v>0</v>
      </c>
      <c r="AK23" s="191">
        <v>0</v>
      </c>
      <c r="AL23" s="191">
        <v>0</v>
      </c>
      <c r="AM23" s="191">
        <v>0</v>
      </c>
      <c r="AN23" s="191">
        <v>0</v>
      </c>
      <c r="AO23" s="191">
        <v>0</v>
      </c>
      <c r="AP23" s="191">
        <v>0</v>
      </c>
      <c r="AQ23" s="191">
        <v>0</v>
      </c>
      <c r="AR23" s="191">
        <v>0</v>
      </c>
      <c r="AS23" s="191">
        <v>0</v>
      </c>
      <c r="AT23" s="191">
        <v>0</v>
      </c>
      <c r="AU23" s="4">
        <v>0</v>
      </c>
      <c r="AV23" s="637"/>
    </row>
    <row r="24" spans="1:48" ht="15.75" customHeight="1">
      <c r="A24" s="472"/>
      <c r="B24" s="516"/>
      <c r="C24" s="656"/>
      <c r="D24" s="474"/>
      <c r="E24" s="476"/>
      <c r="F24" s="476"/>
      <c r="G24" s="476"/>
      <c r="H24" s="476"/>
      <c r="I24" s="476"/>
      <c r="J24" s="517"/>
      <c r="K24" s="517"/>
      <c r="L24" s="515"/>
      <c r="M24" s="515"/>
      <c r="N24" s="4">
        <v>0</v>
      </c>
      <c r="O24" s="4">
        <v>0</v>
      </c>
      <c r="P24" s="4">
        <v>0</v>
      </c>
      <c r="Q24" s="4">
        <v>0</v>
      </c>
      <c r="R24" s="42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1">
        <v>0</v>
      </c>
      <c r="X24" s="85">
        <v>0</v>
      </c>
      <c r="Y24" s="85">
        <v>0</v>
      </c>
      <c r="Z24" s="85">
        <v>0</v>
      </c>
      <c r="AA24" s="85">
        <v>0</v>
      </c>
      <c r="AB24" s="85">
        <v>0</v>
      </c>
      <c r="AC24" s="85">
        <v>0</v>
      </c>
      <c r="AD24" s="85">
        <v>0</v>
      </c>
      <c r="AE24" s="85">
        <v>0</v>
      </c>
      <c r="AF24" s="85">
        <v>0</v>
      </c>
      <c r="AG24" s="85">
        <v>0</v>
      </c>
      <c r="AH24" s="4">
        <v>0</v>
      </c>
      <c r="AI24" s="4">
        <v>0</v>
      </c>
      <c r="AJ24" s="4">
        <v>0</v>
      </c>
      <c r="AK24" s="191">
        <v>0</v>
      </c>
      <c r="AL24" s="191">
        <v>0</v>
      </c>
      <c r="AM24" s="191">
        <v>0</v>
      </c>
      <c r="AN24" s="191">
        <v>0</v>
      </c>
      <c r="AO24" s="191">
        <v>0</v>
      </c>
      <c r="AP24" s="191">
        <v>0</v>
      </c>
      <c r="AQ24" s="191">
        <v>0</v>
      </c>
      <c r="AR24" s="191">
        <v>0</v>
      </c>
      <c r="AS24" s="191">
        <v>0</v>
      </c>
      <c r="AT24" s="191">
        <v>0</v>
      </c>
      <c r="AU24" s="4">
        <v>0</v>
      </c>
      <c r="AV24" s="637"/>
    </row>
    <row r="25" spans="1:48" ht="20.25" customHeight="1">
      <c r="A25" s="472"/>
      <c r="B25" s="516"/>
      <c r="C25" s="656"/>
      <c r="D25" s="474"/>
      <c r="E25" s="476"/>
      <c r="F25" s="476"/>
      <c r="G25" s="476"/>
      <c r="H25" s="476"/>
      <c r="I25" s="476"/>
      <c r="J25" s="517"/>
      <c r="K25" s="517"/>
      <c r="L25" s="515"/>
      <c r="M25" s="515"/>
      <c r="N25" s="4">
        <v>0</v>
      </c>
      <c r="O25" s="4">
        <v>0</v>
      </c>
      <c r="P25" s="4">
        <v>0</v>
      </c>
      <c r="Q25" s="4">
        <v>0</v>
      </c>
      <c r="R25" s="42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1">
        <v>0</v>
      </c>
      <c r="X25" s="85">
        <v>0</v>
      </c>
      <c r="Y25" s="85">
        <v>0</v>
      </c>
      <c r="Z25" s="85">
        <v>0</v>
      </c>
      <c r="AA25" s="85">
        <v>0</v>
      </c>
      <c r="AB25" s="85">
        <v>0</v>
      </c>
      <c r="AC25" s="85">
        <v>0</v>
      </c>
      <c r="AD25" s="85">
        <v>0</v>
      </c>
      <c r="AE25" s="85">
        <v>0</v>
      </c>
      <c r="AF25" s="85">
        <v>0</v>
      </c>
      <c r="AG25" s="85">
        <v>0</v>
      </c>
      <c r="AH25" s="4">
        <v>0</v>
      </c>
      <c r="AI25" s="4">
        <v>0</v>
      </c>
      <c r="AJ25" s="4">
        <v>0</v>
      </c>
      <c r="AK25" s="191">
        <v>0</v>
      </c>
      <c r="AL25" s="191">
        <v>0</v>
      </c>
      <c r="AM25" s="191">
        <v>0</v>
      </c>
      <c r="AN25" s="191">
        <v>0</v>
      </c>
      <c r="AO25" s="191">
        <v>0</v>
      </c>
      <c r="AP25" s="191">
        <v>0</v>
      </c>
      <c r="AQ25" s="191">
        <v>0</v>
      </c>
      <c r="AR25" s="191">
        <v>0</v>
      </c>
      <c r="AS25" s="191">
        <v>0</v>
      </c>
      <c r="AT25" s="191">
        <v>0</v>
      </c>
      <c r="AU25" s="4">
        <v>0</v>
      </c>
      <c r="AV25" s="638"/>
    </row>
    <row r="26" spans="1:48" ht="19.5" customHeight="1">
      <c r="A26" s="473"/>
      <c r="B26" s="516"/>
      <c r="C26" s="656"/>
      <c r="D26" s="474"/>
      <c r="E26" s="476"/>
      <c r="F26" s="476"/>
      <c r="G26" s="476"/>
      <c r="H26" s="476"/>
      <c r="I26" s="476"/>
      <c r="J26" s="517"/>
      <c r="K26" s="517"/>
      <c r="L26" s="515"/>
      <c r="M26" s="515"/>
      <c r="N26" s="230">
        <f t="shared" ref="N26:T26" si="3">SUM(N21:N25)</f>
        <v>0</v>
      </c>
      <c r="O26" s="230">
        <f t="shared" si="3"/>
        <v>0</v>
      </c>
      <c r="P26" s="230">
        <f t="shared" si="3"/>
        <v>0</v>
      </c>
      <c r="Q26" s="230">
        <f t="shared" si="3"/>
        <v>1.0231399999999999</v>
      </c>
      <c r="R26" s="428">
        <f t="shared" si="3"/>
        <v>1517</v>
      </c>
      <c r="S26" s="230">
        <f t="shared" si="3"/>
        <v>0</v>
      </c>
      <c r="T26" s="230">
        <f t="shared" si="3"/>
        <v>0</v>
      </c>
      <c r="U26" s="231">
        <f t="shared" si="0"/>
        <v>1518.02314</v>
      </c>
      <c r="V26" s="231" t="s">
        <v>11</v>
      </c>
      <c r="W26" s="193">
        <f t="shared" ref="W26:AU26" si="4">SUM(W21:W25)</f>
        <v>1023.14</v>
      </c>
      <c r="X26" s="175">
        <f t="shared" si="4"/>
        <v>0</v>
      </c>
      <c r="Y26" s="175">
        <f t="shared" si="4"/>
        <v>0</v>
      </c>
      <c r="Z26" s="175">
        <f t="shared" si="4"/>
        <v>0</v>
      </c>
      <c r="AA26" s="175">
        <f t="shared" si="4"/>
        <v>0</v>
      </c>
      <c r="AB26" s="175">
        <f t="shared" si="4"/>
        <v>0</v>
      </c>
      <c r="AC26" s="175">
        <f t="shared" si="4"/>
        <v>0</v>
      </c>
      <c r="AD26" s="175">
        <f t="shared" si="4"/>
        <v>0</v>
      </c>
      <c r="AE26" s="175">
        <f t="shared" si="4"/>
        <v>0</v>
      </c>
      <c r="AF26" s="175">
        <f t="shared" si="4"/>
        <v>0</v>
      </c>
      <c r="AG26" s="175">
        <f t="shared" si="4"/>
        <v>0</v>
      </c>
      <c r="AH26" s="230">
        <f t="shared" si="4"/>
        <v>0</v>
      </c>
      <c r="AI26" s="230">
        <f t="shared" si="4"/>
        <v>0</v>
      </c>
      <c r="AJ26" s="230">
        <f t="shared" si="4"/>
        <v>0</v>
      </c>
      <c r="AK26" s="193">
        <f t="shared" si="4"/>
        <v>0</v>
      </c>
      <c r="AL26" s="193">
        <f t="shared" si="4"/>
        <v>0</v>
      </c>
      <c r="AM26" s="193">
        <f t="shared" si="4"/>
        <v>0</v>
      </c>
      <c r="AN26" s="193">
        <f t="shared" si="4"/>
        <v>0</v>
      </c>
      <c r="AO26" s="193">
        <f t="shared" si="4"/>
        <v>0</v>
      </c>
      <c r="AP26" s="193">
        <f t="shared" si="4"/>
        <v>0</v>
      </c>
      <c r="AQ26" s="193">
        <f t="shared" si="4"/>
        <v>0</v>
      </c>
      <c r="AR26" s="193">
        <f t="shared" si="4"/>
        <v>0</v>
      </c>
      <c r="AS26" s="193">
        <f t="shared" si="4"/>
        <v>0</v>
      </c>
      <c r="AT26" s="193">
        <f t="shared" si="4"/>
        <v>0</v>
      </c>
      <c r="AU26" s="230">
        <f t="shared" si="4"/>
        <v>0</v>
      </c>
      <c r="AV26" s="328"/>
    </row>
    <row r="27" spans="1:48" ht="15.75" hidden="1" customHeight="1">
      <c r="A27" s="467" t="s">
        <v>153</v>
      </c>
      <c r="B27" s="468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518"/>
      <c r="W27" s="190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188"/>
      <c r="AI27" s="188"/>
      <c r="AJ27" s="188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88"/>
      <c r="AV27" s="302"/>
    </row>
    <row r="28" spans="1:48" ht="19.5" customHeight="1">
      <c r="A28" s="471"/>
      <c r="B28" s="474" t="s">
        <v>200</v>
      </c>
      <c r="C28" s="656" t="s">
        <v>62</v>
      </c>
      <c r="D28" s="474" t="s">
        <v>260</v>
      </c>
      <c r="E28" s="476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517">
        <v>2023</v>
      </c>
      <c r="K28" s="517">
        <v>2025</v>
      </c>
      <c r="L28" s="515">
        <v>17.071010000000001</v>
      </c>
      <c r="M28" s="515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307">
        <v>1290</v>
      </c>
      <c r="S28" s="5">
        <v>1.29</v>
      </c>
      <c r="T28" s="5">
        <v>1.29</v>
      </c>
      <c r="U28" s="5">
        <f>SUM(N28:T28)</f>
        <v>1292.58</v>
      </c>
      <c r="V28" s="7" t="s">
        <v>3</v>
      </c>
      <c r="W28" s="93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5">
        <v>0</v>
      </c>
      <c r="AI28" s="5">
        <v>0</v>
      </c>
      <c r="AJ28" s="5">
        <v>0</v>
      </c>
      <c r="AK28" s="93">
        <v>0</v>
      </c>
      <c r="AL28" s="93">
        <v>0</v>
      </c>
      <c r="AM28" s="93">
        <v>0</v>
      </c>
      <c r="AN28" s="93">
        <v>0</v>
      </c>
      <c r="AO28" s="93">
        <v>0</v>
      </c>
      <c r="AP28" s="93">
        <v>0</v>
      </c>
      <c r="AQ28" s="93">
        <v>0</v>
      </c>
      <c r="AR28" s="93">
        <v>0</v>
      </c>
      <c r="AS28" s="93">
        <v>0</v>
      </c>
      <c r="AT28" s="93">
        <v>0</v>
      </c>
      <c r="AU28" s="5">
        <v>0</v>
      </c>
      <c r="AV28" s="5"/>
    </row>
    <row r="29" spans="1:48" ht="19.5" customHeight="1">
      <c r="A29" s="472"/>
      <c r="B29" s="474"/>
      <c r="C29" s="656"/>
      <c r="D29" s="474"/>
      <c r="E29" s="476"/>
      <c r="F29" s="6" t="s">
        <v>19</v>
      </c>
      <c r="G29" s="6" t="s">
        <v>22</v>
      </c>
      <c r="H29" s="10" t="s">
        <v>59</v>
      </c>
      <c r="I29" s="6" t="s">
        <v>292</v>
      </c>
      <c r="J29" s="517"/>
      <c r="K29" s="517"/>
      <c r="L29" s="515"/>
      <c r="M29" s="515"/>
      <c r="N29" s="5">
        <v>0</v>
      </c>
      <c r="O29" s="5">
        <v>0</v>
      </c>
      <c r="P29" s="5">
        <v>0</v>
      </c>
      <c r="Q29" s="5">
        <v>0</v>
      </c>
      <c r="R29" s="46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3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5">
        <v>0</v>
      </c>
      <c r="AI29" s="5">
        <v>0</v>
      </c>
      <c r="AJ29" s="5">
        <v>0</v>
      </c>
      <c r="AK29" s="93">
        <v>0</v>
      </c>
      <c r="AL29" s="93">
        <v>0</v>
      </c>
      <c r="AM29" s="93">
        <v>0</v>
      </c>
      <c r="AN29" s="93">
        <v>0</v>
      </c>
      <c r="AO29" s="93">
        <v>0</v>
      </c>
      <c r="AP29" s="93">
        <v>0</v>
      </c>
      <c r="AQ29" s="93">
        <v>0</v>
      </c>
      <c r="AR29" s="93">
        <v>0</v>
      </c>
      <c r="AS29" s="93">
        <v>0</v>
      </c>
      <c r="AT29" s="93">
        <v>0</v>
      </c>
      <c r="AU29" s="5">
        <v>0</v>
      </c>
      <c r="AV29" s="5"/>
    </row>
    <row r="30" spans="1:48" ht="19.5" customHeight="1">
      <c r="A30" s="472"/>
      <c r="B30" s="474"/>
      <c r="C30" s="656"/>
      <c r="D30" s="474"/>
      <c r="E30" s="476"/>
      <c r="F30" s="476" t="s">
        <v>39</v>
      </c>
      <c r="G30" s="476" t="s">
        <v>21</v>
      </c>
      <c r="H30" s="476" t="s">
        <v>59</v>
      </c>
      <c r="I30" s="476" t="s">
        <v>367</v>
      </c>
      <c r="J30" s="517"/>
      <c r="K30" s="517"/>
      <c r="L30" s="515"/>
      <c r="M30" s="515"/>
      <c r="N30" s="5">
        <v>0</v>
      </c>
      <c r="O30" s="5">
        <v>0</v>
      </c>
      <c r="P30" s="5">
        <v>0</v>
      </c>
      <c r="Q30" s="5">
        <v>0</v>
      </c>
      <c r="R30" s="46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93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5">
        <v>0</v>
      </c>
      <c r="AI30" s="5">
        <v>0</v>
      </c>
      <c r="AJ30" s="5">
        <v>0</v>
      </c>
      <c r="AK30" s="93">
        <v>0</v>
      </c>
      <c r="AL30" s="93">
        <v>0</v>
      </c>
      <c r="AM30" s="93">
        <v>0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5">
        <v>0</v>
      </c>
      <c r="AV30" s="5"/>
    </row>
    <row r="31" spans="1:48" ht="19.5" customHeight="1">
      <c r="A31" s="472"/>
      <c r="B31" s="474"/>
      <c r="C31" s="656"/>
      <c r="D31" s="474"/>
      <c r="E31" s="476"/>
      <c r="F31" s="476"/>
      <c r="G31" s="476"/>
      <c r="H31" s="476"/>
      <c r="I31" s="476"/>
      <c r="J31" s="517"/>
      <c r="K31" s="517"/>
      <c r="L31" s="515"/>
      <c r="M31" s="515"/>
      <c r="N31" s="5">
        <v>0</v>
      </c>
      <c r="O31" s="5">
        <v>0</v>
      </c>
      <c r="P31" s="5">
        <v>0</v>
      </c>
      <c r="Q31" s="5">
        <v>0</v>
      </c>
      <c r="R31" s="46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3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5">
        <v>0</v>
      </c>
      <c r="AI31" s="5">
        <v>0</v>
      </c>
      <c r="AJ31" s="5">
        <v>0</v>
      </c>
      <c r="AK31" s="93">
        <v>0</v>
      </c>
      <c r="AL31" s="93">
        <v>0</v>
      </c>
      <c r="AM31" s="93">
        <v>0</v>
      </c>
      <c r="AN31" s="93">
        <v>0</v>
      </c>
      <c r="AO31" s="93">
        <v>0</v>
      </c>
      <c r="AP31" s="93">
        <v>0</v>
      </c>
      <c r="AQ31" s="93">
        <v>0</v>
      </c>
      <c r="AR31" s="93">
        <v>0</v>
      </c>
      <c r="AS31" s="93">
        <v>0</v>
      </c>
      <c r="AT31" s="93">
        <v>0</v>
      </c>
      <c r="AU31" s="5">
        <v>0</v>
      </c>
      <c r="AV31" s="5"/>
    </row>
    <row r="32" spans="1:48" ht="18" customHeight="1">
      <c r="A32" s="472"/>
      <c r="B32" s="474"/>
      <c r="C32" s="656"/>
      <c r="D32" s="474"/>
      <c r="E32" s="476"/>
      <c r="F32" s="476"/>
      <c r="G32" s="476"/>
      <c r="H32" s="476"/>
      <c r="I32" s="476"/>
      <c r="J32" s="517"/>
      <c r="K32" s="517"/>
      <c r="L32" s="515"/>
      <c r="M32" s="515"/>
      <c r="N32" s="5">
        <v>0</v>
      </c>
      <c r="O32" s="5">
        <v>0</v>
      </c>
      <c r="P32" s="5">
        <v>0</v>
      </c>
      <c r="Q32" s="5">
        <v>0</v>
      </c>
      <c r="R32" s="46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3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5">
        <v>0</v>
      </c>
      <c r="AI32" s="5">
        <v>0</v>
      </c>
      <c r="AJ32" s="5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5">
        <v>0</v>
      </c>
      <c r="AV32" s="5"/>
    </row>
    <row r="33" spans="1:48" ht="19.5" customHeight="1">
      <c r="A33" s="472"/>
      <c r="B33" s="474"/>
      <c r="C33" s="656"/>
      <c r="D33" s="474"/>
      <c r="E33" s="476"/>
      <c r="F33" s="476"/>
      <c r="G33" s="476"/>
      <c r="H33" s="476"/>
      <c r="I33" s="476"/>
      <c r="J33" s="517"/>
      <c r="K33" s="517"/>
      <c r="L33" s="515"/>
      <c r="M33" s="515"/>
      <c r="N33" s="230">
        <f t="shared" ref="N33:U33" si="5">SUM(N28:N32)</f>
        <v>0</v>
      </c>
      <c r="O33" s="230">
        <f t="shared" si="5"/>
        <v>0</v>
      </c>
      <c r="P33" s="230">
        <f t="shared" si="5"/>
        <v>0</v>
      </c>
      <c r="Q33" s="230">
        <f t="shared" si="5"/>
        <v>0</v>
      </c>
      <c r="R33" s="428">
        <f t="shared" si="5"/>
        <v>1290</v>
      </c>
      <c r="S33" s="230">
        <f t="shared" si="5"/>
        <v>1.29</v>
      </c>
      <c r="T33" s="230">
        <f t="shared" si="5"/>
        <v>1.29</v>
      </c>
      <c r="U33" s="231">
        <f t="shared" si="5"/>
        <v>1292.58</v>
      </c>
      <c r="V33" s="231" t="s">
        <v>11</v>
      </c>
      <c r="W33" s="193">
        <f t="shared" ref="W33:AU33" si="6">SUM(W28:W32)</f>
        <v>0</v>
      </c>
      <c r="X33" s="175">
        <f t="shared" si="6"/>
        <v>0</v>
      </c>
      <c r="Y33" s="175">
        <f t="shared" si="6"/>
        <v>0</v>
      </c>
      <c r="Z33" s="175">
        <f t="shared" si="6"/>
        <v>0</v>
      </c>
      <c r="AA33" s="175">
        <f t="shared" si="6"/>
        <v>0</v>
      </c>
      <c r="AB33" s="175">
        <f t="shared" si="6"/>
        <v>0</v>
      </c>
      <c r="AC33" s="175">
        <f t="shared" si="6"/>
        <v>0</v>
      </c>
      <c r="AD33" s="175">
        <f t="shared" si="6"/>
        <v>0</v>
      </c>
      <c r="AE33" s="175">
        <f t="shared" si="6"/>
        <v>0</v>
      </c>
      <c r="AF33" s="175">
        <f t="shared" si="6"/>
        <v>0</v>
      </c>
      <c r="AG33" s="175">
        <f t="shared" si="6"/>
        <v>0</v>
      </c>
      <c r="AH33" s="230">
        <f t="shared" si="6"/>
        <v>0</v>
      </c>
      <c r="AI33" s="230">
        <f t="shared" si="6"/>
        <v>0</v>
      </c>
      <c r="AJ33" s="230">
        <f t="shared" si="6"/>
        <v>0</v>
      </c>
      <c r="AK33" s="193">
        <f t="shared" si="6"/>
        <v>0</v>
      </c>
      <c r="AL33" s="193">
        <f t="shared" si="6"/>
        <v>0</v>
      </c>
      <c r="AM33" s="193">
        <f t="shared" si="6"/>
        <v>0</v>
      </c>
      <c r="AN33" s="193">
        <f t="shared" si="6"/>
        <v>0</v>
      </c>
      <c r="AO33" s="193">
        <f t="shared" si="6"/>
        <v>0</v>
      </c>
      <c r="AP33" s="193">
        <f t="shared" si="6"/>
        <v>0</v>
      </c>
      <c r="AQ33" s="193">
        <f t="shared" si="6"/>
        <v>0</v>
      </c>
      <c r="AR33" s="193">
        <f t="shared" si="6"/>
        <v>0</v>
      </c>
      <c r="AS33" s="193">
        <f t="shared" si="6"/>
        <v>0</v>
      </c>
      <c r="AT33" s="193">
        <f t="shared" si="6"/>
        <v>0</v>
      </c>
      <c r="AU33" s="230">
        <f t="shared" si="6"/>
        <v>0</v>
      </c>
      <c r="AV33" s="230"/>
    </row>
    <row r="34" spans="1:48" ht="15.75" customHeight="1">
      <c r="A34" s="472"/>
      <c r="B34" s="516" t="s">
        <v>201</v>
      </c>
      <c r="C34" s="656" t="s">
        <v>875</v>
      </c>
      <c r="D34" s="474" t="s">
        <v>257</v>
      </c>
      <c r="E34" s="476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517">
        <v>2023</v>
      </c>
      <c r="K34" s="517">
        <v>2025</v>
      </c>
      <c r="L34" s="515">
        <v>22.295649999999998</v>
      </c>
      <c r="M34" s="515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317">
        <v>1290</v>
      </c>
      <c r="S34" s="4">
        <v>1.29</v>
      </c>
      <c r="T34" s="4">
        <v>1.29</v>
      </c>
      <c r="U34" s="5">
        <f t="shared" ref="U34:U39" si="7">SUM(N34:T34)</f>
        <v>1292.58</v>
      </c>
      <c r="V34" s="7" t="s">
        <v>3</v>
      </c>
      <c r="W34" s="191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  <c r="AC34" s="85">
        <v>0</v>
      </c>
      <c r="AD34" s="85">
        <v>0</v>
      </c>
      <c r="AE34" s="85">
        <v>0</v>
      </c>
      <c r="AF34" s="85">
        <v>0</v>
      </c>
      <c r="AG34" s="85">
        <v>0</v>
      </c>
      <c r="AH34" s="4">
        <v>0</v>
      </c>
      <c r="AI34" s="4">
        <v>0</v>
      </c>
      <c r="AJ34" s="4">
        <v>0</v>
      </c>
      <c r="AK34" s="191">
        <v>0</v>
      </c>
      <c r="AL34" s="191">
        <v>0</v>
      </c>
      <c r="AM34" s="191">
        <v>0</v>
      </c>
      <c r="AN34" s="191">
        <v>0</v>
      </c>
      <c r="AO34" s="191">
        <v>0</v>
      </c>
      <c r="AP34" s="191">
        <v>0</v>
      </c>
      <c r="AQ34" s="191">
        <v>0</v>
      </c>
      <c r="AR34" s="191">
        <v>0</v>
      </c>
      <c r="AS34" s="191">
        <v>0</v>
      </c>
      <c r="AT34" s="191">
        <v>0</v>
      </c>
      <c r="AU34" s="4">
        <v>0</v>
      </c>
      <c r="AV34" s="4"/>
    </row>
    <row r="35" spans="1:48" ht="15.75" customHeight="1">
      <c r="A35" s="472"/>
      <c r="B35" s="516"/>
      <c r="C35" s="656"/>
      <c r="D35" s="474"/>
      <c r="E35" s="476"/>
      <c r="F35" s="6" t="s">
        <v>19</v>
      </c>
      <c r="G35" s="6" t="s">
        <v>22</v>
      </c>
      <c r="H35" s="10" t="s">
        <v>59</v>
      </c>
      <c r="I35" s="6" t="s">
        <v>293</v>
      </c>
      <c r="J35" s="517"/>
      <c r="K35" s="517"/>
      <c r="L35" s="515"/>
      <c r="M35" s="515"/>
      <c r="N35" s="4">
        <v>0</v>
      </c>
      <c r="O35" s="4">
        <v>0</v>
      </c>
      <c r="P35" s="4">
        <v>0</v>
      </c>
      <c r="Q35" s="4">
        <v>0</v>
      </c>
      <c r="R35" s="42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91">
        <v>0</v>
      </c>
      <c r="X35" s="85">
        <v>0</v>
      </c>
      <c r="Y35" s="85">
        <v>0</v>
      </c>
      <c r="Z35" s="85">
        <v>0</v>
      </c>
      <c r="AA35" s="85">
        <v>0</v>
      </c>
      <c r="AB35" s="85">
        <v>0</v>
      </c>
      <c r="AC35" s="85">
        <v>0</v>
      </c>
      <c r="AD35" s="85">
        <v>0</v>
      </c>
      <c r="AE35" s="85">
        <v>0</v>
      </c>
      <c r="AF35" s="85">
        <v>0</v>
      </c>
      <c r="AG35" s="85">
        <v>0</v>
      </c>
      <c r="AH35" s="4">
        <v>0</v>
      </c>
      <c r="AI35" s="4">
        <v>0</v>
      </c>
      <c r="AJ35" s="4">
        <v>0</v>
      </c>
      <c r="AK35" s="191">
        <v>0</v>
      </c>
      <c r="AL35" s="191">
        <v>0</v>
      </c>
      <c r="AM35" s="191">
        <v>0</v>
      </c>
      <c r="AN35" s="191">
        <v>0</v>
      </c>
      <c r="AO35" s="191">
        <v>0</v>
      </c>
      <c r="AP35" s="191">
        <v>0</v>
      </c>
      <c r="AQ35" s="191">
        <v>0</v>
      </c>
      <c r="AR35" s="191">
        <v>0</v>
      </c>
      <c r="AS35" s="191">
        <v>0</v>
      </c>
      <c r="AT35" s="191">
        <v>0</v>
      </c>
      <c r="AU35" s="4">
        <v>0</v>
      </c>
      <c r="AV35" s="4"/>
    </row>
    <row r="36" spans="1:48" ht="15.75" customHeight="1">
      <c r="A36" s="472"/>
      <c r="B36" s="516"/>
      <c r="C36" s="656"/>
      <c r="D36" s="474"/>
      <c r="E36" s="476"/>
      <c r="F36" s="476" t="s">
        <v>39</v>
      </c>
      <c r="G36" s="476" t="s">
        <v>21</v>
      </c>
      <c r="H36" s="476" t="s">
        <v>59</v>
      </c>
      <c r="I36" s="476" t="s">
        <v>366</v>
      </c>
      <c r="J36" s="517"/>
      <c r="K36" s="517"/>
      <c r="L36" s="515"/>
      <c r="M36" s="515"/>
      <c r="N36" s="4">
        <v>0</v>
      </c>
      <c r="O36" s="4">
        <v>0</v>
      </c>
      <c r="P36" s="4">
        <v>0</v>
      </c>
      <c r="Q36" s="4">
        <v>0</v>
      </c>
      <c r="R36" s="42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91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  <c r="AC36" s="85">
        <v>0</v>
      </c>
      <c r="AD36" s="85">
        <v>0</v>
      </c>
      <c r="AE36" s="85">
        <v>0</v>
      </c>
      <c r="AF36" s="85">
        <v>0</v>
      </c>
      <c r="AG36" s="85">
        <v>0</v>
      </c>
      <c r="AH36" s="4">
        <v>0</v>
      </c>
      <c r="AI36" s="4">
        <v>0</v>
      </c>
      <c r="AJ36" s="4">
        <v>0</v>
      </c>
      <c r="AK36" s="191">
        <v>0</v>
      </c>
      <c r="AL36" s="191">
        <v>0</v>
      </c>
      <c r="AM36" s="191">
        <v>0</v>
      </c>
      <c r="AN36" s="191">
        <v>0</v>
      </c>
      <c r="AO36" s="191">
        <v>0</v>
      </c>
      <c r="AP36" s="191">
        <v>0</v>
      </c>
      <c r="AQ36" s="191">
        <v>0</v>
      </c>
      <c r="AR36" s="191">
        <v>0</v>
      </c>
      <c r="AS36" s="191">
        <v>0</v>
      </c>
      <c r="AT36" s="191">
        <v>0</v>
      </c>
      <c r="AU36" s="4">
        <v>0</v>
      </c>
      <c r="AV36" s="4"/>
    </row>
    <row r="37" spans="1:48" ht="15.75" customHeight="1">
      <c r="A37" s="472"/>
      <c r="B37" s="516"/>
      <c r="C37" s="656"/>
      <c r="D37" s="474"/>
      <c r="E37" s="476"/>
      <c r="F37" s="476"/>
      <c r="G37" s="476"/>
      <c r="H37" s="476"/>
      <c r="I37" s="476"/>
      <c r="J37" s="517"/>
      <c r="K37" s="517"/>
      <c r="L37" s="515"/>
      <c r="M37" s="515"/>
      <c r="N37" s="4">
        <v>0</v>
      </c>
      <c r="O37" s="4">
        <v>0</v>
      </c>
      <c r="P37" s="4">
        <v>0</v>
      </c>
      <c r="Q37" s="4">
        <v>0</v>
      </c>
      <c r="R37" s="42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91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  <c r="AC37" s="85">
        <v>0</v>
      </c>
      <c r="AD37" s="85">
        <v>0</v>
      </c>
      <c r="AE37" s="85">
        <v>0</v>
      </c>
      <c r="AF37" s="85">
        <v>0</v>
      </c>
      <c r="AG37" s="85">
        <v>0</v>
      </c>
      <c r="AH37" s="4">
        <v>0</v>
      </c>
      <c r="AI37" s="4">
        <v>0</v>
      </c>
      <c r="AJ37" s="4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1">
        <v>0</v>
      </c>
      <c r="AT37" s="191">
        <v>0</v>
      </c>
      <c r="AU37" s="4">
        <v>0</v>
      </c>
      <c r="AV37" s="4"/>
    </row>
    <row r="38" spans="1:48" ht="20.25" customHeight="1">
      <c r="A38" s="472"/>
      <c r="B38" s="516"/>
      <c r="C38" s="656"/>
      <c r="D38" s="474"/>
      <c r="E38" s="476"/>
      <c r="F38" s="476"/>
      <c r="G38" s="476"/>
      <c r="H38" s="476"/>
      <c r="I38" s="476"/>
      <c r="J38" s="517"/>
      <c r="K38" s="517"/>
      <c r="L38" s="515"/>
      <c r="M38" s="515"/>
      <c r="N38" s="4">
        <v>0</v>
      </c>
      <c r="O38" s="4">
        <v>0</v>
      </c>
      <c r="P38" s="4">
        <v>0</v>
      </c>
      <c r="Q38" s="4">
        <v>0</v>
      </c>
      <c r="R38" s="42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91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  <c r="AC38" s="85">
        <v>0</v>
      </c>
      <c r="AD38" s="85">
        <v>0</v>
      </c>
      <c r="AE38" s="85">
        <v>0</v>
      </c>
      <c r="AF38" s="85">
        <v>0</v>
      </c>
      <c r="AG38" s="85">
        <v>0</v>
      </c>
      <c r="AH38" s="4">
        <v>0</v>
      </c>
      <c r="AI38" s="4">
        <v>0</v>
      </c>
      <c r="AJ38" s="4">
        <v>0</v>
      </c>
      <c r="AK38" s="191">
        <v>0</v>
      </c>
      <c r="AL38" s="191">
        <v>0</v>
      </c>
      <c r="AM38" s="191">
        <v>0</v>
      </c>
      <c r="AN38" s="191">
        <v>0</v>
      </c>
      <c r="AO38" s="191">
        <v>0</v>
      </c>
      <c r="AP38" s="191">
        <v>0</v>
      </c>
      <c r="AQ38" s="191">
        <v>0</v>
      </c>
      <c r="AR38" s="191">
        <v>0</v>
      </c>
      <c r="AS38" s="191">
        <v>0</v>
      </c>
      <c r="AT38" s="191">
        <v>0</v>
      </c>
      <c r="AU38" s="4">
        <v>0</v>
      </c>
      <c r="AV38" s="4"/>
    </row>
    <row r="39" spans="1:48" ht="18" customHeight="1">
      <c r="A39" s="473"/>
      <c r="B39" s="516"/>
      <c r="C39" s="656"/>
      <c r="D39" s="474"/>
      <c r="E39" s="476"/>
      <c r="F39" s="476"/>
      <c r="G39" s="476"/>
      <c r="H39" s="476"/>
      <c r="I39" s="476"/>
      <c r="J39" s="517"/>
      <c r="K39" s="517"/>
      <c r="L39" s="515"/>
      <c r="M39" s="515"/>
      <c r="N39" s="230">
        <f t="shared" ref="N39:T39" si="8">SUM(N34:N38)</f>
        <v>0</v>
      </c>
      <c r="O39" s="230">
        <f t="shared" si="8"/>
        <v>0</v>
      </c>
      <c r="P39" s="230">
        <f t="shared" si="8"/>
        <v>0</v>
      </c>
      <c r="Q39" s="230">
        <f t="shared" si="8"/>
        <v>0</v>
      </c>
      <c r="R39" s="428">
        <f>SUM(R34:R38)</f>
        <v>1290</v>
      </c>
      <c r="S39" s="230">
        <f t="shared" si="8"/>
        <v>1.29</v>
      </c>
      <c r="T39" s="230">
        <f t="shared" si="8"/>
        <v>1.29</v>
      </c>
      <c r="U39" s="231">
        <f t="shared" si="7"/>
        <v>1292.58</v>
      </c>
      <c r="V39" s="231" t="s">
        <v>11</v>
      </c>
      <c r="W39" s="193">
        <f t="shared" ref="W39:AU39" si="9">SUM(W34:W38)</f>
        <v>0</v>
      </c>
      <c r="X39" s="175">
        <f t="shared" si="9"/>
        <v>0</v>
      </c>
      <c r="Y39" s="175">
        <f t="shared" si="9"/>
        <v>0</v>
      </c>
      <c r="Z39" s="175">
        <f t="shared" si="9"/>
        <v>0</v>
      </c>
      <c r="AA39" s="175">
        <f t="shared" si="9"/>
        <v>0</v>
      </c>
      <c r="AB39" s="175">
        <f t="shared" si="9"/>
        <v>0</v>
      </c>
      <c r="AC39" s="175">
        <f t="shared" si="9"/>
        <v>0</v>
      </c>
      <c r="AD39" s="175">
        <f t="shared" si="9"/>
        <v>0</v>
      </c>
      <c r="AE39" s="175">
        <f t="shared" si="9"/>
        <v>0</v>
      </c>
      <c r="AF39" s="175">
        <f t="shared" si="9"/>
        <v>0</v>
      </c>
      <c r="AG39" s="175">
        <f t="shared" si="9"/>
        <v>0</v>
      </c>
      <c r="AH39" s="230">
        <f t="shared" si="9"/>
        <v>0</v>
      </c>
      <c r="AI39" s="230">
        <f t="shared" si="9"/>
        <v>0</v>
      </c>
      <c r="AJ39" s="230">
        <f t="shared" si="9"/>
        <v>0</v>
      </c>
      <c r="AK39" s="193">
        <f t="shared" si="9"/>
        <v>0</v>
      </c>
      <c r="AL39" s="193">
        <f t="shared" si="9"/>
        <v>0</v>
      </c>
      <c r="AM39" s="193">
        <f t="shared" si="9"/>
        <v>0</v>
      </c>
      <c r="AN39" s="193">
        <f t="shared" si="9"/>
        <v>0</v>
      </c>
      <c r="AO39" s="193">
        <f t="shared" si="9"/>
        <v>0</v>
      </c>
      <c r="AP39" s="193">
        <f t="shared" si="9"/>
        <v>0</v>
      </c>
      <c r="AQ39" s="193">
        <f t="shared" si="9"/>
        <v>0</v>
      </c>
      <c r="AR39" s="193">
        <f t="shared" si="9"/>
        <v>0</v>
      </c>
      <c r="AS39" s="193">
        <f t="shared" si="9"/>
        <v>0</v>
      </c>
      <c r="AT39" s="193">
        <f t="shared" si="9"/>
        <v>0</v>
      </c>
      <c r="AU39" s="230">
        <f t="shared" si="9"/>
        <v>0</v>
      </c>
      <c r="AV39" s="230"/>
    </row>
    <row r="40" spans="1:48" ht="15.75" hidden="1" customHeight="1">
      <c r="A40" s="467" t="s">
        <v>154</v>
      </c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518"/>
      <c r="W40" s="190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188"/>
      <c r="AI40" s="188"/>
      <c r="AJ40" s="188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88"/>
      <c r="AV40" s="302"/>
    </row>
    <row r="41" spans="1:48" ht="15.75" customHeight="1">
      <c r="A41" s="519"/>
      <c r="B41" s="516" t="s">
        <v>207</v>
      </c>
      <c r="C41" s="656" t="s">
        <v>60</v>
      </c>
      <c r="D41" s="474" t="s">
        <v>257</v>
      </c>
      <c r="E41" s="476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517">
        <v>2023</v>
      </c>
      <c r="K41" s="517">
        <v>2025</v>
      </c>
      <c r="L41" s="515">
        <v>3.4368099999999999</v>
      </c>
      <c r="M41" s="515">
        <f>Q46+R46+S46+T46</f>
        <v>1148.2906</v>
      </c>
      <c r="N41" s="4">
        <v>0</v>
      </c>
      <c r="O41" s="4">
        <v>0</v>
      </c>
      <c r="P41" s="4">
        <v>0</v>
      </c>
      <c r="Q41" s="4">
        <v>0</v>
      </c>
      <c r="R41" s="317">
        <v>1146</v>
      </c>
      <c r="S41" s="4">
        <v>1.1456</v>
      </c>
      <c r="T41" s="4">
        <v>1.145</v>
      </c>
      <c r="U41" s="5">
        <f t="shared" ref="U41:U46" si="10">SUM(N41:T41)</f>
        <v>1148.2906</v>
      </c>
      <c r="V41" s="7" t="s">
        <v>3</v>
      </c>
      <c r="W41" s="191">
        <v>0</v>
      </c>
      <c r="X41" s="85">
        <v>0</v>
      </c>
      <c r="Y41" s="85">
        <v>0</v>
      </c>
      <c r="Z41" s="85">
        <v>0</v>
      </c>
      <c r="AA41" s="85">
        <v>0</v>
      </c>
      <c r="AB41" s="85">
        <v>0</v>
      </c>
      <c r="AC41" s="85">
        <v>0</v>
      </c>
      <c r="AD41" s="85">
        <v>0</v>
      </c>
      <c r="AE41" s="85">
        <v>0</v>
      </c>
      <c r="AF41" s="85">
        <v>0</v>
      </c>
      <c r="AG41" s="85">
        <v>0</v>
      </c>
      <c r="AH41" s="4">
        <v>0</v>
      </c>
      <c r="AI41" s="4">
        <v>0</v>
      </c>
      <c r="AJ41" s="4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v>0</v>
      </c>
      <c r="AT41" s="191">
        <v>0</v>
      </c>
      <c r="AU41" s="4">
        <v>0</v>
      </c>
      <c r="AV41" s="302"/>
    </row>
    <row r="42" spans="1:48" ht="15.75" customHeight="1">
      <c r="A42" s="520"/>
      <c r="B42" s="516"/>
      <c r="C42" s="656"/>
      <c r="D42" s="474"/>
      <c r="E42" s="476"/>
      <c r="F42" s="6" t="s">
        <v>19</v>
      </c>
      <c r="G42" s="6" t="s">
        <v>22</v>
      </c>
      <c r="H42" s="10" t="s">
        <v>59</v>
      </c>
      <c r="I42" s="6" t="s">
        <v>294</v>
      </c>
      <c r="J42" s="517"/>
      <c r="K42" s="517"/>
      <c r="L42" s="515"/>
      <c r="M42" s="515"/>
      <c r="N42" s="4">
        <v>0</v>
      </c>
      <c r="O42" s="4">
        <v>0</v>
      </c>
      <c r="P42" s="4">
        <v>0</v>
      </c>
      <c r="Q42" s="4">
        <v>0</v>
      </c>
      <c r="R42" s="42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91">
        <v>0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  <c r="AC42" s="85">
        <v>0</v>
      </c>
      <c r="AD42" s="85">
        <v>0</v>
      </c>
      <c r="AE42" s="85">
        <v>0</v>
      </c>
      <c r="AF42" s="85">
        <v>0</v>
      </c>
      <c r="AG42" s="85">
        <v>0</v>
      </c>
      <c r="AH42" s="4">
        <v>0</v>
      </c>
      <c r="AI42" s="4">
        <v>0</v>
      </c>
      <c r="AJ42" s="4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0</v>
      </c>
      <c r="AQ42" s="191">
        <v>0</v>
      </c>
      <c r="AR42" s="191">
        <v>0</v>
      </c>
      <c r="AS42" s="191">
        <v>0</v>
      </c>
      <c r="AT42" s="191">
        <v>0</v>
      </c>
      <c r="AU42" s="4">
        <v>0</v>
      </c>
      <c r="AV42" s="302"/>
    </row>
    <row r="43" spans="1:48" ht="15.75" customHeight="1">
      <c r="A43" s="520"/>
      <c r="B43" s="516"/>
      <c r="C43" s="656"/>
      <c r="D43" s="474"/>
      <c r="E43" s="476"/>
      <c r="F43" s="476" t="s">
        <v>39</v>
      </c>
      <c r="G43" s="476" t="s">
        <v>21</v>
      </c>
      <c r="H43" s="476" t="s">
        <v>59</v>
      </c>
      <c r="I43" s="476" t="s">
        <v>368</v>
      </c>
      <c r="J43" s="517"/>
      <c r="K43" s="517"/>
      <c r="L43" s="515"/>
      <c r="M43" s="515"/>
      <c r="N43" s="4">
        <v>0</v>
      </c>
      <c r="O43" s="4">
        <v>0</v>
      </c>
      <c r="P43" s="4">
        <v>0</v>
      </c>
      <c r="Q43" s="4">
        <v>0</v>
      </c>
      <c r="R43" s="42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91">
        <v>0</v>
      </c>
      <c r="X43" s="85">
        <v>0</v>
      </c>
      <c r="Y43" s="85">
        <v>0</v>
      </c>
      <c r="Z43" s="85">
        <v>0</v>
      </c>
      <c r="AA43" s="85">
        <v>0</v>
      </c>
      <c r="AB43" s="85">
        <v>0</v>
      </c>
      <c r="AC43" s="85">
        <v>0</v>
      </c>
      <c r="AD43" s="85">
        <v>0</v>
      </c>
      <c r="AE43" s="85">
        <v>0</v>
      </c>
      <c r="AF43" s="85">
        <v>0</v>
      </c>
      <c r="AG43" s="85">
        <v>0</v>
      </c>
      <c r="AH43" s="4">
        <v>0</v>
      </c>
      <c r="AI43" s="4">
        <v>0</v>
      </c>
      <c r="AJ43" s="4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1">
        <v>0</v>
      </c>
      <c r="AT43" s="191">
        <v>0</v>
      </c>
      <c r="AU43" s="4">
        <v>0</v>
      </c>
      <c r="AV43" s="302"/>
    </row>
    <row r="44" spans="1:48" ht="15.75" customHeight="1">
      <c r="A44" s="520"/>
      <c r="B44" s="516"/>
      <c r="C44" s="656"/>
      <c r="D44" s="474"/>
      <c r="E44" s="476"/>
      <c r="F44" s="476"/>
      <c r="G44" s="476"/>
      <c r="H44" s="476"/>
      <c r="I44" s="476"/>
      <c r="J44" s="517"/>
      <c r="K44" s="517"/>
      <c r="L44" s="515"/>
      <c r="M44" s="515"/>
      <c r="N44" s="4">
        <v>0</v>
      </c>
      <c r="O44" s="4">
        <v>0</v>
      </c>
      <c r="P44" s="4">
        <v>0</v>
      </c>
      <c r="Q44" s="4">
        <v>0</v>
      </c>
      <c r="R44" s="42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91">
        <v>0</v>
      </c>
      <c r="X44" s="85">
        <v>0</v>
      </c>
      <c r="Y44" s="85">
        <v>0</v>
      </c>
      <c r="Z44" s="85">
        <v>0</v>
      </c>
      <c r="AA44" s="85">
        <v>0</v>
      </c>
      <c r="AB44" s="85">
        <v>0</v>
      </c>
      <c r="AC44" s="85">
        <v>0</v>
      </c>
      <c r="AD44" s="85">
        <v>0</v>
      </c>
      <c r="AE44" s="85">
        <v>0</v>
      </c>
      <c r="AF44" s="85">
        <v>0</v>
      </c>
      <c r="AG44" s="85">
        <v>0</v>
      </c>
      <c r="AH44" s="4">
        <v>0</v>
      </c>
      <c r="AI44" s="4">
        <v>0</v>
      </c>
      <c r="AJ44" s="4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4">
        <v>0</v>
      </c>
      <c r="AV44" s="302"/>
    </row>
    <row r="45" spans="1:48" ht="20.25" customHeight="1">
      <c r="A45" s="520"/>
      <c r="B45" s="516"/>
      <c r="C45" s="656"/>
      <c r="D45" s="474"/>
      <c r="E45" s="476"/>
      <c r="F45" s="476"/>
      <c r="G45" s="476"/>
      <c r="H45" s="476"/>
      <c r="I45" s="476"/>
      <c r="J45" s="517"/>
      <c r="K45" s="517"/>
      <c r="L45" s="515"/>
      <c r="M45" s="515"/>
      <c r="N45" s="4">
        <v>0</v>
      </c>
      <c r="O45" s="4">
        <v>0</v>
      </c>
      <c r="P45" s="4">
        <v>0</v>
      </c>
      <c r="Q45" s="4">
        <v>0</v>
      </c>
      <c r="R45" s="42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91">
        <v>0</v>
      </c>
      <c r="X45" s="85">
        <v>0</v>
      </c>
      <c r="Y45" s="85">
        <v>0</v>
      </c>
      <c r="Z45" s="85">
        <v>0</v>
      </c>
      <c r="AA45" s="85">
        <v>0</v>
      </c>
      <c r="AB45" s="85">
        <v>0</v>
      </c>
      <c r="AC45" s="85">
        <v>0</v>
      </c>
      <c r="AD45" s="85">
        <v>0</v>
      </c>
      <c r="AE45" s="85">
        <v>0</v>
      </c>
      <c r="AF45" s="85">
        <v>0</v>
      </c>
      <c r="AG45" s="85">
        <v>0</v>
      </c>
      <c r="AH45" s="4">
        <v>0</v>
      </c>
      <c r="AI45" s="4">
        <v>0</v>
      </c>
      <c r="AJ45" s="4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4">
        <v>0</v>
      </c>
      <c r="AV45" s="302"/>
    </row>
    <row r="46" spans="1:48" ht="19.5" customHeight="1">
      <c r="A46" s="521"/>
      <c r="B46" s="516"/>
      <c r="C46" s="656"/>
      <c r="D46" s="474"/>
      <c r="E46" s="476"/>
      <c r="F46" s="476"/>
      <c r="G46" s="476"/>
      <c r="H46" s="476"/>
      <c r="I46" s="476"/>
      <c r="J46" s="517"/>
      <c r="K46" s="517"/>
      <c r="L46" s="515"/>
      <c r="M46" s="515"/>
      <c r="N46" s="230">
        <f t="shared" ref="N46:T46" si="11">SUM(N41:N45)</f>
        <v>0</v>
      </c>
      <c r="O46" s="230">
        <f t="shared" si="11"/>
        <v>0</v>
      </c>
      <c r="P46" s="230">
        <f t="shared" si="11"/>
        <v>0</v>
      </c>
      <c r="Q46" s="230">
        <f t="shared" si="11"/>
        <v>0</v>
      </c>
      <c r="R46" s="428">
        <f t="shared" si="11"/>
        <v>1146</v>
      </c>
      <c r="S46" s="230">
        <f t="shared" si="11"/>
        <v>1.1456</v>
      </c>
      <c r="T46" s="230">
        <f t="shared" si="11"/>
        <v>1.145</v>
      </c>
      <c r="U46" s="231">
        <f t="shared" si="10"/>
        <v>1148.2906</v>
      </c>
      <c r="V46" s="231" t="s">
        <v>11</v>
      </c>
      <c r="W46" s="193">
        <f t="shared" ref="W46:AU46" si="12">SUM(W41:W45)</f>
        <v>0</v>
      </c>
      <c r="X46" s="175">
        <f t="shared" si="12"/>
        <v>0</v>
      </c>
      <c r="Y46" s="175">
        <f t="shared" si="12"/>
        <v>0</v>
      </c>
      <c r="Z46" s="175">
        <f t="shared" si="12"/>
        <v>0</v>
      </c>
      <c r="AA46" s="175">
        <f t="shared" si="12"/>
        <v>0</v>
      </c>
      <c r="AB46" s="175">
        <f t="shared" si="12"/>
        <v>0</v>
      </c>
      <c r="AC46" s="175">
        <f t="shared" si="12"/>
        <v>0</v>
      </c>
      <c r="AD46" s="175">
        <f t="shared" si="12"/>
        <v>0</v>
      </c>
      <c r="AE46" s="175">
        <f t="shared" si="12"/>
        <v>0</v>
      </c>
      <c r="AF46" s="175">
        <f t="shared" si="12"/>
        <v>0</v>
      </c>
      <c r="AG46" s="175">
        <f t="shared" si="12"/>
        <v>0</v>
      </c>
      <c r="AH46" s="230">
        <f t="shared" si="12"/>
        <v>0</v>
      </c>
      <c r="AI46" s="230">
        <f t="shared" si="12"/>
        <v>0</v>
      </c>
      <c r="AJ46" s="230">
        <f t="shared" si="12"/>
        <v>0</v>
      </c>
      <c r="AK46" s="193">
        <f t="shared" si="12"/>
        <v>0</v>
      </c>
      <c r="AL46" s="193">
        <f t="shared" si="12"/>
        <v>0</v>
      </c>
      <c r="AM46" s="193">
        <f t="shared" si="12"/>
        <v>0</v>
      </c>
      <c r="AN46" s="193">
        <f t="shared" si="12"/>
        <v>0</v>
      </c>
      <c r="AO46" s="193">
        <f t="shared" si="12"/>
        <v>0</v>
      </c>
      <c r="AP46" s="193">
        <f t="shared" si="12"/>
        <v>0</v>
      </c>
      <c r="AQ46" s="193">
        <f t="shared" si="12"/>
        <v>0</v>
      </c>
      <c r="AR46" s="193">
        <f t="shared" si="12"/>
        <v>0</v>
      </c>
      <c r="AS46" s="193">
        <f t="shared" si="12"/>
        <v>0</v>
      </c>
      <c r="AT46" s="193">
        <f t="shared" si="12"/>
        <v>0</v>
      </c>
      <c r="AU46" s="230">
        <f t="shared" si="12"/>
        <v>0</v>
      </c>
      <c r="AV46" s="328"/>
    </row>
    <row r="47" spans="1:48" ht="15.75" hidden="1" customHeight="1">
      <c r="A47" s="467" t="s">
        <v>155</v>
      </c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518"/>
      <c r="W47" s="190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188"/>
      <c r="AI47" s="188"/>
      <c r="AJ47" s="188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88"/>
      <c r="AV47" s="302"/>
    </row>
    <row r="48" spans="1:48" ht="15.75" customHeight="1">
      <c r="A48" s="519"/>
      <c r="B48" s="516" t="s">
        <v>208</v>
      </c>
      <c r="C48" s="656" t="s">
        <v>61</v>
      </c>
      <c r="D48" s="474" t="s">
        <v>260</v>
      </c>
      <c r="E48" s="476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517">
        <v>2022</v>
      </c>
      <c r="K48" s="517">
        <v>2023</v>
      </c>
      <c r="L48" s="515">
        <v>1.18391</v>
      </c>
      <c r="M48" s="515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424">
        <v>1.5</v>
      </c>
      <c r="S48" s="14">
        <v>1.48E-3</v>
      </c>
      <c r="T48" s="14">
        <v>1.48E-3</v>
      </c>
      <c r="U48" s="14">
        <f t="shared" ref="U48:U53" si="13">SUM(N48:T48)</f>
        <v>1.5029599999999999</v>
      </c>
      <c r="V48" s="7" t="s">
        <v>3</v>
      </c>
      <c r="W48" s="191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  <c r="AC48" s="85">
        <v>0</v>
      </c>
      <c r="AD48" s="85">
        <v>0</v>
      </c>
      <c r="AE48" s="85">
        <v>0</v>
      </c>
      <c r="AF48" s="85">
        <v>0</v>
      </c>
      <c r="AG48" s="85">
        <v>0</v>
      </c>
      <c r="AH48" s="4">
        <v>0</v>
      </c>
      <c r="AI48" s="4">
        <v>0</v>
      </c>
      <c r="AJ48" s="4">
        <v>0</v>
      </c>
      <c r="AK48" s="191">
        <v>0</v>
      </c>
      <c r="AL48" s="191">
        <v>0</v>
      </c>
      <c r="AM48" s="191">
        <v>0</v>
      </c>
      <c r="AN48" s="191">
        <v>0</v>
      </c>
      <c r="AO48" s="191">
        <v>0</v>
      </c>
      <c r="AP48" s="191">
        <v>0</v>
      </c>
      <c r="AQ48" s="191">
        <v>0</v>
      </c>
      <c r="AR48" s="191">
        <v>0</v>
      </c>
      <c r="AS48" s="191">
        <v>0</v>
      </c>
      <c r="AT48" s="191">
        <v>0</v>
      </c>
      <c r="AU48" s="4">
        <v>0</v>
      </c>
      <c r="AV48" s="302"/>
    </row>
    <row r="49" spans="1:48" ht="15.75" customHeight="1">
      <c r="A49" s="520"/>
      <c r="B49" s="516"/>
      <c r="C49" s="656"/>
      <c r="D49" s="474"/>
      <c r="E49" s="476"/>
      <c r="F49" s="6" t="s">
        <v>19</v>
      </c>
      <c r="G49" s="6" t="s">
        <v>22</v>
      </c>
      <c r="H49" s="6" t="s">
        <v>295</v>
      </c>
      <c r="I49" s="6" t="s">
        <v>295</v>
      </c>
      <c r="J49" s="517"/>
      <c r="K49" s="517"/>
      <c r="L49" s="515"/>
      <c r="M49" s="515"/>
      <c r="N49" s="4">
        <v>0</v>
      </c>
      <c r="O49" s="4">
        <v>0</v>
      </c>
      <c r="P49" s="4">
        <v>0</v>
      </c>
      <c r="Q49" s="4">
        <v>0</v>
      </c>
      <c r="R49" s="42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91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  <c r="AC49" s="85">
        <v>0</v>
      </c>
      <c r="AD49" s="85">
        <v>0</v>
      </c>
      <c r="AE49" s="85">
        <v>0</v>
      </c>
      <c r="AF49" s="85">
        <v>0</v>
      </c>
      <c r="AG49" s="85">
        <v>0</v>
      </c>
      <c r="AH49" s="4">
        <v>0</v>
      </c>
      <c r="AI49" s="4">
        <v>0</v>
      </c>
      <c r="AJ49" s="4">
        <v>0</v>
      </c>
      <c r="AK49" s="191">
        <v>0</v>
      </c>
      <c r="AL49" s="191">
        <v>0</v>
      </c>
      <c r="AM49" s="191">
        <v>0</v>
      </c>
      <c r="AN49" s="191">
        <v>0</v>
      </c>
      <c r="AO49" s="191">
        <v>0</v>
      </c>
      <c r="AP49" s="191">
        <v>0</v>
      </c>
      <c r="AQ49" s="191">
        <v>0</v>
      </c>
      <c r="AR49" s="191">
        <v>0</v>
      </c>
      <c r="AS49" s="191">
        <v>0</v>
      </c>
      <c r="AT49" s="191">
        <v>0</v>
      </c>
      <c r="AU49" s="4">
        <v>0</v>
      </c>
      <c r="AV49" s="302"/>
    </row>
    <row r="50" spans="1:48" ht="15.75" customHeight="1">
      <c r="A50" s="520"/>
      <c r="B50" s="516"/>
      <c r="C50" s="656"/>
      <c r="D50" s="474"/>
      <c r="E50" s="476"/>
      <c r="F50" s="476" t="s">
        <v>39</v>
      </c>
      <c r="G50" s="476" t="s">
        <v>21</v>
      </c>
      <c r="H50" s="476" t="s">
        <v>317</v>
      </c>
      <c r="I50" s="476" t="s">
        <v>58</v>
      </c>
      <c r="J50" s="517"/>
      <c r="K50" s="517"/>
      <c r="L50" s="515"/>
      <c r="M50" s="515"/>
      <c r="N50" s="4">
        <v>0</v>
      </c>
      <c r="O50" s="4">
        <v>0</v>
      </c>
      <c r="P50" s="4">
        <v>0</v>
      </c>
      <c r="Q50" s="4">
        <v>0</v>
      </c>
      <c r="R50" s="42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91">
        <v>0</v>
      </c>
      <c r="X50" s="85">
        <v>0</v>
      </c>
      <c r="Y50" s="85">
        <v>0</v>
      </c>
      <c r="Z50" s="85">
        <v>0</v>
      </c>
      <c r="AA50" s="85">
        <v>0</v>
      </c>
      <c r="AB50" s="85">
        <v>0</v>
      </c>
      <c r="AC50" s="85">
        <v>0</v>
      </c>
      <c r="AD50" s="85">
        <v>0</v>
      </c>
      <c r="AE50" s="85">
        <v>0</v>
      </c>
      <c r="AF50" s="85">
        <v>0</v>
      </c>
      <c r="AG50" s="85">
        <v>0</v>
      </c>
      <c r="AH50" s="4">
        <v>0</v>
      </c>
      <c r="AI50" s="4">
        <v>0</v>
      </c>
      <c r="AJ50" s="4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0</v>
      </c>
      <c r="AP50" s="191">
        <v>0</v>
      </c>
      <c r="AQ50" s="191">
        <v>0</v>
      </c>
      <c r="AR50" s="191">
        <v>0</v>
      </c>
      <c r="AS50" s="191">
        <v>0</v>
      </c>
      <c r="AT50" s="191">
        <v>0</v>
      </c>
      <c r="AU50" s="4">
        <v>0</v>
      </c>
      <c r="AV50" s="302"/>
    </row>
    <row r="51" spans="1:48" ht="15.75" customHeight="1">
      <c r="A51" s="520"/>
      <c r="B51" s="516"/>
      <c r="C51" s="656"/>
      <c r="D51" s="474"/>
      <c r="E51" s="476"/>
      <c r="F51" s="476"/>
      <c r="G51" s="476"/>
      <c r="H51" s="476"/>
      <c r="I51" s="476"/>
      <c r="J51" s="517"/>
      <c r="K51" s="517"/>
      <c r="L51" s="515"/>
      <c r="M51" s="515"/>
      <c r="N51" s="4">
        <v>0</v>
      </c>
      <c r="O51" s="4">
        <v>0</v>
      </c>
      <c r="P51" s="4">
        <v>0</v>
      </c>
      <c r="Q51" s="4">
        <v>0</v>
      </c>
      <c r="R51" s="42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91">
        <v>0</v>
      </c>
      <c r="X51" s="85">
        <v>0</v>
      </c>
      <c r="Y51" s="85">
        <v>0</v>
      </c>
      <c r="Z51" s="85">
        <v>0</v>
      </c>
      <c r="AA51" s="85">
        <v>0</v>
      </c>
      <c r="AB51" s="85">
        <v>0</v>
      </c>
      <c r="AC51" s="85">
        <v>0</v>
      </c>
      <c r="AD51" s="85">
        <v>0</v>
      </c>
      <c r="AE51" s="85">
        <v>0</v>
      </c>
      <c r="AF51" s="85">
        <v>0</v>
      </c>
      <c r="AG51" s="85">
        <v>0</v>
      </c>
      <c r="AH51" s="4">
        <v>0</v>
      </c>
      <c r="AI51" s="4">
        <v>0</v>
      </c>
      <c r="AJ51" s="4">
        <v>0</v>
      </c>
      <c r="AK51" s="191">
        <v>0</v>
      </c>
      <c r="AL51" s="191">
        <v>0</v>
      </c>
      <c r="AM51" s="191">
        <v>0</v>
      </c>
      <c r="AN51" s="191">
        <v>0</v>
      </c>
      <c r="AO51" s="191">
        <v>0</v>
      </c>
      <c r="AP51" s="191">
        <v>0</v>
      </c>
      <c r="AQ51" s="191">
        <v>0</v>
      </c>
      <c r="AR51" s="191">
        <v>0</v>
      </c>
      <c r="AS51" s="191">
        <v>0</v>
      </c>
      <c r="AT51" s="191">
        <v>0</v>
      </c>
      <c r="AU51" s="4">
        <v>0</v>
      </c>
      <c r="AV51" s="302"/>
    </row>
    <row r="52" spans="1:48" ht="20.25" customHeight="1">
      <c r="A52" s="520"/>
      <c r="B52" s="516"/>
      <c r="C52" s="656"/>
      <c r="D52" s="474"/>
      <c r="E52" s="476"/>
      <c r="F52" s="476"/>
      <c r="G52" s="476"/>
      <c r="H52" s="476"/>
      <c r="I52" s="476"/>
      <c r="J52" s="517"/>
      <c r="K52" s="517"/>
      <c r="L52" s="515"/>
      <c r="M52" s="515"/>
      <c r="N52" s="4">
        <v>0</v>
      </c>
      <c r="O52" s="4">
        <v>0</v>
      </c>
      <c r="P52" s="4">
        <v>0</v>
      </c>
      <c r="Q52" s="4">
        <v>0</v>
      </c>
      <c r="R52" s="42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91">
        <v>0</v>
      </c>
      <c r="X52" s="85">
        <v>0</v>
      </c>
      <c r="Y52" s="85">
        <v>0</v>
      </c>
      <c r="Z52" s="85">
        <v>0</v>
      </c>
      <c r="AA52" s="85">
        <v>0</v>
      </c>
      <c r="AB52" s="85">
        <v>0</v>
      </c>
      <c r="AC52" s="85">
        <v>0</v>
      </c>
      <c r="AD52" s="85">
        <v>0</v>
      </c>
      <c r="AE52" s="85">
        <v>0</v>
      </c>
      <c r="AF52" s="85">
        <v>0</v>
      </c>
      <c r="AG52" s="85">
        <v>0</v>
      </c>
      <c r="AH52" s="4">
        <v>0</v>
      </c>
      <c r="AI52" s="4">
        <v>0</v>
      </c>
      <c r="AJ52" s="4">
        <v>0</v>
      </c>
      <c r="AK52" s="191">
        <v>0</v>
      </c>
      <c r="AL52" s="191">
        <v>0</v>
      </c>
      <c r="AM52" s="191">
        <v>0</v>
      </c>
      <c r="AN52" s="191">
        <v>0</v>
      </c>
      <c r="AO52" s="191">
        <v>0</v>
      </c>
      <c r="AP52" s="191">
        <v>0</v>
      </c>
      <c r="AQ52" s="191">
        <v>0</v>
      </c>
      <c r="AR52" s="191">
        <v>0</v>
      </c>
      <c r="AS52" s="191">
        <v>0</v>
      </c>
      <c r="AT52" s="191">
        <v>0</v>
      </c>
      <c r="AU52" s="4">
        <v>0</v>
      </c>
      <c r="AV52" s="302"/>
    </row>
    <row r="53" spans="1:48" ht="19.5" customHeight="1">
      <c r="A53" s="521"/>
      <c r="B53" s="516"/>
      <c r="C53" s="656"/>
      <c r="D53" s="474"/>
      <c r="E53" s="476"/>
      <c r="F53" s="476"/>
      <c r="G53" s="476"/>
      <c r="H53" s="476"/>
      <c r="I53" s="476"/>
      <c r="J53" s="517"/>
      <c r="K53" s="517"/>
      <c r="L53" s="515"/>
      <c r="M53" s="515"/>
      <c r="N53" s="230">
        <f t="shared" ref="N53:T53" si="14">SUM(N48:N52)</f>
        <v>0</v>
      </c>
      <c r="O53" s="230">
        <f t="shared" si="14"/>
        <v>0</v>
      </c>
      <c r="P53" s="230">
        <f t="shared" si="14"/>
        <v>0</v>
      </c>
      <c r="Q53" s="230">
        <f t="shared" si="14"/>
        <v>0</v>
      </c>
      <c r="R53" s="423">
        <f t="shared" si="14"/>
        <v>1.5</v>
      </c>
      <c r="S53" s="230">
        <f t="shared" si="14"/>
        <v>1.48E-3</v>
      </c>
      <c r="T53" s="230">
        <f t="shared" si="14"/>
        <v>1.48E-3</v>
      </c>
      <c r="U53" s="231">
        <f t="shared" si="13"/>
        <v>1.5029599999999999</v>
      </c>
      <c r="V53" s="231" t="s">
        <v>11</v>
      </c>
      <c r="W53" s="193">
        <f t="shared" ref="W53:AU53" si="15">SUM(W48:W52)</f>
        <v>0</v>
      </c>
      <c r="X53" s="175">
        <f t="shared" si="15"/>
        <v>0</v>
      </c>
      <c r="Y53" s="175">
        <f t="shared" si="15"/>
        <v>0</v>
      </c>
      <c r="Z53" s="175">
        <f t="shared" si="15"/>
        <v>0</v>
      </c>
      <c r="AA53" s="175">
        <f t="shared" si="15"/>
        <v>0</v>
      </c>
      <c r="AB53" s="175">
        <f t="shared" si="15"/>
        <v>0</v>
      </c>
      <c r="AC53" s="175">
        <f t="shared" si="15"/>
        <v>0</v>
      </c>
      <c r="AD53" s="175">
        <f t="shared" si="15"/>
        <v>0</v>
      </c>
      <c r="AE53" s="175">
        <f t="shared" si="15"/>
        <v>0</v>
      </c>
      <c r="AF53" s="175">
        <f t="shared" si="15"/>
        <v>0</v>
      </c>
      <c r="AG53" s="175">
        <f t="shared" si="15"/>
        <v>0</v>
      </c>
      <c r="AH53" s="230">
        <f t="shared" si="15"/>
        <v>0</v>
      </c>
      <c r="AI53" s="230">
        <f t="shared" si="15"/>
        <v>0</v>
      </c>
      <c r="AJ53" s="230">
        <f t="shared" si="15"/>
        <v>0</v>
      </c>
      <c r="AK53" s="193">
        <f t="shared" si="15"/>
        <v>0</v>
      </c>
      <c r="AL53" s="193">
        <f t="shared" si="15"/>
        <v>0</v>
      </c>
      <c r="AM53" s="193">
        <f t="shared" si="15"/>
        <v>0</v>
      </c>
      <c r="AN53" s="193">
        <f t="shared" si="15"/>
        <v>0</v>
      </c>
      <c r="AO53" s="193">
        <f t="shared" si="15"/>
        <v>0</v>
      </c>
      <c r="AP53" s="193">
        <f t="shared" si="15"/>
        <v>0</v>
      </c>
      <c r="AQ53" s="193">
        <f t="shared" si="15"/>
        <v>0</v>
      </c>
      <c r="AR53" s="193">
        <f t="shared" si="15"/>
        <v>0</v>
      </c>
      <c r="AS53" s="193">
        <f t="shared" si="15"/>
        <v>0</v>
      </c>
      <c r="AT53" s="193">
        <f t="shared" si="15"/>
        <v>0</v>
      </c>
      <c r="AU53" s="230">
        <f t="shared" si="15"/>
        <v>0</v>
      </c>
      <c r="AV53" s="328"/>
    </row>
    <row r="54" spans="1:48" ht="15.75" hidden="1" customHeight="1">
      <c r="A54" s="463" t="s">
        <v>27</v>
      </c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5"/>
      <c r="X54" s="465"/>
      <c r="Y54" s="465"/>
      <c r="Z54" s="465"/>
      <c r="AA54" s="465"/>
      <c r="AB54" s="465"/>
      <c r="AC54" s="465"/>
      <c r="AD54" s="465"/>
      <c r="AE54" s="465"/>
      <c r="AF54" s="465"/>
      <c r="AG54" s="465"/>
      <c r="AH54" s="465"/>
      <c r="AI54" s="465"/>
      <c r="AJ54" s="465"/>
      <c r="AK54" s="465"/>
      <c r="AL54" s="465"/>
      <c r="AM54" s="465"/>
      <c r="AN54" s="465"/>
      <c r="AO54" s="465"/>
      <c r="AP54" s="465"/>
      <c r="AQ54" s="465"/>
      <c r="AR54" s="465"/>
      <c r="AS54" s="465"/>
      <c r="AT54" s="465"/>
      <c r="AU54" s="465"/>
      <c r="AV54" s="466"/>
    </row>
    <row r="55" spans="1:48" ht="15.75" hidden="1" customHeight="1">
      <c r="A55" s="467" t="s">
        <v>156</v>
      </c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9"/>
      <c r="X55" s="469"/>
      <c r="Y55" s="469"/>
      <c r="Z55" s="469"/>
      <c r="AA55" s="469"/>
      <c r="AB55" s="469"/>
      <c r="AC55" s="469"/>
      <c r="AD55" s="469"/>
      <c r="AE55" s="469"/>
      <c r="AF55" s="469"/>
      <c r="AG55" s="469"/>
      <c r="AH55" s="469"/>
      <c r="AI55" s="469"/>
      <c r="AJ55" s="469"/>
      <c r="AK55" s="469"/>
      <c r="AL55" s="469"/>
      <c r="AM55" s="469"/>
      <c r="AN55" s="469"/>
      <c r="AO55" s="469"/>
      <c r="AP55" s="469"/>
      <c r="AQ55" s="469"/>
      <c r="AR55" s="469"/>
      <c r="AS55" s="469"/>
      <c r="AT55" s="469"/>
      <c r="AU55" s="469"/>
      <c r="AV55" s="470"/>
    </row>
    <row r="56" spans="1:48" ht="23.25" hidden="1" customHeight="1">
      <c r="A56" s="522" t="s">
        <v>65</v>
      </c>
      <c r="B56" s="523"/>
      <c r="C56" s="523"/>
      <c r="D56" s="523"/>
      <c r="E56" s="523"/>
      <c r="F56" s="523"/>
      <c r="G56" s="523"/>
      <c r="H56" s="523"/>
      <c r="I56" s="523"/>
      <c r="J56" s="523"/>
      <c r="K56" s="523"/>
      <c r="L56" s="523"/>
      <c r="M56" s="523"/>
      <c r="N56" s="523"/>
      <c r="O56" s="523"/>
      <c r="P56" s="523"/>
      <c r="Q56" s="523"/>
      <c r="R56" s="523"/>
      <c r="S56" s="523"/>
      <c r="T56" s="523"/>
      <c r="U56" s="523"/>
      <c r="V56" s="524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88"/>
      <c r="AI56" s="188"/>
      <c r="AJ56" s="188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88"/>
      <c r="AV56" s="302"/>
    </row>
    <row r="57" spans="1:48" ht="15.75" hidden="1" customHeight="1">
      <c r="A57" s="467" t="s">
        <v>157</v>
      </c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518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88"/>
      <c r="AI57" s="188"/>
      <c r="AJ57" s="188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88"/>
      <c r="AV57" s="302"/>
    </row>
    <row r="58" spans="1:48" ht="23.25" hidden="1" customHeight="1">
      <c r="A58" s="522" t="s">
        <v>65</v>
      </c>
      <c r="B58" s="523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  <c r="R58" s="523"/>
      <c r="S58" s="523"/>
      <c r="T58" s="523"/>
      <c r="U58" s="523"/>
      <c r="V58" s="524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88"/>
      <c r="AI58" s="188"/>
      <c r="AJ58" s="188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88"/>
      <c r="AV58" s="302"/>
    </row>
    <row r="59" spans="1:48" ht="15.75" hidden="1" customHeight="1">
      <c r="A59" s="467" t="s">
        <v>158</v>
      </c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518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88"/>
      <c r="AI59" s="188"/>
      <c r="AJ59" s="188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88"/>
      <c r="AV59" s="302"/>
    </row>
    <row r="60" spans="1:48" ht="19.5" customHeight="1">
      <c r="A60" s="525"/>
      <c r="B60" s="474" t="s">
        <v>209</v>
      </c>
      <c r="C60" s="657" t="s">
        <v>67</v>
      </c>
      <c r="D60" s="474" t="s">
        <v>258</v>
      </c>
      <c r="E60" s="476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517">
        <v>2023</v>
      </c>
      <c r="K60" s="517">
        <v>2023</v>
      </c>
      <c r="L60" s="515">
        <v>981.74878000000001</v>
      </c>
      <c r="M60" s="515">
        <f>Q66+R66+S66+T66</f>
        <v>397319.01500000001</v>
      </c>
      <c r="N60" s="5">
        <v>0</v>
      </c>
      <c r="O60" s="5">
        <v>0</v>
      </c>
      <c r="P60" s="5">
        <v>0</v>
      </c>
      <c r="Q60" s="5">
        <v>0</v>
      </c>
      <c r="R60" s="46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93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5">
        <v>0</v>
      </c>
      <c r="AI60" s="5">
        <v>0</v>
      </c>
      <c r="AJ60" s="5">
        <v>0</v>
      </c>
      <c r="AK60" s="93">
        <v>0</v>
      </c>
      <c r="AL60" s="93">
        <v>0</v>
      </c>
      <c r="AM60" s="93">
        <v>0</v>
      </c>
      <c r="AN60" s="93">
        <v>0</v>
      </c>
      <c r="AO60" s="93">
        <v>0</v>
      </c>
      <c r="AP60" s="93">
        <v>0</v>
      </c>
      <c r="AQ60" s="93">
        <v>0</v>
      </c>
      <c r="AR60" s="93">
        <v>0</v>
      </c>
      <c r="AS60" s="93">
        <v>0</v>
      </c>
      <c r="AT60" s="93">
        <v>0</v>
      </c>
      <c r="AU60" s="5">
        <v>0</v>
      </c>
      <c r="AV60" s="302"/>
    </row>
    <row r="61" spans="1:48" ht="19.5" customHeight="1">
      <c r="A61" s="526"/>
      <c r="B61" s="474"/>
      <c r="C61" s="657"/>
      <c r="D61" s="474"/>
      <c r="E61" s="476"/>
      <c r="F61" s="6" t="s">
        <v>19</v>
      </c>
      <c r="G61" s="6" t="s">
        <v>22</v>
      </c>
      <c r="H61" s="6" t="s">
        <v>297</v>
      </c>
      <c r="I61" s="6" t="s">
        <v>297</v>
      </c>
      <c r="J61" s="517"/>
      <c r="K61" s="517"/>
      <c r="L61" s="515"/>
      <c r="M61" s="515"/>
      <c r="N61" s="5">
        <v>0</v>
      </c>
      <c r="O61" s="5">
        <v>0</v>
      </c>
      <c r="P61" s="5">
        <v>0</v>
      </c>
      <c r="Q61" s="5">
        <v>0</v>
      </c>
      <c r="R61" s="46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93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5">
        <v>0</v>
      </c>
      <c r="AI61" s="5">
        <v>0</v>
      </c>
      <c r="AJ61" s="5">
        <v>0</v>
      </c>
      <c r="AK61" s="93">
        <v>0</v>
      </c>
      <c r="AL61" s="93">
        <v>0</v>
      </c>
      <c r="AM61" s="93">
        <v>0</v>
      </c>
      <c r="AN61" s="93">
        <v>0</v>
      </c>
      <c r="AO61" s="93">
        <v>0</v>
      </c>
      <c r="AP61" s="93">
        <v>0</v>
      </c>
      <c r="AQ61" s="93">
        <v>0</v>
      </c>
      <c r="AR61" s="93">
        <v>0</v>
      </c>
      <c r="AS61" s="93">
        <v>0</v>
      </c>
      <c r="AT61" s="93">
        <v>0</v>
      </c>
      <c r="AU61" s="5">
        <v>0</v>
      </c>
      <c r="AV61" s="302"/>
    </row>
    <row r="62" spans="1:48" ht="19.5" customHeight="1">
      <c r="A62" s="526"/>
      <c r="B62" s="474"/>
      <c r="C62" s="657"/>
      <c r="D62" s="474"/>
      <c r="E62" s="476"/>
      <c r="F62" s="476" t="s">
        <v>39</v>
      </c>
      <c r="G62" s="476" t="s">
        <v>21</v>
      </c>
      <c r="H62" s="476" t="s">
        <v>59</v>
      </c>
      <c r="I62" s="476" t="s">
        <v>296</v>
      </c>
      <c r="J62" s="517"/>
      <c r="K62" s="517"/>
      <c r="L62" s="515"/>
      <c r="M62" s="515"/>
      <c r="N62" s="5">
        <v>0</v>
      </c>
      <c r="O62" s="5">
        <v>0</v>
      </c>
      <c r="P62" s="5">
        <v>0</v>
      </c>
      <c r="Q62" s="5">
        <v>0</v>
      </c>
      <c r="R62" s="46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93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5">
        <v>0</v>
      </c>
      <c r="AI62" s="5">
        <v>0</v>
      </c>
      <c r="AJ62" s="5">
        <v>0</v>
      </c>
      <c r="AK62" s="93">
        <v>0</v>
      </c>
      <c r="AL62" s="93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0</v>
      </c>
      <c r="AU62" s="5">
        <v>0</v>
      </c>
      <c r="AV62" s="302"/>
    </row>
    <row r="63" spans="1:48" ht="19.5" customHeight="1">
      <c r="A63" s="526"/>
      <c r="B63" s="474"/>
      <c r="C63" s="657"/>
      <c r="D63" s="474"/>
      <c r="E63" s="476"/>
      <c r="F63" s="476"/>
      <c r="G63" s="476"/>
      <c r="H63" s="476"/>
      <c r="I63" s="476"/>
      <c r="J63" s="517"/>
      <c r="K63" s="517"/>
      <c r="L63" s="515"/>
      <c r="M63" s="515"/>
      <c r="N63" s="5">
        <v>0</v>
      </c>
      <c r="O63" s="5">
        <v>0</v>
      </c>
      <c r="P63" s="5">
        <v>0</v>
      </c>
      <c r="Q63" s="5">
        <v>0</v>
      </c>
      <c r="R63" s="46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93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5">
        <v>0</v>
      </c>
      <c r="AI63" s="5">
        <v>0</v>
      </c>
      <c r="AJ63" s="5">
        <v>0</v>
      </c>
      <c r="AK63" s="93">
        <v>0</v>
      </c>
      <c r="AL63" s="93">
        <v>0</v>
      </c>
      <c r="AM63" s="93">
        <v>0</v>
      </c>
      <c r="AN63" s="93">
        <v>0</v>
      </c>
      <c r="AO63" s="93">
        <v>0</v>
      </c>
      <c r="AP63" s="93">
        <v>0</v>
      </c>
      <c r="AQ63" s="93">
        <v>0</v>
      </c>
      <c r="AR63" s="93">
        <v>0</v>
      </c>
      <c r="AS63" s="93">
        <v>0</v>
      </c>
      <c r="AT63" s="93">
        <v>0</v>
      </c>
      <c r="AU63" s="5">
        <v>0</v>
      </c>
      <c r="AV63" s="302"/>
    </row>
    <row r="64" spans="1:48" ht="18" customHeight="1">
      <c r="A64" s="526"/>
      <c r="B64" s="474"/>
      <c r="C64" s="657"/>
      <c r="D64" s="474"/>
      <c r="E64" s="476"/>
      <c r="F64" s="476"/>
      <c r="G64" s="476"/>
      <c r="H64" s="476"/>
      <c r="I64" s="476"/>
      <c r="J64" s="517"/>
      <c r="K64" s="517"/>
      <c r="L64" s="515"/>
      <c r="M64" s="515"/>
      <c r="N64" s="5">
        <v>0</v>
      </c>
      <c r="O64" s="5">
        <v>0</v>
      </c>
      <c r="P64" s="5">
        <v>0</v>
      </c>
      <c r="Q64" s="5">
        <v>0</v>
      </c>
      <c r="R64" s="307">
        <v>396734</v>
      </c>
      <c r="S64" s="5">
        <v>585.01499999999999</v>
      </c>
      <c r="T64" s="5">
        <v>0</v>
      </c>
      <c r="U64" s="5">
        <f t="shared" si="16"/>
        <v>397319.01500000001</v>
      </c>
      <c r="V64" s="7" t="s">
        <v>52</v>
      </c>
      <c r="W64" s="93">
        <f t="shared" ref="W64:AJ64" si="17">W65</f>
        <v>0</v>
      </c>
      <c r="X64" s="9">
        <f t="shared" si="17"/>
        <v>11.55</v>
      </c>
      <c r="Y64" s="9">
        <f t="shared" si="17"/>
        <v>0</v>
      </c>
      <c r="Z64" s="9">
        <f t="shared" si="17"/>
        <v>0</v>
      </c>
      <c r="AA64" s="9">
        <f t="shared" si="17"/>
        <v>0</v>
      </c>
      <c r="AB64" s="9">
        <f t="shared" si="17"/>
        <v>0</v>
      </c>
      <c r="AC64" s="9">
        <f t="shared" si="17"/>
        <v>0</v>
      </c>
      <c r="AD64" s="9">
        <f t="shared" si="17"/>
        <v>0</v>
      </c>
      <c r="AE64" s="9">
        <f t="shared" si="17"/>
        <v>0</v>
      </c>
      <c r="AF64" s="9">
        <f t="shared" si="17"/>
        <v>0</v>
      </c>
      <c r="AG64" s="9">
        <f t="shared" si="17"/>
        <v>0</v>
      </c>
      <c r="AH64" s="93">
        <f t="shared" si="17"/>
        <v>0</v>
      </c>
      <c r="AI64" s="93">
        <f t="shared" si="17"/>
        <v>0</v>
      </c>
      <c r="AJ64" s="93">
        <f t="shared" si="17"/>
        <v>0</v>
      </c>
      <c r="AK64" s="93">
        <f>AK65</f>
        <v>11.5</v>
      </c>
      <c r="AL64" s="93">
        <v>0</v>
      </c>
      <c r="AM64" s="93">
        <v>0</v>
      </c>
      <c r="AN64" s="93">
        <v>0</v>
      </c>
      <c r="AO64" s="93">
        <v>0</v>
      </c>
      <c r="AP64" s="93">
        <v>0</v>
      </c>
      <c r="AQ64" s="93">
        <v>0</v>
      </c>
      <c r="AR64" s="93">
        <v>0</v>
      </c>
      <c r="AS64" s="93">
        <v>0</v>
      </c>
      <c r="AT64" s="93">
        <v>0</v>
      </c>
      <c r="AU64" s="5">
        <v>0</v>
      </c>
      <c r="AV64" s="302"/>
    </row>
    <row r="65" spans="1:48" s="234" customFormat="1" ht="18" hidden="1" customHeight="1">
      <c r="A65" s="526"/>
      <c r="B65" s="474"/>
      <c r="C65" s="657"/>
      <c r="D65" s="474"/>
      <c r="E65" s="476"/>
      <c r="F65" s="476"/>
      <c r="G65" s="476"/>
      <c r="H65" s="476"/>
      <c r="I65" s="476"/>
      <c r="J65" s="517"/>
      <c r="K65" s="517"/>
      <c r="L65" s="515"/>
      <c r="M65" s="515"/>
      <c r="N65" s="233"/>
      <c r="O65" s="233"/>
      <c r="P65" s="233"/>
      <c r="Q65" s="233"/>
      <c r="R65" s="425"/>
      <c r="S65" s="233"/>
      <c r="T65" s="233"/>
      <c r="U65" s="233"/>
      <c r="V65" s="236" t="s">
        <v>1076</v>
      </c>
      <c r="W65" s="208"/>
      <c r="X65" s="395">
        <v>11.55</v>
      </c>
      <c r="Y65" s="395"/>
      <c r="Z65" s="395"/>
      <c r="AA65" s="395"/>
      <c r="AB65" s="395"/>
      <c r="AC65" s="395"/>
      <c r="AD65" s="395"/>
      <c r="AE65" s="395"/>
      <c r="AF65" s="395"/>
      <c r="AG65" s="395">
        <v>0</v>
      </c>
      <c r="AH65" s="233"/>
      <c r="AI65" s="233"/>
      <c r="AJ65" s="233"/>
      <c r="AK65" s="208">
        <f>11.5</f>
        <v>11.5</v>
      </c>
      <c r="AL65" s="208"/>
      <c r="AM65" s="208"/>
      <c r="AN65" s="208"/>
      <c r="AO65" s="208"/>
      <c r="AP65" s="208"/>
      <c r="AQ65" s="208"/>
      <c r="AR65" s="208"/>
      <c r="AS65" s="208"/>
      <c r="AT65" s="208"/>
      <c r="AU65" s="233"/>
      <c r="AV65" s="329"/>
    </row>
    <row r="66" spans="1:48" ht="17.25" customHeight="1">
      <c r="A66" s="526"/>
      <c r="B66" s="474"/>
      <c r="C66" s="657"/>
      <c r="D66" s="474"/>
      <c r="E66" s="476"/>
      <c r="F66" s="476"/>
      <c r="G66" s="476"/>
      <c r="H66" s="476"/>
      <c r="I66" s="476"/>
      <c r="J66" s="517"/>
      <c r="K66" s="517"/>
      <c r="L66" s="515"/>
      <c r="M66" s="515"/>
      <c r="N66" s="230">
        <f t="shared" ref="N66:T66" si="18">SUM(N60:N64)</f>
        <v>0</v>
      </c>
      <c r="O66" s="230">
        <f t="shared" si="18"/>
        <v>0</v>
      </c>
      <c r="P66" s="230">
        <f t="shared" si="18"/>
        <v>0</v>
      </c>
      <c r="Q66" s="230">
        <f t="shared" si="18"/>
        <v>0</v>
      </c>
      <c r="R66" s="428">
        <f t="shared" si="18"/>
        <v>396734</v>
      </c>
      <c r="S66" s="230">
        <f t="shared" si="18"/>
        <v>585.01499999999999</v>
      </c>
      <c r="T66" s="230">
        <f t="shared" si="18"/>
        <v>0</v>
      </c>
      <c r="U66" s="231">
        <f t="shared" si="16"/>
        <v>397319.01500000001</v>
      </c>
      <c r="V66" s="231" t="s">
        <v>11</v>
      </c>
      <c r="W66" s="193">
        <f t="shared" ref="W66:AU66" si="19">SUM(W60:W64)</f>
        <v>0</v>
      </c>
      <c r="X66" s="175">
        <f>SUM(X60:AF64)</f>
        <v>11.55</v>
      </c>
      <c r="Y66" s="175">
        <f t="shared" si="19"/>
        <v>0</v>
      </c>
      <c r="Z66" s="175">
        <f t="shared" si="19"/>
        <v>0</v>
      </c>
      <c r="AA66" s="175">
        <f t="shared" si="19"/>
        <v>0</v>
      </c>
      <c r="AB66" s="175">
        <f t="shared" si="19"/>
        <v>0</v>
      </c>
      <c r="AC66" s="175">
        <f t="shared" si="19"/>
        <v>0</v>
      </c>
      <c r="AD66" s="175">
        <f t="shared" si="19"/>
        <v>0</v>
      </c>
      <c r="AE66" s="175">
        <f t="shared" si="19"/>
        <v>0</v>
      </c>
      <c r="AF66" s="175">
        <f t="shared" si="19"/>
        <v>0</v>
      </c>
      <c r="AG66" s="175">
        <f t="shared" si="19"/>
        <v>0</v>
      </c>
      <c r="AH66" s="230">
        <f t="shared" si="19"/>
        <v>0</v>
      </c>
      <c r="AI66" s="230">
        <f t="shared" si="19"/>
        <v>0</v>
      </c>
      <c r="AJ66" s="230">
        <f t="shared" si="19"/>
        <v>0</v>
      </c>
      <c r="AK66" s="193">
        <f t="shared" si="19"/>
        <v>11.5</v>
      </c>
      <c r="AL66" s="193">
        <f t="shared" si="19"/>
        <v>0</v>
      </c>
      <c r="AM66" s="193">
        <f t="shared" si="19"/>
        <v>0</v>
      </c>
      <c r="AN66" s="193">
        <f t="shared" si="19"/>
        <v>0</v>
      </c>
      <c r="AO66" s="193">
        <f t="shared" si="19"/>
        <v>0</v>
      </c>
      <c r="AP66" s="193">
        <f t="shared" si="19"/>
        <v>0</v>
      </c>
      <c r="AQ66" s="193">
        <f t="shared" si="19"/>
        <v>0</v>
      </c>
      <c r="AR66" s="193">
        <f t="shared" si="19"/>
        <v>0</v>
      </c>
      <c r="AS66" s="193">
        <f t="shared" si="19"/>
        <v>0</v>
      </c>
      <c r="AT66" s="193">
        <f t="shared" si="19"/>
        <v>0</v>
      </c>
      <c r="AU66" s="230">
        <f t="shared" si="19"/>
        <v>0</v>
      </c>
      <c r="AV66" s="328"/>
    </row>
    <row r="67" spans="1:48" ht="19.5" customHeight="1">
      <c r="A67" s="526"/>
      <c r="B67" s="474" t="s">
        <v>210</v>
      </c>
      <c r="C67" s="657" t="s">
        <v>68</v>
      </c>
      <c r="D67" s="474" t="s">
        <v>259</v>
      </c>
      <c r="E67" s="476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517">
        <v>2023</v>
      </c>
      <c r="K67" s="517">
        <v>2023</v>
      </c>
      <c r="L67" s="515">
        <v>97.070650000000001</v>
      </c>
      <c r="M67" s="515">
        <f>Q72+R72+S72+T72</f>
        <v>23731.413049999999</v>
      </c>
      <c r="N67" s="5">
        <v>0</v>
      </c>
      <c r="O67" s="5">
        <v>0</v>
      </c>
      <c r="P67" s="5">
        <v>0</v>
      </c>
      <c r="Q67" s="5">
        <v>0</v>
      </c>
      <c r="R67" s="46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93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5">
        <v>0</v>
      </c>
      <c r="AI67" s="5">
        <v>0</v>
      </c>
      <c r="AJ67" s="5">
        <v>0</v>
      </c>
      <c r="AK67" s="93">
        <v>0</v>
      </c>
      <c r="AL67" s="93">
        <v>0</v>
      </c>
      <c r="AM67" s="93">
        <v>0</v>
      </c>
      <c r="AN67" s="93">
        <v>0</v>
      </c>
      <c r="AO67" s="93">
        <v>0</v>
      </c>
      <c r="AP67" s="93">
        <v>0</v>
      </c>
      <c r="AQ67" s="93">
        <v>0</v>
      </c>
      <c r="AR67" s="93">
        <v>0</v>
      </c>
      <c r="AS67" s="93">
        <v>0</v>
      </c>
      <c r="AT67" s="93">
        <v>0</v>
      </c>
      <c r="AU67" s="5">
        <v>0</v>
      </c>
      <c r="AV67" s="302"/>
    </row>
    <row r="68" spans="1:48" ht="19.5" customHeight="1">
      <c r="A68" s="526"/>
      <c r="B68" s="474"/>
      <c r="C68" s="657"/>
      <c r="D68" s="474"/>
      <c r="E68" s="476"/>
      <c r="F68" s="6" t="s">
        <v>19</v>
      </c>
      <c r="G68" s="6" t="s">
        <v>22</v>
      </c>
      <c r="H68" s="6" t="s">
        <v>297</v>
      </c>
      <c r="I68" s="6" t="s">
        <v>297</v>
      </c>
      <c r="J68" s="517"/>
      <c r="K68" s="517"/>
      <c r="L68" s="515"/>
      <c r="M68" s="515"/>
      <c r="N68" s="5">
        <v>0</v>
      </c>
      <c r="O68" s="5">
        <v>0</v>
      </c>
      <c r="P68" s="5">
        <v>0</v>
      </c>
      <c r="Q68" s="5">
        <v>0</v>
      </c>
      <c r="R68" s="46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93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5">
        <v>0</v>
      </c>
      <c r="AI68" s="5">
        <v>0</v>
      </c>
      <c r="AJ68" s="5">
        <v>0</v>
      </c>
      <c r="AK68" s="93">
        <v>0</v>
      </c>
      <c r="AL68" s="93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5">
        <v>0</v>
      </c>
      <c r="AV68" s="302"/>
    </row>
    <row r="69" spans="1:48" ht="19.5" customHeight="1">
      <c r="A69" s="526"/>
      <c r="B69" s="474"/>
      <c r="C69" s="657"/>
      <c r="D69" s="474"/>
      <c r="E69" s="476"/>
      <c r="F69" s="476" t="s">
        <v>39</v>
      </c>
      <c r="G69" s="476" t="s">
        <v>21</v>
      </c>
      <c r="H69" s="476" t="s">
        <v>59</v>
      </c>
      <c r="I69" s="476" t="s">
        <v>298</v>
      </c>
      <c r="J69" s="517"/>
      <c r="K69" s="517"/>
      <c r="L69" s="515"/>
      <c r="M69" s="515"/>
      <c r="N69" s="5">
        <v>0</v>
      </c>
      <c r="O69" s="5">
        <v>0</v>
      </c>
      <c r="P69" s="5">
        <v>0</v>
      </c>
      <c r="Q69" s="5">
        <v>0</v>
      </c>
      <c r="R69" s="46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93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5">
        <v>0</v>
      </c>
      <c r="AI69" s="5">
        <v>0</v>
      </c>
      <c r="AJ69" s="5">
        <v>0</v>
      </c>
      <c r="AK69" s="93">
        <v>0</v>
      </c>
      <c r="AL69" s="93">
        <v>0</v>
      </c>
      <c r="AM69" s="93">
        <v>0</v>
      </c>
      <c r="AN69" s="93">
        <v>0</v>
      </c>
      <c r="AO69" s="93">
        <v>0</v>
      </c>
      <c r="AP69" s="93">
        <v>0</v>
      </c>
      <c r="AQ69" s="93">
        <v>0</v>
      </c>
      <c r="AR69" s="93">
        <v>0</v>
      </c>
      <c r="AS69" s="93">
        <v>0</v>
      </c>
      <c r="AT69" s="93">
        <v>0</v>
      </c>
      <c r="AU69" s="5">
        <v>0</v>
      </c>
      <c r="AV69" s="302"/>
    </row>
    <row r="70" spans="1:48" ht="19.5" customHeight="1">
      <c r="A70" s="526"/>
      <c r="B70" s="474"/>
      <c r="C70" s="657"/>
      <c r="D70" s="474"/>
      <c r="E70" s="476"/>
      <c r="F70" s="476"/>
      <c r="G70" s="476"/>
      <c r="H70" s="476"/>
      <c r="I70" s="476"/>
      <c r="J70" s="517"/>
      <c r="K70" s="517"/>
      <c r="L70" s="515"/>
      <c r="M70" s="515"/>
      <c r="N70" s="5">
        <v>0</v>
      </c>
      <c r="O70" s="5">
        <v>0</v>
      </c>
      <c r="P70" s="5">
        <v>0</v>
      </c>
      <c r="Q70" s="5">
        <v>0</v>
      </c>
      <c r="R70" s="46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93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5">
        <v>0</v>
      </c>
      <c r="AI70" s="5">
        <v>0</v>
      </c>
      <c r="AJ70" s="5">
        <v>0</v>
      </c>
      <c r="AK70" s="93">
        <v>0</v>
      </c>
      <c r="AL70" s="93">
        <v>0</v>
      </c>
      <c r="AM70" s="93">
        <v>0</v>
      </c>
      <c r="AN70" s="93">
        <v>0</v>
      </c>
      <c r="AO70" s="93">
        <v>0</v>
      </c>
      <c r="AP70" s="93">
        <v>0</v>
      </c>
      <c r="AQ70" s="93">
        <v>0</v>
      </c>
      <c r="AR70" s="93">
        <v>0</v>
      </c>
      <c r="AS70" s="93">
        <v>0</v>
      </c>
      <c r="AT70" s="93">
        <v>0</v>
      </c>
      <c r="AU70" s="5">
        <v>0</v>
      </c>
      <c r="AV70" s="302"/>
    </row>
    <row r="71" spans="1:48" ht="18" customHeight="1">
      <c r="A71" s="526"/>
      <c r="B71" s="474"/>
      <c r="C71" s="657"/>
      <c r="D71" s="474"/>
      <c r="E71" s="476"/>
      <c r="F71" s="476"/>
      <c r="G71" s="476"/>
      <c r="H71" s="476"/>
      <c r="I71" s="476"/>
      <c r="J71" s="517"/>
      <c r="K71" s="517"/>
      <c r="L71" s="515"/>
      <c r="M71" s="515"/>
      <c r="N71" s="5">
        <v>0</v>
      </c>
      <c r="O71" s="5">
        <v>0</v>
      </c>
      <c r="P71" s="5">
        <v>0</v>
      </c>
      <c r="Q71" s="5">
        <v>0</v>
      </c>
      <c r="R71" s="307">
        <v>23658</v>
      </c>
      <c r="S71" s="5">
        <v>73.413049999999998</v>
      </c>
      <c r="T71" s="5">
        <v>0</v>
      </c>
      <c r="U71" s="5">
        <f t="shared" si="16"/>
        <v>23731.413049999999</v>
      </c>
      <c r="V71" s="7" t="s">
        <v>52</v>
      </c>
      <c r="W71" s="93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5">
        <v>0</v>
      </c>
      <c r="AI71" s="5">
        <v>0</v>
      </c>
      <c r="AJ71" s="5">
        <v>0</v>
      </c>
      <c r="AK71" s="93">
        <v>0</v>
      </c>
      <c r="AL71" s="93">
        <v>0</v>
      </c>
      <c r="AM71" s="93">
        <v>0</v>
      </c>
      <c r="AN71" s="93">
        <v>0</v>
      </c>
      <c r="AO71" s="93">
        <v>0</v>
      </c>
      <c r="AP71" s="93">
        <v>0</v>
      </c>
      <c r="AQ71" s="93">
        <v>0</v>
      </c>
      <c r="AR71" s="93">
        <v>0</v>
      </c>
      <c r="AS71" s="93">
        <v>0</v>
      </c>
      <c r="AT71" s="93">
        <v>0</v>
      </c>
      <c r="AU71" s="5">
        <v>0</v>
      </c>
      <c r="AV71" s="302"/>
    </row>
    <row r="72" spans="1:48" ht="17.25" customHeight="1">
      <c r="A72" s="527"/>
      <c r="B72" s="474"/>
      <c r="C72" s="657"/>
      <c r="D72" s="474"/>
      <c r="E72" s="476"/>
      <c r="F72" s="476"/>
      <c r="G72" s="476"/>
      <c r="H72" s="476"/>
      <c r="I72" s="476"/>
      <c r="J72" s="517"/>
      <c r="K72" s="517"/>
      <c r="L72" s="515"/>
      <c r="M72" s="515"/>
      <c r="N72" s="230">
        <f t="shared" ref="N72:T72" si="20">SUM(N67:N71)</f>
        <v>0</v>
      </c>
      <c r="O72" s="230">
        <f t="shared" si="20"/>
        <v>0</v>
      </c>
      <c r="P72" s="230">
        <f t="shared" si="20"/>
        <v>0</v>
      </c>
      <c r="Q72" s="230">
        <f t="shared" si="20"/>
        <v>0</v>
      </c>
      <c r="R72" s="428">
        <f t="shared" si="20"/>
        <v>23658</v>
      </c>
      <c r="S72" s="230">
        <f t="shared" si="20"/>
        <v>73.413049999999998</v>
      </c>
      <c r="T72" s="230">
        <f t="shared" si="20"/>
        <v>0</v>
      </c>
      <c r="U72" s="231">
        <f t="shared" si="16"/>
        <v>23731.413049999999</v>
      </c>
      <c r="V72" s="231" t="s">
        <v>11</v>
      </c>
      <c r="W72" s="193">
        <f t="shared" ref="W72:AU72" si="21">SUM(W67:W71)</f>
        <v>0</v>
      </c>
      <c r="X72" s="175">
        <f t="shared" si="21"/>
        <v>0</v>
      </c>
      <c r="Y72" s="175">
        <f t="shared" si="21"/>
        <v>0</v>
      </c>
      <c r="Z72" s="175">
        <f t="shared" si="21"/>
        <v>0</v>
      </c>
      <c r="AA72" s="175">
        <f t="shared" si="21"/>
        <v>0</v>
      </c>
      <c r="AB72" s="175">
        <f t="shared" si="21"/>
        <v>0</v>
      </c>
      <c r="AC72" s="175">
        <f t="shared" si="21"/>
        <v>0</v>
      </c>
      <c r="AD72" s="175">
        <f t="shared" si="21"/>
        <v>0</v>
      </c>
      <c r="AE72" s="175">
        <f t="shared" si="21"/>
        <v>0</v>
      </c>
      <c r="AF72" s="175">
        <f t="shared" si="21"/>
        <v>0</v>
      </c>
      <c r="AG72" s="175">
        <f t="shared" si="21"/>
        <v>0</v>
      </c>
      <c r="AH72" s="230">
        <f t="shared" si="21"/>
        <v>0</v>
      </c>
      <c r="AI72" s="230">
        <f t="shared" si="21"/>
        <v>0</v>
      </c>
      <c r="AJ72" s="230">
        <f t="shared" si="21"/>
        <v>0</v>
      </c>
      <c r="AK72" s="193">
        <f t="shared" si="21"/>
        <v>0</v>
      </c>
      <c r="AL72" s="193">
        <f t="shared" si="21"/>
        <v>0</v>
      </c>
      <c r="AM72" s="193">
        <f t="shared" si="21"/>
        <v>0</v>
      </c>
      <c r="AN72" s="193">
        <f t="shared" si="21"/>
        <v>0</v>
      </c>
      <c r="AO72" s="193">
        <f t="shared" si="21"/>
        <v>0</v>
      </c>
      <c r="AP72" s="193">
        <f t="shared" si="21"/>
        <v>0</v>
      </c>
      <c r="AQ72" s="193">
        <f t="shared" si="21"/>
        <v>0</v>
      </c>
      <c r="AR72" s="193">
        <f t="shared" si="21"/>
        <v>0</v>
      </c>
      <c r="AS72" s="193">
        <f t="shared" si="21"/>
        <v>0</v>
      </c>
      <c r="AT72" s="193">
        <f t="shared" si="21"/>
        <v>0</v>
      </c>
      <c r="AU72" s="230">
        <f t="shared" si="21"/>
        <v>0</v>
      </c>
      <c r="AV72" s="328"/>
    </row>
    <row r="73" spans="1:48" ht="15.75" hidden="1" customHeight="1">
      <c r="A73" s="467" t="s">
        <v>159</v>
      </c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518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88"/>
      <c r="AI73" s="188"/>
      <c r="AJ73" s="188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88"/>
      <c r="AV73" s="302"/>
    </row>
    <row r="74" spans="1:48" ht="29.25" hidden="1" customHeight="1">
      <c r="A74" s="522" t="s">
        <v>65</v>
      </c>
      <c r="B74" s="523"/>
      <c r="C74" s="523"/>
      <c r="D74" s="523"/>
      <c r="E74" s="523"/>
      <c r="F74" s="523"/>
      <c r="G74" s="523"/>
      <c r="H74" s="523"/>
      <c r="I74" s="523"/>
      <c r="J74" s="523"/>
      <c r="K74" s="523"/>
      <c r="L74" s="523"/>
      <c r="M74" s="523"/>
      <c r="N74" s="523"/>
      <c r="O74" s="523"/>
      <c r="P74" s="523"/>
      <c r="Q74" s="523"/>
      <c r="R74" s="523"/>
      <c r="S74" s="523"/>
      <c r="T74" s="523"/>
      <c r="U74" s="523"/>
      <c r="V74" s="524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88"/>
      <c r="AI74" s="188"/>
      <c r="AJ74" s="188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88"/>
      <c r="AV74" s="302"/>
    </row>
    <row r="75" spans="1:48" ht="15.75" hidden="1" customHeight="1">
      <c r="A75" s="463" t="s">
        <v>25</v>
      </c>
      <c r="B75" s="464"/>
      <c r="C75" s="464"/>
      <c r="D75" s="464"/>
      <c r="E75" s="464"/>
      <c r="F75" s="464"/>
      <c r="G75" s="464"/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65"/>
      <c r="AQ75" s="465"/>
      <c r="AR75" s="465"/>
      <c r="AS75" s="465"/>
      <c r="AT75" s="465"/>
      <c r="AU75" s="465"/>
      <c r="AV75" s="466"/>
    </row>
    <row r="76" spans="1:48" ht="15.75" hidden="1" customHeight="1">
      <c r="A76" s="467" t="s">
        <v>160</v>
      </c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9"/>
      <c r="X76" s="469"/>
      <c r="Y76" s="469"/>
      <c r="Z76" s="469"/>
      <c r="AA76" s="469"/>
      <c r="AB76" s="469"/>
      <c r="AC76" s="469"/>
      <c r="AD76" s="469"/>
      <c r="AE76" s="469"/>
      <c r="AF76" s="469"/>
      <c r="AG76" s="469"/>
      <c r="AH76" s="469"/>
      <c r="AI76" s="469"/>
      <c r="AJ76" s="469"/>
      <c r="AK76" s="469"/>
      <c r="AL76" s="469"/>
      <c r="AM76" s="469"/>
      <c r="AN76" s="469"/>
      <c r="AO76" s="469"/>
      <c r="AP76" s="469"/>
      <c r="AQ76" s="469"/>
      <c r="AR76" s="469"/>
      <c r="AS76" s="469"/>
      <c r="AT76" s="469"/>
      <c r="AU76" s="469"/>
      <c r="AV76" s="470"/>
    </row>
    <row r="77" spans="1:48" ht="40.5" customHeight="1">
      <c r="A77" s="525"/>
      <c r="B77" s="474" t="s">
        <v>211</v>
      </c>
      <c r="C77" s="656" t="s">
        <v>203</v>
      </c>
      <c r="D77" s="474" t="s">
        <v>257</v>
      </c>
      <c r="E77" s="476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517">
        <v>2023</v>
      </c>
      <c r="K77" s="517">
        <v>2023</v>
      </c>
      <c r="L77" s="515">
        <v>4.9589999999999996</v>
      </c>
      <c r="M77" s="515">
        <f>Q82+R82+S82+T82</f>
        <v>2727.2342800000001</v>
      </c>
      <c r="N77" s="5">
        <v>0</v>
      </c>
      <c r="O77" s="5">
        <v>0</v>
      </c>
      <c r="P77" s="5">
        <v>0</v>
      </c>
      <c r="Q77" s="5">
        <v>0</v>
      </c>
      <c r="R77" s="46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93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5">
        <v>0</v>
      </c>
      <c r="AI77" s="5">
        <v>0</v>
      </c>
      <c r="AJ77" s="5">
        <v>0</v>
      </c>
      <c r="AK77" s="93">
        <v>0</v>
      </c>
      <c r="AL77" s="93">
        <v>0</v>
      </c>
      <c r="AM77" s="93">
        <v>0</v>
      </c>
      <c r="AN77" s="93">
        <v>0</v>
      </c>
      <c r="AO77" s="93">
        <v>0</v>
      </c>
      <c r="AP77" s="93">
        <v>0</v>
      </c>
      <c r="AQ77" s="93">
        <v>0</v>
      </c>
      <c r="AR77" s="93">
        <v>0</v>
      </c>
      <c r="AS77" s="93">
        <v>0</v>
      </c>
      <c r="AT77" s="93">
        <v>0</v>
      </c>
      <c r="AU77" s="5">
        <v>0</v>
      </c>
      <c r="AV77" s="541" t="s">
        <v>998</v>
      </c>
    </row>
    <row r="78" spans="1:48" ht="26.25" customHeight="1">
      <c r="A78" s="526"/>
      <c r="B78" s="474"/>
      <c r="C78" s="656"/>
      <c r="D78" s="474"/>
      <c r="E78" s="476"/>
      <c r="F78" s="6" t="s">
        <v>19</v>
      </c>
      <c r="G78" s="6" t="s">
        <v>22</v>
      </c>
      <c r="H78" s="6" t="s">
        <v>58</v>
      </c>
      <c r="I78" s="6" t="s">
        <v>300</v>
      </c>
      <c r="J78" s="517"/>
      <c r="K78" s="517"/>
      <c r="L78" s="515"/>
      <c r="M78" s="515"/>
      <c r="N78" s="5">
        <v>0</v>
      </c>
      <c r="O78" s="5">
        <v>0</v>
      </c>
      <c r="P78" s="5">
        <v>0</v>
      </c>
      <c r="Q78" s="5">
        <v>0</v>
      </c>
      <c r="R78" s="46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93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5">
        <v>0</v>
      </c>
      <c r="AI78" s="5">
        <v>0</v>
      </c>
      <c r="AJ78" s="5">
        <v>0</v>
      </c>
      <c r="AK78" s="93">
        <v>0</v>
      </c>
      <c r="AL78" s="93">
        <v>0</v>
      </c>
      <c r="AM78" s="93">
        <v>0</v>
      </c>
      <c r="AN78" s="93">
        <v>0</v>
      </c>
      <c r="AO78" s="93">
        <v>0</v>
      </c>
      <c r="AP78" s="93">
        <v>0</v>
      </c>
      <c r="AQ78" s="93">
        <v>0</v>
      </c>
      <c r="AR78" s="93">
        <v>0</v>
      </c>
      <c r="AS78" s="93">
        <v>0</v>
      </c>
      <c r="AT78" s="93">
        <v>0</v>
      </c>
      <c r="AU78" s="5">
        <v>0</v>
      </c>
      <c r="AV78" s="609"/>
    </row>
    <row r="79" spans="1:48" ht="19.5" customHeight="1">
      <c r="A79" s="526"/>
      <c r="B79" s="474"/>
      <c r="C79" s="656"/>
      <c r="D79" s="474"/>
      <c r="E79" s="476"/>
      <c r="F79" s="476" t="s">
        <v>39</v>
      </c>
      <c r="G79" s="476" t="s">
        <v>21</v>
      </c>
      <c r="H79" s="476" t="s">
        <v>59</v>
      </c>
      <c r="I79" s="476" t="s">
        <v>370</v>
      </c>
      <c r="J79" s="517"/>
      <c r="K79" s="517"/>
      <c r="L79" s="515"/>
      <c r="M79" s="515"/>
      <c r="N79" s="5">
        <v>0</v>
      </c>
      <c r="O79" s="5">
        <v>0</v>
      </c>
      <c r="P79" s="5">
        <v>0</v>
      </c>
      <c r="Q79" s="5">
        <v>0</v>
      </c>
      <c r="R79" s="46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93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5">
        <v>0</v>
      </c>
      <c r="AI79" s="5">
        <v>0</v>
      </c>
      <c r="AJ79" s="5">
        <v>0</v>
      </c>
      <c r="AK79" s="93">
        <v>0</v>
      </c>
      <c r="AL79" s="93">
        <v>0</v>
      </c>
      <c r="AM79" s="93">
        <v>0</v>
      </c>
      <c r="AN79" s="93">
        <v>0</v>
      </c>
      <c r="AO79" s="93">
        <v>0</v>
      </c>
      <c r="AP79" s="93">
        <v>0</v>
      </c>
      <c r="AQ79" s="93">
        <v>0</v>
      </c>
      <c r="AR79" s="93">
        <v>0</v>
      </c>
      <c r="AS79" s="93">
        <v>0</v>
      </c>
      <c r="AT79" s="93">
        <v>0</v>
      </c>
      <c r="AU79" s="5">
        <v>0</v>
      </c>
      <c r="AV79" s="609"/>
    </row>
    <row r="80" spans="1:48" ht="19.5" customHeight="1">
      <c r="A80" s="526"/>
      <c r="B80" s="474"/>
      <c r="C80" s="656"/>
      <c r="D80" s="474"/>
      <c r="E80" s="476"/>
      <c r="F80" s="476"/>
      <c r="G80" s="476"/>
      <c r="H80" s="476"/>
      <c r="I80" s="476"/>
      <c r="J80" s="517"/>
      <c r="K80" s="517"/>
      <c r="L80" s="515"/>
      <c r="M80" s="515"/>
      <c r="N80" s="5">
        <v>0</v>
      </c>
      <c r="O80" s="5">
        <v>0</v>
      </c>
      <c r="P80" s="5">
        <v>0</v>
      </c>
      <c r="Q80" s="5">
        <v>0</v>
      </c>
      <c r="R80" s="46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93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5">
        <v>0</v>
      </c>
      <c r="AI80" s="5">
        <v>0</v>
      </c>
      <c r="AJ80" s="5">
        <v>0</v>
      </c>
      <c r="AK80" s="93">
        <v>0</v>
      </c>
      <c r="AL80" s="93">
        <v>0</v>
      </c>
      <c r="AM80" s="93">
        <v>0</v>
      </c>
      <c r="AN80" s="93">
        <v>0</v>
      </c>
      <c r="AO80" s="93">
        <v>0</v>
      </c>
      <c r="AP80" s="93">
        <v>0</v>
      </c>
      <c r="AQ80" s="93">
        <v>0</v>
      </c>
      <c r="AR80" s="93">
        <v>0</v>
      </c>
      <c r="AS80" s="93">
        <v>0</v>
      </c>
      <c r="AT80" s="93">
        <v>0</v>
      </c>
      <c r="AU80" s="5">
        <v>0</v>
      </c>
      <c r="AV80" s="609"/>
    </row>
    <row r="81" spans="1:48" ht="18" customHeight="1">
      <c r="A81" s="526"/>
      <c r="B81" s="474"/>
      <c r="C81" s="656"/>
      <c r="D81" s="474"/>
      <c r="E81" s="476"/>
      <c r="F81" s="476"/>
      <c r="G81" s="476"/>
      <c r="H81" s="476"/>
      <c r="I81" s="476"/>
      <c r="J81" s="517"/>
      <c r="K81" s="517"/>
      <c r="L81" s="515"/>
      <c r="M81" s="515"/>
      <c r="N81" s="5">
        <v>0</v>
      </c>
      <c r="O81" s="5">
        <v>0</v>
      </c>
      <c r="P81" s="5">
        <v>0</v>
      </c>
      <c r="Q81" s="5">
        <v>2.23428</v>
      </c>
      <c r="R81" s="307">
        <v>2725</v>
      </c>
      <c r="S81" s="5">
        <v>0</v>
      </c>
      <c r="T81" s="5">
        <v>0</v>
      </c>
      <c r="U81" s="5">
        <f t="shared" si="22"/>
        <v>2727.2342800000001</v>
      </c>
      <c r="V81" s="7" t="s">
        <v>52</v>
      </c>
      <c r="W81" s="93">
        <v>2234.2800000000002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5">
        <v>0</v>
      </c>
      <c r="AI81" s="5">
        <v>0</v>
      </c>
      <c r="AJ81" s="5">
        <v>0</v>
      </c>
      <c r="AK81" s="93">
        <v>0</v>
      </c>
      <c r="AL81" s="93">
        <v>0</v>
      </c>
      <c r="AM81" s="93">
        <v>0</v>
      </c>
      <c r="AN81" s="93">
        <v>0</v>
      </c>
      <c r="AO81" s="93">
        <v>0</v>
      </c>
      <c r="AP81" s="93">
        <v>0</v>
      </c>
      <c r="AQ81" s="93">
        <v>0</v>
      </c>
      <c r="AR81" s="93">
        <v>0</v>
      </c>
      <c r="AS81" s="93">
        <v>0</v>
      </c>
      <c r="AT81" s="93">
        <v>0</v>
      </c>
      <c r="AU81" s="5">
        <v>0</v>
      </c>
      <c r="AV81" s="610"/>
    </row>
    <row r="82" spans="1:48" ht="17.25" customHeight="1">
      <c r="A82" s="526"/>
      <c r="B82" s="474"/>
      <c r="C82" s="656"/>
      <c r="D82" s="474"/>
      <c r="E82" s="476"/>
      <c r="F82" s="476"/>
      <c r="G82" s="476"/>
      <c r="H82" s="476"/>
      <c r="I82" s="476"/>
      <c r="J82" s="517"/>
      <c r="K82" s="517"/>
      <c r="L82" s="515"/>
      <c r="M82" s="515"/>
      <c r="N82" s="230">
        <f t="shared" ref="N82:T82" si="23">SUM(N77:N81)</f>
        <v>0</v>
      </c>
      <c r="O82" s="230">
        <f t="shared" si="23"/>
        <v>0</v>
      </c>
      <c r="P82" s="230">
        <f t="shared" si="23"/>
        <v>0</v>
      </c>
      <c r="Q82" s="230">
        <f t="shared" si="23"/>
        <v>2.23428</v>
      </c>
      <c r="R82" s="428">
        <f t="shared" si="23"/>
        <v>2725</v>
      </c>
      <c r="S82" s="230">
        <f t="shared" si="23"/>
        <v>0</v>
      </c>
      <c r="T82" s="230">
        <f t="shared" si="23"/>
        <v>0</v>
      </c>
      <c r="U82" s="231">
        <f t="shared" si="22"/>
        <v>2727.2342800000001</v>
      </c>
      <c r="V82" s="231" t="s">
        <v>11</v>
      </c>
      <c r="W82" s="193">
        <f t="shared" ref="W82:AU82" si="24">SUM(W77:W81)</f>
        <v>2234.2800000000002</v>
      </c>
      <c r="X82" s="175">
        <f t="shared" si="24"/>
        <v>0</v>
      </c>
      <c r="Y82" s="175">
        <f t="shared" si="24"/>
        <v>0</v>
      </c>
      <c r="Z82" s="175">
        <f t="shared" si="24"/>
        <v>0</v>
      </c>
      <c r="AA82" s="175">
        <f t="shared" si="24"/>
        <v>0</v>
      </c>
      <c r="AB82" s="175">
        <f t="shared" si="24"/>
        <v>0</v>
      </c>
      <c r="AC82" s="175">
        <f t="shared" si="24"/>
        <v>0</v>
      </c>
      <c r="AD82" s="175">
        <f t="shared" si="24"/>
        <v>0</v>
      </c>
      <c r="AE82" s="175">
        <f t="shared" si="24"/>
        <v>0</v>
      </c>
      <c r="AF82" s="175">
        <f t="shared" si="24"/>
        <v>0</v>
      </c>
      <c r="AG82" s="175">
        <f t="shared" si="24"/>
        <v>0</v>
      </c>
      <c r="AH82" s="230">
        <f t="shared" si="24"/>
        <v>0</v>
      </c>
      <c r="AI82" s="230">
        <f t="shared" si="24"/>
        <v>0</v>
      </c>
      <c r="AJ82" s="230">
        <f t="shared" si="24"/>
        <v>0</v>
      </c>
      <c r="AK82" s="193">
        <f t="shared" si="24"/>
        <v>0</v>
      </c>
      <c r="AL82" s="193">
        <f t="shared" si="24"/>
        <v>0</v>
      </c>
      <c r="AM82" s="193">
        <f t="shared" si="24"/>
        <v>0</v>
      </c>
      <c r="AN82" s="193">
        <f t="shared" si="24"/>
        <v>0</v>
      </c>
      <c r="AO82" s="193">
        <f t="shared" si="24"/>
        <v>0</v>
      </c>
      <c r="AP82" s="193">
        <f t="shared" si="24"/>
        <v>0</v>
      </c>
      <c r="AQ82" s="193">
        <f t="shared" si="24"/>
        <v>0</v>
      </c>
      <c r="AR82" s="193">
        <f t="shared" si="24"/>
        <v>0</v>
      </c>
      <c r="AS82" s="193">
        <f t="shared" si="24"/>
        <v>0</v>
      </c>
      <c r="AT82" s="193">
        <f t="shared" si="24"/>
        <v>0</v>
      </c>
      <c r="AU82" s="230">
        <f t="shared" si="24"/>
        <v>0</v>
      </c>
      <c r="AV82" s="230"/>
    </row>
    <row r="83" spans="1:48" ht="19.5" customHeight="1">
      <c r="A83" s="526"/>
      <c r="B83" s="474" t="s">
        <v>212</v>
      </c>
      <c r="C83" s="656" t="s">
        <v>66</v>
      </c>
      <c r="D83" s="474" t="s">
        <v>257</v>
      </c>
      <c r="E83" s="476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517">
        <v>2023</v>
      </c>
      <c r="K83" s="517">
        <v>2023</v>
      </c>
      <c r="L83" s="515">
        <v>6.0289200000000003</v>
      </c>
      <c r="M83" s="515">
        <f>Q89+R89+S89+T89</f>
        <v>6029</v>
      </c>
      <c r="N83" s="5">
        <v>0</v>
      </c>
      <c r="O83" s="5">
        <v>0</v>
      </c>
      <c r="P83" s="5">
        <v>0</v>
      </c>
      <c r="Q83" s="5">
        <v>0</v>
      </c>
      <c r="R83" s="46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93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5">
        <v>0</v>
      </c>
      <c r="AI83" s="5">
        <v>0</v>
      </c>
      <c r="AJ83" s="5">
        <v>0</v>
      </c>
      <c r="AK83" s="93">
        <v>0</v>
      </c>
      <c r="AL83" s="93">
        <v>0</v>
      </c>
      <c r="AM83" s="93">
        <v>0</v>
      </c>
      <c r="AN83" s="93">
        <v>0</v>
      </c>
      <c r="AO83" s="93">
        <v>0</v>
      </c>
      <c r="AP83" s="93">
        <v>0</v>
      </c>
      <c r="AQ83" s="93">
        <v>0</v>
      </c>
      <c r="AR83" s="93">
        <v>0</v>
      </c>
      <c r="AS83" s="93">
        <v>0</v>
      </c>
      <c r="AT83" s="93">
        <v>0</v>
      </c>
      <c r="AU83" s="5">
        <v>0</v>
      </c>
      <c r="AV83" s="5"/>
    </row>
    <row r="84" spans="1:48" ht="36" customHeight="1">
      <c r="A84" s="526"/>
      <c r="B84" s="474"/>
      <c r="C84" s="656"/>
      <c r="D84" s="474"/>
      <c r="E84" s="476"/>
      <c r="F84" s="6" t="s">
        <v>19</v>
      </c>
      <c r="G84" s="6" t="s">
        <v>22</v>
      </c>
      <c r="H84" s="6" t="s">
        <v>308</v>
      </c>
      <c r="I84" s="6" t="s">
        <v>308</v>
      </c>
      <c r="J84" s="517"/>
      <c r="K84" s="517"/>
      <c r="L84" s="515"/>
      <c r="M84" s="515"/>
      <c r="N84" s="5">
        <v>0</v>
      </c>
      <c r="O84" s="5">
        <v>0</v>
      </c>
      <c r="P84" s="5">
        <v>0</v>
      </c>
      <c r="Q84" s="5">
        <v>0</v>
      </c>
      <c r="R84" s="307">
        <v>6029</v>
      </c>
      <c r="S84" s="5">
        <v>0</v>
      </c>
      <c r="T84" s="5">
        <v>0</v>
      </c>
      <c r="U84" s="5">
        <f t="shared" si="22"/>
        <v>6029</v>
      </c>
      <c r="V84" s="5" t="s">
        <v>8</v>
      </c>
      <c r="W84" s="93">
        <f t="shared" ref="W84:AJ84" si="25">W85</f>
        <v>0</v>
      </c>
      <c r="X84" s="9">
        <f t="shared" si="25"/>
        <v>0</v>
      </c>
      <c r="Y84" s="9">
        <f t="shared" si="25"/>
        <v>0</v>
      </c>
      <c r="Z84" s="9">
        <f t="shared" si="25"/>
        <v>0</v>
      </c>
      <c r="AA84" s="9">
        <f t="shared" si="25"/>
        <v>0</v>
      </c>
      <c r="AB84" s="9">
        <f t="shared" si="25"/>
        <v>0</v>
      </c>
      <c r="AC84" s="9">
        <f t="shared" si="25"/>
        <v>0</v>
      </c>
      <c r="AD84" s="9">
        <f t="shared" si="25"/>
        <v>0</v>
      </c>
      <c r="AE84" s="9">
        <f t="shared" si="25"/>
        <v>0</v>
      </c>
      <c r="AF84" s="9">
        <f t="shared" si="25"/>
        <v>0</v>
      </c>
      <c r="AG84" s="9">
        <f t="shared" si="25"/>
        <v>0</v>
      </c>
      <c r="AH84" s="93">
        <f t="shared" si="25"/>
        <v>0</v>
      </c>
      <c r="AI84" s="93">
        <f t="shared" si="25"/>
        <v>0</v>
      </c>
      <c r="AJ84" s="93">
        <f t="shared" si="25"/>
        <v>0</v>
      </c>
      <c r="AK84" s="93">
        <f>AK85</f>
        <v>27.45</v>
      </c>
      <c r="AL84" s="93">
        <v>0</v>
      </c>
      <c r="AM84" s="93">
        <v>0</v>
      </c>
      <c r="AN84" s="93">
        <v>0</v>
      </c>
      <c r="AO84" s="93">
        <v>0</v>
      </c>
      <c r="AP84" s="93">
        <v>0</v>
      </c>
      <c r="AQ84" s="93">
        <v>0</v>
      </c>
      <c r="AR84" s="93">
        <v>0</v>
      </c>
      <c r="AS84" s="93">
        <v>0</v>
      </c>
      <c r="AT84" s="93">
        <v>0</v>
      </c>
      <c r="AU84" s="5">
        <v>0</v>
      </c>
      <c r="AV84" s="5"/>
    </row>
    <row r="85" spans="1:48" s="275" customFormat="1" ht="25.5" hidden="1" customHeight="1">
      <c r="A85" s="526"/>
      <c r="B85" s="474"/>
      <c r="C85" s="656"/>
      <c r="D85" s="474"/>
      <c r="E85" s="476"/>
      <c r="F85" s="272"/>
      <c r="G85" s="272"/>
      <c r="H85" s="272"/>
      <c r="I85" s="272"/>
      <c r="J85" s="517"/>
      <c r="K85" s="517"/>
      <c r="L85" s="515"/>
      <c r="M85" s="515"/>
      <c r="N85" s="273"/>
      <c r="O85" s="273"/>
      <c r="P85" s="273"/>
      <c r="Q85" s="273"/>
      <c r="R85" s="404"/>
      <c r="S85" s="273"/>
      <c r="T85" s="273"/>
      <c r="U85" s="273"/>
      <c r="V85" s="273" t="s">
        <v>961</v>
      </c>
      <c r="W85" s="274"/>
      <c r="X85" s="277"/>
      <c r="Y85" s="277"/>
      <c r="Z85" s="277"/>
      <c r="AA85" s="277"/>
      <c r="AB85" s="277"/>
      <c r="AC85" s="277"/>
      <c r="AD85" s="277"/>
      <c r="AE85" s="277"/>
      <c r="AF85" s="277"/>
      <c r="AG85" s="277"/>
      <c r="AH85" s="273"/>
      <c r="AI85" s="273"/>
      <c r="AJ85" s="273"/>
      <c r="AK85" s="274">
        <v>27.45</v>
      </c>
      <c r="AL85" s="274"/>
      <c r="AM85" s="274"/>
      <c r="AN85" s="274"/>
      <c r="AO85" s="274"/>
      <c r="AP85" s="274"/>
      <c r="AQ85" s="274"/>
      <c r="AR85" s="274"/>
      <c r="AS85" s="274"/>
      <c r="AT85" s="274"/>
      <c r="AU85" s="273"/>
      <c r="AV85" s="273"/>
    </row>
    <row r="86" spans="1:48" ht="19.5" customHeight="1">
      <c r="A86" s="526"/>
      <c r="B86" s="474"/>
      <c r="C86" s="656"/>
      <c r="D86" s="474"/>
      <c r="E86" s="476"/>
      <c r="F86" s="476" t="s">
        <v>39</v>
      </c>
      <c r="G86" s="476" t="s">
        <v>21</v>
      </c>
      <c r="H86" s="476" t="s">
        <v>373</v>
      </c>
      <c r="I86" s="476" t="s">
        <v>374</v>
      </c>
      <c r="J86" s="517"/>
      <c r="K86" s="517"/>
      <c r="L86" s="515"/>
      <c r="M86" s="515"/>
      <c r="N86" s="5">
        <v>0</v>
      </c>
      <c r="O86" s="5">
        <v>0</v>
      </c>
      <c r="P86" s="5">
        <v>0</v>
      </c>
      <c r="Q86" s="5">
        <v>0</v>
      </c>
      <c r="R86" s="307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93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5">
        <v>0</v>
      </c>
      <c r="AI86" s="5">
        <v>0</v>
      </c>
      <c r="AJ86" s="5">
        <v>0</v>
      </c>
      <c r="AK86" s="93">
        <v>0</v>
      </c>
      <c r="AL86" s="93">
        <v>0</v>
      </c>
      <c r="AM86" s="93">
        <v>0</v>
      </c>
      <c r="AN86" s="93">
        <v>0</v>
      </c>
      <c r="AO86" s="93">
        <v>0</v>
      </c>
      <c r="AP86" s="93">
        <v>0</v>
      </c>
      <c r="AQ86" s="93">
        <v>0</v>
      </c>
      <c r="AR86" s="93">
        <v>0</v>
      </c>
      <c r="AS86" s="93">
        <v>0</v>
      </c>
      <c r="AT86" s="93">
        <v>0</v>
      </c>
      <c r="AU86" s="5">
        <v>0</v>
      </c>
      <c r="AV86" s="5"/>
    </row>
    <row r="87" spans="1:48" ht="19.5" customHeight="1">
      <c r="A87" s="526"/>
      <c r="B87" s="474"/>
      <c r="C87" s="656"/>
      <c r="D87" s="474"/>
      <c r="E87" s="476"/>
      <c r="F87" s="476"/>
      <c r="G87" s="476"/>
      <c r="H87" s="476"/>
      <c r="I87" s="476"/>
      <c r="J87" s="517"/>
      <c r="K87" s="517"/>
      <c r="L87" s="515"/>
      <c r="M87" s="515"/>
      <c r="N87" s="5">
        <v>0</v>
      </c>
      <c r="O87" s="5">
        <v>0</v>
      </c>
      <c r="P87" s="5">
        <v>0</v>
      </c>
      <c r="Q87" s="5">
        <v>0</v>
      </c>
      <c r="R87" s="307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93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5">
        <v>0</v>
      </c>
      <c r="AI87" s="5">
        <v>0</v>
      </c>
      <c r="AJ87" s="5">
        <v>0</v>
      </c>
      <c r="AK87" s="93">
        <v>0</v>
      </c>
      <c r="AL87" s="93">
        <v>0</v>
      </c>
      <c r="AM87" s="93">
        <v>0</v>
      </c>
      <c r="AN87" s="93">
        <v>0</v>
      </c>
      <c r="AO87" s="93">
        <v>0</v>
      </c>
      <c r="AP87" s="93">
        <v>0</v>
      </c>
      <c r="AQ87" s="93">
        <v>0</v>
      </c>
      <c r="AR87" s="93">
        <v>0</v>
      </c>
      <c r="AS87" s="93">
        <v>0</v>
      </c>
      <c r="AT87" s="93">
        <v>0</v>
      </c>
      <c r="AU87" s="5">
        <v>0</v>
      </c>
      <c r="AV87" s="5"/>
    </row>
    <row r="88" spans="1:48" ht="18" customHeight="1">
      <c r="A88" s="526"/>
      <c r="B88" s="474"/>
      <c r="C88" s="656"/>
      <c r="D88" s="474"/>
      <c r="E88" s="476"/>
      <c r="F88" s="476"/>
      <c r="G88" s="476"/>
      <c r="H88" s="476"/>
      <c r="I88" s="476"/>
      <c r="J88" s="517"/>
      <c r="K88" s="517"/>
      <c r="L88" s="515"/>
      <c r="M88" s="515"/>
      <c r="N88" s="5">
        <v>0</v>
      </c>
      <c r="O88" s="5">
        <v>0</v>
      </c>
      <c r="P88" s="5">
        <v>0</v>
      </c>
      <c r="Q88" s="5">
        <v>0</v>
      </c>
      <c r="R88" s="307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93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5">
        <v>0</v>
      </c>
      <c r="AI88" s="5">
        <v>0</v>
      </c>
      <c r="AJ88" s="5">
        <v>0</v>
      </c>
      <c r="AK88" s="93">
        <v>0</v>
      </c>
      <c r="AL88" s="93">
        <v>0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5">
        <v>0</v>
      </c>
      <c r="AV88" s="5"/>
    </row>
    <row r="89" spans="1:48" ht="17.25" customHeight="1">
      <c r="A89" s="527"/>
      <c r="B89" s="474"/>
      <c r="C89" s="656"/>
      <c r="D89" s="474"/>
      <c r="E89" s="476"/>
      <c r="F89" s="476"/>
      <c r="G89" s="476"/>
      <c r="H89" s="476"/>
      <c r="I89" s="476"/>
      <c r="J89" s="517"/>
      <c r="K89" s="517"/>
      <c r="L89" s="515"/>
      <c r="M89" s="515"/>
      <c r="N89" s="230">
        <f t="shared" ref="N89:T89" si="26">SUM(N83:N88)</f>
        <v>0</v>
      </c>
      <c r="O89" s="230">
        <f t="shared" si="26"/>
        <v>0</v>
      </c>
      <c r="P89" s="230">
        <f t="shared" si="26"/>
        <v>0</v>
      </c>
      <c r="Q89" s="230">
        <f t="shared" si="26"/>
        <v>0</v>
      </c>
      <c r="R89" s="428">
        <f t="shared" si="26"/>
        <v>6029</v>
      </c>
      <c r="S89" s="230">
        <f t="shared" si="26"/>
        <v>0</v>
      </c>
      <c r="T89" s="230">
        <f t="shared" si="26"/>
        <v>0</v>
      </c>
      <c r="U89" s="231">
        <f t="shared" si="22"/>
        <v>6029</v>
      </c>
      <c r="V89" s="231" t="s">
        <v>11</v>
      </c>
      <c r="W89" s="193">
        <f t="shared" ref="W89:AJ89" si="27">W88+W87+W86+W84+W83</f>
        <v>0</v>
      </c>
      <c r="X89" s="175">
        <f t="shared" si="27"/>
        <v>0</v>
      </c>
      <c r="Y89" s="175">
        <f t="shared" si="27"/>
        <v>0</v>
      </c>
      <c r="Z89" s="175">
        <f t="shared" si="27"/>
        <v>0</v>
      </c>
      <c r="AA89" s="175">
        <f t="shared" si="27"/>
        <v>0</v>
      </c>
      <c r="AB89" s="175">
        <f t="shared" si="27"/>
        <v>0</v>
      </c>
      <c r="AC89" s="175">
        <f t="shared" si="27"/>
        <v>0</v>
      </c>
      <c r="AD89" s="175">
        <f t="shared" si="27"/>
        <v>0</v>
      </c>
      <c r="AE89" s="175">
        <f t="shared" si="27"/>
        <v>0</v>
      </c>
      <c r="AF89" s="175">
        <f t="shared" si="27"/>
        <v>0</v>
      </c>
      <c r="AG89" s="175">
        <f t="shared" si="27"/>
        <v>0</v>
      </c>
      <c r="AH89" s="193">
        <f t="shared" si="27"/>
        <v>0</v>
      </c>
      <c r="AI89" s="193">
        <f t="shared" si="27"/>
        <v>0</v>
      </c>
      <c r="AJ89" s="193">
        <f t="shared" si="27"/>
        <v>0</v>
      </c>
      <c r="AK89" s="193">
        <f>AK88+AK87+AK86+AK84+AK83</f>
        <v>27.45</v>
      </c>
      <c r="AL89" s="193">
        <f t="shared" ref="AL89:AU89" si="28">SUM(AL83:AL88)</f>
        <v>0</v>
      </c>
      <c r="AM89" s="193">
        <f t="shared" si="28"/>
        <v>0</v>
      </c>
      <c r="AN89" s="193">
        <f t="shared" si="28"/>
        <v>0</v>
      </c>
      <c r="AO89" s="193">
        <f t="shared" si="28"/>
        <v>0</v>
      </c>
      <c r="AP89" s="193">
        <f t="shared" si="28"/>
        <v>0</v>
      </c>
      <c r="AQ89" s="193">
        <f t="shared" si="28"/>
        <v>0</v>
      </c>
      <c r="AR89" s="193">
        <f t="shared" si="28"/>
        <v>0</v>
      </c>
      <c r="AS89" s="193">
        <f t="shared" si="28"/>
        <v>0</v>
      </c>
      <c r="AT89" s="193">
        <f t="shared" si="28"/>
        <v>0</v>
      </c>
      <c r="AU89" s="230">
        <f t="shared" si="28"/>
        <v>0</v>
      </c>
      <c r="AV89" s="230"/>
    </row>
    <row r="90" spans="1:48" ht="15.75" hidden="1" customHeight="1">
      <c r="A90" s="467" t="s">
        <v>161</v>
      </c>
      <c r="B90" s="468"/>
      <c r="C90" s="468"/>
      <c r="D90" s="468"/>
      <c r="E90" s="468"/>
      <c r="F90" s="468"/>
      <c r="G90" s="468"/>
      <c r="H90" s="468"/>
      <c r="I90" s="468"/>
      <c r="J90" s="468"/>
      <c r="K90" s="468"/>
      <c r="L90" s="468"/>
      <c r="M90" s="468"/>
      <c r="N90" s="468"/>
      <c r="O90" s="468"/>
      <c r="P90" s="468"/>
      <c r="Q90" s="468"/>
      <c r="R90" s="468"/>
      <c r="S90" s="468"/>
      <c r="T90" s="468"/>
      <c r="U90" s="468"/>
      <c r="V90" s="468"/>
      <c r="W90" s="469"/>
      <c r="X90" s="469"/>
      <c r="Y90" s="469"/>
      <c r="Z90" s="469"/>
      <c r="AA90" s="469"/>
      <c r="AB90" s="469"/>
      <c r="AC90" s="469"/>
      <c r="AD90" s="469"/>
      <c r="AE90" s="469"/>
      <c r="AF90" s="469"/>
      <c r="AG90" s="469"/>
      <c r="AH90" s="469"/>
      <c r="AI90" s="469"/>
      <c r="AJ90" s="469"/>
      <c r="AK90" s="469"/>
      <c r="AL90" s="469"/>
      <c r="AM90" s="469"/>
      <c r="AN90" s="469"/>
      <c r="AO90" s="469"/>
      <c r="AP90" s="469"/>
      <c r="AQ90" s="469"/>
      <c r="AR90" s="469"/>
      <c r="AS90" s="469"/>
      <c r="AT90" s="469"/>
      <c r="AU90" s="469"/>
      <c r="AV90" s="470"/>
    </row>
    <row r="91" spans="1:48" ht="19.5" customHeight="1">
      <c r="A91" s="525"/>
      <c r="B91" s="474" t="s">
        <v>213</v>
      </c>
      <c r="C91" s="656" t="s">
        <v>69</v>
      </c>
      <c r="D91" s="474" t="s">
        <v>257</v>
      </c>
      <c r="E91" s="476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517">
        <v>2023</v>
      </c>
      <c r="K91" s="517">
        <v>2025</v>
      </c>
      <c r="L91" s="515">
        <v>17.377500000000001</v>
      </c>
      <c r="M91" s="515">
        <f>Q96+R96+S96+T96</f>
        <v>7320.0672400000003</v>
      </c>
      <c r="N91" s="5">
        <v>0</v>
      </c>
      <c r="O91" s="5">
        <v>0</v>
      </c>
      <c r="P91" s="5">
        <v>0</v>
      </c>
      <c r="Q91" s="5">
        <v>0</v>
      </c>
      <c r="R91" s="46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93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5">
        <v>0</v>
      </c>
      <c r="AI91" s="5">
        <v>0</v>
      </c>
      <c r="AJ91" s="5">
        <v>0</v>
      </c>
      <c r="AK91" s="93">
        <v>0</v>
      </c>
      <c r="AL91" s="93">
        <v>0</v>
      </c>
      <c r="AM91" s="93">
        <v>0</v>
      </c>
      <c r="AN91" s="93">
        <v>0</v>
      </c>
      <c r="AO91" s="93">
        <v>0</v>
      </c>
      <c r="AP91" s="93">
        <v>0</v>
      </c>
      <c r="AQ91" s="93">
        <v>0</v>
      </c>
      <c r="AR91" s="93">
        <v>0</v>
      </c>
      <c r="AS91" s="93">
        <v>0</v>
      </c>
      <c r="AT91" s="93">
        <v>0</v>
      </c>
      <c r="AU91" s="5">
        <v>0</v>
      </c>
      <c r="AV91" s="302"/>
    </row>
    <row r="92" spans="1:48" ht="19.5" customHeight="1">
      <c r="A92" s="526"/>
      <c r="B92" s="474"/>
      <c r="C92" s="656"/>
      <c r="D92" s="474"/>
      <c r="E92" s="476"/>
      <c r="F92" s="6" t="s">
        <v>19</v>
      </c>
      <c r="G92" s="6" t="s">
        <v>22</v>
      </c>
      <c r="H92" s="6" t="s">
        <v>301</v>
      </c>
      <c r="I92" s="6" t="s">
        <v>301</v>
      </c>
      <c r="J92" s="517"/>
      <c r="K92" s="517"/>
      <c r="L92" s="515"/>
      <c r="M92" s="515"/>
      <c r="N92" s="5">
        <v>0</v>
      </c>
      <c r="O92" s="5">
        <v>0</v>
      </c>
      <c r="P92" s="5">
        <v>0</v>
      </c>
      <c r="Q92" s="5">
        <v>0</v>
      </c>
      <c r="R92" s="307">
        <v>7310</v>
      </c>
      <c r="S92" s="5">
        <v>5.03362</v>
      </c>
      <c r="T92" s="5">
        <v>5.03362</v>
      </c>
      <c r="U92" s="5">
        <f t="shared" si="29"/>
        <v>7320.0672400000003</v>
      </c>
      <c r="V92" s="5" t="s">
        <v>8</v>
      </c>
      <c r="W92" s="93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5">
        <v>0</v>
      </c>
      <c r="AI92" s="5">
        <v>0</v>
      </c>
      <c r="AJ92" s="5">
        <v>0</v>
      </c>
      <c r="AK92" s="93">
        <v>0</v>
      </c>
      <c r="AL92" s="93">
        <v>0</v>
      </c>
      <c r="AM92" s="93">
        <v>0</v>
      </c>
      <c r="AN92" s="93">
        <v>0</v>
      </c>
      <c r="AO92" s="93">
        <v>0</v>
      </c>
      <c r="AP92" s="93">
        <v>0</v>
      </c>
      <c r="AQ92" s="93">
        <v>0</v>
      </c>
      <c r="AR92" s="93">
        <v>0</v>
      </c>
      <c r="AS92" s="93">
        <v>0</v>
      </c>
      <c r="AT92" s="93">
        <v>0</v>
      </c>
      <c r="AU92" s="5">
        <v>0</v>
      </c>
      <c r="AV92" s="302"/>
    </row>
    <row r="93" spans="1:48" ht="19.5" customHeight="1">
      <c r="A93" s="526"/>
      <c r="B93" s="474"/>
      <c r="C93" s="656"/>
      <c r="D93" s="474"/>
      <c r="E93" s="476"/>
      <c r="F93" s="476" t="s">
        <v>39</v>
      </c>
      <c r="G93" s="476" t="s">
        <v>21</v>
      </c>
      <c r="H93" s="476" t="s">
        <v>375</v>
      </c>
      <c r="I93" s="476" t="s">
        <v>366</v>
      </c>
      <c r="J93" s="517"/>
      <c r="K93" s="517"/>
      <c r="L93" s="515"/>
      <c r="M93" s="515"/>
      <c r="N93" s="5">
        <v>0</v>
      </c>
      <c r="O93" s="5">
        <v>0</v>
      </c>
      <c r="P93" s="5">
        <v>0</v>
      </c>
      <c r="Q93" s="5">
        <v>0</v>
      </c>
      <c r="R93" s="307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93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5">
        <v>0</v>
      </c>
      <c r="AI93" s="5">
        <v>0</v>
      </c>
      <c r="AJ93" s="5">
        <v>0</v>
      </c>
      <c r="AK93" s="93">
        <v>0</v>
      </c>
      <c r="AL93" s="93">
        <v>0</v>
      </c>
      <c r="AM93" s="93">
        <v>0</v>
      </c>
      <c r="AN93" s="93">
        <v>0</v>
      </c>
      <c r="AO93" s="93">
        <v>0</v>
      </c>
      <c r="AP93" s="93">
        <v>0</v>
      </c>
      <c r="AQ93" s="93">
        <v>0</v>
      </c>
      <c r="AR93" s="93">
        <v>0</v>
      </c>
      <c r="AS93" s="93">
        <v>0</v>
      </c>
      <c r="AT93" s="93">
        <v>0</v>
      </c>
      <c r="AU93" s="5">
        <v>0</v>
      </c>
      <c r="AV93" s="302"/>
    </row>
    <row r="94" spans="1:48" ht="19.5" customHeight="1">
      <c r="A94" s="526"/>
      <c r="B94" s="474"/>
      <c r="C94" s="656"/>
      <c r="D94" s="474"/>
      <c r="E94" s="476"/>
      <c r="F94" s="476"/>
      <c r="G94" s="476"/>
      <c r="H94" s="476"/>
      <c r="I94" s="476"/>
      <c r="J94" s="517"/>
      <c r="K94" s="517"/>
      <c r="L94" s="515"/>
      <c r="M94" s="515"/>
      <c r="N94" s="5">
        <v>0</v>
      </c>
      <c r="O94" s="5">
        <v>0</v>
      </c>
      <c r="P94" s="5">
        <v>0</v>
      </c>
      <c r="Q94" s="5">
        <v>0</v>
      </c>
      <c r="R94" s="307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93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5">
        <v>0</v>
      </c>
      <c r="AI94" s="5">
        <v>0</v>
      </c>
      <c r="AJ94" s="5">
        <v>0</v>
      </c>
      <c r="AK94" s="93">
        <v>0</v>
      </c>
      <c r="AL94" s="93">
        <v>0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5">
        <v>0</v>
      </c>
      <c r="AV94" s="302"/>
    </row>
    <row r="95" spans="1:48" ht="18" customHeight="1">
      <c r="A95" s="526"/>
      <c r="B95" s="474"/>
      <c r="C95" s="656"/>
      <c r="D95" s="474"/>
      <c r="E95" s="476"/>
      <c r="F95" s="476"/>
      <c r="G95" s="476"/>
      <c r="H95" s="476"/>
      <c r="I95" s="476"/>
      <c r="J95" s="517"/>
      <c r="K95" s="517"/>
      <c r="L95" s="515"/>
      <c r="M95" s="515"/>
      <c r="N95" s="5">
        <v>0</v>
      </c>
      <c r="O95" s="5">
        <v>0</v>
      </c>
      <c r="P95" s="5">
        <v>0</v>
      </c>
      <c r="Q95" s="5">
        <v>0</v>
      </c>
      <c r="R95" s="307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93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5">
        <v>0</v>
      </c>
      <c r="AI95" s="5">
        <v>0</v>
      </c>
      <c r="AJ95" s="5">
        <v>0</v>
      </c>
      <c r="AK95" s="93">
        <v>0</v>
      </c>
      <c r="AL95" s="93">
        <v>0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5">
        <v>0</v>
      </c>
      <c r="AV95" s="302"/>
    </row>
    <row r="96" spans="1:48" ht="17.25" customHeight="1">
      <c r="A96" s="526"/>
      <c r="B96" s="474"/>
      <c r="C96" s="656"/>
      <c r="D96" s="474"/>
      <c r="E96" s="476"/>
      <c r="F96" s="476"/>
      <c r="G96" s="476"/>
      <c r="H96" s="476"/>
      <c r="I96" s="476"/>
      <c r="J96" s="517"/>
      <c r="K96" s="517"/>
      <c r="L96" s="515"/>
      <c r="M96" s="515"/>
      <c r="N96" s="230">
        <f t="shared" ref="N96:T96" si="30">SUM(N91:N95)</f>
        <v>0</v>
      </c>
      <c r="O96" s="230">
        <f t="shared" si="30"/>
        <v>0</v>
      </c>
      <c r="P96" s="230">
        <f t="shared" si="30"/>
        <v>0</v>
      </c>
      <c r="Q96" s="230">
        <f t="shared" si="30"/>
        <v>0</v>
      </c>
      <c r="R96" s="428">
        <f t="shared" si="30"/>
        <v>7310</v>
      </c>
      <c r="S96" s="230">
        <f t="shared" si="30"/>
        <v>5.03362</v>
      </c>
      <c r="T96" s="230">
        <f t="shared" si="30"/>
        <v>5.03362</v>
      </c>
      <c r="U96" s="231">
        <f t="shared" si="29"/>
        <v>7320.0672400000003</v>
      </c>
      <c r="V96" s="231" t="s">
        <v>11</v>
      </c>
      <c r="W96" s="193">
        <f t="shared" ref="W96:AU96" si="31">SUM(W91:W95)</f>
        <v>0</v>
      </c>
      <c r="X96" s="175">
        <f t="shared" si="31"/>
        <v>0</v>
      </c>
      <c r="Y96" s="175">
        <f t="shared" si="31"/>
        <v>0</v>
      </c>
      <c r="Z96" s="175">
        <f t="shared" si="31"/>
        <v>0</v>
      </c>
      <c r="AA96" s="175">
        <f t="shared" si="31"/>
        <v>0</v>
      </c>
      <c r="AB96" s="175">
        <f t="shared" si="31"/>
        <v>0</v>
      </c>
      <c r="AC96" s="175">
        <f t="shared" si="31"/>
        <v>0</v>
      </c>
      <c r="AD96" s="175">
        <f t="shared" si="31"/>
        <v>0</v>
      </c>
      <c r="AE96" s="175">
        <f t="shared" si="31"/>
        <v>0</v>
      </c>
      <c r="AF96" s="175">
        <f t="shared" si="31"/>
        <v>0</v>
      </c>
      <c r="AG96" s="175">
        <f t="shared" si="31"/>
        <v>0</v>
      </c>
      <c r="AH96" s="230">
        <f t="shared" si="31"/>
        <v>0</v>
      </c>
      <c r="AI96" s="230">
        <f t="shared" si="31"/>
        <v>0</v>
      </c>
      <c r="AJ96" s="230">
        <f t="shared" si="31"/>
        <v>0</v>
      </c>
      <c r="AK96" s="193">
        <f t="shared" si="31"/>
        <v>0</v>
      </c>
      <c r="AL96" s="193">
        <f t="shared" si="31"/>
        <v>0</v>
      </c>
      <c r="AM96" s="193">
        <f t="shared" si="31"/>
        <v>0</v>
      </c>
      <c r="AN96" s="193">
        <f t="shared" si="31"/>
        <v>0</v>
      </c>
      <c r="AO96" s="193">
        <f t="shared" si="31"/>
        <v>0</v>
      </c>
      <c r="AP96" s="193">
        <f t="shared" si="31"/>
        <v>0</v>
      </c>
      <c r="AQ96" s="193">
        <f t="shared" si="31"/>
        <v>0</v>
      </c>
      <c r="AR96" s="193">
        <f t="shared" si="31"/>
        <v>0</v>
      </c>
      <c r="AS96" s="193">
        <f t="shared" si="31"/>
        <v>0</v>
      </c>
      <c r="AT96" s="193">
        <f t="shared" si="31"/>
        <v>0</v>
      </c>
      <c r="AU96" s="230">
        <f t="shared" si="31"/>
        <v>0</v>
      </c>
      <c r="AV96" s="328"/>
    </row>
    <row r="97" spans="1:48" ht="19.5" customHeight="1">
      <c r="A97" s="526"/>
      <c r="B97" s="474" t="s">
        <v>214</v>
      </c>
      <c r="C97" s="656" t="s">
        <v>70</v>
      </c>
      <c r="D97" s="474" t="s">
        <v>261</v>
      </c>
      <c r="E97" s="476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517">
        <v>2023</v>
      </c>
      <c r="K97" s="517">
        <v>2023</v>
      </c>
      <c r="L97" s="515">
        <v>10.231680000000001</v>
      </c>
      <c r="M97" s="515">
        <f>Q102+R102+S102+T102</f>
        <v>4601.6353600000002</v>
      </c>
      <c r="N97" s="5">
        <v>0</v>
      </c>
      <c r="O97" s="5">
        <v>0</v>
      </c>
      <c r="P97" s="5">
        <v>0</v>
      </c>
      <c r="Q97" s="5">
        <v>0</v>
      </c>
      <c r="R97" s="307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93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5">
        <v>0</v>
      </c>
      <c r="AI97" s="5">
        <v>0</v>
      </c>
      <c r="AJ97" s="5">
        <v>0</v>
      </c>
      <c r="AK97" s="93">
        <v>0</v>
      </c>
      <c r="AL97" s="93">
        <v>0</v>
      </c>
      <c r="AM97" s="93">
        <v>0</v>
      </c>
      <c r="AN97" s="93">
        <v>0</v>
      </c>
      <c r="AO97" s="93">
        <v>0</v>
      </c>
      <c r="AP97" s="93">
        <v>0</v>
      </c>
      <c r="AQ97" s="93">
        <v>0</v>
      </c>
      <c r="AR97" s="93">
        <v>0</v>
      </c>
      <c r="AS97" s="93">
        <v>0</v>
      </c>
      <c r="AT97" s="93">
        <v>0</v>
      </c>
      <c r="AU97" s="5">
        <v>0</v>
      </c>
      <c r="AV97" s="302"/>
    </row>
    <row r="98" spans="1:48" ht="19.5" customHeight="1">
      <c r="A98" s="526"/>
      <c r="B98" s="474"/>
      <c r="C98" s="656"/>
      <c r="D98" s="474"/>
      <c r="E98" s="476"/>
      <c r="F98" s="6" t="s">
        <v>19</v>
      </c>
      <c r="G98" s="6" t="s">
        <v>22</v>
      </c>
      <c r="H98" s="6" t="s">
        <v>302</v>
      </c>
      <c r="I98" s="6" t="s">
        <v>302</v>
      </c>
      <c r="J98" s="517"/>
      <c r="K98" s="517"/>
      <c r="L98" s="515"/>
      <c r="M98" s="515"/>
      <c r="N98" s="5">
        <v>0</v>
      </c>
      <c r="O98" s="5">
        <v>0</v>
      </c>
      <c r="P98" s="5">
        <v>0</v>
      </c>
      <c r="Q98" s="5">
        <v>0</v>
      </c>
      <c r="R98" s="307">
        <v>4596</v>
      </c>
      <c r="S98" s="5">
        <v>2.8176800000000002</v>
      </c>
      <c r="T98" s="5">
        <v>2.8176800000000002</v>
      </c>
      <c r="U98" s="5">
        <f t="shared" si="29"/>
        <v>4601.6353600000002</v>
      </c>
      <c r="V98" s="5" t="s">
        <v>8</v>
      </c>
      <c r="W98" s="93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5">
        <v>0</v>
      </c>
      <c r="AI98" s="5">
        <v>0</v>
      </c>
      <c r="AJ98" s="5">
        <v>0</v>
      </c>
      <c r="AK98" s="93">
        <v>0</v>
      </c>
      <c r="AL98" s="93">
        <v>0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5">
        <v>0</v>
      </c>
      <c r="AV98" s="302"/>
    </row>
    <row r="99" spans="1:48" ht="19.5" customHeight="1">
      <c r="A99" s="526"/>
      <c r="B99" s="474"/>
      <c r="C99" s="656"/>
      <c r="D99" s="474"/>
      <c r="E99" s="476"/>
      <c r="F99" s="476" t="s">
        <v>39</v>
      </c>
      <c r="G99" s="476" t="s">
        <v>21</v>
      </c>
      <c r="H99" s="476" t="s">
        <v>375</v>
      </c>
      <c r="I99" s="476" t="s">
        <v>366</v>
      </c>
      <c r="J99" s="517"/>
      <c r="K99" s="517"/>
      <c r="L99" s="515"/>
      <c r="M99" s="515"/>
      <c r="N99" s="5">
        <v>0</v>
      </c>
      <c r="O99" s="5">
        <v>0</v>
      </c>
      <c r="P99" s="5">
        <v>0</v>
      </c>
      <c r="Q99" s="5">
        <v>0</v>
      </c>
      <c r="R99" s="46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93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5">
        <v>0</v>
      </c>
      <c r="AI99" s="5">
        <v>0</v>
      </c>
      <c r="AJ99" s="5">
        <v>0</v>
      </c>
      <c r="AK99" s="93">
        <v>0</v>
      </c>
      <c r="AL99" s="93">
        <v>0</v>
      </c>
      <c r="AM99" s="93">
        <v>0</v>
      </c>
      <c r="AN99" s="93">
        <v>0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5">
        <v>0</v>
      </c>
      <c r="AV99" s="302"/>
    </row>
    <row r="100" spans="1:48" ht="19.5" customHeight="1">
      <c r="A100" s="526"/>
      <c r="B100" s="474"/>
      <c r="C100" s="656"/>
      <c r="D100" s="474"/>
      <c r="E100" s="476"/>
      <c r="F100" s="476"/>
      <c r="G100" s="476"/>
      <c r="H100" s="476"/>
      <c r="I100" s="476"/>
      <c r="J100" s="517"/>
      <c r="K100" s="517"/>
      <c r="L100" s="515"/>
      <c r="M100" s="515"/>
      <c r="N100" s="5">
        <v>0</v>
      </c>
      <c r="O100" s="5">
        <v>0</v>
      </c>
      <c r="P100" s="5">
        <v>0</v>
      </c>
      <c r="Q100" s="5">
        <v>0</v>
      </c>
      <c r="R100" s="46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93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5">
        <v>0</v>
      </c>
      <c r="AI100" s="5">
        <v>0</v>
      </c>
      <c r="AJ100" s="5">
        <v>0</v>
      </c>
      <c r="AK100" s="93">
        <v>0</v>
      </c>
      <c r="AL100" s="93">
        <v>0</v>
      </c>
      <c r="AM100" s="93">
        <v>0</v>
      </c>
      <c r="AN100" s="93">
        <v>0</v>
      </c>
      <c r="AO100" s="93">
        <v>0</v>
      </c>
      <c r="AP100" s="93">
        <v>0</v>
      </c>
      <c r="AQ100" s="93">
        <v>0</v>
      </c>
      <c r="AR100" s="93">
        <v>0</v>
      </c>
      <c r="AS100" s="93">
        <v>0</v>
      </c>
      <c r="AT100" s="93">
        <v>0</v>
      </c>
      <c r="AU100" s="5">
        <v>0</v>
      </c>
      <c r="AV100" s="302"/>
    </row>
    <row r="101" spans="1:48" ht="18" customHeight="1">
      <c r="A101" s="526"/>
      <c r="B101" s="474"/>
      <c r="C101" s="656"/>
      <c r="D101" s="474"/>
      <c r="E101" s="476"/>
      <c r="F101" s="476"/>
      <c r="G101" s="476"/>
      <c r="H101" s="476"/>
      <c r="I101" s="476"/>
      <c r="J101" s="517"/>
      <c r="K101" s="517"/>
      <c r="L101" s="515"/>
      <c r="M101" s="515"/>
      <c r="N101" s="5">
        <v>0</v>
      </c>
      <c r="O101" s="5">
        <v>0</v>
      </c>
      <c r="P101" s="5">
        <v>0</v>
      </c>
      <c r="Q101" s="5">
        <v>0</v>
      </c>
      <c r="R101" s="46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93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5">
        <v>0</v>
      </c>
      <c r="AI101" s="5">
        <v>0</v>
      </c>
      <c r="AJ101" s="5">
        <v>0</v>
      </c>
      <c r="AK101" s="93">
        <v>0</v>
      </c>
      <c r="AL101" s="93">
        <v>0</v>
      </c>
      <c r="AM101" s="93">
        <v>0</v>
      </c>
      <c r="AN101" s="93">
        <v>0</v>
      </c>
      <c r="AO101" s="93">
        <v>0</v>
      </c>
      <c r="AP101" s="93">
        <v>0</v>
      </c>
      <c r="AQ101" s="93">
        <v>0</v>
      </c>
      <c r="AR101" s="93">
        <v>0</v>
      </c>
      <c r="AS101" s="93">
        <v>0</v>
      </c>
      <c r="AT101" s="93">
        <v>0</v>
      </c>
      <c r="AU101" s="5">
        <v>0</v>
      </c>
      <c r="AV101" s="302"/>
    </row>
    <row r="102" spans="1:48" ht="17.25" customHeight="1">
      <c r="A102" s="527"/>
      <c r="B102" s="474"/>
      <c r="C102" s="656"/>
      <c r="D102" s="474"/>
      <c r="E102" s="476"/>
      <c r="F102" s="476"/>
      <c r="G102" s="476"/>
      <c r="H102" s="476"/>
      <c r="I102" s="476"/>
      <c r="J102" s="517"/>
      <c r="K102" s="517"/>
      <c r="L102" s="515"/>
      <c r="M102" s="515"/>
      <c r="N102" s="230">
        <f t="shared" ref="N102:T102" si="32">SUM(N97:N101)</f>
        <v>0</v>
      </c>
      <c r="O102" s="230">
        <f t="shared" si="32"/>
        <v>0</v>
      </c>
      <c r="P102" s="230">
        <f t="shared" si="32"/>
        <v>0</v>
      </c>
      <c r="Q102" s="230">
        <f t="shared" si="32"/>
        <v>0</v>
      </c>
      <c r="R102" s="428">
        <f t="shared" si="32"/>
        <v>4596</v>
      </c>
      <c r="S102" s="230">
        <f t="shared" si="32"/>
        <v>2.8176800000000002</v>
      </c>
      <c r="T102" s="230">
        <f t="shared" si="32"/>
        <v>2.8176800000000002</v>
      </c>
      <c r="U102" s="231">
        <f t="shared" si="29"/>
        <v>4601.6353600000002</v>
      </c>
      <c r="V102" s="231" t="s">
        <v>11</v>
      </c>
      <c r="W102" s="193">
        <f t="shared" ref="W102:AU102" si="33">SUM(W97:W101)</f>
        <v>0</v>
      </c>
      <c r="X102" s="175">
        <f t="shared" si="33"/>
        <v>0</v>
      </c>
      <c r="Y102" s="175">
        <f t="shared" si="33"/>
        <v>0</v>
      </c>
      <c r="Z102" s="175">
        <f t="shared" si="33"/>
        <v>0</v>
      </c>
      <c r="AA102" s="175">
        <f t="shared" si="33"/>
        <v>0</v>
      </c>
      <c r="AB102" s="175">
        <f t="shared" si="33"/>
        <v>0</v>
      </c>
      <c r="AC102" s="175">
        <f t="shared" si="33"/>
        <v>0</v>
      </c>
      <c r="AD102" s="175">
        <f t="shared" si="33"/>
        <v>0</v>
      </c>
      <c r="AE102" s="175">
        <f t="shared" si="33"/>
        <v>0</v>
      </c>
      <c r="AF102" s="175">
        <f t="shared" si="33"/>
        <v>0</v>
      </c>
      <c r="AG102" s="175">
        <f t="shared" si="33"/>
        <v>0</v>
      </c>
      <c r="AH102" s="230">
        <f t="shared" si="33"/>
        <v>0</v>
      </c>
      <c r="AI102" s="230">
        <f t="shared" si="33"/>
        <v>0</v>
      </c>
      <c r="AJ102" s="230">
        <f t="shared" si="33"/>
        <v>0</v>
      </c>
      <c r="AK102" s="193">
        <f t="shared" si="33"/>
        <v>0</v>
      </c>
      <c r="AL102" s="193">
        <f t="shared" si="33"/>
        <v>0</v>
      </c>
      <c r="AM102" s="193">
        <f t="shared" si="33"/>
        <v>0</v>
      </c>
      <c r="AN102" s="193">
        <f t="shared" si="33"/>
        <v>0</v>
      </c>
      <c r="AO102" s="193">
        <f t="shared" si="33"/>
        <v>0</v>
      </c>
      <c r="AP102" s="193">
        <f t="shared" si="33"/>
        <v>0</v>
      </c>
      <c r="AQ102" s="193">
        <f t="shared" si="33"/>
        <v>0</v>
      </c>
      <c r="AR102" s="193">
        <f t="shared" si="33"/>
        <v>0</v>
      </c>
      <c r="AS102" s="193">
        <f t="shared" si="33"/>
        <v>0</v>
      </c>
      <c r="AT102" s="193">
        <f t="shared" si="33"/>
        <v>0</v>
      </c>
      <c r="AU102" s="230">
        <f t="shared" si="33"/>
        <v>0</v>
      </c>
      <c r="AV102" s="328"/>
    </row>
    <row r="103" spans="1:48" ht="15.75" hidden="1" customHeight="1">
      <c r="A103" s="467" t="s">
        <v>162</v>
      </c>
      <c r="B103" s="468"/>
      <c r="C103" s="468"/>
      <c r="D103" s="468"/>
      <c r="E103" s="468"/>
      <c r="F103" s="468"/>
      <c r="G103" s="468"/>
      <c r="H103" s="468"/>
      <c r="I103" s="468"/>
      <c r="J103" s="468"/>
      <c r="K103" s="468"/>
      <c r="L103" s="468"/>
      <c r="M103" s="468"/>
      <c r="N103" s="468"/>
      <c r="O103" s="468"/>
      <c r="P103" s="468"/>
      <c r="Q103" s="468"/>
      <c r="R103" s="468"/>
      <c r="S103" s="468"/>
      <c r="T103" s="468"/>
      <c r="U103" s="468"/>
      <c r="V103" s="468"/>
      <c r="W103" s="469"/>
      <c r="X103" s="469"/>
      <c r="Y103" s="469"/>
      <c r="Z103" s="469"/>
      <c r="AA103" s="469"/>
      <c r="AB103" s="469"/>
      <c r="AC103" s="469"/>
      <c r="AD103" s="469"/>
      <c r="AE103" s="469"/>
      <c r="AF103" s="469"/>
      <c r="AG103" s="469"/>
      <c r="AH103" s="469"/>
      <c r="AI103" s="469"/>
      <c r="AJ103" s="469"/>
      <c r="AK103" s="469"/>
      <c r="AL103" s="469"/>
      <c r="AM103" s="469"/>
      <c r="AN103" s="469"/>
      <c r="AO103" s="469"/>
      <c r="AP103" s="469"/>
      <c r="AQ103" s="469"/>
      <c r="AR103" s="469"/>
      <c r="AS103" s="469"/>
      <c r="AT103" s="469"/>
      <c r="AU103" s="469"/>
      <c r="AV103" s="470"/>
    </row>
    <row r="104" spans="1:48" ht="19.5" customHeight="1">
      <c r="A104" s="529"/>
      <c r="B104" s="474" t="s">
        <v>215</v>
      </c>
      <c r="C104" s="656" t="s">
        <v>71</v>
      </c>
      <c r="D104" s="474" t="s">
        <v>261</v>
      </c>
      <c r="E104" s="476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517">
        <v>2023</v>
      </c>
      <c r="K104" s="517">
        <v>2025</v>
      </c>
      <c r="L104" s="515">
        <v>29.58868</v>
      </c>
      <c r="M104" s="515">
        <f>Q109+R109+S109+T109</f>
        <v>4436.1778300000005</v>
      </c>
      <c r="N104" s="5">
        <v>0</v>
      </c>
      <c r="O104" s="5">
        <v>0</v>
      </c>
      <c r="P104" s="5">
        <v>0</v>
      </c>
      <c r="Q104" s="5">
        <v>0</v>
      </c>
      <c r="R104" s="307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93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5">
        <v>0</v>
      </c>
      <c r="AI104" s="5">
        <v>0</v>
      </c>
      <c r="AJ104" s="5">
        <v>0</v>
      </c>
      <c r="AK104" s="93">
        <v>0</v>
      </c>
      <c r="AL104" s="93">
        <v>0</v>
      </c>
      <c r="AM104" s="93">
        <v>0</v>
      </c>
      <c r="AN104" s="93">
        <v>0</v>
      </c>
      <c r="AO104" s="93">
        <v>0</v>
      </c>
      <c r="AP104" s="93">
        <v>0</v>
      </c>
      <c r="AQ104" s="93">
        <v>0</v>
      </c>
      <c r="AR104" s="93">
        <v>0</v>
      </c>
      <c r="AS104" s="93">
        <v>0</v>
      </c>
      <c r="AT104" s="93">
        <v>0</v>
      </c>
      <c r="AU104" s="5">
        <v>0</v>
      </c>
      <c r="AV104" s="302"/>
    </row>
    <row r="105" spans="1:48" ht="19.5" customHeight="1">
      <c r="A105" s="530"/>
      <c r="B105" s="474"/>
      <c r="C105" s="656"/>
      <c r="D105" s="474"/>
      <c r="E105" s="476"/>
      <c r="F105" s="6" t="s">
        <v>19</v>
      </c>
      <c r="G105" s="6" t="s">
        <v>22</v>
      </c>
      <c r="H105" s="6" t="s">
        <v>304</v>
      </c>
      <c r="I105" s="6" t="s">
        <v>304</v>
      </c>
      <c r="J105" s="517"/>
      <c r="K105" s="517"/>
      <c r="L105" s="515"/>
      <c r="M105" s="515"/>
      <c r="N105" s="5">
        <v>0</v>
      </c>
      <c r="O105" s="5">
        <v>0</v>
      </c>
      <c r="P105" s="5">
        <v>0</v>
      </c>
      <c r="Q105" s="5">
        <v>0</v>
      </c>
      <c r="R105" s="307">
        <v>4411</v>
      </c>
      <c r="S105" s="5">
        <v>12.58892</v>
      </c>
      <c r="T105" s="5">
        <v>12.58891</v>
      </c>
      <c r="U105" s="5">
        <f t="shared" si="34"/>
        <v>4436.1778300000005</v>
      </c>
      <c r="V105" s="5" t="s">
        <v>8</v>
      </c>
      <c r="W105" s="93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5">
        <v>0</v>
      </c>
      <c r="AI105" s="5">
        <v>0</v>
      </c>
      <c r="AJ105" s="5">
        <v>0</v>
      </c>
      <c r="AK105" s="93">
        <v>0</v>
      </c>
      <c r="AL105" s="93">
        <v>0</v>
      </c>
      <c r="AM105" s="93">
        <v>0</v>
      </c>
      <c r="AN105" s="93">
        <v>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5">
        <v>0</v>
      </c>
      <c r="AV105" s="302"/>
    </row>
    <row r="106" spans="1:48" ht="19.5" customHeight="1">
      <c r="A106" s="530"/>
      <c r="B106" s="474"/>
      <c r="C106" s="656"/>
      <c r="D106" s="474"/>
      <c r="E106" s="476"/>
      <c r="F106" s="476" t="s">
        <v>39</v>
      </c>
      <c r="G106" s="476" t="s">
        <v>21</v>
      </c>
      <c r="H106" s="476" t="s">
        <v>376</v>
      </c>
      <c r="I106" s="476" t="s">
        <v>303</v>
      </c>
      <c r="J106" s="517"/>
      <c r="K106" s="517"/>
      <c r="L106" s="515"/>
      <c r="M106" s="515"/>
      <c r="N106" s="5">
        <v>0</v>
      </c>
      <c r="O106" s="5">
        <v>0</v>
      </c>
      <c r="P106" s="5">
        <v>0</v>
      </c>
      <c r="Q106" s="5">
        <v>0</v>
      </c>
      <c r="R106" s="307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93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5">
        <v>0</v>
      </c>
      <c r="AI106" s="5">
        <v>0</v>
      </c>
      <c r="AJ106" s="5">
        <v>0</v>
      </c>
      <c r="AK106" s="93">
        <v>0</v>
      </c>
      <c r="AL106" s="93">
        <v>0</v>
      </c>
      <c r="AM106" s="93">
        <v>0</v>
      </c>
      <c r="AN106" s="93">
        <v>0</v>
      </c>
      <c r="AO106" s="93">
        <v>0</v>
      </c>
      <c r="AP106" s="93">
        <v>0</v>
      </c>
      <c r="AQ106" s="93">
        <v>0</v>
      </c>
      <c r="AR106" s="93">
        <v>0</v>
      </c>
      <c r="AS106" s="93">
        <v>0</v>
      </c>
      <c r="AT106" s="93">
        <v>0</v>
      </c>
      <c r="AU106" s="5">
        <v>0</v>
      </c>
      <c r="AV106" s="302"/>
    </row>
    <row r="107" spans="1:48" ht="19.5" customHeight="1">
      <c r="A107" s="530"/>
      <c r="B107" s="474"/>
      <c r="C107" s="656"/>
      <c r="D107" s="474"/>
      <c r="E107" s="476"/>
      <c r="F107" s="476"/>
      <c r="G107" s="476"/>
      <c r="H107" s="476"/>
      <c r="I107" s="476"/>
      <c r="J107" s="517"/>
      <c r="K107" s="517"/>
      <c r="L107" s="515"/>
      <c r="M107" s="515"/>
      <c r="N107" s="5">
        <v>0</v>
      </c>
      <c r="O107" s="5">
        <v>0</v>
      </c>
      <c r="P107" s="5">
        <v>0</v>
      </c>
      <c r="Q107" s="5">
        <v>0</v>
      </c>
      <c r="R107" s="307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93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5">
        <v>0</v>
      </c>
      <c r="AI107" s="5">
        <v>0</v>
      </c>
      <c r="AJ107" s="5">
        <v>0</v>
      </c>
      <c r="AK107" s="93">
        <v>0</v>
      </c>
      <c r="AL107" s="93">
        <v>0</v>
      </c>
      <c r="AM107" s="93">
        <v>0</v>
      </c>
      <c r="AN107" s="93">
        <v>0</v>
      </c>
      <c r="AO107" s="93">
        <v>0</v>
      </c>
      <c r="AP107" s="93">
        <v>0</v>
      </c>
      <c r="AQ107" s="93">
        <v>0</v>
      </c>
      <c r="AR107" s="93">
        <v>0</v>
      </c>
      <c r="AS107" s="93">
        <v>0</v>
      </c>
      <c r="AT107" s="93">
        <v>0</v>
      </c>
      <c r="AU107" s="5">
        <v>0</v>
      </c>
      <c r="AV107" s="302"/>
    </row>
    <row r="108" spans="1:48" ht="18" customHeight="1">
      <c r="A108" s="530"/>
      <c r="B108" s="474"/>
      <c r="C108" s="656"/>
      <c r="D108" s="474"/>
      <c r="E108" s="476"/>
      <c r="F108" s="476"/>
      <c r="G108" s="476"/>
      <c r="H108" s="476"/>
      <c r="I108" s="476"/>
      <c r="J108" s="517"/>
      <c r="K108" s="517"/>
      <c r="L108" s="515"/>
      <c r="M108" s="515"/>
      <c r="N108" s="5">
        <v>0</v>
      </c>
      <c r="O108" s="5">
        <v>0</v>
      </c>
      <c r="P108" s="5">
        <v>0</v>
      </c>
      <c r="Q108" s="5">
        <v>0</v>
      </c>
      <c r="R108" s="307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93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5">
        <v>0</v>
      </c>
      <c r="AI108" s="5">
        <v>0</v>
      </c>
      <c r="AJ108" s="5">
        <v>0</v>
      </c>
      <c r="AK108" s="93">
        <v>0</v>
      </c>
      <c r="AL108" s="93">
        <v>0</v>
      </c>
      <c r="AM108" s="93">
        <v>0</v>
      </c>
      <c r="AN108" s="93">
        <v>0</v>
      </c>
      <c r="AO108" s="93">
        <v>0</v>
      </c>
      <c r="AP108" s="93">
        <v>0</v>
      </c>
      <c r="AQ108" s="93">
        <v>0</v>
      </c>
      <c r="AR108" s="93">
        <v>0</v>
      </c>
      <c r="AS108" s="93">
        <v>0</v>
      </c>
      <c r="AT108" s="93">
        <v>0</v>
      </c>
      <c r="AU108" s="5">
        <v>0</v>
      </c>
      <c r="AV108" s="302"/>
    </row>
    <row r="109" spans="1:48" ht="17.25" customHeight="1">
      <c r="A109" s="530"/>
      <c r="B109" s="474"/>
      <c r="C109" s="656"/>
      <c r="D109" s="474"/>
      <c r="E109" s="476"/>
      <c r="F109" s="476"/>
      <c r="G109" s="476"/>
      <c r="H109" s="476"/>
      <c r="I109" s="476"/>
      <c r="J109" s="517"/>
      <c r="K109" s="517"/>
      <c r="L109" s="515"/>
      <c r="M109" s="515"/>
      <c r="N109" s="230">
        <f t="shared" ref="N109:T109" si="35">SUM(N104:N108)</f>
        <v>0</v>
      </c>
      <c r="O109" s="230">
        <f t="shared" si="35"/>
        <v>0</v>
      </c>
      <c r="P109" s="230">
        <f t="shared" si="35"/>
        <v>0</v>
      </c>
      <c r="Q109" s="230">
        <f t="shared" si="35"/>
        <v>0</v>
      </c>
      <c r="R109" s="428">
        <f t="shared" si="35"/>
        <v>4411</v>
      </c>
      <c r="S109" s="230">
        <f t="shared" si="35"/>
        <v>12.58892</v>
      </c>
      <c r="T109" s="230">
        <f t="shared" si="35"/>
        <v>12.58891</v>
      </c>
      <c r="U109" s="231">
        <f t="shared" si="34"/>
        <v>4436.1778300000005</v>
      </c>
      <c r="V109" s="231" t="s">
        <v>11</v>
      </c>
      <c r="W109" s="193">
        <f t="shared" ref="W109:AU109" si="36">SUM(W104:W108)</f>
        <v>0</v>
      </c>
      <c r="X109" s="175">
        <f t="shared" si="36"/>
        <v>0</v>
      </c>
      <c r="Y109" s="175">
        <f t="shared" si="36"/>
        <v>0</v>
      </c>
      <c r="Z109" s="175">
        <f t="shared" si="36"/>
        <v>0</v>
      </c>
      <c r="AA109" s="175">
        <f t="shared" si="36"/>
        <v>0</v>
      </c>
      <c r="AB109" s="175">
        <f t="shared" si="36"/>
        <v>0</v>
      </c>
      <c r="AC109" s="175">
        <f t="shared" si="36"/>
        <v>0</v>
      </c>
      <c r="AD109" s="175">
        <f t="shared" si="36"/>
        <v>0</v>
      </c>
      <c r="AE109" s="175">
        <f t="shared" si="36"/>
        <v>0</v>
      </c>
      <c r="AF109" s="175">
        <f t="shared" si="36"/>
        <v>0</v>
      </c>
      <c r="AG109" s="175">
        <f t="shared" si="36"/>
        <v>0</v>
      </c>
      <c r="AH109" s="230">
        <f t="shared" si="36"/>
        <v>0</v>
      </c>
      <c r="AI109" s="230">
        <f t="shared" si="36"/>
        <v>0</v>
      </c>
      <c r="AJ109" s="230">
        <f t="shared" si="36"/>
        <v>0</v>
      </c>
      <c r="AK109" s="193">
        <f t="shared" si="36"/>
        <v>0</v>
      </c>
      <c r="AL109" s="193">
        <f t="shared" si="36"/>
        <v>0</v>
      </c>
      <c r="AM109" s="193">
        <f t="shared" si="36"/>
        <v>0</v>
      </c>
      <c r="AN109" s="193">
        <f t="shared" si="36"/>
        <v>0</v>
      </c>
      <c r="AO109" s="193">
        <f t="shared" si="36"/>
        <v>0</v>
      </c>
      <c r="AP109" s="193">
        <f t="shared" si="36"/>
        <v>0</v>
      </c>
      <c r="AQ109" s="193">
        <f t="shared" si="36"/>
        <v>0</v>
      </c>
      <c r="AR109" s="193">
        <f t="shared" si="36"/>
        <v>0</v>
      </c>
      <c r="AS109" s="193">
        <f t="shared" si="36"/>
        <v>0</v>
      </c>
      <c r="AT109" s="193">
        <f t="shared" si="36"/>
        <v>0</v>
      </c>
      <c r="AU109" s="230">
        <f t="shared" si="36"/>
        <v>0</v>
      </c>
      <c r="AV109" s="328"/>
    </row>
    <row r="110" spans="1:48" ht="19.5" customHeight="1">
      <c r="A110" s="530"/>
      <c r="B110" s="474" t="s">
        <v>216</v>
      </c>
      <c r="C110" s="656" t="s">
        <v>72</v>
      </c>
      <c r="D110" s="474" t="s">
        <v>257</v>
      </c>
      <c r="E110" s="476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517">
        <v>2023</v>
      </c>
      <c r="K110" s="517">
        <v>2025</v>
      </c>
      <c r="L110" s="515">
        <v>20.32245</v>
      </c>
      <c r="M110" s="515">
        <f t="shared" ref="M110" si="37">Q115+R115+S115+T115</f>
        <v>4811.5264000000006</v>
      </c>
      <c r="N110" s="5">
        <v>0</v>
      </c>
      <c r="O110" s="5">
        <v>0</v>
      </c>
      <c r="P110" s="5">
        <v>0</v>
      </c>
      <c r="Q110" s="5">
        <v>0</v>
      </c>
      <c r="R110" s="307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93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5">
        <v>0</v>
      </c>
      <c r="AI110" s="5">
        <v>0</v>
      </c>
      <c r="AJ110" s="5">
        <v>0</v>
      </c>
      <c r="AK110" s="93">
        <v>0</v>
      </c>
      <c r="AL110" s="93">
        <v>0</v>
      </c>
      <c r="AM110" s="93">
        <v>0</v>
      </c>
      <c r="AN110" s="93">
        <v>0</v>
      </c>
      <c r="AO110" s="93">
        <v>0</v>
      </c>
      <c r="AP110" s="93">
        <v>0</v>
      </c>
      <c r="AQ110" s="93">
        <v>0</v>
      </c>
      <c r="AR110" s="93">
        <v>0</v>
      </c>
      <c r="AS110" s="93">
        <v>0</v>
      </c>
      <c r="AT110" s="93">
        <v>0</v>
      </c>
      <c r="AU110" s="5">
        <v>0</v>
      </c>
      <c r="AV110" s="302"/>
    </row>
    <row r="111" spans="1:48" ht="19.5" customHeight="1">
      <c r="A111" s="530"/>
      <c r="B111" s="474"/>
      <c r="C111" s="656"/>
      <c r="D111" s="474"/>
      <c r="E111" s="476"/>
      <c r="F111" s="6" t="s">
        <v>19</v>
      </c>
      <c r="G111" s="6" t="s">
        <v>22</v>
      </c>
      <c r="H111" s="10" t="s">
        <v>59</v>
      </c>
      <c r="I111" s="6" t="s">
        <v>305</v>
      </c>
      <c r="J111" s="517"/>
      <c r="K111" s="517"/>
      <c r="L111" s="515"/>
      <c r="M111" s="515"/>
      <c r="N111" s="5">
        <v>0</v>
      </c>
      <c r="O111" s="5">
        <v>0</v>
      </c>
      <c r="P111" s="5">
        <v>0</v>
      </c>
      <c r="Q111" s="5">
        <v>0</v>
      </c>
      <c r="R111" s="307">
        <v>4796</v>
      </c>
      <c r="S111" s="5">
        <v>7.7632000000000003</v>
      </c>
      <c r="T111" s="5">
        <v>7.7632000000000003</v>
      </c>
      <c r="U111" s="5">
        <f t="shared" si="34"/>
        <v>4811.5264000000006</v>
      </c>
      <c r="V111" s="5" t="s">
        <v>8</v>
      </c>
      <c r="W111" s="93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5">
        <v>0</v>
      </c>
      <c r="AI111" s="5">
        <v>0</v>
      </c>
      <c r="AJ111" s="5">
        <v>0</v>
      </c>
      <c r="AK111" s="93">
        <v>0</v>
      </c>
      <c r="AL111" s="93">
        <v>0</v>
      </c>
      <c r="AM111" s="93">
        <v>0</v>
      </c>
      <c r="AN111" s="93">
        <v>0</v>
      </c>
      <c r="AO111" s="93">
        <v>0</v>
      </c>
      <c r="AP111" s="93">
        <v>0</v>
      </c>
      <c r="AQ111" s="93">
        <v>0</v>
      </c>
      <c r="AR111" s="93">
        <v>0</v>
      </c>
      <c r="AS111" s="93">
        <v>0</v>
      </c>
      <c r="AT111" s="93">
        <v>0</v>
      </c>
      <c r="AU111" s="5">
        <v>0</v>
      </c>
      <c r="AV111" s="302"/>
    </row>
    <row r="112" spans="1:48" ht="19.5" customHeight="1">
      <c r="A112" s="530"/>
      <c r="B112" s="474"/>
      <c r="C112" s="656"/>
      <c r="D112" s="474"/>
      <c r="E112" s="476"/>
      <c r="F112" s="476" t="s">
        <v>39</v>
      </c>
      <c r="G112" s="476" t="s">
        <v>21</v>
      </c>
      <c r="H112" s="476" t="s">
        <v>59</v>
      </c>
      <c r="I112" s="476" t="s">
        <v>366</v>
      </c>
      <c r="J112" s="517"/>
      <c r="K112" s="517"/>
      <c r="L112" s="515"/>
      <c r="M112" s="515"/>
      <c r="N112" s="5">
        <v>0</v>
      </c>
      <c r="O112" s="5">
        <v>0</v>
      </c>
      <c r="P112" s="5">
        <v>0</v>
      </c>
      <c r="Q112" s="5">
        <v>0</v>
      </c>
      <c r="R112" s="307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93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5">
        <v>0</v>
      </c>
      <c r="AI112" s="5">
        <v>0</v>
      </c>
      <c r="AJ112" s="5">
        <v>0</v>
      </c>
      <c r="AK112" s="93">
        <v>0</v>
      </c>
      <c r="AL112" s="93">
        <v>0</v>
      </c>
      <c r="AM112" s="93">
        <v>0</v>
      </c>
      <c r="AN112" s="93">
        <v>0</v>
      </c>
      <c r="AO112" s="93">
        <v>0</v>
      </c>
      <c r="AP112" s="93">
        <v>0</v>
      </c>
      <c r="AQ112" s="93">
        <v>0</v>
      </c>
      <c r="AR112" s="93">
        <v>0</v>
      </c>
      <c r="AS112" s="93">
        <v>0</v>
      </c>
      <c r="AT112" s="93">
        <v>0</v>
      </c>
      <c r="AU112" s="5">
        <v>0</v>
      </c>
      <c r="AV112" s="302"/>
    </row>
    <row r="113" spans="1:48" ht="19.5" customHeight="1">
      <c r="A113" s="530"/>
      <c r="B113" s="474"/>
      <c r="C113" s="656"/>
      <c r="D113" s="474"/>
      <c r="E113" s="476"/>
      <c r="F113" s="476"/>
      <c r="G113" s="476"/>
      <c r="H113" s="476"/>
      <c r="I113" s="476"/>
      <c r="J113" s="517"/>
      <c r="K113" s="517"/>
      <c r="L113" s="515"/>
      <c r="M113" s="515"/>
      <c r="N113" s="5">
        <v>0</v>
      </c>
      <c r="O113" s="5">
        <v>0</v>
      </c>
      <c r="P113" s="5">
        <v>0</v>
      </c>
      <c r="Q113" s="5">
        <v>0</v>
      </c>
      <c r="R113" s="307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93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5">
        <v>0</v>
      </c>
      <c r="AI113" s="5">
        <v>0</v>
      </c>
      <c r="AJ113" s="5">
        <v>0</v>
      </c>
      <c r="AK113" s="93">
        <v>0</v>
      </c>
      <c r="AL113" s="93">
        <v>0</v>
      </c>
      <c r="AM113" s="93">
        <v>0</v>
      </c>
      <c r="AN113" s="93">
        <v>0</v>
      </c>
      <c r="AO113" s="93">
        <v>0</v>
      </c>
      <c r="AP113" s="93">
        <v>0</v>
      </c>
      <c r="AQ113" s="93">
        <v>0</v>
      </c>
      <c r="AR113" s="93">
        <v>0</v>
      </c>
      <c r="AS113" s="93">
        <v>0</v>
      </c>
      <c r="AT113" s="93">
        <v>0</v>
      </c>
      <c r="AU113" s="5">
        <v>0</v>
      </c>
      <c r="AV113" s="302"/>
    </row>
    <row r="114" spans="1:48" ht="18" customHeight="1">
      <c r="A114" s="530"/>
      <c r="B114" s="474"/>
      <c r="C114" s="656"/>
      <c r="D114" s="474"/>
      <c r="E114" s="476"/>
      <c r="F114" s="476"/>
      <c r="G114" s="476"/>
      <c r="H114" s="476"/>
      <c r="I114" s="476"/>
      <c r="J114" s="517"/>
      <c r="K114" s="517"/>
      <c r="L114" s="515"/>
      <c r="M114" s="515"/>
      <c r="N114" s="5">
        <v>0</v>
      </c>
      <c r="O114" s="5">
        <v>0</v>
      </c>
      <c r="P114" s="5">
        <v>0</v>
      </c>
      <c r="Q114" s="5">
        <v>0</v>
      </c>
      <c r="R114" s="307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93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5">
        <v>0</v>
      </c>
      <c r="AI114" s="5">
        <v>0</v>
      </c>
      <c r="AJ114" s="5">
        <v>0</v>
      </c>
      <c r="AK114" s="93">
        <v>0</v>
      </c>
      <c r="AL114" s="93">
        <v>0</v>
      </c>
      <c r="AM114" s="93">
        <v>0</v>
      </c>
      <c r="AN114" s="93">
        <v>0</v>
      </c>
      <c r="AO114" s="93">
        <v>0</v>
      </c>
      <c r="AP114" s="93">
        <v>0</v>
      </c>
      <c r="AQ114" s="93">
        <v>0</v>
      </c>
      <c r="AR114" s="93">
        <v>0</v>
      </c>
      <c r="AS114" s="93">
        <v>0</v>
      </c>
      <c r="AT114" s="93">
        <v>0</v>
      </c>
      <c r="AU114" s="5">
        <v>0</v>
      </c>
      <c r="AV114" s="302"/>
    </row>
    <row r="115" spans="1:48" ht="17.25" customHeight="1">
      <c r="A115" s="530"/>
      <c r="B115" s="474"/>
      <c r="C115" s="656"/>
      <c r="D115" s="474"/>
      <c r="E115" s="476"/>
      <c r="F115" s="476"/>
      <c r="G115" s="476"/>
      <c r="H115" s="476"/>
      <c r="I115" s="476"/>
      <c r="J115" s="517"/>
      <c r="K115" s="517"/>
      <c r="L115" s="515"/>
      <c r="M115" s="515"/>
      <c r="N115" s="230">
        <f t="shared" ref="N115:T115" si="38">SUM(N110:N114)</f>
        <v>0</v>
      </c>
      <c r="O115" s="230">
        <f t="shared" si="38"/>
        <v>0</v>
      </c>
      <c r="P115" s="230">
        <f t="shared" si="38"/>
        <v>0</v>
      </c>
      <c r="Q115" s="230">
        <f t="shared" si="38"/>
        <v>0</v>
      </c>
      <c r="R115" s="428">
        <f t="shared" si="38"/>
        <v>4796</v>
      </c>
      <c r="S115" s="230">
        <f t="shared" si="38"/>
        <v>7.7632000000000003</v>
      </c>
      <c r="T115" s="230">
        <f t="shared" si="38"/>
        <v>7.7632000000000003</v>
      </c>
      <c r="U115" s="231">
        <f t="shared" si="34"/>
        <v>4811.5264000000006</v>
      </c>
      <c r="V115" s="231" t="s">
        <v>11</v>
      </c>
      <c r="W115" s="193">
        <f t="shared" ref="W115:AU115" si="39">SUM(W110:W114)</f>
        <v>0</v>
      </c>
      <c r="X115" s="175">
        <f t="shared" si="39"/>
        <v>0</v>
      </c>
      <c r="Y115" s="175">
        <f t="shared" si="39"/>
        <v>0</v>
      </c>
      <c r="Z115" s="175">
        <f t="shared" si="39"/>
        <v>0</v>
      </c>
      <c r="AA115" s="175">
        <f t="shared" si="39"/>
        <v>0</v>
      </c>
      <c r="AB115" s="175">
        <f t="shared" si="39"/>
        <v>0</v>
      </c>
      <c r="AC115" s="175">
        <f t="shared" si="39"/>
        <v>0</v>
      </c>
      <c r="AD115" s="175">
        <f t="shared" si="39"/>
        <v>0</v>
      </c>
      <c r="AE115" s="175">
        <f t="shared" si="39"/>
        <v>0</v>
      </c>
      <c r="AF115" s="175">
        <f t="shared" si="39"/>
        <v>0</v>
      </c>
      <c r="AG115" s="175">
        <f t="shared" si="39"/>
        <v>0</v>
      </c>
      <c r="AH115" s="230">
        <f t="shared" si="39"/>
        <v>0</v>
      </c>
      <c r="AI115" s="230">
        <f t="shared" si="39"/>
        <v>0</v>
      </c>
      <c r="AJ115" s="230">
        <f t="shared" si="39"/>
        <v>0</v>
      </c>
      <c r="AK115" s="193">
        <f t="shared" si="39"/>
        <v>0</v>
      </c>
      <c r="AL115" s="193">
        <f t="shared" si="39"/>
        <v>0</v>
      </c>
      <c r="AM115" s="193">
        <f t="shared" si="39"/>
        <v>0</v>
      </c>
      <c r="AN115" s="193">
        <f t="shared" si="39"/>
        <v>0</v>
      </c>
      <c r="AO115" s="193">
        <f t="shared" si="39"/>
        <v>0</v>
      </c>
      <c r="AP115" s="193">
        <f t="shared" si="39"/>
        <v>0</v>
      </c>
      <c r="AQ115" s="193">
        <f t="shared" si="39"/>
        <v>0</v>
      </c>
      <c r="AR115" s="193">
        <f t="shared" si="39"/>
        <v>0</v>
      </c>
      <c r="AS115" s="193">
        <f t="shared" si="39"/>
        <v>0</v>
      </c>
      <c r="AT115" s="193">
        <f t="shared" si="39"/>
        <v>0</v>
      </c>
      <c r="AU115" s="230">
        <f t="shared" si="39"/>
        <v>0</v>
      </c>
      <c r="AV115" s="328"/>
    </row>
    <row r="116" spans="1:48" ht="19.5" customHeight="1">
      <c r="A116" s="530"/>
      <c r="B116" s="474" t="s">
        <v>217</v>
      </c>
      <c r="C116" s="656" t="s">
        <v>73</v>
      </c>
      <c r="D116" s="474" t="s">
        <v>262</v>
      </c>
      <c r="E116" s="476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532">
        <v>2023</v>
      </c>
      <c r="K116" s="532">
        <v>2023</v>
      </c>
      <c r="L116" s="515">
        <v>3.7021600000000001</v>
      </c>
      <c r="M116" s="515">
        <f t="shared" ref="M116" si="40">Q121+R121+S121+T121</f>
        <v>3702</v>
      </c>
      <c r="N116" s="5">
        <v>0</v>
      </c>
      <c r="O116" s="5">
        <v>0</v>
      </c>
      <c r="P116" s="5">
        <v>0</v>
      </c>
      <c r="Q116" s="5">
        <v>0</v>
      </c>
      <c r="R116" s="307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93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5">
        <v>0</v>
      </c>
      <c r="AI116" s="5">
        <v>0</v>
      </c>
      <c r="AJ116" s="5">
        <v>0</v>
      </c>
      <c r="AK116" s="93">
        <v>0</v>
      </c>
      <c r="AL116" s="93">
        <v>0</v>
      </c>
      <c r="AM116" s="93">
        <v>0</v>
      </c>
      <c r="AN116" s="93">
        <v>0</v>
      </c>
      <c r="AO116" s="93">
        <v>0</v>
      </c>
      <c r="AP116" s="93">
        <v>0</v>
      </c>
      <c r="AQ116" s="93">
        <v>0</v>
      </c>
      <c r="AR116" s="93">
        <v>0</v>
      </c>
      <c r="AS116" s="93">
        <v>0</v>
      </c>
      <c r="AT116" s="93">
        <v>0</v>
      </c>
      <c r="AU116" s="5">
        <v>0</v>
      </c>
      <c r="AV116" s="302"/>
    </row>
    <row r="117" spans="1:48" ht="19.5" customHeight="1">
      <c r="A117" s="530"/>
      <c r="B117" s="474"/>
      <c r="C117" s="656"/>
      <c r="D117" s="474"/>
      <c r="E117" s="476"/>
      <c r="F117" s="6" t="s">
        <v>19</v>
      </c>
      <c r="G117" s="6" t="s">
        <v>22</v>
      </c>
      <c r="H117" s="6" t="s">
        <v>306</v>
      </c>
      <c r="I117" s="6" t="s">
        <v>306</v>
      </c>
      <c r="J117" s="533"/>
      <c r="K117" s="533"/>
      <c r="L117" s="515"/>
      <c r="M117" s="515"/>
      <c r="N117" s="5">
        <v>0</v>
      </c>
      <c r="O117" s="5">
        <v>0</v>
      </c>
      <c r="P117" s="5">
        <v>0</v>
      </c>
      <c r="Q117" s="5">
        <v>0</v>
      </c>
      <c r="R117" s="307">
        <v>3702</v>
      </c>
      <c r="S117" s="5">
        <v>0</v>
      </c>
      <c r="T117" s="5">
        <v>0</v>
      </c>
      <c r="U117" s="5">
        <f t="shared" si="34"/>
        <v>3702</v>
      </c>
      <c r="V117" s="5" t="s">
        <v>8</v>
      </c>
      <c r="W117" s="93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5">
        <v>0</v>
      </c>
      <c r="AI117" s="5">
        <v>0</v>
      </c>
      <c r="AJ117" s="5">
        <v>0</v>
      </c>
      <c r="AK117" s="93">
        <v>0</v>
      </c>
      <c r="AL117" s="93">
        <v>0</v>
      </c>
      <c r="AM117" s="93">
        <v>0</v>
      </c>
      <c r="AN117" s="93">
        <v>0</v>
      </c>
      <c r="AO117" s="93">
        <v>0</v>
      </c>
      <c r="AP117" s="93">
        <v>0</v>
      </c>
      <c r="AQ117" s="93">
        <v>0</v>
      </c>
      <c r="AR117" s="93">
        <v>0</v>
      </c>
      <c r="AS117" s="93">
        <v>0</v>
      </c>
      <c r="AT117" s="93">
        <v>0</v>
      </c>
      <c r="AU117" s="5">
        <v>0</v>
      </c>
      <c r="AV117" s="302"/>
    </row>
    <row r="118" spans="1:48" ht="19.5" customHeight="1">
      <c r="A118" s="530"/>
      <c r="B118" s="474"/>
      <c r="C118" s="656"/>
      <c r="D118" s="474"/>
      <c r="E118" s="476"/>
      <c r="F118" s="476" t="s">
        <v>39</v>
      </c>
      <c r="G118" s="476" t="s">
        <v>21</v>
      </c>
      <c r="H118" s="476" t="s">
        <v>375</v>
      </c>
      <c r="I118" s="476" t="s">
        <v>366</v>
      </c>
      <c r="J118" s="533"/>
      <c r="K118" s="533"/>
      <c r="L118" s="515"/>
      <c r="M118" s="515"/>
      <c r="N118" s="5">
        <v>0</v>
      </c>
      <c r="O118" s="5">
        <v>0</v>
      </c>
      <c r="P118" s="5">
        <v>0</v>
      </c>
      <c r="Q118" s="5">
        <v>0</v>
      </c>
      <c r="R118" s="307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93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5">
        <v>0</v>
      </c>
      <c r="AI118" s="5">
        <v>0</v>
      </c>
      <c r="AJ118" s="5">
        <v>0</v>
      </c>
      <c r="AK118" s="93">
        <v>0</v>
      </c>
      <c r="AL118" s="93">
        <v>0</v>
      </c>
      <c r="AM118" s="93">
        <v>0</v>
      </c>
      <c r="AN118" s="93">
        <v>0</v>
      </c>
      <c r="AO118" s="93">
        <v>0</v>
      </c>
      <c r="AP118" s="93">
        <v>0</v>
      </c>
      <c r="AQ118" s="93">
        <v>0</v>
      </c>
      <c r="AR118" s="93">
        <v>0</v>
      </c>
      <c r="AS118" s="93">
        <v>0</v>
      </c>
      <c r="AT118" s="93">
        <v>0</v>
      </c>
      <c r="AU118" s="5">
        <v>0</v>
      </c>
      <c r="AV118" s="302"/>
    </row>
    <row r="119" spans="1:48" ht="19.5" customHeight="1">
      <c r="A119" s="530"/>
      <c r="B119" s="474"/>
      <c r="C119" s="656"/>
      <c r="D119" s="474"/>
      <c r="E119" s="476"/>
      <c r="F119" s="476"/>
      <c r="G119" s="476"/>
      <c r="H119" s="476"/>
      <c r="I119" s="476"/>
      <c r="J119" s="533"/>
      <c r="K119" s="533"/>
      <c r="L119" s="515"/>
      <c r="M119" s="515"/>
      <c r="N119" s="5">
        <v>0</v>
      </c>
      <c r="O119" s="5">
        <v>0</v>
      </c>
      <c r="P119" s="5">
        <v>0</v>
      </c>
      <c r="Q119" s="5">
        <v>0</v>
      </c>
      <c r="R119" s="307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93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5">
        <v>0</v>
      </c>
      <c r="AI119" s="5">
        <v>0</v>
      </c>
      <c r="AJ119" s="5">
        <v>0</v>
      </c>
      <c r="AK119" s="93">
        <v>0</v>
      </c>
      <c r="AL119" s="93">
        <v>0</v>
      </c>
      <c r="AM119" s="93">
        <v>0</v>
      </c>
      <c r="AN119" s="93">
        <v>0</v>
      </c>
      <c r="AO119" s="93">
        <v>0</v>
      </c>
      <c r="AP119" s="93">
        <v>0</v>
      </c>
      <c r="AQ119" s="93">
        <v>0</v>
      </c>
      <c r="AR119" s="93">
        <v>0</v>
      </c>
      <c r="AS119" s="93">
        <v>0</v>
      </c>
      <c r="AT119" s="93">
        <v>0</v>
      </c>
      <c r="AU119" s="5">
        <v>0</v>
      </c>
      <c r="AV119" s="302"/>
    </row>
    <row r="120" spans="1:48" ht="18" customHeight="1">
      <c r="A120" s="530"/>
      <c r="B120" s="474"/>
      <c r="C120" s="656"/>
      <c r="D120" s="474"/>
      <c r="E120" s="476"/>
      <c r="F120" s="476"/>
      <c r="G120" s="476"/>
      <c r="H120" s="476"/>
      <c r="I120" s="476"/>
      <c r="J120" s="533"/>
      <c r="K120" s="533"/>
      <c r="L120" s="515"/>
      <c r="M120" s="515"/>
      <c r="N120" s="5">
        <v>0</v>
      </c>
      <c r="O120" s="5">
        <v>0</v>
      </c>
      <c r="P120" s="5">
        <v>0</v>
      </c>
      <c r="Q120" s="5">
        <v>0</v>
      </c>
      <c r="R120" s="307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93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5">
        <v>0</v>
      </c>
      <c r="AI120" s="5">
        <v>0</v>
      </c>
      <c r="AJ120" s="5">
        <v>0</v>
      </c>
      <c r="AK120" s="93">
        <v>0</v>
      </c>
      <c r="AL120" s="93">
        <v>0</v>
      </c>
      <c r="AM120" s="93">
        <v>0</v>
      </c>
      <c r="AN120" s="93">
        <v>0</v>
      </c>
      <c r="AO120" s="93">
        <v>0</v>
      </c>
      <c r="AP120" s="93">
        <v>0</v>
      </c>
      <c r="AQ120" s="93">
        <v>0</v>
      </c>
      <c r="AR120" s="93">
        <v>0</v>
      </c>
      <c r="AS120" s="93">
        <v>0</v>
      </c>
      <c r="AT120" s="93">
        <v>0</v>
      </c>
      <c r="AU120" s="5">
        <v>0</v>
      </c>
      <c r="AV120" s="302"/>
    </row>
    <row r="121" spans="1:48" ht="17.25" customHeight="1">
      <c r="A121" s="530"/>
      <c r="B121" s="474"/>
      <c r="C121" s="656"/>
      <c r="D121" s="474"/>
      <c r="E121" s="476"/>
      <c r="F121" s="476"/>
      <c r="G121" s="476"/>
      <c r="H121" s="476"/>
      <c r="I121" s="476"/>
      <c r="J121" s="534"/>
      <c r="K121" s="534"/>
      <c r="L121" s="515"/>
      <c r="M121" s="515"/>
      <c r="N121" s="230">
        <f t="shared" ref="N121:T121" si="41">SUM(N116:N120)</f>
        <v>0</v>
      </c>
      <c r="O121" s="230">
        <f t="shared" si="41"/>
        <v>0</v>
      </c>
      <c r="P121" s="230">
        <f t="shared" si="41"/>
        <v>0</v>
      </c>
      <c r="Q121" s="230">
        <f t="shared" si="41"/>
        <v>0</v>
      </c>
      <c r="R121" s="428">
        <f t="shared" si="41"/>
        <v>3702</v>
      </c>
      <c r="S121" s="230">
        <f t="shared" si="41"/>
        <v>0</v>
      </c>
      <c r="T121" s="230">
        <f t="shared" si="41"/>
        <v>0</v>
      </c>
      <c r="U121" s="231">
        <f t="shared" si="34"/>
        <v>3702</v>
      </c>
      <c r="V121" s="231" t="s">
        <v>11</v>
      </c>
      <c r="W121" s="193">
        <f t="shared" ref="W121:AU121" si="42">SUM(W116:W120)</f>
        <v>0</v>
      </c>
      <c r="X121" s="175">
        <f t="shared" si="42"/>
        <v>0</v>
      </c>
      <c r="Y121" s="175">
        <f t="shared" si="42"/>
        <v>0</v>
      </c>
      <c r="Z121" s="175">
        <f t="shared" si="42"/>
        <v>0</v>
      </c>
      <c r="AA121" s="175">
        <f t="shared" si="42"/>
        <v>0</v>
      </c>
      <c r="AB121" s="175">
        <f t="shared" si="42"/>
        <v>0</v>
      </c>
      <c r="AC121" s="175">
        <f t="shared" si="42"/>
        <v>0</v>
      </c>
      <c r="AD121" s="175">
        <f t="shared" si="42"/>
        <v>0</v>
      </c>
      <c r="AE121" s="175">
        <f t="shared" si="42"/>
        <v>0</v>
      </c>
      <c r="AF121" s="175">
        <f t="shared" si="42"/>
        <v>0</v>
      </c>
      <c r="AG121" s="175">
        <f t="shared" si="42"/>
        <v>0</v>
      </c>
      <c r="AH121" s="230">
        <f t="shared" si="42"/>
        <v>0</v>
      </c>
      <c r="AI121" s="230">
        <f t="shared" si="42"/>
        <v>0</v>
      </c>
      <c r="AJ121" s="230">
        <f t="shared" si="42"/>
        <v>0</v>
      </c>
      <c r="AK121" s="193">
        <f t="shared" si="42"/>
        <v>0</v>
      </c>
      <c r="AL121" s="193">
        <f t="shared" si="42"/>
        <v>0</v>
      </c>
      <c r="AM121" s="193">
        <f t="shared" si="42"/>
        <v>0</v>
      </c>
      <c r="AN121" s="193">
        <f t="shared" si="42"/>
        <v>0</v>
      </c>
      <c r="AO121" s="193">
        <f t="shared" si="42"/>
        <v>0</v>
      </c>
      <c r="AP121" s="193">
        <f t="shared" si="42"/>
        <v>0</v>
      </c>
      <c r="AQ121" s="193">
        <f t="shared" si="42"/>
        <v>0</v>
      </c>
      <c r="AR121" s="193">
        <f t="shared" si="42"/>
        <v>0</v>
      </c>
      <c r="AS121" s="193">
        <f t="shared" si="42"/>
        <v>0</v>
      </c>
      <c r="AT121" s="193">
        <f t="shared" si="42"/>
        <v>0</v>
      </c>
      <c r="AU121" s="230">
        <f t="shared" si="42"/>
        <v>0</v>
      </c>
      <c r="AV121" s="328"/>
    </row>
    <row r="122" spans="1:48" ht="19.5" customHeight="1">
      <c r="A122" s="530"/>
      <c r="B122" s="474" t="s">
        <v>218</v>
      </c>
      <c r="C122" s="656" t="s">
        <v>74</v>
      </c>
      <c r="D122" s="474" t="s">
        <v>263</v>
      </c>
      <c r="E122" s="476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532">
        <v>2023</v>
      </c>
      <c r="K122" s="532">
        <v>2023</v>
      </c>
      <c r="L122" s="515">
        <v>3.8721299999999998</v>
      </c>
      <c r="M122" s="515">
        <f t="shared" ref="M122" si="43">Q127+R127+S127+T127</f>
        <v>3872</v>
      </c>
      <c r="N122" s="5">
        <v>0</v>
      </c>
      <c r="O122" s="5">
        <v>0</v>
      </c>
      <c r="P122" s="5">
        <v>0</v>
      </c>
      <c r="Q122" s="5">
        <v>0</v>
      </c>
      <c r="R122" s="307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93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5">
        <v>0</v>
      </c>
      <c r="AI122" s="5">
        <v>0</v>
      </c>
      <c r="AJ122" s="5">
        <v>0</v>
      </c>
      <c r="AK122" s="93">
        <v>0</v>
      </c>
      <c r="AL122" s="93">
        <v>0</v>
      </c>
      <c r="AM122" s="93">
        <v>0</v>
      </c>
      <c r="AN122" s="93">
        <v>0</v>
      </c>
      <c r="AO122" s="93">
        <v>0</v>
      </c>
      <c r="AP122" s="93">
        <v>0</v>
      </c>
      <c r="AQ122" s="93">
        <v>0</v>
      </c>
      <c r="AR122" s="93">
        <v>0</v>
      </c>
      <c r="AS122" s="93">
        <v>0</v>
      </c>
      <c r="AT122" s="93">
        <v>0</v>
      </c>
      <c r="AU122" s="5">
        <v>0</v>
      </c>
      <c r="AV122" s="302"/>
    </row>
    <row r="123" spans="1:48" ht="19.5" customHeight="1">
      <c r="A123" s="530"/>
      <c r="B123" s="474"/>
      <c r="C123" s="656"/>
      <c r="D123" s="474"/>
      <c r="E123" s="476"/>
      <c r="F123" s="6" t="s">
        <v>19</v>
      </c>
      <c r="G123" s="6" t="s">
        <v>22</v>
      </c>
      <c r="H123" s="6" t="s">
        <v>306</v>
      </c>
      <c r="I123" s="6" t="s">
        <v>306</v>
      </c>
      <c r="J123" s="533"/>
      <c r="K123" s="533"/>
      <c r="L123" s="515"/>
      <c r="M123" s="515"/>
      <c r="N123" s="5">
        <v>0</v>
      </c>
      <c r="O123" s="5">
        <v>0</v>
      </c>
      <c r="P123" s="5">
        <v>0</v>
      </c>
      <c r="Q123" s="5">
        <v>0</v>
      </c>
      <c r="R123" s="307">
        <v>3872</v>
      </c>
      <c r="S123" s="5">
        <v>0</v>
      </c>
      <c r="T123" s="5">
        <v>0</v>
      </c>
      <c r="U123" s="5">
        <f t="shared" si="34"/>
        <v>3872</v>
      </c>
      <c r="V123" s="5" t="s">
        <v>8</v>
      </c>
      <c r="W123" s="93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5">
        <v>0</v>
      </c>
      <c r="AI123" s="5">
        <v>0</v>
      </c>
      <c r="AJ123" s="5">
        <v>0</v>
      </c>
      <c r="AK123" s="93">
        <v>0</v>
      </c>
      <c r="AL123" s="93">
        <v>0</v>
      </c>
      <c r="AM123" s="93">
        <v>0</v>
      </c>
      <c r="AN123" s="93">
        <v>0</v>
      </c>
      <c r="AO123" s="93">
        <v>0</v>
      </c>
      <c r="AP123" s="93">
        <v>0</v>
      </c>
      <c r="AQ123" s="93">
        <v>0</v>
      </c>
      <c r="AR123" s="93">
        <v>0</v>
      </c>
      <c r="AS123" s="93">
        <v>0</v>
      </c>
      <c r="AT123" s="93">
        <v>0</v>
      </c>
      <c r="AU123" s="5">
        <v>0</v>
      </c>
      <c r="AV123" s="302"/>
    </row>
    <row r="124" spans="1:48" ht="19.5" customHeight="1">
      <c r="A124" s="530"/>
      <c r="B124" s="474"/>
      <c r="C124" s="656"/>
      <c r="D124" s="474"/>
      <c r="E124" s="476"/>
      <c r="F124" s="476" t="s">
        <v>39</v>
      </c>
      <c r="G124" s="476" t="s">
        <v>21</v>
      </c>
      <c r="H124" s="476" t="s">
        <v>376</v>
      </c>
      <c r="I124" s="476" t="s">
        <v>375</v>
      </c>
      <c r="J124" s="533"/>
      <c r="K124" s="533"/>
      <c r="L124" s="515"/>
      <c r="M124" s="515"/>
      <c r="N124" s="5">
        <v>0</v>
      </c>
      <c r="O124" s="5">
        <v>0</v>
      </c>
      <c r="P124" s="5">
        <v>0</v>
      </c>
      <c r="Q124" s="5">
        <v>0</v>
      </c>
      <c r="R124" s="307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93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5">
        <v>0</v>
      </c>
      <c r="AI124" s="5">
        <v>0</v>
      </c>
      <c r="AJ124" s="5">
        <v>0</v>
      </c>
      <c r="AK124" s="93">
        <v>0</v>
      </c>
      <c r="AL124" s="93">
        <v>0</v>
      </c>
      <c r="AM124" s="93">
        <v>0</v>
      </c>
      <c r="AN124" s="93">
        <v>0</v>
      </c>
      <c r="AO124" s="93">
        <v>0</v>
      </c>
      <c r="AP124" s="93">
        <v>0</v>
      </c>
      <c r="AQ124" s="93">
        <v>0</v>
      </c>
      <c r="AR124" s="93">
        <v>0</v>
      </c>
      <c r="AS124" s="93">
        <v>0</v>
      </c>
      <c r="AT124" s="93">
        <v>0</v>
      </c>
      <c r="AU124" s="5">
        <v>0</v>
      </c>
      <c r="AV124" s="302"/>
    </row>
    <row r="125" spans="1:48" ht="19.5" customHeight="1">
      <c r="A125" s="530"/>
      <c r="B125" s="474"/>
      <c r="C125" s="656"/>
      <c r="D125" s="474"/>
      <c r="E125" s="476"/>
      <c r="F125" s="476"/>
      <c r="G125" s="476"/>
      <c r="H125" s="476"/>
      <c r="I125" s="476"/>
      <c r="J125" s="533"/>
      <c r="K125" s="533"/>
      <c r="L125" s="515"/>
      <c r="M125" s="515"/>
      <c r="N125" s="5">
        <v>0</v>
      </c>
      <c r="O125" s="5">
        <v>0</v>
      </c>
      <c r="P125" s="5">
        <v>0</v>
      </c>
      <c r="Q125" s="5">
        <v>0</v>
      </c>
      <c r="R125" s="307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93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5">
        <v>0</v>
      </c>
      <c r="AI125" s="5">
        <v>0</v>
      </c>
      <c r="AJ125" s="5">
        <v>0</v>
      </c>
      <c r="AK125" s="93">
        <v>0</v>
      </c>
      <c r="AL125" s="93">
        <v>0</v>
      </c>
      <c r="AM125" s="93">
        <v>0</v>
      </c>
      <c r="AN125" s="93">
        <v>0</v>
      </c>
      <c r="AO125" s="93">
        <v>0</v>
      </c>
      <c r="AP125" s="93">
        <v>0</v>
      </c>
      <c r="AQ125" s="93">
        <v>0</v>
      </c>
      <c r="AR125" s="93">
        <v>0</v>
      </c>
      <c r="AS125" s="93">
        <v>0</v>
      </c>
      <c r="AT125" s="93">
        <v>0</v>
      </c>
      <c r="AU125" s="5">
        <v>0</v>
      </c>
      <c r="AV125" s="302"/>
    </row>
    <row r="126" spans="1:48" ht="18" customHeight="1">
      <c r="A126" s="530"/>
      <c r="B126" s="474"/>
      <c r="C126" s="656"/>
      <c r="D126" s="474"/>
      <c r="E126" s="476"/>
      <c r="F126" s="476"/>
      <c r="G126" s="476"/>
      <c r="H126" s="476"/>
      <c r="I126" s="476"/>
      <c r="J126" s="533"/>
      <c r="K126" s="533"/>
      <c r="L126" s="515"/>
      <c r="M126" s="515"/>
      <c r="N126" s="5">
        <v>0</v>
      </c>
      <c r="O126" s="5">
        <v>0</v>
      </c>
      <c r="P126" s="5">
        <v>0</v>
      </c>
      <c r="Q126" s="5">
        <v>0</v>
      </c>
      <c r="R126" s="307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93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5">
        <v>0</v>
      </c>
      <c r="AI126" s="5">
        <v>0</v>
      </c>
      <c r="AJ126" s="5">
        <v>0</v>
      </c>
      <c r="AK126" s="93">
        <v>0</v>
      </c>
      <c r="AL126" s="93">
        <v>0</v>
      </c>
      <c r="AM126" s="93">
        <v>0</v>
      </c>
      <c r="AN126" s="93">
        <v>0</v>
      </c>
      <c r="AO126" s="93">
        <v>0</v>
      </c>
      <c r="AP126" s="93">
        <v>0</v>
      </c>
      <c r="AQ126" s="93">
        <v>0</v>
      </c>
      <c r="AR126" s="93">
        <v>0</v>
      </c>
      <c r="AS126" s="93">
        <v>0</v>
      </c>
      <c r="AT126" s="93">
        <v>0</v>
      </c>
      <c r="AU126" s="5">
        <v>0</v>
      </c>
      <c r="AV126" s="302"/>
    </row>
    <row r="127" spans="1:48" ht="17.25" customHeight="1">
      <c r="A127" s="530"/>
      <c r="B127" s="474"/>
      <c r="C127" s="656"/>
      <c r="D127" s="474"/>
      <c r="E127" s="476"/>
      <c r="F127" s="476"/>
      <c r="G127" s="476"/>
      <c r="H127" s="476"/>
      <c r="I127" s="476"/>
      <c r="J127" s="534"/>
      <c r="K127" s="534"/>
      <c r="L127" s="515"/>
      <c r="M127" s="515"/>
      <c r="N127" s="230">
        <f t="shared" ref="N127:T127" si="44">SUM(N122:N126)</f>
        <v>0</v>
      </c>
      <c r="O127" s="230">
        <f t="shared" si="44"/>
        <v>0</v>
      </c>
      <c r="P127" s="230">
        <f t="shared" si="44"/>
        <v>0</v>
      </c>
      <c r="Q127" s="230">
        <f t="shared" si="44"/>
        <v>0</v>
      </c>
      <c r="R127" s="428">
        <f t="shared" si="44"/>
        <v>3872</v>
      </c>
      <c r="S127" s="230">
        <f t="shared" si="44"/>
        <v>0</v>
      </c>
      <c r="T127" s="230">
        <f t="shared" si="44"/>
        <v>0</v>
      </c>
      <c r="U127" s="231">
        <f t="shared" si="34"/>
        <v>3872</v>
      </c>
      <c r="V127" s="231" t="s">
        <v>11</v>
      </c>
      <c r="W127" s="193">
        <f t="shared" ref="W127:AU127" si="45">SUM(W122:W126)</f>
        <v>0</v>
      </c>
      <c r="X127" s="175">
        <f t="shared" si="45"/>
        <v>0</v>
      </c>
      <c r="Y127" s="175">
        <f t="shared" si="45"/>
        <v>0</v>
      </c>
      <c r="Z127" s="175">
        <f t="shared" si="45"/>
        <v>0</v>
      </c>
      <c r="AA127" s="175">
        <f t="shared" si="45"/>
        <v>0</v>
      </c>
      <c r="AB127" s="175">
        <f t="shared" si="45"/>
        <v>0</v>
      </c>
      <c r="AC127" s="175">
        <f t="shared" si="45"/>
        <v>0</v>
      </c>
      <c r="AD127" s="175">
        <f t="shared" si="45"/>
        <v>0</v>
      </c>
      <c r="AE127" s="175">
        <f t="shared" si="45"/>
        <v>0</v>
      </c>
      <c r="AF127" s="175">
        <f t="shared" si="45"/>
        <v>0</v>
      </c>
      <c r="AG127" s="175">
        <f t="shared" si="45"/>
        <v>0</v>
      </c>
      <c r="AH127" s="230">
        <f t="shared" si="45"/>
        <v>0</v>
      </c>
      <c r="AI127" s="230">
        <f t="shared" si="45"/>
        <v>0</v>
      </c>
      <c r="AJ127" s="230">
        <f t="shared" si="45"/>
        <v>0</v>
      </c>
      <c r="AK127" s="193">
        <f t="shared" si="45"/>
        <v>0</v>
      </c>
      <c r="AL127" s="193">
        <f t="shared" si="45"/>
        <v>0</v>
      </c>
      <c r="AM127" s="193">
        <f t="shared" si="45"/>
        <v>0</v>
      </c>
      <c r="AN127" s="193">
        <f t="shared" si="45"/>
        <v>0</v>
      </c>
      <c r="AO127" s="193">
        <f t="shared" si="45"/>
        <v>0</v>
      </c>
      <c r="AP127" s="193">
        <f t="shared" si="45"/>
        <v>0</v>
      </c>
      <c r="AQ127" s="193">
        <f t="shared" si="45"/>
        <v>0</v>
      </c>
      <c r="AR127" s="193">
        <f t="shared" si="45"/>
        <v>0</v>
      </c>
      <c r="AS127" s="193">
        <f t="shared" si="45"/>
        <v>0</v>
      </c>
      <c r="AT127" s="193">
        <f t="shared" si="45"/>
        <v>0</v>
      </c>
      <c r="AU127" s="230">
        <f t="shared" si="45"/>
        <v>0</v>
      </c>
      <c r="AV127" s="328"/>
    </row>
    <row r="128" spans="1:48" ht="19.5" customHeight="1">
      <c r="A128" s="530"/>
      <c r="B128" s="474" t="s">
        <v>219</v>
      </c>
      <c r="C128" s="656" t="s">
        <v>75</v>
      </c>
      <c r="D128" s="474" t="s">
        <v>261</v>
      </c>
      <c r="E128" s="476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532">
        <v>2023</v>
      </c>
      <c r="K128" s="532">
        <v>2023</v>
      </c>
      <c r="L128" s="515">
        <v>3.5340400000000001</v>
      </c>
      <c r="M128" s="515">
        <f t="shared" ref="M128" si="46">Q133+R133+S133+T133</f>
        <v>3534</v>
      </c>
      <c r="N128" s="5">
        <v>0</v>
      </c>
      <c r="O128" s="5">
        <v>0</v>
      </c>
      <c r="P128" s="5">
        <v>0</v>
      </c>
      <c r="Q128" s="5">
        <v>0</v>
      </c>
      <c r="R128" s="307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93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5">
        <v>0</v>
      </c>
      <c r="AI128" s="5">
        <v>0</v>
      </c>
      <c r="AJ128" s="5">
        <v>0</v>
      </c>
      <c r="AK128" s="93">
        <v>0</v>
      </c>
      <c r="AL128" s="93">
        <v>0</v>
      </c>
      <c r="AM128" s="93">
        <v>0</v>
      </c>
      <c r="AN128" s="93">
        <v>0</v>
      </c>
      <c r="AO128" s="93">
        <v>0</v>
      </c>
      <c r="AP128" s="93">
        <v>0</v>
      </c>
      <c r="AQ128" s="93">
        <v>0</v>
      </c>
      <c r="AR128" s="93">
        <v>0</v>
      </c>
      <c r="AS128" s="93">
        <v>0</v>
      </c>
      <c r="AT128" s="93">
        <v>0</v>
      </c>
      <c r="AU128" s="5">
        <v>0</v>
      </c>
      <c r="AV128" s="302"/>
    </row>
    <row r="129" spans="1:48" ht="19.5" customHeight="1">
      <c r="A129" s="530"/>
      <c r="B129" s="474"/>
      <c r="C129" s="656"/>
      <c r="D129" s="474"/>
      <c r="E129" s="476"/>
      <c r="F129" s="6" t="s">
        <v>19</v>
      </c>
      <c r="G129" s="6" t="s">
        <v>22</v>
      </c>
      <c r="H129" s="6" t="s">
        <v>307</v>
      </c>
      <c r="I129" s="6" t="s">
        <v>307</v>
      </c>
      <c r="J129" s="533"/>
      <c r="K129" s="533"/>
      <c r="L129" s="515"/>
      <c r="M129" s="515"/>
      <c r="N129" s="5">
        <v>0</v>
      </c>
      <c r="O129" s="5">
        <v>0</v>
      </c>
      <c r="P129" s="5">
        <v>0</v>
      </c>
      <c r="Q129" s="5">
        <v>0</v>
      </c>
      <c r="R129" s="307">
        <v>3534</v>
      </c>
      <c r="S129" s="5">
        <v>0</v>
      </c>
      <c r="T129" s="5">
        <v>0</v>
      </c>
      <c r="U129" s="5">
        <f t="shared" si="34"/>
        <v>3534</v>
      </c>
      <c r="V129" s="5" t="s">
        <v>8</v>
      </c>
      <c r="W129" s="93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5">
        <v>0</v>
      </c>
      <c r="AI129" s="5">
        <v>0</v>
      </c>
      <c r="AJ129" s="5">
        <v>0</v>
      </c>
      <c r="AK129" s="93">
        <v>0</v>
      </c>
      <c r="AL129" s="93">
        <v>0</v>
      </c>
      <c r="AM129" s="93">
        <v>0</v>
      </c>
      <c r="AN129" s="93">
        <v>0</v>
      </c>
      <c r="AO129" s="93">
        <v>0</v>
      </c>
      <c r="AP129" s="93">
        <v>0</v>
      </c>
      <c r="AQ129" s="93">
        <v>0</v>
      </c>
      <c r="AR129" s="93">
        <v>0</v>
      </c>
      <c r="AS129" s="93">
        <v>0</v>
      </c>
      <c r="AT129" s="93">
        <v>0</v>
      </c>
      <c r="AU129" s="5">
        <v>0</v>
      </c>
      <c r="AV129" s="302"/>
    </row>
    <row r="130" spans="1:48" ht="19.5" customHeight="1">
      <c r="A130" s="530"/>
      <c r="B130" s="474"/>
      <c r="C130" s="656"/>
      <c r="D130" s="474"/>
      <c r="E130" s="476"/>
      <c r="F130" s="476" t="s">
        <v>39</v>
      </c>
      <c r="G130" s="476" t="s">
        <v>21</v>
      </c>
      <c r="H130" s="476" t="s">
        <v>376</v>
      </c>
      <c r="I130" s="476" t="s">
        <v>317</v>
      </c>
      <c r="J130" s="533"/>
      <c r="K130" s="533"/>
      <c r="L130" s="515"/>
      <c r="M130" s="515"/>
      <c r="N130" s="5">
        <v>0</v>
      </c>
      <c r="O130" s="5">
        <v>0</v>
      </c>
      <c r="P130" s="5">
        <v>0</v>
      </c>
      <c r="Q130" s="5">
        <v>0</v>
      </c>
      <c r="R130" s="307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93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5">
        <v>0</v>
      </c>
      <c r="AI130" s="5">
        <v>0</v>
      </c>
      <c r="AJ130" s="5">
        <v>0</v>
      </c>
      <c r="AK130" s="93">
        <v>0</v>
      </c>
      <c r="AL130" s="93">
        <v>0</v>
      </c>
      <c r="AM130" s="93">
        <v>0</v>
      </c>
      <c r="AN130" s="93">
        <v>0</v>
      </c>
      <c r="AO130" s="93">
        <v>0</v>
      </c>
      <c r="AP130" s="93">
        <v>0</v>
      </c>
      <c r="AQ130" s="93">
        <v>0</v>
      </c>
      <c r="AR130" s="93">
        <v>0</v>
      </c>
      <c r="AS130" s="93">
        <v>0</v>
      </c>
      <c r="AT130" s="93">
        <v>0</v>
      </c>
      <c r="AU130" s="5">
        <v>0</v>
      </c>
      <c r="AV130" s="302"/>
    </row>
    <row r="131" spans="1:48" ht="19.5" customHeight="1">
      <c r="A131" s="530"/>
      <c r="B131" s="474"/>
      <c r="C131" s="656"/>
      <c r="D131" s="474"/>
      <c r="E131" s="476"/>
      <c r="F131" s="476"/>
      <c r="G131" s="476"/>
      <c r="H131" s="476"/>
      <c r="I131" s="476"/>
      <c r="J131" s="533"/>
      <c r="K131" s="533"/>
      <c r="L131" s="515"/>
      <c r="M131" s="515"/>
      <c r="N131" s="5">
        <v>0</v>
      </c>
      <c r="O131" s="5">
        <v>0</v>
      </c>
      <c r="P131" s="5">
        <v>0</v>
      </c>
      <c r="Q131" s="5">
        <v>0</v>
      </c>
      <c r="R131" s="307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93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5">
        <v>0</v>
      </c>
      <c r="AI131" s="5">
        <v>0</v>
      </c>
      <c r="AJ131" s="5">
        <v>0</v>
      </c>
      <c r="AK131" s="93">
        <v>0</v>
      </c>
      <c r="AL131" s="93">
        <v>0</v>
      </c>
      <c r="AM131" s="93">
        <v>0</v>
      </c>
      <c r="AN131" s="93">
        <v>0</v>
      </c>
      <c r="AO131" s="93">
        <v>0</v>
      </c>
      <c r="AP131" s="93">
        <v>0</v>
      </c>
      <c r="AQ131" s="93">
        <v>0</v>
      </c>
      <c r="AR131" s="93">
        <v>0</v>
      </c>
      <c r="AS131" s="93">
        <v>0</v>
      </c>
      <c r="AT131" s="93">
        <v>0</v>
      </c>
      <c r="AU131" s="5">
        <v>0</v>
      </c>
      <c r="AV131" s="302"/>
    </row>
    <row r="132" spans="1:48" ht="18" customHeight="1">
      <c r="A132" s="530"/>
      <c r="B132" s="474"/>
      <c r="C132" s="656"/>
      <c r="D132" s="474"/>
      <c r="E132" s="476"/>
      <c r="F132" s="476"/>
      <c r="G132" s="476"/>
      <c r="H132" s="476"/>
      <c r="I132" s="476"/>
      <c r="J132" s="533"/>
      <c r="K132" s="533"/>
      <c r="L132" s="515"/>
      <c r="M132" s="515"/>
      <c r="N132" s="5">
        <v>0</v>
      </c>
      <c r="O132" s="5">
        <v>0</v>
      </c>
      <c r="P132" s="5">
        <v>0</v>
      </c>
      <c r="Q132" s="5">
        <v>0</v>
      </c>
      <c r="R132" s="307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93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5">
        <v>0</v>
      </c>
      <c r="AI132" s="5">
        <v>0</v>
      </c>
      <c r="AJ132" s="5">
        <v>0</v>
      </c>
      <c r="AK132" s="93">
        <v>0</v>
      </c>
      <c r="AL132" s="93">
        <v>0</v>
      </c>
      <c r="AM132" s="93">
        <v>0</v>
      </c>
      <c r="AN132" s="93">
        <v>0</v>
      </c>
      <c r="AO132" s="93">
        <v>0</v>
      </c>
      <c r="AP132" s="93">
        <v>0</v>
      </c>
      <c r="AQ132" s="93">
        <v>0</v>
      </c>
      <c r="AR132" s="93">
        <v>0</v>
      </c>
      <c r="AS132" s="93">
        <v>0</v>
      </c>
      <c r="AT132" s="93">
        <v>0</v>
      </c>
      <c r="AU132" s="5">
        <v>0</v>
      </c>
      <c r="AV132" s="302"/>
    </row>
    <row r="133" spans="1:48" ht="17.25" customHeight="1">
      <c r="A133" s="530"/>
      <c r="B133" s="474"/>
      <c r="C133" s="656"/>
      <c r="D133" s="474"/>
      <c r="E133" s="476"/>
      <c r="F133" s="476"/>
      <c r="G133" s="476"/>
      <c r="H133" s="476"/>
      <c r="I133" s="476"/>
      <c r="J133" s="534"/>
      <c r="K133" s="534"/>
      <c r="L133" s="515"/>
      <c r="M133" s="515"/>
      <c r="N133" s="230">
        <f t="shared" ref="N133:T133" si="47">SUM(N128:N132)</f>
        <v>0</v>
      </c>
      <c r="O133" s="230">
        <f t="shared" si="47"/>
        <v>0</v>
      </c>
      <c r="P133" s="230">
        <f t="shared" si="47"/>
        <v>0</v>
      </c>
      <c r="Q133" s="230">
        <f t="shared" si="47"/>
        <v>0</v>
      </c>
      <c r="R133" s="428">
        <f t="shared" si="47"/>
        <v>3534</v>
      </c>
      <c r="S133" s="230">
        <f t="shared" si="47"/>
        <v>0</v>
      </c>
      <c r="T133" s="230">
        <f t="shared" si="47"/>
        <v>0</v>
      </c>
      <c r="U133" s="231">
        <f t="shared" si="34"/>
        <v>3534</v>
      </c>
      <c r="V133" s="231" t="s">
        <v>11</v>
      </c>
      <c r="W133" s="193">
        <f t="shared" ref="W133:AU133" si="48">SUM(W128:W132)</f>
        <v>0</v>
      </c>
      <c r="X133" s="175">
        <f t="shared" si="48"/>
        <v>0</v>
      </c>
      <c r="Y133" s="175">
        <f t="shared" si="48"/>
        <v>0</v>
      </c>
      <c r="Z133" s="175">
        <f t="shared" si="48"/>
        <v>0</v>
      </c>
      <c r="AA133" s="175">
        <f t="shared" si="48"/>
        <v>0</v>
      </c>
      <c r="AB133" s="175">
        <f t="shared" si="48"/>
        <v>0</v>
      </c>
      <c r="AC133" s="175">
        <f t="shared" si="48"/>
        <v>0</v>
      </c>
      <c r="AD133" s="175">
        <f t="shared" si="48"/>
        <v>0</v>
      </c>
      <c r="AE133" s="175">
        <f t="shared" si="48"/>
        <v>0</v>
      </c>
      <c r="AF133" s="175">
        <f t="shared" si="48"/>
        <v>0</v>
      </c>
      <c r="AG133" s="175">
        <f t="shared" si="48"/>
        <v>0</v>
      </c>
      <c r="AH133" s="230">
        <f t="shared" si="48"/>
        <v>0</v>
      </c>
      <c r="AI133" s="230">
        <f t="shared" si="48"/>
        <v>0</v>
      </c>
      <c r="AJ133" s="230">
        <f t="shared" si="48"/>
        <v>0</v>
      </c>
      <c r="AK133" s="193">
        <f t="shared" si="48"/>
        <v>0</v>
      </c>
      <c r="AL133" s="193">
        <f t="shared" si="48"/>
        <v>0</v>
      </c>
      <c r="AM133" s="193">
        <f t="shared" si="48"/>
        <v>0</v>
      </c>
      <c r="AN133" s="193">
        <f t="shared" si="48"/>
        <v>0</v>
      </c>
      <c r="AO133" s="193">
        <f t="shared" si="48"/>
        <v>0</v>
      </c>
      <c r="AP133" s="193">
        <f t="shared" si="48"/>
        <v>0</v>
      </c>
      <c r="AQ133" s="193">
        <f t="shared" si="48"/>
        <v>0</v>
      </c>
      <c r="AR133" s="193">
        <f t="shared" si="48"/>
        <v>0</v>
      </c>
      <c r="AS133" s="193">
        <f t="shared" si="48"/>
        <v>0</v>
      </c>
      <c r="AT133" s="193">
        <f t="shared" si="48"/>
        <v>0</v>
      </c>
      <c r="AU133" s="230">
        <f t="shared" si="48"/>
        <v>0</v>
      </c>
      <c r="AV133" s="328"/>
    </row>
    <row r="134" spans="1:48" ht="19.5" customHeight="1">
      <c r="A134" s="530"/>
      <c r="B134" s="474" t="s">
        <v>220</v>
      </c>
      <c r="C134" s="656" t="s">
        <v>131</v>
      </c>
      <c r="D134" s="474" t="s">
        <v>261</v>
      </c>
      <c r="E134" s="476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532">
        <v>2023</v>
      </c>
      <c r="K134" s="532">
        <v>2023</v>
      </c>
      <c r="L134" s="515">
        <v>5.1384600000000002</v>
      </c>
      <c r="M134" s="515">
        <f t="shared" ref="M134" si="49">Q139+R139+S139+T139</f>
        <v>5138</v>
      </c>
      <c r="N134" s="5">
        <v>0</v>
      </c>
      <c r="O134" s="5">
        <v>0</v>
      </c>
      <c r="P134" s="5">
        <v>0</v>
      </c>
      <c r="Q134" s="5">
        <v>0</v>
      </c>
      <c r="R134" s="307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93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5">
        <v>0</v>
      </c>
      <c r="AI134" s="5">
        <v>0</v>
      </c>
      <c r="AJ134" s="5">
        <v>0</v>
      </c>
      <c r="AK134" s="93">
        <v>0</v>
      </c>
      <c r="AL134" s="93">
        <v>0</v>
      </c>
      <c r="AM134" s="93">
        <v>0</v>
      </c>
      <c r="AN134" s="93">
        <v>0</v>
      </c>
      <c r="AO134" s="93">
        <v>0</v>
      </c>
      <c r="AP134" s="93">
        <v>0</v>
      </c>
      <c r="AQ134" s="93">
        <v>0</v>
      </c>
      <c r="AR134" s="93">
        <v>0</v>
      </c>
      <c r="AS134" s="93">
        <v>0</v>
      </c>
      <c r="AT134" s="93">
        <v>0</v>
      </c>
      <c r="AU134" s="5">
        <v>0</v>
      </c>
      <c r="AV134" s="302"/>
    </row>
    <row r="135" spans="1:48" ht="19.5" customHeight="1">
      <c r="A135" s="530"/>
      <c r="B135" s="474"/>
      <c r="C135" s="656"/>
      <c r="D135" s="474"/>
      <c r="E135" s="476"/>
      <c r="F135" s="6" t="s">
        <v>19</v>
      </c>
      <c r="G135" s="6" t="s">
        <v>22</v>
      </c>
      <c r="H135" s="6" t="s">
        <v>308</v>
      </c>
      <c r="I135" s="6" t="s">
        <v>308</v>
      </c>
      <c r="J135" s="533"/>
      <c r="K135" s="533"/>
      <c r="L135" s="515"/>
      <c r="M135" s="515"/>
      <c r="N135" s="5">
        <v>0</v>
      </c>
      <c r="O135" s="5">
        <v>0</v>
      </c>
      <c r="P135" s="5">
        <v>0</v>
      </c>
      <c r="Q135" s="5">
        <v>0</v>
      </c>
      <c r="R135" s="307">
        <v>5138</v>
      </c>
      <c r="S135" s="5">
        <v>0</v>
      </c>
      <c r="T135" s="5">
        <v>0</v>
      </c>
      <c r="U135" s="5">
        <f t="shared" si="34"/>
        <v>5138</v>
      </c>
      <c r="V135" s="5" t="s">
        <v>8</v>
      </c>
      <c r="W135" s="93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5">
        <v>0</v>
      </c>
      <c r="AI135" s="5">
        <v>0</v>
      </c>
      <c r="AJ135" s="5">
        <v>0</v>
      </c>
      <c r="AK135" s="93">
        <v>0</v>
      </c>
      <c r="AL135" s="93">
        <v>0</v>
      </c>
      <c r="AM135" s="93">
        <v>0</v>
      </c>
      <c r="AN135" s="93">
        <v>0</v>
      </c>
      <c r="AO135" s="93">
        <v>0</v>
      </c>
      <c r="AP135" s="93">
        <v>0</v>
      </c>
      <c r="AQ135" s="93">
        <v>0</v>
      </c>
      <c r="AR135" s="93">
        <v>0</v>
      </c>
      <c r="AS135" s="93">
        <v>0</v>
      </c>
      <c r="AT135" s="93">
        <v>0</v>
      </c>
      <c r="AU135" s="5">
        <v>0</v>
      </c>
      <c r="AV135" s="302"/>
    </row>
    <row r="136" spans="1:48" ht="19.5" customHeight="1">
      <c r="A136" s="530"/>
      <c r="B136" s="474"/>
      <c r="C136" s="656"/>
      <c r="D136" s="474"/>
      <c r="E136" s="476"/>
      <c r="F136" s="476" t="s">
        <v>39</v>
      </c>
      <c r="G136" s="476" t="s">
        <v>21</v>
      </c>
      <c r="H136" s="476" t="s">
        <v>378</v>
      </c>
      <c r="I136" s="476" t="s">
        <v>366</v>
      </c>
      <c r="J136" s="533"/>
      <c r="K136" s="533"/>
      <c r="L136" s="515"/>
      <c r="M136" s="515"/>
      <c r="N136" s="5">
        <v>0</v>
      </c>
      <c r="O136" s="5">
        <v>0</v>
      </c>
      <c r="P136" s="5">
        <v>0</v>
      </c>
      <c r="Q136" s="5">
        <v>0</v>
      </c>
      <c r="R136" s="307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93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5">
        <v>0</v>
      </c>
      <c r="AI136" s="5">
        <v>0</v>
      </c>
      <c r="AJ136" s="5">
        <v>0</v>
      </c>
      <c r="AK136" s="93">
        <v>0</v>
      </c>
      <c r="AL136" s="93">
        <v>0</v>
      </c>
      <c r="AM136" s="93">
        <v>0</v>
      </c>
      <c r="AN136" s="93">
        <v>0</v>
      </c>
      <c r="AO136" s="93">
        <v>0</v>
      </c>
      <c r="AP136" s="93">
        <v>0</v>
      </c>
      <c r="AQ136" s="93">
        <v>0</v>
      </c>
      <c r="AR136" s="93">
        <v>0</v>
      </c>
      <c r="AS136" s="93">
        <v>0</v>
      </c>
      <c r="AT136" s="93">
        <v>0</v>
      </c>
      <c r="AU136" s="5">
        <v>0</v>
      </c>
      <c r="AV136" s="302"/>
    </row>
    <row r="137" spans="1:48" ht="19.5" customHeight="1">
      <c r="A137" s="530"/>
      <c r="B137" s="474"/>
      <c r="C137" s="656"/>
      <c r="D137" s="474"/>
      <c r="E137" s="476"/>
      <c r="F137" s="476"/>
      <c r="G137" s="476"/>
      <c r="H137" s="476"/>
      <c r="I137" s="476"/>
      <c r="J137" s="533"/>
      <c r="K137" s="533"/>
      <c r="L137" s="515"/>
      <c r="M137" s="515"/>
      <c r="N137" s="5">
        <v>0</v>
      </c>
      <c r="O137" s="5">
        <v>0</v>
      </c>
      <c r="P137" s="5">
        <v>0</v>
      </c>
      <c r="Q137" s="5">
        <v>0</v>
      </c>
      <c r="R137" s="307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93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5">
        <v>0</v>
      </c>
      <c r="AI137" s="5">
        <v>0</v>
      </c>
      <c r="AJ137" s="5">
        <v>0</v>
      </c>
      <c r="AK137" s="93">
        <v>0</v>
      </c>
      <c r="AL137" s="93">
        <v>0</v>
      </c>
      <c r="AM137" s="93">
        <v>0</v>
      </c>
      <c r="AN137" s="93">
        <v>0</v>
      </c>
      <c r="AO137" s="93">
        <v>0</v>
      </c>
      <c r="AP137" s="93">
        <v>0</v>
      </c>
      <c r="AQ137" s="93">
        <v>0</v>
      </c>
      <c r="AR137" s="93">
        <v>0</v>
      </c>
      <c r="AS137" s="93">
        <v>0</v>
      </c>
      <c r="AT137" s="93">
        <v>0</v>
      </c>
      <c r="AU137" s="5">
        <v>0</v>
      </c>
      <c r="AV137" s="302"/>
    </row>
    <row r="138" spans="1:48" ht="18" customHeight="1">
      <c r="A138" s="530"/>
      <c r="B138" s="474"/>
      <c r="C138" s="656"/>
      <c r="D138" s="474"/>
      <c r="E138" s="476"/>
      <c r="F138" s="476"/>
      <c r="G138" s="476"/>
      <c r="H138" s="476"/>
      <c r="I138" s="476"/>
      <c r="J138" s="533"/>
      <c r="K138" s="533"/>
      <c r="L138" s="515"/>
      <c r="M138" s="515"/>
      <c r="N138" s="5">
        <v>0</v>
      </c>
      <c r="O138" s="5">
        <v>0</v>
      </c>
      <c r="P138" s="5">
        <v>0</v>
      </c>
      <c r="Q138" s="5">
        <v>0</v>
      </c>
      <c r="R138" s="307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93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5">
        <v>0</v>
      </c>
      <c r="AI138" s="5">
        <v>0</v>
      </c>
      <c r="AJ138" s="5">
        <v>0</v>
      </c>
      <c r="AK138" s="93">
        <v>0</v>
      </c>
      <c r="AL138" s="93">
        <v>0</v>
      </c>
      <c r="AM138" s="93">
        <v>0</v>
      </c>
      <c r="AN138" s="93">
        <v>0</v>
      </c>
      <c r="AO138" s="93">
        <v>0</v>
      </c>
      <c r="AP138" s="93">
        <v>0</v>
      </c>
      <c r="AQ138" s="93">
        <v>0</v>
      </c>
      <c r="AR138" s="93">
        <v>0</v>
      </c>
      <c r="AS138" s="93">
        <v>0</v>
      </c>
      <c r="AT138" s="93">
        <v>0</v>
      </c>
      <c r="AU138" s="5">
        <v>0</v>
      </c>
      <c r="AV138" s="302"/>
    </row>
    <row r="139" spans="1:48" ht="17.25" customHeight="1">
      <c r="A139" s="531"/>
      <c r="B139" s="474"/>
      <c r="C139" s="656"/>
      <c r="D139" s="474"/>
      <c r="E139" s="476"/>
      <c r="F139" s="476"/>
      <c r="G139" s="476"/>
      <c r="H139" s="476"/>
      <c r="I139" s="476"/>
      <c r="J139" s="534"/>
      <c r="K139" s="534"/>
      <c r="L139" s="515"/>
      <c r="M139" s="515"/>
      <c r="N139" s="230">
        <f t="shared" ref="N139:T139" si="50">SUM(N134:N138)</f>
        <v>0</v>
      </c>
      <c r="O139" s="230">
        <f t="shared" si="50"/>
        <v>0</v>
      </c>
      <c r="P139" s="230">
        <f t="shared" si="50"/>
        <v>0</v>
      </c>
      <c r="Q139" s="230">
        <f t="shared" si="50"/>
        <v>0</v>
      </c>
      <c r="R139" s="428">
        <f t="shared" si="50"/>
        <v>5138</v>
      </c>
      <c r="S139" s="230">
        <f t="shared" si="50"/>
        <v>0</v>
      </c>
      <c r="T139" s="230">
        <f t="shared" si="50"/>
        <v>0</v>
      </c>
      <c r="U139" s="231">
        <f t="shared" si="34"/>
        <v>5138</v>
      </c>
      <c r="V139" s="231" t="s">
        <v>11</v>
      </c>
      <c r="W139" s="193">
        <f t="shared" ref="W139:AU139" si="51">SUM(W134:W138)</f>
        <v>0</v>
      </c>
      <c r="X139" s="175">
        <f t="shared" si="51"/>
        <v>0</v>
      </c>
      <c r="Y139" s="175">
        <f t="shared" si="51"/>
        <v>0</v>
      </c>
      <c r="Z139" s="175">
        <f t="shared" si="51"/>
        <v>0</v>
      </c>
      <c r="AA139" s="175">
        <f t="shared" si="51"/>
        <v>0</v>
      </c>
      <c r="AB139" s="175">
        <f t="shared" si="51"/>
        <v>0</v>
      </c>
      <c r="AC139" s="175">
        <f t="shared" si="51"/>
        <v>0</v>
      </c>
      <c r="AD139" s="175">
        <f t="shared" si="51"/>
        <v>0</v>
      </c>
      <c r="AE139" s="175">
        <f t="shared" si="51"/>
        <v>0</v>
      </c>
      <c r="AF139" s="175">
        <f t="shared" si="51"/>
        <v>0</v>
      </c>
      <c r="AG139" s="175">
        <f t="shared" si="51"/>
        <v>0</v>
      </c>
      <c r="AH139" s="230">
        <f t="shared" si="51"/>
        <v>0</v>
      </c>
      <c r="AI139" s="230">
        <f t="shared" si="51"/>
        <v>0</v>
      </c>
      <c r="AJ139" s="230">
        <f t="shared" si="51"/>
        <v>0</v>
      </c>
      <c r="AK139" s="193">
        <f t="shared" si="51"/>
        <v>0</v>
      </c>
      <c r="AL139" s="193">
        <f t="shared" si="51"/>
        <v>0</v>
      </c>
      <c r="AM139" s="193">
        <f t="shared" si="51"/>
        <v>0</v>
      </c>
      <c r="AN139" s="193">
        <f t="shared" si="51"/>
        <v>0</v>
      </c>
      <c r="AO139" s="193">
        <f t="shared" si="51"/>
        <v>0</v>
      </c>
      <c r="AP139" s="193">
        <f t="shared" si="51"/>
        <v>0</v>
      </c>
      <c r="AQ139" s="193">
        <f t="shared" si="51"/>
        <v>0</v>
      </c>
      <c r="AR139" s="193">
        <f t="shared" si="51"/>
        <v>0</v>
      </c>
      <c r="AS139" s="193">
        <f t="shared" si="51"/>
        <v>0</v>
      </c>
      <c r="AT139" s="193">
        <f t="shared" si="51"/>
        <v>0</v>
      </c>
      <c r="AU139" s="230">
        <f t="shared" si="51"/>
        <v>0</v>
      </c>
      <c r="AV139" s="328"/>
    </row>
    <row r="140" spans="1:48" ht="15.75" hidden="1" customHeight="1">
      <c r="A140" s="467" t="s">
        <v>163</v>
      </c>
      <c r="B140" s="468"/>
      <c r="C140" s="468"/>
      <c r="D140" s="468"/>
      <c r="E140" s="468"/>
      <c r="F140" s="468"/>
      <c r="G140" s="468"/>
      <c r="H140" s="468"/>
      <c r="I140" s="468"/>
      <c r="J140" s="468"/>
      <c r="K140" s="468"/>
      <c r="L140" s="468"/>
      <c r="M140" s="468"/>
      <c r="N140" s="468"/>
      <c r="O140" s="468"/>
      <c r="P140" s="468"/>
      <c r="Q140" s="468"/>
      <c r="R140" s="468"/>
      <c r="S140" s="468"/>
      <c r="T140" s="468"/>
      <c r="U140" s="468"/>
      <c r="V140" s="468"/>
      <c r="W140" s="469"/>
      <c r="X140" s="469"/>
      <c r="Y140" s="469"/>
      <c r="Z140" s="469"/>
      <c r="AA140" s="469"/>
      <c r="AB140" s="469"/>
      <c r="AC140" s="469"/>
      <c r="AD140" s="469"/>
      <c r="AE140" s="469"/>
      <c r="AF140" s="469"/>
      <c r="AG140" s="469"/>
      <c r="AH140" s="469"/>
      <c r="AI140" s="469"/>
      <c r="AJ140" s="469"/>
      <c r="AK140" s="469"/>
      <c r="AL140" s="469"/>
      <c r="AM140" s="469"/>
      <c r="AN140" s="469"/>
      <c r="AO140" s="469"/>
      <c r="AP140" s="469"/>
      <c r="AQ140" s="469"/>
      <c r="AR140" s="469"/>
      <c r="AS140" s="469"/>
      <c r="AT140" s="469"/>
      <c r="AU140" s="469"/>
      <c r="AV140" s="470"/>
    </row>
    <row r="141" spans="1:48" ht="19.5" customHeight="1">
      <c r="A141" s="525"/>
      <c r="B141" s="474" t="s">
        <v>221</v>
      </c>
      <c r="C141" s="656" t="s">
        <v>76</v>
      </c>
      <c r="D141" s="474" t="s">
        <v>261</v>
      </c>
      <c r="E141" s="476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517">
        <v>2023</v>
      </c>
      <c r="K141" s="517">
        <v>2023</v>
      </c>
      <c r="L141" s="515">
        <v>5.19611</v>
      </c>
      <c r="M141" s="515">
        <f>Q146+R146+S146+T146</f>
        <v>654.54611999999997</v>
      </c>
      <c r="N141" s="5">
        <v>0</v>
      </c>
      <c r="O141" s="5">
        <v>0</v>
      </c>
      <c r="P141" s="5">
        <v>0</v>
      </c>
      <c r="Q141" s="5">
        <v>0</v>
      </c>
      <c r="R141" s="307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93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5">
        <v>0</v>
      </c>
      <c r="AI141" s="5">
        <v>0</v>
      </c>
      <c r="AJ141" s="5">
        <v>0</v>
      </c>
      <c r="AK141" s="93">
        <v>0</v>
      </c>
      <c r="AL141" s="93">
        <v>0</v>
      </c>
      <c r="AM141" s="93">
        <v>0</v>
      </c>
      <c r="AN141" s="93">
        <v>0</v>
      </c>
      <c r="AO141" s="93">
        <v>0</v>
      </c>
      <c r="AP141" s="93">
        <v>0</v>
      </c>
      <c r="AQ141" s="93">
        <v>0</v>
      </c>
      <c r="AR141" s="93">
        <v>0</v>
      </c>
      <c r="AS141" s="93">
        <v>0</v>
      </c>
      <c r="AT141" s="93">
        <v>0</v>
      </c>
      <c r="AU141" s="5">
        <v>0</v>
      </c>
      <c r="AV141" s="302"/>
    </row>
    <row r="142" spans="1:48" ht="19.5" customHeight="1">
      <c r="A142" s="526"/>
      <c r="B142" s="474"/>
      <c r="C142" s="656"/>
      <c r="D142" s="474"/>
      <c r="E142" s="476"/>
      <c r="F142" s="6" t="s">
        <v>19</v>
      </c>
      <c r="G142" s="6" t="s">
        <v>22</v>
      </c>
      <c r="H142" s="6" t="s">
        <v>310</v>
      </c>
      <c r="I142" s="6" t="s">
        <v>310</v>
      </c>
      <c r="J142" s="517"/>
      <c r="K142" s="517"/>
      <c r="L142" s="515"/>
      <c r="M142" s="515"/>
      <c r="N142" s="5">
        <v>0</v>
      </c>
      <c r="O142" s="5">
        <v>0</v>
      </c>
      <c r="P142" s="5">
        <v>0</v>
      </c>
      <c r="Q142" s="5">
        <v>0</v>
      </c>
      <c r="R142" s="307">
        <v>650</v>
      </c>
      <c r="S142" s="5">
        <v>2.2730600000000001</v>
      </c>
      <c r="T142" s="5">
        <v>2.2730600000000001</v>
      </c>
      <c r="U142" s="5">
        <f t="shared" si="52"/>
        <v>654.54611999999997</v>
      </c>
      <c r="V142" s="5" t="s">
        <v>8</v>
      </c>
      <c r="W142" s="93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5">
        <v>0</v>
      </c>
      <c r="AI142" s="5">
        <v>0</v>
      </c>
      <c r="AJ142" s="5">
        <v>0</v>
      </c>
      <c r="AK142" s="93">
        <v>0</v>
      </c>
      <c r="AL142" s="93">
        <v>0</v>
      </c>
      <c r="AM142" s="93">
        <v>0</v>
      </c>
      <c r="AN142" s="93">
        <v>0</v>
      </c>
      <c r="AO142" s="93">
        <v>0</v>
      </c>
      <c r="AP142" s="93">
        <v>0</v>
      </c>
      <c r="AQ142" s="93">
        <v>0</v>
      </c>
      <c r="AR142" s="93">
        <v>0</v>
      </c>
      <c r="AS142" s="93">
        <v>0</v>
      </c>
      <c r="AT142" s="93">
        <v>0</v>
      </c>
      <c r="AU142" s="5">
        <v>0</v>
      </c>
      <c r="AV142" s="302"/>
    </row>
    <row r="143" spans="1:48" ht="19.5" customHeight="1">
      <c r="A143" s="526"/>
      <c r="B143" s="474"/>
      <c r="C143" s="656"/>
      <c r="D143" s="474"/>
      <c r="E143" s="476"/>
      <c r="F143" s="476" t="s">
        <v>39</v>
      </c>
      <c r="G143" s="476" t="s">
        <v>21</v>
      </c>
      <c r="H143" s="476" t="s">
        <v>303</v>
      </c>
      <c r="I143" s="476" t="s">
        <v>380</v>
      </c>
      <c r="J143" s="517"/>
      <c r="K143" s="517"/>
      <c r="L143" s="515"/>
      <c r="M143" s="515"/>
      <c r="N143" s="5">
        <v>0</v>
      </c>
      <c r="O143" s="5">
        <v>0</v>
      </c>
      <c r="P143" s="5">
        <v>0</v>
      </c>
      <c r="Q143" s="5">
        <v>0</v>
      </c>
      <c r="R143" s="307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93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5">
        <v>0</v>
      </c>
      <c r="AI143" s="5">
        <v>0</v>
      </c>
      <c r="AJ143" s="5">
        <v>0</v>
      </c>
      <c r="AK143" s="93">
        <v>0</v>
      </c>
      <c r="AL143" s="93">
        <v>0</v>
      </c>
      <c r="AM143" s="93">
        <v>0</v>
      </c>
      <c r="AN143" s="93">
        <v>0</v>
      </c>
      <c r="AO143" s="93">
        <v>0</v>
      </c>
      <c r="AP143" s="93">
        <v>0</v>
      </c>
      <c r="AQ143" s="93">
        <v>0</v>
      </c>
      <c r="AR143" s="93">
        <v>0</v>
      </c>
      <c r="AS143" s="93">
        <v>0</v>
      </c>
      <c r="AT143" s="93">
        <v>0</v>
      </c>
      <c r="AU143" s="5">
        <v>0</v>
      </c>
      <c r="AV143" s="302"/>
    </row>
    <row r="144" spans="1:48" ht="19.5" customHeight="1">
      <c r="A144" s="526"/>
      <c r="B144" s="474"/>
      <c r="C144" s="656"/>
      <c r="D144" s="474"/>
      <c r="E144" s="476"/>
      <c r="F144" s="476"/>
      <c r="G144" s="476"/>
      <c r="H144" s="476"/>
      <c r="I144" s="476"/>
      <c r="J144" s="517"/>
      <c r="K144" s="517"/>
      <c r="L144" s="515"/>
      <c r="M144" s="515"/>
      <c r="N144" s="5">
        <v>0</v>
      </c>
      <c r="O144" s="5">
        <v>0</v>
      </c>
      <c r="P144" s="5">
        <v>0</v>
      </c>
      <c r="Q144" s="5">
        <v>0</v>
      </c>
      <c r="R144" s="307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93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5">
        <v>0</v>
      </c>
      <c r="AI144" s="5">
        <v>0</v>
      </c>
      <c r="AJ144" s="5">
        <v>0</v>
      </c>
      <c r="AK144" s="93">
        <v>0</v>
      </c>
      <c r="AL144" s="93">
        <v>0</v>
      </c>
      <c r="AM144" s="93">
        <v>0</v>
      </c>
      <c r="AN144" s="93">
        <v>0</v>
      </c>
      <c r="AO144" s="93">
        <v>0</v>
      </c>
      <c r="AP144" s="93">
        <v>0</v>
      </c>
      <c r="AQ144" s="93">
        <v>0</v>
      </c>
      <c r="AR144" s="93">
        <v>0</v>
      </c>
      <c r="AS144" s="93">
        <v>0</v>
      </c>
      <c r="AT144" s="93">
        <v>0</v>
      </c>
      <c r="AU144" s="5">
        <v>0</v>
      </c>
      <c r="AV144" s="302"/>
    </row>
    <row r="145" spans="1:48" ht="18" customHeight="1">
      <c r="A145" s="526"/>
      <c r="B145" s="474"/>
      <c r="C145" s="656"/>
      <c r="D145" s="474"/>
      <c r="E145" s="476"/>
      <c r="F145" s="476"/>
      <c r="G145" s="476"/>
      <c r="H145" s="476"/>
      <c r="I145" s="476"/>
      <c r="J145" s="517"/>
      <c r="K145" s="517"/>
      <c r="L145" s="515"/>
      <c r="M145" s="515"/>
      <c r="N145" s="5">
        <v>0</v>
      </c>
      <c r="O145" s="5">
        <v>0</v>
      </c>
      <c r="P145" s="5">
        <v>0</v>
      </c>
      <c r="Q145" s="5">
        <v>0</v>
      </c>
      <c r="R145" s="307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93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5">
        <v>0</v>
      </c>
      <c r="AI145" s="5">
        <v>0</v>
      </c>
      <c r="AJ145" s="5">
        <v>0</v>
      </c>
      <c r="AK145" s="93">
        <v>0</v>
      </c>
      <c r="AL145" s="93">
        <v>0</v>
      </c>
      <c r="AM145" s="93">
        <v>0</v>
      </c>
      <c r="AN145" s="93">
        <v>0</v>
      </c>
      <c r="AO145" s="93">
        <v>0</v>
      </c>
      <c r="AP145" s="93">
        <v>0</v>
      </c>
      <c r="AQ145" s="93">
        <v>0</v>
      </c>
      <c r="AR145" s="93">
        <v>0</v>
      </c>
      <c r="AS145" s="93">
        <v>0</v>
      </c>
      <c r="AT145" s="93">
        <v>0</v>
      </c>
      <c r="AU145" s="5">
        <v>0</v>
      </c>
      <c r="AV145" s="302"/>
    </row>
    <row r="146" spans="1:48" ht="17.25" customHeight="1">
      <c r="A146" s="526"/>
      <c r="B146" s="474"/>
      <c r="C146" s="656"/>
      <c r="D146" s="474"/>
      <c r="E146" s="476"/>
      <c r="F146" s="476"/>
      <c r="G146" s="476"/>
      <c r="H146" s="476"/>
      <c r="I146" s="476"/>
      <c r="J146" s="517"/>
      <c r="K146" s="517"/>
      <c r="L146" s="515"/>
      <c r="M146" s="515"/>
      <c r="N146" s="230">
        <f t="shared" ref="N146:T146" si="53">SUM(N141:N145)</f>
        <v>0</v>
      </c>
      <c r="O146" s="230">
        <f t="shared" si="53"/>
        <v>0</v>
      </c>
      <c r="P146" s="230">
        <f t="shared" si="53"/>
        <v>0</v>
      </c>
      <c r="Q146" s="230">
        <f t="shared" si="53"/>
        <v>0</v>
      </c>
      <c r="R146" s="428">
        <f t="shared" si="53"/>
        <v>650</v>
      </c>
      <c r="S146" s="230">
        <f t="shared" si="53"/>
        <v>2.2730600000000001</v>
      </c>
      <c r="T146" s="230">
        <f t="shared" si="53"/>
        <v>2.2730600000000001</v>
      </c>
      <c r="U146" s="231">
        <f t="shared" si="52"/>
        <v>654.54611999999997</v>
      </c>
      <c r="V146" s="231" t="s">
        <v>11</v>
      </c>
      <c r="W146" s="193">
        <f t="shared" ref="W146:AU146" si="54">SUM(W141:W145)</f>
        <v>0</v>
      </c>
      <c r="X146" s="175">
        <f t="shared" si="54"/>
        <v>0</v>
      </c>
      <c r="Y146" s="175">
        <f t="shared" si="54"/>
        <v>0</v>
      </c>
      <c r="Z146" s="175">
        <f t="shared" si="54"/>
        <v>0</v>
      </c>
      <c r="AA146" s="175">
        <f t="shared" si="54"/>
        <v>0</v>
      </c>
      <c r="AB146" s="175">
        <f t="shared" si="54"/>
        <v>0</v>
      </c>
      <c r="AC146" s="175">
        <f t="shared" si="54"/>
        <v>0</v>
      </c>
      <c r="AD146" s="175">
        <f t="shared" si="54"/>
        <v>0</v>
      </c>
      <c r="AE146" s="175">
        <f t="shared" si="54"/>
        <v>0</v>
      </c>
      <c r="AF146" s="175">
        <f t="shared" si="54"/>
        <v>0</v>
      </c>
      <c r="AG146" s="175">
        <f t="shared" si="54"/>
        <v>0</v>
      </c>
      <c r="AH146" s="230">
        <f t="shared" si="54"/>
        <v>0</v>
      </c>
      <c r="AI146" s="230">
        <f t="shared" si="54"/>
        <v>0</v>
      </c>
      <c r="AJ146" s="230">
        <f t="shared" si="54"/>
        <v>0</v>
      </c>
      <c r="AK146" s="193">
        <f t="shared" si="54"/>
        <v>0</v>
      </c>
      <c r="AL146" s="193">
        <f t="shared" si="54"/>
        <v>0</v>
      </c>
      <c r="AM146" s="193">
        <f t="shared" si="54"/>
        <v>0</v>
      </c>
      <c r="AN146" s="193">
        <f t="shared" si="54"/>
        <v>0</v>
      </c>
      <c r="AO146" s="193">
        <f t="shared" si="54"/>
        <v>0</v>
      </c>
      <c r="AP146" s="193">
        <f t="shared" si="54"/>
        <v>0</v>
      </c>
      <c r="AQ146" s="193">
        <f t="shared" si="54"/>
        <v>0</v>
      </c>
      <c r="AR146" s="193">
        <f t="shared" si="54"/>
        <v>0</v>
      </c>
      <c r="AS146" s="193">
        <f t="shared" si="54"/>
        <v>0</v>
      </c>
      <c r="AT146" s="193">
        <f t="shared" si="54"/>
        <v>0</v>
      </c>
      <c r="AU146" s="230">
        <f t="shared" si="54"/>
        <v>0</v>
      </c>
      <c r="AV146" s="328"/>
    </row>
    <row r="147" spans="1:48" ht="19.5" customHeight="1">
      <c r="A147" s="526"/>
      <c r="B147" s="474" t="s">
        <v>222</v>
      </c>
      <c r="C147" s="656" t="s">
        <v>77</v>
      </c>
      <c r="D147" s="474" t="s">
        <v>261</v>
      </c>
      <c r="E147" s="476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517">
        <v>2023</v>
      </c>
      <c r="K147" s="517">
        <v>2024</v>
      </c>
      <c r="L147" s="515">
        <v>6.3138699999999996</v>
      </c>
      <c r="M147" s="515">
        <f>Q152+R152+S152+T152</f>
        <v>655.66388000000006</v>
      </c>
      <c r="N147" s="5">
        <v>0</v>
      </c>
      <c r="O147" s="5">
        <v>0</v>
      </c>
      <c r="P147" s="5">
        <v>0</v>
      </c>
      <c r="Q147" s="5">
        <v>0</v>
      </c>
      <c r="R147" s="307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93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5">
        <v>0</v>
      </c>
      <c r="AI147" s="5">
        <v>0</v>
      </c>
      <c r="AJ147" s="5">
        <v>0</v>
      </c>
      <c r="AK147" s="93">
        <v>0</v>
      </c>
      <c r="AL147" s="93">
        <v>0</v>
      </c>
      <c r="AM147" s="93">
        <v>0</v>
      </c>
      <c r="AN147" s="93">
        <v>0</v>
      </c>
      <c r="AO147" s="93">
        <v>0</v>
      </c>
      <c r="AP147" s="93">
        <v>0</v>
      </c>
      <c r="AQ147" s="93">
        <v>0</v>
      </c>
      <c r="AR147" s="93">
        <v>0</v>
      </c>
      <c r="AS147" s="93">
        <v>0</v>
      </c>
      <c r="AT147" s="93">
        <v>0</v>
      </c>
      <c r="AU147" s="5">
        <v>0</v>
      </c>
      <c r="AV147" s="302"/>
    </row>
    <row r="148" spans="1:48" ht="19.5" customHeight="1">
      <c r="A148" s="526"/>
      <c r="B148" s="474"/>
      <c r="C148" s="656"/>
      <c r="D148" s="474"/>
      <c r="E148" s="476"/>
      <c r="F148" s="6" t="s">
        <v>19</v>
      </c>
      <c r="G148" s="6" t="s">
        <v>22</v>
      </c>
      <c r="H148" s="6" t="s">
        <v>311</v>
      </c>
      <c r="I148" s="6" t="s">
        <v>311</v>
      </c>
      <c r="J148" s="517"/>
      <c r="K148" s="517"/>
      <c r="L148" s="515"/>
      <c r="M148" s="515"/>
      <c r="N148" s="5">
        <v>0</v>
      </c>
      <c r="O148" s="5">
        <v>0</v>
      </c>
      <c r="P148" s="5">
        <v>0</v>
      </c>
      <c r="Q148" s="5">
        <v>0</v>
      </c>
      <c r="R148" s="307">
        <v>650</v>
      </c>
      <c r="S148" s="5">
        <v>2.8319399999999999</v>
      </c>
      <c r="T148" s="5">
        <v>2.8319399999999999</v>
      </c>
      <c r="U148" s="5">
        <f t="shared" si="52"/>
        <v>655.66388000000006</v>
      </c>
      <c r="V148" s="5" t="s">
        <v>8</v>
      </c>
      <c r="W148" s="93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5">
        <v>0</v>
      </c>
      <c r="AI148" s="5">
        <v>0</v>
      </c>
      <c r="AJ148" s="5">
        <v>0</v>
      </c>
      <c r="AK148" s="93">
        <v>0</v>
      </c>
      <c r="AL148" s="93">
        <v>0</v>
      </c>
      <c r="AM148" s="93">
        <v>0</v>
      </c>
      <c r="AN148" s="93">
        <v>0</v>
      </c>
      <c r="AO148" s="93">
        <v>0</v>
      </c>
      <c r="AP148" s="93">
        <v>0</v>
      </c>
      <c r="AQ148" s="93">
        <v>0</v>
      </c>
      <c r="AR148" s="93">
        <v>0</v>
      </c>
      <c r="AS148" s="93">
        <v>0</v>
      </c>
      <c r="AT148" s="93">
        <v>0</v>
      </c>
      <c r="AU148" s="5">
        <v>0</v>
      </c>
      <c r="AV148" s="302"/>
    </row>
    <row r="149" spans="1:48" ht="19.5" customHeight="1">
      <c r="A149" s="526"/>
      <c r="B149" s="474"/>
      <c r="C149" s="656"/>
      <c r="D149" s="474"/>
      <c r="E149" s="476"/>
      <c r="F149" s="476" t="s">
        <v>39</v>
      </c>
      <c r="G149" s="476" t="s">
        <v>21</v>
      </c>
      <c r="H149" s="476" t="s">
        <v>303</v>
      </c>
      <c r="I149" s="476" t="s">
        <v>380</v>
      </c>
      <c r="J149" s="517"/>
      <c r="K149" s="517"/>
      <c r="L149" s="515"/>
      <c r="M149" s="515"/>
      <c r="N149" s="5">
        <v>0</v>
      </c>
      <c r="O149" s="5">
        <v>0</v>
      </c>
      <c r="P149" s="5">
        <v>0</v>
      </c>
      <c r="Q149" s="5">
        <v>0</v>
      </c>
      <c r="R149" s="307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93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5">
        <v>0</v>
      </c>
      <c r="AI149" s="5">
        <v>0</v>
      </c>
      <c r="AJ149" s="5">
        <v>0</v>
      </c>
      <c r="AK149" s="93">
        <v>0</v>
      </c>
      <c r="AL149" s="93">
        <v>0</v>
      </c>
      <c r="AM149" s="93">
        <v>0</v>
      </c>
      <c r="AN149" s="93">
        <v>0</v>
      </c>
      <c r="AO149" s="93">
        <v>0</v>
      </c>
      <c r="AP149" s="93">
        <v>0</v>
      </c>
      <c r="AQ149" s="93">
        <v>0</v>
      </c>
      <c r="AR149" s="93">
        <v>0</v>
      </c>
      <c r="AS149" s="93">
        <v>0</v>
      </c>
      <c r="AT149" s="93">
        <v>0</v>
      </c>
      <c r="AU149" s="5">
        <v>0</v>
      </c>
      <c r="AV149" s="302"/>
    </row>
    <row r="150" spans="1:48" ht="19.5" customHeight="1">
      <c r="A150" s="526"/>
      <c r="B150" s="474"/>
      <c r="C150" s="656"/>
      <c r="D150" s="474"/>
      <c r="E150" s="476"/>
      <c r="F150" s="476"/>
      <c r="G150" s="476"/>
      <c r="H150" s="476"/>
      <c r="I150" s="476"/>
      <c r="J150" s="517"/>
      <c r="K150" s="517"/>
      <c r="L150" s="515"/>
      <c r="M150" s="515"/>
      <c r="N150" s="5">
        <v>0</v>
      </c>
      <c r="O150" s="5">
        <v>0</v>
      </c>
      <c r="P150" s="5">
        <v>0</v>
      </c>
      <c r="Q150" s="5">
        <v>0</v>
      </c>
      <c r="R150" s="307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93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5">
        <v>0</v>
      </c>
      <c r="AI150" s="5">
        <v>0</v>
      </c>
      <c r="AJ150" s="5">
        <v>0</v>
      </c>
      <c r="AK150" s="93">
        <v>0</v>
      </c>
      <c r="AL150" s="93">
        <v>0</v>
      </c>
      <c r="AM150" s="93">
        <v>0</v>
      </c>
      <c r="AN150" s="93">
        <v>0</v>
      </c>
      <c r="AO150" s="93">
        <v>0</v>
      </c>
      <c r="AP150" s="93">
        <v>0</v>
      </c>
      <c r="AQ150" s="93">
        <v>0</v>
      </c>
      <c r="AR150" s="93">
        <v>0</v>
      </c>
      <c r="AS150" s="93">
        <v>0</v>
      </c>
      <c r="AT150" s="93">
        <v>0</v>
      </c>
      <c r="AU150" s="5">
        <v>0</v>
      </c>
      <c r="AV150" s="302"/>
    </row>
    <row r="151" spans="1:48" ht="18" customHeight="1">
      <c r="A151" s="526"/>
      <c r="B151" s="474"/>
      <c r="C151" s="656"/>
      <c r="D151" s="474"/>
      <c r="E151" s="476"/>
      <c r="F151" s="476"/>
      <c r="G151" s="476"/>
      <c r="H151" s="476"/>
      <c r="I151" s="476"/>
      <c r="J151" s="517"/>
      <c r="K151" s="517"/>
      <c r="L151" s="515"/>
      <c r="M151" s="515"/>
      <c r="N151" s="5">
        <v>0</v>
      </c>
      <c r="O151" s="5">
        <v>0</v>
      </c>
      <c r="P151" s="5">
        <v>0</v>
      </c>
      <c r="Q151" s="5">
        <v>0</v>
      </c>
      <c r="R151" s="307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93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5">
        <v>0</v>
      </c>
      <c r="AI151" s="5">
        <v>0</v>
      </c>
      <c r="AJ151" s="5">
        <v>0</v>
      </c>
      <c r="AK151" s="93">
        <v>0</v>
      </c>
      <c r="AL151" s="93">
        <v>0</v>
      </c>
      <c r="AM151" s="93">
        <v>0</v>
      </c>
      <c r="AN151" s="93">
        <v>0</v>
      </c>
      <c r="AO151" s="93">
        <v>0</v>
      </c>
      <c r="AP151" s="93">
        <v>0</v>
      </c>
      <c r="AQ151" s="93">
        <v>0</v>
      </c>
      <c r="AR151" s="93">
        <v>0</v>
      </c>
      <c r="AS151" s="93">
        <v>0</v>
      </c>
      <c r="AT151" s="93">
        <v>0</v>
      </c>
      <c r="AU151" s="5">
        <v>0</v>
      </c>
      <c r="AV151" s="302"/>
    </row>
    <row r="152" spans="1:48" ht="17.25" customHeight="1">
      <c r="A152" s="527"/>
      <c r="B152" s="474"/>
      <c r="C152" s="656"/>
      <c r="D152" s="474"/>
      <c r="E152" s="476"/>
      <c r="F152" s="476"/>
      <c r="G152" s="476"/>
      <c r="H152" s="476"/>
      <c r="I152" s="476"/>
      <c r="J152" s="517"/>
      <c r="K152" s="517"/>
      <c r="L152" s="515"/>
      <c r="M152" s="515"/>
      <c r="N152" s="230">
        <f t="shared" ref="N152:T152" si="55">SUM(N147:N151)</f>
        <v>0</v>
      </c>
      <c r="O152" s="230">
        <f t="shared" si="55"/>
        <v>0</v>
      </c>
      <c r="P152" s="230">
        <f t="shared" si="55"/>
        <v>0</v>
      </c>
      <c r="Q152" s="230">
        <f t="shared" si="55"/>
        <v>0</v>
      </c>
      <c r="R152" s="428">
        <f t="shared" si="55"/>
        <v>650</v>
      </c>
      <c r="S152" s="230">
        <f t="shared" si="55"/>
        <v>2.8319399999999999</v>
      </c>
      <c r="T152" s="230">
        <f t="shared" si="55"/>
        <v>2.8319399999999999</v>
      </c>
      <c r="U152" s="231">
        <f t="shared" si="52"/>
        <v>655.66388000000006</v>
      </c>
      <c r="V152" s="231" t="s">
        <v>11</v>
      </c>
      <c r="W152" s="193">
        <f t="shared" ref="W152:AU152" si="56">SUM(W147:W151)</f>
        <v>0</v>
      </c>
      <c r="X152" s="175">
        <f t="shared" si="56"/>
        <v>0</v>
      </c>
      <c r="Y152" s="175">
        <f t="shared" si="56"/>
        <v>0</v>
      </c>
      <c r="Z152" s="175">
        <f t="shared" si="56"/>
        <v>0</v>
      </c>
      <c r="AA152" s="175">
        <f t="shared" si="56"/>
        <v>0</v>
      </c>
      <c r="AB152" s="175">
        <f t="shared" si="56"/>
        <v>0</v>
      </c>
      <c r="AC152" s="175">
        <f t="shared" si="56"/>
        <v>0</v>
      </c>
      <c r="AD152" s="175">
        <f t="shared" si="56"/>
        <v>0</v>
      </c>
      <c r="AE152" s="175">
        <f t="shared" si="56"/>
        <v>0</v>
      </c>
      <c r="AF152" s="175">
        <f t="shared" si="56"/>
        <v>0</v>
      </c>
      <c r="AG152" s="175">
        <f t="shared" si="56"/>
        <v>0</v>
      </c>
      <c r="AH152" s="230">
        <f t="shared" si="56"/>
        <v>0</v>
      </c>
      <c r="AI152" s="230">
        <f t="shared" si="56"/>
        <v>0</v>
      </c>
      <c r="AJ152" s="230">
        <f t="shared" si="56"/>
        <v>0</v>
      </c>
      <c r="AK152" s="193">
        <f t="shared" si="56"/>
        <v>0</v>
      </c>
      <c r="AL152" s="193">
        <f t="shared" si="56"/>
        <v>0</v>
      </c>
      <c r="AM152" s="193">
        <f t="shared" si="56"/>
        <v>0</v>
      </c>
      <c r="AN152" s="193">
        <f t="shared" si="56"/>
        <v>0</v>
      </c>
      <c r="AO152" s="193">
        <f t="shared" si="56"/>
        <v>0</v>
      </c>
      <c r="AP152" s="193">
        <f t="shared" si="56"/>
        <v>0</v>
      </c>
      <c r="AQ152" s="193">
        <f t="shared" si="56"/>
        <v>0</v>
      </c>
      <c r="AR152" s="193">
        <f t="shared" si="56"/>
        <v>0</v>
      </c>
      <c r="AS152" s="193">
        <f t="shared" si="56"/>
        <v>0</v>
      </c>
      <c r="AT152" s="193">
        <f t="shared" si="56"/>
        <v>0</v>
      </c>
      <c r="AU152" s="230">
        <f t="shared" si="56"/>
        <v>0</v>
      </c>
      <c r="AV152" s="328"/>
    </row>
    <row r="153" spans="1:48" ht="15.75" hidden="1" customHeight="1">
      <c r="A153" s="463" t="s">
        <v>26</v>
      </c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5"/>
      <c r="X153" s="465"/>
      <c r="Y153" s="465"/>
      <c r="Z153" s="465"/>
      <c r="AA153" s="465"/>
      <c r="AB153" s="465"/>
      <c r="AC153" s="465"/>
      <c r="AD153" s="465"/>
      <c r="AE153" s="465"/>
      <c r="AF153" s="465"/>
      <c r="AG153" s="465"/>
      <c r="AH153" s="465"/>
      <c r="AI153" s="465"/>
      <c r="AJ153" s="465"/>
      <c r="AK153" s="465"/>
      <c r="AL153" s="465"/>
      <c r="AM153" s="465"/>
      <c r="AN153" s="465"/>
      <c r="AO153" s="465"/>
      <c r="AP153" s="465"/>
      <c r="AQ153" s="465"/>
      <c r="AR153" s="465"/>
      <c r="AS153" s="465"/>
      <c r="AT153" s="465"/>
      <c r="AU153" s="465"/>
      <c r="AV153" s="466"/>
    </row>
    <row r="154" spans="1:48" ht="15.75" hidden="1" customHeight="1">
      <c r="A154" s="467" t="s">
        <v>164</v>
      </c>
      <c r="B154" s="468"/>
      <c r="C154" s="468"/>
      <c r="D154" s="468"/>
      <c r="E154" s="468"/>
      <c r="F154" s="468"/>
      <c r="G154" s="468"/>
      <c r="H154" s="468"/>
      <c r="I154" s="468"/>
      <c r="J154" s="468"/>
      <c r="K154" s="468"/>
      <c r="L154" s="468"/>
      <c r="M154" s="468"/>
      <c r="N154" s="468"/>
      <c r="O154" s="468"/>
      <c r="P154" s="468"/>
      <c r="Q154" s="468"/>
      <c r="R154" s="468"/>
      <c r="S154" s="468"/>
      <c r="T154" s="468"/>
      <c r="U154" s="468"/>
      <c r="V154" s="468"/>
      <c r="W154" s="469"/>
      <c r="X154" s="469"/>
      <c r="Y154" s="469"/>
      <c r="Z154" s="469"/>
      <c r="AA154" s="469"/>
      <c r="AB154" s="469"/>
      <c r="AC154" s="469"/>
      <c r="AD154" s="469"/>
      <c r="AE154" s="469"/>
      <c r="AF154" s="469"/>
      <c r="AG154" s="469"/>
      <c r="AH154" s="469"/>
      <c r="AI154" s="469"/>
      <c r="AJ154" s="469"/>
      <c r="AK154" s="469"/>
      <c r="AL154" s="469"/>
      <c r="AM154" s="469"/>
      <c r="AN154" s="469"/>
      <c r="AO154" s="469"/>
      <c r="AP154" s="469"/>
      <c r="AQ154" s="469"/>
      <c r="AR154" s="469"/>
      <c r="AS154" s="469"/>
      <c r="AT154" s="469"/>
      <c r="AU154" s="469"/>
      <c r="AV154" s="470"/>
    </row>
    <row r="155" spans="1:48" ht="19.5" customHeight="1">
      <c r="A155" s="525"/>
      <c r="B155" s="474" t="s">
        <v>223</v>
      </c>
      <c r="C155" s="656" t="s">
        <v>86</v>
      </c>
      <c r="D155" s="474" t="s">
        <v>264</v>
      </c>
      <c r="E155" s="535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474">
        <v>2017</v>
      </c>
      <c r="K155" s="474" t="s">
        <v>78</v>
      </c>
      <c r="L155" s="515">
        <v>1083.165</v>
      </c>
      <c r="M155" s="515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46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93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5">
        <v>0</v>
      </c>
      <c r="AI155" s="5">
        <v>0</v>
      </c>
      <c r="AJ155" s="5">
        <v>0</v>
      </c>
      <c r="AK155" s="93">
        <v>0</v>
      </c>
      <c r="AL155" s="93">
        <v>0</v>
      </c>
      <c r="AM155" s="93">
        <v>0</v>
      </c>
      <c r="AN155" s="93">
        <v>0</v>
      </c>
      <c r="AO155" s="93">
        <v>0</v>
      </c>
      <c r="AP155" s="93">
        <v>0</v>
      </c>
      <c r="AQ155" s="93">
        <v>0</v>
      </c>
      <c r="AR155" s="93">
        <v>0</v>
      </c>
      <c r="AS155" s="93">
        <v>0</v>
      </c>
      <c r="AT155" s="93">
        <v>0</v>
      </c>
      <c r="AU155" s="5">
        <v>0</v>
      </c>
      <c r="AV155" s="302"/>
    </row>
    <row r="156" spans="1:48" ht="19.5" customHeight="1">
      <c r="A156" s="526"/>
      <c r="B156" s="474"/>
      <c r="C156" s="656"/>
      <c r="D156" s="474"/>
      <c r="E156" s="536"/>
      <c r="F156" s="6" t="s">
        <v>19</v>
      </c>
      <c r="G156" s="6" t="s">
        <v>22</v>
      </c>
      <c r="H156" s="6" t="s">
        <v>297</v>
      </c>
      <c r="I156" s="6" t="s">
        <v>297</v>
      </c>
      <c r="J156" s="474"/>
      <c r="K156" s="474"/>
      <c r="L156" s="515"/>
      <c r="M156" s="515"/>
      <c r="N156" s="5">
        <v>76.415109999999999</v>
      </c>
      <c r="O156" s="5">
        <v>0</v>
      </c>
      <c r="P156" s="5">
        <v>0</v>
      </c>
      <c r="Q156" s="5">
        <v>0</v>
      </c>
      <c r="R156" s="46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93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5">
        <v>0</v>
      </c>
      <c r="AI156" s="5">
        <v>0</v>
      </c>
      <c r="AJ156" s="5">
        <v>0</v>
      </c>
      <c r="AK156" s="93">
        <v>0</v>
      </c>
      <c r="AL156" s="93">
        <v>0</v>
      </c>
      <c r="AM156" s="93">
        <v>0</v>
      </c>
      <c r="AN156" s="93">
        <v>0</v>
      </c>
      <c r="AO156" s="93">
        <v>0</v>
      </c>
      <c r="AP156" s="93">
        <v>0</v>
      </c>
      <c r="AQ156" s="93">
        <v>0</v>
      </c>
      <c r="AR156" s="93">
        <v>0</v>
      </c>
      <c r="AS156" s="93">
        <v>0</v>
      </c>
      <c r="AT156" s="93">
        <v>0</v>
      </c>
      <c r="AU156" s="5">
        <v>0</v>
      </c>
      <c r="AV156" s="302"/>
    </row>
    <row r="157" spans="1:48" ht="19.5" customHeight="1">
      <c r="A157" s="526"/>
      <c r="B157" s="474"/>
      <c r="C157" s="656"/>
      <c r="D157" s="474"/>
      <c r="E157" s="536"/>
      <c r="F157" s="476" t="s">
        <v>39</v>
      </c>
      <c r="G157" s="476" t="s">
        <v>21</v>
      </c>
      <c r="H157" s="476" t="s">
        <v>312</v>
      </c>
      <c r="I157" s="476" t="s">
        <v>313</v>
      </c>
      <c r="J157" s="474"/>
      <c r="K157" s="474"/>
      <c r="L157" s="515"/>
      <c r="M157" s="515"/>
      <c r="N157" s="5">
        <v>0</v>
      </c>
      <c r="O157" s="5">
        <v>0</v>
      </c>
      <c r="P157" s="5">
        <v>0</v>
      </c>
      <c r="Q157" s="5">
        <v>0</v>
      </c>
      <c r="R157" s="46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93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5">
        <v>0</v>
      </c>
      <c r="AI157" s="5">
        <v>0</v>
      </c>
      <c r="AJ157" s="5">
        <v>0</v>
      </c>
      <c r="AK157" s="93">
        <v>0</v>
      </c>
      <c r="AL157" s="93">
        <v>0</v>
      </c>
      <c r="AM157" s="93">
        <v>0</v>
      </c>
      <c r="AN157" s="93">
        <v>0</v>
      </c>
      <c r="AO157" s="93">
        <v>0</v>
      </c>
      <c r="AP157" s="93">
        <v>0</v>
      </c>
      <c r="AQ157" s="93">
        <v>0</v>
      </c>
      <c r="AR157" s="93">
        <v>0</v>
      </c>
      <c r="AS157" s="93">
        <v>0</v>
      </c>
      <c r="AT157" s="93">
        <v>0</v>
      </c>
      <c r="AU157" s="5">
        <v>0</v>
      </c>
      <c r="AV157" s="302"/>
    </row>
    <row r="158" spans="1:48" ht="19.5" customHeight="1">
      <c r="A158" s="526"/>
      <c r="B158" s="474"/>
      <c r="C158" s="656"/>
      <c r="D158" s="474"/>
      <c r="E158" s="536"/>
      <c r="F158" s="476"/>
      <c r="G158" s="476"/>
      <c r="H158" s="476"/>
      <c r="I158" s="476"/>
      <c r="J158" s="474"/>
      <c r="K158" s="474"/>
      <c r="L158" s="515"/>
      <c r="M158" s="515"/>
      <c r="N158" s="5">
        <v>0</v>
      </c>
      <c r="O158" s="5">
        <v>0</v>
      </c>
      <c r="P158" s="5">
        <v>0</v>
      </c>
      <c r="Q158" s="5">
        <v>0</v>
      </c>
      <c r="R158" s="46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93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5">
        <v>0</v>
      </c>
      <c r="AI158" s="5">
        <v>0</v>
      </c>
      <c r="AJ158" s="5">
        <v>0</v>
      </c>
      <c r="AK158" s="93">
        <v>0</v>
      </c>
      <c r="AL158" s="93">
        <v>0</v>
      </c>
      <c r="AM158" s="93">
        <v>0</v>
      </c>
      <c r="AN158" s="93">
        <v>0</v>
      </c>
      <c r="AO158" s="93">
        <v>0</v>
      </c>
      <c r="AP158" s="93">
        <v>0</v>
      </c>
      <c r="AQ158" s="93">
        <v>0</v>
      </c>
      <c r="AR158" s="93">
        <v>0</v>
      </c>
      <c r="AS158" s="93">
        <v>0</v>
      </c>
      <c r="AT158" s="93">
        <v>0</v>
      </c>
      <c r="AU158" s="5">
        <v>0</v>
      </c>
      <c r="AV158" s="302"/>
    </row>
    <row r="159" spans="1:48" ht="18" customHeight="1">
      <c r="A159" s="526"/>
      <c r="B159" s="474"/>
      <c r="C159" s="656"/>
      <c r="D159" s="474"/>
      <c r="E159" s="536"/>
      <c r="F159" s="476"/>
      <c r="G159" s="476"/>
      <c r="H159" s="476"/>
      <c r="I159" s="476"/>
      <c r="J159" s="474"/>
      <c r="K159" s="474"/>
      <c r="L159" s="515"/>
      <c r="M159" s="515"/>
      <c r="N159" s="5">
        <v>135.50400999999999</v>
      </c>
      <c r="O159" s="5">
        <v>36.499809999999997</v>
      </c>
      <c r="P159" s="5">
        <v>0</v>
      </c>
      <c r="Q159" s="5">
        <v>0</v>
      </c>
      <c r="R159" s="46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93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5">
        <v>0</v>
      </c>
      <c r="AI159" s="5">
        <v>0</v>
      </c>
      <c r="AJ159" s="5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5">
        <v>0</v>
      </c>
      <c r="AV159" s="302"/>
    </row>
    <row r="160" spans="1:48" ht="18" customHeight="1">
      <c r="A160" s="526"/>
      <c r="B160" s="474"/>
      <c r="C160" s="656"/>
      <c r="D160" s="474"/>
      <c r="E160" s="536"/>
      <c r="F160" s="476"/>
      <c r="G160" s="476"/>
      <c r="H160" s="476"/>
      <c r="I160" s="476"/>
      <c r="J160" s="474"/>
      <c r="K160" s="474"/>
      <c r="L160" s="515"/>
      <c r="M160" s="515"/>
      <c r="N160" s="5">
        <v>348.94119000000001</v>
      </c>
      <c r="O160" s="5">
        <v>196.47309999999999</v>
      </c>
      <c r="P160" s="5">
        <v>0</v>
      </c>
      <c r="Q160" s="5">
        <v>0</v>
      </c>
      <c r="R160" s="46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93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5">
        <v>0</v>
      </c>
      <c r="AI160" s="5">
        <v>0</v>
      </c>
      <c r="AJ160" s="5">
        <v>0</v>
      </c>
      <c r="AK160" s="93">
        <v>0</v>
      </c>
      <c r="AL160" s="93">
        <v>0</v>
      </c>
      <c r="AM160" s="93">
        <v>0</v>
      </c>
      <c r="AN160" s="93">
        <v>0</v>
      </c>
      <c r="AO160" s="93">
        <v>0</v>
      </c>
      <c r="AP160" s="93">
        <v>0</v>
      </c>
      <c r="AQ160" s="93">
        <v>0</v>
      </c>
      <c r="AR160" s="93">
        <v>0</v>
      </c>
      <c r="AS160" s="93">
        <v>0</v>
      </c>
      <c r="AT160" s="93">
        <v>0</v>
      </c>
      <c r="AU160" s="5">
        <v>0</v>
      </c>
      <c r="AV160" s="302"/>
    </row>
    <row r="161" spans="1:48" ht="18" customHeight="1">
      <c r="A161" s="526"/>
      <c r="B161" s="474"/>
      <c r="C161" s="356"/>
      <c r="D161" s="474"/>
      <c r="E161" s="537"/>
      <c r="F161" s="476"/>
      <c r="G161" s="476"/>
      <c r="H161" s="476"/>
      <c r="I161" s="476"/>
      <c r="J161" s="474"/>
      <c r="K161" s="474"/>
      <c r="L161" s="515"/>
      <c r="M161" s="515"/>
      <c r="N161" s="230">
        <f>SUM(N155:N160)</f>
        <v>560.86031000000003</v>
      </c>
      <c r="O161" s="230">
        <f t="shared" ref="O161:T161" si="58">SUM(O155:O160)</f>
        <v>232.97290999999998</v>
      </c>
      <c r="P161" s="230">
        <f t="shared" si="58"/>
        <v>0</v>
      </c>
      <c r="Q161" s="230">
        <f t="shared" si="58"/>
        <v>0</v>
      </c>
      <c r="R161" s="423">
        <f t="shared" si="58"/>
        <v>0</v>
      </c>
      <c r="S161" s="230">
        <f t="shared" si="58"/>
        <v>0</v>
      </c>
      <c r="T161" s="230">
        <f t="shared" si="58"/>
        <v>0</v>
      </c>
      <c r="U161" s="231">
        <f t="shared" si="57"/>
        <v>793.83321999999998</v>
      </c>
      <c r="V161" s="231" t="s">
        <v>11</v>
      </c>
      <c r="W161" s="193">
        <f t="shared" ref="W161:AU161" si="59">SUM(W155:W160)</f>
        <v>0</v>
      </c>
      <c r="X161" s="175">
        <f t="shared" si="59"/>
        <v>0</v>
      </c>
      <c r="Y161" s="175">
        <f t="shared" si="59"/>
        <v>0</v>
      </c>
      <c r="Z161" s="175">
        <f t="shared" si="59"/>
        <v>0</v>
      </c>
      <c r="AA161" s="175">
        <f t="shared" si="59"/>
        <v>0</v>
      </c>
      <c r="AB161" s="175">
        <f t="shared" si="59"/>
        <v>0</v>
      </c>
      <c r="AC161" s="175">
        <f t="shared" si="59"/>
        <v>0</v>
      </c>
      <c r="AD161" s="175">
        <f t="shared" si="59"/>
        <v>0</v>
      </c>
      <c r="AE161" s="175">
        <f t="shared" si="59"/>
        <v>0</v>
      </c>
      <c r="AF161" s="175">
        <f t="shared" si="59"/>
        <v>0</v>
      </c>
      <c r="AG161" s="175">
        <f t="shared" si="59"/>
        <v>0</v>
      </c>
      <c r="AH161" s="230">
        <f t="shared" si="59"/>
        <v>0</v>
      </c>
      <c r="AI161" s="230">
        <f t="shared" si="59"/>
        <v>0</v>
      </c>
      <c r="AJ161" s="230">
        <f t="shared" si="59"/>
        <v>0</v>
      </c>
      <c r="AK161" s="193">
        <f t="shared" si="59"/>
        <v>0</v>
      </c>
      <c r="AL161" s="193">
        <f t="shared" si="59"/>
        <v>0</v>
      </c>
      <c r="AM161" s="193">
        <f t="shared" si="59"/>
        <v>0</v>
      </c>
      <c r="AN161" s="193">
        <f t="shared" si="59"/>
        <v>0</v>
      </c>
      <c r="AO161" s="193">
        <f t="shared" si="59"/>
        <v>0</v>
      </c>
      <c r="AP161" s="193">
        <f t="shared" si="59"/>
        <v>0</v>
      </c>
      <c r="AQ161" s="193">
        <f t="shared" si="59"/>
        <v>0</v>
      </c>
      <c r="AR161" s="193">
        <f t="shared" si="59"/>
        <v>0</v>
      </c>
      <c r="AS161" s="193">
        <f t="shared" si="59"/>
        <v>0</v>
      </c>
      <c r="AT161" s="193">
        <f t="shared" si="59"/>
        <v>0</v>
      </c>
      <c r="AU161" s="230">
        <f t="shared" si="59"/>
        <v>0</v>
      </c>
      <c r="AV161" s="328"/>
    </row>
    <row r="162" spans="1:48" ht="19.5" customHeight="1">
      <c r="A162" s="526"/>
      <c r="B162" s="474" t="s">
        <v>224</v>
      </c>
      <c r="C162" s="656" t="s">
        <v>89</v>
      </c>
      <c r="D162" s="474" t="s">
        <v>264</v>
      </c>
      <c r="E162" s="474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474" t="s">
        <v>78</v>
      </c>
      <c r="K162" s="474" t="s">
        <v>79</v>
      </c>
      <c r="L162" s="515">
        <v>303.57499999999999</v>
      </c>
      <c r="M162" s="515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307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93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5">
        <v>0</v>
      </c>
      <c r="AI162" s="5">
        <v>0</v>
      </c>
      <c r="AJ162" s="5">
        <v>0</v>
      </c>
      <c r="AK162" s="93">
        <v>0</v>
      </c>
      <c r="AL162" s="93">
        <v>0</v>
      </c>
      <c r="AM162" s="93">
        <v>0</v>
      </c>
      <c r="AN162" s="93">
        <v>0</v>
      </c>
      <c r="AO162" s="93">
        <v>0</v>
      </c>
      <c r="AP162" s="93">
        <v>0</v>
      </c>
      <c r="AQ162" s="93">
        <v>0</v>
      </c>
      <c r="AR162" s="93">
        <v>0</v>
      </c>
      <c r="AS162" s="93">
        <v>0</v>
      </c>
      <c r="AT162" s="93">
        <v>0</v>
      </c>
      <c r="AU162" s="5">
        <v>0</v>
      </c>
      <c r="AV162" s="636" t="s">
        <v>997</v>
      </c>
    </row>
    <row r="163" spans="1:48" ht="19.5" customHeight="1">
      <c r="A163" s="526"/>
      <c r="B163" s="474"/>
      <c r="C163" s="656"/>
      <c r="D163" s="474"/>
      <c r="E163" s="474"/>
      <c r="F163" s="6" t="s">
        <v>19</v>
      </c>
      <c r="G163" s="6" t="s">
        <v>22</v>
      </c>
      <c r="H163" s="6" t="s">
        <v>297</v>
      </c>
      <c r="I163" s="6" t="s">
        <v>297</v>
      </c>
      <c r="J163" s="474"/>
      <c r="K163" s="474"/>
      <c r="L163" s="515"/>
      <c r="M163" s="515"/>
      <c r="N163" s="5">
        <v>0</v>
      </c>
      <c r="O163" s="5">
        <v>0</v>
      </c>
      <c r="P163" s="5">
        <v>0</v>
      </c>
      <c r="Q163" s="5">
        <v>74</v>
      </c>
      <c r="R163" s="307">
        <v>20000</v>
      </c>
      <c r="S163" s="5">
        <v>9.0088600000000003</v>
      </c>
      <c r="T163" s="5">
        <v>9.0088600000000003</v>
      </c>
      <c r="U163" s="5">
        <f t="shared" si="57"/>
        <v>20092.017720000003</v>
      </c>
      <c r="V163" s="5" t="s">
        <v>8</v>
      </c>
      <c r="W163" s="93">
        <v>74000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5">
        <v>0</v>
      </c>
      <c r="AI163" s="5">
        <v>0</v>
      </c>
      <c r="AJ163" s="5">
        <v>0</v>
      </c>
      <c r="AK163" s="93">
        <v>0</v>
      </c>
      <c r="AL163" s="93">
        <v>0</v>
      </c>
      <c r="AM163" s="93">
        <v>0</v>
      </c>
      <c r="AN163" s="93">
        <v>0</v>
      </c>
      <c r="AO163" s="93">
        <v>0</v>
      </c>
      <c r="AP163" s="93">
        <v>0</v>
      </c>
      <c r="AQ163" s="93">
        <v>0</v>
      </c>
      <c r="AR163" s="93">
        <v>0</v>
      </c>
      <c r="AS163" s="93">
        <v>0</v>
      </c>
      <c r="AT163" s="93">
        <v>0</v>
      </c>
      <c r="AU163" s="5">
        <v>0</v>
      </c>
      <c r="AV163" s="637"/>
    </row>
    <row r="164" spans="1:48" ht="19.5" customHeight="1">
      <c r="A164" s="526"/>
      <c r="B164" s="474"/>
      <c r="C164" s="656"/>
      <c r="D164" s="474"/>
      <c r="E164" s="474"/>
      <c r="F164" s="476" t="s">
        <v>39</v>
      </c>
      <c r="G164" s="476" t="s">
        <v>21</v>
      </c>
      <c r="H164" s="476" t="s">
        <v>314</v>
      </c>
      <c r="I164" s="476" t="s">
        <v>312</v>
      </c>
      <c r="J164" s="474"/>
      <c r="K164" s="474"/>
      <c r="L164" s="515"/>
      <c r="M164" s="515"/>
      <c r="N164" s="5">
        <v>0</v>
      </c>
      <c r="O164" s="5">
        <v>0</v>
      </c>
      <c r="P164" s="5">
        <v>0</v>
      </c>
      <c r="Q164" s="5">
        <v>0</v>
      </c>
      <c r="R164" s="307">
        <v>69944</v>
      </c>
      <c r="S164" s="5">
        <v>58.198</v>
      </c>
      <c r="T164" s="5">
        <v>58.198</v>
      </c>
      <c r="U164" s="5">
        <f t="shared" si="57"/>
        <v>70060.396000000008</v>
      </c>
      <c r="V164" s="7" t="s">
        <v>50</v>
      </c>
      <c r="W164" s="93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5">
        <v>0</v>
      </c>
      <c r="AI164" s="5">
        <v>0</v>
      </c>
      <c r="AJ164" s="5">
        <v>0</v>
      </c>
      <c r="AK164" s="93">
        <v>0</v>
      </c>
      <c r="AL164" s="93">
        <v>0</v>
      </c>
      <c r="AM164" s="93">
        <v>0</v>
      </c>
      <c r="AN164" s="93">
        <v>0</v>
      </c>
      <c r="AO164" s="93">
        <v>0</v>
      </c>
      <c r="AP164" s="93">
        <v>0</v>
      </c>
      <c r="AQ164" s="93">
        <v>0</v>
      </c>
      <c r="AR164" s="93">
        <v>0</v>
      </c>
      <c r="AS164" s="93">
        <v>0</v>
      </c>
      <c r="AT164" s="93">
        <v>0</v>
      </c>
      <c r="AU164" s="5">
        <v>0</v>
      </c>
      <c r="AV164" s="637"/>
    </row>
    <row r="165" spans="1:48" ht="19.5" customHeight="1">
      <c r="A165" s="526"/>
      <c r="B165" s="474"/>
      <c r="C165" s="656"/>
      <c r="D165" s="474"/>
      <c r="E165" s="474"/>
      <c r="F165" s="476"/>
      <c r="G165" s="476"/>
      <c r="H165" s="476"/>
      <c r="I165" s="476"/>
      <c r="J165" s="474"/>
      <c r="K165" s="474"/>
      <c r="L165" s="515"/>
      <c r="M165" s="515"/>
      <c r="N165" s="5">
        <v>0</v>
      </c>
      <c r="O165" s="5">
        <v>0</v>
      </c>
      <c r="P165" s="5">
        <v>0</v>
      </c>
      <c r="Q165" s="5">
        <v>0</v>
      </c>
      <c r="R165" s="307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93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5">
        <v>0</v>
      </c>
      <c r="AI165" s="5">
        <v>0</v>
      </c>
      <c r="AJ165" s="5">
        <v>0</v>
      </c>
      <c r="AK165" s="93">
        <v>0</v>
      </c>
      <c r="AL165" s="93">
        <v>0</v>
      </c>
      <c r="AM165" s="93">
        <v>0</v>
      </c>
      <c r="AN165" s="93">
        <v>0</v>
      </c>
      <c r="AO165" s="93">
        <v>0</v>
      </c>
      <c r="AP165" s="93">
        <v>0</v>
      </c>
      <c r="AQ165" s="93">
        <v>0</v>
      </c>
      <c r="AR165" s="93">
        <v>0</v>
      </c>
      <c r="AS165" s="93">
        <v>0</v>
      </c>
      <c r="AT165" s="93">
        <v>0</v>
      </c>
      <c r="AU165" s="5">
        <v>0</v>
      </c>
      <c r="AV165" s="637"/>
    </row>
    <row r="166" spans="1:48" ht="18" customHeight="1">
      <c r="A166" s="526"/>
      <c r="B166" s="474"/>
      <c r="C166" s="656"/>
      <c r="D166" s="474"/>
      <c r="E166" s="474"/>
      <c r="F166" s="476"/>
      <c r="G166" s="476"/>
      <c r="H166" s="476"/>
      <c r="I166" s="476"/>
      <c r="J166" s="474"/>
      <c r="K166" s="474"/>
      <c r="L166" s="515"/>
      <c r="M166" s="515"/>
      <c r="N166" s="5">
        <v>0</v>
      </c>
      <c r="O166" s="5">
        <v>0</v>
      </c>
      <c r="P166" s="5">
        <v>0</v>
      </c>
      <c r="Q166" s="5">
        <v>0</v>
      </c>
      <c r="R166" s="307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93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5">
        <v>0</v>
      </c>
      <c r="AI166" s="5">
        <v>0</v>
      </c>
      <c r="AJ166" s="5">
        <v>0</v>
      </c>
      <c r="AK166" s="93">
        <v>0</v>
      </c>
      <c r="AL166" s="93">
        <v>0</v>
      </c>
      <c r="AM166" s="93">
        <v>0</v>
      </c>
      <c r="AN166" s="93">
        <v>0</v>
      </c>
      <c r="AO166" s="93">
        <v>0</v>
      </c>
      <c r="AP166" s="93">
        <v>0</v>
      </c>
      <c r="AQ166" s="93">
        <v>0</v>
      </c>
      <c r="AR166" s="93">
        <v>0</v>
      </c>
      <c r="AS166" s="93">
        <v>0</v>
      </c>
      <c r="AT166" s="93">
        <v>0</v>
      </c>
      <c r="AU166" s="5">
        <v>0</v>
      </c>
      <c r="AV166" s="638"/>
    </row>
    <row r="167" spans="1:48" ht="18" customHeight="1">
      <c r="A167" s="526"/>
      <c r="B167" s="474"/>
      <c r="C167" s="656"/>
      <c r="D167" s="474"/>
      <c r="E167" s="474"/>
      <c r="F167" s="476"/>
      <c r="G167" s="476"/>
      <c r="H167" s="476"/>
      <c r="I167" s="476"/>
      <c r="J167" s="474"/>
      <c r="K167" s="474"/>
      <c r="L167" s="515"/>
      <c r="M167" s="515"/>
      <c r="N167" s="230">
        <f t="shared" ref="N167:T167" si="60">SUM(N162:N166)</f>
        <v>0</v>
      </c>
      <c r="O167" s="230">
        <f t="shared" si="60"/>
        <v>0</v>
      </c>
      <c r="P167" s="230">
        <f t="shared" si="60"/>
        <v>0</v>
      </c>
      <c r="Q167" s="230">
        <f t="shared" si="60"/>
        <v>74</v>
      </c>
      <c r="R167" s="428">
        <f t="shared" si="60"/>
        <v>89944</v>
      </c>
      <c r="S167" s="230">
        <f t="shared" si="60"/>
        <v>67.206860000000006</v>
      </c>
      <c r="T167" s="230">
        <f t="shared" si="60"/>
        <v>67.206860000000006</v>
      </c>
      <c r="U167" s="231">
        <f t="shared" si="57"/>
        <v>90152.413720000011</v>
      </c>
      <c r="V167" s="231" t="s">
        <v>11</v>
      </c>
      <c r="W167" s="193">
        <f t="shared" ref="W167:AU167" si="61">SUM(W162:W166)</f>
        <v>74000</v>
      </c>
      <c r="X167" s="175">
        <f t="shared" si="61"/>
        <v>0</v>
      </c>
      <c r="Y167" s="175">
        <f t="shared" si="61"/>
        <v>0</v>
      </c>
      <c r="Z167" s="175">
        <f t="shared" si="61"/>
        <v>0</v>
      </c>
      <c r="AA167" s="175">
        <f t="shared" si="61"/>
        <v>0</v>
      </c>
      <c r="AB167" s="175">
        <f t="shared" si="61"/>
        <v>0</v>
      </c>
      <c r="AC167" s="175">
        <f t="shared" si="61"/>
        <v>0</v>
      </c>
      <c r="AD167" s="175">
        <f t="shared" si="61"/>
        <v>0</v>
      </c>
      <c r="AE167" s="175">
        <f t="shared" si="61"/>
        <v>0</v>
      </c>
      <c r="AF167" s="175">
        <f t="shared" si="61"/>
        <v>0</v>
      </c>
      <c r="AG167" s="175">
        <f t="shared" si="61"/>
        <v>0</v>
      </c>
      <c r="AH167" s="230">
        <f t="shared" si="61"/>
        <v>0</v>
      </c>
      <c r="AI167" s="230">
        <f t="shared" si="61"/>
        <v>0</v>
      </c>
      <c r="AJ167" s="230">
        <f t="shared" si="61"/>
        <v>0</v>
      </c>
      <c r="AK167" s="193">
        <f t="shared" si="61"/>
        <v>0</v>
      </c>
      <c r="AL167" s="193">
        <f t="shared" si="61"/>
        <v>0</v>
      </c>
      <c r="AM167" s="193">
        <f t="shared" si="61"/>
        <v>0</v>
      </c>
      <c r="AN167" s="193">
        <f t="shared" si="61"/>
        <v>0</v>
      </c>
      <c r="AO167" s="193">
        <f t="shared" si="61"/>
        <v>0</v>
      </c>
      <c r="AP167" s="193">
        <f t="shared" si="61"/>
        <v>0</v>
      </c>
      <c r="AQ167" s="193">
        <f t="shared" si="61"/>
        <v>0</v>
      </c>
      <c r="AR167" s="193">
        <f t="shared" si="61"/>
        <v>0</v>
      </c>
      <c r="AS167" s="193">
        <f t="shared" si="61"/>
        <v>0</v>
      </c>
      <c r="AT167" s="193">
        <f t="shared" si="61"/>
        <v>0</v>
      </c>
      <c r="AU167" s="230">
        <f t="shared" si="61"/>
        <v>0</v>
      </c>
      <c r="AV167" s="328"/>
    </row>
    <row r="168" spans="1:48" ht="19.5" customHeight="1">
      <c r="A168" s="526"/>
      <c r="B168" s="474" t="s">
        <v>225</v>
      </c>
      <c r="C168" s="656" t="s">
        <v>87</v>
      </c>
      <c r="D168" s="474" t="s">
        <v>264</v>
      </c>
      <c r="E168" s="474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474" t="s">
        <v>80</v>
      </c>
      <c r="K168" s="474" t="s">
        <v>81</v>
      </c>
      <c r="L168" s="515">
        <v>367.79300000000001</v>
      </c>
      <c r="M168" s="515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307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93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5">
        <v>0</v>
      </c>
      <c r="AI168" s="5">
        <v>0</v>
      </c>
      <c r="AJ168" s="5">
        <v>0</v>
      </c>
      <c r="AK168" s="93">
        <v>0</v>
      </c>
      <c r="AL168" s="93">
        <v>0</v>
      </c>
      <c r="AM168" s="93">
        <v>0</v>
      </c>
      <c r="AN168" s="93">
        <v>0</v>
      </c>
      <c r="AO168" s="93">
        <v>0</v>
      </c>
      <c r="AP168" s="93">
        <v>0</v>
      </c>
      <c r="AQ168" s="93">
        <v>0</v>
      </c>
      <c r="AR168" s="93">
        <v>0</v>
      </c>
      <c r="AS168" s="93">
        <v>0</v>
      </c>
      <c r="AT168" s="93">
        <v>0</v>
      </c>
      <c r="AU168" s="5">
        <v>0</v>
      </c>
      <c r="AV168" s="636" t="s">
        <v>997</v>
      </c>
    </row>
    <row r="169" spans="1:48" ht="19.5" customHeight="1">
      <c r="A169" s="526"/>
      <c r="B169" s="474"/>
      <c r="C169" s="656"/>
      <c r="D169" s="474"/>
      <c r="E169" s="474"/>
      <c r="F169" s="6" t="s">
        <v>19</v>
      </c>
      <c r="G169" s="6" t="s">
        <v>22</v>
      </c>
      <c r="H169" s="6" t="s">
        <v>297</v>
      </c>
      <c r="I169" s="6" t="s">
        <v>297</v>
      </c>
      <c r="J169" s="474"/>
      <c r="K169" s="474"/>
      <c r="L169" s="515"/>
      <c r="M169" s="515"/>
      <c r="N169" s="5">
        <v>16.268999999999998</v>
      </c>
      <c r="O169" s="5">
        <v>13.77323</v>
      </c>
      <c r="P169" s="5">
        <v>12.942970000000001</v>
      </c>
      <c r="Q169" s="5">
        <v>90</v>
      </c>
      <c r="R169" s="307">
        <v>5000</v>
      </c>
      <c r="S169" s="5">
        <v>50</v>
      </c>
      <c r="T169" s="5">
        <v>50</v>
      </c>
      <c r="U169" s="5">
        <f t="shared" si="57"/>
        <v>5232.9852000000001</v>
      </c>
      <c r="V169" s="5" t="s">
        <v>8</v>
      </c>
      <c r="W169" s="93">
        <v>90000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5">
        <v>0</v>
      </c>
      <c r="AI169" s="5">
        <v>0</v>
      </c>
      <c r="AJ169" s="5">
        <v>0</v>
      </c>
      <c r="AK169" s="93">
        <v>0</v>
      </c>
      <c r="AL169" s="93">
        <v>0</v>
      </c>
      <c r="AM169" s="93">
        <v>0</v>
      </c>
      <c r="AN169" s="93">
        <v>0</v>
      </c>
      <c r="AO169" s="93">
        <v>0</v>
      </c>
      <c r="AP169" s="93">
        <v>0</v>
      </c>
      <c r="AQ169" s="93">
        <v>0</v>
      </c>
      <c r="AR169" s="93">
        <v>0</v>
      </c>
      <c r="AS169" s="93">
        <v>0</v>
      </c>
      <c r="AT169" s="93">
        <v>0</v>
      </c>
      <c r="AU169" s="5">
        <v>0</v>
      </c>
      <c r="AV169" s="637"/>
    </row>
    <row r="170" spans="1:48" ht="19.5" customHeight="1">
      <c r="A170" s="526"/>
      <c r="B170" s="474"/>
      <c r="C170" s="656"/>
      <c r="D170" s="474"/>
      <c r="E170" s="474"/>
      <c r="F170" s="476" t="s">
        <v>39</v>
      </c>
      <c r="G170" s="476" t="s">
        <v>21</v>
      </c>
      <c r="H170" s="476" t="s">
        <v>315</v>
      </c>
      <c r="I170" s="476" t="s">
        <v>316</v>
      </c>
      <c r="J170" s="474"/>
      <c r="K170" s="474"/>
      <c r="L170" s="515"/>
      <c r="M170" s="515"/>
      <c r="N170" s="5">
        <v>0</v>
      </c>
      <c r="O170" s="5">
        <v>0</v>
      </c>
      <c r="P170" s="5">
        <v>0</v>
      </c>
      <c r="Q170" s="5">
        <v>0</v>
      </c>
      <c r="R170" s="307">
        <v>3974</v>
      </c>
      <c r="S170" s="5">
        <v>0</v>
      </c>
      <c r="T170" s="5">
        <v>0</v>
      </c>
      <c r="U170" s="5">
        <f t="shared" si="57"/>
        <v>3974</v>
      </c>
      <c r="V170" s="7" t="s">
        <v>50</v>
      </c>
      <c r="W170" s="93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5">
        <v>0</v>
      </c>
      <c r="AI170" s="5">
        <v>0</v>
      </c>
      <c r="AJ170" s="5">
        <v>0</v>
      </c>
      <c r="AK170" s="93">
        <v>0</v>
      </c>
      <c r="AL170" s="93">
        <v>0</v>
      </c>
      <c r="AM170" s="93">
        <v>0</v>
      </c>
      <c r="AN170" s="93">
        <v>0</v>
      </c>
      <c r="AO170" s="93">
        <v>0</v>
      </c>
      <c r="AP170" s="93">
        <v>0</v>
      </c>
      <c r="AQ170" s="93">
        <v>0</v>
      </c>
      <c r="AR170" s="93">
        <v>0</v>
      </c>
      <c r="AS170" s="93">
        <v>0</v>
      </c>
      <c r="AT170" s="93">
        <v>0</v>
      </c>
      <c r="AU170" s="5">
        <v>0</v>
      </c>
      <c r="AV170" s="637"/>
    </row>
    <row r="171" spans="1:48" ht="19.5" customHeight="1">
      <c r="A171" s="526"/>
      <c r="B171" s="474"/>
      <c r="C171" s="656"/>
      <c r="D171" s="474"/>
      <c r="E171" s="474"/>
      <c r="F171" s="476"/>
      <c r="G171" s="476"/>
      <c r="H171" s="476"/>
      <c r="I171" s="476"/>
      <c r="J171" s="474"/>
      <c r="K171" s="474"/>
      <c r="L171" s="515"/>
      <c r="M171" s="515"/>
      <c r="N171" s="5">
        <v>0</v>
      </c>
      <c r="O171" s="5">
        <v>0</v>
      </c>
      <c r="P171" s="5">
        <v>0</v>
      </c>
      <c r="Q171" s="5">
        <v>0</v>
      </c>
      <c r="R171" s="307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93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5">
        <v>0</v>
      </c>
      <c r="AI171" s="5">
        <v>0</v>
      </c>
      <c r="AJ171" s="5">
        <v>0</v>
      </c>
      <c r="AK171" s="93">
        <v>0</v>
      </c>
      <c r="AL171" s="93">
        <v>0</v>
      </c>
      <c r="AM171" s="93">
        <v>0</v>
      </c>
      <c r="AN171" s="93">
        <v>0</v>
      </c>
      <c r="AO171" s="93">
        <v>0</v>
      </c>
      <c r="AP171" s="93">
        <v>0</v>
      </c>
      <c r="AQ171" s="93">
        <v>0</v>
      </c>
      <c r="AR171" s="93">
        <v>0</v>
      </c>
      <c r="AS171" s="93">
        <v>0</v>
      </c>
      <c r="AT171" s="93">
        <v>0</v>
      </c>
      <c r="AU171" s="5">
        <v>0</v>
      </c>
      <c r="AV171" s="637"/>
    </row>
    <row r="172" spans="1:48" ht="18" customHeight="1">
      <c r="A172" s="526"/>
      <c r="B172" s="474"/>
      <c r="C172" s="656"/>
      <c r="D172" s="474"/>
      <c r="E172" s="474"/>
      <c r="F172" s="476"/>
      <c r="G172" s="476"/>
      <c r="H172" s="476"/>
      <c r="I172" s="476"/>
      <c r="J172" s="474"/>
      <c r="K172" s="474"/>
      <c r="L172" s="515"/>
      <c r="M172" s="515"/>
      <c r="N172" s="5">
        <v>0</v>
      </c>
      <c r="O172" s="5">
        <v>0</v>
      </c>
      <c r="P172" s="5">
        <v>0</v>
      </c>
      <c r="Q172" s="5">
        <v>0</v>
      </c>
      <c r="R172" s="307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93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5">
        <v>0</v>
      </c>
      <c r="AI172" s="5">
        <v>0</v>
      </c>
      <c r="AJ172" s="5">
        <v>0</v>
      </c>
      <c r="AK172" s="93">
        <v>0</v>
      </c>
      <c r="AL172" s="93">
        <v>0</v>
      </c>
      <c r="AM172" s="93">
        <v>0</v>
      </c>
      <c r="AN172" s="93">
        <v>0</v>
      </c>
      <c r="AO172" s="93">
        <v>0</v>
      </c>
      <c r="AP172" s="93">
        <v>0</v>
      </c>
      <c r="AQ172" s="93">
        <v>0</v>
      </c>
      <c r="AR172" s="93">
        <v>0</v>
      </c>
      <c r="AS172" s="93">
        <v>0</v>
      </c>
      <c r="AT172" s="93">
        <v>0</v>
      </c>
      <c r="AU172" s="5">
        <v>0</v>
      </c>
      <c r="AV172" s="638"/>
    </row>
    <row r="173" spans="1:48" ht="18" customHeight="1">
      <c r="A173" s="526"/>
      <c r="B173" s="474"/>
      <c r="C173" s="656"/>
      <c r="D173" s="474"/>
      <c r="E173" s="474"/>
      <c r="F173" s="476"/>
      <c r="G173" s="476"/>
      <c r="H173" s="476"/>
      <c r="I173" s="476"/>
      <c r="J173" s="474"/>
      <c r="K173" s="474"/>
      <c r="L173" s="515"/>
      <c r="M173" s="515"/>
      <c r="N173" s="230">
        <f t="shared" ref="N173:T173" si="62">SUM(N168:N172)</f>
        <v>16.268999999999998</v>
      </c>
      <c r="O173" s="230">
        <f t="shared" si="62"/>
        <v>13.77323</v>
      </c>
      <c r="P173" s="230">
        <f t="shared" si="62"/>
        <v>12.942970000000001</v>
      </c>
      <c r="Q173" s="230">
        <f t="shared" si="62"/>
        <v>90</v>
      </c>
      <c r="R173" s="428">
        <f t="shared" si="62"/>
        <v>8974</v>
      </c>
      <c r="S173" s="230">
        <f t="shared" si="62"/>
        <v>50</v>
      </c>
      <c r="T173" s="230">
        <f t="shared" si="62"/>
        <v>50</v>
      </c>
      <c r="U173" s="231">
        <f t="shared" si="57"/>
        <v>9206.9851999999992</v>
      </c>
      <c r="V173" s="231" t="s">
        <v>11</v>
      </c>
      <c r="W173" s="193">
        <f t="shared" ref="W173:AU173" si="63">SUM(W168:W172)</f>
        <v>90000</v>
      </c>
      <c r="X173" s="175">
        <f t="shared" si="63"/>
        <v>0</v>
      </c>
      <c r="Y173" s="175">
        <f t="shared" si="63"/>
        <v>0</v>
      </c>
      <c r="Z173" s="175">
        <f t="shared" si="63"/>
        <v>0</v>
      </c>
      <c r="AA173" s="175">
        <f t="shared" si="63"/>
        <v>0</v>
      </c>
      <c r="AB173" s="175">
        <f t="shared" si="63"/>
        <v>0</v>
      </c>
      <c r="AC173" s="175">
        <f t="shared" si="63"/>
        <v>0</v>
      </c>
      <c r="AD173" s="175">
        <f t="shared" si="63"/>
        <v>0</v>
      </c>
      <c r="AE173" s="175">
        <f t="shared" si="63"/>
        <v>0</v>
      </c>
      <c r="AF173" s="175">
        <f t="shared" si="63"/>
        <v>0</v>
      </c>
      <c r="AG173" s="175">
        <f t="shared" si="63"/>
        <v>0</v>
      </c>
      <c r="AH173" s="230">
        <f t="shared" si="63"/>
        <v>0</v>
      </c>
      <c r="AI173" s="230">
        <f t="shared" si="63"/>
        <v>0</v>
      </c>
      <c r="AJ173" s="230">
        <f t="shared" si="63"/>
        <v>0</v>
      </c>
      <c r="AK173" s="193">
        <f t="shared" si="63"/>
        <v>0</v>
      </c>
      <c r="AL173" s="193">
        <f t="shared" si="63"/>
        <v>0</v>
      </c>
      <c r="AM173" s="193">
        <f t="shared" si="63"/>
        <v>0</v>
      </c>
      <c r="AN173" s="193">
        <f t="shared" si="63"/>
        <v>0</v>
      </c>
      <c r="AO173" s="193">
        <f t="shared" si="63"/>
        <v>0</v>
      </c>
      <c r="AP173" s="193">
        <f t="shared" si="63"/>
        <v>0</v>
      </c>
      <c r="AQ173" s="193">
        <f t="shared" si="63"/>
        <v>0</v>
      </c>
      <c r="AR173" s="193">
        <f t="shared" si="63"/>
        <v>0</v>
      </c>
      <c r="AS173" s="193">
        <f t="shared" si="63"/>
        <v>0</v>
      </c>
      <c r="AT173" s="193">
        <f t="shared" si="63"/>
        <v>0</v>
      </c>
      <c r="AU173" s="230">
        <f t="shared" si="63"/>
        <v>0</v>
      </c>
      <c r="AV173" s="328"/>
    </row>
    <row r="174" spans="1:48" ht="19.5" customHeight="1">
      <c r="A174" s="526"/>
      <c r="B174" s="474" t="s">
        <v>226</v>
      </c>
      <c r="C174" s="656" t="s">
        <v>88</v>
      </c>
      <c r="D174" s="474" t="s">
        <v>264</v>
      </c>
      <c r="E174" s="474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474" t="s">
        <v>82</v>
      </c>
      <c r="K174" s="474" t="s">
        <v>82</v>
      </c>
      <c r="L174" s="515">
        <v>8.2159999999999993</v>
      </c>
      <c r="M174" s="515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307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93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5">
        <v>0</v>
      </c>
      <c r="AI174" s="5">
        <v>0</v>
      </c>
      <c r="AJ174" s="5">
        <v>0</v>
      </c>
      <c r="AK174" s="93">
        <v>0</v>
      </c>
      <c r="AL174" s="93">
        <v>0</v>
      </c>
      <c r="AM174" s="93">
        <v>0</v>
      </c>
      <c r="AN174" s="93">
        <v>0</v>
      </c>
      <c r="AO174" s="93">
        <v>0</v>
      </c>
      <c r="AP174" s="93">
        <v>0</v>
      </c>
      <c r="AQ174" s="93">
        <v>0</v>
      </c>
      <c r="AR174" s="93">
        <v>0</v>
      </c>
      <c r="AS174" s="93">
        <v>0</v>
      </c>
      <c r="AT174" s="93">
        <v>0</v>
      </c>
      <c r="AU174" s="5">
        <v>0</v>
      </c>
      <c r="AV174" s="636" t="s">
        <v>988</v>
      </c>
    </row>
    <row r="175" spans="1:48" ht="22.5" customHeight="1">
      <c r="A175" s="526"/>
      <c r="B175" s="474"/>
      <c r="C175" s="656"/>
      <c r="D175" s="474"/>
      <c r="E175" s="474"/>
      <c r="F175" s="6" t="s">
        <v>19</v>
      </c>
      <c r="G175" s="6" t="s">
        <v>22</v>
      </c>
      <c r="H175" s="6" t="s">
        <v>297</v>
      </c>
      <c r="I175" s="6" t="s">
        <v>297</v>
      </c>
      <c r="J175" s="474"/>
      <c r="K175" s="474"/>
      <c r="L175" s="515"/>
      <c r="M175" s="515"/>
      <c r="N175" s="5">
        <v>0</v>
      </c>
      <c r="O175" s="5">
        <v>0</v>
      </c>
      <c r="P175" s="5">
        <v>0</v>
      </c>
      <c r="Q175" s="5">
        <v>8.2158999999999995</v>
      </c>
      <c r="R175" s="307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93">
        <v>8215.9</v>
      </c>
      <c r="X175" s="9">
        <f>X176</f>
        <v>13.244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93">
        <f>AK176</f>
        <v>1185.06</v>
      </c>
      <c r="AL175" s="93">
        <v>0</v>
      </c>
      <c r="AM175" s="93">
        <v>0</v>
      </c>
      <c r="AN175" s="93">
        <v>0</v>
      </c>
      <c r="AO175" s="93">
        <v>0</v>
      </c>
      <c r="AP175" s="93">
        <v>0</v>
      </c>
      <c r="AQ175" s="93">
        <v>0</v>
      </c>
      <c r="AR175" s="93">
        <v>0</v>
      </c>
      <c r="AS175" s="93">
        <v>0</v>
      </c>
      <c r="AT175" s="93">
        <v>0</v>
      </c>
      <c r="AU175" s="5">
        <v>0</v>
      </c>
      <c r="AV175" s="637"/>
    </row>
    <row r="176" spans="1:48" s="275" customFormat="1" ht="12.75" hidden="1">
      <c r="A176" s="526"/>
      <c r="B176" s="474"/>
      <c r="C176" s="656"/>
      <c r="D176" s="474"/>
      <c r="E176" s="474"/>
      <c r="F176" s="272"/>
      <c r="G176" s="272"/>
      <c r="H176" s="272"/>
      <c r="I176" s="272"/>
      <c r="J176" s="474"/>
      <c r="K176" s="474"/>
      <c r="L176" s="515"/>
      <c r="M176" s="515"/>
      <c r="N176" s="273"/>
      <c r="O176" s="273"/>
      <c r="P176" s="273"/>
      <c r="Q176" s="273"/>
      <c r="R176" s="404"/>
      <c r="S176" s="273"/>
      <c r="T176" s="273"/>
      <c r="U176" s="273"/>
      <c r="V176" s="276" t="s">
        <v>1077</v>
      </c>
      <c r="W176" s="274"/>
      <c r="X176" s="277">
        <v>13.244</v>
      </c>
      <c r="Y176" s="274">
        <v>13.244</v>
      </c>
      <c r="Z176" s="274">
        <v>13.244</v>
      </c>
      <c r="AA176" s="274">
        <v>13.244</v>
      </c>
      <c r="AB176" s="274">
        <v>13.244</v>
      </c>
      <c r="AC176" s="274">
        <v>13.244</v>
      </c>
      <c r="AD176" s="274">
        <v>13.244</v>
      </c>
      <c r="AE176" s="274">
        <v>13.244</v>
      </c>
      <c r="AF176" s="274">
        <v>13.244</v>
      </c>
      <c r="AG176" s="277"/>
      <c r="AH176" s="277"/>
      <c r="AI176" s="277"/>
      <c r="AJ176" s="277"/>
      <c r="AK176" s="274">
        <v>1185.06</v>
      </c>
      <c r="AL176" s="274"/>
      <c r="AM176" s="274"/>
      <c r="AN176" s="274"/>
      <c r="AO176" s="274"/>
      <c r="AP176" s="274"/>
      <c r="AQ176" s="274"/>
      <c r="AR176" s="274"/>
      <c r="AS176" s="274"/>
      <c r="AT176" s="274"/>
      <c r="AU176" s="273"/>
      <c r="AV176" s="637"/>
    </row>
    <row r="177" spans="1:48" ht="19.5" customHeight="1">
      <c r="A177" s="526"/>
      <c r="B177" s="474"/>
      <c r="C177" s="656"/>
      <c r="D177" s="474"/>
      <c r="E177" s="474"/>
      <c r="F177" s="476" t="s">
        <v>39</v>
      </c>
      <c r="G177" s="476" t="s">
        <v>21</v>
      </c>
      <c r="H177" s="476" t="s">
        <v>297</v>
      </c>
      <c r="I177" s="476" t="s">
        <v>317</v>
      </c>
      <c r="J177" s="474"/>
      <c r="K177" s="474"/>
      <c r="L177" s="515"/>
      <c r="M177" s="515"/>
      <c r="N177" s="5">
        <v>0</v>
      </c>
      <c r="O177" s="5">
        <v>0</v>
      </c>
      <c r="P177" s="5">
        <v>0</v>
      </c>
      <c r="Q177" s="5">
        <v>0</v>
      </c>
      <c r="R177" s="307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93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5">
        <v>0</v>
      </c>
      <c r="AI177" s="5">
        <v>0</v>
      </c>
      <c r="AJ177" s="5">
        <v>0</v>
      </c>
      <c r="AK177" s="93">
        <v>0</v>
      </c>
      <c r="AL177" s="93">
        <v>0</v>
      </c>
      <c r="AM177" s="93">
        <v>0</v>
      </c>
      <c r="AN177" s="93">
        <v>0</v>
      </c>
      <c r="AO177" s="93">
        <v>0</v>
      </c>
      <c r="AP177" s="93">
        <v>0</v>
      </c>
      <c r="AQ177" s="93">
        <v>0</v>
      </c>
      <c r="AR177" s="93">
        <v>0</v>
      </c>
      <c r="AS177" s="93">
        <v>0</v>
      </c>
      <c r="AT177" s="93">
        <v>0</v>
      </c>
      <c r="AU177" s="5">
        <v>0</v>
      </c>
      <c r="AV177" s="637"/>
    </row>
    <row r="178" spans="1:48" ht="19.5" customHeight="1">
      <c r="A178" s="526"/>
      <c r="B178" s="474"/>
      <c r="C178" s="656"/>
      <c r="D178" s="474"/>
      <c r="E178" s="474"/>
      <c r="F178" s="476"/>
      <c r="G178" s="476"/>
      <c r="H178" s="476"/>
      <c r="I178" s="476"/>
      <c r="J178" s="474"/>
      <c r="K178" s="474"/>
      <c r="L178" s="515"/>
      <c r="M178" s="515"/>
      <c r="N178" s="5">
        <v>0</v>
      </c>
      <c r="O178" s="5">
        <v>0</v>
      </c>
      <c r="P178" s="5">
        <v>0</v>
      </c>
      <c r="Q178" s="5">
        <v>0</v>
      </c>
      <c r="R178" s="307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93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5">
        <v>0</v>
      </c>
      <c r="AI178" s="5">
        <v>0</v>
      </c>
      <c r="AJ178" s="5">
        <v>0</v>
      </c>
      <c r="AK178" s="93">
        <v>0</v>
      </c>
      <c r="AL178" s="93">
        <v>0</v>
      </c>
      <c r="AM178" s="93">
        <v>0</v>
      </c>
      <c r="AN178" s="93">
        <v>0</v>
      </c>
      <c r="AO178" s="93">
        <v>0</v>
      </c>
      <c r="AP178" s="93">
        <v>0</v>
      </c>
      <c r="AQ178" s="93">
        <v>0</v>
      </c>
      <c r="AR178" s="93">
        <v>0</v>
      </c>
      <c r="AS178" s="93">
        <v>0</v>
      </c>
      <c r="AT178" s="93">
        <v>0</v>
      </c>
      <c r="AU178" s="5">
        <v>0</v>
      </c>
      <c r="AV178" s="637"/>
    </row>
    <row r="179" spans="1:48" ht="18" customHeight="1">
      <c r="A179" s="526"/>
      <c r="B179" s="474"/>
      <c r="C179" s="656"/>
      <c r="D179" s="474"/>
      <c r="E179" s="474"/>
      <c r="F179" s="476"/>
      <c r="G179" s="476"/>
      <c r="H179" s="476"/>
      <c r="I179" s="476"/>
      <c r="J179" s="474"/>
      <c r="K179" s="474"/>
      <c r="L179" s="515"/>
      <c r="M179" s="515"/>
      <c r="N179" s="5">
        <v>0</v>
      </c>
      <c r="O179" s="5">
        <v>0</v>
      </c>
      <c r="P179" s="5">
        <v>0</v>
      </c>
      <c r="Q179" s="5">
        <v>0</v>
      </c>
      <c r="R179" s="307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93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5">
        <v>0</v>
      </c>
      <c r="AI179" s="5">
        <v>0</v>
      </c>
      <c r="AJ179" s="5">
        <v>0</v>
      </c>
      <c r="AK179" s="93">
        <v>0</v>
      </c>
      <c r="AL179" s="93">
        <v>0</v>
      </c>
      <c r="AM179" s="93">
        <v>0</v>
      </c>
      <c r="AN179" s="93">
        <v>0</v>
      </c>
      <c r="AO179" s="93">
        <v>0</v>
      </c>
      <c r="AP179" s="93">
        <v>0</v>
      </c>
      <c r="AQ179" s="93">
        <v>0</v>
      </c>
      <c r="AR179" s="93">
        <v>0</v>
      </c>
      <c r="AS179" s="93">
        <v>0</v>
      </c>
      <c r="AT179" s="93">
        <v>0</v>
      </c>
      <c r="AU179" s="5">
        <v>0</v>
      </c>
      <c r="AV179" s="639"/>
    </row>
    <row r="180" spans="1:48" ht="18" customHeight="1">
      <c r="A180" s="526"/>
      <c r="B180" s="474"/>
      <c r="C180" s="656"/>
      <c r="D180" s="474"/>
      <c r="E180" s="474"/>
      <c r="F180" s="476"/>
      <c r="G180" s="476"/>
      <c r="H180" s="476"/>
      <c r="I180" s="476"/>
      <c r="J180" s="474"/>
      <c r="K180" s="474"/>
      <c r="L180" s="515"/>
      <c r="M180" s="515"/>
      <c r="N180" s="230">
        <f t="shared" ref="N180:T180" si="66">SUM(N174:N179)</f>
        <v>0</v>
      </c>
      <c r="O180" s="230">
        <f t="shared" si="66"/>
        <v>0</v>
      </c>
      <c r="P180" s="230">
        <f t="shared" si="66"/>
        <v>0</v>
      </c>
      <c r="Q180" s="230">
        <f t="shared" si="66"/>
        <v>8.2158999999999995</v>
      </c>
      <c r="R180" s="428">
        <f t="shared" si="66"/>
        <v>0</v>
      </c>
      <c r="S180" s="230">
        <f t="shared" si="66"/>
        <v>0</v>
      </c>
      <c r="T180" s="230">
        <f t="shared" si="66"/>
        <v>0</v>
      </c>
      <c r="U180" s="231">
        <f t="shared" si="57"/>
        <v>8.2158999999999995</v>
      </c>
      <c r="V180" s="231" t="s">
        <v>11</v>
      </c>
      <c r="W180" s="193">
        <f>SUM(W174:W179)</f>
        <v>8215.9</v>
      </c>
      <c r="X180" s="175">
        <f>X174+X175+X177+X178+X179</f>
        <v>13.244</v>
      </c>
      <c r="Y180" s="175">
        <f t="shared" ref="Y180:AU180" si="67">SUM(Y174:Y179)</f>
        <v>13.244</v>
      </c>
      <c r="Z180" s="175">
        <f t="shared" si="67"/>
        <v>13.244</v>
      </c>
      <c r="AA180" s="175">
        <f t="shared" si="67"/>
        <v>13.244</v>
      </c>
      <c r="AB180" s="175">
        <f t="shared" si="67"/>
        <v>13.244</v>
      </c>
      <c r="AC180" s="175">
        <f t="shared" si="67"/>
        <v>13.244</v>
      </c>
      <c r="AD180" s="175">
        <f t="shared" si="67"/>
        <v>13.244</v>
      </c>
      <c r="AE180" s="175">
        <f t="shared" si="67"/>
        <v>13.244</v>
      </c>
      <c r="AF180" s="175">
        <f t="shared" si="67"/>
        <v>13.244</v>
      </c>
      <c r="AG180" s="175">
        <f>AG175+AG177+AG178+AG179</f>
        <v>0</v>
      </c>
      <c r="AH180" s="193">
        <f>AH175+AH177+AH178+AH179</f>
        <v>0</v>
      </c>
      <c r="AI180" s="193">
        <f>AI175+AI177+AI178+AI179</f>
        <v>0</v>
      </c>
      <c r="AJ180" s="193">
        <f>AJ175+AJ177+AJ178+AJ179</f>
        <v>0</v>
      </c>
      <c r="AK180" s="193">
        <f>AK175+AK177+AK178+AK179</f>
        <v>1185.06</v>
      </c>
      <c r="AL180" s="193">
        <f t="shared" si="67"/>
        <v>0</v>
      </c>
      <c r="AM180" s="193">
        <f t="shared" si="67"/>
        <v>0</v>
      </c>
      <c r="AN180" s="193">
        <f t="shared" si="67"/>
        <v>0</v>
      </c>
      <c r="AO180" s="193">
        <f t="shared" si="67"/>
        <v>0</v>
      </c>
      <c r="AP180" s="193">
        <f t="shared" si="67"/>
        <v>0</v>
      </c>
      <c r="AQ180" s="193">
        <f t="shared" si="67"/>
        <v>0</v>
      </c>
      <c r="AR180" s="193">
        <f t="shared" si="67"/>
        <v>0</v>
      </c>
      <c r="AS180" s="193">
        <f t="shared" si="67"/>
        <v>0</v>
      </c>
      <c r="AT180" s="193">
        <f t="shared" si="67"/>
        <v>0</v>
      </c>
      <c r="AU180" s="230">
        <f t="shared" si="67"/>
        <v>0</v>
      </c>
      <c r="AV180" s="328"/>
    </row>
    <row r="181" spans="1:48" ht="18" customHeight="1">
      <c r="A181" s="526"/>
      <c r="B181" s="474" t="s">
        <v>227</v>
      </c>
      <c r="C181" s="656" t="s">
        <v>83</v>
      </c>
      <c r="D181" s="474" t="s">
        <v>264</v>
      </c>
      <c r="E181" s="474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474" t="s">
        <v>82</v>
      </c>
      <c r="K181" s="474" t="s">
        <v>82</v>
      </c>
      <c r="L181" s="515">
        <v>40</v>
      </c>
      <c r="M181" s="515">
        <f t="shared" ref="M181" si="68">SUM(Q189:T189)</f>
        <v>40000</v>
      </c>
      <c r="N181" s="5">
        <v>0</v>
      </c>
      <c r="O181" s="5">
        <v>0</v>
      </c>
      <c r="P181" s="5">
        <v>0</v>
      </c>
      <c r="Q181" s="5">
        <v>0</v>
      </c>
      <c r="R181" s="307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93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5">
        <v>0</v>
      </c>
      <c r="AI181" s="5">
        <v>0</v>
      </c>
      <c r="AJ181" s="5">
        <v>0</v>
      </c>
      <c r="AK181" s="93">
        <v>0</v>
      </c>
      <c r="AL181" s="93">
        <v>0</v>
      </c>
      <c r="AM181" s="93">
        <v>0</v>
      </c>
      <c r="AN181" s="93">
        <v>0</v>
      </c>
      <c r="AO181" s="93">
        <v>0</v>
      </c>
      <c r="AP181" s="93">
        <v>0</v>
      </c>
      <c r="AQ181" s="93">
        <v>0</v>
      </c>
      <c r="AR181" s="93">
        <v>0</v>
      </c>
      <c r="AS181" s="93">
        <v>0</v>
      </c>
      <c r="AT181" s="93">
        <v>0</v>
      </c>
      <c r="AU181" s="5">
        <v>0</v>
      </c>
      <c r="AV181" s="302"/>
    </row>
    <row r="182" spans="1:48" ht="20.25" customHeight="1">
      <c r="A182" s="526"/>
      <c r="B182" s="474"/>
      <c r="C182" s="656"/>
      <c r="D182" s="474"/>
      <c r="E182" s="474"/>
      <c r="F182" s="6" t="s">
        <v>19</v>
      </c>
      <c r="G182" s="6" t="s">
        <v>22</v>
      </c>
      <c r="H182" s="6" t="s">
        <v>297</v>
      </c>
      <c r="I182" s="6" t="s">
        <v>297</v>
      </c>
      <c r="J182" s="474"/>
      <c r="K182" s="474"/>
      <c r="L182" s="515"/>
      <c r="M182" s="515"/>
      <c r="N182" s="5">
        <v>0</v>
      </c>
      <c r="O182" s="5">
        <v>0</v>
      </c>
      <c r="P182" s="5">
        <v>0</v>
      </c>
      <c r="Q182" s="5">
        <v>0</v>
      </c>
      <c r="R182" s="307">
        <v>40000</v>
      </c>
      <c r="S182" s="5">
        <v>0</v>
      </c>
      <c r="T182" s="5">
        <v>0</v>
      </c>
      <c r="U182" s="5">
        <f t="shared" si="57"/>
        <v>40000</v>
      </c>
      <c r="V182" s="5" t="s">
        <v>8</v>
      </c>
      <c r="W182" s="93">
        <f>SUM(W183:W185)</f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3">
        <f t="shared" ref="AH182:AU182" si="69">SUM(AH183:AH185)</f>
        <v>0</v>
      </c>
      <c r="AI182" s="93">
        <f t="shared" si="69"/>
        <v>0</v>
      </c>
      <c r="AJ182" s="93">
        <f t="shared" si="69"/>
        <v>0</v>
      </c>
      <c r="AK182" s="93">
        <f t="shared" si="69"/>
        <v>0</v>
      </c>
      <c r="AL182" s="93">
        <f t="shared" si="69"/>
        <v>0</v>
      </c>
      <c r="AM182" s="93">
        <f t="shared" si="69"/>
        <v>0</v>
      </c>
      <c r="AN182" s="93">
        <f t="shared" si="69"/>
        <v>0</v>
      </c>
      <c r="AO182" s="93">
        <f t="shared" si="69"/>
        <v>0</v>
      </c>
      <c r="AP182" s="93">
        <f t="shared" si="69"/>
        <v>0</v>
      </c>
      <c r="AQ182" s="93">
        <f t="shared" si="69"/>
        <v>0</v>
      </c>
      <c r="AR182" s="93">
        <f t="shared" si="69"/>
        <v>0</v>
      </c>
      <c r="AS182" s="93">
        <f t="shared" si="69"/>
        <v>0</v>
      </c>
      <c r="AT182" s="93">
        <f t="shared" si="69"/>
        <v>0</v>
      </c>
      <c r="AU182" s="93">
        <f t="shared" si="69"/>
        <v>0</v>
      </c>
      <c r="AV182" s="302"/>
    </row>
    <row r="183" spans="1:48" s="275" customFormat="1" ht="30.75" hidden="1" customHeight="1">
      <c r="A183" s="526"/>
      <c r="B183" s="474"/>
      <c r="C183" s="656"/>
      <c r="D183" s="474"/>
      <c r="E183" s="474"/>
      <c r="F183" s="272"/>
      <c r="G183" s="272"/>
      <c r="H183" s="272"/>
      <c r="I183" s="272"/>
      <c r="J183" s="474"/>
      <c r="K183" s="474"/>
      <c r="L183" s="515"/>
      <c r="M183" s="515"/>
      <c r="N183" s="273"/>
      <c r="O183" s="273"/>
      <c r="P183" s="273"/>
      <c r="Q183" s="273"/>
      <c r="R183" s="404"/>
      <c r="S183" s="273"/>
      <c r="T183" s="273"/>
      <c r="U183" s="273"/>
      <c r="V183" s="273"/>
      <c r="W183" s="274"/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273"/>
      <c r="AI183" s="273"/>
      <c r="AJ183" s="273"/>
      <c r="AK183" s="274"/>
      <c r="AL183" s="274"/>
      <c r="AM183" s="274"/>
      <c r="AN183" s="274"/>
      <c r="AO183" s="274"/>
      <c r="AP183" s="274"/>
      <c r="AQ183" s="274"/>
      <c r="AR183" s="274"/>
      <c r="AS183" s="274"/>
      <c r="AT183" s="274"/>
      <c r="AU183" s="273"/>
      <c r="AV183" s="330"/>
    </row>
    <row r="184" spans="1:48" s="275" customFormat="1" ht="24" hidden="1" customHeight="1">
      <c r="A184" s="526"/>
      <c r="B184" s="474"/>
      <c r="C184" s="656"/>
      <c r="D184" s="474"/>
      <c r="E184" s="474"/>
      <c r="F184" s="272"/>
      <c r="G184" s="272"/>
      <c r="H184" s="272"/>
      <c r="I184" s="272"/>
      <c r="J184" s="474"/>
      <c r="K184" s="474"/>
      <c r="L184" s="515"/>
      <c r="M184" s="515"/>
      <c r="N184" s="273"/>
      <c r="O184" s="273"/>
      <c r="P184" s="273"/>
      <c r="Q184" s="273"/>
      <c r="R184" s="404"/>
      <c r="S184" s="273"/>
      <c r="T184" s="273"/>
      <c r="U184" s="273"/>
      <c r="V184" s="273"/>
      <c r="W184" s="274"/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273"/>
      <c r="AI184" s="273"/>
      <c r="AJ184" s="273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3"/>
      <c r="AV184" s="330"/>
    </row>
    <row r="185" spans="1:48" s="275" customFormat="1" ht="24" hidden="1" customHeight="1">
      <c r="A185" s="526"/>
      <c r="B185" s="474"/>
      <c r="C185" s="656"/>
      <c r="D185" s="474"/>
      <c r="E185" s="474"/>
      <c r="F185" s="272"/>
      <c r="G185" s="272"/>
      <c r="H185" s="272"/>
      <c r="I185" s="272"/>
      <c r="J185" s="474"/>
      <c r="K185" s="474"/>
      <c r="L185" s="515"/>
      <c r="M185" s="515"/>
      <c r="N185" s="273"/>
      <c r="O185" s="273"/>
      <c r="P185" s="273"/>
      <c r="Q185" s="273"/>
      <c r="R185" s="404"/>
      <c r="S185" s="273"/>
      <c r="T185" s="273"/>
      <c r="U185" s="273"/>
      <c r="V185" s="273"/>
      <c r="W185" s="274"/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273"/>
      <c r="AI185" s="273"/>
      <c r="AJ185" s="273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3"/>
      <c r="AV185" s="330"/>
    </row>
    <row r="186" spans="1:48" ht="19.5" customHeight="1">
      <c r="A186" s="526"/>
      <c r="B186" s="474"/>
      <c r="C186" s="656"/>
      <c r="D186" s="474"/>
      <c r="E186" s="474"/>
      <c r="F186" s="476" t="s">
        <v>39</v>
      </c>
      <c r="G186" s="476" t="s">
        <v>21</v>
      </c>
      <c r="H186" s="476" t="s">
        <v>318</v>
      </c>
      <c r="I186" s="476" t="s">
        <v>319</v>
      </c>
      <c r="J186" s="474"/>
      <c r="K186" s="474"/>
      <c r="L186" s="515"/>
      <c r="M186" s="515"/>
      <c r="N186" s="5">
        <v>0</v>
      </c>
      <c r="O186" s="5">
        <v>0</v>
      </c>
      <c r="P186" s="5">
        <v>0</v>
      </c>
      <c r="Q186" s="5">
        <v>0</v>
      </c>
      <c r="R186" s="307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93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5">
        <v>0</v>
      </c>
      <c r="AI186" s="5">
        <v>0</v>
      </c>
      <c r="AJ186" s="5">
        <v>0</v>
      </c>
      <c r="AK186" s="93">
        <v>0</v>
      </c>
      <c r="AL186" s="93">
        <v>0</v>
      </c>
      <c r="AM186" s="93">
        <v>0</v>
      </c>
      <c r="AN186" s="93">
        <v>0</v>
      </c>
      <c r="AO186" s="93">
        <v>0</v>
      </c>
      <c r="AP186" s="93">
        <v>0</v>
      </c>
      <c r="AQ186" s="93">
        <v>0</v>
      </c>
      <c r="AR186" s="93">
        <v>0</v>
      </c>
      <c r="AS186" s="93">
        <v>0</v>
      </c>
      <c r="AT186" s="93">
        <v>0</v>
      </c>
      <c r="AU186" s="5">
        <v>0</v>
      </c>
      <c r="AV186" s="302"/>
    </row>
    <row r="187" spans="1:48" ht="19.5" customHeight="1">
      <c r="A187" s="526"/>
      <c r="B187" s="474"/>
      <c r="C187" s="656"/>
      <c r="D187" s="474"/>
      <c r="E187" s="474"/>
      <c r="F187" s="476"/>
      <c r="G187" s="476"/>
      <c r="H187" s="476"/>
      <c r="I187" s="476"/>
      <c r="J187" s="474"/>
      <c r="K187" s="474"/>
      <c r="L187" s="515"/>
      <c r="M187" s="515"/>
      <c r="N187" s="5">
        <v>0</v>
      </c>
      <c r="O187" s="5">
        <v>0</v>
      </c>
      <c r="P187" s="5">
        <v>0</v>
      </c>
      <c r="Q187" s="5">
        <v>0</v>
      </c>
      <c r="R187" s="307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93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5">
        <v>0</v>
      </c>
      <c r="AI187" s="5">
        <v>0</v>
      </c>
      <c r="AJ187" s="5">
        <v>0</v>
      </c>
      <c r="AK187" s="93">
        <v>0</v>
      </c>
      <c r="AL187" s="93">
        <v>0</v>
      </c>
      <c r="AM187" s="93">
        <v>0</v>
      </c>
      <c r="AN187" s="93">
        <v>0</v>
      </c>
      <c r="AO187" s="93">
        <v>0</v>
      </c>
      <c r="AP187" s="93">
        <v>0</v>
      </c>
      <c r="AQ187" s="93">
        <v>0</v>
      </c>
      <c r="AR187" s="93">
        <v>0</v>
      </c>
      <c r="AS187" s="93">
        <v>0</v>
      </c>
      <c r="AT187" s="93">
        <v>0</v>
      </c>
      <c r="AU187" s="5">
        <v>0</v>
      </c>
      <c r="AV187" s="302"/>
    </row>
    <row r="188" spans="1:48" ht="18" customHeight="1">
      <c r="A188" s="526"/>
      <c r="B188" s="474"/>
      <c r="C188" s="656"/>
      <c r="D188" s="474"/>
      <c r="E188" s="474"/>
      <c r="F188" s="476"/>
      <c r="G188" s="476"/>
      <c r="H188" s="476"/>
      <c r="I188" s="476"/>
      <c r="J188" s="474"/>
      <c r="K188" s="474"/>
      <c r="L188" s="515"/>
      <c r="M188" s="515"/>
      <c r="N188" s="5">
        <v>0</v>
      </c>
      <c r="O188" s="5">
        <v>0</v>
      </c>
      <c r="P188" s="5">
        <v>0</v>
      </c>
      <c r="Q188" s="5">
        <v>0</v>
      </c>
      <c r="R188" s="307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93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5">
        <v>0</v>
      </c>
      <c r="AI188" s="5">
        <v>0</v>
      </c>
      <c r="AJ188" s="5">
        <v>0</v>
      </c>
      <c r="AK188" s="93">
        <v>0</v>
      </c>
      <c r="AL188" s="93">
        <v>0</v>
      </c>
      <c r="AM188" s="93">
        <v>0</v>
      </c>
      <c r="AN188" s="93">
        <v>0</v>
      </c>
      <c r="AO188" s="93">
        <v>0</v>
      </c>
      <c r="AP188" s="93">
        <v>0</v>
      </c>
      <c r="AQ188" s="93">
        <v>0</v>
      </c>
      <c r="AR188" s="93">
        <v>0</v>
      </c>
      <c r="AS188" s="93">
        <v>0</v>
      </c>
      <c r="AT188" s="93">
        <v>0</v>
      </c>
      <c r="AU188" s="5">
        <v>0</v>
      </c>
      <c r="AV188" s="302"/>
    </row>
    <row r="189" spans="1:48" ht="18" customHeight="1">
      <c r="A189" s="526"/>
      <c r="B189" s="474"/>
      <c r="C189" s="656"/>
      <c r="D189" s="474"/>
      <c r="E189" s="474"/>
      <c r="F189" s="476"/>
      <c r="G189" s="476"/>
      <c r="H189" s="476"/>
      <c r="I189" s="476"/>
      <c r="J189" s="474"/>
      <c r="K189" s="474"/>
      <c r="L189" s="515"/>
      <c r="M189" s="515"/>
      <c r="N189" s="230">
        <f t="shared" ref="N189:S189" si="70">SUM(N181:N188)</f>
        <v>0</v>
      </c>
      <c r="O189" s="230">
        <f t="shared" si="70"/>
        <v>0</v>
      </c>
      <c r="P189" s="230">
        <f t="shared" si="70"/>
        <v>0</v>
      </c>
      <c r="Q189" s="230">
        <f t="shared" si="70"/>
        <v>0</v>
      </c>
      <c r="R189" s="428">
        <f t="shared" si="70"/>
        <v>40000</v>
      </c>
      <c r="S189" s="230">
        <f t="shared" si="70"/>
        <v>0</v>
      </c>
      <c r="T189" s="230">
        <f>SUM(T181:T188)</f>
        <v>0</v>
      </c>
      <c r="U189" s="231">
        <f t="shared" si="57"/>
        <v>40000</v>
      </c>
      <c r="V189" s="231" t="s">
        <v>11</v>
      </c>
      <c r="W189" s="193">
        <f>W183</f>
        <v>0</v>
      </c>
      <c r="X189" s="175">
        <f t="shared" ref="X189:AU189" si="71">X183</f>
        <v>0</v>
      </c>
      <c r="Y189" s="175">
        <f t="shared" si="71"/>
        <v>0</v>
      </c>
      <c r="Z189" s="175">
        <f t="shared" si="71"/>
        <v>0</v>
      </c>
      <c r="AA189" s="175">
        <f t="shared" si="71"/>
        <v>0</v>
      </c>
      <c r="AB189" s="175">
        <f t="shared" si="71"/>
        <v>0</v>
      </c>
      <c r="AC189" s="175">
        <f t="shared" si="71"/>
        <v>0</v>
      </c>
      <c r="AD189" s="175">
        <f t="shared" si="71"/>
        <v>0</v>
      </c>
      <c r="AE189" s="175">
        <f t="shared" si="71"/>
        <v>0</v>
      </c>
      <c r="AF189" s="175">
        <f t="shared" si="71"/>
        <v>0</v>
      </c>
      <c r="AG189" s="175">
        <f t="shared" si="71"/>
        <v>0</v>
      </c>
      <c r="AH189" s="193">
        <f t="shared" si="71"/>
        <v>0</v>
      </c>
      <c r="AI189" s="193">
        <f t="shared" si="71"/>
        <v>0</v>
      </c>
      <c r="AJ189" s="193">
        <f t="shared" si="71"/>
        <v>0</v>
      </c>
      <c r="AK189" s="193">
        <f t="shared" si="71"/>
        <v>0</v>
      </c>
      <c r="AL189" s="193">
        <f t="shared" si="71"/>
        <v>0</v>
      </c>
      <c r="AM189" s="193">
        <f t="shared" si="71"/>
        <v>0</v>
      </c>
      <c r="AN189" s="193">
        <f t="shared" si="71"/>
        <v>0</v>
      </c>
      <c r="AO189" s="193">
        <f t="shared" si="71"/>
        <v>0</v>
      </c>
      <c r="AP189" s="193">
        <f t="shared" si="71"/>
        <v>0</v>
      </c>
      <c r="AQ189" s="193">
        <f t="shared" si="71"/>
        <v>0</v>
      </c>
      <c r="AR189" s="193">
        <f t="shared" si="71"/>
        <v>0</v>
      </c>
      <c r="AS189" s="193">
        <f t="shared" si="71"/>
        <v>0</v>
      </c>
      <c r="AT189" s="193">
        <f t="shared" si="71"/>
        <v>0</v>
      </c>
      <c r="AU189" s="193">
        <f t="shared" si="71"/>
        <v>0</v>
      </c>
      <c r="AV189" s="328"/>
    </row>
    <row r="190" spans="1:48" ht="18" customHeight="1">
      <c r="A190" s="526"/>
      <c r="B190" s="474" t="s">
        <v>228</v>
      </c>
      <c r="C190" s="656" t="s">
        <v>85</v>
      </c>
      <c r="D190" s="474" t="s">
        <v>264</v>
      </c>
      <c r="E190" s="474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474" t="s">
        <v>79</v>
      </c>
      <c r="K190" s="474" t="s">
        <v>82</v>
      </c>
      <c r="L190" s="515">
        <v>417.59899999999999</v>
      </c>
      <c r="M190" s="515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307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93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5">
        <v>0</v>
      </c>
      <c r="AI190" s="5">
        <v>0</v>
      </c>
      <c r="AJ190" s="5">
        <v>0</v>
      </c>
      <c r="AK190" s="93">
        <v>0</v>
      </c>
      <c r="AL190" s="93">
        <v>0</v>
      </c>
      <c r="AM190" s="93">
        <v>0</v>
      </c>
      <c r="AN190" s="93">
        <v>0</v>
      </c>
      <c r="AO190" s="93">
        <v>0</v>
      </c>
      <c r="AP190" s="93">
        <v>0</v>
      </c>
      <c r="AQ190" s="93">
        <v>0</v>
      </c>
      <c r="AR190" s="93">
        <v>0</v>
      </c>
      <c r="AS190" s="93">
        <v>0</v>
      </c>
      <c r="AT190" s="93">
        <v>0</v>
      </c>
      <c r="AU190" s="5">
        <v>0</v>
      </c>
      <c r="AV190" s="302"/>
    </row>
    <row r="191" spans="1:48" ht="20.25" customHeight="1">
      <c r="A191" s="526"/>
      <c r="B191" s="474"/>
      <c r="C191" s="656"/>
      <c r="D191" s="474"/>
      <c r="E191" s="474"/>
      <c r="F191" s="6" t="s">
        <v>19</v>
      </c>
      <c r="G191" s="6" t="s">
        <v>22</v>
      </c>
      <c r="H191" s="6" t="s">
        <v>297</v>
      </c>
      <c r="I191" s="6" t="s">
        <v>297</v>
      </c>
      <c r="J191" s="474"/>
      <c r="K191" s="474"/>
      <c r="L191" s="515"/>
      <c r="M191" s="515"/>
      <c r="N191" s="5">
        <v>0</v>
      </c>
      <c r="O191" s="5">
        <v>0</v>
      </c>
      <c r="P191" s="5">
        <v>0</v>
      </c>
      <c r="Q191" s="5">
        <v>0</v>
      </c>
      <c r="R191" s="307">
        <v>85243</v>
      </c>
      <c r="S191" s="5">
        <v>0</v>
      </c>
      <c r="T191" s="5">
        <v>0</v>
      </c>
      <c r="U191" s="5">
        <f t="shared" si="57"/>
        <v>85243</v>
      </c>
      <c r="V191" s="5" t="s">
        <v>8</v>
      </c>
      <c r="W191" s="93">
        <v>100</v>
      </c>
      <c r="X191" s="93">
        <f>SUM(X192:X195)</f>
        <v>53948.751000000004</v>
      </c>
      <c r="Y191" s="93">
        <f t="shared" ref="Y191:AU191" si="72">SUM(Y192:Y195)</f>
        <v>51070</v>
      </c>
      <c r="Z191" s="93">
        <f t="shared" si="72"/>
        <v>51070</v>
      </c>
      <c r="AA191" s="93">
        <f t="shared" si="72"/>
        <v>51070</v>
      </c>
      <c r="AB191" s="93">
        <f t="shared" si="72"/>
        <v>51070</v>
      </c>
      <c r="AC191" s="93">
        <f t="shared" si="72"/>
        <v>51070</v>
      </c>
      <c r="AD191" s="93">
        <f t="shared" si="72"/>
        <v>51070</v>
      </c>
      <c r="AE191" s="93">
        <f t="shared" si="72"/>
        <v>51070</v>
      </c>
      <c r="AF191" s="93">
        <f t="shared" si="72"/>
        <v>51476.567770000001</v>
      </c>
      <c r="AG191" s="93">
        <f t="shared" si="72"/>
        <v>2909.4080000000004</v>
      </c>
      <c r="AH191" s="93">
        <f t="shared" si="72"/>
        <v>0</v>
      </c>
      <c r="AI191" s="93">
        <f t="shared" si="72"/>
        <v>0</v>
      </c>
      <c r="AJ191" s="93">
        <f t="shared" si="72"/>
        <v>0</v>
      </c>
      <c r="AK191" s="93">
        <f t="shared" si="72"/>
        <v>1476.5677700000001</v>
      </c>
      <c r="AL191" s="93">
        <f t="shared" si="72"/>
        <v>0</v>
      </c>
      <c r="AM191" s="93">
        <f t="shared" si="72"/>
        <v>0</v>
      </c>
      <c r="AN191" s="93">
        <f t="shared" si="72"/>
        <v>0</v>
      </c>
      <c r="AO191" s="93">
        <f t="shared" si="72"/>
        <v>0</v>
      </c>
      <c r="AP191" s="93">
        <f t="shared" si="72"/>
        <v>0</v>
      </c>
      <c r="AQ191" s="93">
        <f t="shared" si="72"/>
        <v>0</v>
      </c>
      <c r="AR191" s="93">
        <f t="shared" si="72"/>
        <v>0</v>
      </c>
      <c r="AS191" s="93">
        <f t="shared" si="72"/>
        <v>0</v>
      </c>
      <c r="AT191" s="93">
        <f t="shared" si="72"/>
        <v>0</v>
      </c>
      <c r="AU191" s="93">
        <f t="shared" si="72"/>
        <v>0</v>
      </c>
      <c r="AV191" s="302"/>
    </row>
    <row r="192" spans="1:48" s="275" customFormat="1" ht="30.75" hidden="1" customHeight="1">
      <c r="A192" s="526"/>
      <c r="B192" s="474"/>
      <c r="C192" s="656"/>
      <c r="D192" s="474"/>
      <c r="E192" s="474"/>
      <c r="F192" s="272"/>
      <c r="G192" s="272"/>
      <c r="H192" s="272"/>
      <c r="I192" s="272"/>
      <c r="J192" s="474"/>
      <c r="K192" s="474"/>
      <c r="L192" s="515"/>
      <c r="M192" s="515"/>
      <c r="N192" s="273"/>
      <c r="O192" s="273"/>
      <c r="P192" s="273"/>
      <c r="Q192" s="273"/>
      <c r="R192" s="416"/>
      <c r="S192" s="273"/>
      <c r="T192" s="273"/>
      <c r="U192" s="273"/>
      <c r="V192" s="273" t="s">
        <v>962</v>
      </c>
      <c r="W192" s="274"/>
      <c r="X192" s="277">
        <v>50000</v>
      </c>
      <c r="Y192" s="277">
        <v>50000</v>
      </c>
      <c r="Z192" s="277">
        <v>50000</v>
      </c>
      <c r="AA192" s="277">
        <v>50000</v>
      </c>
      <c r="AB192" s="277">
        <v>50000</v>
      </c>
      <c r="AC192" s="277">
        <v>50000</v>
      </c>
      <c r="AD192" s="277">
        <v>50000</v>
      </c>
      <c r="AE192" s="277">
        <v>50000</v>
      </c>
      <c r="AF192" s="277">
        <v>50000</v>
      </c>
      <c r="AG192" s="277"/>
      <c r="AH192" s="273"/>
      <c r="AI192" s="273"/>
      <c r="AJ192" s="273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3"/>
      <c r="AV192" s="330"/>
    </row>
    <row r="193" spans="1:48" s="275" customFormat="1" ht="24" hidden="1" customHeight="1">
      <c r="A193" s="526"/>
      <c r="B193" s="474"/>
      <c r="C193" s="656"/>
      <c r="D193" s="474"/>
      <c r="E193" s="474"/>
      <c r="F193" s="272"/>
      <c r="G193" s="272"/>
      <c r="H193" s="272"/>
      <c r="I193" s="272"/>
      <c r="J193" s="474"/>
      <c r="K193" s="474"/>
      <c r="L193" s="515"/>
      <c r="M193" s="515"/>
      <c r="N193" s="273"/>
      <c r="O193" s="273"/>
      <c r="P193" s="273"/>
      <c r="Q193" s="273"/>
      <c r="R193" s="416"/>
      <c r="S193" s="273"/>
      <c r="T193" s="273"/>
      <c r="U193" s="273"/>
      <c r="V193" s="273" t="s">
        <v>1016</v>
      </c>
      <c r="W193" s="274"/>
      <c r="X193" s="277">
        <v>1126.2049999999999</v>
      </c>
      <c r="Y193" s="277"/>
      <c r="Z193" s="277"/>
      <c r="AA193" s="277"/>
      <c r="AB193" s="277"/>
      <c r="AC193" s="277"/>
      <c r="AD193" s="277"/>
      <c r="AE193" s="277"/>
      <c r="AF193" s="277">
        <v>406.56777</v>
      </c>
      <c r="AG193" s="277">
        <v>1156.8620000000001</v>
      </c>
      <c r="AH193" s="273"/>
      <c r="AI193" s="273"/>
      <c r="AJ193" s="273"/>
      <c r="AK193" s="274">
        <v>406.56777</v>
      </c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3"/>
      <c r="AV193" s="330"/>
    </row>
    <row r="194" spans="1:48" s="275" customFormat="1" ht="41.25" hidden="1" customHeight="1">
      <c r="A194" s="526"/>
      <c r="B194" s="474"/>
      <c r="C194" s="656"/>
      <c r="D194" s="474"/>
      <c r="E194" s="474"/>
      <c r="F194" s="272"/>
      <c r="G194" s="272"/>
      <c r="H194" s="272"/>
      <c r="I194" s="272"/>
      <c r="J194" s="474"/>
      <c r="K194" s="474"/>
      <c r="L194" s="515"/>
      <c r="M194" s="515"/>
      <c r="N194" s="273"/>
      <c r="O194" s="273"/>
      <c r="P194" s="273"/>
      <c r="Q194" s="273"/>
      <c r="R194" s="416"/>
      <c r="S194" s="273"/>
      <c r="T194" s="273"/>
      <c r="U194" s="273"/>
      <c r="V194" s="273" t="s">
        <v>1015</v>
      </c>
      <c r="W194" s="274"/>
      <c r="X194" s="277">
        <v>1752.546</v>
      </c>
      <c r="Y194" s="277"/>
      <c r="Z194" s="277"/>
      <c r="AA194" s="277"/>
      <c r="AB194" s="277"/>
      <c r="AC194" s="277"/>
      <c r="AD194" s="277"/>
      <c r="AE194" s="277"/>
      <c r="AF194" s="277"/>
      <c r="AG194" s="277">
        <v>1752.546</v>
      </c>
      <c r="AH194" s="273"/>
      <c r="AI194" s="273"/>
      <c r="AJ194" s="273"/>
      <c r="AK194" s="274"/>
      <c r="AL194" s="274"/>
      <c r="AM194" s="274"/>
      <c r="AN194" s="274"/>
      <c r="AO194" s="274"/>
      <c r="AP194" s="274"/>
      <c r="AQ194" s="274"/>
      <c r="AR194" s="274"/>
      <c r="AS194" s="274"/>
      <c r="AT194" s="274"/>
      <c r="AU194" s="273"/>
      <c r="AV194" s="330"/>
    </row>
    <row r="195" spans="1:48" s="275" customFormat="1" ht="24" hidden="1" customHeight="1">
      <c r="A195" s="526"/>
      <c r="B195" s="474"/>
      <c r="C195" s="656"/>
      <c r="D195" s="474"/>
      <c r="E195" s="474"/>
      <c r="F195" s="272"/>
      <c r="G195" s="272"/>
      <c r="H195" s="272"/>
      <c r="I195" s="272"/>
      <c r="J195" s="474"/>
      <c r="K195" s="474"/>
      <c r="L195" s="515"/>
      <c r="M195" s="515"/>
      <c r="N195" s="273"/>
      <c r="O195" s="273"/>
      <c r="P195" s="273"/>
      <c r="Q195" s="273"/>
      <c r="R195" s="416"/>
      <c r="S195" s="273"/>
      <c r="T195" s="273"/>
      <c r="U195" s="273"/>
      <c r="V195" s="273" t="s">
        <v>964</v>
      </c>
      <c r="W195" s="274"/>
      <c r="X195" s="277">
        <v>1070</v>
      </c>
      <c r="Y195" s="277">
        <v>1070</v>
      </c>
      <c r="Z195" s="277">
        <v>1070</v>
      </c>
      <c r="AA195" s="277">
        <v>1070</v>
      </c>
      <c r="AB195" s="277">
        <v>1070</v>
      </c>
      <c r="AC195" s="277">
        <v>1070</v>
      </c>
      <c r="AD195" s="277">
        <v>1070</v>
      </c>
      <c r="AE195" s="277">
        <v>1070</v>
      </c>
      <c r="AF195" s="277">
        <v>1070</v>
      </c>
      <c r="AG195" s="277">
        <v>0</v>
      </c>
      <c r="AH195" s="273"/>
      <c r="AI195" s="273"/>
      <c r="AJ195" s="273"/>
      <c r="AK195" s="274">
        <v>1070</v>
      </c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3"/>
      <c r="AV195" s="330"/>
    </row>
    <row r="196" spans="1:48" ht="19.5" customHeight="1">
      <c r="A196" s="526"/>
      <c r="B196" s="474"/>
      <c r="C196" s="656"/>
      <c r="D196" s="474"/>
      <c r="E196" s="474"/>
      <c r="F196" s="476" t="s">
        <v>39</v>
      </c>
      <c r="G196" s="476" t="s">
        <v>21</v>
      </c>
      <c r="H196" s="476" t="s">
        <v>318</v>
      </c>
      <c r="I196" s="476" t="s">
        <v>319</v>
      </c>
      <c r="J196" s="474"/>
      <c r="K196" s="474"/>
      <c r="L196" s="515"/>
      <c r="M196" s="515"/>
      <c r="N196" s="5">
        <v>0</v>
      </c>
      <c r="O196" s="5">
        <v>0</v>
      </c>
      <c r="P196" s="5">
        <v>0</v>
      </c>
      <c r="Q196" s="5">
        <v>0</v>
      </c>
      <c r="R196" s="46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93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5">
        <v>0</v>
      </c>
      <c r="AI196" s="5">
        <v>0</v>
      </c>
      <c r="AJ196" s="5">
        <v>0</v>
      </c>
      <c r="AK196" s="93">
        <v>0</v>
      </c>
      <c r="AL196" s="93">
        <v>0</v>
      </c>
      <c r="AM196" s="93">
        <v>0</v>
      </c>
      <c r="AN196" s="93">
        <v>0</v>
      </c>
      <c r="AO196" s="93">
        <v>0</v>
      </c>
      <c r="AP196" s="93">
        <v>0</v>
      </c>
      <c r="AQ196" s="93">
        <v>0</v>
      </c>
      <c r="AR196" s="93">
        <v>0</v>
      </c>
      <c r="AS196" s="93">
        <v>0</v>
      </c>
      <c r="AT196" s="93">
        <v>0</v>
      </c>
      <c r="AU196" s="5">
        <v>0</v>
      </c>
      <c r="AV196" s="302"/>
    </row>
    <row r="197" spans="1:48" ht="19.5" customHeight="1">
      <c r="A197" s="526"/>
      <c r="B197" s="474"/>
      <c r="C197" s="656"/>
      <c r="D197" s="474"/>
      <c r="E197" s="474"/>
      <c r="F197" s="476"/>
      <c r="G197" s="476"/>
      <c r="H197" s="476"/>
      <c r="I197" s="476"/>
      <c r="J197" s="474"/>
      <c r="K197" s="474"/>
      <c r="L197" s="515"/>
      <c r="M197" s="515"/>
      <c r="N197" s="5">
        <v>0</v>
      </c>
      <c r="O197" s="5">
        <v>0</v>
      </c>
      <c r="P197" s="5">
        <v>0</v>
      </c>
      <c r="Q197" s="5">
        <v>0</v>
      </c>
      <c r="R197" s="46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93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5">
        <v>0</v>
      </c>
      <c r="AI197" s="5">
        <v>0</v>
      </c>
      <c r="AJ197" s="5">
        <v>0</v>
      </c>
      <c r="AK197" s="93">
        <v>0</v>
      </c>
      <c r="AL197" s="93">
        <v>0</v>
      </c>
      <c r="AM197" s="93">
        <v>0</v>
      </c>
      <c r="AN197" s="93">
        <v>0</v>
      </c>
      <c r="AO197" s="93">
        <v>0</v>
      </c>
      <c r="AP197" s="93">
        <v>0</v>
      </c>
      <c r="AQ197" s="93">
        <v>0</v>
      </c>
      <c r="AR197" s="93">
        <v>0</v>
      </c>
      <c r="AS197" s="93">
        <v>0</v>
      </c>
      <c r="AT197" s="93">
        <v>0</v>
      </c>
      <c r="AU197" s="5">
        <v>0</v>
      </c>
      <c r="AV197" s="302"/>
    </row>
    <row r="198" spans="1:48" ht="18" customHeight="1">
      <c r="A198" s="526"/>
      <c r="B198" s="474"/>
      <c r="C198" s="656"/>
      <c r="D198" s="474"/>
      <c r="E198" s="474"/>
      <c r="F198" s="476"/>
      <c r="G198" s="476"/>
      <c r="H198" s="476"/>
      <c r="I198" s="476"/>
      <c r="J198" s="474"/>
      <c r="K198" s="474"/>
      <c r="L198" s="515"/>
      <c r="M198" s="515"/>
      <c r="N198" s="5">
        <v>0</v>
      </c>
      <c r="O198" s="5">
        <v>0</v>
      </c>
      <c r="P198" s="5">
        <v>0</v>
      </c>
      <c r="Q198" s="5">
        <v>0</v>
      </c>
      <c r="R198" s="46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93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5">
        <v>0</v>
      </c>
      <c r="AI198" s="5">
        <v>0</v>
      </c>
      <c r="AJ198" s="5">
        <v>0</v>
      </c>
      <c r="AK198" s="93">
        <v>0</v>
      </c>
      <c r="AL198" s="93">
        <v>0</v>
      </c>
      <c r="AM198" s="93">
        <v>0</v>
      </c>
      <c r="AN198" s="93">
        <v>0</v>
      </c>
      <c r="AO198" s="93">
        <v>0</v>
      </c>
      <c r="AP198" s="93">
        <v>0</v>
      </c>
      <c r="AQ198" s="93">
        <v>0</v>
      </c>
      <c r="AR198" s="93">
        <v>0</v>
      </c>
      <c r="AS198" s="93">
        <v>0</v>
      </c>
      <c r="AT198" s="93">
        <v>0</v>
      </c>
      <c r="AU198" s="5">
        <v>0</v>
      </c>
      <c r="AV198" s="302"/>
    </row>
    <row r="199" spans="1:48" ht="18" customHeight="1">
      <c r="A199" s="526"/>
      <c r="B199" s="474"/>
      <c r="C199" s="656"/>
      <c r="D199" s="474"/>
      <c r="E199" s="474"/>
      <c r="F199" s="476"/>
      <c r="G199" s="476"/>
      <c r="H199" s="476"/>
      <c r="I199" s="476"/>
      <c r="J199" s="474"/>
      <c r="K199" s="474"/>
      <c r="L199" s="515"/>
      <c r="M199" s="515"/>
      <c r="N199" s="230">
        <f t="shared" ref="N199:T199" si="73">SUM(N190:N198)</f>
        <v>0</v>
      </c>
      <c r="O199" s="230">
        <f t="shared" si="73"/>
        <v>0</v>
      </c>
      <c r="P199" s="230">
        <f t="shared" si="73"/>
        <v>0</v>
      </c>
      <c r="Q199" s="230">
        <f t="shared" si="73"/>
        <v>0</v>
      </c>
      <c r="R199" s="437">
        <f t="shared" si="73"/>
        <v>85243</v>
      </c>
      <c r="S199" s="230">
        <f t="shared" si="73"/>
        <v>0</v>
      </c>
      <c r="T199" s="230">
        <f t="shared" si="73"/>
        <v>0</v>
      </c>
      <c r="U199" s="231">
        <f t="shared" si="57"/>
        <v>85243</v>
      </c>
      <c r="V199" s="231" t="s">
        <v>11</v>
      </c>
      <c r="W199" s="193">
        <f t="shared" ref="W199" si="74">SUM(W190:W198)</f>
        <v>100</v>
      </c>
      <c r="X199" s="193">
        <f>X191</f>
        <v>53948.751000000004</v>
      </c>
      <c r="Y199" s="193">
        <f t="shared" ref="Y199:AU199" si="75">Y191</f>
        <v>51070</v>
      </c>
      <c r="Z199" s="193">
        <f t="shared" si="75"/>
        <v>51070</v>
      </c>
      <c r="AA199" s="193">
        <f t="shared" si="75"/>
        <v>51070</v>
      </c>
      <c r="AB199" s="193">
        <f t="shared" si="75"/>
        <v>51070</v>
      </c>
      <c r="AC199" s="193">
        <f t="shared" si="75"/>
        <v>51070</v>
      </c>
      <c r="AD199" s="193">
        <f t="shared" si="75"/>
        <v>51070</v>
      </c>
      <c r="AE199" s="193">
        <f t="shared" si="75"/>
        <v>51070</v>
      </c>
      <c r="AF199" s="193">
        <f t="shared" si="75"/>
        <v>51476.567770000001</v>
      </c>
      <c r="AG199" s="193">
        <f t="shared" si="75"/>
        <v>2909.4080000000004</v>
      </c>
      <c r="AH199" s="193">
        <f t="shared" si="75"/>
        <v>0</v>
      </c>
      <c r="AI199" s="193">
        <f t="shared" si="75"/>
        <v>0</v>
      </c>
      <c r="AJ199" s="193">
        <f t="shared" si="75"/>
        <v>0</v>
      </c>
      <c r="AK199" s="193">
        <f t="shared" si="75"/>
        <v>1476.5677700000001</v>
      </c>
      <c r="AL199" s="193">
        <f t="shared" si="75"/>
        <v>0</v>
      </c>
      <c r="AM199" s="193">
        <f t="shared" si="75"/>
        <v>0</v>
      </c>
      <c r="AN199" s="193">
        <f t="shared" si="75"/>
        <v>0</v>
      </c>
      <c r="AO199" s="193">
        <f t="shared" si="75"/>
        <v>0</v>
      </c>
      <c r="AP199" s="193">
        <f t="shared" si="75"/>
        <v>0</v>
      </c>
      <c r="AQ199" s="193">
        <f t="shared" si="75"/>
        <v>0</v>
      </c>
      <c r="AR199" s="193">
        <f t="shared" si="75"/>
        <v>0</v>
      </c>
      <c r="AS199" s="193">
        <f t="shared" si="75"/>
        <v>0</v>
      </c>
      <c r="AT199" s="193">
        <f t="shared" si="75"/>
        <v>0</v>
      </c>
      <c r="AU199" s="193">
        <f t="shared" si="75"/>
        <v>0</v>
      </c>
      <c r="AV199" s="328"/>
    </row>
    <row r="200" spans="1:48" ht="19.5" customHeight="1">
      <c r="A200" s="526"/>
      <c r="B200" s="474" t="s">
        <v>229</v>
      </c>
      <c r="C200" s="656" t="s">
        <v>84</v>
      </c>
      <c r="D200" s="474" t="s">
        <v>264</v>
      </c>
      <c r="E200" s="474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474" t="s">
        <v>82</v>
      </c>
      <c r="K200" s="474" t="s">
        <v>82</v>
      </c>
      <c r="L200" s="515">
        <v>1.661</v>
      </c>
      <c r="M200" s="515">
        <f t="shared" ref="M200" si="76">SUM(Q205:T205)</f>
        <v>1661</v>
      </c>
      <c r="N200" s="5">
        <v>0</v>
      </c>
      <c r="O200" s="5">
        <v>0</v>
      </c>
      <c r="P200" s="5">
        <v>0</v>
      </c>
      <c r="Q200" s="5">
        <v>0</v>
      </c>
      <c r="R200" s="46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93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9">
        <v>0</v>
      </c>
      <c r="AH200" s="5">
        <v>0</v>
      </c>
      <c r="AI200" s="5">
        <v>0</v>
      </c>
      <c r="AJ200" s="5">
        <v>0</v>
      </c>
      <c r="AK200" s="93">
        <v>0</v>
      </c>
      <c r="AL200" s="93">
        <v>0</v>
      </c>
      <c r="AM200" s="93">
        <v>0</v>
      </c>
      <c r="AN200" s="93">
        <v>0</v>
      </c>
      <c r="AO200" s="93">
        <v>0</v>
      </c>
      <c r="AP200" s="93">
        <v>0</v>
      </c>
      <c r="AQ200" s="93">
        <v>0</v>
      </c>
      <c r="AR200" s="93">
        <v>0</v>
      </c>
      <c r="AS200" s="93">
        <v>0</v>
      </c>
      <c r="AT200" s="93">
        <v>0</v>
      </c>
      <c r="AU200" s="5">
        <v>0</v>
      </c>
      <c r="AV200" s="302"/>
    </row>
    <row r="201" spans="1:48" ht="19.5" customHeight="1">
      <c r="A201" s="526"/>
      <c r="B201" s="474"/>
      <c r="C201" s="656"/>
      <c r="D201" s="474"/>
      <c r="E201" s="474"/>
      <c r="F201" s="6" t="s">
        <v>19</v>
      </c>
      <c r="G201" s="6" t="s">
        <v>22</v>
      </c>
      <c r="H201" s="6" t="s">
        <v>297</v>
      </c>
      <c r="I201" s="6" t="s">
        <v>297</v>
      </c>
      <c r="J201" s="474"/>
      <c r="K201" s="474"/>
      <c r="L201" s="515"/>
      <c r="M201" s="515"/>
      <c r="N201" s="5">
        <v>0</v>
      </c>
      <c r="O201" s="5">
        <v>0</v>
      </c>
      <c r="P201" s="5">
        <v>0</v>
      </c>
      <c r="Q201" s="5">
        <v>0</v>
      </c>
      <c r="R201" s="307">
        <v>1661</v>
      </c>
      <c r="S201" s="5">
        <v>0</v>
      </c>
      <c r="T201" s="5">
        <v>0</v>
      </c>
      <c r="U201" s="5">
        <f t="shared" si="57"/>
        <v>1661</v>
      </c>
      <c r="V201" s="5" t="s">
        <v>8</v>
      </c>
      <c r="W201" s="93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5">
        <v>0</v>
      </c>
      <c r="AI201" s="5">
        <v>0</v>
      </c>
      <c r="AJ201" s="5">
        <v>0</v>
      </c>
      <c r="AK201" s="93">
        <v>0</v>
      </c>
      <c r="AL201" s="93">
        <v>0</v>
      </c>
      <c r="AM201" s="93">
        <v>0</v>
      </c>
      <c r="AN201" s="93">
        <v>0</v>
      </c>
      <c r="AO201" s="93">
        <v>0</v>
      </c>
      <c r="AP201" s="93">
        <v>0</v>
      </c>
      <c r="AQ201" s="93">
        <v>0</v>
      </c>
      <c r="AR201" s="93">
        <v>0</v>
      </c>
      <c r="AS201" s="93">
        <v>0</v>
      </c>
      <c r="AT201" s="93">
        <v>0</v>
      </c>
      <c r="AU201" s="5">
        <v>0</v>
      </c>
      <c r="AV201" s="302"/>
    </row>
    <row r="202" spans="1:48" ht="19.5" customHeight="1">
      <c r="A202" s="526"/>
      <c r="B202" s="474"/>
      <c r="C202" s="656"/>
      <c r="D202" s="474"/>
      <c r="E202" s="474"/>
      <c r="F202" s="476" t="s">
        <v>39</v>
      </c>
      <c r="G202" s="476" t="s">
        <v>21</v>
      </c>
      <c r="H202" s="476" t="s">
        <v>381</v>
      </c>
      <c r="I202" s="476" t="s">
        <v>312</v>
      </c>
      <c r="J202" s="474"/>
      <c r="K202" s="474"/>
      <c r="L202" s="515"/>
      <c r="M202" s="515"/>
      <c r="N202" s="5">
        <v>0</v>
      </c>
      <c r="O202" s="5">
        <v>0</v>
      </c>
      <c r="P202" s="5">
        <v>0</v>
      </c>
      <c r="Q202" s="5">
        <v>0</v>
      </c>
      <c r="R202" s="307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93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5">
        <v>0</v>
      </c>
      <c r="AI202" s="5">
        <v>0</v>
      </c>
      <c r="AJ202" s="5">
        <v>0</v>
      </c>
      <c r="AK202" s="93">
        <v>0</v>
      </c>
      <c r="AL202" s="93">
        <v>0</v>
      </c>
      <c r="AM202" s="93">
        <v>0</v>
      </c>
      <c r="AN202" s="93">
        <v>0</v>
      </c>
      <c r="AO202" s="93">
        <v>0</v>
      </c>
      <c r="AP202" s="93">
        <v>0</v>
      </c>
      <c r="AQ202" s="93">
        <v>0</v>
      </c>
      <c r="AR202" s="93">
        <v>0</v>
      </c>
      <c r="AS202" s="93">
        <v>0</v>
      </c>
      <c r="AT202" s="93">
        <v>0</v>
      </c>
      <c r="AU202" s="5">
        <v>0</v>
      </c>
      <c r="AV202" s="302"/>
    </row>
    <row r="203" spans="1:48" ht="19.5" customHeight="1">
      <c r="A203" s="526"/>
      <c r="B203" s="474"/>
      <c r="C203" s="656"/>
      <c r="D203" s="474"/>
      <c r="E203" s="474"/>
      <c r="F203" s="476"/>
      <c r="G203" s="476"/>
      <c r="H203" s="476"/>
      <c r="I203" s="476"/>
      <c r="J203" s="474"/>
      <c r="K203" s="474"/>
      <c r="L203" s="515"/>
      <c r="M203" s="515"/>
      <c r="N203" s="5">
        <v>0</v>
      </c>
      <c r="O203" s="5">
        <v>0</v>
      </c>
      <c r="P203" s="5">
        <v>0</v>
      </c>
      <c r="Q203" s="5">
        <v>0</v>
      </c>
      <c r="R203" s="307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93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5">
        <v>0</v>
      </c>
      <c r="AI203" s="5">
        <v>0</v>
      </c>
      <c r="AJ203" s="5">
        <v>0</v>
      </c>
      <c r="AK203" s="93">
        <v>0</v>
      </c>
      <c r="AL203" s="93">
        <v>0</v>
      </c>
      <c r="AM203" s="93">
        <v>0</v>
      </c>
      <c r="AN203" s="93">
        <v>0</v>
      </c>
      <c r="AO203" s="93">
        <v>0</v>
      </c>
      <c r="AP203" s="93">
        <v>0</v>
      </c>
      <c r="AQ203" s="93">
        <v>0</v>
      </c>
      <c r="AR203" s="93">
        <v>0</v>
      </c>
      <c r="AS203" s="93">
        <v>0</v>
      </c>
      <c r="AT203" s="93">
        <v>0</v>
      </c>
      <c r="AU203" s="5">
        <v>0</v>
      </c>
      <c r="AV203" s="302"/>
    </row>
    <row r="204" spans="1:48" ht="18" customHeight="1">
      <c r="A204" s="526"/>
      <c r="B204" s="474"/>
      <c r="C204" s="656"/>
      <c r="D204" s="474"/>
      <c r="E204" s="474"/>
      <c r="F204" s="476"/>
      <c r="G204" s="476"/>
      <c r="H204" s="476"/>
      <c r="I204" s="476"/>
      <c r="J204" s="474"/>
      <c r="K204" s="474"/>
      <c r="L204" s="515"/>
      <c r="M204" s="515"/>
      <c r="N204" s="5">
        <v>0</v>
      </c>
      <c r="O204" s="5">
        <v>0</v>
      </c>
      <c r="P204" s="5">
        <v>0</v>
      </c>
      <c r="Q204" s="5">
        <v>0</v>
      </c>
      <c r="R204" s="307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93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5">
        <v>0</v>
      </c>
      <c r="AI204" s="5">
        <v>0</v>
      </c>
      <c r="AJ204" s="5">
        <v>0</v>
      </c>
      <c r="AK204" s="93">
        <v>0</v>
      </c>
      <c r="AL204" s="93">
        <v>0</v>
      </c>
      <c r="AM204" s="93">
        <v>0</v>
      </c>
      <c r="AN204" s="93">
        <v>0</v>
      </c>
      <c r="AO204" s="93">
        <v>0</v>
      </c>
      <c r="AP204" s="93">
        <v>0</v>
      </c>
      <c r="AQ204" s="93">
        <v>0</v>
      </c>
      <c r="AR204" s="93">
        <v>0</v>
      </c>
      <c r="AS204" s="93">
        <v>0</v>
      </c>
      <c r="AT204" s="93">
        <v>0</v>
      </c>
      <c r="AU204" s="5">
        <v>0</v>
      </c>
      <c r="AV204" s="302"/>
    </row>
    <row r="205" spans="1:48" ht="18" customHeight="1">
      <c r="A205" s="527"/>
      <c r="B205" s="474"/>
      <c r="C205" s="656"/>
      <c r="D205" s="474"/>
      <c r="E205" s="474"/>
      <c r="F205" s="476"/>
      <c r="G205" s="476"/>
      <c r="H205" s="476"/>
      <c r="I205" s="476"/>
      <c r="J205" s="474"/>
      <c r="K205" s="474"/>
      <c r="L205" s="515"/>
      <c r="M205" s="515"/>
      <c r="N205" s="230">
        <f t="shared" ref="N205:T205" si="77">SUM(N200:N204)</f>
        <v>0</v>
      </c>
      <c r="O205" s="230">
        <f t="shared" si="77"/>
        <v>0</v>
      </c>
      <c r="P205" s="230">
        <f t="shared" si="77"/>
        <v>0</v>
      </c>
      <c r="Q205" s="230">
        <f t="shared" si="77"/>
        <v>0</v>
      </c>
      <c r="R205" s="428">
        <f t="shared" si="77"/>
        <v>1661</v>
      </c>
      <c r="S205" s="230">
        <f t="shared" si="77"/>
        <v>0</v>
      </c>
      <c r="T205" s="230">
        <f t="shared" si="77"/>
        <v>0</v>
      </c>
      <c r="U205" s="231">
        <f t="shared" si="57"/>
        <v>1661</v>
      </c>
      <c r="V205" s="231" t="s">
        <v>11</v>
      </c>
      <c r="W205" s="193">
        <f t="shared" ref="W205:AU205" si="78">SUM(W200:W204)</f>
        <v>0</v>
      </c>
      <c r="X205" s="175">
        <f t="shared" si="78"/>
        <v>0</v>
      </c>
      <c r="Y205" s="175">
        <f t="shared" si="78"/>
        <v>0</v>
      </c>
      <c r="Z205" s="175">
        <f t="shared" si="78"/>
        <v>0</v>
      </c>
      <c r="AA205" s="175">
        <f t="shared" si="78"/>
        <v>0</v>
      </c>
      <c r="AB205" s="175">
        <f t="shared" si="78"/>
        <v>0</v>
      </c>
      <c r="AC205" s="175">
        <f t="shared" si="78"/>
        <v>0</v>
      </c>
      <c r="AD205" s="175">
        <f t="shared" si="78"/>
        <v>0</v>
      </c>
      <c r="AE205" s="175">
        <f t="shared" si="78"/>
        <v>0</v>
      </c>
      <c r="AF205" s="175">
        <f t="shared" si="78"/>
        <v>0</v>
      </c>
      <c r="AG205" s="175">
        <f t="shared" si="78"/>
        <v>0</v>
      </c>
      <c r="AH205" s="230">
        <f t="shared" si="78"/>
        <v>0</v>
      </c>
      <c r="AI205" s="230">
        <f t="shared" si="78"/>
        <v>0</v>
      </c>
      <c r="AJ205" s="230">
        <f t="shared" si="78"/>
        <v>0</v>
      </c>
      <c r="AK205" s="193">
        <f t="shared" si="78"/>
        <v>0</v>
      </c>
      <c r="AL205" s="193">
        <f t="shared" si="78"/>
        <v>0</v>
      </c>
      <c r="AM205" s="193">
        <f t="shared" si="78"/>
        <v>0</v>
      </c>
      <c r="AN205" s="193">
        <f t="shared" si="78"/>
        <v>0</v>
      </c>
      <c r="AO205" s="193">
        <f t="shared" si="78"/>
        <v>0</v>
      </c>
      <c r="AP205" s="193">
        <f t="shared" si="78"/>
        <v>0</v>
      </c>
      <c r="AQ205" s="193">
        <f t="shared" si="78"/>
        <v>0</v>
      </c>
      <c r="AR205" s="193">
        <f t="shared" si="78"/>
        <v>0</v>
      </c>
      <c r="AS205" s="193">
        <f t="shared" si="78"/>
        <v>0</v>
      </c>
      <c r="AT205" s="193">
        <f t="shared" si="78"/>
        <v>0</v>
      </c>
      <c r="AU205" s="230">
        <f t="shared" si="78"/>
        <v>0</v>
      </c>
      <c r="AV205" s="328"/>
    </row>
    <row r="206" spans="1:48" ht="15.75" hidden="1" customHeight="1">
      <c r="A206" s="467" t="s">
        <v>165</v>
      </c>
      <c r="B206" s="468"/>
      <c r="C206" s="468"/>
      <c r="D206" s="468"/>
      <c r="E206" s="468"/>
      <c r="F206" s="468"/>
      <c r="G206" s="468"/>
      <c r="H206" s="468"/>
      <c r="I206" s="468"/>
      <c r="J206" s="468"/>
      <c r="K206" s="468"/>
      <c r="L206" s="468"/>
      <c r="M206" s="468"/>
      <c r="N206" s="468"/>
      <c r="O206" s="468"/>
      <c r="P206" s="468"/>
      <c r="Q206" s="468"/>
      <c r="R206" s="468"/>
      <c r="S206" s="468"/>
      <c r="T206" s="468"/>
      <c r="U206" s="468"/>
      <c r="V206" s="468"/>
      <c r="W206" s="469"/>
      <c r="X206" s="469"/>
      <c r="Y206" s="469"/>
      <c r="Z206" s="469"/>
      <c r="AA206" s="469"/>
      <c r="AB206" s="469"/>
      <c r="AC206" s="469"/>
      <c r="AD206" s="469"/>
      <c r="AE206" s="469"/>
      <c r="AF206" s="469"/>
      <c r="AG206" s="469"/>
      <c r="AH206" s="469"/>
      <c r="AI206" s="469"/>
      <c r="AJ206" s="469"/>
      <c r="AK206" s="469"/>
      <c r="AL206" s="469"/>
      <c r="AM206" s="469"/>
      <c r="AN206" s="469"/>
      <c r="AO206" s="469"/>
      <c r="AP206" s="469"/>
      <c r="AQ206" s="469"/>
      <c r="AR206" s="469"/>
      <c r="AS206" s="469"/>
      <c r="AT206" s="469"/>
      <c r="AU206" s="469"/>
      <c r="AV206" s="470"/>
    </row>
    <row r="207" spans="1:48" ht="19.5" customHeight="1">
      <c r="A207" s="529"/>
      <c r="B207" s="474" t="s">
        <v>230</v>
      </c>
      <c r="C207" s="656" t="s">
        <v>90</v>
      </c>
      <c r="D207" s="474" t="s">
        <v>264</v>
      </c>
      <c r="E207" s="476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517">
        <v>2023</v>
      </c>
      <c r="K207" s="517">
        <v>2025</v>
      </c>
      <c r="L207" s="515">
        <v>29.69041</v>
      </c>
      <c r="M207" s="515">
        <f>Q212+R212+S212+T212</f>
        <v>9916.7936100000006</v>
      </c>
      <c r="N207" s="5">
        <v>0</v>
      </c>
      <c r="O207" s="5">
        <v>0</v>
      </c>
      <c r="P207" s="5">
        <v>0</v>
      </c>
      <c r="Q207" s="5">
        <v>0</v>
      </c>
      <c r="R207" s="307">
        <v>0</v>
      </c>
      <c r="S207" s="5">
        <v>0</v>
      </c>
      <c r="T207" s="5">
        <v>0</v>
      </c>
      <c r="U207" s="5">
        <f t="shared" ref="U207:U236" si="79">SUM(N207:T207)</f>
        <v>0</v>
      </c>
      <c r="V207" s="7" t="s">
        <v>3</v>
      </c>
      <c r="W207" s="93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5">
        <v>0</v>
      </c>
      <c r="AI207" s="5">
        <v>0</v>
      </c>
      <c r="AJ207" s="5">
        <v>0</v>
      </c>
      <c r="AK207" s="93">
        <v>0</v>
      </c>
      <c r="AL207" s="93">
        <v>0</v>
      </c>
      <c r="AM207" s="93">
        <v>0</v>
      </c>
      <c r="AN207" s="93">
        <v>0</v>
      </c>
      <c r="AO207" s="93">
        <v>0</v>
      </c>
      <c r="AP207" s="93">
        <v>0</v>
      </c>
      <c r="AQ207" s="93">
        <v>0</v>
      </c>
      <c r="AR207" s="93">
        <v>0</v>
      </c>
      <c r="AS207" s="93">
        <v>0</v>
      </c>
      <c r="AT207" s="93">
        <v>0</v>
      </c>
      <c r="AU207" s="5">
        <v>0</v>
      </c>
      <c r="AV207" s="302"/>
    </row>
    <row r="208" spans="1:48" ht="19.5" customHeight="1">
      <c r="A208" s="530"/>
      <c r="B208" s="474"/>
      <c r="C208" s="656"/>
      <c r="D208" s="474"/>
      <c r="E208" s="476"/>
      <c r="F208" s="6" t="s">
        <v>19</v>
      </c>
      <c r="G208" s="6" t="s">
        <v>22</v>
      </c>
      <c r="H208" s="6" t="s">
        <v>297</v>
      </c>
      <c r="I208" s="6" t="s">
        <v>297</v>
      </c>
      <c r="J208" s="517"/>
      <c r="K208" s="517"/>
      <c r="L208" s="515"/>
      <c r="M208" s="515"/>
      <c r="N208" s="5">
        <v>0</v>
      </c>
      <c r="O208" s="5">
        <v>0</v>
      </c>
      <c r="P208" s="5">
        <v>0</v>
      </c>
      <c r="Q208" s="5">
        <v>0</v>
      </c>
      <c r="R208" s="307">
        <v>9897</v>
      </c>
      <c r="S208" s="5">
        <v>9.8968000000000007</v>
      </c>
      <c r="T208" s="5">
        <v>9.8968100000000003</v>
      </c>
      <c r="U208" s="5">
        <f t="shared" si="79"/>
        <v>9916.7936100000006</v>
      </c>
      <c r="V208" s="5" t="s">
        <v>8</v>
      </c>
      <c r="W208" s="93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9">
        <v>0</v>
      </c>
      <c r="AH208" s="5">
        <v>0</v>
      </c>
      <c r="AI208" s="5">
        <v>0</v>
      </c>
      <c r="AJ208" s="5">
        <v>0</v>
      </c>
      <c r="AK208" s="93">
        <v>0</v>
      </c>
      <c r="AL208" s="93">
        <v>0</v>
      </c>
      <c r="AM208" s="93">
        <v>0</v>
      </c>
      <c r="AN208" s="93">
        <v>0</v>
      </c>
      <c r="AO208" s="93">
        <v>0</v>
      </c>
      <c r="AP208" s="93">
        <v>0</v>
      </c>
      <c r="AQ208" s="93">
        <v>0</v>
      </c>
      <c r="AR208" s="93">
        <v>0</v>
      </c>
      <c r="AS208" s="93">
        <v>0</v>
      </c>
      <c r="AT208" s="93">
        <v>0</v>
      </c>
      <c r="AU208" s="5">
        <v>0</v>
      </c>
      <c r="AV208" s="302"/>
    </row>
    <row r="209" spans="1:48" ht="19.5" customHeight="1">
      <c r="A209" s="530"/>
      <c r="B209" s="474"/>
      <c r="C209" s="656"/>
      <c r="D209" s="474"/>
      <c r="E209" s="476"/>
      <c r="F209" s="476" t="s">
        <v>39</v>
      </c>
      <c r="G209" s="476" t="s">
        <v>21</v>
      </c>
      <c r="H209" s="538" t="s">
        <v>297</v>
      </c>
      <c r="I209" s="476" t="s">
        <v>317</v>
      </c>
      <c r="J209" s="517"/>
      <c r="K209" s="517"/>
      <c r="L209" s="515"/>
      <c r="M209" s="515"/>
      <c r="N209" s="5">
        <v>0</v>
      </c>
      <c r="O209" s="5">
        <v>0</v>
      </c>
      <c r="P209" s="5">
        <v>0</v>
      </c>
      <c r="Q209" s="5">
        <v>0</v>
      </c>
      <c r="R209" s="307">
        <v>0</v>
      </c>
      <c r="S209" s="5">
        <v>0</v>
      </c>
      <c r="T209" s="5">
        <v>0</v>
      </c>
      <c r="U209" s="5">
        <f t="shared" si="79"/>
        <v>0</v>
      </c>
      <c r="V209" s="7" t="s">
        <v>50</v>
      </c>
      <c r="W209" s="93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5">
        <v>0</v>
      </c>
      <c r="AI209" s="5">
        <v>0</v>
      </c>
      <c r="AJ209" s="5">
        <v>0</v>
      </c>
      <c r="AK209" s="93">
        <v>0</v>
      </c>
      <c r="AL209" s="93">
        <v>0</v>
      </c>
      <c r="AM209" s="93">
        <v>0</v>
      </c>
      <c r="AN209" s="93">
        <v>0</v>
      </c>
      <c r="AO209" s="93">
        <v>0</v>
      </c>
      <c r="AP209" s="93">
        <v>0</v>
      </c>
      <c r="AQ209" s="93">
        <v>0</v>
      </c>
      <c r="AR209" s="93">
        <v>0</v>
      </c>
      <c r="AS209" s="93">
        <v>0</v>
      </c>
      <c r="AT209" s="93">
        <v>0</v>
      </c>
      <c r="AU209" s="5">
        <v>0</v>
      </c>
      <c r="AV209" s="302"/>
    </row>
    <row r="210" spans="1:48" ht="19.5" customHeight="1">
      <c r="A210" s="530"/>
      <c r="B210" s="474"/>
      <c r="C210" s="656"/>
      <c r="D210" s="474"/>
      <c r="E210" s="476"/>
      <c r="F210" s="476"/>
      <c r="G210" s="476"/>
      <c r="H210" s="539"/>
      <c r="I210" s="476"/>
      <c r="J210" s="517"/>
      <c r="K210" s="517"/>
      <c r="L210" s="515"/>
      <c r="M210" s="515"/>
      <c r="N210" s="5">
        <v>0</v>
      </c>
      <c r="O210" s="5">
        <v>0</v>
      </c>
      <c r="P210" s="5">
        <v>0</v>
      </c>
      <c r="Q210" s="5">
        <v>0</v>
      </c>
      <c r="R210" s="307">
        <v>0</v>
      </c>
      <c r="S210" s="5">
        <v>0</v>
      </c>
      <c r="T210" s="5">
        <v>0</v>
      </c>
      <c r="U210" s="5">
        <f t="shared" si="79"/>
        <v>0</v>
      </c>
      <c r="V210" s="7" t="s">
        <v>51</v>
      </c>
      <c r="W210" s="93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5">
        <v>0</v>
      </c>
      <c r="AI210" s="5">
        <v>0</v>
      </c>
      <c r="AJ210" s="5">
        <v>0</v>
      </c>
      <c r="AK210" s="93">
        <v>0</v>
      </c>
      <c r="AL210" s="93">
        <v>0</v>
      </c>
      <c r="AM210" s="93">
        <v>0</v>
      </c>
      <c r="AN210" s="93">
        <v>0</v>
      </c>
      <c r="AO210" s="93">
        <v>0</v>
      </c>
      <c r="AP210" s="93">
        <v>0</v>
      </c>
      <c r="AQ210" s="93">
        <v>0</v>
      </c>
      <c r="AR210" s="93">
        <v>0</v>
      </c>
      <c r="AS210" s="93">
        <v>0</v>
      </c>
      <c r="AT210" s="93">
        <v>0</v>
      </c>
      <c r="AU210" s="5">
        <v>0</v>
      </c>
      <c r="AV210" s="302"/>
    </row>
    <row r="211" spans="1:48" ht="18" customHeight="1">
      <c r="A211" s="530"/>
      <c r="B211" s="474"/>
      <c r="C211" s="656"/>
      <c r="D211" s="474"/>
      <c r="E211" s="476"/>
      <c r="F211" s="476"/>
      <c r="G211" s="476"/>
      <c r="H211" s="539"/>
      <c r="I211" s="476"/>
      <c r="J211" s="517"/>
      <c r="K211" s="517"/>
      <c r="L211" s="515"/>
      <c r="M211" s="515"/>
      <c r="N211" s="5">
        <v>0</v>
      </c>
      <c r="O211" s="5">
        <v>0</v>
      </c>
      <c r="P211" s="5">
        <v>0</v>
      </c>
      <c r="Q211" s="5">
        <v>0</v>
      </c>
      <c r="R211" s="307">
        <v>0</v>
      </c>
      <c r="S211" s="5">
        <v>0</v>
      </c>
      <c r="T211" s="5">
        <v>0</v>
      </c>
      <c r="U211" s="5">
        <f t="shared" si="79"/>
        <v>0</v>
      </c>
      <c r="V211" s="7" t="s">
        <v>52</v>
      </c>
      <c r="W211" s="93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5">
        <v>0</v>
      </c>
      <c r="AI211" s="5">
        <v>0</v>
      </c>
      <c r="AJ211" s="5">
        <v>0</v>
      </c>
      <c r="AK211" s="93">
        <v>0</v>
      </c>
      <c r="AL211" s="93">
        <v>0</v>
      </c>
      <c r="AM211" s="93">
        <v>0</v>
      </c>
      <c r="AN211" s="93">
        <v>0</v>
      </c>
      <c r="AO211" s="93">
        <v>0</v>
      </c>
      <c r="AP211" s="93">
        <v>0</v>
      </c>
      <c r="AQ211" s="93">
        <v>0</v>
      </c>
      <c r="AR211" s="93">
        <v>0</v>
      </c>
      <c r="AS211" s="93">
        <v>0</v>
      </c>
      <c r="AT211" s="93">
        <v>0</v>
      </c>
      <c r="AU211" s="5">
        <v>0</v>
      </c>
      <c r="AV211" s="302"/>
    </row>
    <row r="212" spans="1:48" ht="17.25" customHeight="1">
      <c r="A212" s="530"/>
      <c r="B212" s="474"/>
      <c r="C212" s="656"/>
      <c r="D212" s="474"/>
      <c r="E212" s="476"/>
      <c r="F212" s="476"/>
      <c r="G212" s="476"/>
      <c r="H212" s="540"/>
      <c r="I212" s="476"/>
      <c r="J212" s="517"/>
      <c r="K212" s="517"/>
      <c r="L212" s="515"/>
      <c r="M212" s="515"/>
      <c r="N212" s="230">
        <f t="shared" ref="N212:T212" si="80">SUM(N207:N211)</f>
        <v>0</v>
      </c>
      <c r="O212" s="230">
        <f t="shared" si="80"/>
        <v>0</v>
      </c>
      <c r="P212" s="230">
        <f t="shared" si="80"/>
        <v>0</v>
      </c>
      <c r="Q212" s="230">
        <f t="shared" si="80"/>
        <v>0</v>
      </c>
      <c r="R212" s="428">
        <f t="shared" si="80"/>
        <v>9897</v>
      </c>
      <c r="S212" s="230">
        <f t="shared" si="80"/>
        <v>9.8968000000000007</v>
      </c>
      <c r="T212" s="230">
        <f t="shared" si="80"/>
        <v>9.8968100000000003</v>
      </c>
      <c r="U212" s="231">
        <f t="shared" si="79"/>
        <v>9916.7936100000006</v>
      </c>
      <c r="V212" s="231" t="s">
        <v>11</v>
      </c>
      <c r="W212" s="193">
        <f t="shared" ref="W212:AU212" si="81">SUM(W207:W211)</f>
        <v>0</v>
      </c>
      <c r="X212" s="175">
        <f t="shared" si="81"/>
        <v>0</v>
      </c>
      <c r="Y212" s="175">
        <f t="shared" si="81"/>
        <v>0</v>
      </c>
      <c r="Z212" s="175">
        <f t="shared" si="81"/>
        <v>0</v>
      </c>
      <c r="AA212" s="175">
        <f t="shared" si="81"/>
        <v>0</v>
      </c>
      <c r="AB212" s="175">
        <f t="shared" si="81"/>
        <v>0</v>
      </c>
      <c r="AC212" s="175">
        <f t="shared" si="81"/>
        <v>0</v>
      </c>
      <c r="AD212" s="175">
        <f t="shared" si="81"/>
        <v>0</v>
      </c>
      <c r="AE212" s="175">
        <f t="shared" si="81"/>
        <v>0</v>
      </c>
      <c r="AF212" s="175">
        <f t="shared" si="81"/>
        <v>0</v>
      </c>
      <c r="AG212" s="175">
        <f t="shared" si="81"/>
        <v>0</v>
      </c>
      <c r="AH212" s="230">
        <f t="shared" si="81"/>
        <v>0</v>
      </c>
      <c r="AI212" s="230">
        <f t="shared" si="81"/>
        <v>0</v>
      </c>
      <c r="AJ212" s="230">
        <f t="shared" si="81"/>
        <v>0</v>
      </c>
      <c r="AK212" s="193">
        <f t="shared" si="81"/>
        <v>0</v>
      </c>
      <c r="AL212" s="193">
        <f t="shared" si="81"/>
        <v>0</v>
      </c>
      <c r="AM212" s="193">
        <f t="shared" si="81"/>
        <v>0</v>
      </c>
      <c r="AN212" s="193">
        <f t="shared" si="81"/>
        <v>0</v>
      </c>
      <c r="AO212" s="193">
        <f t="shared" si="81"/>
        <v>0</v>
      </c>
      <c r="AP212" s="193">
        <f t="shared" si="81"/>
        <v>0</v>
      </c>
      <c r="AQ212" s="193">
        <f t="shared" si="81"/>
        <v>0</v>
      </c>
      <c r="AR212" s="193">
        <f t="shared" si="81"/>
        <v>0</v>
      </c>
      <c r="AS212" s="193">
        <f t="shared" si="81"/>
        <v>0</v>
      </c>
      <c r="AT212" s="193">
        <f t="shared" si="81"/>
        <v>0</v>
      </c>
      <c r="AU212" s="230">
        <f t="shared" si="81"/>
        <v>0</v>
      </c>
      <c r="AV212" s="328"/>
    </row>
    <row r="213" spans="1:48" ht="19.5" customHeight="1">
      <c r="A213" s="530"/>
      <c r="B213" s="474" t="s">
        <v>231</v>
      </c>
      <c r="C213" s="656" t="s">
        <v>94</v>
      </c>
      <c r="D213" s="474" t="s">
        <v>264</v>
      </c>
      <c r="E213" s="476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517">
        <v>2023</v>
      </c>
      <c r="K213" s="517">
        <v>2025</v>
      </c>
      <c r="L213" s="515">
        <v>19.44285</v>
      </c>
      <c r="M213" s="515">
        <f t="shared" ref="M213" si="82">Q218+R218+S218+T218</f>
        <v>9428.0244200000016</v>
      </c>
      <c r="N213" s="5">
        <v>0</v>
      </c>
      <c r="O213" s="5">
        <v>0</v>
      </c>
      <c r="P213" s="5">
        <v>0</v>
      </c>
      <c r="Q213" s="5">
        <v>0</v>
      </c>
      <c r="R213" s="307">
        <v>0</v>
      </c>
      <c r="S213" s="5">
        <v>0</v>
      </c>
      <c r="T213" s="5">
        <v>0</v>
      </c>
      <c r="U213" s="5">
        <f t="shared" si="79"/>
        <v>0</v>
      </c>
      <c r="V213" s="7" t="s">
        <v>3</v>
      </c>
      <c r="W213" s="93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5">
        <v>0</v>
      </c>
      <c r="AI213" s="5">
        <v>0</v>
      </c>
      <c r="AJ213" s="5">
        <v>0</v>
      </c>
      <c r="AK213" s="93">
        <v>0</v>
      </c>
      <c r="AL213" s="93">
        <v>0</v>
      </c>
      <c r="AM213" s="93">
        <v>0</v>
      </c>
      <c r="AN213" s="93">
        <v>0</v>
      </c>
      <c r="AO213" s="93">
        <v>0</v>
      </c>
      <c r="AP213" s="93">
        <v>0</v>
      </c>
      <c r="AQ213" s="93">
        <v>0</v>
      </c>
      <c r="AR213" s="93">
        <v>0</v>
      </c>
      <c r="AS213" s="93">
        <v>0</v>
      </c>
      <c r="AT213" s="93">
        <v>0</v>
      </c>
      <c r="AU213" s="5">
        <v>0</v>
      </c>
      <c r="AV213" s="302"/>
    </row>
    <row r="214" spans="1:48" ht="19.5" customHeight="1">
      <c r="A214" s="530"/>
      <c r="B214" s="474"/>
      <c r="C214" s="656"/>
      <c r="D214" s="474"/>
      <c r="E214" s="476"/>
      <c r="F214" s="6" t="s">
        <v>19</v>
      </c>
      <c r="G214" s="6" t="s">
        <v>22</v>
      </c>
      <c r="H214" s="6" t="s">
        <v>297</v>
      </c>
      <c r="I214" s="6" t="s">
        <v>297</v>
      </c>
      <c r="J214" s="517"/>
      <c r="K214" s="517"/>
      <c r="L214" s="515"/>
      <c r="M214" s="515"/>
      <c r="N214" s="5">
        <v>0</v>
      </c>
      <c r="O214" s="5">
        <v>0</v>
      </c>
      <c r="P214" s="5">
        <v>0</v>
      </c>
      <c r="Q214" s="5">
        <v>0</v>
      </c>
      <c r="R214" s="307">
        <v>9418</v>
      </c>
      <c r="S214" s="5">
        <v>5.0122099999999996</v>
      </c>
      <c r="T214" s="5">
        <v>5.0122099999999996</v>
      </c>
      <c r="U214" s="5">
        <f t="shared" si="79"/>
        <v>9428.0244200000016</v>
      </c>
      <c r="V214" s="5" t="s">
        <v>8</v>
      </c>
      <c r="W214" s="93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5">
        <v>0</v>
      </c>
      <c r="AI214" s="5">
        <v>0</v>
      </c>
      <c r="AJ214" s="5">
        <v>0</v>
      </c>
      <c r="AK214" s="93">
        <v>0</v>
      </c>
      <c r="AL214" s="93">
        <v>0</v>
      </c>
      <c r="AM214" s="93">
        <v>0</v>
      </c>
      <c r="AN214" s="93">
        <v>0</v>
      </c>
      <c r="AO214" s="93">
        <v>0</v>
      </c>
      <c r="AP214" s="93">
        <v>0</v>
      </c>
      <c r="AQ214" s="93">
        <v>0</v>
      </c>
      <c r="AR214" s="93">
        <v>0</v>
      </c>
      <c r="AS214" s="93">
        <v>0</v>
      </c>
      <c r="AT214" s="93">
        <v>0</v>
      </c>
      <c r="AU214" s="5">
        <v>0</v>
      </c>
      <c r="AV214" s="302"/>
    </row>
    <row r="215" spans="1:48" ht="19.5" customHeight="1">
      <c r="A215" s="530"/>
      <c r="B215" s="474"/>
      <c r="C215" s="656"/>
      <c r="D215" s="474"/>
      <c r="E215" s="476"/>
      <c r="F215" s="476" t="s">
        <v>39</v>
      </c>
      <c r="G215" s="476" t="s">
        <v>21</v>
      </c>
      <c r="H215" s="476" t="s">
        <v>382</v>
      </c>
      <c r="I215" s="476" t="s">
        <v>383</v>
      </c>
      <c r="J215" s="517"/>
      <c r="K215" s="517"/>
      <c r="L215" s="515"/>
      <c r="M215" s="515"/>
      <c r="N215" s="5">
        <v>0</v>
      </c>
      <c r="O215" s="5">
        <v>0</v>
      </c>
      <c r="P215" s="5">
        <v>0</v>
      </c>
      <c r="Q215" s="5">
        <v>0</v>
      </c>
      <c r="R215" s="307">
        <v>0</v>
      </c>
      <c r="S215" s="5">
        <v>0</v>
      </c>
      <c r="T215" s="5">
        <v>0</v>
      </c>
      <c r="U215" s="5">
        <f t="shared" si="79"/>
        <v>0</v>
      </c>
      <c r="V215" s="7" t="s">
        <v>50</v>
      </c>
      <c r="W215" s="93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5">
        <v>0</v>
      </c>
      <c r="AI215" s="5">
        <v>0</v>
      </c>
      <c r="AJ215" s="5">
        <v>0</v>
      </c>
      <c r="AK215" s="93">
        <v>0</v>
      </c>
      <c r="AL215" s="93">
        <v>0</v>
      </c>
      <c r="AM215" s="93">
        <v>0</v>
      </c>
      <c r="AN215" s="93">
        <v>0</v>
      </c>
      <c r="AO215" s="93">
        <v>0</v>
      </c>
      <c r="AP215" s="93">
        <v>0</v>
      </c>
      <c r="AQ215" s="93">
        <v>0</v>
      </c>
      <c r="AR215" s="93">
        <v>0</v>
      </c>
      <c r="AS215" s="93">
        <v>0</v>
      </c>
      <c r="AT215" s="93">
        <v>0</v>
      </c>
      <c r="AU215" s="5">
        <v>0</v>
      </c>
      <c r="AV215" s="302"/>
    </row>
    <row r="216" spans="1:48" ht="19.5" customHeight="1">
      <c r="A216" s="530"/>
      <c r="B216" s="474"/>
      <c r="C216" s="656"/>
      <c r="D216" s="474"/>
      <c r="E216" s="476"/>
      <c r="F216" s="476"/>
      <c r="G216" s="476"/>
      <c r="H216" s="476"/>
      <c r="I216" s="476"/>
      <c r="J216" s="517"/>
      <c r="K216" s="517"/>
      <c r="L216" s="515"/>
      <c r="M216" s="515"/>
      <c r="N216" s="5">
        <v>0</v>
      </c>
      <c r="O216" s="5">
        <v>0</v>
      </c>
      <c r="P216" s="5">
        <v>0</v>
      </c>
      <c r="Q216" s="5">
        <v>0</v>
      </c>
      <c r="R216" s="307">
        <v>0</v>
      </c>
      <c r="S216" s="5">
        <v>0</v>
      </c>
      <c r="T216" s="5">
        <v>0</v>
      </c>
      <c r="U216" s="5">
        <f t="shared" si="79"/>
        <v>0</v>
      </c>
      <c r="V216" s="7" t="s">
        <v>51</v>
      </c>
      <c r="W216" s="93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9">
        <v>0</v>
      </c>
      <c r="AH216" s="5">
        <v>0</v>
      </c>
      <c r="AI216" s="5">
        <v>0</v>
      </c>
      <c r="AJ216" s="5">
        <v>0</v>
      </c>
      <c r="AK216" s="93">
        <v>0</v>
      </c>
      <c r="AL216" s="93">
        <v>0</v>
      </c>
      <c r="AM216" s="93">
        <v>0</v>
      </c>
      <c r="AN216" s="93">
        <v>0</v>
      </c>
      <c r="AO216" s="93">
        <v>0</v>
      </c>
      <c r="AP216" s="93">
        <v>0</v>
      </c>
      <c r="AQ216" s="93">
        <v>0</v>
      </c>
      <c r="AR216" s="93">
        <v>0</v>
      </c>
      <c r="AS216" s="93">
        <v>0</v>
      </c>
      <c r="AT216" s="93">
        <v>0</v>
      </c>
      <c r="AU216" s="5">
        <v>0</v>
      </c>
      <c r="AV216" s="302"/>
    </row>
    <row r="217" spans="1:48" ht="18" customHeight="1">
      <c r="A217" s="530"/>
      <c r="B217" s="474"/>
      <c r="C217" s="656"/>
      <c r="D217" s="474"/>
      <c r="E217" s="476"/>
      <c r="F217" s="476"/>
      <c r="G217" s="476"/>
      <c r="H217" s="476"/>
      <c r="I217" s="476"/>
      <c r="J217" s="517"/>
      <c r="K217" s="517"/>
      <c r="L217" s="515"/>
      <c r="M217" s="515"/>
      <c r="N217" s="5">
        <v>0</v>
      </c>
      <c r="O217" s="5">
        <v>0</v>
      </c>
      <c r="P217" s="5">
        <v>0</v>
      </c>
      <c r="Q217" s="5">
        <v>0</v>
      </c>
      <c r="R217" s="307">
        <v>0</v>
      </c>
      <c r="S217" s="5">
        <v>0</v>
      </c>
      <c r="T217" s="5">
        <v>0</v>
      </c>
      <c r="U217" s="5">
        <f t="shared" si="79"/>
        <v>0</v>
      </c>
      <c r="V217" s="7" t="s">
        <v>52</v>
      </c>
      <c r="W217" s="93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5">
        <v>0</v>
      </c>
      <c r="AI217" s="5">
        <v>0</v>
      </c>
      <c r="AJ217" s="5">
        <v>0</v>
      </c>
      <c r="AK217" s="93">
        <v>0</v>
      </c>
      <c r="AL217" s="93">
        <v>0</v>
      </c>
      <c r="AM217" s="93">
        <v>0</v>
      </c>
      <c r="AN217" s="93">
        <v>0</v>
      </c>
      <c r="AO217" s="93">
        <v>0</v>
      </c>
      <c r="AP217" s="93">
        <v>0</v>
      </c>
      <c r="AQ217" s="93">
        <v>0</v>
      </c>
      <c r="AR217" s="93">
        <v>0</v>
      </c>
      <c r="AS217" s="93">
        <v>0</v>
      </c>
      <c r="AT217" s="93">
        <v>0</v>
      </c>
      <c r="AU217" s="5">
        <v>0</v>
      </c>
      <c r="AV217" s="302"/>
    </row>
    <row r="218" spans="1:48" ht="17.25" customHeight="1">
      <c r="A218" s="530"/>
      <c r="B218" s="474"/>
      <c r="C218" s="656"/>
      <c r="D218" s="474"/>
      <c r="E218" s="476"/>
      <c r="F218" s="476"/>
      <c r="G218" s="476"/>
      <c r="H218" s="476"/>
      <c r="I218" s="476"/>
      <c r="J218" s="517"/>
      <c r="K218" s="517"/>
      <c r="L218" s="515"/>
      <c r="M218" s="515"/>
      <c r="N218" s="230">
        <f t="shared" ref="N218:T218" si="83">SUM(N213:N217)</f>
        <v>0</v>
      </c>
      <c r="O218" s="230">
        <f t="shared" si="83"/>
        <v>0</v>
      </c>
      <c r="P218" s="230">
        <f t="shared" si="83"/>
        <v>0</v>
      </c>
      <c r="Q218" s="230">
        <f t="shared" si="83"/>
        <v>0</v>
      </c>
      <c r="R218" s="428">
        <f t="shared" si="83"/>
        <v>9418</v>
      </c>
      <c r="S218" s="230">
        <f t="shared" si="83"/>
        <v>5.0122099999999996</v>
      </c>
      <c r="T218" s="230">
        <f t="shared" si="83"/>
        <v>5.0122099999999996</v>
      </c>
      <c r="U218" s="231">
        <f t="shared" si="79"/>
        <v>9428.0244200000016</v>
      </c>
      <c r="V218" s="231" t="s">
        <v>11</v>
      </c>
      <c r="W218" s="193">
        <f t="shared" ref="W218:AU218" si="84">SUM(W213:W217)</f>
        <v>0</v>
      </c>
      <c r="X218" s="175">
        <f t="shared" si="84"/>
        <v>0</v>
      </c>
      <c r="Y218" s="175">
        <f t="shared" si="84"/>
        <v>0</v>
      </c>
      <c r="Z218" s="175">
        <f t="shared" si="84"/>
        <v>0</v>
      </c>
      <c r="AA218" s="175">
        <f t="shared" si="84"/>
        <v>0</v>
      </c>
      <c r="AB218" s="175">
        <f t="shared" si="84"/>
        <v>0</v>
      </c>
      <c r="AC218" s="175">
        <f t="shared" si="84"/>
        <v>0</v>
      </c>
      <c r="AD218" s="175">
        <f t="shared" si="84"/>
        <v>0</v>
      </c>
      <c r="AE218" s="175">
        <f t="shared" si="84"/>
        <v>0</v>
      </c>
      <c r="AF218" s="175">
        <f t="shared" si="84"/>
        <v>0</v>
      </c>
      <c r="AG218" s="175">
        <f t="shared" si="84"/>
        <v>0</v>
      </c>
      <c r="AH218" s="230">
        <f t="shared" si="84"/>
        <v>0</v>
      </c>
      <c r="AI218" s="230">
        <f t="shared" si="84"/>
        <v>0</v>
      </c>
      <c r="AJ218" s="230">
        <f t="shared" si="84"/>
        <v>0</v>
      </c>
      <c r="AK218" s="193">
        <f t="shared" si="84"/>
        <v>0</v>
      </c>
      <c r="AL218" s="193">
        <f t="shared" si="84"/>
        <v>0</v>
      </c>
      <c r="AM218" s="193">
        <f t="shared" si="84"/>
        <v>0</v>
      </c>
      <c r="AN218" s="193">
        <f t="shared" si="84"/>
        <v>0</v>
      </c>
      <c r="AO218" s="193">
        <f t="shared" si="84"/>
        <v>0</v>
      </c>
      <c r="AP218" s="193">
        <f t="shared" si="84"/>
        <v>0</v>
      </c>
      <c r="AQ218" s="193">
        <f t="shared" si="84"/>
        <v>0</v>
      </c>
      <c r="AR218" s="193">
        <f t="shared" si="84"/>
        <v>0</v>
      </c>
      <c r="AS218" s="193">
        <f t="shared" si="84"/>
        <v>0</v>
      </c>
      <c r="AT218" s="193">
        <f t="shared" si="84"/>
        <v>0</v>
      </c>
      <c r="AU218" s="230">
        <f t="shared" si="84"/>
        <v>0</v>
      </c>
      <c r="AV218" s="328"/>
    </row>
    <row r="219" spans="1:48" ht="19.5" customHeight="1">
      <c r="A219" s="530"/>
      <c r="B219" s="474" t="s">
        <v>232</v>
      </c>
      <c r="C219" s="656" t="s">
        <v>92</v>
      </c>
      <c r="D219" s="474" t="s">
        <v>264</v>
      </c>
      <c r="E219" s="476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517">
        <v>2023</v>
      </c>
      <c r="K219" s="517">
        <v>2025</v>
      </c>
      <c r="L219" s="515">
        <v>12.9619</v>
      </c>
      <c r="M219" s="515">
        <f t="shared" ref="M219" si="85">Q224+R224+S224+T224</f>
        <v>6324.64419</v>
      </c>
      <c r="N219" s="5">
        <v>0</v>
      </c>
      <c r="O219" s="5">
        <v>0</v>
      </c>
      <c r="P219" s="5">
        <v>0</v>
      </c>
      <c r="Q219" s="5">
        <v>0</v>
      </c>
      <c r="R219" s="307">
        <v>0</v>
      </c>
      <c r="S219" s="5">
        <v>0</v>
      </c>
      <c r="T219" s="5">
        <v>0</v>
      </c>
      <c r="U219" s="5">
        <f t="shared" si="79"/>
        <v>0</v>
      </c>
      <c r="V219" s="7" t="s">
        <v>3</v>
      </c>
      <c r="W219" s="93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5">
        <v>0</v>
      </c>
      <c r="AI219" s="5">
        <v>0</v>
      </c>
      <c r="AJ219" s="5">
        <v>0</v>
      </c>
      <c r="AK219" s="93">
        <v>0</v>
      </c>
      <c r="AL219" s="93">
        <v>0</v>
      </c>
      <c r="AM219" s="93">
        <v>0</v>
      </c>
      <c r="AN219" s="93">
        <v>0</v>
      </c>
      <c r="AO219" s="93">
        <v>0</v>
      </c>
      <c r="AP219" s="93">
        <v>0</v>
      </c>
      <c r="AQ219" s="93">
        <v>0</v>
      </c>
      <c r="AR219" s="93">
        <v>0</v>
      </c>
      <c r="AS219" s="93">
        <v>0</v>
      </c>
      <c r="AT219" s="93">
        <v>0</v>
      </c>
      <c r="AU219" s="5">
        <v>0</v>
      </c>
      <c r="AV219" s="302"/>
    </row>
    <row r="220" spans="1:48" ht="19.5" customHeight="1">
      <c r="A220" s="530"/>
      <c r="B220" s="474"/>
      <c r="C220" s="656"/>
      <c r="D220" s="474"/>
      <c r="E220" s="476"/>
      <c r="F220" s="6" t="s">
        <v>19</v>
      </c>
      <c r="G220" s="6" t="s">
        <v>22</v>
      </c>
      <c r="H220" s="6" t="s">
        <v>297</v>
      </c>
      <c r="I220" s="6" t="s">
        <v>297</v>
      </c>
      <c r="J220" s="517"/>
      <c r="K220" s="517"/>
      <c r="L220" s="515"/>
      <c r="M220" s="515"/>
      <c r="N220" s="5">
        <v>0</v>
      </c>
      <c r="O220" s="5">
        <v>0</v>
      </c>
      <c r="P220" s="5">
        <v>0</v>
      </c>
      <c r="Q220" s="5">
        <v>0</v>
      </c>
      <c r="R220" s="307">
        <v>6318</v>
      </c>
      <c r="S220" s="5">
        <v>3.37209</v>
      </c>
      <c r="T220" s="5">
        <v>3.2721</v>
      </c>
      <c r="U220" s="5">
        <f t="shared" si="79"/>
        <v>6324.64419</v>
      </c>
      <c r="V220" s="5" t="s">
        <v>8</v>
      </c>
      <c r="W220" s="93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5">
        <v>0</v>
      </c>
      <c r="AI220" s="5">
        <v>0</v>
      </c>
      <c r="AJ220" s="5">
        <v>0</v>
      </c>
      <c r="AK220" s="93">
        <v>0</v>
      </c>
      <c r="AL220" s="93">
        <v>0</v>
      </c>
      <c r="AM220" s="93">
        <v>0</v>
      </c>
      <c r="AN220" s="93">
        <v>0</v>
      </c>
      <c r="AO220" s="93">
        <v>0</v>
      </c>
      <c r="AP220" s="93">
        <v>0</v>
      </c>
      <c r="AQ220" s="93">
        <v>0</v>
      </c>
      <c r="AR220" s="93">
        <v>0</v>
      </c>
      <c r="AS220" s="93">
        <v>0</v>
      </c>
      <c r="AT220" s="93">
        <v>0</v>
      </c>
      <c r="AU220" s="5">
        <v>0</v>
      </c>
      <c r="AV220" s="302"/>
    </row>
    <row r="221" spans="1:48" ht="19.5" customHeight="1">
      <c r="A221" s="530"/>
      <c r="B221" s="474"/>
      <c r="C221" s="656"/>
      <c r="D221" s="474"/>
      <c r="E221" s="476"/>
      <c r="F221" s="476" t="s">
        <v>39</v>
      </c>
      <c r="G221" s="476" t="s">
        <v>385</v>
      </c>
      <c r="H221" s="476" t="s">
        <v>59</v>
      </c>
      <c r="I221" s="476" t="s">
        <v>384</v>
      </c>
      <c r="J221" s="517"/>
      <c r="K221" s="517"/>
      <c r="L221" s="515"/>
      <c r="M221" s="515"/>
      <c r="N221" s="5">
        <v>0</v>
      </c>
      <c r="O221" s="5">
        <v>0</v>
      </c>
      <c r="P221" s="5">
        <v>0</v>
      </c>
      <c r="Q221" s="5">
        <v>0</v>
      </c>
      <c r="R221" s="307">
        <v>0</v>
      </c>
      <c r="S221" s="5">
        <v>0</v>
      </c>
      <c r="T221" s="5">
        <v>0</v>
      </c>
      <c r="U221" s="5">
        <f t="shared" si="79"/>
        <v>0</v>
      </c>
      <c r="V221" s="7" t="s">
        <v>50</v>
      </c>
      <c r="W221" s="93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5">
        <v>0</v>
      </c>
      <c r="AI221" s="5">
        <v>0</v>
      </c>
      <c r="AJ221" s="5">
        <v>0</v>
      </c>
      <c r="AK221" s="93">
        <v>0</v>
      </c>
      <c r="AL221" s="93">
        <v>0</v>
      </c>
      <c r="AM221" s="93">
        <v>0</v>
      </c>
      <c r="AN221" s="93">
        <v>0</v>
      </c>
      <c r="AO221" s="93">
        <v>0</v>
      </c>
      <c r="AP221" s="93">
        <v>0</v>
      </c>
      <c r="AQ221" s="93">
        <v>0</v>
      </c>
      <c r="AR221" s="93">
        <v>0</v>
      </c>
      <c r="AS221" s="93">
        <v>0</v>
      </c>
      <c r="AT221" s="93">
        <v>0</v>
      </c>
      <c r="AU221" s="5">
        <v>0</v>
      </c>
      <c r="AV221" s="302"/>
    </row>
    <row r="222" spans="1:48" ht="19.5" customHeight="1">
      <c r="A222" s="530"/>
      <c r="B222" s="474"/>
      <c r="C222" s="656"/>
      <c r="D222" s="474"/>
      <c r="E222" s="476"/>
      <c r="F222" s="476"/>
      <c r="G222" s="476"/>
      <c r="H222" s="476"/>
      <c r="I222" s="476"/>
      <c r="J222" s="517"/>
      <c r="K222" s="517"/>
      <c r="L222" s="515"/>
      <c r="M222" s="515"/>
      <c r="N222" s="5">
        <v>0</v>
      </c>
      <c r="O222" s="5">
        <v>0</v>
      </c>
      <c r="P222" s="5">
        <v>0</v>
      </c>
      <c r="Q222" s="5">
        <v>0</v>
      </c>
      <c r="R222" s="307">
        <v>0</v>
      </c>
      <c r="S222" s="5">
        <v>0</v>
      </c>
      <c r="T222" s="5">
        <v>0</v>
      </c>
      <c r="U222" s="5">
        <f t="shared" si="79"/>
        <v>0</v>
      </c>
      <c r="V222" s="7" t="s">
        <v>51</v>
      </c>
      <c r="W222" s="93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5">
        <v>0</v>
      </c>
      <c r="AI222" s="5">
        <v>0</v>
      </c>
      <c r="AJ222" s="5">
        <v>0</v>
      </c>
      <c r="AK222" s="93">
        <v>0</v>
      </c>
      <c r="AL222" s="93">
        <v>0</v>
      </c>
      <c r="AM222" s="93">
        <v>0</v>
      </c>
      <c r="AN222" s="93">
        <v>0</v>
      </c>
      <c r="AO222" s="93">
        <v>0</v>
      </c>
      <c r="AP222" s="93">
        <v>0</v>
      </c>
      <c r="AQ222" s="93">
        <v>0</v>
      </c>
      <c r="AR222" s="93">
        <v>0</v>
      </c>
      <c r="AS222" s="93">
        <v>0</v>
      </c>
      <c r="AT222" s="93">
        <v>0</v>
      </c>
      <c r="AU222" s="5">
        <v>0</v>
      </c>
      <c r="AV222" s="302"/>
    </row>
    <row r="223" spans="1:48" ht="18" customHeight="1">
      <c r="A223" s="530"/>
      <c r="B223" s="474"/>
      <c r="C223" s="656"/>
      <c r="D223" s="474"/>
      <c r="E223" s="476"/>
      <c r="F223" s="476"/>
      <c r="G223" s="476"/>
      <c r="H223" s="476"/>
      <c r="I223" s="476"/>
      <c r="J223" s="517"/>
      <c r="K223" s="517"/>
      <c r="L223" s="515"/>
      <c r="M223" s="515"/>
      <c r="N223" s="5">
        <v>0</v>
      </c>
      <c r="O223" s="5">
        <v>0</v>
      </c>
      <c r="P223" s="5">
        <v>0</v>
      </c>
      <c r="Q223" s="5">
        <v>0</v>
      </c>
      <c r="R223" s="307">
        <v>0</v>
      </c>
      <c r="S223" s="5">
        <v>0</v>
      </c>
      <c r="T223" s="5">
        <v>0</v>
      </c>
      <c r="U223" s="5">
        <f t="shared" si="79"/>
        <v>0</v>
      </c>
      <c r="V223" s="7" t="s">
        <v>52</v>
      </c>
      <c r="W223" s="93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5">
        <v>0</v>
      </c>
      <c r="AI223" s="5">
        <v>0</v>
      </c>
      <c r="AJ223" s="5">
        <v>0</v>
      </c>
      <c r="AK223" s="93">
        <v>0</v>
      </c>
      <c r="AL223" s="93">
        <v>0</v>
      </c>
      <c r="AM223" s="93">
        <v>0</v>
      </c>
      <c r="AN223" s="93">
        <v>0</v>
      </c>
      <c r="AO223" s="93">
        <v>0</v>
      </c>
      <c r="AP223" s="93">
        <v>0</v>
      </c>
      <c r="AQ223" s="93">
        <v>0</v>
      </c>
      <c r="AR223" s="93">
        <v>0</v>
      </c>
      <c r="AS223" s="93">
        <v>0</v>
      </c>
      <c r="AT223" s="93">
        <v>0</v>
      </c>
      <c r="AU223" s="5">
        <v>0</v>
      </c>
      <c r="AV223" s="302"/>
    </row>
    <row r="224" spans="1:48" ht="17.25" customHeight="1">
      <c r="A224" s="530"/>
      <c r="B224" s="474"/>
      <c r="C224" s="656"/>
      <c r="D224" s="474"/>
      <c r="E224" s="476"/>
      <c r="F224" s="476"/>
      <c r="G224" s="476"/>
      <c r="H224" s="476"/>
      <c r="I224" s="476"/>
      <c r="J224" s="517"/>
      <c r="K224" s="517"/>
      <c r="L224" s="515"/>
      <c r="M224" s="515"/>
      <c r="N224" s="230">
        <f t="shared" ref="N224:T224" si="86">SUM(N219:N223)</f>
        <v>0</v>
      </c>
      <c r="O224" s="230">
        <f t="shared" si="86"/>
        <v>0</v>
      </c>
      <c r="P224" s="230">
        <f t="shared" si="86"/>
        <v>0</v>
      </c>
      <c r="Q224" s="230">
        <f t="shared" si="86"/>
        <v>0</v>
      </c>
      <c r="R224" s="428">
        <f t="shared" si="86"/>
        <v>6318</v>
      </c>
      <c r="S224" s="230">
        <f t="shared" si="86"/>
        <v>3.37209</v>
      </c>
      <c r="T224" s="230">
        <f t="shared" si="86"/>
        <v>3.2721</v>
      </c>
      <c r="U224" s="231">
        <f t="shared" si="79"/>
        <v>6324.64419</v>
      </c>
      <c r="V224" s="231" t="s">
        <v>11</v>
      </c>
      <c r="W224" s="193">
        <f t="shared" ref="W224:AU224" si="87">SUM(W219:W223)</f>
        <v>0</v>
      </c>
      <c r="X224" s="175">
        <f t="shared" si="87"/>
        <v>0</v>
      </c>
      <c r="Y224" s="175">
        <f t="shared" si="87"/>
        <v>0</v>
      </c>
      <c r="Z224" s="175">
        <f t="shared" si="87"/>
        <v>0</v>
      </c>
      <c r="AA224" s="175">
        <f t="shared" si="87"/>
        <v>0</v>
      </c>
      <c r="AB224" s="175">
        <f t="shared" si="87"/>
        <v>0</v>
      </c>
      <c r="AC224" s="175">
        <f t="shared" si="87"/>
        <v>0</v>
      </c>
      <c r="AD224" s="175">
        <f t="shared" si="87"/>
        <v>0</v>
      </c>
      <c r="AE224" s="175">
        <f t="shared" si="87"/>
        <v>0</v>
      </c>
      <c r="AF224" s="175">
        <f t="shared" si="87"/>
        <v>0</v>
      </c>
      <c r="AG224" s="175">
        <f t="shared" si="87"/>
        <v>0</v>
      </c>
      <c r="AH224" s="230">
        <f t="shared" si="87"/>
        <v>0</v>
      </c>
      <c r="AI224" s="230">
        <f t="shared" si="87"/>
        <v>0</v>
      </c>
      <c r="AJ224" s="230">
        <f t="shared" si="87"/>
        <v>0</v>
      </c>
      <c r="AK224" s="193">
        <f t="shared" si="87"/>
        <v>0</v>
      </c>
      <c r="AL224" s="193">
        <f t="shared" si="87"/>
        <v>0</v>
      </c>
      <c r="AM224" s="193">
        <f t="shared" si="87"/>
        <v>0</v>
      </c>
      <c r="AN224" s="193">
        <f t="shared" si="87"/>
        <v>0</v>
      </c>
      <c r="AO224" s="193">
        <f t="shared" si="87"/>
        <v>0</v>
      </c>
      <c r="AP224" s="193">
        <f t="shared" si="87"/>
        <v>0</v>
      </c>
      <c r="AQ224" s="193">
        <f t="shared" si="87"/>
        <v>0</v>
      </c>
      <c r="AR224" s="193">
        <f t="shared" si="87"/>
        <v>0</v>
      </c>
      <c r="AS224" s="193">
        <f t="shared" si="87"/>
        <v>0</v>
      </c>
      <c r="AT224" s="193">
        <f t="shared" si="87"/>
        <v>0</v>
      </c>
      <c r="AU224" s="230">
        <f t="shared" si="87"/>
        <v>0</v>
      </c>
      <c r="AV224" s="328"/>
    </row>
    <row r="225" spans="1:48" ht="19.5" customHeight="1">
      <c r="A225" s="530"/>
      <c r="B225" s="474" t="s">
        <v>233</v>
      </c>
      <c r="C225" s="656" t="s">
        <v>93</v>
      </c>
      <c r="D225" s="474" t="s">
        <v>264</v>
      </c>
      <c r="E225" s="476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517">
        <v>2023</v>
      </c>
      <c r="K225" s="517">
        <v>2025</v>
      </c>
      <c r="L225" s="515">
        <v>6.48095</v>
      </c>
      <c r="M225" s="515">
        <f>Q230+R230+S230+T230</f>
        <v>3145.3387599999996</v>
      </c>
      <c r="N225" s="5">
        <v>0</v>
      </c>
      <c r="O225" s="5">
        <v>0</v>
      </c>
      <c r="P225" s="5">
        <v>0</v>
      </c>
      <c r="Q225" s="5">
        <v>0</v>
      </c>
      <c r="R225" s="307">
        <v>0</v>
      </c>
      <c r="S225" s="5">
        <v>0</v>
      </c>
      <c r="T225" s="5">
        <v>0</v>
      </c>
      <c r="U225" s="5">
        <f t="shared" si="79"/>
        <v>0</v>
      </c>
      <c r="V225" s="7" t="s">
        <v>3</v>
      </c>
      <c r="W225" s="93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5">
        <v>0</v>
      </c>
      <c r="AI225" s="5">
        <v>0</v>
      </c>
      <c r="AJ225" s="5">
        <v>0</v>
      </c>
      <c r="AK225" s="93">
        <v>0</v>
      </c>
      <c r="AL225" s="93">
        <v>0</v>
      </c>
      <c r="AM225" s="93">
        <v>0</v>
      </c>
      <c r="AN225" s="93">
        <v>0</v>
      </c>
      <c r="AO225" s="93">
        <v>0</v>
      </c>
      <c r="AP225" s="93">
        <v>0</v>
      </c>
      <c r="AQ225" s="93">
        <v>0</v>
      </c>
      <c r="AR225" s="93">
        <v>0</v>
      </c>
      <c r="AS225" s="93">
        <v>0</v>
      </c>
      <c r="AT225" s="93">
        <v>0</v>
      </c>
      <c r="AU225" s="5">
        <v>0</v>
      </c>
      <c r="AV225" s="302"/>
    </row>
    <row r="226" spans="1:48" ht="19.5" customHeight="1">
      <c r="A226" s="530"/>
      <c r="B226" s="474"/>
      <c r="C226" s="656"/>
      <c r="D226" s="474"/>
      <c r="E226" s="476"/>
      <c r="F226" s="6" t="s">
        <v>19</v>
      </c>
      <c r="G226" s="6" t="s">
        <v>22</v>
      </c>
      <c r="H226" s="6" t="s">
        <v>297</v>
      </c>
      <c r="I226" s="6" t="s">
        <v>297</v>
      </c>
      <c r="J226" s="517"/>
      <c r="K226" s="517"/>
      <c r="L226" s="515"/>
      <c r="M226" s="515"/>
      <c r="N226" s="5">
        <v>0</v>
      </c>
      <c r="O226" s="5">
        <v>0</v>
      </c>
      <c r="P226" s="5">
        <v>0</v>
      </c>
      <c r="Q226" s="5">
        <v>0</v>
      </c>
      <c r="R226" s="307">
        <v>3142</v>
      </c>
      <c r="S226" s="5">
        <v>1.6693800000000001</v>
      </c>
      <c r="T226" s="5">
        <v>1.6693800000000001</v>
      </c>
      <c r="U226" s="5">
        <f t="shared" si="79"/>
        <v>3145.3387599999996</v>
      </c>
      <c r="V226" s="5" t="s">
        <v>8</v>
      </c>
      <c r="W226" s="93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9">
        <v>0</v>
      </c>
      <c r="AH226" s="5">
        <v>0</v>
      </c>
      <c r="AI226" s="5">
        <v>0</v>
      </c>
      <c r="AJ226" s="5">
        <v>0</v>
      </c>
      <c r="AK226" s="93">
        <v>0</v>
      </c>
      <c r="AL226" s="93">
        <v>0</v>
      </c>
      <c r="AM226" s="93">
        <v>0</v>
      </c>
      <c r="AN226" s="93">
        <v>0</v>
      </c>
      <c r="AO226" s="93">
        <v>0</v>
      </c>
      <c r="AP226" s="93">
        <v>0</v>
      </c>
      <c r="AQ226" s="93">
        <v>0</v>
      </c>
      <c r="AR226" s="93">
        <v>0</v>
      </c>
      <c r="AS226" s="93">
        <v>0</v>
      </c>
      <c r="AT226" s="93">
        <v>0</v>
      </c>
      <c r="AU226" s="5">
        <v>0</v>
      </c>
      <c r="AV226" s="302"/>
    </row>
    <row r="227" spans="1:48" ht="19.5" customHeight="1">
      <c r="A227" s="530"/>
      <c r="B227" s="474"/>
      <c r="C227" s="656"/>
      <c r="D227" s="474"/>
      <c r="E227" s="476"/>
      <c r="F227" s="476" t="s">
        <v>39</v>
      </c>
      <c r="G227" s="476" t="s">
        <v>385</v>
      </c>
      <c r="H227" s="476" t="s">
        <v>59</v>
      </c>
      <c r="I227" s="476" t="s">
        <v>323</v>
      </c>
      <c r="J227" s="517"/>
      <c r="K227" s="517"/>
      <c r="L227" s="515"/>
      <c r="M227" s="515"/>
      <c r="N227" s="5">
        <v>0</v>
      </c>
      <c r="O227" s="5">
        <v>0</v>
      </c>
      <c r="P227" s="5">
        <v>0</v>
      </c>
      <c r="Q227" s="5">
        <v>0</v>
      </c>
      <c r="R227" s="307">
        <v>0</v>
      </c>
      <c r="S227" s="5">
        <v>0</v>
      </c>
      <c r="T227" s="5">
        <v>0</v>
      </c>
      <c r="U227" s="5">
        <f t="shared" si="79"/>
        <v>0</v>
      </c>
      <c r="V227" s="7" t="s">
        <v>50</v>
      </c>
      <c r="W227" s="93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5">
        <v>0</v>
      </c>
      <c r="AI227" s="5">
        <v>0</v>
      </c>
      <c r="AJ227" s="5">
        <v>0</v>
      </c>
      <c r="AK227" s="93">
        <v>0</v>
      </c>
      <c r="AL227" s="93">
        <v>0</v>
      </c>
      <c r="AM227" s="93">
        <v>0</v>
      </c>
      <c r="AN227" s="93">
        <v>0</v>
      </c>
      <c r="AO227" s="93">
        <v>0</v>
      </c>
      <c r="AP227" s="93">
        <v>0</v>
      </c>
      <c r="AQ227" s="93">
        <v>0</v>
      </c>
      <c r="AR227" s="93">
        <v>0</v>
      </c>
      <c r="AS227" s="93">
        <v>0</v>
      </c>
      <c r="AT227" s="93">
        <v>0</v>
      </c>
      <c r="AU227" s="5">
        <v>0</v>
      </c>
      <c r="AV227" s="302"/>
    </row>
    <row r="228" spans="1:48" ht="19.5" customHeight="1">
      <c r="A228" s="530"/>
      <c r="B228" s="474"/>
      <c r="C228" s="656"/>
      <c r="D228" s="474"/>
      <c r="E228" s="476"/>
      <c r="F228" s="476"/>
      <c r="G228" s="476"/>
      <c r="H228" s="476"/>
      <c r="I228" s="476"/>
      <c r="J228" s="517"/>
      <c r="K228" s="517"/>
      <c r="L228" s="515"/>
      <c r="M228" s="515"/>
      <c r="N228" s="5">
        <v>0</v>
      </c>
      <c r="O228" s="5">
        <v>0</v>
      </c>
      <c r="P228" s="5">
        <v>0</v>
      </c>
      <c r="Q228" s="5">
        <v>0</v>
      </c>
      <c r="R228" s="307">
        <v>0</v>
      </c>
      <c r="S228" s="5">
        <v>0</v>
      </c>
      <c r="T228" s="5">
        <v>0</v>
      </c>
      <c r="U228" s="5">
        <f t="shared" si="79"/>
        <v>0</v>
      </c>
      <c r="V228" s="7" t="s">
        <v>51</v>
      </c>
      <c r="W228" s="93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5">
        <v>0</v>
      </c>
      <c r="AI228" s="5">
        <v>0</v>
      </c>
      <c r="AJ228" s="5">
        <v>0</v>
      </c>
      <c r="AK228" s="93">
        <v>0</v>
      </c>
      <c r="AL228" s="93">
        <v>0</v>
      </c>
      <c r="AM228" s="93">
        <v>0</v>
      </c>
      <c r="AN228" s="93">
        <v>0</v>
      </c>
      <c r="AO228" s="93">
        <v>0</v>
      </c>
      <c r="AP228" s="93">
        <v>0</v>
      </c>
      <c r="AQ228" s="93">
        <v>0</v>
      </c>
      <c r="AR228" s="93">
        <v>0</v>
      </c>
      <c r="AS228" s="93">
        <v>0</v>
      </c>
      <c r="AT228" s="93">
        <v>0</v>
      </c>
      <c r="AU228" s="5">
        <v>0</v>
      </c>
      <c r="AV228" s="302"/>
    </row>
    <row r="229" spans="1:48" ht="18" customHeight="1">
      <c r="A229" s="530"/>
      <c r="B229" s="474"/>
      <c r="C229" s="656"/>
      <c r="D229" s="474"/>
      <c r="E229" s="476"/>
      <c r="F229" s="476"/>
      <c r="G229" s="476"/>
      <c r="H229" s="476"/>
      <c r="I229" s="476"/>
      <c r="J229" s="517"/>
      <c r="K229" s="517"/>
      <c r="L229" s="515"/>
      <c r="M229" s="515"/>
      <c r="N229" s="5">
        <v>0</v>
      </c>
      <c r="O229" s="5">
        <v>0</v>
      </c>
      <c r="P229" s="5">
        <v>0</v>
      </c>
      <c r="Q229" s="5">
        <v>0</v>
      </c>
      <c r="R229" s="307">
        <v>0</v>
      </c>
      <c r="S229" s="5">
        <v>0</v>
      </c>
      <c r="T229" s="5">
        <v>0</v>
      </c>
      <c r="U229" s="5">
        <f t="shared" si="79"/>
        <v>0</v>
      </c>
      <c r="V229" s="7" t="s">
        <v>52</v>
      </c>
      <c r="W229" s="93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5">
        <v>0</v>
      </c>
      <c r="AI229" s="5">
        <v>0</v>
      </c>
      <c r="AJ229" s="5">
        <v>0</v>
      </c>
      <c r="AK229" s="93">
        <v>0</v>
      </c>
      <c r="AL229" s="93">
        <v>0</v>
      </c>
      <c r="AM229" s="93">
        <v>0</v>
      </c>
      <c r="AN229" s="93">
        <v>0</v>
      </c>
      <c r="AO229" s="93">
        <v>0</v>
      </c>
      <c r="AP229" s="93">
        <v>0</v>
      </c>
      <c r="AQ229" s="93">
        <v>0</v>
      </c>
      <c r="AR229" s="93">
        <v>0</v>
      </c>
      <c r="AS229" s="93">
        <v>0</v>
      </c>
      <c r="AT229" s="93">
        <v>0</v>
      </c>
      <c r="AU229" s="5">
        <v>0</v>
      </c>
      <c r="AV229" s="302"/>
    </row>
    <row r="230" spans="1:48" ht="17.25" customHeight="1">
      <c r="A230" s="530"/>
      <c r="B230" s="474"/>
      <c r="C230" s="656"/>
      <c r="D230" s="474"/>
      <c r="E230" s="476"/>
      <c r="F230" s="476"/>
      <c r="G230" s="476"/>
      <c r="H230" s="476"/>
      <c r="I230" s="476"/>
      <c r="J230" s="517"/>
      <c r="K230" s="517"/>
      <c r="L230" s="515"/>
      <c r="M230" s="515"/>
      <c r="N230" s="230">
        <f t="shared" ref="N230:T230" si="88">SUM(N225:N229)</f>
        <v>0</v>
      </c>
      <c r="O230" s="230">
        <f t="shared" si="88"/>
        <v>0</v>
      </c>
      <c r="P230" s="230">
        <f t="shared" si="88"/>
        <v>0</v>
      </c>
      <c r="Q230" s="230">
        <f t="shared" si="88"/>
        <v>0</v>
      </c>
      <c r="R230" s="428">
        <f t="shared" si="88"/>
        <v>3142</v>
      </c>
      <c r="S230" s="230">
        <f t="shared" si="88"/>
        <v>1.6693800000000001</v>
      </c>
      <c r="T230" s="230">
        <f t="shared" si="88"/>
        <v>1.6693800000000001</v>
      </c>
      <c r="U230" s="231">
        <f t="shared" si="79"/>
        <v>3145.3387599999996</v>
      </c>
      <c r="V230" s="231" t="s">
        <v>11</v>
      </c>
      <c r="W230" s="193">
        <f t="shared" ref="W230:AU230" si="89">SUM(W225:W229)</f>
        <v>0</v>
      </c>
      <c r="X230" s="175">
        <f t="shared" si="89"/>
        <v>0</v>
      </c>
      <c r="Y230" s="175">
        <f t="shared" si="89"/>
        <v>0</v>
      </c>
      <c r="Z230" s="175">
        <f t="shared" si="89"/>
        <v>0</v>
      </c>
      <c r="AA230" s="175">
        <f t="shared" si="89"/>
        <v>0</v>
      </c>
      <c r="AB230" s="175">
        <f t="shared" si="89"/>
        <v>0</v>
      </c>
      <c r="AC230" s="175">
        <f t="shared" si="89"/>
        <v>0</v>
      </c>
      <c r="AD230" s="175">
        <f t="shared" si="89"/>
        <v>0</v>
      </c>
      <c r="AE230" s="175">
        <f t="shared" si="89"/>
        <v>0</v>
      </c>
      <c r="AF230" s="175">
        <f t="shared" si="89"/>
        <v>0</v>
      </c>
      <c r="AG230" s="175">
        <f t="shared" si="89"/>
        <v>0</v>
      </c>
      <c r="AH230" s="230">
        <f t="shared" si="89"/>
        <v>0</v>
      </c>
      <c r="AI230" s="230">
        <f t="shared" si="89"/>
        <v>0</v>
      </c>
      <c r="AJ230" s="230">
        <f t="shared" si="89"/>
        <v>0</v>
      </c>
      <c r="AK230" s="193">
        <f t="shared" si="89"/>
        <v>0</v>
      </c>
      <c r="AL230" s="193">
        <f t="shared" si="89"/>
        <v>0</v>
      </c>
      <c r="AM230" s="193">
        <f t="shared" si="89"/>
        <v>0</v>
      </c>
      <c r="AN230" s="193">
        <f t="shared" si="89"/>
        <v>0</v>
      </c>
      <c r="AO230" s="193">
        <f t="shared" si="89"/>
        <v>0</v>
      </c>
      <c r="AP230" s="193">
        <f t="shared" si="89"/>
        <v>0</v>
      </c>
      <c r="AQ230" s="193">
        <f t="shared" si="89"/>
        <v>0</v>
      </c>
      <c r="AR230" s="193">
        <f t="shared" si="89"/>
        <v>0</v>
      </c>
      <c r="AS230" s="193">
        <f t="shared" si="89"/>
        <v>0</v>
      </c>
      <c r="AT230" s="193">
        <f t="shared" si="89"/>
        <v>0</v>
      </c>
      <c r="AU230" s="230">
        <f t="shared" si="89"/>
        <v>0</v>
      </c>
      <c r="AV230" s="328"/>
    </row>
    <row r="231" spans="1:48" ht="19.5" customHeight="1">
      <c r="A231" s="530"/>
      <c r="B231" s="474" t="s">
        <v>234</v>
      </c>
      <c r="C231" s="656" t="s">
        <v>91</v>
      </c>
      <c r="D231" s="474" t="s">
        <v>264</v>
      </c>
      <c r="E231" s="476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517">
        <v>2023</v>
      </c>
      <c r="K231" s="517">
        <v>2025</v>
      </c>
      <c r="L231" s="515">
        <v>19.294509999999999</v>
      </c>
      <c r="M231" s="515">
        <f t="shared" ref="M231" si="90">Q236+R236+S236+T236</f>
        <v>6444.86301</v>
      </c>
      <c r="N231" s="5">
        <v>0</v>
      </c>
      <c r="O231" s="5">
        <v>0</v>
      </c>
      <c r="P231" s="5">
        <v>0</v>
      </c>
      <c r="Q231" s="5">
        <v>0</v>
      </c>
      <c r="R231" s="307">
        <v>0</v>
      </c>
      <c r="S231" s="5">
        <v>0</v>
      </c>
      <c r="T231" s="5">
        <v>0</v>
      </c>
      <c r="U231" s="5">
        <f t="shared" si="79"/>
        <v>0</v>
      </c>
      <c r="V231" s="7" t="s">
        <v>3</v>
      </c>
      <c r="W231" s="93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5">
        <v>0</v>
      </c>
      <c r="AI231" s="5">
        <v>0</v>
      </c>
      <c r="AJ231" s="5">
        <v>0</v>
      </c>
      <c r="AK231" s="93">
        <v>0</v>
      </c>
      <c r="AL231" s="93">
        <v>0</v>
      </c>
      <c r="AM231" s="93">
        <v>0</v>
      </c>
      <c r="AN231" s="93">
        <v>0</v>
      </c>
      <c r="AO231" s="93">
        <v>0</v>
      </c>
      <c r="AP231" s="93">
        <v>0</v>
      </c>
      <c r="AQ231" s="93">
        <v>0</v>
      </c>
      <c r="AR231" s="93">
        <v>0</v>
      </c>
      <c r="AS231" s="93">
        <v>0</v>
      </c>
      <c r="AT231" s="93">
        <v>0</v>
      </c>
      <c r="AU231" s="5">
        <v>0</v>
      </c>
      <c r="AV231" s="302"/>
    </row>
    <row r="232" spans="1:48" ht="19.5" customHeight="1">
      <c r="A232" s="530"/>
      <c r="B232" s="474"/>
      <c r="C232" s="656"/>
      <c r="D232" s="474"/>
      <c r="E232" s="476"/>
      <c r="F232" s="6" t="s">
        <v>19</v>
      </c>
      <c r="G232" s="6" t="s">
        <v>22</v>
      </c>
      <c r="H232" s="6" t="s">
        <v>297</v>
      </c>
      <c r="I232" s="6" t="s">
        <v>297</v>
      </c>
      <c r="J232" s="517"/>
      <c r="K232" s="517"/>
      <c r="L232" s="515"/>
      <c r="M232" s="515"/>
      <c r="N232" s="5">
        <v>0</v>
      </c>
      <c r="O232" s="5">
        <v>0</v>
      </c>
      <c r="P232" s="5">
        <v>0</v>
      </c>
      <c r="Q232" s="5">
        <v>0</v>
      </c>
      <c r="R232" s="307">
        <v>6432</v>
      </c>
      <c r="S232" s="5">
        <v>6.4314999999999998</v>
      </c>
      <c r="T232" s="5">
        <v>6.4315100000000003</v>
      </c>
      <c r="U232" s="5">
        <f t="shared" si="79"/>
        <v>6444.86301</v>
      </c>
      <c r="V232" s="5" t="s">
        <v>8</v>
      </c>
      <c r="W232" s="93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5">
        <v>0</v>
      </c>
      <c r="AI232" s="5">
        <v>0</v>
      </c>
      <c r="AJ232" s="5">
        <v>0</v>
      </c>
      <c r="AK232" s="93">
        <v>0</v>
      </c>
      <c r="AL232" s="93">
        <v>0</v>
      </c>
      <c r="AM232" s="93">
        <v>0</v>
      </c>
      <c r="AN232" s="93">
        <v>0</v>
      </c>
      <c r="AO232" s="93">
        <v>0</v>
      </c>
      <c r="AP232" s="93">
        <v>0</v>
      </c>
      <c r="AQ232" s="93">
        <v>0</v>
      </c>
      <c r="AR232" s="93">
        <v>0</v>
      </c>
      <c r="AS232" s="93">
        <v>0</v>
      </c>
      <c r="AT232" s="93">
        <v>0</v>
      </c>
      <c r="AU232" s="5">
        <v>0</v>
      </c>
      <c r="AV232" s="302"/>
    </row>
    <row r="233" spans="1:48" ht="19.5" customHeight="1">
      <c r="A233" s="530"/>
      <c r="B233" s="474"/>
      <c r="C233" s="656"/>
      <c r="D233" s="474"/>
      <c r="E233" s="476"/>
      <c r="F233" s="476" t="s">
        <v>39</v>
      </c>
      <c r="G233" s="476" t="s">
        <v>21</v>
      </c>
      <c r="H233" s="538" t="s">
        <v>297</v>
      </c>
      <c r="I233" s="476" t="s">
        <v>306</v>
      </c>
      <c r="J233" s="517"/>
      <c r="K233" s="517"/>
      <c r="L233" s="515"/>
      <c r="M233" s="515"/>
      <c r="N233" s="5">
        <v>0</v>
      </c>
      <c r="O233" s="5">
        <v>0</v>
      </c>
      <c r="P233" s="5">
        <v>0</v>
      </c>
      <c r="Q233" s="5">
        <v>0</v>
      </c>
      <c r="R233" s="307">
        <v>0</v>
      </c>
      <c r="S233" s="5">
        <v>0</v>
      </c>
      <c r="T233" s="5">
        <v>0</v>
      </c>
      <c r="U233" s="5">
        <f t="shared" si="79"/>
        <v>0</v>
      </c>
      <c r="V233" s="7" t="s">
        <v>50</v>
      </c>
      <c r="W233" s="93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5">
        <v>0</v>
      </c>
      <c r="AI233" s="5">
        <v>0</v>
      </c>
      <c r="AJ233" s="5">
        <v>0</v>
      </c>
      <c r="AK233" s="93">
        <v>0</v>
      </c>
      <c r="AL233" s="93">
        <v>0</v>
      </c>
      <c r="AM233" s="93">
        <v>0</v>
      </c>
      <c r="AN233" s="93">
        <v>0</v>
      </c>
      <c r="AO233" s="93">
        <v>0</v>
      </c>
      <c r="AP233" s="93">
        <v>0</v>
      </c>
      <c r="AQ233" s="93">
        <v>0</v>
      </c>
      <c r="AR233" s="93">
        <v>0</v>
      </c>
      <c r="AS233" s="93">
        <v>0</v>
      </c>
      <c r="AT233" s="93">
        <v>0</v>
      </c>
      <c r="AU233" s="5">
        <v>0</v>
      </c>
      <c r="AV233" s="302"/>
    </row>
    <row r="234" spans="1:48" ht="19.5" customHeight="1">
      <c r="A234" s="530"/>
      <c r="B234" s="474"/>
      <c r="C234" s="656"/>
      <c r="D234" s="474"/>
      <c r="E234" s="476"/>
      <c r="F234" s="476"/>
      <c r="G234" s="476"/>
      <c r="H234" s="539"/>
      <c r="I234" s="476"/>
      <c r="J234" s="517"/>
      <c r="K234" s="517"/>
      <c r="L234" s="515"/>
      <c r="M234" s="515"/>
      <c r="N234" s="5">
        <v>0</v>
      </c>
      <c r="O234" s="5">
        <v>0</v>
      </c>
      <c r="P234" s="5">
        <v>0</v>
      </c>
      <c r="Q234" s="5">
        <v>0</v>
      </c>
      <c r="R234" s="307">
        <v>0</v>
      </c>
      <c r="S234" s="5">
        <v>0</v>
      </c>
      <c r="T234" s="5">
        <v>0</v>
      </c>
      <c r="U234" s="5">
        <f t="shared" si="79"/>
        <v>0</v>
      </c>
      <c r="V234" s="7" t="s">
        <v>51</v>
      </c>
      <c r="W234" s="93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9">
        <v>0</v>
      </c>
      <c r="AH234" s="5">
        <v>0</v>
      </c>
      <c r="AI234" s="5">
        <v>0</v>
      </c>
      <c r="AJ234" s="5">
        <v>0</v>
      </c>
      <c r="AK234" s="93">
        <v>0</v>
      </c>
      <c r="AL234" s="93">
        <v>0</v>
      </c>
      <c r="AM234" s="93">
        <v>0</v>
      </c>
      <c r="AN234" s="93">
        <v>0</v>
      </c>
      <c r="AO234" s="93">
        <v>0</v>
      </c>
      <c r="AP234" s="93">
        <v>0</v>
      </c>
      <c r="AQ234" s="93">
        <v>0</v>
      </c>
      <c r="AR234" s="93">
        <v>0</v>
      </c>
      <c r="AS234" s="93">
        <v>0</v>
      </c>
      <c r="AT234" s="93">
        <v>0</v>
      </c>
      <c r="AU234" s="5">
        <v>0</v>
      </c>
      <c r="AV234" s="302"/>
    </row>
    <row r="235" spans="1:48" ht="18" customHeight="1">
      <c r="A235" s="530"/>
      <c r="B235" s="474"/>
      <c r="C235" s="656"/>
      <c r="D235" s="474"/>
      <c r="E235" s="476"/>
      <c r="F235" s="476"/>
      <c r="G235" s="476"/>
      <c r="H235" s="539"/>
      <c r="I235" s="476"/>
      <c r="J235" s="517"/>
      <c r="K235" s="517"/>
      <c r="L235" s="515"/>
      <c r="M235" s="515"/>
      <c r="N235" s="5">
        <v>0</v>
      </c>
      <c r="O235" s="5">
        <v>0</v>
      </c>
      <c r="P235" s="5">
        <v>0</v>
      </c>
      <c r="Q235" s="5">
        <v>0</v>
      </c>
      <c r="R235" s="307">
        <v>0</v>
      </c>
      <c r="S235" s="5">
        <v>0</v>
      </c>
      <c r="T235" s="5">
        <v>0</v>
      </c>
      <c r="U235" s="5">
        <f t="shared" si="79"/>
        <v>0</v>
      </c>
      <c r="V235" s="7" t="s">
        <v>52</v>
      </c>
      <c r="W235" s="93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5">
        <v>0</v>
      </c>
      <c r="AI235" s="5">
        <v>0</v>
      </c>
      <c r="AJ235" s="5">
        <v>0</v>
      </c>
      <c r="AK235" s="93">
        <v>0</v>
      </c>
      <c r="AL235" s="93">
        <v>0</v>
      </c>
      <c r="AM235" s="93">
        <v>0</v>
      </c>
      <c r="AN235" s="93">
        <v>0</v>
      </c>
      <c r="AO235" s="93">
        <v>0</v>
      </c>
      <c r="AP235" s="93">
        <v>0</v>
      </c>
      <c r="AQ235" s="93">
        <v>0</v>
      </c>
      <c r="AR235" s="93">
        <v>0</v>
      </c>
      <c r="AS235" s="93">
        <v>0</v>
      </c>
      <c r="AT235" s="93">
        <v>0</v>
      </c>
      <c r="AU235" s="5">
        <v>0</v>
      </c>
      <c r="AV235" s="302"/>
    </row>
    <row r="236" spans="1:48" ht="17.25" customHeight="1">
      <c r="A236" s="531"/>
      <c r="B236" s="474"/>
      <c r="C236" s="656"/>
      <c r="D236" s="474"/>
      <c r="E236" s="476"/>
      <c r="F236" s="476"/>
      <c r="G236" s="476"/>
      <c r="H236" s="540"/>
      <c r="I236" s="476"/>
      <c r="J236" s="517"/>
      <c r="K236" s="517"/>
      <c r="L236" s="515"/>
      <c r="M236" s="515"/>
      <c r="N236" s="230">
        <f t="shared" ref="N236:T236" si="91">SUM(N231:N235)</f>
        <v>0</v>
      </c>
      <c r="O236" s="230">
        <f t="shared" si="91"/>
        <v>0</v>
      </c>
      <c r="P236" s="230">
        <f t="shared" si="91"/>
        <v>0</v>
      </c>
      <c r="Q236" s="230">
        <f t="shared" si="91"/>
        <v>0</v>
      </c>
      <c r="R236" s="428">
        <f t="shared" si="91"/>
        <v>6432</v>
      </c>
      <c r="S236" s="230">
        <f t="shared" si="91"/>
        <v>6.4314999999999998</v>
      </c>
      <c r="T236" s="230">
        <f t="shared" si="91"/>
        <v>6.4315100000000003</v>
      </c>
      <c r="U236" s="231">
        <f t="shared" si="79"/>
        <v>6444.86301</v>
      </c>
      <c r="V236" s="231" t="s">
        <v>11</v>
      </c>
      <c r="W236" s="193">
        <f t="shared" ref="W236:AU236" si="92">SUM(W231:W235)</f>
        <v>0</v>
      </c>
      <c r="X236" s="175">
        <f t="shared" si="92"/>
        <v>0</v>
      </c>
      <c r="Y236" s="175">
        <f t="shared" si="92"/>
        <v>0</v>
      </c>
      <c r="Z236" s="175">
        <f t="shared" si="92"/>
        <v>0</v>
      </c>
      <c r="AA236" s="175">
        <f t="shared" si="92"/>
        <v>0</v>
      </c>
      <c r="AB236" s="175">
        <f t="shared" si="92"/>
        <v>0</v>
      </c>
      <c r="AC236" s="175">
        <f t="shared" si="92"/>
        <v>0</v>
      </c>
      <c r="AD236" s="175">
        <f t="shared" si="92"/>
        <v>0</v>
      </c>
      <c r="AE236" s="175">
        <f t="shared" si="92"/>
        <v>0</v>
      </c>
      <c r="AF236" s="175">
        <f t="shared" si="92"/>
        <v>0</v>
      </c>
      <c r="AG236" s="175">
        <f t="shared" si="92"/>
        <v>0</v>
      </c>
      <c r="AH236" s="230">
        <f t="shared" si="92"/>
        <v>0</v>
      </c>
      <c r="AI236" s="230">
        <f t="shared" si="92"/>
        <v>0</v>
      </c>
      <c r="AJ236" s="230">
        <f t="shared" si="92"/>
        <v>0</v>
      </c>
      <c r="AK236" s="193">
        <f t="shared" si="92"/>
        <v>0</v>
      </c>
      <c r="AL236" s="193">
        <f t="shared" si="92"/>
        <v>0</v>
      </c>
      <c r="AM236" s="193">
        <f t="shared" si="92"/>
        <v>0</v>
      </c>
      <c r="AN236" s="193">
        <f t="shared" si="92"/>
        <v>0</v>
      </c>
      <c r="AO236" s="193">
        <f t="shared" si="92"/>
        <v>0</v>
      </c>
      <c r="AP236" s="193">
        <f t="shared" si="92"/>
        <v>0</v>
      </c>
      <c r="AQ236" s="193">
        <f t="shared" si="92"/>
        <v>0</v>
      </c>
      <c r="AR236" s="193">
        <f t="shared" si="92"/>
        <v>0</v>
      </c>
      <c r="AS236" s="193">
        <f t="shared" si="92"/>
        <v>0</v>
      </c>
      <c r="AT236" s="193">
        <f t="shared" si="92"/>
        <v>0</v>
      </c>
      <c r="AU236" s="230">
        <f t="shared" si="92"/>
        <v>0</v>
      </c>
      <c r="AV236" s="328"/>
    </row>
    <row r="237" spans="1:48" ht="15.75" hidden="1" customHeight="1">
      <c r="A237" s="467" t="s">
        <v>166</v>
      </c>
      <c r="B237" s="468"/>
      <c r="C237" s="468"/>
      <c r="D237" s="468"/>
      <c r="E237" s="468"/>
      <c r="F237" s="468"/>
      <c r="G237" s="468"/>
      <c r="H237" s="468"/>
      <c r="I237" s="468"/>
      <c r="J237" s="468"/>
      <c r="K237" s="468"/>
      <c r="L237" s="468"/>
      <c r="M237" s="468"/>
      <c r="N237" s="468"/>
      <c r="O237" s="468"/>
      <c r="P237" s="468"/>
      <c r="Q237" s="468"/>
      <c r="R237" s="468"/>
      <c r="S237" s="468"/>
      <c r="T237" s="468"/>
      <c r="U237" s="468"/>
      <c r="V237" s="468"/>
      <c r="W237" s="469"/>
      <c r="X237" s="469"/>
      <c r="Y237" s="469"/>
      <c r="Z237" s="469"/>
      <c r="AA237" s="469"/>
      <c r="AB237" s="469"/>
      <c r="AC237" s="469"/>
      <c r="AD237" s="469"/>
      <c r="AE237" s="469"/>
      <c r="AF237" s="469"/>
      <c r="AG237" s="469"/>
      <c r="AH237" s="469"/>
      <c r="AI237" s="469"/>
      <c r="AJ237" s="469"/>
      <c r="AK237" s="469"/>
      <c r="AL237" s="469"/>
      <c r="AM237" s="469"/>
      <c r="AN237" s="469"/>
      <c r="AO237" s="469"/>
      <c r="AP237" s="469"/>
      <c r="AQ237" s="469"/>
      <c r="AR237" s="469"/>
      <c r="AS237" s="469"/>
      <c r="AT237" s="469"/>
      <c r="AU237" s="469"/>
      <c r="AV237" s="470"/>
    </row>
    <row r="238" spans="1:48" ht="19.5" customHeight="1">
      <c r="A238" s="525"/>
      <c r="B238" s="474" t="s">
        <v>235</v>
      </c>
      <c r="C238" s="656" t="s">
        <v>95</v>
      </c>
      <c r="D238" s="474" t="s">
        <v>264</v>
      </c>
      <c r="E238" s="476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517">
        <v>2023</v>
      </c>
      <c r="K238" s="517">
        <v>2023</v>
      </c>
      <c r="L238" s="515">
        <v>31.716370000000001</v>
      </c>
      <c r="M238" s="515">
        <f>Q243+R243+S243+T243</f>
        <v>31716</v>
      </c>
      <c r="N238" s="5">
        <v>0</v>
      </c>
      <c r="O238" s="5">
        <v>0</v>
      </c>
      <c r="P238" s="5">
        <v>0</v>
      </c>
      <c r="Q238" s="5">
        <v>0</v>
      </c>
      <c r="R238" s="307">
        <v>0</v>
      </c>
      <c r="S238" s="5">
        <v>0</v>
      </c>
      <c r="T238" s="5">
        <v>0</v>
      </c>
      <c r="U238" s="5">
        <f t="shared" ref="U238:U250" si="93">SUM(N238:T238)</f>
        <v>0</v>
      </c>
      <c r="V238" s="7" t="s">
        <v>3</v>
      </c>
      <c r="W238" s="93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5">
        <v>0</v>
      </c>
      <c r="AI238" s="5">
        <v>0</v>
      </c>
      <c r="AJ238" s="5">
        <v>0</v>
      </c>
      <c r="AK238" s="93">
        <v>0</v>
      </c>
      <c r="AL238" s="93">
        <v>0</v>
      </c>
      <c r="AM238" s="93">
        <v>0</v>
      </c>
      <c r="AN238" s="93">
        <v>0</v>
      </c>
      <c r="AO238" s="93">
        <v>0</v>
      </c>
      <c r="AP238" s="93">
        <v>0</v>
      </c>
      <c r="AQ238" s="93">
        <v>0</v>
      </c>
      <c r="AR238" s="93">
        <v>0</v>
      </c>
      <c r="AS238" s="93">
        <v>0</v>
      </c>
      <c r="AT238" s="93">
        <v>0</v>
      </c>
      <c r="AU238" s="5">
        <v>0</v>
      </c>
      <c r="AV238" s="302"/>
    </row>
    <row r="239" spans="1:48" ht="19.5" customHeight="1">
      <c r="A239" s="526"/>
      <c r="B239" s="474"/>
      <c r="C239" s="656"/>
      <c r="D239" s="474"/>
      <c r="E239" s="476"/>
      <c r="F239" s="6" t="s">
        <v>19</v>
      </c>
      <c r="G239" s="6" t="s">
        <v>22</v>
      </c>
      <c r="H239" s="6" t="s">
        <v>297</v>
      </c>
      <c r="I239" s="6" t="s">
        <v>297</v>
      </c>
      <c r="J239" s="517"/>
      <c r="K239" s="517"/>
      <c r="L239" s="515"/>
      <c r="M239" s="515"/>
      <c r="N239" s="5">
        <v>0</v>
      </c>
      <c r="O239" s="5">
        <v>0</v>
      </c>
      <c r="P239" s="5">
        <v>0</v>
      </c>
      <c r="Q239" s="5">
        <v>0</v>
      </c>
      <c r="R239" s="307">
        <v>31716</v>
      </c>
      <c r="S239" s="5">
        <v>0</v>
      </c>
      <c r="T239" s="5">
        <v>0</v>
      </c>
      <c r="U239" s="5">
        <f t="shared" si="93"/>
        <v>31716</v>
      </c>
      <c r="V239" s="5" t="s">
        <v>8</v>
      </c>
      <c r="W239" s="93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5">
        <v>0</v>
      </c>
      <c r="AI239" s="5">
        <v>0</v>
      </c>
      <c r="AJ239" s="5">
        <v>0</v>
      </c>
      <c r="AK239" s="93">
        <v>0</v>
      </c>
      <c r="AL239" s="93">
        <v>0</v>
      </c>
      <c r="AM239" s="93">
        <v>0</v>
      </c>
      <c r="AN239" s="93">
        <v>0</v>
      </c>
      <c r="AO239" s="93">
        <v>0</v>
      </c>
      <c r="AP239" s="93">
        <v>0</v>
      </c>
      <c r="AQ239" s="93">
        <v>0</v>
      </c>
      <c r="AR239" s="93">
        <v>0</v>
      </c>
      <c r="AS239" s="93">
        <v>0</v>
      </c>
      <c r="AT239" s="93">
        <v>0</v>
      </c>
      <c r="AU239" s="5">
        <v>0</v>
      </c>
      <c r="AV239" s="302"/>
    </row>
    <row r="240" spans="1:48" ht="19.5" customHeight="1">
      <c r="A240" s="526"/>
      <c r="B240" s="474"/>
      <c r="C240" s="656"/>
      <c r="D240" s="474"/>
      <c r="E240" s="476"/>
      <c r="F240" s="476" t="s">
        <v>39</v>
      </c>
      <c r="G240" s="476" t="s">
        <v>21</v>
      </c>
      <c r="H240" s="476" t="s">
        <v>366</v>
      </c>
      <c r="I240" s="476" t="s">
        <v>324</v>
      </c>
      <c r="J240" s="517"/>
      <c r="K240" s="517"/>
      <c r="L240" s="515"/>
      <c r="M240" s="515"/>
      <c r="N240" s="5">
        <v>0</v>
      </c>
      <c r="O240" s="5">
        <v>0</v>
      </c>
      <c r="P240" s="5">
        <v>0</v>
      </c>
      <c r="Q240" s="5">
        <v>0</v>
      </c>
      <c r="R240" s="307">
        <v>0</v>
      </c>
      <c r="S240" s="5">
        <v>0</v>
      </c>
      <c r="T240" s="5">
        <v>0</v>
      </c>
      <c r="U240" s="5">
        <f t="shared" si="93"/>
        <v>0</v>
      </c>
      <c r="V240" s="7" t="s">
        <v>50</v>
      </c>
      <c r="W240" s="93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5">
        <v>0</v>
      </c>
      <c r="AI240" s="5">
        <v>0</v>
      </c>
      <c r="AJ240" s="5">
        <v>0</v>
      </c>
      <c r="AK240" s="93">
        <v>0</v>
      </c>
      <c r="AL240" s="93">
        <v>0</v>
      </c>
      <c r="AM240" s="93">
        <v>0</v>
      </c>
      <c r="AN240" s="93">
        <v>0</v>
      </c>
      <c r="AO240" s="93">
        <v>0</v>
      </c>
      <c r="AP240" s="93">
        <v>0</v>
      </c>
      <c r="AQ240" s="93">
        <v>0</v>
      </c>
      <c r="AR240" s="93">
        <v>0</v>
      </c>
      <c r="AS240" s="93">
        <v>0</v>
      </c>
      <c r="AT240" s="93">
        <v>0</v>
      </c>
      <c r="AU240" s="5">
        <v>0</v>
      </c>
      <c r="AV240" s="302"/>
    </row>
    <row r="241" spans="1:48" ht="19.5" customHeight="1">
      <c r="A241" s="526"/>
      <c r="B241" s="474"/>
      <c r="C241" s="656"/>
      <c r="D241" s="474"/>
      <c r="E241" s="476"/>
      <c r="F241" s="476"/>
      <c r="G241" s="476"/>
      <c r="H241" s="476"/>
      <c r="I241" s="476"/>
      <c r="J241" s="517"/>
      <c r="K241" s="517"/>
      <c r="L241" s="515"/>
      <c r="M241" s="515"/>
      <c r="N241" s="5">
        <v>0</v>
      </c>
      <c r="O241" s="5">
        <v>0</v>
      </c>
      <c r="P241" s="5">
        <v>0</v>
      </c>
      <c r="Q241" s="5">
        <v>0</v>
      </c>
      <c r="R241" s="307">
        <v>0</v>
      </c>
      <c r="S241" s="5">
        <v>0</v>
      </c>
      <c r="T241" s="5">
        <v>0</v>
      </c>
      <c r="U241" s="5">
        <f t="shared" si="93"/>
        <v>0</v>
      </c>
      <c r="V241" s="7" t="s">
        <v>51</v>
      </c>
      <c r="W241" s="93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5">
        <v>0</v>
      </c>
      <c r="AI241" s="5">
        <v>0</v>
      </c>
      <c r="AJ241" s="5">
        <v>0</v>
      </c>
      <c r="AK241" s="93">
        <v>0</v>
      </c>
      <c r="AL241" s="93">
        <v>0</v>
      </c>
      <c r="AM241" s="93">
        <v>0</v>
      </c>
      <c r="AN241" s="93">
        <v>0</v>
      </c>
      <c r="AO241" s="93">
        <v>0</v>
      </c>
      <c r="AP241" s="93">
        <v>0</v>
      </c>
      <c r="AQ241" s="93">
        <v>0</v>
      </c>
      <c r="AR241" s="93">
        <v>0</v>
      </c>
      <c r="AS241" s="93">
        <v>0</v>
      </c>
      <c r="AT241" s="93">
        <v>0</v>
      </c>
      <c r="AU241" s="5">
        <v>0</v>
      </c>
      <c r="AV241" s="302"/>
    </row>
    <row r="242" spans="1:48" ht="18" customHeight="1">
      <c r="A242" s="526"/>
      <c r="B242" s="474"/>
      <c r="C242" s="656"/>
      <c r="D242" s="474"/>
      <c r="E242" s="476"/>
      <c r="F242" s="476"/>
      <c r="G242" s="476"/>
      <c r="H242" s="476"/>
      <c r="I242" s="476"/>
      <c r="J242" s="517"/>
      <c r="K242" s="517"/>
      <c r="L242" s="515"/>
      <c r="M242" s="515"/>
      <c r="N242" s="5">
        <v>0</v>
      </c>
      <c r="O242" s="5">
        <v>0</v>
      </c>
      <c r="P242" s="5">
        <v>0</v>
      </c>
      <c r="Q242" s="5">
        <v>0</v>
      </c>
      <c r="R242" s="307">
        <v>0</v>
      </c>
      <c r="S242" s="5">
        <v>0</v>
      </c>
      <c r="T242" s="5">
        <v>0</v>
      </c>
      <c r="U242" s="5">
        <f t="shared" si="93"/>
        <v>0</v>
      </c>
      <c r="V242" s="7" t="s">
        <v>52</v>
      </c>
      <c r="W242" s="93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5">
        <v>0</v>
      </c>
      <c r="AI242" s="5">
        <v>0</v>
      </c>
      <c r="AJ242" s="5">
        <v>0</v>
      </c>
      <c r="AK242" s="93">
        <v>0</v>
      </c>
      <c r="AL242" s="93">
        <v>0</v>
      </c>
      <c r="AM242" s="93">
        <v>0</v>
      </c>
      <c r="AN242" s="93">
        <v>0</v>
      </c>
      <c r="AO242" s="93">
        <v>0</v>
      </c>
      <c r="AP242" s="93">
        <v>0</v>
      </c>
      <c r="AQ242" s="93">
        <v>0</v>
      </c>
      <c r="AR242" s="93">
        <v>0</v>
      </c>
      <c r="AS242" s="93">
        <v>0</v>
      </c>
      <c r="AT242" s="93">
        <v>0</v>
      </c>
      <c r="AU242" s="5">
        <v>0</v>
      </c>
      <c r="AV242" s="302"/>
    </row>
    <row r="243" spans="1:48" ht="17.25" customHeight="1">
      <c r="A243" s="526"/>
      <c r="B243" s="474"/>
      <c r="C243" s="656"/>
      <c r="D243" s="474"/>
      <c r="E243" s="476"/>
      <c r="F243" s="476"/>
      <c r="G243" s="476"/>
      <c r="H243" s="476"/>
      <c r="I243" s="476"/>
      <c r="J243" s="517"/>
      <c r="K243" s="517"/>
      <c r="L243" s="515"/>
      <c r="M243" s="515"/>
      <c r="N243" s="230">
        <f t="shared" ref="N243:T243" si="94">SUM(N238:N242)</f>
        <v>0</v>
      </c>
      <c r="O243" s="230">
        <f t="shared" si="94"/>
        <v>0</v>
      </c>
      <c r="P243" s="230">
        <f t="shared" si="94"/>
        <v>0</v>
      </c>
      <c r="Q243" s="230">
        <f t="shared" si="94"/>
        <v>0</v>
      </c>
      <c r="R243" s="428">
        <f t="shared" si="94"/>
        <v>31716</v>
      </c>
      <c r="S243" s="230">
        <f t="shared" si="94"/>
        <v>0</v>
      </c>
      <c r="T243" s="230">
        <f t="shared" si="94"/>
        <v>0</v>
      </c>
      <c r="U243" s="231">
        <f t="shared" si="93"/>
        <v>31716</v>
      </c>
      <c r="V243" s="231" t="s">
        <v>11</v>
      </c>
      <c r="W243" s="193">
        <f t="shared" ref="W243:AU243" si="95">SUM(W238:W242)</f>
        <v>0</v>
      </c>
      <c r="X243" s="175">
        <f t="shared" si="95"/>
        <v>0</v>
      </c>
      <c r="Y243" s="175">
        <f t="shared" si="95"/>
        <v>0</v>
      </c>
      <c r="Z243" s="175">
        <f t="shared" si="95"/>
        <v>0</v>
      </c>
      <c r="AA243" s="175">
        <f t="shared" si="95"/>
        <v>0</v>
      </c>
      <c r="AB243" s="175">
        <f t="shared" si="95"/>
        <v>0</v>
      </c>
      <c r="AC243" s="175">
        <f t="shared" si="95"/>
        <v>0</v>
      </c>
      <c r="AD243" s="175">
        <f t="shared" si="95"/>
        <v>0</v>
      </c>
      <c r="AE243" s="175">
        <f t="shared" si="95"/>
        <v>0</v>
      </c>
      <c r="AF243" s="175">
        <f t="shared" si="95"/>
        <v>0</v>
      </c>
      <c r="AG243" s="175">
        <f t="shared" si="95"/>
        <v>0</v>
      </c>
      <c r="AH243" s="230">
        <f t="shared" si="95"/>
        <v>0</v>
      </c>
      <c r="AI243" s="230">
        <f t="shared" si="95"/>
        <v>0</v>
      </c>
      <c r="AJ243" s="230">
        <f t="shared" si="95"/>
        <v>0</v>
      </c>
      <c r="AK243" s="193">
        <f t="shared" si="95"/>
        <v>0</v>
      </c>
      <c r="AL243" s="193">
        <f t="shared" si="95"/>
        <v>0</v>
      </c>
      <c r="AM243" s="193">
        <f t="shared" si="95"/>
        <v>0</v>
      </c>
      <c r="AN243" s="193">
        <f t="shared" si="95"/>
        <v>0</v>
      </c>
      <c r="AO243" s="193">
        <f t="shared" si="95"/>
        <v>0</v>
      </c>
      <c r="AP243" s="193">
        <f t="shared" si="95"/>
        <v>0</v>
      </c>
      <c r="AQ243" s="193">
        <f t="shared" si="95"/>
        <v>0</v>
      </c>
      <c r="AR243" s="193">
        <f t="shared" si="95"/>
        <v>0</v>
      </c>
      <c r="AS243" s="193">
        <f t="shared" si="95"/>
        <v>0</v>
      </c>
      <c r="AT243" s="193">
        <f t="shared" si="95"/>
        <v>0</v>
      </c>
      <c r="AU243" s="230">
        <f t="shared" si="95"/>
        <v>0</v>
      </c>
      <c r="AV243" s="328"/>
    </row>
    <row r="244" spans="1:48" ht="19.5" customHeight="1">
      <c r="A244" s="526"/>
      <c r="B244" s="474" t="s">
        <v>236</v>
      </c>
      <c r="C244" s="656" t="s">
        <v>96</v>
      </c>
      <c r="D244" s="474" t="s">
        <v>264</v>
      </c>
      <c r="E244" s="476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517">
        <v>2023</v>
      </c>
      <c r="K244" s="517">
        <v>2025</v>
      </c>
      <c r="L244" s="515">
        <v>43.993279999999999</v>
      </c>
      <c r="M244" s="515">
        <f>Q250+R250+S250+T250</f>
        <v>3733.3</v>
      </c>
      <c r="N244" s="5">
        <v>0</v>
      </c>
      <c r="O244" s="5">
        <v>0</v>
      </c>
      <c r="P244" s="5">
        <v>0</v>
      </c>
      <c r="Q244" s="5">
        <v>0</v>
      </c>
      <c r="R244" s="307">
        <v>0</v>
      </c>
      <c r="S244" s="5">
        <v>0</v>
      </c>
      <c r="T244" s="5">
        <v>0</v>
      </c>
      <c r="U244" s="5">
        <f t="shared" si="93"/>
        <v>0</v>
      </c>
      <c r="V244" s="7" t="s">
        <v>3</v>
      </c>
      <c r="W244" s="93">
        <v>0</v>
      </c>
      <c r="X244" s="9">
        <f>X245</f>
        <v>3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9">
        <f>AG245</f>
        <v>3</v>
      </c>
      <c r="AH244" s="5">
        <v>0</v>
      </c>
      <c r="AI244" s="5">
        <v>0</v>
      </c>
      <c r="AJ244" s="5">
        <v>0</v>
      </c>
      <c r="AK244" s="93">
        <v>0</v>
      </c>
      <c r="AL244" s="93">
        <v>0</v>
      </c>
      <c r="AM244" s="93">
        <v>0</v>
      </c>
      <c r="AN244" s="93">
        <v>0</v>
      </c>
      <c r="AO244" s="93">
        <v>0</v>
      </c>
      <c r="AP244" s="93">
        <v>0</v>
      </c>
      <c r="AQ244" s="93">
        <v>0</v>
      </c>
      <c r="AR244" s="93">
        <v>0</v>
      </c>
      <c r="AS244" s="93">
        <v>0</v>
      </c>
      <c r="AT244" s="93">
        <v>0</v>
      </c>
      <c r="AU244" s="5">
        <v>0</v>
      </c>
      <c r="AV244" s="302"/>
    </row>
    <row r="245" spans="1:48" ht="19.5" hidden="1" customHeight="1">
      <c r="A245" s="526"/>
      <c r="B245" s="474"/>
      <c r="C245" s="656"/>
      <c r="D245" s="474"/>
      <c r="E245" s="476"/>
      <c r="F245" s="6"/>
      <c r="G245" s="6"/>
      <c r="H245" s="6"/>
      <c r="I245" s="6"/>
      <c r="J245" s="517"/>
      <c r="K245" s="517"/>
      <c r="L245" s="515"/>
      <c r="M245" s="515"/>
      <c r="N245" s="5"/>
      <c r="O245" s="5"/>
      <c r="P245" s="5"/>
      <c r="Q245" s="5"/>
      <c r="R245" s="307"/>
      <c r="S245" s="5"/>
      <c r="T245" s="5"/>
      <c r="U245" s="5"/>
      <c r="V245" s="273" t="s">
        <v>1078</v>
      </c>
      <c r="W245" s="93"/>
      <c r="X245" s="277">
        <v>3</v>
      </c>
      <c r="Y245" s="277"/>
      <c r="Z245" s="277"/>
      <c r="AA245" s="277"/>
      <c r="AB245" s="277"/>
      <c r="AC245" s="277"/>
      <c r="AD245" s="277"/>
      <c r="AE245" s="277"/>
      <c r="AF245" s="277"/>
      <c r="AG245" s="277">
        <v>3</v>
      </c>
      <c r="AH245" s="5"/>
      <c r="AI245" s="5"/>
      <c r="AJ245" s="5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5"/>
      <c r="AV245" s="302"/>
    </row>
    <row r="246" spans="1:48" ht="19.5" customHeight="1">
      <c r="A246" s="526"/>
      <c r="B246" s="474"/>
      <c r="C246" s="656"/>
      <c r="D246" s="474"/>
      <c r="E246" s="476"/>
      <c r="F246" s="6" t="s">
        <v>19</v>
      </c>
      <c r="G246" s="6" t="s">
        <v>22</v>
      </c>
      <c r="H246" s="6" t="s">
        <v>297</v>
      </c>
      <c r="I246" s="6" t="s">
        <v>297</v>
      </c>
      <c r="J246" s="517"/>
      <c r="K246" s="517"/>
      <c r="L246" s="515"/>
      <c r="M246" s="515"/>
      <c r="N246" s="5">
        <v>0</v>
      </c>
      <c r="O246" s="5">
        <v>0</v>
      </c>
      <c r="P246" s="5">
        <v>0</v>
      </c>
      <c r="Q246" s="5">
        <v>0</v>
      </c>
      <c r="R246" s="307">
        <v>0</v>
      </c>
      <c r="S246" s="5">
        <v>0</v>
      </c>
      <c r="T246" s="5">
        <v>0</v>
      </c>
      <c r="U246" s="5">
        <f t="shared" si="93"/>
        <v>0</v>
      </c>
      <c r="V246" s="5" t="s">
        <v>8</v>
      </c>
      <c r="W246" s="93">
        <v>0</v>
      </c>
      <c r="X246" s="9">
        <v>0</v>
      </c>
      <c r="Y246" s="9" t="e">
        <f>#REF!</f>
        <v>#REF!</v>
      </c>
      <c r="Z246" s="9" t="e">
        <f>#REF!</f>
        <v>#REF!</v>
      </c>
      <c r="AA246" s="9" t="e">
        <f>#REF!</f>
        <v>#REF!</v>
      </c>
      <c r="AB246" s="9" t="e">
        <f>#REF!</f>
        <v>#REF!</v>
      </c>
      <c r="AC246" s="9" t="e">
        <f>#REF!</f>
        <v>#REF!</v>
      </c>
      <c r="AD246" s="9" t="e">
        <f>#REF!</f>
        <v>#REF!</v>
      </c>
      <c r="AE246" s="9" t="e">
        <f>#REF!</f>
        <v>#REF!</v>
      </c>
      <c r="AF246" s="9" t="e">
        <f>#REF!</f>
        <v>#REF!</v>
      </c>
      <c r="AG246" s="9">
        <v>0</v>
      </c>
      <c r="AH246" s="93" t="e">
        <f>#REF!</f>
        <v>#REF!</v>
      </c>
      <c r="AI246" s="93" t="e">
        <f>#REF!</f>
        <v>#REF!</v>
      </c>
      <c r="AJ246" s="93" t="e">
        <f>#REF!</f>
        <v>#REF!</v>
      </c>
      <c r="AK246" s="93" t="e">
        <f>#REF!</f>
        <v>#REF!</v>
      </c>
      <c r="AL246" s="93" t="e">
        <f>#REF!</f>
        <v>#REF!</v>
      </c>
      <c r="AM246" s="93" t="e">
        <f>#REF!</f>
        <v>#REF!</v>
      </c>
      <c r="AN246" s="93" t="e">
        <f>#REF!</f>
        <v>#REF!</v>
      </c>
      <c r="AO246" s="93" t="e">
        <f>#REF!</f>
        <v>#REF!</v>
      </c>
      <c r="AP246" s="93" t="e">
        <f>#REF!</f>
        <v>#REF!</v>
      </c>
      <c r="AQ246" s="93">
        <v>0</v>
      </c>
      <c r="AR246" s="93">
        <v>0</v>
      </c>
      <c r="AS246" s="93">
        <v>0</v>
      </c>
      <c r="AT246" s="93">
        <v>0</v>
      </c>
      <c r="AU246" s="5">
        <v>0</v>
      </c>
      <c r="AV246" s="302"/>
    </row>
    <row r="247" spans="1:48" ht="19.5" customHeight="1">
      <c r="A247" s="526"/>
      <c r="B247" s="474"/>
      <c r="C247" s="656"/>
      <c r="D247" s="474"/>
      <c r="E247" s="476"/>
      <c r="F247" s="476" t="s">
        <v>39</v>
      </c>
      <c r="G247" s="476" t="s">
        <v>21</v>
      </c>
      <c r="H247" s="476" t="s">
        <v>366</v>
      </c>
      <c r="I247" s="476" t="s">
        <v>324</v>
      </c>
      <c r="J247" s="517"/>
      <c r="K247" s="517"/>
      <c r="L247" s="515"/>
      <c r="M247" s="515"/>
      <c r="N247" s="5">
        <v>0</v>
      </c>
      <c r="O247" s="5">
        <v>0</v>
      </c>
      <c r="P247" s="5">
        <v>0</v>
      </c>
      <c r="Q247" s="5">
        <v>0</v>
      </c>
      <c r="R247" s="307">
        <v>0</v>
      </c>
      <c r="S247" s="5">
        <v>0</v>
      </c>
      <c r="T247" s="5">
        <v>0</v>
      </c>
      <c r="U247" s="5">
        <f t="shared" si="93"/>
        <v>0</v>
      </c>
      <c r="V247" s="7" t="s">
        <v>50</v>
      </c>
      <c r="W247" s="93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5">
        <v>0</v>
      </c>
      <c r="AI247" s="5">
        <v>0</v>
      </c>
      <c r="AJ247" s="5">
        <v>0</v>
      </c>
      <c r="AK247" s="93">
        <v>0</v>
      </c>
      <c r="AL247" s="93">
        <v>0</v>
      </c>
      <c r="AM247" s="93">
        <v>0</v>
      </c>
      <c r="AN247" s="93">
        <v>0</v>
      </c>
      <c r="AO247" s="93">
        <v>0</v>
      </c>
      <c r="AP247" s="93">
        <v>0</v>
      </c>
      <c r="AQ247" s="93">
        <v>0</v>
      </c>
      <c r="AR247" s="93">
        <v>0</v>
      </c>
      <c r="AS247" s="93">
        <v>0</v>
      </c>
      <c r="AT247" s="93">
        <v>0</v>
      </c>
      <c r="AU247" s="5">
        <v>0</v>
      </c>
      <c r="AV247" s="302"/>
    </row>
    <row r="248" spans="1:48" ht="19.5" customHeight="1">
      <c r="A248" s="526"/>
      <c r="B248" s="474"/>
      <c r="C248" s="656"/>
      <c r="D248" s="474"/>
      <c r="E248" s="476"/>
      <c r="F248" s="476"/>
      <c r="G248" s="476"/>
      <c r="H248" s="476"/>
      <c r="I248" s="476"/>
      <c r="J248" s="517"/>
      <c r="K248" s="517"/>
      <c r="L248" s="515"/>
      <c r="M248" s="515"/>
      <c r="N248" s="5">
        <v>0</v>
      </c>
      <c r="O248" s="5">
        <v>0</v>
      </c>
      <c r="P248" s="5">
        <v>0</v>
      </c>
      <c r="Q248" s="5">
        <v>0</v>
      </c>
      <c r="R248" s="307">
        <v>0</v>
      </c>
      <c r="S248" s="5">
        <v>0</v>
      </c>
      <c r="T248" s="5">
        <v>0</v>
      </c>
      <c r="U248" s="5">
        <f t="shared" si="93"/>
        <v>0</v>
      </c>
      <c r="V248" s="7" t="s">
        <v>51</v>
      </c>
      <c r="W248" s="93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5">
        <v>0</v>
      </c>
      <c r="AI248" s="5">
        <v>0</v>
      </c>
      <c r="AJ248" s="5">
        <v>0</v>
      </c>
      <c r="AK248" s="93">
        <v>0</v>
      </c>
      <c r="AL248" s="93">
        <v>0</v>
      </c>
      <c r="AM248" s="93">
        <v>0</v>
      </c>
      <c r="AN248" s="93">
        <v>0</v>
      </c>
      <c r="AO248" s="93">
        <v>0</v>
      </c>
      <c r="AP248" s="93">
        <v>0</v>
      </c>
      <c r="AQ248" s="93">
        <v>0</v>
      </c>
      <c r="AR248" s="93">
        <v>0</v>
      </c>
      <c r="AS248" s="93">
        <v>0</v>
      </c>
      <c r="AT248" s="93">
        <v>0</v>
      </c>
      <c r="AU248" s="5">
        <v>0</v>
      </c>
      <c r="AV248" s="302"/>
    </row>
    <row r="249" spans="1:48" ht="18" customHeight="1">
      <c r="A249" s="526"/>
      <c r="B249" s="474"/>
      <c r="C249" s="656"/>
      <c r="D249" s="474"/>
      <c r="E249" s="476"/>
      <c r="F249" s="476"/>
      <c r="G249" s="476"/>
      <c r="H249" s="476"/>
      <c r="I249" s="476"/>
      <c r="J249" s="517"/>
      <c r="K249" s="517"/>
      <c r="L249" s="515"/>
      <c r="M249" s="515"/>
      <c r="N249" s="5">
        <v>0</v>
      </c>
      <c r="O249" s="5">
        <v>0</v>
      </c>
      <c r="P249" s="5">
        <v>0</v>
      </c>
      <c r="Q249" s="5">
        <v>0</v>
      </c>
      <c r="R249" s="307">
        <v>3693</v>
      </c>
      <c r="S249" s="5">
        <v>40.299999999999997</v>
      </c>
      <c r="T249" s="5">
        <v>0</v>
      </c>
      <c r="U249" s="5">
        <f t="shared" si="93"/>
        <v>3733.3</v>
      </c>
      <c r="V249" s="7" t="s">
        <v>52</v>
      </c>
      <c r="W249" s="93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5">
        <v>0</v>
      </c>
      <c r="AI249" s="5">
        <v>0</v>
      </c>
      <c r="AJ249" s="5">
        <v>0</v>
      </c>
      <c r="AK249" s="93">
        <v>0</v>
      </c>
      <c r="AL249" s="93">
        <v>0</v>
      </c>
      <c r="AM249" s="93">
        <v>0</v>
      </c>
      <c r="AN249" s="93">
        <v>0</v>
      </c>
      <c r="AO249" s="93">
        <v>0</v>
      </c>
      <c r="AP249" s="93">
        <v>0</v>
      </c>
      <c r="AQ249" s="93">
        <v>0</v>
      </c>
      <c r="AR249" s="93">
        <v>0</v>
      </c>
      <c r="AS249" s="93">
        <v>0</v>
      </c>
      <c r="AT249" s="93">
        <v>0</v>
      </c>
      <c r="AU249" s="5">
        <v>0</v>
      </c>
      <c r="AV249" s="302"/>
    </row>
    <row r="250" spans="1:48" ht="17.25" customHeight="1">
      <c r="A250" s="527"/>
      <c r="B250" s="474"/>
      <c r="C250" s="656"/>
      <c r="D250" s="474"/>
      <c r="E250" s="476"/>
      <c r="F250" s="476"/>
      <c r="G250" s="476"/>
      <c r="H250" s="476"/>
      <c r="I250" s="476"/>
      <c r="J250" s="517"/>
      <c r="K250" s="517"/>
      <c r="L250" s="515"/>
      <c r="M250" s="515"/>
      <c r="N250" s="230">
        <f t="shared" ref="N250:T250" si="96">SUM(N244:N249)</f>
        <v>0</v>
      </c>
      <c r="O250" s="230">
        <f t="shared" si="96"/>
        <v>0</v>
      </c>
      <c r="P250" s="230">
        <f t="shared" si="96"/>
        <v>0</v>
      </c>
      <c r="Q250" s="230">
        <f t="shared" si="96"/>
        <v>0</v>
      </c>
      <c r="R250" s="428">
        <f t="shared" si="96"/>
        <v>3693</v>
      </c>
      <c r="S250" s="230">
        <f t="shared" si="96"/>
        <v>40.299999999999997</v>
      </c>
      <c r="T250" s="230">
        <f t="shared" si="96"/>
        <v>0</v>
      </c>
      <c r="U250" s="231">
        <f t="shared" si="93"/>
        <v>3733.3</v>
      </c>
      <c r="V250" s="231" t="s">
        <v>11</v>
      </c>
      <c r="W250" s="193">
        <f>SUM(W244:W249)</f>
        <v>0</v>
      </c>
      <c r="X250" s="175">
        <f>X244+X246+X247+X248+X249</f>
        <v>3</v>
      </c>
      <c r="Y250" s="175" t="e">
        <f t="shared" ref="Y250:AG250" si="97">Y244+Y246+Y247+Y248+Y249</f>
        <v>#REF!</v>
      </c>
      <c r="Z250" s="175" t="e">
        <f t="shared" si="97"/>
        <v>#REF!</v>
      </c>
      <c r="AA250" s="175" t="e">
        <f t="shared" si="97"/>
        <v>#REF!</v>
      </c>
      <c r="AB250" s="175" t="e">
        <f t="shared" si="97"/>
        <v>#REF!</v>
      </c>
      <c r="AC250" s="175" t="e">
        <f t="shared" si="97"/>
        <v>#REF!</v>
      </c>
      <c r="AD250" s="175" t="e">
        <f t="shared" si="97"/>
        <v>#REF!</v>
      </c>
      <c r="AE250" s="175" t="e">
        <f t="shared" si="97"/>
        <v>#REF!</v>
      </c>
      <c r="AF250" s="175" t="e">
        <f t="shared" si="97"/>
        <v>#REF!</v>
      </c>
      <c r="AG250" s="175">
        <f t="shared" si="97"/>
        <v>3</v>
      </c>
      <c r="AH250" s="193" t="e">
        <f t="shared" ref="AH250:AP250" si="98">AH246</f>
        <v>#REF!</v>
      </c>
      <c r="AI250" s="193" t="e">
        <f t="shared" si="98"/>
        <v>#REF!</v>
      </c>
      <c r="AJ250" s="193" t="e">
        <f t="shared" si="98"/>
        <v>#REF!</v>
      </c>
      <c r="AK250" s="193" t="e">
        <f t="shared" si="98"/>
        <v>#REF!</v>
      </c>
      <c r="AL250" s="193" t="e">
        <f t="shared" si="98"/>
        <v>#REF!</v>
      </c>
      <c r="AM250" s="193" t="e">
        <f t="shared" si="98"/>
        <v>#REF!</v>
      </c>
      <c r="AN250" s="193" t="e">
        <f t="shared" si="98"/>
        <v>#REF!</v>
      </c>
      <c r="AO250" s="193" t="e">
        <f t="shared" si="98"/>
        <v>#REF!</v>
      </c>
      <c r="AP250" s="193" t="e">
        <f t="shared" si="98"/>
        <v>#REF!</v>
      </c>
      <c r="AQ250" s="193">
        <f>SUM(AQ244:AQ249)</f>
        <v>0</v>
      </c>
      <c r="AR250" s="193">
        <f>SUM(AR244:AR249)</f>
        <v>0</v>
      </c>
      <c r="AS250" s="193">
        <f>SUM(AS244:AS249)</f>
        <v>0</v>
      </c>
      <c r="AT250" s="193">
        <f>SUM(AT244:AT249)</f>
        <v>0</v>
      </c>
      <c r="AU250" s="230">
        <f>SUM(AU244:AU249)</f>
        <v>0</v>
      </c>
      <c r="AV250" s="328"/>
    </row>
    <row r="251" spans="1:48" ht="15.75" hidden="1" customHeight="1">
      <c r="A251" s="467" t="s">
        <v>167</v>
      </c>
      <c r="B251" s="468"/>
      <c r="C251" s="468"/>
      <c r="D251" s="468"/>
      <c r="E251" s="468"/>
      <c r="F251" s="468"/>
      <c r="G251" s="468"/>
      <c r="H251" s="468"/>
      <c r="I251" s="468"/>
      <c r="J251" s="468"/>
      <c r="K251" s="468"/>
      <c r="L251" s="468"/>
      <c r="M251" s="468"/>
      <c r="N251" s="468"/>
      <c r="O251" s="468"/>
      <c r="P251" s="468"/>
      <c r="Q251" s="468"/>
      <c r="R251" s="468"/>
      <c r="S251" s="468"/>
      <c r="T251" s="468"/>
      <c r="U251" s="468"/>
      <c r="V251" s="468"/>
      <c r="W251" s="469"/>
      <c r="X251" s="469"/>
      <c r="Y251" s="469"/>
      <c r="Z251" s="469"/>
      <c r="AA251" s="469"/>
      <c r="AB251" s="469"/>
      <c r="AC251" s="469"/>
      <c r="AD251" s="469"/>
      <c r="AE251" s="469"/>
      <c r="AF251" s="469"/>
      <c r="AG251" s="469"/>
      <c r="AH251" s="469"/>
      <c r="AI251" s="469"/>
      <c r="AJ251" s="469"/>
      <c r="AK251" s="469"/>
      <c r="AL251" s="469"/>
      <c r="AM251" s="469"/>
      <c r="AN251" s="469"/>
      <c r="AO251" s="469"/>
      <c r="AP251" s="469"/>
      <c r="AQ251" s="469"/>
      <c r="AR251" s="469"/>
      <c r="AS251" s="469"/>
      <c r="AT251" s="469"/>
      <c r="AU251" s="469"/>
      <c r="AV251" s="470"/>
    </row>
    <row r="252" spans="1:48" ht="19.5" customHeight="1">
      <c r="A252" s="525"/>
      <c r="B252" s="474" t="s">
        <v>237</v>
      </c>
      <c r="C252" s="656" t="s">
        <v>97</v>
      </c>
      <c r="D252" s="474" t="s">
        <v>264</v>
      </c>
      <c r="E252" s="476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517">
        <v>2023</v>
      </c>
      <c r="K252" s="517">
        <v>2024</v>
      </c>
      <c r="L252" s="515">
        <v>1.6612899999999999</v>
      </c>
      <c r="M252" s="515">
        <f>Q257+R257+S257+T257</f>
        <v>651.01129999999989</v>
      </c>
      <c r="N252" s="5">
        <v>0</v>
      </c>
      <c r="O252" s="5">
        <v>0</v>
      </c>
      <c r="P252" s="5">
        <v>0</v>
      </c>
      <c r="Q252" s="5">
        <v>0</v>
      </c>
      <c r="R252" s="307">
        <v>0</v>
      </c>
      <c r="S252" s="5">
        <v>0</v>
      </c>
      <c r="T252" s="5">
        <v>0</v>
      </c>
      <c r="U252" s="5">
        <f t="shared" ref="U252:U257" si="99">SUM(N252:T252)</f>
        <v>0</v>
      </c>
      <c r="V252" s="7" t="s">
        <v>3</v>
      </c>
      <c r="W252" s="93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5">
        <v>0</v>
      </c>
      <c r="AI252" s="5">
        <v>0</v>
      </c>
      <c r="AJ252" s="5">
        <v>0</v>
      </c>
      <c r="AK252" s="93">
        <v>0</v>
      </c>
      <c r="AL252" s="93">
        <v>0</v>
      </c>
      <c r="AM252" s="93">
        <v>0</v>
      </c>
      <c r="AN252" s="93">
        <v>0</v>
      </c>
      <c r="AO252" s="93">
        <v>0</v>
      </c>
      <c r="AP252" s="93">
        <v>0</v>
      </c>
      <c r="AQ252" s="93">
        <v>0</v>
      </c>
      <c r="AR252" s="93">
        <v>0</v>
      </c>
      <c r="AS252" s="93">
        <v>0</v>
      </c>
      <c r="AT252" s="93">
        <v>0</v>
      </c>
      <c r="AU252" s="5">
        <v>0</v>
      </c>
      <c r="AV252" s="302"/>
    </row>
    <row r="253" spans="1:48" ht="19.5" customHeight="1">
      <c r="A253" s="526"/>
      <c r="B253" s="474"/>
      <c r="C253" s="656"/>
      <c r="D253" s="474"/>
      <c r="E253" s="476"/>
      <c r="F253" s="6" t="s">
        <v>19</v>
      </c>
      <c r="G253" s="6" t="s">
        <v>22</v>
      </c>
      <c r="H253" s="6" t="s">
        <v>297</v>
      </c>
      <c r="I253" s="6" t="s">
        <v>297</v>
      </c>
      <c r="J253" s="517"/>
      <c r="K253" s="517"/>
      <c r="L253" s="515"/>
      <c r="M253" s="515"/>
      <c r="N253" s="5">
        <v>0</v>
      </c>
      <c r="O253" s="5">
        <v>0</v>
      </c>
      <c r="P253" s="5">
        <v>0</v>
      </c>
      <c r="Q253" s="5">
        <v>0</v>
      </c>
      <c r="R253" s="307">
        <v>650</v>
      </c>
      <c r="S253" s="5">
        <v>0.50565000000000004</v>
      </c>
      <c r="T253" s="5">
        <v>0.50565000000000004</v>
      </c>
      <c r="U253" s="5">
        <f t="shared" si="99"/>
        <v>651.01129999999989</v>
      </c>
      <c r="V253" s="5" t="s">
        <v>8</v>
      </c>
      <c r="W253" s="93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5">
        <v>0</v>
      </c>
      <c r="AI253" s="5">
        <v>0</v>
      </c>
      <c r="AJ253" s="5">
        <v>0</v>
      </c>
      <c r="AK253" s="93">
        <v>0</v>
      </c>
      <c r="AL253" s="93">
        <v>0</v>
      </c>
      <c r="AM253" s="93">
        <v>0</v>
      </c>
      <c r="AN253" s="93">
        <v>0</v>
      </c>
      <c r="AO253" s="93">
        <v>0</v>
      </c>
      <c r="AP253" s="93">
        <v>0</v>
      </c>
      <c r="AQ253" s="93">
        <v>0</v>
      </c>
      <c r="AR253" s="93">
        <v>0</v>
      </c>
      <c r="AS253" s="93">
        <v>0</v>
      </c>
      <c r="AT253" s="93">
        <v>0</v>
      </c>
      <c r="AU253" s="5">
        <v>0</v>
      </c>
      <c r="AV253" s="302"/>
    </row>
    <row r="254" spans="1:48" ht="19.5" customHeight="1">
      <c r="A254" s="526"/>
      <c r="B254" s="474"/>
      <c r="C254" s="656"/>
      <c r="D254" s="474"/>
      <c r="E254" s="476"/>
      <c r="F254" s="476" t="s">
        <v>39</v>
      </c>
      <c r="G254" s="476" t="s">
        <v>385</v>
      </c>
      <c r="H254" s="476" t="s">
        <v>386</v>
      </c>
      <c r="I254" s="476" t="s">
        <v>387</v>
      </c>
      <c r="J254" s="517"/>
      <c r="K254" s="517"/>
      <c r="L254" s="515"/>
      <c r="M254" s="515"/>
      <c r="N254" s="5">
        <v>0</v>
      </c>
      <c r="O254" s="5">
        <v>0</v>
      </c>
      <c r="P254" s="5">
        <v>0</v>
      </c>
      <c r="Q254" s="5">
        <v>0</v>
      </c>
      <c r="R254" s="307">
        <v>0</v>
      </c>
      <c r="S254" s="5">
        <v>0</v>
      </c>
      <c r="T254" s="5">
        <v>0</v>
      </c>
      <c r="U254" s="5">
        <f t="shared" si="99"/>
        <v>0</v>
      </c>
      <c r="V254" s="7" t="s">
        <v>50</v>
      </c>
      <c r="W254" s="93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5">
        <v>0</v>
      </c>
      <c r="AI254" s="5">
        <v>0</v>
      </c>
      <c r="AJ254" s="5">
        <v>0</v>
      </c>
      <c r="AK254" s="93">
        <v>0</v>
      </c>
      <c r="AL254" s="93">
        <v>0</v>
      </c>
      <c r="AM254" s="93">
        <v>0</v>
      </c>
      <c r="AN254" s="93">
        <v>0</v>
      </c>
      <c r="AO254" s="93">
        <v>0</v>
      </c>
      <c r="AP254" s="93">
        <v>0</v>
      </c>
      <c r="AQ254" s="93">
        <v>0</v>
      </c>
      <c r="AR254" s="93">
        <v>0</v>
      </c>
      <c r="AS254" s="93">
        <v>0</v>
      </c>
      <c r="AT254" s="93">
        <v>0</v>
      </c>
      <c r="AU254" s="5">
        <v>0</v>
      </c>
      <c r="AV254" s="302"/>
    </row>
    <row r="255" spans="1:48" ht="19.5" customHeight="1">
      <c r="A255" s="526"/>
      <c r="B255" s="474"/>
      <c r="C255" s="656"/>
      <c r="D255" s="474"/>
      <c r="E255" s="476"/>
      <c r="F255" s="476"/>
      <c r="G255" s="476"/>
      <c r="H255" s="476"/>
      <c r="I255" s="476"/>
      <c r="J255" s="517"/>
      <c r="K255" s="517"/>
      <c r="L255" s="515"/>
      <c r="M255" s="515"/>
      <c r="N255" s="5">
        <v>0</v>
      </c>
      <c r="O255" s="5">
        <v>0</v>
      </c>
      <c r="P255" s="5">
        <v>0</v>
      </c>
      <c r="Q255" s="5">
        <v>0</v>
      </c>
      <c r="R255" s="307">
        <v>0</v>
      </c>
      <c r="S255" s="5">
        <v>0</v>
      </c>
      <c r="T255" s="5">
        <v>0</v>
      </c>
      <c r="U255" s="5">
        <f t="shared" si="99"/>
        <v>0</v>
      </c>
      <c r="V255" s="7" t="s">
        <v>51</v>
      </c>
      <c r="W255" s="93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5">
        <v>0</v>
      </c>
      <c r="AI255" s="5">
        <v>0</v>
      </c>
      <c r="AJ255" s="5">
        <v>0</v>
      </c>
      <c r="AK255" s="93">
        <v>0</v>
      </c>
      <c r="AL255" s="93">
        <v>0</v>
      </c>
      <c r="AM255" s="93">
        <v>0</v>
      </c>
      <c r="AN255" s="93">
        <v>0</v>
      </c>
      <c r="AO255" s="93">
        <v>0</v>
      </c>
      <c r="AP255" s="93">
        <v>0</v>
      </c>
      <c r="AQ255" s="93">
        <v>0</v>
      </c>
      <c r="AR255" s="93">
        <v>0</v>
      </c>
      <c r="AS255" s="93">
        <v>0</v>
      </c>
      <c r="AT255" s="93">
        <v>0</v>
      </c>
      <c r="AU255" s="5">
        <v>0</v>
      </c>
      <c r="AV255" s="302"/>
    </row>
    <row r="256" spans="1:48" ht="18" customHeight="1">
      <c r="A256" s="526"/>
      <c r="B256" s="474"/>
      <c r="C256" s="656"/>
      <c r="D256" s="474"/>
      <c r="E256" s="476"/>
      <c r="F256" s="476"/>
      <c r="G256" s="476"/>
      <c r="H256" s="476"/>
      <c r="I256" s="476"/>
      <c r="J256" s="517"/>
      <c r="K256" s="517"/>
      <c r="L256" s="515"/>
      <c r="M256" s="515"/>
      <c r="N256" s="5">
        <v>0</v>
      </c>
      <c r="O256" s="5">
        <v>0</v>
      </c>
      <c r="P256" s="5">
        <v>0</v>
      </c>
      <c r="Q256" s="5">
        <v>0</v>
      </c>
      <c r="R256" s="307">
        <v>0</v>
      </c>
      <c r="S256" s="5">
        <v>0</v>
      </c>
      <c r="T256" s="5">
        <v>0</v>
      </c>
      <c r="U256" s="5">
        <f t="shared" si="99"/>
        <v>0</v>
      </c>
      <c r="V256" s="7" t="s">
        <v>52</v>
      </c>
      <c r="W256" s="93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5">
        <v>0</v>
      </c>
      <c r="AI256" s="5">
        <v>0</v>
      </c>
      <c r="AJ256" s="5">
        <v>0</v>
      </c>
      <c r="AK256" s="93">
        <v>0</v>
      </c>
      <c r="AL256" s="93">
        <v>0</v>
      </c>
      <c r="AM256" s="93">
        <v>0</v>
      </c>
      <c r="AN256" s="93">
        <v>0</v>
      </c>
      <c r="AO256" s="93">
        <v>0</v>
      </c>
      <c r="AP256" s="93">
        <v>0</v>
      </c>
      <c r="AQ256" s="93">
        <v>0</v>
      </c>
      <c r="AR256" s="93">
        <v>0</v>
      </c>
      <c r="AS256" s="93">
        <v>0</v>
      </c>
      <c r="AT256" s="93">
        <v>0</v>
      </c>
      <c r="AU256" s="5">
        <v>0</v>
      </c>
      <c r="AV256" s="302"/>
    </row>
    <row r="257" spans="1:48" ht="17.25" customHeight="1">
      <c r="A257" s="527"/>
      <c r="B257" s="535"/>
      <c r="C257" s="656"/>
      <c r="D257" s="535"/>
      <c r="E257" s="538"/>
      <c r="F257" s="538"/>
      <c r="G257" s="538"/>
      <c r="H257" s="538"/>
      <c r="I257" s="538"/>
      <c r="J257" s="532"/>
      <c r="K257" s="532"/>
      <c r="L257" s="541"/>
      <c r="M257" s="541"/>
      <c r="N257" s="230">
        <f t="shared" ref="N257:T257" si="100">SUM(N252:N256)</f>
        <v>0</v>
      </c>
      <c r="O257" s="230">
        <f t="shared" si="100"/>
        <v>0</v>
      </c>
      <c r="P257" s="230">
        <f t="shared" si="100"/>
        <v>0</v>
      </c>
      <c r="Q257" s="230">
        <f t="shared" si="100"/>
        <v>0</v>
      </c>
      <c r="R257" s="428">
        <f t="shared" si="100"/>
        <v>650</v>
      </c>
      <c r="S257" s="230">
        <f t="shared" si="100"/>
        <v>0.50565000000000004</v>
      </c>
      <c r="T257" s="230">
        <f t="shared" si="100"/>
        <v>0.50565000000000004</v>
      </c>
      <c r="U257" s="231">
        <f t="shared" si="99"/>
        <v>651.01129999999989</v>
      </c>
      <c r="V257" s="231" t="s">
        <v>11</v>
      </c>
      <c r="W257" s="193">
        <f t="shared" ref="W257:AU257" si="101">SUM(W252:W256)</f>
        <v>0</v>
      </c>
      <c r="X257" s="175">
        <f t="shared" si="101"/>
        <v>0</v>
      </c>
      <c r="Y257" s="175">
        <f t="shared" si="101"/>
        <v>0</v>
      </c>
      <c r="Z257" s="175">
        <f t="shared" si="101"/>
        <v>0</v>
      </c>
      <c r="AA257" s="175">
        <f t="shared" si="101"/>
        <v>0</v>
      </c>
      <c r="AB257" s="175">
        <f t="shared" si="101"/>
        <v>0</v>
      </c>
      <c r="AC257" s="175">
        <f t="shared" si="101"/>
        <v>0</v>
      </c>
      <c r="AD257" s="175">
        <f t="shared" si="101"/>
        <v>0</v>
      </c>
      <c r="AE257" s="175">
        <f t="shared" si="101"/>
        <v>0</v>
      </c>
      <c r="AF257" s="175">
        <f t="shared" si="101"/>
        <v>0</v>
      </c>
      <c r="AG257" s="175">
        <f t="shared" si="101"/>
        <v>0</v>
      </c>
      <c r="AH257" s="230">
        <f t="shared" si="101"/>
        <v>0</v>
      </c>
      <c r="AI257" s="230">
        <f t="shared" si="101"/>
        <v>0</v>
      </c>
      <c r="AJ257" s="230">
        <f t="shared" si="101"/>
        <v>0</v>
      </c>
      <c r="AK257" s="193">
        <f t="shared" si="101"/>
        <v>0</v>
      </c>
      <c r="AL257" s="193">
        <f t="shared" si="101"/>
        <v>0</v>
      </c>
      <c r="AM257" s="193">
        <f t="shared" si="101"/>
        <v>0</v>
      </c>
      <c r="AN257" s="193">
        <f t="shared" si="101"/>
        <v>0</v>
      </c>
      <c r="AO257" s="193">
        <f t="shared" si="101"/>
        <v>0</v>
      </c>
      <c r="AP257" s="193">
        <f t="shared" si="101"/>
        <v>0</v>
      </c>
      <c r="AQ257" s="193">
        <f t="shared" si="101"/>
        <v>0</v>
      </c>
      <c r="AR257" s="193">
        <f t="shared" si="101"/>
        <v>0</v>
      </c>
      <c r="AS257" s="193">
        <f t="shared" si="101"/>
        <v>0</v>
      </c>
      <c r="AT257" s="193">
        <f t="shared" si="101"/>
        <v>0</v>
      </c>
      <c r="AU257" s="230">
        <f t="shared" si="101"/>
        <v>0</v>
      </c>
      <c r="AV257" s="328"/>
    </row>
    <row r="258" spans="1:48" ht="17.25" hidden="1" customHeight="1">
      <c r="A258" s="542" t="s">
        <v>44</v>
      </c>
      <c r="B258" s="543"/>
      <c r="C258" s="543"/>
      <c r="D258" s="543"/>
      <c r="E258" s="543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426"/>
      <c r="S258" s="20"/>
      <c r="T258" s="20"/>
      <c r="U258" s="20"/>
      <c r="V258" s="12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88"/>
      <c r="AI258" s="188"/>
      <c r="AJ258" s="188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88"/>
      <c r="AV258" s="302"/>
    </row>
    <row r="259" spans="1:48" ht="17.25" hidden="1" customHeight="1">
      <c r="A259" s="542"/>
      <c r="B259" s="543"/>
      <c r="C259" s="543"/>
      <c r="D259" s="543"/>
      <c r="E259" s="543"/>
      <c r="F259" s="11"/>
      <c r="G259" s="11"/>
      <c r="H259" s="11"/>
      <c r="I259" s="11"/>
      <c r="J259" s="11"/>
      <c r="K259" s="11"/>
      <c r="L259" s="8"/>
      <c r="M259" s="8"/>
      <c r="N259" s="9">
        <f t="shared" ref="N259:T259" si="102">N15+N21+N28+N34+N41+N48+N60+N67+N77+N83+N91+N97+N104+N110+N116+N122+N128+N134+N141+N147+N155+N162+N168+N174+N181+N190+N200+N207+N213+N219+N225+N231+N238+N244+N252</f>
        <v>0</v>
      </c>
      <c r="O259" s="9">
        <f t="shared" si="102"/>
        <v>0</v>
      </c>
      <c r="P259" s="9">
        <f t="shared" si="102"/>
        <v>7.1999999999999998E-3</v>
      </c>
      <c r="Q259" s="9">
        <f t="shared" si="102"/>
        <v>1.0231399999999999</v>
      </c>
      <c r="R259" s="307">
        <f t="shared" si="102"/>
        <v>12053.5</v>
      </c>
      <c r="S259" s="9">
        <f t="shared" si="102"/>
        <v>3.7270799999999999</v>
      </c>
      <c r="T259" s="9">
        <f t="shared" si="102"/>
        <v>3.72648</v>
      </c>
      <c r="U259" s="9">
        <f t="shared" ref="U259:U265" si="103">SUM(N259:T259)</f>
        <v>12061.983899999999</v>
      </c>
      <c r="V259" s="13" t="s">
        <v>3</v>
      </c>
      <c r="W259" s="93">
        <f t="shared" ref="W259:AU259" si="104">W15+W21+W28+W34+W41+W48+W60+W67+W77+W83+W91+W97+W104+W110+W116+W122+W128+W134+W141+W147+W155+W162+W168+W174+W181+W190+W200+W207+W213+W219+W225+W231+W238+W244+W252</f>
        <v>1023.14</v>
      </c>
      <c r="X259" s="93">
        <f t="shared" si="104"/>
        <v>3</v>
      </c>
      <c r="Y259" s="93">
        <f t="shared" si="104"/>
        <v>0</v>
      </c>
      <c r="Z259" s="93">
        <f t="shared" si="104"/>
        <v>0</v>
      </c>
      <c r="AA259" s="93">
        <f t="shared" si="104"/>
        <v>0</v>
      </c>
      <c r="AB259" s="93">
        <f t="shared" si="104"/>
        <v>0</v>
      </c>
      <c r="AC259" s="93">
        <f t="shared" si="104"/>
        <v>0</v>
      </c>
      <c r="AD259" s="93">
        <f t="shared" si="104"/>
        <v>0</v>
      </c>
      <c r="AE259" s="93">
        <f t="shared" si="104"/>
        <v>0</v>
      </c>
      <c r="AF259" s="93">
        <f t="shared" si="104"/>
        <v>0</v>
      </c>
      <c r="AG259" s="93">
        <f t="shared" si="104"/>
        <v>3</v>
      </c>
      <c r="AH259" s="9">
        <f t="shared" si="104"/>
        <v>0</v>
      </c>
      <c r="AI259" s="9">
        <f t="shared" si="104"/>
        <v>0</v>
      </c>
      <c r="AJ259" s="9">
        <f t="shared" si="104"/>
        <v>0</v>
      </c>
      <c r="AK259" s="93">
        <f t="shared" si="104"/>
        <v>0</v>
      </c>
      <c r="AL259" s="93">
        <f t="shared" si="104"/>
        <v>0</v>
      </c>
      <c r="AM259" s="93">
        <f t="shared" si="104"/>
        <v>0</v>
      </c>
      <c r="AN259" s="93">
        <f t="shared" si="104"/>
        <v>0</v>
      </c>
      <c r="AO259" s="93">
        <f t="shared" si="104"/>
        <v>0</v>
      </c>
      <c r="AP259" s="93">
        <f t="shared" si="104"/>
        <v>0</v>
      </c>
      <c r="AQ259" s="93">
        <f t="shared" si="104"/>
        <v>0</v>
      </c>
      <c r="AR259" s="93">
        <f t="shared" si="104"/>
        <v>0</v>
      </c>
      <c r="AS259" s="93">
        <f t="shared" si="104"/>
        <v>0</v>
      </c>
      <c r="AT259" s="93">
        <f t="shared" si="104"/>
        <v>0</v>
      </c>
      <c r="AU259" s="9">
        <f t="shared" si="104"/>
        <v>0</v>
      </c>
      <c r="AV259" s="302"/>
    </row>
    <row r="260" spans="1:48" ht="17.25" hidden="1" customHeight="1">
      <c r="A260" s="542"/>
      <c r="B260" s="543"/>
      <c r="C260" s="543"/>
      <c r="D260" s="543"/>
      <c r="E260" s="543"/>
      <c r="F260" s="11"/>
      <c r="G260" s="11"/>
      <c r="H260" s="11"/>
      <c r="I260" s="11"/>
      <c r="J260" s="11"/>
      <c r="K260" s="11"/>
      <c r="L260" s="20"/>
      <c r="M260" s="20"/>
      <c r="N260" s="9">
        <f t="shared" ref="N260:T260" si="105">N16+N22+N29+N35+N42+N49+N61+N68+N78+N84+N92+N98+N105+N111+N117+N123+N129+N135+N142+N148+N156+N163+N169+N175+N182+N191+N201+N208+N214+N220+N226+N232+N239+N246+N253</f>
        <v>92.684110000000004</v>
      </c>
      <c r="O260" s="9">
        <f t="shared" si="105"/>
        <v>13.77323</v>
      </c>
      <c r="P260" s="9">
        <f t="shared" si="105"/>
        <v>12.942970000000001</v>
      </c>
      <c r="Q260" s="9">
        <f t="shared" si="105"/>
        <v>172.2159</v>
      </c>
      <c r="R260" s="307">
        <f t="shared" si="105"/>
        <v>264165</v>
      </c>
      <c r="S260" s="9">
        <f t="shared" si="105"/>
        <v>119.20491000000001</v>
      </c>
      <c r="T260" s="9">
        <f t="shared" si="105"/>
        <v>119.10493000000001</v>
      </c>
      <c r="U260" s="9">
        <f t="shared" si="103"/>
        <v>264694.92604999995</v>
      </c>
      <c r="V260" s="16" t="s">
        <v>8</v>
      </c>
      <c r="W260" s="93">
        <f t="shared" ref="W260:AU260" si="106">W16+W22+W29+W35+W42+W49+W61+W68+W78+W84+W92+W98+W105+W111+W117+W123+W129+W135+W142+W148+W156+W163+W169+W175+W182+W191+W201+W208+W214+W220+W226+W232+W239+W246+W253</f>
        <v>172315.9</v>
      </c>
      <c r="X260" s="93">
        <f t="shared" si="106"/>
        <v>53961.995000000003</v>
      </c>
      <c r="Y260" s="93" t="e">
        <f t="shared" si="106"/>
        <v>#REF!</v>
      </c>
      <c r="Z260" s="93" t="e">
        <f t="shared" si="106"/>
        <v>#REF!</v>
      </c>
      <c r="AA260" s="93" t="e">
        <f t="shared" si="106"/>
        <v>#REF!</v>
      </c>
      <c r="AB260" s="93" t="e">
        <f t="shared" si="106"/>
        <v>#REF!</v>
      </c>
      <c r="AC260" s="93" t="e">
        <f t="shared" si="106"/>
        <v>#REF!</v>
      </c>
      <c r="AD260" s="93" t="e">
        <f t="shared" si="106"/>
        <v>#REF!</v>
      </c>
      <c r="AE260" s="93" t="e">
        <f t="shared" si="106"/>
        <v>#REF!</v>
      </c>
      <c r="AF260" s="93" t="e">
        <f t="shared" si="106"/>
        <v>#REF!</v>
      </c>
      <c r="AG260" s="93">
        <f t="shared" si="106"/>
        <v>2909.4080000000004</v>
      </c>
      <c r="AH260" s="9" t="e">
        <f t="shared" si="106"/>
        <v>#REF!</v>
      </c>
      <c r="AI260" s="9" t="e">
        <f t="shared" si="106"/>
        <v>#REF!</v>
      </c>
      <c r="AJ260" s="9" t="e">
        <f t="shared" si="106"/>
        <v>#REF!</v>
      </c>
      <c r="AK260" s="93" t="e">
        <f t="shared" si="106"/>
        <v>#REF!</v>
      </c>
      <c r="AL260" s="93" t="e">
        <f t="shared" si="106"/>
        <v>#REF!</v>
      </c>
      <c r="AM260" s="93" t="e">
        <f t="shared" si="106"/>
        <v>#REF!</v>
      </c>
      <c r="AN260" s="93" t="e">
        <f t="shared" si="106"/>
        <v>#REF!</v>
      </c>
      <c r="AO260" s="93" t="e">
        <f t="shared" si="106"/>
        <v>#REF!</v>
      </c>
      <c r="AP260" s="93" t="e">
        <f t="shared" si="106"/>
        <v>#REF!</v>
      </c>
      <c r="AQ260" s="93">
        <f t="shared" si="106"/>
        <v>0</v>
      </c>
      <c r="AR260" s="93">
        <f t="shared" si="106"/>
        <v>0</v>
      </c>
      <c r="AS260" s="93">
        <f t="shared" si="106"/>
        <v>0</v>
      </c>
      <c r="AT260" s="93">
        <f t="shared" si="106"/>
        <v>0</v>
      </c>
      <c r="AU260" s="9">
        <f t="shared" si="106"/>
        <v>0</v>
      </c>
      <c r="AV260" s="302"/>
    </row>
    <row r="261" spans="1:48" ht="17.25" hidden="1" customHeight="1">
      <c r="A261" s="542"/>
      <c r="B261" s="543"/>
      <c r="C261" s="543"/>
      <c r="D261" s="543"/>
      <c r="E261" s="543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307">
        <f t="shared" si="107"/>
        <v>73918</v>
      </c>
      <c r="S261" s="9">
        <f t="shared" si="107"/>
        <v>58.198</v>
      </c>
      <c r="T261" s="9">
        <f t="shared" si="107"/>
        <v>58.198</v>
      </c>
      <c r="U261" s="9">
        <f t="shared" si="103"/>
        <v>74034.396000000008</v>
      </c>
      <c r="V261" s="13" t="s">
        <v>50</v>
      </c>
      <c r="W261" s="93">
        <f t="shared" ref="W261:AU261" si="108">W17+W23+W30+W36+W43+W50+W62+W69+W79+W86+W93+W99+W106+W112+W118+W124+W130+W136+W143+W149+W157+W164+W170+W177+W186+W196+W202+W209+W215+W221+W227+W233+W240+W247+W254</f>
        <v>0</v>
      </c>
      <c r="X261" s="93">
        <f t="shared" si="108"/>
        <v>0</v>
      </c>
      <c r="Y261" s="93">
        <f t="shared" si="108"/>
        <v>0</v>
      </c>
      <c r="Z261" s="93">
        <f t="shared" si="108"/>
        <v>0</v>
      </c>
      <c r="AA261" s="93">
        <f t="shared" si="108"/>
        <v>0</v>
      </c>
      <c r="AB261" s="93">
        <f t="shared" si="108"/>
        <v>0</v>
      </c>
      <c r="AC261" s="93">
        <f t="shared" si="108"/>
        <v>0</v>
      </c>
      <c r="AD261" s="93">
        <f t="shared" si="108"/>
        <v>0</v>
      </c>
      <c r="AE261" s="93">
        <f t="shared" si="108"/>
        <v>0</v>
      </c>
      <c r="AF261" s="93">
        <f t="shared" si="108"/>
        <v>0</v>
      </c>
      <c r="AG261" s="93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93">
        <f t="shared" si="108"/>
        <v>0</v>
      </c>
      <c r="AL261" s="93">
        <f t="shared" si="108"/>
        <v>0</v>
      </c>
      <c r="AM261" s="93">
        <f t="shared" si="108"/>
        <v>0</v>
      </c>
      <c r="AN261" s="93">
        <f t="shared" si="108"/>
        <v>0</v>
      </c>
      <c r="AO261" s="93">
        <f t="shared" si="108"/>
        <v>0</v>
      </c>
      <c r="AP261" s="93">
        <f t="shared" si="108"/>
        <v>0</v>
      </c>
      <c r="AQ261" s="93">
        <f t="shared" si="108"/>
        <v>0</v>
      </c>
      <c r="AR261" s="93">
        <f t="shared" si="108"/>
        <v>0</v>
      </c>
      <c r="AS261" s="93">
        <f t="shared" si="108"/>
        <v>0</v>
      </c>
      <c r="AT261" s="93">
        <f t="shared" si="108"/>
        <v>0</v>
      </c>
      <c r="AU261" s="9">
        <f t="shared" si="108"/>
        <v>0</v>
      </c>
      <c r="AV261" s="302"/>
    </row>
    <row r="262" spans="1:48" ht="17.25" hidden="1" customHeight="1">
      <c r="A262" s="542"/>
      <c r="B262" s="543"/>
      <c r="C262" s="543"/>
      <c r="D262" s="543"/>
      <c r="E262" s="543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307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3"/>
        <v>0</v>
      </c>
      <c r="V262" s="13" t="s">
        <v>51</v>
      </c>
      <c r="W262" s="93">
        <f t="shared" ref="W262:AU262" si="109">W18+W24+W31+W37+W44+W51+W63+W70+W80+W87+W94+W100+W107+W113+W119+W125+W131+W137+W144+W150+W158+W165+W171+W178+W187+W197+W203+W210+W216+W222+W228+W234+W241+W248+W255</f>
        <v>0</v>
      </c>
      <c r="X262" s="93">
        <f t="shared" si="109"/>
        <v>0</v>
      </c>
      <c r="Y262" s="93">
        <f t="shared" si="109"/>
        <v>0</v>
      </c>
      <c r="Z262" s="93">
        <f t="shared" si="109"/>
        <v>0</v>
      </c>
      <c r="AA262" s="93">
        <f t="shared" si="109"/>
        <v>0</v>
      </c>
      <c r="AB262" s="93">
        <f t="shared" si="109"/>
        <v>0</v>
      </c>
      <c r="AC262" s="93">
        <f t="shared" si="109"/>
        <v>0</v>
      </c>
      <c r="AD262" s="93">
        <f t="shared" si="109"/>
        <v>0</v>
      </c>
      <c r="AE262" s="93">
        <f t="shared" si="109"/>
        <v>0</v>
      </c>
      <c r="AF262" s="93">
        <f t="shared" si="109"/>
        <v>0</v>
      </c>
      <c r="AG262" s="93">
        <f t="shared" si="109"/>
        <v>0</v>
      </c>
      <c r="AH262" s="9">
        <f t="shared" si="109"/>
        <v>0</v>
      </c>
      <c r="AI262" s="9">
        <f t="shared" si="109"/>
        <v>0</v>
      </c>
      <c r="AJ262" s="9">
        <f t="shared" si="109"/>
        <v>0</v>
      </c>
      <c r="AK262" s="93">
        <f t="shared" si="109"/>
        <v>0</v>
      </c>
      <c r="AL262" s="93">
        <f t="shared" si="109"/>
        <v>0</v>
      </c>
      <c r="AM262" s="93">
        <f t="shared" si="109"/>
        <v>0</v>
      </c>
      <c r="AN262" s="93">
        <f t="shared" si="109"/>
        <v>0</v>
      </c>
      <c r="AO262" s="93">
        <f t="shared" si="109"/>
        <v>0</v>
      </c>
      <c r="AP262" s="93">
        <f t="shared" si="109"/>
        <v>0</v>
      </c>
      <c r="AQ262" s="93">
        <f t="shared" si="109"/>
        <v>0</v>
      </c>
      <c r="AR262" s="93">
        <f t="shared" si="109"/>
        <v>0</v>
      </c>
      <c r="AS262" s="93">
        <f t="shared" si="109"/>
        <v>0</v>
      </c>
      <c r="AT262" s="93">
        <f t="shared" si="109"/>
        <v>0</v>
      </c>
      <c r="AU262" s="9">
        <f t="shared" si="109"/>
        <v>0</v>
      </c>
      <c r="AV262" s="302"/>
    </row>
    <row r="263" spans="1:48" ht="17.25" hidden="1" customHeight="1">
      <c r="A263" s="542"/>
      <c r="B263" s="543"/>
      <c r="C263" s="543"/>
      <c r="D263" s="543"/>
      <c r="E263" s="543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307">
        <f t="shared" si="107"/>
        <v>426810</v>
      </c>
      <c r="S263" s="9">
        <f t="shared" si="107"/>
        <v>698.72804999999994</v>
      </c>
      <c r="T263" s="9">
        <f t="shared" si="107"/>
        <v>0</v>
      </c>
      <c r="U263" s="9">
        <f t="shared" si="103"/>
        <v>427682.96614999999</v>
      </c>
      <c r="V263" s="13" t="s">
        <v>52</v>
      </c>
      <c r="W263" s="93">
        <f t="shared" ref="W263:AU263" si="110">W19+W25+W32+W38+W45+W52+W64+W71+W81+W88+W95+W101+W108+W114+W120+W126+W132+W138+W145+W151+W159+W166+W172+W179+W188+W198+W204+W211+W217+W223+W229+W235+W242+W249+W256</f>
        <v>2234.2800000000002</v>
      </c>
      <c r="X263" s="93">
        <f t="shared" si="110"/>
        <v>11.55</v>
      </c>
      <c r="Y263" s="93">
        <f t="shared" si="110"/>
        <v>0</v>
      </c>
      <c r="Z263" s="93">
        <f t="shared" si="110"/>
        <v>0</v>
      </c>
      <c r="AA263" s="93">
        <f t="shared" si="110"/>
        <v>0</v>
      </c>
      <c r="AB263" s="93">
        <f t="shared" si="110"/>
        <v>0</v>
      </c>
      <c r="AC263" s="93">
        <f t="shared" si="110"/>
        <v>0</v>
      </c>
      <c r="AD263" s="93">
        <f t="shared" si="110"/>
        <v>0</v>
      </c>
      <c r="AE263" s="93">
        <f t="shared" si="110"/>
        <v>0</v>
      </c>
      <c r="AF263" s="93">
        <f t="shared" si="110"/>
        <v>0</v>
      </c>
      <c r="AG263" s="93">
        <f t="shared" si="110"/>
        <v>0</v>
      </c>
      <c r="AH263" s="9">
        <f t="shared" si="110"/>
        <v>0</v>
      </c>
      <c r="AI263" s="9">
        <f t="shared" si="110"/>
        <v>0</v>
      </c>
      <c r="AJ263" s="9">
        <f t="shared" si="110"/>
        <v>0</v>
      </c>
      <c r="AK263" s="93">
        <f t="shared" si="110"/>
        <v>11.5</v>
      </c>
      <c r="AL263" s="93">
        <f t="shared" si="110"/>
        <v>0</v>
      </c>
      <c r="AM263" s="93">
        <f t="shared" si="110"/>
        <v>0</v>
      </c>
      <c r="AN263" s="93">
        <f t="shared" si="110"/>
        <v>0</v>
      </c>
      <c r="AO263" s="93">
        <f t="shared" si="110"/>
        <v>0</v>
      </c>
      <c r="AP263" s="93">
        <f t="shared" si="110"/>
        <v>0</v>
      </c>
      <c r="AQ263" s="93">
        <f t="shared" si="110"/>
        <v>0</v>
      </c>
      <c r="AR263" s="93">
        <f t="shared" si="110"/>
        <v>0</v>
      </c>
      <c r="AS263" s="93">
        <f t="shared" si="110"/>
        <v>0</v>
      </c>
      <c r="AT263" s="93">
        <f t="shared" si="110"/>
        <v>0</v>
      </c>
      <c r="AU263" s="9">
        <f t="shared" si="110"/>
        <v>0</v>
      </c>
      <c r="AV263" s="302"/>
    </row>
    <row r="264" spans="1:48" ht="17.25" hidden="1" customHeight="1">
      <c r="A264" s="18"/>
      <c r="B264" s="19"/>
      <c r="C264" s="357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 t="shared" ref="N264:T264" si="111">N160</f>
        <v>348.94119000000001</v>
      </c>
      <c r="O264" s="9">
        <f t="shared" si="111"/>
        <v>196.47309999999999</v>
      </c>
      <c r="P264" s="9">
        <f t="shared" si="111"/>
        <v>0</v>
      </c>
      <c r="Q264" s="9">
        <f t="shared" si="111"/>
        <v>0</v>
      </c>
      <c r="R264" s="307">
        <f t="shared" si="111"/>
        <v>0</v>
      </c>
      <c r="S264" s="9">
        <f t="shared" si="111"/>
        <v>0</v>
      </c>
      <c r="T264" s="9">
        <f t="shared" si="111"/>
        <v>0</v>
      </c>
      <c r="U264" s="9">
        <f t="shared" si="103"/>
        <v>545.41428999999994</v>
      </c>
      <c r="V264" s="13" t="s">
        <v>202</v>
      </c>
      <c r="W264" s="93">
        <f t="shared" ref="W264:AU264" si="112">W160</f>
        <v>0</v>
      </c>
      <c r="X264" s="93">
        <f t="shared" si="112"/>
        <v>0</v>
      </c>
      <c r="Y264" s="93">
        <f t="shared" si="112"/>
        <v>0</v>
      </c>
      <c r="Z264" s="93">
        <f t="shared" si="112"/>
        <v>0</v>
      </c>
      <c r="AA264" s="93">
        <f t="shared" si="112"/>
        <v>0</v>
      </c>
      <c r="AB264" s="93">
        <f t="shared" si="112"/>
        <v>0</v>
      </c>
      <c r="AC264" s="93">
        <f t="shared" si="112"/>
        <v>0</v>
      </c>
      <c r="AD264" s="93">
        <f t="shared" si="112"/>
        <v>0</v>
      </c>
      <c r="AE264" s="93">
        <f t="shared" si="112"/>
        <v>0</v>
      </c>
      <c r="AF264" s="93">
        <f t="shared" si="112"/>
        <v>0</v>
      </c>
      <c r="AG264" s="93">
        <f t="shared" si="112"/>
        <v>0</v>
      </c>
      <c r="AH264" s="9">
        <f t="shared" si="112"/>
        <v>0</v>
      </c>
      <c r="AI264" s="9">
        <f t="shared" si="112"/>
        <v>0</v>
      </c>
      <c r="AJ264" s="9">
        <f t="shared" si="112"/>
        <v>0</v>
      </c>
      <c r="AK264" s="93">
        <f t="shared" si="112"/>
        <v>0</v>
      </c>
      <c r="AL264" s="93">
        <f t="shared" si="112"/>
        <v>0</v>
      </c>
      <c r="AM264" s="93">
        <f t="shared" si="112"/>
        <v>0</v>
      </c>
      <c r="AN264" s="93">
        <f t="shared" si="112"/>
        <v>0</v>
      </c>
      <c r="AO264" s="93">
        <f t="shared" si="112"/>
        <v>0</v>
      </c>
      <c r="AP264" s="93">
        <f t="shared" si="112"/>
        <v>0</v>
      </c>
      <c r="AQ264" s="93">
        <f t="shared" si="112"/>
        <v>0</v>
      </c>
      <c r="AR264" s="93">
        <f t="shared" si="112"/>
        <v>0</v>
      </c>
      <c r="AS264" s="93">
        <f t="shared" si="112"/>
        <v>0</v>
      </c>
      <c r="AT264" s="93">
        <f t="shared" si="112"/>
        <v>0</v>
      </c>
      <c r="AU264" s="9">
        <f t="shared" si="112"/>
        <v>0</v>
      </c>
      <c r="AV264" s="302"/>
    </row>
    <row r="265" spans="1:48" ht="17.25" hidden="1" customHeight="1">
      <c r="A265" s="542"/>
      <c r="B265" s="543"/>
      <c r="C265" s="543"/>
      <c r="D265" s="543"/>
      <c r="E265" s="543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591845.80321000004</v>
      </c>
      <c r="N265" s="230">
        <f t="shared" ref="N265:T265" si="113">N20+N26+N33+N39+N46+N53+N66+N72+N82+N89+N96+N102+N109+N115+N121+N127+N133+N139+N146+N152+N161+N167+N173+N180+N189+N199+N205+N212+N218+N224+N230+N236+N243+N250+N257</f>
        <v>577.12931000000003</v>
      </c>
      <c r="O265" s="230">
        <f t="shared" si="113"/>
        <v>246.74614</v>
      </c>
      <c r="P265" s="230">
        <f t="shared" si="113"/>
        <v>12.95017</v>
      </c>
      <c r="Q265" s="230">
        <f t="shared" si="113"/>
        <v>175.47332</v>
      </c>
      <c r="R265" s="423">
        <f t="shared" si="113"/>
        <v>776946.5</v>
      </c>
      <c r="S265" s="230">
        <f t="shared" si="113"/>
        <v>879.85803999999996</v>
      </c>
      <c r="T265" s="230">
        <f t="shared" si="113"/>
        <v>181.02941000000001</v>
      </c>
      <c r="U265" s="231">
        <f t="shared" si="103"/>
        <v>779019.68638999993</v>
      </c>
      <c r="V265" s="231" t="s">
        <v>11</v>
      </c>
      <c r="W265" s="193">
        <f t="shared" ref="W265:AU265" si="114">W20+W26+W33+W39+W46+W53+W66+W72+W82+W89+W96+W102+W109+W115+W121+W127+W133+W139+W146+W152+W161+W167+W173+W180+W189+W199+W205+W212+W218+W224+W230+W236+W243+W250+W257</f>
        <v>175573.31999999998</v>
      </c>
      <c r="X265" s="193">
        <f t="shared" si="114"/>
        <v>53976.545000000006</v>
      </c>
      <c r="Y265" s="193" t="e">
        <f t="shared" si="114"/>
        <v>#REF!</v>
      </c>
      <c r="Z265" s="193" t="e">
        <f t="shared" si="114"/>
        <v>#REF!</v>
      </c>
      <c r="AA265" s="193" t="e">
        <f t="shared" si="114"/>
        <v>#REF!</v>
      </c>
      <c r="AB265" s="193" t="e">
        <f t="shared" si="114"/>
        <v>#REF!</v>
      </c>
      <c r="AC265" s="193" t="e">
        <f t="shared" si="114"/>
        <v>#REF!</v>
      </c>
      <c r="AD265" s="193" t="e">
        <f t="shared" si="114"/>
        <v>#REF!</v>
      </c>
      <c r="AE265" s="193" t="e">
        <f t="shared" si="114"/>
        <v>#REF!</v>
      </c>
      <c r="AF265" s="193" t="e">
        <f t="shared" si="114"/>
        <v>#REF!</v>
      </c>
      <c r="AG265" s="193">
        <f t="shared" si="114"/>
        <v>2912.4080000000004</v>
      </c>
      <c r="AH265" s="230" t="e">
        <f t="shared" si="114"/>
        <v>#REF!</v>
      </c>
      <c r="AI265" s="230" t="e">
        <f t="shared" si="114"/>
        <v>#REF!</v>
      </c>
      <c r="AJ265" s="230" t="e">
        <f t="shared" si="114"/>
        <v>#REF!</v>
      </c>
      <c r="AK265" s="193" t="e">
        <f t="shared" si="114"/>
        <v>#REF!</v>
      </c>
      <c r="AL265" s="193" t="e">
        <f t="shared" si="114"/>
        <v>#REF!</v>
      </c>
      <c r="AM265" s="193" t="e">
        <f t="shared" si="114"/>
        <v>#REF!</v>
      </c>
      <c r="AN265" s="193" t="e">
        <f t="shared" si="114"/>
        <v>#REF!</v>
      </c>
      <c r="AO265" s="193" t="e">
        <f t="shared" si="114"/>
        <v>#REF!</v>
      </c>
      <c r="AP265" s="193" t="e">
        <f t="shared" si="114"/>
        <v>#REF!</v>
      </c>
      <c r="AQ265" s="193">
        <f t="shared" si="114"/>
        <v>0</v>
      </c>
      <c r="AR265" s="193">
        <f t="shared" si="114"/>
        <v>0</v>
      </c>
      <c r="AS265" s="193">
        <f t="shared" si="114"/>
        <v>0</v>
      </c>
      <c r="AT265" s="193">
        <f t="shared" si="114"/>
        <v>0</v>
      </c>
      <c r="AU265" s="230">
        <f t="shared" si="114"/>
        <v>0</v>
      </c>
      <c r="AV265" s="328"/>
    </row>
    <row r="266" spans="1:48" ht="15.75" hidden="1" customHeight="1">
      <c r="A266" s="459" t="s">
        <v>28</v>
      </c>
      <c r="B266" s="460"/>
      <c r="C266" s="460"/>
      <c r="D266" s="460"/>
      <c r="E266" s="460"/>
      <c r="F266" s="460"/>
      <c r="G266" s="460"/>
      <c r="H266" s="460"/>
      <c r="I266" s="460"/>
      <c r="J266" s="460"/>
      <c r="K266" s="460"/>
      <c r="L266" s="460"/>
      <c r="M266" s="460"/>
      <c r="N266" s="460"/>
      <c r="O266" s="460"/>
      <c r="P266" s="460"/>
      <c r="Q266" s="460"/>
      <c r="R266" s="460"/>
      <c r="S266" s="460"/>
      <c r="T266" s="460"/>
      <c r="U266" s="460"/>
      <c r="V266" s="460"/>
      <c r="W266" s="461"/>
      <c r="X266" s="461"/>
      <c r="Y266" s="461"/>
      <c r="Z266" s="461"/>
      <c r="AA266" s="461"/>
      <c r="AB266" s="461"/>
      <c r="AC266" s="461"/>
      <c r="AD266" s="461"/>
      <c r="AE266" s="461"/>
      <c r="AF266" s="461"/>
      <c r="AG266" s="461"/>
      <c r="AH266" s="461"/>
      <c r="AI266" s="461"/>
      <c r="AJ266" s="461"/>
      <c r="AK266" s="461"/>
      <c r="AL266" s="461"/>
      <c r="AM266" s="461"/>
      <c r="AN266" s="461"/>
      <c r="AO266" s="461"/>
      <c r="AP266" s="461"/>
      <c r="AQ266" s="461"/>
      <c r="AR266" s="461"/>
      <c r="AS266" s="461"/>
      <c r="AT266" s="461"/>
      <c r="AU266" s="461"/>
      <c r="AV266" s="462"/>
    </row>
    <row r="267" spans="1:48" ht="15.75" hidden="1" customHeight="1">
      <c r="A267" s="463" t="s">
        <v>29</v>
      </c>
      <c r="B267" s="464"/>
      <c r="C267" s="464"/>
      <c r="D267" s="464"/>
      <c r="E267" s="464"/>
      <c r="F267" s="464"/>
      <c r="G267" s="464"/>
      <c r="H267" s="464"/>
      <c r="I267" s="464"/>
      <c r="J267" s="464"/>
      <c r="K267" s="464"/>
      <c r="L267" s="464"/>
      <c r="M267" s="464"/>
      <c r="N267" s="464"/>
      <c r="O267" s="464"/>
      <c r="P267" s="464"/>
      <c r="Q267" s="464"/>
      <c r="R267" s="464"/>
      <c r="S267" s="464"/>
      <c r="T267" s="464"/>
      <c r="U267" s="464"/>
      <c r="V267" s="464"/>
      <c r="W267" s="465"/>
      <c r="X267" s="465"/>
      <c r="Y267" s="465"/>
      <c r="Z267" s="465"/>
      <c r="AA267" s="465"/>
      <c r="AB267" s="465"/>
      <c r="AC267" s="465"/>
      <c r="AD267" s="465"/>
      <c r="AE267" s="465"/>
      <c r="AF267" s="465"/>
      <c r="AG267" s="465"/>
      <c r="AH267" s="465"/>
      <c r="AI267" s="465"/>
      <c r="AJ267" s="465"/>
      <c r="AK267" s="465"/>
      <c r="AL267" s="465"/>
      <c r="AM267" s="465"/>
      <c r="AN267" s="465"/>
      <c r="AO267" s="465"/>
      <c r="AP267" s="465"/>
      <c r="AQ267" s="465"/>
      <c r="AR267" s="465"/>
      <c r="AS267" s="465"/>
      <c r="AT267" s="465"/>
      <c r="AU267" s="465"/>
      <c r="AV267" s="466"/>
    </row>
    <row r="268" spans="1:48" ht="15.75" hidden="1" customHeight="1">
      <c r="A268" s="467" t="s">
        <v>170</v>
      </c>
      <c r="B268" s="468"/>
      <c r="C268" s="468"/>
      <c r="D268" s="468"/>
      <c r="E268" s="468"/>
      <c r="F268" s="468"/>
      <c r="G268" s="468"/>
      <c r="H268" s="468"/>
      <c r="I268" s="468"/>
      <c r="J268" s="468"/>
      <c r="K268" s="468"/>
      <c r="L268" s="468"/>
      <c r="M268" s="468"/>
      <c r="N268" s="468"/>
      <c r="O268" s="468"/>
      <c r="P268" s="468"/>
      <c r="Q268" s="468"/>
      <c r="R268" s="468"/>
      <c r="S268" s="468"/>
      <c r="T268" s="468"/>
      <c r="U268" s="468"/>
      <c r="V268" s="468"/>
      <c r="W268" s="469"/>
      <c r="X268" s="469"/>
      <c r="Y268" s="469"/>
      <c r="Z268" s="469"/>
      <c r="AA268" s="469"/>
      <c r="AB268" s="469"/>
      <c r="AC268" s="469"/>
      <c r="AD268" s="469"/>
      <c r="AE268" s="469"/>
      <c r="AF268" s="469"/>
      <c r="AG268" s="469"/>
      <c r="AH268" s="469"/>
      <c r="AI268" s="469"/>
      <c r="AJ268" s="469"/>
      <c r="AK268" s="469"/>
      <c r="AL268" s="469"/>
      <c r="AM268" s="469"/>
      <c r="AN268" s="469"/>
      <c r="AO268" s="469"/>
      <c r="AP268" s="469"/>
      <c r="AQ268" s="469"/>
      <c r="AR268" s="469"/>
      <c r="AS268" s="469"/>
      <c r="AT268" s="469"/>
      <c r="AU268" s="469"/>
      <c r="AV268" s="470"/>
    </row>
    <row r="269" spans="1:48" ht="19.5" customHeight="1">
      <c r="A269" s="525"/>
      <c r="B269" s="474" t="s">
        <v>238</v>
      </c>
      <c r="C269" s="656" t="s">
        <v>98</v>
      </c>
      <c r="D269" s="474" t="s">
        <v>265</v>
      </c>
      <c r="E269" s="474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474" t="s">
        <v>80</v>
      </c>
      <c r="K269" s="474" t="s">
        <v>79</v>
      </c>
      <c r="L269" s="515">
        <v>5.9029999999999996</v>
      </c>
      <c r="M269" s="515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46">
        <v>0</v>
      </c>
      <c r="S269" s="5">
        <v>0</v>
      </c>
      <c r="T269" s="5">
        <v>0</v>
      </c>
      <c r="U269" s="5">
        <f t="shared" ref="U269:U290" si="115">SUM(N269:T269)</f>
        <v>5.9027999999999992</v>
      </c>
      <c r="V269" s="7" t="s">
        <v>3</v>
      </c>
      <c r="W269" s="93">
        <v>192.06</v>
      </c>
      <c r="X269" s="9">
        <f>X270</f>
        <v>461.07799999999997</v>
      </c>
      <c r="Y269" s="9">
        <f t="shared" ref="Y269:AG269" si="116">Y270</f>
        <v>461.07799999999997</v>
      </c>
      <c r="Z269" s="9">
        <f t="shared" si="116"/>
        <v>461.07799999999997</v>
      </c>
      <c r="AA269" s="9">
        <f t="shared" si="116"/>
        <v>461.07799999999997</v>
      </c>
      <c r="AB269" s="9">
        <f t="shared" si="116"/>
        <v>461.07799999999997</v>
      </c>
      <c r="AC269" s="9">
        <f t="shared" si="116"/>
        <v>461.07799999999997</v>
      </c>
      <c r="AD269" s="9">
        <f t="shared" si="116"/>
        <v>461.07799999999997</v>
      </c>
      <c r="AE269" s="9">
        <f t="shared" si="116"/>
        <v>461.07799999999997</v>
      </c>
      <c r="AF269" s="9">
        <f t="shared" si="116"/>
        <v>461.07799999999997</v>
      </c>
      <c r="AG269" s="9">
        <f t="shared" si="116"/>
        <v>461.07799999999997</v>
      </c>
      <c r="AH269" s="5">
        <v>0</v>
      </c>
      <c r="AI269" s="5">
        <v>0</v>
      </c>
      <c r="AJ269" s="5">
        <v>0</v>
      </c>
      <c r="AK269" s="93">
        <v>0</v>
      </c>
      <c r="AL269" s="93">
        <v>0</v>
      </c>
      <c r="AM269" s="93">
        <v>0</v>
      </c>
      <c r="AN269" s="93"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5">
        <v>0</v>
      </c>
      <c r="AV269" s="636" t="s">
        <v>999</v>
      </c>
    </row>
    <row r="270" spans="1:48" s="234" customFormat="1" hidden="1">
      <c r="A270" s="526"/>
      <c r="B270" s="474"/>
      <c r="C270" s="656"/>
      <c r="D270" s="474"/>
      <c r="E270" s="474"/>
      <c r="F270" s="232"/>
      <c r="G270" s="232"/>
      <c r="H270" s="232"/>
      <c r="I270" s="232"/>
      <c r="J270" s="474"/>
      <c r="K270" s="474"/>
      <c r="L270" s="515"/>
      <c r="M270" s="515"/>
      <c r="N270" s="233"/>
      <c r="O270" s="233"/>
      <c r="P270" s="233"/>
      <c r="Q270" s="233"/>
      <c r="R270" s="425"/>
      <c r="S270" s="233"/>
      <c r="T270" s="233"/>
      <c r="U270" s="233"/>
      <c r="V270" s="235" t="s">
        <v>1051</v>
      </c>
      <c r="W270" s="208"/>
      <c r="X270" s="414">
        <v>461.07799999999997</v>
      </c>
      <c r="Y270" s="414">
        <v>461.07799999999997</v>
      </c>
      <c r="Z270" s="414">
        <v>461.07799999999997</v>
      </c>
      <c r="AA270" s="414">
        <v>461.07799999999997</v>
      </c>
      <c r="AB270" s="414">
        <v>461.07799999999997</v>
      </c>
      <c r="AC270" s="414">
        <v>461.07799999999997</v>
      </c>
      <c r="AD270" s="414">
        <v>461.07799999999997</v>
      </c>
      <c r="AE270" s="414">
        <v>461.07799999999997</v>
      </c>
      <c r="AF270" s="414">
        <v>461.07799999999997</v>
      </c>
      <c r="AG270" s="414">
        <v>461.07799999999997</v>
      </c>
      <c r="AH270" s="233"/>
      <c r="AI270" s="233"/>
      <c r="AJ270" s="233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33"/>
      <c r="AV270" s="640"/>
    </row>
    <row r="271" spans="1:48" ht="19.5" customHeight="1">
      <c r="A271" s="526"/>
      <c r="B271" s="474"/>
      <c r="C271" s="656"/>
      <c r="D271" s="474"/>
      <c r="E271" s="474"/>
      <c r="F271" s="6" t="s">
        <v>19</v>
      </c>
      <c r="G271" s="6" t="s">
        <v>22</v>
      </c>
      <c r="H271" s="6" t="s">
        <v>59</v>
      </c>
      <c r="I271" s="6" t="s">
        <v>101</v>
      </c>
      <c r="J271" s="474"/>
      <c r="K271" s="474"/>
      <c r="L271" s="515"/>
      <c r="M271" s="515"/>
      <c r="N271" s="5">
        <v>0</v>
      </c>
      <c r="O271" s="5">
        <v>0</v>
      </c>
      <c r="P271" s="5">
        <v>0</v>
      </c>
      <c r="Q271" s="5">
        <v>0</v>
      </c>
      <c r="R271" s="46">
        <v>0</v>
      </c>
      <c r="S271" s="5">
        <v>0</v>
      </c>
      <c r="T271" s="5">
        <v>0</v>
      </c>
      <c r="U271" s="5">
        <f t="shared" si="115"/>
        <v>0</v>
      </c>
      <c r="V271" s="5" t="s">
        <v>8</v>
      </c>
      <c r="W271" s="93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5">
        <v>0</v>
      </c>
      <c r="AI271" s="5">
        <v>0</v>
      </c>
      <c r="AJ271" s="5">
        <v>0</v>
      </c>
      <c r="AK271" s="93">
        <v>0</v>
      </c>
      <c r="AL271" s="93">
        <v>0</v>
      </c>
      <c r="AM271" s="93">
        <v>0</v>
      </c>
      <c r="AN271" s="9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5">
        <v>0</v>
      </c>
      <c r="AV271" s="640"/>
    </row>
    <row r="272" spans="1:48" ht="19.5" customHeight="1">
      <c r="A272" s="526"/>
      <c r="B272" s="474"/>
      <c r="C272" s="656"/>
      <c r="D272" s="474"/>
      <c r="E272" s="474"/>
      <c r="F272" s="476" t="s">
        <v>39</v>
      </c>
      <c r="G272" s="476" t="s">
        <v>21</v>
      </c>
      <c r="H272" s="476" t="s">
        <v>59</v>
      </c>
      <c r="I272" s="476" t="s">
        <v>366</v>
      </c>
      <c r="J272" s="474"/>
      <c r="K272" s="474"/>
      <c r="L272" s="515"/>
      <c r="M272" s="515"/>
      <c r="N272" s="5">
        <v>0</v>
      </c>
      <c r="O272" s="5">
        <v>0</v>
      </c>
      <c r="P272" s="5">
        <v>0</v>
      </c>
      <c r="Q272" s="5">
        <v>0</v>
      </c>
      <c r="R272" s="46">
        <v>0</v>
      </c>
      <c r="S272" s="5">
        <v>0</v>
      </c>
      <c r="T272" s="5">
        <v>0</v>
      </c>
      <c r="U272" s="5">
        <f t="shared" si="115"/>
        <v>0</v>
      </c>
      <c r="V272" s="7" t="s">
        <v>50</v>
      </c>
      <c r="W272" s="93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5">
        <v>0</v>
      </c>
      <c r="AI272" s="5">
        <v>0</v>
      </c>
      <c r="AJ272" s="5">
        <v>0</v>
      </c>
      <c r="AK272" s="93">
        <v>0</v>
      </c>
      <c r="AL272" s="93">
        <v>0</v>
      </c>
      <c r="AM272" s="93">
        <v>0</v>
      </c>
      <c r="AN272" s="9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5">
        <v>0</v>
      </c>
      <c r="AV272" s="640"/>
    </row>
    <row r="273" spans="1:48" ht="19.5" customHeight="1">
      <c r="A273" s="526"/>
      <c r="B273" s="474"/>
      <c r="C273" s="656"/>
      <c r="D273" s="474"/>
      <c r="E273" s="474"/>
      <c r="F273" s="476"/>
      <c r="G273" s="476"/>
      <c r="H273" s="476"/>
      <c r="I273" s="476"/>
      <c r="J273" s="474"/>
      <c r="K273" s="474"/>
      <c r="L273" s="515"/>
      <c r="M273" s="515"/>
      <c r="N273" s="5">
        <v>0</v>
      </c>
      <c r="O273" s="5">
        <v>0</v>
      </c>
      <c r="P273" s="5">
        <v>0</v>
      </c>
      <c r="Q273" s="5">
        <v>0</v>
      </c>
      <c r="R273" s="46">
        <v>0</v>
      </c>
      <c r="S273" s="5">
        <v>0</v>
      </c>
      <c r="T273" s="5">
        <v>0</v>
      </c>
      <c r="U273" s="5">
        <f t="shared" si="115"/>
        <v>0</v>
      </c>
      <c r="V273" s="7" t="s">
        <v>51</v>
      </c>
      <c r="W273" s="93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5">
        <v>0</v>
      </c>
      <c r="AI273" s="5">
        <v>0</v>
      </c>
      <c r="AJ273" s="5">
        <v>0</v>
      </c>
      <c r="AK273" s="93">
        <v>0</v>
      </c>
      <c r="AL273" s="93">
        <v>0</v>
      </c>
      <c r="AM273" s="93">
        <v>0</v>
      </c>
      <c r="AN273" s="9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5">
        <v>0</v>
      </c>
      <c r="AV273" s="640"/>
    </row>
    <row r="274" spans="1:48" ht="18" customHeight="1">
      <c r="A274" s="526"/>
      <c r="B274" s="474"/>
      <c r="C274" s="656"/>
      <c r="D274" s="474"/>
      <c r="E274" s="474"/>
      <c r="F274" s="476"/>
      <c r="G274" s="476"/>
      <c r="H274" s="476"/>
      <c r="I274" s="476"/>
      <c r="J274" s="474"/>
      <c r="K274" s="474"/>
      <c r="L274" s="515"/>
      <c r="M274" s="515"/>
      <c r="N274" s="5">
        <v>0</v>
      </c>
      <c r="O274" s="5">
        <v>0</v>
      </c>
      <c r="P274" s="5">
        <v>0</v>
      </c>
      <c r="Q274" s="5">
        <v>0</v>
      </c>
      <c r="R274" s="46">
        <v>0</v>
      </c>
      <c r="S274" s="5">
        <v>0</v>
      </c>
      <c r="T274" s="5">
        <v>0</v>
      </c>
      <c r="U274" s="5">
        <f t="shared" si="115"/>
        <v>0</v>
      </c>
      <c r="V274" s="7" t="s">
        <v>52</v>
      </c>
      <c r="W274" s="93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  <c r="AH274" s="5">
        <v>0</v>
      </c>
      <c r="AI274" s="5">
        <v>0</v>
      </c>
      <c r="AJ274" s="5">
        <v>0</v>
      </c>
      <c r="AK274" s="93">
        <v>0</v>
      </c>
      <c r="AL274" s="93">
        <v>0</v>
      </c>
      <c r="AM274" s="93">
        <v>0</v>
      </c>
      <c r="AN274" s="9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5">
        <v>0</v>
      </c>
      <c r="AV274" s="639"/>
    </row>
    <row r="275" spans="1:48" ht="18" customHeight="1">
      <c r="A275" s="526"/>
      <c r="B275" s="474"/>
      <c r="C275" s="656"/>
      <c r="D275" s="474"/>
      <c r="E275" s="474"/>
      <c r="F275" s="476"/>
      <c r="G275" s="476"/>
      <c r="H275" s="476"/>
      <c r="I275" s="476"/>
      <c r="J275" s="474"/>
      <c r="K275" s="474"/>
      <c r="L275" s="515"/>
      <c r="M275" s="541"/>
      <c r="N275" s="230">
        <f t="shared" ref="N275:T275" si="117">SUM(N269:N274)</f>
        <v>0.89344999999999997</v>
      </c>
      <c r="O275" s="230">
        <f t="shared" si="117"/>
        <v>1.05149</v>
      </c>
      <c r="P275" s="230">
        <f t="shared" si="117"/>
        <v>3.7658</v>
      </c>
      <c r="Q275" s="230">
        <f t="shared" si="117"/>
        <v>0.19206000000000001</v>
      </c>
      <c r="R275" s="423">
        <f t="shared" si="117"/>
        <v>0</v>
      </c>
      <c r="S275" s="230">
        <f t="shared" si="117"/>
        <v>0</v>
      </c>
      <c r="T275" s="230">
        <f t="shared" si="117"/>
        <v>0</v>
      </c>
      <c r="U275" s="231">
        <f t="shared" si="115"/>
        <v>5.9027999999999992</v>
      </c>
      <c r="V275" s="231" t="s">
        <v>11</v>
      </c>
      <c r="W275" s="193">
        <f t="shared" ref="W275:AU275" si="118">SUM(W269:W274)</f>
        <v>192.06</v>
      </c>
      <c r="X275" s="175">
        <f>X269+X271+X272+X273+X274</f>
        <v>461.07799999999997</v>
      </c>
      <c r="Y275" s="175">
        <f t="shared" si="118"/>
        <v>922.15599999999995</v>
      </c>
      <c r="Z275" s="175">
        <f t="shared" si="118"/>
        <v>922.15599999999995</v>
      </c>
      <c r="AA275" s="175">
        <f t="shared" si="118"/>
        <v>922.15599999999995</v>
      </c>
      <c r="AB275" s="175">
        <f t="shared" si="118"/>
        <v>922.15599999999995</v>
      </c>
      <c r="AC275" s="175">
        <f t="shared" si="118"/>
        <v>922.15599999999995</v>
      </c>
      <c r="AD275" s="175">
        <f t="shared" si="118"/>
        <v>922.15599999999995</v>
      </c>
      <c r="AE275" s="175">
        <f t="shared" si="118"/>
        <v>922.15599999999995</v>
      </c>
      <c r="AF275" s="175">
        <f t="shared" si="118"/>
        <v>922.15599999999995</v>
      </c>
      <c r="AG275" s="175">
        <f>AG269+AG271+AG272+AG273+AG274</f>
        <v>461.07799999999997</v>
      </c>
      <c r="AH275" s="230">
        <f t="shared" si="118"/>
        <v>0</v>
      </c>
      <c r="AI275" s="230">
        <f t="shared" si="118"/>
        <v>0</v>
      </c>
      <c r="AJ275" s="230">
        <f t="shared" si="118"/>
        <v>0</v>
      </c>
      <c r="AK275" s="193">
        <f t="shared" si="118"/>
        <v>0</v>
      </c>
      <c r="AL275" s="193">
        <f t="shared" si="118"/>
        <v>0</v>
      </c>
      <c r="AM275" s="193">
        <f t="shared" si="118"/>
        <v>0</v>
      </c>
      <c r="AN275" s="193">
        <f t="shared" si="118"/>
        <v>0</v>
      </c>
      <c r="AO275" s="193">
        <f t="shared" si="118"/>
        <v>0</v>
      </c>
      <c r="AP275" s="193">
        <f t="shared" si="118"/>
        <v>0</v>
      </c>
      <c r="AQ275" s="193">
        <f t="shared" si="118"/>
        <v>0</v>
      </c>
      <c r="AR275" s="193">
        <f t="shared" si="118"/>
        <v>0</v>
      </c>
      <c r="AS275" s="193">
        <f t="shared" si="118"/>
        <v>0</v>
      </c>
      <c r="AT275" s="193">
        <f t="shared" si="118"/>
        <v>0</v>
      </c>
      <c r="AU275" s="230">
        <f t="shared" si="118"/>
        <v>0</v>
      </c>
      <c r="AV275" s="328"/>
    </row>
    <row r="276" spans="1:48" ht="19.5" customHeight="1">
      <c r="A276" s="526"/>
      <c r="B276" s="474" t="s">
        <v>239</v>
      </c>
      <c r="C276" s="656" t="s">
        <v>99</v>
      </c>
      <c r="D276" s="474" t="s">
        <v>265</v>
      </c>
      <c r="E276" s="474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474" t="s">
        <v>82</v>
      </c>
      <c r="K276" s="474" t="s">
        <v>82</v>
      </c>
      <c r="L276" s="474" t="s">
        <v>102</v>
      </c>
      <c r="M276" s="515">
        <f>R284+S284+T284</f>
        <v>1291</v>
      </c>
      <c r="N276" s="5">
        <v>0</v>
      </c>
      <c r="O276" s="5">
        <v>0</v>
      </c>
      <c r="P276" s="5">
        <v>0</v>
      </c>
      <c r="Q276" s="5">
        <v>0</v>
      </c>
      <c r="R276" s="307">
        <v>1291</v>
      </c>
      <c r="S276" s="5">
        <v>0</v>
      </c>
      <c r="T276" s="5">
        <v>0</v>
      </c>
      <c r="U276" s="5">
        <f t="shared" si="115"/>
        <v>1291</v>
      </c>
      <c r="V276" s="7" t="s">
        <v>3</v>
      </c>
      <c r="W276" s="93">
        <v>0</v>
      </c>
      <c r="X276" s="9">
        <f ca="1">SUM(X277:X279)</f>
        <v>0</v>
      </c>
      <c r="Y276" s="9">
        <f t="shared" ref="Y276:AG276" ca="1" si="119">SUM(Y277:Y279)</f>
        <v>0</v>
      </c>
      <c r="Z276" s="9">
        <f t="shared" ca="1" si="119"/>
        <v>0</v>
      </c>
      <c r="AA276" s="9">
        <f t="shared" ca="1" si="119"/>
        <v>0</v>
      </c>
      <c r="AB276" s="9">
        <f t="shared" ca="1" si="119"/>
        <v>0</v>
      </c>
      <c r="AC276" s="9">
        <f t="shared" ca="1" si="119"/>
        <v>0</v>
      </c>
      <c r="AD276" s="9">
        <f t="shared" ca="1" si="119"/>
        <v>0</v>
      </c>
      <c r="AE276" s="9">
        <f t="shared" ca="1" si="119"/>
        <v>0</v>
      </c>
      <c r="AF276" s="9">
        <f t="shared" ca="1" si="119"/>
        <v>0</v>
      </c>
      <c r="AG276" s="9">
        <f t="shared" ca="1" si="119"/>
        <v>0</v>
      </c>
      <c r="AH276" s="5">
        <f t="shared" ref="AH276:AR276" si="120">SUM(AH277:AH279)</f>
        <v>870.53</v>
      </c>
      <c r="AI276" s="5">
        <f t="shared" si="120"/>
        <v>870.53</v>
      </c>
      <c r="AJ276" s="5">
        <f t="shared" si="120"/>
        <v>870.53</v>
      </c>
      <c r="AK276" s="93">
        <f t="shared" si="120"/>
        <v>870.52800000000002</v>
      </c>
      <c r="AL276" s="93">
        <f t="shared" si="120"/>
        <v>0</v>
      </c>
      <c r="AM276" s="93">
        <f t="shared" si="120"/>
        <v>0</v>
      </c>
      <c r="AN276" s="93">
        <f t="shared" si="120"/>
        <v>0</v>
      </c>
      <c r="AO276" s="93">
        <f t="shared" si="120"/>
        <v>0</v>
      </c>
      <c r="AP276" s="93">
        <f t="shared" si="120"/>
        <v>0</v>
      </c>
      <c r="AQ276" s="93">
        <f t="shared" si="120"/>
        <v>0</v>
      </c>
      <c r="AR276" s="93">
        <f t="shared" si="120"/>
        <v>0</v>
      </c>
      <c r="AS276" s="93">
        <v>0</v>
      </c>
      <c r="AT276" s="93">
        <v>0</v>
      </c>
      <c r="AU276" s="5">
        <v>0</v>
      </c>
      <c r="AV276" s="636" t="s">
        <v>1000</v>
      </c>
    </row>
    <row r="277" spans="1:48" s="234" customFormat="1" ht="30" hidden="1" customHeight="1">
      <c r="A277" s="526"/>
      <c r="B277" s="474"/>
      <c r="C277" s="656"/>
      <c r="D277" s="474"/>
      <c r="E277" s="474"/>
      <c r="F277" s="232"/>
      <c r="G277" s="232"/>
      <c r="H277" s="232"/>
      <c r="I277" s="232"/>
      <c r="J277" s="474"/>
      <c r="K277" s="474"/>
      <c r="L277" s="474"/>
      <c r="M277" s="515"/>
      <c r="N277" s="233"/>
      <c r="O277" s="233"/>
      <c r="P277" s="233"/>
      <c r="Q277" s="233"/>
      <c r="R277" s="414"/>
      <c r="S277" s="233"/>
      <c r="T277" s="233"/>
      <c r="U277" s="233"/>
      <c r="V277" s="236" t="s">
        <v>930</v>
      </c>
      <c r="W277" s="208"/>
      <c r="X277" s="9">
        <f t="shared" ref="X277:X283" ca="1" si="121">SUM(X278:X280)</f>
        <v>0</v>
      </c>
      <c r="Y277" s="9">
        <f t="shared" ref="Y277:Y283" ca="1" si="122">SUM(Y278:Y280)</f>
        <v>0</v>
      </c>
      <c r="Z277" s="9">
        <f t="shared" ref="Z277:Z283" ca="1" si="123">SUM(Z278:Z280)</f>
        <v>0</v>
      </c>
      <c r="AA277" s="9">
        <f t="shared" ref="AA277:AA283" ca="1" si="124">SUM(AA278:AA280)</f>
        <v>0</v>
      </c>
      <c r="AB277" s="9">
        <f t="shared" ref="AB277:AB283" ca="1" si="125">SUM(AB278:AB280)</f>
        <v>0</v>
      </c>
      <c r="AC277" s="9">
        <f t="shared" ref="AC277:AC283" ca="1" si="126">SUM(AC278:AC280)</f>
        <v>0</v>
      </c>
      <c r="AD277" s="9">
        <f t="shared" ref="AD277:AD283" ca="1" si="127">SUM(AD278:AD280)</f>
        <v>0</v>
      </c>
      <c r="AE277" s="9">
        <f t="shared" ref="AE277:AE283" ca="1" si="128">SUM(AE278:AE280)</f>
        <v>0</v>
      </c>
      <c r="AF277" s="9">
        <f t="shared" ref="AF277:AF283" ca="1" si="129">SUM(AF278:AF280)</f>
        <v>0</v>
      </c>
      <c r="AG277" s="9">
        <f t="shared" ref="AG277:AG283" ca="1" si="130">SUM(AG278:AG280)</f>
        <v>0</v>
      </c>
      <c r="AH277" s="233"/>
      <c r="AI277" s="233"/>
      <c r="AJ277" s="233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33"/>
      <c r="AV277" s="640"/>
    </row>
    <row r="278" spans="1:48" s="234" customFormat="1" ht="28.5" hidden="1" customHeight="1">
      <c r="A278" s="526"/>
      <c r="B278" s="474"/>
      <c r="C278" s="656"/>
      <c r="D278" s="474"/>
      <c r="E278" s="474"/>
      <c r="F278" s="232"/>
      <c r="G278" s="232"/>
      <c r="H278" s="232"/>
      <c r="I278" s="232"/>
      <c r="J278" s="474"/>
      <c r="K278" s="474"/>
      <c r="L278" s="474"/>
      <c r="M278" s="515"/>
      <c r="N278" s="233"/>
      <c r="O278" s="233"/>
      <c r="P278" s="233"/>
      <c r="Q278" s="233"/>
      <c r="R278" s="414"/>
      <c r="S278" s="233"/>
      <c r="T278" s="233"/>
      <c r="U278" s="233"/>
      <c r="V278" s="236" t="s">
        <v>931</v>
      </c>
      <c r="W278" s="208"/>
      <c r="X278" s="9">
        <f t="shared" ca="1" si="121"/>
        <v>0</v>
      </c>
      <c r="Y278" s="9">
        <f t="shared" ca="1" si="122"/>
        <v>0</v>
      </c>
      <c r="Z278" s="9">
        <f t="shared" ca="1" si="123"/>
        <v>0</v>
      </c>
      <c r="AA278" s="9">
        <f t="shared" ca="1" si="124"/>
        <v>0</v>
      </c>
      <c r="AB278" s="9">
        <f t="shared" ca="1" si="125"/>
        <v>0</v>
      </c>
      <c r="AC278" s="9">
        <f t="shared" ca="1" si="126"/>
        <v>0</v>
      </c>
      <c r="AD278" s="9">
        <f t="shared" ca="1" si="127"/>
        <v>0</v>
      </c>
      <c r="AE278" s="9">
        <f t="shared" ca="1" si="128"/>
        <v>0</v>
      </c>
      <c r="AF278" s="9">
        <f t="shared" ca="1" si="129"/>
        <v>0</v>
      </c>
      <c r="AG278" s="9">
        <f t="shared" ca="1" si="130"/>
        <v>0</v>
      </c>
      <c r="AH278" s="233">
        <v>870.53</v>
      </c>
      <c r="AI278" s="233">
        <v>870.53</v>
      </c>
      <c r="AJ278" s="233">
        <v>870.53</v>
      </c>
      <c r="AK278" s="208">
        <v>870.52800000000002</v>
      </c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33"/>
      <c r="AV278" s="640"/>
    </row>
    <row r="279" spans="1:48" s="234" customFormat="1" ht="26.25" hidden="1" customHeight="1">
      <c r="A279" s="526"/>
      <c r="B279" s="474"/>
      <c r="C279" s="656"/>
      <c r="D279" s="474"/>
      <c r="E279" s="474"/>
      <c r="F279" s="232"/>
      <c r="G279" s="232"/>
      <c r="H279" s="232"/>
      <c r="I279" s="232"/>
      <c r="J279" s="474"/>
      <c r="K279" s="474"/>
      <c r="L279" s="474"/>
      <c r="M279" s="515"/>
      <c r="N279" s="233"/>
      <c r="O279" s="233"/>
      <c r="P279" s="233"/>
      <c r="Q279" s="233"/>
      <c r="R279" s="414"/>
      <c r="S279" s="233"/>
      <c r="T279" s="233"/>
      <c r="U279" s="233"/>
      <c r="V279" s="236" t="s">
        <v>932</v>
      </c>
      <c r="W279" s="208"/>
      <c r="X279" s="9">
        <f t="shared" ca="1" si="121"/>
        <v>0</v>
      </c>
      <c r="Y279" s="9">
        <f t="shared" ca="1" si="122"/>
        <v>0</v>
      </c>
      <c r="Z279" s="9">
        <f t="shared" ca="1" si="123"/>
        <v>0</v>
      </c>
      <c r="AA279" s="9">
        <f t="shared" ca="1" si="124"/>
        <v>0</v>
      </c>
      <c r="AB279" s="9">
        <f t="shared" ca="1" si="125"/>
        <v>0</v>
      </c>
      <c r="AC279" s="9">
        <f t="shared" ca="1" si="126"/>
        <v>0</v>
      </c>
      <c r="AD279" s="9">
        <f t="shared" ca="1" si="127"/>
        <v>0</v>
      </c>
      <c r="AE279" s="9">
        <f t="shared" ca="1" si="128"/>
        <v>0</v>
      </c>
      <c r="AF279" s="9">
        <f t="shared" ca="1" si="129"/>
        <v>0</v>
      </c>
      <c r="AG279" s="9">
        <f t="shared" ca="1" si="130"/>
        <v>0</v>
      </c>
      <c r="AH279" s="233"/>
      <c r="AI279" s="233"/>
      <c r="AJ279" s="233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33"/>
      <c r="AV279" s="640"/>
    </row>
    <row r="280" spans="1:48" ht="19.5" customHeight="1">
      <c r="A280" s="526"/>
      <c r="B280" s="474"/>
      <c r="C280" s="656"/>
      <c r="D280" s="474"/>
      <c r="E280" s="474"/>
      <c r="F280" s="6" t="s">
        <v>19</v>
      </c>
      <c r="G280" s="6" t="s">
        <v>22</v>
      </c>
      <c r="H280" s="6" t="s">
        <v>59</v>
      </c>
      <c r="I280" s="6" t="s">
        <v>321</v>
      </c>
      <c r="J280" s="474"/>
      <c r="K280" s="474"/>
      <c r="L280" s="474"/>
      <c r="M280" s="515"/>
      <c r="N280" s="5">
        <v>0</v>
      </c>
      <c r="O280" s="5">
        <v>0</v>
      </c>
      <c r="P280" s="5">
        <v>0</v>
      </c>
      <c r="Q280" s="5">
        <v>0</v>
      </c>
      <c r="R280" s="307">
        <v>0</v>
      </c>
      <c r="S280" s="5">
        <v>0</v>
      </c>
      <c r="T280" s="5">
        <v>0</v>
      </c>
      <c r="U280" s="5">
        <f t="shared" si="115"/>
        <v>0</v>
      </c>
      <c r="V280" s="5" t="s">
        <v>8</v>
      </c>
      <c r="W280" s="93">
        <v>0</v>
      </c>
      <c r="X280" s="9">
        <f t="shared" ca="1" si="121"/>
        <v>0</v>
      </c>
      <c r="Y280" s="9">
        <f t="shared" ca="1" si="122"/>
        <v>0</v>
      </c>
      <c r="Z280" s="9">
        <f t="shared" ca="1" si="123"/>
        <v>0</v>
      </c>
      <c r="AA280" s="9">
        <f t="shared" ca="1" si="124"/>
        <v>0</v>
      </c>
      <c r="AB280" s="9">
        <f t="shared" ca="1" si="125"/>
        <v>0</v>
      </c>
      <c r="AC280" s="9">
        <f t="shared" ca="1" si="126"/>
        <v>0</v>
      </c>
      <c r="AD280" s="9">
        <f t="shared" ca="1" si="127"/>
        <v>0</v>
      </c>
      <c r="AE280" s="9">
        <f t="shared" ca="1" si="128"/>
        <v>0</v>
      </c>
      <c r="AF280" s="9">
        <f t="shared" ca="1" si="129"/>
        <v>0</v>
      </c>
      <c r="AG280" s="9">
        <f t="shared" ca="1" si="130"/>
        <v>0</v>
      </c>
      <c r="AH280" s="5">
        <v>0</v>
      </c>
      <c r="AI280" s="5">
        <v>0</v>
      </c>
      <c r="AJ280" s="5">
        <v>0</v>
      </c>
      <c r="AK280" s="93">
        <v>0</v>
      </c>
      <c r="AL280" s="93">
        <v>0</v>
      </c>
      <c r="AM280" s="93">
        <v>0</v>
      </c>
      <c r="AN280" s="93">
        <v>0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5">
        <v>0</v>
      </c>
      <c r="AV280" s="640"/>
    </row>
    <row r="281" spans="1:48" ht="19.5" customHeight="1">
      <c r="A281" s="526"/>
      <c r="B281" s="474"/>
      <c r="C281" s="656"/>
      <c r="D281" s="474"/>
      <c r="E281" s="474"/>
      <c r="F281" s="476" t="s">
        <v>39</v>
      </c>
      <c r="G281" s="476" t="s">
        <v>21</v>
      </c>
      <c r="H281" s="476" t="s">
        <v>59</v>
      </c>
      <c r="I281" s="476" t="s">
        <v>366</v>
      </c>
      <c r="J281" s="474"/>
      <c r="K281" s="474"/>
      <c r="L281" s="474"/>
      <c r="M281" s="515"/>
      <c r="N281" s="5">
        <v>0</v>
      </c>
      <c r="O281" s="5">
        <v>0</v>
      </c>
      <c r="P281" s="5">
        <v>0</v>
      </c>
      <c r="Q281" s="5">
        <v>0</v>
      </c>
      <c r="R281" s="307">
        <v>0</v>
      </c>
      <c r="S281" s="5">
        <v>0</v>
      </c>
      <c r="T281" s="5">
        <v>0</v>
      </c>
      <c r="U281" s="5">
        <f t="shared" si="115"/>
        <v>0</v>
      </c>
      <c r="V281" s="7" t="s">
        <v>50</v>
      </c>
      <c r="W281" s="93">
        <v>0</v>
      </c>
      <c r="X281" s="9">
        <f t="shared" ca="1" si="121"/>
        <v>0</v>
      </c>
      <c r="Y281" s="9">
        <f t="shared" ca="1" si="122"/>
        <v>0</v>
      </c>
      <c r="Z281" s="9">
        <f t="shared" ca="1" si="123"/>
        <v>0</v>
      </c>
      <c r="AA281" s="9">
        <f t="shared" ca="1" si="124"/>
        <v>0</v>
      </c>
      <c r="AB281" s="9">
        <f t="shared" ca="1" si="125"/>
        <v>0</v>
      </c>
      <c r="AC281" s="9">
        <f t="shared" ca="1" si="126"/>
        <v>0</v>
      </c>
      <c r="AD281" s="9">
        <f t="shared" ca="1" si="127"/>
        <v>0</v>
      </c>
      <c r="AE281" s="9">
        <f t="shared" ca="1" si="128"/>
        <v>0</v>
      </c>
      <c r="AF281" s="9">
        <f t="shared" ca="1" si="129"/>
        <v>0</v>
      </c>
      <c r="AG281" s="9">
        <f t="shared" ca="1" si="130"/>
        <v>0</v>
      </c>
      <c r="AH281" s="5">
        <v>0</v>
      </c>
      <c r="AI281" s="5">
        <v>0</v>
      </c>
      <c r="AJ281" s="5">
        <v>0</v>
      </c>
      <c r="AK281" s="93">
        <v>0</v>
      </c>
      <c r="AL281" s="93">
        <v>0</v>
      </c>
      <c r="AM281" s="93">
        <v>0</v>
      </c>
      <c r="AN281" s="93">
        <v>0</v>
      </c>
      <c r="AO281" s="93">
        <v>0</v>
      </c>
      <c r="AP281" s="93">
        <v>0</v>
      </c>
      <c r="AQ281" s="93">
        <v>0</v>
      </c>
      <c r="AR281" s="93">
        <v>0</v>
      </c>
      <c r="AS281" s="93">
        <v>0</v>
      </c>
      <c r="AT281" s="93">
        <v>0</v>
      </c>
      <c r="AU281" s="5">
        <v>0</v>
      </c>
      <c r="AV281" s="640"/>
    </row>
    <row r="282" spans="1:48" ht="19.5" customHeight="1">
      <c r="A282" s="526"/>
      <c r="B282" s="474"/>
      <c r="C282" s="656"/>
      <c r="D282" s="474"/>
      <c r="E282" s="474"/>
      <c r="F282" s="476"/>
      <c r="G282" s="476"/>
      <c r="H282" s="476"/>
      <c r="I282" s="476"/>
      <c r="J282" s="474"/>
      <c r="K282" s="474"/>
      <c r="L282" s="474"/>
      <c r="M282" s="515"/>
      <c r="N282" s="5">
        <v>0</v>
      </c>
      <c r="O282" s="5">
        <v>0</v>
      </c>
      <c r="P282" s="5">
        <v>0</v>
      </c>
      <c r="Q282" s="5">
        <v>0</v>
      </c>
      <c r="R282" s="307">
        <v>0</v>
      </c>
      <c r="S282" s="5">
        <v>0</v>
      </c>
      <c r="T282" s="5">
        <v>0</v>
      </c>
      <c r="U282" s="5">
        <f t="shared" si="115"/>
        <v>0</v>
      </c>
      <c r="V282" s="7" t="s">
        <v>51</v>
      </c>
      <c r="W282" s="93">
        <v>0</v>
      </c>
      <c r="X282" s="9">
        <f t="shared" ca="1" si="121"/>
        <v>0</v>
      </c>
      <c r="Y282" s="9">
        <f t="shared" ca="1" si="122"/>
        <v>0</v>
      </c>
      <c r="Z282" s="9">
        <f t="shared" ca="1" si="123"/>
        <v>0</v>
      </c>
      <c r="AA282" s="9">
        <f t="shared" ca="1" si="124"/>
        <v>0</v>
      </c>
      <c r="AB282" s="9">
        <f t="shared" ca="1" si="125"/>
        <v>0</v>
      </c>
      <c r="AC282" s="9">
        <f t="shared" ca="1" si="126"/>
        <v>0</v>
      </c>
      <c r="AD282" s="9">
        <f t="shared" ca="1" si="127"/>
        <v>0</v>
      </c>
      <c r="AE282" s="9">
        <f t="shared" ca="1" si="128"/>
        <v>0</v>
      </c>
      <c r="AF282" s="9">
        <f t="shared" ca="1" si="129"/>
        <v>0</v>
      </c>
      <c r="AG282" s="9">
        <f t="shared" ca="1" si="130"/>
        <v>0</v>
      </c>
      <c r="AH282" s="5">
        <v>0</v>
      </c>
      <c r="AI282" s="5">
        <v>0</v>
      </c>
      <c r="AJ282" s="5">
        <v>0</v>
      </c>
      <c r="AK282" s="93">
        <v>0</v>
      </c>
      <c r="AL282" s="93">
        <v>0</v>
      </c>
      <c r="AM282" s="93">
        <v>0</v>
      </c>
      <c r="AN282" s="93">
        <v>0</v>
      </c>
      <c r="AO282" s="93">
        <v>0</v>
      </c>
      <c r="AP282" s="93">
        <v>0</v>
      </c>
      <c r="AQ282" s="93">
        <v>0</v>
      </c>
      <c r="AR282" s="93">
        <v>0</v>
      </c>
      <c r="AS282" s="93">
        <v>0</v>
      </c>
      <c r="AT282" s="93">
        <v>0</v>
      </c>
      <c r="AU282" s="5">
        <v>0</v>
      </c>
      <c r="AV282" s="640"/>
    </row>
    <row r="283" spans="1:48" ht="18" customHeight="1">
      <c r="A283" s="526"/>
      <c r="B283" s="474"/>
      <c r="C283" s="656"/>
      <c r="D283" s="474"/>
      <c r="E283" s="474"/>
      <c r="F283" s="476"/>
      <c r="G283" s="476"/>
      <c r="H283" s="476"/>
      <c r="I283" s="476"/>
      <c r="J283" s="474"/>
      <c r="K283" s="474"/>
      <c r="L283" s="474"/>
      <c r="M283" s="515"/>
      <c r="N283" s="5">
        <v>0</v>
      </c>
      <c r="O283" s="5">
        <v>0</v>
      </c>
      <c r="P283" s="5">
        <v>0</v>
      </c>
      <c r="Q283" s="5">
        <v>0</v>
      </c>
      <c r="R283" s="307">
        <v>0</v>
      </c>
      <c r="S283" s="5">
        <v>0</v>
      </c>
      <c r="T283" s="5">
        <v>0</v>
      </c>
      <c r="U283" s="5">
        <f t="shared" si="115"/>
        <v>0</v>
      </c>
      <c r="V283" s="7" t="s">
        <v>52</v>
      </c>
      <c r="W283" s="93">
        <v>0</v>
      </c>
      <c r="X283" s="9">
        <f t="shared" ca="1" si="121"/>
        <v>0</v>
      </c>
      <c r="Y283" s="9">
        <f t="shared" ca="1" si="122"/>
        <v>0</v>
      </c>
      <c r="Z283" s="9">
        <f t="shared" ca="1" si="123"/>
        <v>0</v>
      </c>
      <c r="AA283" s="9">
        <f t="shared" ca="1" si="124"/>
        <v>0</v>
      </c>
      <c r="AB283" s="9">
        <f t="shared" ca="1" si="125"/>
        <v>0</v>
      </c>
      <c r="AC283" s="9">
        <f t="shared" ca="1" si="126"/>
        <v>0</v>
      </c>
      <c r="AD283" s="9">
        <f t="shared" ca="1" si="127"/>
        <v>0</v>
      </c>
      <c r="AE283" s="9">
        <f t="shared" ca="1" si="128"/>
        <v>0</v>
      </c>
      <c r="AF283" s="9">
        <f t="shared" ca="1" si="129"/>
        <v>0</v>
      </c>
      <c r="AG283" s="9">
        <f t="shared" ca="1" si="130"/>
        <v>0</v>
      </c>
      <c r="AH283" s="5">
        <v>0</v>
      </c>
      <c r="AI283" s="5">
        <v>0</v>
      </c>
      <c r="AJ283" s="5">
        <v>0</v>
      </c>
      <c r="AK283" s="93">
        <v>0</v>
      </c>
      <c r="AL283" s="93">
        <v>0</v>
      </c>
      <c r="AM283" s="93">
        <v>0</v>
      </c>
      <c r="AN283" s="93">
        <v>0</v>
      </c>
      <c r="AO283" s="93">
        <v>0</v>
      </c>
      <c r="AP283" s="93">
        <v>0</v>
      </c>
      <c r="AQ283" s="93">
        <v>0</v>
      </c>
      <c r="AR283" s="93">
        <v>0</v>
      </c>
      <c r="AS283" s="93">
        <v>0</v>
      </c>
      <c r="AT283" s="93">
        <v>0</v>
      </c>
      <c r="AU283" s="5">
        <v>0</v>
      </c>
      <c r="AV283" s="639"/>
    </row>
    <row r="284" spans="1:48" ht="18" customHeight="1">
      <c r="A284" s="526"/>
      <c r="B284" s="474"/>
      <c r="C284" s="656"/>
      <c r="D284" s="474"/>
      <c r="E284" s="474"/>
      <c r="F284" s="476"/>
      <c r="G284" s="476"/>
      <c r="H284" s="476"/>
      <c r="I284" s="476"/>
      <c r="J284" s="474"/>
      <c r="K284" s="474"/>
      <c r="L284" s="474"/>
      <c r="M284" s="541"/>
      <c r="N284" s="230">
        <f t="shared" ref="N284:T284" si="131">SUM(N276:N283)</f>
        <v>0</v>
      </c>
      <c r="O284" s="230">
        <f t="shared" si="131"/>
        <v>0</v>
      </c>
      <c r="P284" s="230">
        <f t="shared" si="131"/>
        <v>0</v>
      </c>
      <c r="Q284" s="230">
        <f t="shared" si="131"/>
        <v>0</v>
      </c>
      <c r="R284" s="428">
        <f t="shared" si="131"/>
        <v>1291</v>
      </c>
      <c r="S284" s="230">
        <f t="shared" si="131"/>
        <v>0</v>
      </c>
      <c r="T284" s="230">
        <f t="shared" si="131"/>
        <v>0</v>
      </c>
      <c r="U284" s="231">
        <f t="shared" si="115"/>
        <v>1291</v>
      </c>
      <c r="V284" s="231" t="s">
        <v>11</v>
      </c>
      <c r="W284" s="193">
        <f t="shared" ref="W284:AU284" si="132">SUM(W276:W283)</f>
        <v>0</v>
      </c>
      <c r="X284" s="175">
        <f ca="1">X276+X280+X281+X282+X283</f>
        <v>0</v>
      </c>
      <c r="Y284" s="175">
        <f t="shared" ref="Y284:AS284" ca="1" si="133">Y276+Y280+Y281+Y282+Y283</f>
        <v>0</v>
      </c>
      <c r="Z284" s="175">
        <f t="shared" ca="1" si="133"/>
        <v>0</v>
      </c>
      <c r="AA284" s="175">
        <f t="shared" ca="1" si="133"/>
        <v>0</v>
      </c>
      <c r="AB284" s="175">
        <f t="shared" ca="1" si="133"/>
        <v>0</v>
      </c>
      <c r="AC284" s="175">
        <f t="shared" ca="1" si="133"/>
        <v>0</v>
      </c>
      <c r="AD284" s="175">
        <f t="shared" ca="1" si="133"/>
        <v>0</v>
      </c>
      <c r="AE284" s="175">
        <f t="shared" ca="1" si="133"/>
        <v>0</v>
      </c>
      <c r="AF284" s="175">
        <f t="shared" ca="1" si="133"/>
        <v>0</v>
      </c>
      <c r="AG284" s="175">
        <f t="shared" ca="1" si="133"/>
        <v>0</v>
      </c>
      <c r="AH284" s="230">
        <f t="shared" si="133"/>
        <v>870.53</v>
      </c>
      <c r="AI284" s="230">
        <f t="shared" si="133"/>
        <v>870.53</v>
      </c>
      <c r="AJ284" s="230">
        <f t="shared" si="133"/>
        <v>870.53</v>
      </c>
      <c r="AK284" s="193">
        <f t="shared" si="133"/>
        <v>870.52800000000002</v>
      </c>
      <c r="AL284" s="193">
        <v>906.19500000000005</v>
      </c>
      <c r="AM284" s="193">
        <f t="shared" si="133"/>
        <v>0</v>
      </c>
      <c r="AN284" s="193">
        <f t="shared" si="133"/>
        <v>0</v>
      </c>
      <c r="AO284" s="193">
        <f t="shared" si="133"/>
        <v>0</v>
      </c>
      <c r="AP284" s="193">
        <f t="shared" si="133"/>
        <v>0</v>
      </c>
      <c r="AQ284" s="193">
        <f t="shared" si="133"/>
        <v>0</v>
      </c>
      <c r="AR284" s="193">
        <f t="shared" si="133"/>
        <v>0</v>
      </c>
      <c r="AS284" s="193">
        <f t="shared" si="133"/>
        <v>0</v>
      </c>
      <c r="AT284" s="193">
        <f t="shared" ref="AT284" si="134">AT276+AT278+AT279+AT280+AT281+AT282+AT283</f>
        <v>0</v>
      </c>
      <c r="AU284" s="230">
        <f t="shared" si="132"/>
        <v>0</v>
      </c>
      <c r="AV284" s="328"/>
    </row>
    <row r="285" spans="1:48" ht="19.5" customHeight="1">
      <c r="A285" s="526"/>
      <c r="B285" s="474" t="s">
        <v>240</v>
      </c>
      <c r="C285" s="656" t="s">
        <v>100</v>
      </c>
      <c r="D285" s="474" t="s">
        <v>265</v>
      </c>
      <c r="E285" s="474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474" t="s">
        <v>82</v>
      </c>
      <c r="K285" s="474" t="s">
        <v>82</v>
      </c>
      <c r="L285" s="474" t="s">
        <v>103</v>
      </c>
      <c r="M285" s="515">
        <f t="shared" ref="M285" si="135">R290+S290+T290</f>
        <v>3561</v>
      </c>
      <c r="N285" s="5">
        <v>0</v>
      </c>
      <c r="O285" s="5">
        <v>0</v>
      </c>
      <c r="P285" s="5">
        <v>0</v>
      </c>
      <c r="Q285" s="5">
        <v>0</v>
      </c>
      <c r="R285" s="307">
        <v>3561</v>
      </c>
      <c r="S285" s="5">
        <v>0</v>
      </c>
      <c r="T285" s="5">
        <v>0</v>
      </c>
      <c r="U285" s="5">
        <f t="shared" si="115"/>
        <v>3561</v>
      </c>
      <c r="V285" s="7" t="s">
        <v>3</v>
      </c>
      <c r="W285" s="93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5">
        <v>0</v>
      </c>
      <c r="AI285" s="5">
        <v>0</v>
      </c>
      <c r="AJ285" s="5">
        <v>0</v>
      </c>
      <c r="AK285" s="93">
        <v>0</v>
      </c>
      <c r="AL285" s="93">
        <v>0</v>
      </c>
      <c r="AM285" s="93">
        <v>0</v>
      </c>
      <c r="AN285" s="93">
        <v>0</v>
      </c>
      <c r="AO285" s="93">
        <v>0</v>
      </c>
      <c r="AP285" s="93">
        <v>0</v>
      </c>
      <c r="AQ285" s="93">
        <v>0</v>
      </c>
      <c r="AR285" s="93">
        <v>0</v>
      </c>
      <c r="AS285" s="93">
        <v>0</v>
      </c>
      <c r="AT285" s="93">
        <v>0</v>
      </c>
      <c r="AU285" s="5">
        <v>0</v>
      </c>
      <c r="AV285" s="302"/>
    </row>
    <row r="286" spans="1:48" ht="19.5" customHeight="1">
      <c r="A286" s="526"/>
      <c r="B286" s="474"/>
      <c r="C286" s="656"/>
      <c r="D286" s="474"/>
      <c r="E286" s="474"/>
      <c r="F286" s="6" t="s">
        <v>19</v>
      </c>
      <c r="G286" s="6" t="s">
        <v>22</v>
      </c>
      <c r="H286" s="6" t="s">
        <v>59</v>
      </c>
      <c r="I286" s="6" t="s">
        <v>322</v>
      </c>
      <c r="J286" s="474"/>
      <c r="K286" s="474"/>
      <c r="L286" s="474"/>
      <c r="M286" s="515"/>
      <c r="N286" s="5">
        <v>0</v>
      </c>
      <c r="O286" s="5">
        <v>0</v>
      </c>
      <c r="P286" s="5">
        <v>0</v>
      </c>
      <c r="Q286" s="5">
        <v>0</v>
      </c>
      <c r="R286" s="307">
        <v>0</v>
      </c>
      <c r="S286" s="5">
        <v>0</v>
      </c>
      <c r="T286" s="5">
        <v>0</v>
      </c>
      <c r="U286" s="5">
        <f t="shared" si="115"/>
        <v>0</v>
      </c>
      <c r="V286" s="5" t="s">
        <v>8</v>
      </c>
      <c r="W286" s="93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5">
        <v>0</v>
      </c>
      <c r="AI286" s="5">
        <v>0</v>
      </c>
      <c r="AJ286" s="5">
        <v>0</v>
      </c>
      <c r="AK286" s="93">
        <v>0</v>
      </c>
      <c r="AL286" s="93">
        <v>0</v>
      </c>
      <c r="AM286" s="93">
        <v>0</v>
      </c>
      <c r="AN286" s="93">
        <v>0</v>
      </c>
      <c r="AO286" s="93">
        <v>0</v>
      </c>
      <c r="AP286" s="93">
        <v>0</v>
      </c>
      <c r="AQ286" s="93">
        <v>0</v>
      </c>
      <c r="AR286" s="93">
        <v>0</v>
      </c>
      <c r="AS286" s="93">
        <v>0</v>
      </c>
      <c r="AT286" s="93">
        <v>0</v>
      </c>
      <c r="AU286" s="5">
        <v>0</v>
      </c>
      <c r="AV286" s="302"/>
    </row>
    <row r="287" spans="1:48" ht="19.5" customHeight="1">
      <c r="A287" s="526"/>
      <c r="B287" s="474"/>
      <c r="C287" s="656"/>
      <c r="D287" s="474"/>
      <c r="E287" s="474"/>
      <c r="F287" s="476" t="s">
        <v>39</v>
      </c>
      <c r="G287" s="476" t="s">
        <v>21</v>
      </c>
      <c r="H287" s="476" t="s">
        <v>59</v>
      </c>
      <c r="I287" s="476" t="s">
        <v>303</v>
      </c>
      <c r="J287" s="474"/>
      <c r="K287" s="474"/>
      <c r="L287" s="474"/>
      <c r="M287" s="515"/>
      <c r="N287" s="5">
        <v>0</v>
      </c>
      <c r="O287" s="5">
        <v>0</v>
      </c>
      <c r="P287" s="5">
        <v>0</v>
      </c>
      <c r="Q287" s="5">
        <v>0</v>
      </c>
      <c r="R287" s="307">
        <v>0</v>
      </c>
      <c r="S287" s="5">
        <v>0</v>
      </c>
      <c r="T287" s="5">
        <v>0</v>
      </c>
      <c r="U287" s="5">
        <f t="shared" si="115"/>
        <v>0</v>
      </c>
      <c r="V287" s="7" t="s">
        <v>50</v>
      </c>
      <c r="W287" s="93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5">
        <v>0</v>
      </c>
      <c r="AI287" s="5">
        <v>0</v>
      </c>
      <c r="AJ287" s="5">
        <v>0</v>
      </c>
      <c r="AK287" s="93">
        <v>0</v>
      </c>
      <c r="AL287" s="93">
        <v>0</v>
      </c>
      <c r="AM287" s="93">
        <v>0</v>
      </c>
      <c r="AN287" s="93">
        <v>0</v>
      </c>
      <c r="AO287" s="93">
        <v>0</v>
      </c>
      <c r="AP287" s="93">
        <v>0</v>
      </c>
      <c r="AQ287" s="93">
        <v>0</v>
      </c>
      <c r="AR287" s="93">
        <v>0</v>
      </c>
      <c r="AS287" s="93">
        <v>0</v>
      </c>
      <c r="AT287" s="93">
        <v>0</v>
      </c>
      <c r="AU287" s="5">
        <v>0</v>
      </c>
      <c r="AV287" s="302"/>
    </row>
    <row r="288" spans="1:48" ht="19.5" customHeight="1">
      <c r="A288" s="526"/>
      <c r="B288" s="474"/>
      <c r="C288" s="656"/>
      <c r="D288" s="474"/>
      <c r="E288" s="474"/>
      <c r="F288" s="476"/>
      <c r="G288" s="476"/>
      <c r="H288" s="476"/>
      <c r="I288" s="476"/>
      <c r="J288" s="474"/>
      <c r="K288" s="474"/>
      <c r="L288" s="474"/>
      <c r="M288" s="515"/>
      <c r="N288" s="5">
        <v>0</v>
      </c>
      <c r="O288" s="5">
        <v>0</v>
      </c>
      <c r="P288" s="5">
        <v>0</v>
      </c>
      <c r="Q288" s="5">
        <v>0</v>
      </c>
      <c r="R288" s="307">
        <v>0</v>
      </c>
      <c r="S288" s="5">
        <v>0</v>
      </c>
      <c r="T288" s="5">
        <v>0</v>
      </c>
      <c r="U288" s="5">
        <f t="shared" si="115"/>
        <v>0</v>
      </c>
      <c r="V288" s="7" t="s">
        <v>51</v>
      </c>
      <c r="W288" s="93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5">
        <v>0</v>
      </c>
      <c r="AI288" s="5">
        <v>0</v>
      </c>
      <c r="AJ288" s="5">
        <v>0</v>
      </c>
      <c r="AK288" s="93">
        <v>0</v>
      </c>
      <c r="AL288" s="93">
        <v>0</v>
      </c>
      <c r="AM288" s="93">
        <v>0</v>
      </c>
      <c r="AN288" s="93">
        <v>0</v>
      </c>
      <c r="AO288" s="93">
        <v>0</v>
      </c>
      <c r="AP288" s="93">
        <v>0</v>
      </c>
      <c r="AQ288" s="93">
        <v>0</v>
      </c>
      <c r="AR288" s="93">
        <v>0</v>
      </c>
      <c r="AS288" s="93">
        <v>0</v>
      </c>
      <c r="AT288" s="93">
        <v>0</v>
      </c>
      <c r="AU288" s="5">
        <v>0</v>
      </c>
      <c r="AV288" s="302"/>
    </row>
    <row r="289" spans="1:48" ht="18" customHeight="1">
      <c r="A289" s="526"/>
      <c r="B289" s="474"/>
      <c r="C289" s="656"/>
      <c r="D289" s="474"/>
      <c r="E289" s="474"/>
      <c r="F289" s="476"/>
      <c r="G289" s="476"/>
      <c r="H289" s="476"/>
      <c r="I289" s="476"/>
      <c r="J289" s="474"/>
      <c r="K289" s="474"/>
      <c r="L289" s="474"/>
      <c r="M289" s="515"/>
      <c r="N289" s="5">
        <v>0</v>
      </c>
      <c r="O289" s="5">
        <v>0</v>
      </c>
      <c r="P289" s="5">
        <v>0</v>
      </c>
      <c r="Q289" s="5">
        <v>0</v>
      </c>
      <c r="R289" s="307">
        <v>0</v>
      </c>
      <c r="S289" s="5">
        <v>0</v>
      </c>
      <c r="T289" s="5">
        <v>0</v>
      </c>
      <c r="U289" s="5">
        <f t="shared" si="115"/>
        <v>0</v>
      </c>
      <c r="V289" s="7" t="s">
        <v>52</v>
      </c>
      <c r="W289" s="93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5">
        <v>0</v>
      </c>
      <c r="AI289" s="5">
        <v>0</v>
      </c>
      <c r="AJ289" s="5">
        <v>0</v>
      </c>
      <c r="AK289" s="93">
        <v>0</v>
      </c>
      <c r="AL289" s="93">
        <v>0</v>
      </c>
      <c r="AM289" s="93">
        <v>0</v>
      </c>
      <c r="AN289" s="93">
        <v>0</v>
      </c>
      <c r="AO289" s="93">
        <v>0</v>
      </c>
      <c r="AP289" s="93">
        <v>0</v>
      </c>
      <c r="AQ289" s="93">
        <v>0</v>
      </c>
      <c r="AR289" s="93">
        <v>0</v>
      </c>
      <c r="AS289" s="93">
        <v>0</v>
      </c>
      <c r="AT289" s="93">
        <v>0</v>
      </c>
      <c r="AU289" s="5">
        <v>0</v>
      </c>
      <c r="AV289" s="302"/>
    </row>
    <row r="290" spans="1:48" ht="18" customHeight="1">
      <c r="A290" s="527"/>
      <c r="B290" s="474"/>
      <c r="C290" s="656"/>
      <c r="D290" s="474"/>
      <c r="E290" s="474"/>
      <c r="F290" s="476"/>
      <c r="G290" s="476"/>
      <c r="H290" s="476"/>
      <c r="I290" s="476"/>
      <c r="J290" s="474"/>
      <c r="K290" s="474"/>
      <c r="L290" s="474"/>
      <c r="M290" s="541"/>
      <c r="N290" s="230">
        <f t="shared" ref="N290:T290" si="136">SUM(N285:N289)</f>
        <v>0</v>
      </c>
      <c r="O290" s="230">
        <f t="shared" si="136"/>
        <v>0</v>
      </c>
      <c r="P290" s="230">
        <f t="shared" si="136"/>
        <v>0</v>
      </c>
      <c r="Q290" s="230">
        <f t="shared" si="136"/>
        <v>0</v>
      </c>
      <c r="R290" s="428">
        <f t="shared" si="136"/>
        <v>3561</v>
      </c>
      <c r="S290" s="230">
        <f t="shared" si="136"/>
        <v>0</v>
      </c>
      <c r="T290" s="230">
        <f t="shared" si="136"/>
        <v>0</v>
      </c>
      <c r="U290" s="231">
        <f t="shared" si="115"/>
        <v>3561</v>
      </c>
      <c r="V290" s="231" t="s">
        <v>11</v>
      </c>
      <c r="W290" s="193">
        <f t="shared" ref="W290:AU290" si="137">SUM(W285:W289)</f>
        <v>0</v>
      </c>
      <c r="X290" s="175">
        <f t="shared" si="137"/>
        <v>0</v>
      </c>
      <c r="Y290" s="175">
        <f t="shared" si="137"/>
        <v>0</v>
      </c>
      <c r="Z290" s="175">
        <f t="shared" si="137"/>
        <v>0</v>
      </c>
      <c r="AA290" s="175">
        <f t="shared" si="137"/>
        <v>0</v>
      </c>
      <c r="AB290" s="175">
        <f t="shared" si="137"/>
        <v>0</v>
      </c>
      <c r="AC290" s="175">
        <f t="shared" si="137"/>
        <v>0</v>
      </c>
      <c r="AD290" s="175">
        <f t="shared" si="137"/>
        <v>0</v>
      </c>
      <c r="AE290" s="175">
        <f t="shared" si="137"/>
        <v>0</v>
      </c>
      <c r="AF290" s="175">
        <f t="shared" si="137"/>
        <v>0</v>
      </c>
      <c r="AG290" s="175">
        <f t="shared" si="137"/>
        <v>0</v>
      </c>
      <c r="AH290" s="230">
        <f t="shared" si="137"/>
        <v>0</v>
      </c>
      <c r="AI290" s="230">
        <f t="shared" si="137"/>
        <v>0</v>
      </c>
      <c r="AJ290" s="230">
        <f t="shared" si="137"/>
        <v>0</v>
      </c>
      <c r="AK290" s="193">
        <f t="shared" si="137"/>
        <v>0</v>
      </c>
      <c r="AL290" s="193">
        <f t="shared" si="137"/>
        <v>0</v>
      </c>
      <c r="AM290" s="193">
        <f t="shared" si="137"/>
        <v>0</v>
      </c>
      <c r="AN290" s="193">
        <f t="shared" si="137"/>
        <v>0</v>
      </c>
      <c r="AO290" s="193">
        <f t="shared" si="137"/>
        <v>0</v>
      </c>
      <c r="AP290" s="193">
        <f t="shared" si="137"/>
        <v>0</v>
      </c>
      <c r="AQ290" s="193">
        <f t="shared" si="137"/>
        <v>0</v>
      </c>
      <c r="AR290" s="193">
        <f t="shared" si="137"/>
        <v>0</v>
      </c>
      <c r="AS290" s="193">
        <f t="shared" si="137"/>
        <v>0</v>
      </c>
      <c r="AT290" s="193">
        <f t="shared" si="137"/>
        <v>0</v>
      </c>
      <c r="AU290" s="230">
        <f t="shared" si="137"/>
        <v>0</v>
      </c>
      <c r="AV290" s="328"/>
    </row>
    <row r="291" spans="1:48" ht="15.75" hidden="1" customHeight="1">
      <c r="A291" s="467" t="s">
        <v>169</v>
      </c>
      <c r="B291" s="468"/>
      <c r="C291" s="468"/>
      <c r="D291" s="468"/>
      <c r="E291" s="468"/>
      <c r="F291" s="468"/>
      <c r="G291" s="468"/>
      <c r="H291" s="468"/>
      <c r="I291" s="468"/>
      <c r="J291" s="468"/>
      <c r="K291" s="468"/>
      <c r="L291" s="468"/>
      <c r="M291" s="468"/>
      <c r="N291" s="468"/>
      <c r="O291" s="468"/>
      <c r="P291" s="468"/>
      <c r="Q291" s="468"/>
      <c r="R291" s="468"/>
      <c r="S291" s="468"/>
      <c r="T291" s="468"/>
      <c r="U291" s="468"/>
      <c r="V291" s="518"/>
      <c r="W291" s="190"/>
      <c r="X291" s="190"/>
      <c r="Y291" s="190"/>
      <c r="Z291" s="190"/>
      <c r="AA291" s="190"/>
      <c r="AB291" s="190"/>
      <c r="AC291" s="190"/>
      <c r="AD291" s="190"/>
      <c r="AE291" s="190"/>
      <c r="AF291" s="190"/>
      <c r="AG291" s="190"/>
      <c r="AH291" s="188"/>
      <c r="AI291" s="188"/>
      <c r="AJ291" s="188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88"/>
      <c r="AV291" s="302"/>
    </row>
    <row r="292" spans="1:48" ht="29.25" hidden="1" customHeight="1">
      <c r="A292" s="522" t="s">
        <v>65</v>
      </c>
      <c r="B292" s="523"/>
      <c r="C292" s="523"/>
      <c r="D292" s="523"/>
      <c r="E292" s="523"/>
      <c r="F292" s="523"/>
      <c r="G292" s="523"/>
      <c r="H292" s="523"/>
      <c r="I292" s="523"/>
      <c r="J292" s="523"/>
      <c r="K292" s="523"/>
      <c r="L292" s="523"/>
      <c r="M292" s="523"/>
      <c r="N292" s="523"/>
      <c r="O292" s="523"/>
      <c r="P292" s="523"/>
      <c r="Q292" s="523"/>
      <c r="R292" s="523"/>
      <c r="S292" s="523"/>
      <c r="T292" s="523"/>
      <c r="U292" s="523"/>
      <c r="V292" s="524"/>
      <c r="W292" s="190"/>
      <c r="X292" s="190"/>
      <c r="Y292" s="190"/>
      <c r="Z292" s="190"/>
      <c r="AA292" s="190"/>
      <c r="AB292" s="190"/>
      <c r="AC292" s="190"/>
      <c r="AD292" s="190"/>
      <c r="AE292" s="190"/>
      <c r="AF292" s="190"/>
      <c r="AG292" s="190"/>
      <c r="AH292" s="188"/>
      <c r="AI292" s="188"/>
      <c r="AJ292" s="188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88"/>
      <c r="AV292" s="302"/>
    </row>
    <row r="293" spans="1:48" ht="15.75" hidden="1" customHeight="1">
      <c r="A293" s="467" t="s">
        <v>168</v>
      </c>
      <c r="B293" s="468"/>
      <c r="C293" s="468"/>
      <c r="D293" s="468"/>
      <c r="E293" s="468"/>
      <c r="F293" s="468"/>
      <c r="G293" s="468"/>
      <c r="H293" s="468"/>
      <c r="I293" s="468"/>
      <c r="J293" s="468"/>
      <c r="K293" s="468"/>
      <c r="L293" s="468"/>
      <c r="M293" s="468"/>
      <c r="N293" s="468"/>
      <c r="O293" s="468"/>
      <c r="P293" s="468"/>
      <c r="Q293" s="468"/>
      <c r="R293" s="468"/>
      <c r="S293" s="468"/>
      <c r="T293" s="468"/>
      <c r="U293" s="468"/>
      <c r="V293" s="518"/>
      <c r="W293" s="190"/>
      <c r="X293" s="190"/>
      <c r="Y293" s="190"/>
      <c r="Z293" s="190"/>
      <c r="AA293" s="190"/>
      <c r="AB293" s="190"/>
      <c r="AC293" s="190"/>
      <c r="AD293" s="190"/>
      <c r="AE293" s="190"/>
      <c r="AF293" s="190"/>
      <c r="AG293" s="190"/>
      <c r="AH293" s="188"/>
      <c r="AI293" s="188"/>
      <c r="AJ293" s="188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88"/>
      <c r="AV293" s="302"/>
    </row>
    <row r="294" spans="1:48" ht="29.25" hidden="1" customHeight="1">
      <c r="A294" s="522" t="s">
        <v>65</v>
      </c>
      <c r="B294" s="523"/>
      <c r="C294" s="523"/>
      <c r="D294" s="523"/>
      <c r="E294" s="523"/>
      <c r="F294" s="523"/>
      <c r="G294" s="523"/>
      <c r="H294" s="523"/>
      <c r="I294" s="523"/>
      <c r="J294" s="523"/>
      <c r="K294" s="523"/>
      <c r="L294" s="523"/>
      <c r="M294" s="523"/>
      <c r="N294" s="523"/>
      <c r="O294" s="523"/>
      <c r="P294" s="523"/>
      <c r="Q294" s="523"/>
      <c r="R294" s="523"/>
      <c r="S294" s="523"/>
      <c r="T294" s="523"/>
      <c r="U294" s="523"/>
      <c r="V294" s="524"/>
      <c r="W294" s="190"/>
      <c r="X294" s="190"/>
      <c r="Y294" s="190"/>
      <c r="Z294" s="190"/>
      <c r="AA294" s="190"/>
      <c r="AB294" s="190"/>
      <c r="AC294" s="190"/>
      <c r="AD294" s="190"/>
      <c r="AE294" s="190"/>
      <c r="AF294" s="190"/>
      <c r="AG294" s="190"/>
      <c r="AH294" s="188"/>
      <c r="AI294" s="188"/>
      <c r="AJ294" s="188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88"/>
      <c r="AV294" s="302"/>
    </row>
    <row r="295" spans="1:48" ht="15.75" hidden="1" customHeight="1">
      <c r="A295" s="467" t="s">
        <v>171</v>
      </c>
      <c r="B295" s="468"/>
      <c r="C295" s="468"/>
      <c r="D295" s="468"/>
      <c r="E295" s="468"/>
      <c r="F295" s="468"/>
      <c r="G295" s="468"/>
      <c r="H295" s="468"/>
      <c r="I295" s="468"/>
      <c r="J295" s="468"/>
      <c r="K295" s="468"/>
      <c r="L295" s="468"/>
      <c r="M295" s="468"/>
      <c r="N295" s="468"/>
      <c r="O295" s="468"/>
      <c r="P295" s="468"/>
      <c r="Q295" s="468"/>
      <c r="R295" s="468"/>
      <c r="S295" s="468"/>
      <c r="T295" s="468"/>
      <c r="U295" s="468"/>
      <c r="V295" s="518"/>
      <c r="W295" s="190"/>
      <c r="X295" s="190"/>
      <c r="Y295" s="190"/>
      <c r="Z295" s="190"/>
      <c r="AA295" s="190"/>
      <c r="AB295" s="190"/>
      <c r="AC295" s="190"/>
      <c r="AD295" s="190"/>
      <c r="AE295" s="190"/>
      <c r="AF295" s="190"/>
      <c r="AG295" s="190"/>
      <c r="AH295" s="188"/>
      <c r="AI295" s="188"/>
      <c r="AJ295" s="188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88"/>
      <c r="AV295" s="302"/>
    </row>
    <row r="296" spans="1:48" ht="29.25" hidden="1" customHeight="1">
      <c r="A296" s="522" t="s">
        <v>65</v>
      </c>
      <c r="B296" s="523"/>
      <c r="C296" s="523"/>
      <c r="D296" s="523"/>
      <c r="E296" s="523"/>
      <c r="F296" s="523"/>
      <c r="G296" s="523"/>
      <c r="H296" s="523"/>
      <c r="I296" s="523"/>
      <c r="J296" s="523"/>
      <c r="K296" s="523"/>
      <c r="L296" s="523"/>
      <c r="M296" s="523"/>
      <c r="N296" s="523"/>
      <c r="O296" s="523"/>
      <c r="P296" s="523"/>
      <c r="Q296" s="523"/>
      <c r="R296" s="523"/>
      <c r="S296" s="523"/>
      <c r="T296" s="523"/>
      <c r="U296" s="523"/>
      <c r="V296" s="524"/>
      <c r="W296" s="190"/>
      <c r="X296" s="190"/>
      <c r="Y296" s="190"/>
      <c r="Z296" s="190"/>
      <c r="AA296" s="190"/>
      <c r="AB296" s="190"/>
      <c r="AC296" s="190"/>
      <c r="AD296" s="190"/>
      <c r="AE296" s="190"/>
      <c r="AF296" s="190"/>
      <c r="AG296" s="190"/>
      <c r="AH296" s="188"/>
      <c r="AI296" s="188"/>
      <c r="AJ296" s="188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88"/>
      <c r="AV296" s="302"/>
    </row>
    <row r="297" spans="1:48" ht="15.75" hidden="1" customHeight="1">
      <c r="A297" s="463" t="s">
        <v>30</v>
      </c>
      <c r="B297" s="464"/>
      <c r="C297" s="464"/>
      <c r="D297" s="464"/>
      <c r="E297" s="464"/>
      <c r="F297" s="464"/>
      <c r="G297" s="464"/>
      <c r="H297" s="464"/>
      <c r="I297" s="464"/>
      <c r="J297" s="464"/>
      <c r="K297" s="464"/>
      <c r="L297" s="464"/>
      <c r="M297" s="464"/>
      <c r="N297" s="464"/>
      <c r="O297" s="464"/>
      <c r="P297" s="464"/>
      <c r="Q297" s="464"/>
      <c r="R297" s="464"/>
      <c r="S297" s="464"/>
      <c r="T297" s="464"/>
      <c r="U297" s="464"/>
      <c r="V297" s="464"/>
      <c r="W297" s="465"/>
      <c r="X297" s="465"/>
      <c r="Y297" s="465"/>
      <c r="Z297" s="465"/>
      <c r="AA297" s="465"/>
      <c r="AB297" s="465"/>
      <c r="AC297" s="465"/>
      <c r="AD297" s="465"/>
      <c r="AE297" s="465"/>
      <c r="AF297" s="465"/>
      <c r="AG297" s="465"/>
      <c r="AH297" s="465"/>
      <c r="AI297" s="465"/>
      <c r="AJ297" s="465"/>
      <c r="AK297" s="465"/>
      <c r="AL297" s="465"/>
      <c r="AM297" s="465"/>
      <c r="AN297" s="465"/>
      <c r="AO297" s="465"/>
      <c r="AP297" s="465"/>
      <c r="AQ297" s="465"/>
      <c r="AR297" s="465"/>
      <c r="AS297" s="465"/>
      <c r="AT297" s="465"/>
      <c r="AU297" s="465"/>
      <c r="AV297" s="466"/>
    </row>
    <row r="298" spans="1:48" ht="15.75" hidden="1" customHeight="1">
      <c r="A298" s="467" t="s">
        <v>172</v>
      </c>
      <c r="B298" s="468"/>
      <c r="C298" s="468"/>
      <c r="D298" s="468"/>
      <c r="E298" s="468"/>
      <c r="F298" s="468"/>
      <c r="G298" s="468"/>
      <c r="H298" s="468"/>
      <c r="I298" s="468"/>
      <c r="J298" s="468"/>
      <c r="K298" s="468"/>
      <c r="L298" s="468"/>
      <c r="M298" s="468"/>
      <c r="N298" s="468"/>
      <c r="O298" s="468"/>
      <c r="P298" s="468"/>
      <c r="Q298" s="468"/>
      <c r="R298" s="468"/>
      <c r="S298" s="468"/>
      <c r="T298" s="468"/>
      <c r="U298" s="468"/>
      <c r="V298" s="468"/>
      <c r="W298" s="469"/>
      <c r="X298" s="469"/>
      <c r="Y298" s="469"/>
      <c r="Z298" s="469"/>
      <c r="AA298" s="469"/>
      <c r="AB298" s="469"/>
      <c r="AC298" s="469"/>
      <c r="AD298" s="469"/>
      <c r="AE298" s="469"/>
      <c r="AF298" s="469"/>
      <c r="AG298" s="469"/>
      <c r="AH298" s="469"/>
      <c r="AI298" s="469"/>
      <c r="AJ298" s="469"/>
      <c r="AK298" s="469"/>
      <c r="AL298" s="469"/>
      <c r="AM298" s="469"/>
      <c r="AN298" s="469"/>
      <c r="AO298" s="469"/>
      <c r="AP298" s="469"/>
      <c r="AQ298" s="469"/>
      <c r="AR298" s="469"/>
      <c r="AS298" s="469"/>
      <c r="AT298" s="469"/>
      <c r="AU298" s="469"/>
      <c r="AV298" s="470"/>
    </row>
    <row r="299" spans="1:48" ht="19.5" customHeight="1">
      <c r="A299" s="525"/>
      <c r="B299" s="474" t="s">
        <v>241</v>
      </c>
      <c r="C299" s="656" t="s">
        <v>104</v>
      </c>
      <c r="D299" s="474" t="s">
        <v>266</v>
      </c>
      <c r="E299" s="476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517">
        <v>2019</v>
      </c>
      <c r="K299" s="517">
        <v>2021</v>
      </c>
      <c r="L299" s="515">
        <v>22.483270000000001</v>
      </c>
      <c r="M299" s="515">
        <f>R309+S309+T309</f>
        <v>9503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307">
        <v>9503</v>
      </c>
      <c r="S299" s="5">
        <v>0</v>
      </c>
      <c r="T299" s="5">
        <v>0</v>
      </c>
      <c r="U299" s="5">
        <f t="shared" ref="U299:U334" si="138">SUM(N299:T299)</f>
        <v>9515.9802999999993</v>
      </c>
      <c r="V299" s="7" t="s">
        <v>3</v>
      </c>
      <c r="W299" s="93">
        <v>4809.3900000000003</v>
      </c>
      <c r="X299" s="93">
        <f>SUM(X300:X304)</f>
        <v>3469.2759999999998</v>
      </c>
      <c r="Y299" s="93">
        <f t="shared" ref="Y299:AF299" si="139">SUM(Y304:Y304)</f>
        <v>2975.0160000000001</v>
      </c>
      <c r="Z299" s="93">
        <f t="shared" si="139"/>
        <v>2975.0160000000001</v>
      </c>
      <c r="AA299" s="93">
        <f t="shared" si="139"/>
        <v>2975.0160000000001</v>
      </c>
      <c r="AB299" s="93">
        <f t="shared" si="139"/>
        <v>2975.0160000000001</v>
      </c>
      <c r="AC299" s="93">
        <f t="shared" si="139"/>
        <v>2975.0160000000001</v>
      </c>
      <c r="AD299" s="93">
        <f t="shared" si="139"/>
        <v>2975.0160000000001</v>
      </c>
      <c r="AE299" s="93">
        <f t="shared" si="139"/>
        <v>2975.0160000000001</v>
      </c>
      <c r="AF299" s="93">
        <f t="shared" si="139"/>
        <v>2975.0160000000001</v>
      </c>
      <c r="AG299" s="93">
        <f>SUM(AG300:AG304)</f>
        <v>623.86</v>
      </c>
      <c r="AH299" s="5">
        <f t="shared" ref="AH299:AS299" si="140">SUM(AH304:AH304)</f>
        <v>0</v>
      </c>
      <c r="AI299" s="5">
        <f t="shared" si="140"/>
        <v>0</v>
      </c>
      <c r="AJ299" s="5">
        <f t="shared" si="140"/>
        <v>0</v>
      </c>
      <c r="AK299" s="93">
        <f t="shared" si="140"/>
        <v>0</v>
      </c>
      <c r="AL299" s="93">
        <f t="shared" si="140"/>
        <v>0</v>
      </c>
      <c r="AM299" s="93">
        <f t="shared" si="140"/>
        <v>0</v>
      </c>
      <c r="AN299" s="93">
        <f t="shared" si="140"/>
        <v>0</v>
      </c>
      <c r="AO299" s="93">
        <f t="shared" si="140"/>
        <v>0</v>
      </c>
      <c r="AP299" s="93">
        <f t="shared" si="140"/>
        <v>0</v>
      </c>
      <c r="AQ299" s="93">
        <f t="shared" si="140"/>
        <v>0</v>
      </c>
      <c r="AR299" s="93">
        <f t="shared" si="140"/>
        <v>0</v>
      </c>
      <c r="AS299" s="93">
        <f t="shared" si="140"/>
        <v>0</v>
      </c>
      <c r="AT299" s="93">
        <v>0</v>
      </c>
      <c r="AU299" s="5">
        <v>0</v>
      </c>
      <c r="AV299" s="636" t="s">
        <v>1001</v>
      </c>
    </row>
    <row r="300" spans="1:48" hidden="1">
      <c r="A300" s="526"/>
      <c r="B300" s="474"/>
      <c r="C300" s="656"/>
      <c r="D300" s="474"/>
      <c r="E300" s="476"/>
      <c r="F300" s="6"/>
      <c r="G300" s="6"/>
      <c r="H300" s="6"/>
      <c r="I300" s="6"/>
      <c r="J300" s="517"/>
      <c r="K300" s="517"/>
      <c r="L300" s="515"/>
      <c r="M300" s="515"/>
      <c r="N300" s="5"/>
      <c r="O300" s="5"/>
      <c r="P300" s="5"/>
      <c r="Q300" s="5"/>
      <c r="R300" s="307"/>
      <c r="S300" s="5"/>
      <c r="T300" s="5"/>
      <c r="U300" s="5"/>
      <c r="V300" s="278" t="s">
        <v>1079</v>
      </c>
      <c r="W300" s="93"/>
      <c r="X300" s="417">
        <v>98</v>
      </c>
      <c r="Y300" s="417">
        <v>98</v>
      </c>
      <c r="Z300" s="417">
        <v>98</v>
      </c>
      <c r="AA300" s="417">
        <v>98</v>
      </c>
      <c r="AB300" s="417">
        <v>98</v>
      </c>
      <c r="AC300" s="417">
        <v>98</v>
      </c>
      <c r="AD300" s="417">
        <v>98</v>
      </c>
      <c r="AE300" s="417">
        <v>98</v>
      </c>
      <c r="AF300" s="417">
        <v>98</v>
      </c>
      <c r="AG300" s="417">
        <v>98</v>
      </c>
      <c r="AH300" s="5"/>
      <c r="AI300" s="5"/>
      <c r="AJ300" s="5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5"/>
      <c r="AV300" s="637"/>
    </row>
    <row r="301" spans="1:48" ht="25.5" hidden="1">
      <c r="A301" s="526"/>
      <c r="B301" s="474"/>
      <c r="C301" s="656"/>
      <c r="D301" s="474"/>
      <c r="E301" s="476"/>
      <c r="F301" s="6"/>
      <c r="G301" s="6"/>
      <c r="H301" s="6"/>
      <c r="I301" s="6"/>
      <c r="J301" s="517"/>
      <c r="K301" s="517"/>
      <c r="L301" s="515"/>
      <c r="M301" s="515"/>
      <c r="N301" s="5"/>
      <c r="O301" s="5"/>
      <c r="P301" s="5"/>
      <c r="Q301" s="5"/>
      <c r="R301" s="307"/>
      <c r="S301" s="5"/>
      <c r="T301" s="5"/>
      <c r="U301" s="5"/>
      <c r="V301" s="278" t="s">
        <v>1058</v>
      </c>
      <c r="W301" s="93"/>
      <c r="X301" s="417">
        <v>12</v>
      </c>
      <c r="Y301" s="417">
        <v>12</v>
      </c>
      <c r="Z301" s="417">
        <v>12</v>
      </c>
      <c r="AA301" s="417">
        <v>12</v>
      </c>
      <c r="AB301" s="417">
        <v>12</v>
      </c>
      <c r="AC301" s="417">
        <v>12</v>
      </c>
      <c r="AD301" s="417">
        <v>12</v>
      </c>
      <c r="AE301" s="417">
        <v>12</v>
      </c>
      <c r="AF301" s="417">
        <v>12</v>
      </c>
      <c r="AG301" s="417">
        <v>12</v>
      </c>
      <c r="AH301" s="5"/>
      <c r="AI301" s="5"/>
      <c r="AJ301" s="5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5"/>
      <c r="AV301" s="637"/>
    </row>
    <row r="302" spans="1:48" ht="25.5" hidden="1">
      <c r="A302" s="526"/>
      <c r="B302" s="474"/>
      <c r="C302" s="656"/>
      <c r="D302" s="474"/>
      <c r="E302" s="476"/>
      <c r="F302" s="6"/>
      <c r="G302" s="6"/>
      <c r="H302" s="6"/>
      <c r="I302" s="6"/>
      <c r="J302" s="517"/>
      <c r="K302" s="517"/>
      <c r="L302" s="515"/>
      <c r="M302" s="515"/>
      <c r="N302" s="5"/>
      <c r="O302" s="5"/>
      <c r="P302" s="5"/>
      <c r="Q302" s="5"/>
      <c r="R302" s="307"/>
      <c r="S302" s="5"/>
      <c r="T302" s="5"/>
      <c r="U302" s="5"/>
      <c r="V302" s="278" t="s">
        <v>1057</v>
      </c>
      <c r="W302" s="93"/>
      <c r="X302" s="417">
        <v>131</v>
      </c>
      <c r="Y302" s="417">
        <v>131</v>
      </c>
      <c r="Z302" s="417">
        <v>131</v>
      </c>
      <c r="AA302" s="417">
        <v>131</v>
      </c>
      <c r="AB302" s="417">
        <v>131</v>
      </c>
      <c r="AC302" s="417">
        <v>131</v>
      </c>
      <c r="AD302" s="417">
        <v>131</v>
      </c>
      <c r="AE302" s="417">
        <v>131</v>
      </c>
      <c r="AF302" s="417">
        <v>131</v>
      </c>
      <c r="AG302" s="417">
        <v>131</v>
      </c>
      <c r="AH302" s="5"/>
      <c r="AI302" s="5"/>
      <c r="AJ302" s="5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5"/>
      <c r="AV302" s="637"/>
    </row>
    <row r="303" spans="1:48" ht="25.5" hidden="1">
      <c r="A303" s="526"/>
      <c r="B303" s="474"/>
      <c r="C303" s="656"/>
      <c r="D303" s="474"/>
      <c r="E303" s="476"/>
      <c r="F303" s="6"/>
      <c r="G303" s="6"/>
      <c r="H303" s="6"/>
      <c r="I303" s="6"/>
      <c r="J303" s="517"/>
      <c r="K303" s="517"/>
      <c r="L303" s="515"/>
      <c r="M303" s="515"/>
      <c r="N303" s="5"/>
      <c r="O303" s="5"/>
      <c r="P303" s="5"/>
      <c r="Q303" s="5"/>
      <c r="R303" s="307"/>
      <c r="S303" s="5"/>
      <c r="T303" s="5"/>
      <c r="U303" s="5"/>
      <c r="V303" s="278" t="s">
        <v>1059</v>
      </c>
      <c r="W303" s="93"/>
      <c r="X303" s="417">
        <v>253.26</v>
      </c>
      <c r="Y303" s="417"/>
      <c r="Z303" s="417"/>
      <c r="AA303" s="417"/>
      <c r="AB303" s="417"/>
      <c r="AC303" s="417"/>
      <c r="AD303" s="417"/>
      <c r="AE303" s="417"/>
      <c r="AF303" s="417"/>
      <c r="AG303" s="417">
        <v>382.86</v>
      </c>
      <c r="AH303" s="5"/>
      <c r="AI303" s="5"/>
      <c r="AJ303" s="5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5"/>
      <c r="AV303" s="637"/>
    </row>
    <row r="304" spans="1:48" s="418" customFormat="1" ht="25.5" hidden="1">
      <c r="A304" s="526"/>
      <c r="B304" s="474"/>
      <c r="C304" s="656"/>
      <c r="D304" s="474"/>
      <c r="E304" s="476"/>
      <c r="F304" s="415"/>
      <c r="G304" s="415"/>
      <c r="H304" s="415"/>
      <c r="I304" s="415"/>
      <c r="J304" s="517"/>
      <c r="K304" s="517"/>
      <c r="L304" s="515"/>
      <c r="M304" s="515"/>
      <c r="N304" s="416"/>
      <c r="O304" s="416"/>
      <c r="P304" s="416"/>
      <c r="Q304" s="416"/>
      <c r="R304" s="404"/>
      <c r="S304" s="416"/>
      <c r="T304" s="416"/>
      <c r="U304" s="416"/>
      <c r="V304" s="278" t="s">
        <v>1025</v>
      </c>
      <c r="W304" s="417"/>
      <c r="X304" s="417">
        <v>2975.0160000000001</v>
      </c>
      <c r="Y304" s="417">
        <v>2975.0160000000001</v>
      </c>
      <c r="Z304" s="417">
        <v>2975.0160000000001</v>
      </c>
      <c r="AA304" s="417">
        <v>2975.0160000000001</v>
      </c>
      <c r="AB304" s="417">
        <v>2975.0160000000001</v>
      </c>
      <c r="AC304" s="417">
        <v>2975.0160000000001</v>
      </c>
      <c r="AD304" s="417">
        <v>2975.0160000000001</v>
      </c>
      <c r="AE304" s="417">
        <v>2975.0160000000001</v>
      </c>
      <c r="AF304" s="417">
        <v>2975.0160000000001</v>
      </c>
      <c r="AG304" s="417"/>
      <c r="AH304" s="416"/>
      <c r="AI304" s="416"/>
      <c r="AJ304" s="416"/>
      <c r="AK304" s="417"/>
      <c r="AL304" s="417"/>
      <c r="AM304" s="417"/>
      <c r="AN304" s="417"/>
      <c r="AO304" s="417"/>
      <c r="AP304" s="417"/>
      <c r="AQ304" s="417"/>
      <c r="AR304" s="417"/>
      <c r="AS304" s="417"/>
      <c r="AT304" s="417"/>
      <c r="AU304" s="416"/>
      <c r="AV304" s="640"/>
    </row>
    <row r="305" spans="1:48" ht="19.5" customHeight="1">
      <c r="A305" s="526"/>
      <c r="B305" s="474"/>
      <c r="C305" s="656"/>
      <c r="D305" s="474"/>
      <c r="E305" s="476"/>
      <c r="F305" s="6" t="s">
        <v>19</v>
      </c>
      <c r="G305" s="6" t="s">
        <v>22</v>
      </c>
      <c r="H305" s="6" t="s">
        <v>59</v>
      </c>
      <c r="I305" s="6" t="s">
        <v>297</v>
      </c>
      <c r="J305" s="517"/>
      <c r="K305" s="517"/>
      <c r="L305" s="515"/>
      <c r="M305" s="515"/>
      <c r="N305" s="5">
        <v>0</v>
      </c>
      <c r="O305" s="5">
        <v>0</v>
      </c>
      <c r="P305" s="5">
        <v>0</v>
      </c>
      <c r="Q305" s="5">
        <v>0</v>
      </c>
      <c r="R305" s="307">
        <v>0</v>
      </c>
      <c r="S305" s="5">
        <v>0</v>
      </c>
      <c r="T305" s="5">
        <v>0</v>
      </c>
      <c r="U305" s="5">
        <f t="shared" si="138"/>
        <v>0</v>
      </c>
      <c r="V305" s="5" t="s">
        <v>8</v>
      </c>
      <c r="W305" s="93">
        <v>0</v>
      </c>
      <c r="X305" s="93">
        <v>0</v>
      </c>
      <c r="Y305" s="93">
        <v>0</v>
      </c>
      <c r="Z305" s="93">
        <v>0</v>
      </c>
      <c r="AA305" s="93">
        <v>0</v>
      </c>
      <c r="AB305" s="93">
        <v>0</v>
      </c>
      <c r="AC305" s="93">
        <v>0</v>
      </c>
      <c r="AD305" s="93">
        <v>0</v>
      </c>
      <c r="AE305" s="93">
        <v>0</v>
      </c>
      <c r="AF305" s="93">
        <v>0</v>
      </c>
      <c r="AG305" s="93">
        <v>0</v>
      </c>
      <c r="AH305" s="5">
        <v>0</v>
      </c>
      <c r="AI305" s="5">
        <v>0</v>
      </c>
      <c r="AJ305" s="5">
        <v>0</v>
      </c>
      <c r="AK305" s="93">
        <v>0</v>
      </c>
      <c r="AL305" s="93">
        <v>0</v>
      </c>
      <c r="AM305" s="93">
        <v>0</v>
      </c>
      <c r="AN305" s="93">
        <v>0</v>
      </c>
      <c r="AO305" s="93">
        <v>0</v>
      </c>
      <c r="AP305" s="93">
        <v>0</v>
      </c>
      <c r="AQ305" s="93">
        <v>0</v>
      </c>
      <c r="AR305" s="93">
        <v>0</v>
      </c>
      <c r="AS305" s="93">
        <v>0</v>
      </c>
      <c r="AT305" s="93">
        <v>0</v>
      </c>
      <c r="AU305" s="5">
        <v>0</v>
      </c>
      <c r="AV305" s="640"/>
    </row>
    <row r="306" spans="1:48" ht="19.5" customHeight="1">
      <c r="A306" s="526"/>
      <c r="B306" s="474"/>
      <c r="C306" s="656"/>
      <c r="D306" s="474"/>
      <c r="E306" s="476"/>
      <c r="F306" s="476" t="s">
        <v>39</v>
      </c>
      <c r="G306" s="476" t="s">
        <v>21</v>
      </c>
      <c r="H306" s="476" t="s">
        <v>59</v>
      </c>
      <c r="I306" s="476" t="s">
        <v>317</v>
      </c>
      <c r="J306" s="517"/>
      <c r="K306" s="517"/>
      <c r="L306" s="515"/>
      <c r="M306" s="515"/>
      <c r="N306" s="5">
        <v>0</v>
      </c>
      <c r="O306" s="5">
        <v>0</v>
      </c>
      <c r="P306" s="5">
        <v>0</v>
      </c>
      <c r="Q306" s="5">
        <v>0</v>
      </c>
      <c r="R306" s="307">
        <v>0</v>
      </c>
      <c r="S306" s="5">
        <v>0</v>
      </c>
      <c r="T306" s="5">
        <v>0</v>
      </c>
      <c r="U306" s="5">
        <f t="shared" si="138"/>
        <v>0</v>
      </c>
      <c r="V306" s="7" t="s">
        <v>50</v>
      </c>
      <c r="W306" s="93">
        <v>0</v>
      </c>
      <c r="X306" s="93">
        <v>0</v>
      </c>
      <c r="Y306" s="93">
        <v>0</v>
      </c>
      <c r="Z306" s="93">
        <v>0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5">
        <v>0</v>
      </c>
      <c r="AI306" s="5">
        <v>0</v>
      </c>
      <c r="AJ306" s="5">
        <v>0</v>
      </c>
      <c r="AK306" s="93">
        <v>0</v>
      </c>
      <c r="AL306" s="93">
        <v>0</v>
      </c>
      <c r="AM306" s="93">
        <v>0</v>
      </c>
      <c r="AN306" s="93">
        <v>0</v>
      </c>
      <c r="AO306" s="93">
        <v>0</v>
      </c>
      <c r="AP306" s="93">
        <v>0</v>
      </c>
      <c r="AQ306" s="93">
        <v>0</v>
      </c>
      <c r="AR306" s="93">
        <v>0</v>
      </c>
      <c r="AS306" s="93">
        <v>0</v>
      </c>
      <c r="AT306" s="93">
        <v>0</v>
      </c>
      <c r="AU306" s="5">
        <v>0</v>
      </c>
      <c r="AV306" s="640"/>
    </row>
    <row r="307" spans="1:48" ht="19.5" customHeight="1">
      <c r="A307" s="526"/>
      <c r="B307" s="474"/>
      <c r="C307" s="656"/>
      <c r="D307" s="474"/>
      <c r="E307" s="476"/>
      <c r="F307" s="476"/>
      <c r="G307" s="476"/>
      <c r="H307" s="476"/>
      <c r="I307" s="476"/>
      <c r="J307" s="517"/>
      <c r="K307" s="517"/>
      <c r="L307" s="515"/>
      <c r="M307" s="515"/>
      <c r="N307" s="5">
        <v>0</v>
      </c>
      <c r="O307" s="5">
        <v>0</v>
      </c>
      <c r="P307" s="5">
        <v>0</v>
      </c>
      <c r="Q307" s="5">
        <v>0</v>
      </c>
      <c r="R307" s="307">
        <v>0</v>
      </c>
      <c r="S307" s="5">
        <v>0</v>
      </c>
      <c r="T307" s="5">
        <v>0</v>
      </c>
      <c r="U307" s="5">
        <f t="shared" si="138"/>
        <v>0</v>
      </c>
      <c r="V307" s="7" t="s">
        <v>51</v>
      </c>
      <c r="W307" s="93">
        <v>0</v>
      </c>
      <c r="X307" s="93">
        <v>0</v>
      </c>
      <c r="Y307" s="93">
        <v>0</v>
      </c>
      <c r="Z307" s="93">
        <v>0</v>
      </c>
      <c r="AA307" s="93">
        <v>0</v>
      </c>
      <c r="AB307" s="93">
        <v>0</v>
      </c>
      <c r="AC307" s="93">
        <v>0</v>
      </c>
      <c r="AD307" s="93">
        <v>0</v>
      </c>
      <c r="AE307" s="93">
        <v>0</v>
      </c>
      <c r="AF307" s="93">
        <v>0</v>
      </c>
      <c r="AG307" s="93">
        <v>0</v>
      </c>
      <c r="AH307" s="5">
        <v>0</v>
      </c>
      <c r="AI307" s="5">
        <v>0</v>
      </c>
      <c r="AJ307" s="5">
        <v>0</v>
      </c>
      <c r="AK307" s="93">
        <v>0</v>
      </c>
      <c r="AL307" s="93">
        <v>0</v>
      </c>
      <c r="AM307" s="93">
        <v>0</v>
      </c>
      <c r="AN307" s="93">
        <v>0</v>
      </c>
      <c r="AO307" s="93">
        <v>0</v>
      </c>
      <c r="AP307" s="93">
        <v>0</v>
      </c>
      <c r="AQ307" s="93">
        <v>0</v>
      </c>
      <c r="AR307" s="93">
        <v>0</v>
      </c>
      <c r="AS307" s="93">
        <v>0</v>
      </c>
      <c r="AT307" s="93">
        <v>0</v>
      </c>
      <c r="AU307" s="5">
        <v>0</v>
      </c>
      <c r="AV307" s="640"/>
    </row>
    <row r="308" spans="1:48" ht="18" customHeight="1">
      <c r="A308" s="526"/>
      <c r="B308" s="474"/>
      <c r="C308" s="656"/>
      <c r="D308" s="474"/>
      <c r="E308" s="476"/>
      <c r="F308" s="476"/>
      <c r="G308" s="476"/>
      <c r="H308" s="476"/>
      <c r="I308" s="476"/>
      <c r="J308" s="517"/>
      <c r="K308" s="517"/>
      <c r="L308" s="515"/>
      <c r="M308" s="515"/>
      <c r="N308" s="5">
        <v>0</v>
      </c>
      <c r="O308" s="5">
        <v>0</v>
      </c>
      <c r="P308" s="5">
        <v>0</v>
      </c>
      <c r="Q308" s="5">
        <v>0</v>
      </c>
      <c r="R308" s="307">
        <v>0</v>
      </c>
      <c r="S308" s="5">
        <v>0</v>
      </c>
      <c r="T308" s="5">
        <v>0</v>
      </c>
      <c r="U308" s="5">
        <f t="shared" si="138"/>
        <v>0</v>
      </c>
      <c r="V308" s="7" t="s">
        <v>52</v>
      </c>
      <c r="W308" s="93">
        <v>0</v>
      </c>
      <c r="X308" s="93">
        <v>0</v>
      </c>
      <c r="Y308" s="93">
        <v>0</v>
      </c>
      <c r="Z308" s="93">
        <v>0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5">
        <v>0</v>
      </c>
      <c r="AI308" s="5">
        <v>0</v>
      </c>
      <c r="AJ308" s="5">
        <v>0</v>
      </c>
      <c r="AK308" s="93">
        <v>0</v>
      </c>
      <c r="AL308" s="93">
        <v>0</v>
      </c>
      <c r="AM308" s="93">
        <v>0</v>
      </c>
      <c r="AN308" s="93">
        <v>0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5">
        <v>0</v>
      </c>
      <c r="AV308" s="639"/>
    </row>
    <row r="309" spans="1:48" ht="17.25" customHeight="1">
      <c r="A309" s="526"/>
      <c r="B309" s="474"/>
      <c r="C309" s="656"/>
      <c r="D309" s="474"/>
      <c r="E309" s="476"/>
      <c r="F309" s="476"/>
      <c r="G309" s="476"/>
      <c r="H309" s="476"/>
      <c r="I309" s="476"/>
      <c r="J309" s="517"/>
      <c r="K309" s="517"/>
      <c r="L309" s="515"/>
      <c r="M309" s="515"/>
      <c r="N309" s="230">
        <f t="shared" ref="N309:T309" si="141">SUM(N299:N308)</f>
        <v>0.61667000000000005</v>
      </c>
      <c r="O309" s="230">
        <f t="shared" si="141"/>
        <v>6.6655499999999996</v>
      </c>
      <c r="P309" s="230">
        <f t="shared" si="141"/>
        <v>0.88868999999999998</v>
      </c>
      <c r="Q309" s="230">
        <f t="shared" si="141"/>
        <v>4.8093899999999996</v>
      </c>
      <c r="R309" s="428">
        <f t="shared" si="141"/>
        <v>9503</v>
      </c>
      <c r="S309" s="230">
        <f t="shared" si="141"/>
        <v>0</v>
      </c>
      <c r="T309" s="230">
        <f t="shared" si="141"/>
        <v>0</v>
      </c>
      <c r="U309" s="231">
        <f t="shared" si="138"/>
        <v>9515.9802999999993</v>
      </c>
      <c r="V309" s="231" t="s">
        <v>11</v>
      </c>
      <c r="W309" s="193">
        <f>SUM(W299:W308)</f>
        <v>4809.3900000000003</v>
      </c>
      <c r="X309" s="193">
        <f t="shared" ref="X309:AU309" si="142">X299+X305+X306+X307+X308</f>
        <v>3469.2759999999998</v>
      </c>
      <c r="Y309" s="193">
        <f t="shared" si="142"/>
        <v>2975.0160000000001</v>
      </c>
      <c r="Z309" s="193">
        <f t="shared" si="142"/>
        <v>2975.0160000000001</v>
      </c>
      <c r="AA309" s="193">
        <f t="shared" si="142"/>
        <v>2975.0160000000001</v>
      </c>
      <c r="AB309" s="193">
        <f t="shared" si="142"/>
        <v>2975.0160000000001</v>
      </c>
      <c r="AC309" s="193">
        <f t="shared" si="142"/>
        <v>2975.0160000000001</v>
      </c>
      <c r="AD309" s="193">
        <f t="shared" si="142"/>
        <v>2975.0160000000001</v>
      </c>
      <c r="AE309" s="193">
        <f t="shared" si="142"/>
        <v>2975.0160000000001</v>
      </c>
      <c r="AF309" s="193">
        <f t="shared" si="142"/>
        <v>2975.0160000000001</v>
      </c>
      <c r="AG309" s="193">
        <f t="shared" si="142"/>
        <v>623.86</v>
      </c>
      <c r="AH309" s="230">
        <f t="shared" si="142"/>
        <v>0</v>
      </c>
      <c r="AI309" s="230">
        <f t="shared" si="142"/>
        <v>0</v>
      </c>
      <c r="AJ309" s="230">
        <f t="shared" si="142"/>
        <v>0</v>
      </c>
      <c r="AK309" s="193">
        <f t="shared" si="142"/>
        <v>0</v>
      </c>
      <c r="AL309" s="193">
        <f t="shared" si="142"/>
        <v>0</v>
      </c>
      <c r="AM309" s="193">
        <f t="shared" si="142"/>
        <v>0</v>
      </c>
      <c r="AN309" s="193">
        <f t="shared" si="142"/>
        <v>0</v>
      </c>
      <c r="AO309" s="193">
        <f t="shared" si="142"/>
        <v>0</v>
      </c>
      <c r="AP309" s="193">
        <f t="shared" si="142"/>
        <v>0</v>
      </c>
      <c r="AQ309" s="193">
        <f t="shared" si="142"/>
        <v>0</v>
      </c>
      <c r="AR309" s="193">
        <f t="shared" si="142"/>
        <v>0</v>
      </c>
      <c r="AS309" s="193">
        <f t="shared" si="142"/>
        <v>0</v>
      </c>
      <c r="AT309" s="193">
        <f t="shared" si="142"/>
        <v>0</v>
      </c>
      <c r="AU309" s="230">
        <f t="shared" si="142"/>
        <v>0</v>
      </c>
      <c r="AV309" s="328"/>
    </row>
    <row r="310" spans="1:48" ht="19.5" customHeight="1">
      <c r="A310" s="526"/>
      <c r="B310" s="474" t="s">
        <v>242</v>
      </c>
      <c r="C310" s="656" t="s">
        <v>965</v>
      </c>
      <c r="D310" s="474" t="s">
        <v>267</v>
      </c>
      <c r="E310" s="476" t="s">
        <v>280</v>
      </c>
      <c r="F310" s="6" t="s">
        <v>18</v>
      </c>
      <c r="G310" s="6" t="s">
        <v>20</v>
      </c>
      <c r="H310" s="6" t="s">
        <v>297</v>
      </c>
      <c r="I310" s="6" t="s">
        <v>297</v>
      </c>
      <c r="J310" s="517">
        <v>2021</v>
      </c>
      <c r="K310" s="517">
        <v>2021</v>
      </c>
      <c r="L310" s="515">
        <v>9.9091000000000005</v>
      </c>
      <c r="M310" s="515">
        <f t="shared" ref="M310" si="143">R315+S315+T315</f>
        <v>0</v>
      </c>
      <c r="N310" s="5">
        <v>0</v>
      </c>
      <c r="O310" s="5">
        <v>0</v>
      </c>
      <c r="P310" s="5">
        <v>2.5919599999999998</v>
      </c>
      <c r="Q310" s="5">
        <v>7.3171400000000002</v>
      </c>
      <c r="R310" s="46">
        <v>0</v>
      </c>
      <c r="S310" s="5">
        <v>0</v>
      </c>
      <c r="T310" s="5">
        <v>0</v>
      </c>
      <c r="U310" s="5">
        <f t="shared" si="138"/>
        <v>9.9091000000000005</v>
      </c>
      <c r="V310" s="7" t="s">
        <v>3</v>
      </c>
      <c r="W310" s="93">
        <v>7317.14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9">
        <v>0</v>
      </c>
      <c r="AH310" s="5">
        <v>0</v>
      </c>
      <c r="AI310" s="5">
        <v>0</v>
      </c>
      <c r="AJ310" s="5">
        <v>0</v>
      </c>
      <c r="AK310" s="93">
        <v>0</v>
      </c>
      <c r="AL310" s="93">
        <v>0</v>
      </c>
      <c r="AM310" s="93">
        <v>0</v>
      </c>
      <c r="AN310" s="93">
        <v>0</v>
      </c>
      <c r="AO310" s="93">
        <v>0</v>
      </c>
      <c r="AP310" s="93">
        <v>0</v>
      </c>
      <c r="AQ310" s="93">
        <v>0</v>
      </c>
      <c r="AR310" s="93">
        <v>0</v>
      </c>
      <c r="AS310" s="93">
        <v>0</v>
      </c>
      <c r="AT310" s="93">
        <v>0</v>
      </c>
      <c r="AU310" s="5">
        <v>0</v>
      </c>
      <c r="AV310" s="636" t="s">
        <v>1002</v>
      </c>
    </row>
    <row r="311" spans="1:48" ht="19.5" customHeight="1">
      <c r="A311" s="526"/>
      <c r="B311" s="474"/>
      <c r="C311" s="656"/>
      <c r="D311" s="474"/>
      <c r="E311" s="476"/>
      <c r="F311" s="6" t="s">
        <v>19</v>
      </c>
      <c r="G311" s="6" t="s">
        <v>22</v>
      </c>
      <c r="H311" s="6" t="s">
        <v>297</v>
      </c>
      <c r="I311" s="6" t="s">
        <v>297</v>
      </c>
      <c r="J311" s="517"/>
      <c r="K311" s="517"/>
      <c r="L311" s="515"/>
      <c r="M311" s="515"/>
      <c r="N311" s="5">
        <v>0</v>
      </c>
      <c r="O311" s="5">
        <v>0</v>
      </c>
      <c r="P311" s="5">
        <v>0</v>
      </c>
      <c r="Q311" s="5">
        <v>0</v>
      </c>
      <c r="R311" s="46">
        <v>0</v>
      </c>
      <c r="S311" s="5">
        <v>0</v>
      </c>
      <c r="T311" s="5">
        <v>0</v>
      </c>
      <c r="U311" s="5">
        <f t="shared" si="138"/>
        <v>0</v>
      </c>
      <c r="V311" s="5" t="s">
        <v>8</v>
      </c>
      <c r="W311" s="93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5">
        <v>0</v>
      </c>
      <c r="AI311" s="5">
        <v>0</v>
      </c>
      <c r="AJ311" s="5">
        <v>0</v>
      </c>
      <c r="AK311" s="93">
        <v>0</v>
      </c>
      <c r="AL311" s="93">
        <v>0</v>
      </c>
      <c r="AM311" s="93">
        <v>0</v>
      </c>
      <c r="AN311" s="93">
        <v>0</v>
      </c>
      <c r="AO311" s="93">
        <v>0</v>
      </c>
      <c r="AP311" s="93">
        <v>0</v>
      </c>
      <c r="AQ311" s="93">
        <v>0</v>
      </c>
      <c r="AR311" s="93">
        <v>0</v>
      </c>
      <c r="AS311" s="93">
        <v>0</v>
      </c>
      <c r="AT311" s="93">
        <v>0</v>
      </c>
      <c r="AU311" s="5">
        <v>0</v>
      </c>
      <c r="AV311" s="637"/>
    </row>
    <row r="312" spans="1:48" ht="19.5" customHeight="1">
      <c r="A312" s="526"/>
      <c r="B312" s="474"/>
      <c r="C312" s="656"/>
      <c r="D312" s="474"/>
      <c r="E312" s="476"/>
      <c r="F312" s="476" t="s">
        <v>39</v>
      </c>
      <c r="G312" s="476" t="s">
        <v>21</v>
      </c>
      <c r="H312" s="476" t="s">
        <v>297</v>
      </c>
      <c r="I312" s="476" t="s">
        <v>297</v>
      </c>
      <c r="J312" s="517"/>
      <c r="K312" s="517"/>
      <c r="L312" s="515"/>
      <c r="M312" s="515"/>
      <c r="N312" s="5">
        <v>0</v>
      </c>
      <c r="O312" s="5">
        <v>0</v>
      </c>
      <c r="P312" s="5">
        <v>0</v>
      </c>
      <c r="Q312" s="5">
        <v>0</v>
      </c>
      <c r="R312" s="46">
        <v>0</v>
      </c>
      <c r="S312" s="5">
        <v>0</v>
      </c>
      <c r="T312" s="5">
        <v>0</v>
      </c>
      <c r="U312" s="5">
        <f t="shared" si="138"/>
        <v>0</v>
      </c>
      <c r="V312" s="7" t="s">
        <v>50</v>
      </c>
      <c r="W312" s="93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5">
        <v>0</v>
      </c>
      <c r="AI312" s="5">
        <v>0</v>
      </c>
      <c r="AJ312" s="5">
        <v>0</v>
      </c>
      <c r="AK312" s="93">
        <v>0</v>
      </c>
      <c r="AL312" s="93">
        <v>0</v>
      </c>
      <c r="AM312" s="93">
        <v>0</v>
      </c>
      <c r="AN312" s="93">
        <v>0</v>
      </c>
      <c r="AO312" s="93">
        <v>0</v>
      </c>
      <c r="AP312" s="93">
        <v>0</v>
      </c>
      <c r="AQ312" s="93">
        <v>0</v>
      </c>
      <c r="AR312" s="93">
        <v>0</v>
      </c>
      <c r="AS312" s="93">
        <v>0</v>
      </c>
      <c r="AT312" s="93">
        <v>0</v>
      </c>
      <c r="AU312" s="5">
        <v>0</v>
      </c>
      <c r="AV312" s="637"/>
    </row>
    <row r="313" spans="1:48" ht="19.5" customHeight="1">
      <c r="A313" s="526"/>
      <c r="B313" s="474"/>
      <c r="C313" s="656"/>
      <c r="D313" s="474"/>
      <c r="E313" s="476"/>
      <c r="F313" s="476"/>
      <c r="G313" s="476"/>
      <c r="H313" s="476"/>
      <c r="I313" s="476"/>
      <c r="J313" s="517"/>
      <c r="K313" s="517"/>
      <c r="L313" s="515"/>
      <c r="M313" s="515"/>
      <c r="N313" s="5">
        <v>0</v>
      </c>
      <c r="O313" s="5">
        <v>0</v>
      </c>
      <c r="P313" s="5">
        <v>0</v>
      </c>
      <c r="Q313" s="5">
        <v>0</v>
      </c>
      <c r="R313" s="46">
        <v>0</v>
      </c>
      <c r="S313" s="5">
        <v>0</v>
      </c>
      <c r="T313" s="5">
        <v>0</v>
      </c>
      <c r="U313" s="5">
        <f t="shared" si="138"/>
        <v>0</v>
      </c>
      <c r="V313" s="7" t="s">
        <v>51</v>
      </c>
      <c r="W313" s="93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5">
        <v>0</v>
      </c>
      <c r="AI313" s="5">
        <v>0</v>
      </c>
      <c r="AJ313" s="5">
        <v>0</v>
      </c>
      <c r="AK313" s="93">
        <v>0</v>
      </c>
      <c r="AL313" s="93">
        <v>0</v>
      </c>
      <c r="AM313" s="93">
        <v>0</v>
      </c>
      <c r="AN313" s="93">
        <v>0</v>
      </c>
      <c r="AO313" s="93">
        <v>0</v>
      </c>
      <c r="AP313" s="93">
        <v>0</v>
      </c>
      <c r="AQ313" s="93">
        <v>0</v>
      </c>
      <c r="AR313" s="93">
        <v>0</v>
      </c>
      <c r="AS313" s="93">
        <v>0</v>
      </c>
      <c r="AT313" s="93">
        <v>0</v>
      </c>
      <c r="AU313" s="5">
        <v>0</v>
      </c>
      <c r="AV313" s="637"/>
    </row>
    <row r="314" spans="1:48" ht="18" customHeight="1">
      <c r="A314" s="526"/>
      <c r="B314" s="474"/>
      <c r="C314" s="656"/>
      <c r="D314" s="474"/>
      <c r="E314" s="476"/>
      <c r="F314" s="476"/>
      <c r="G314" s="476"/>
      <c r="H314" s="476"/>
      <c r="I314" s="476"/>
      <c r="J314" s="517"/>
      <c r="K314" s="517"/>
      <c r="L314" s="515"/>
      <c r="M314" s="515"/>
      <c r="N314" s="5">
        <v>0</v>
      </c>
      <c r="O314" s="5">
        <v>0</v>
      </c>
      <c r="P314" s="5">
        <v>0</v>
      </c>
      <c r="Q314" s="5">
        <v>0</v>
      </c>
      <c r="R314" s="46">
        <v>0</v>
      </c>
      <c r="S314" s="5">
        <v>0</v>
      </c>
      <c r="T314" s="5">
        <v>0</v>
      </c>
      <c r="U314" s="5">
        <f t="shared" si="138"/>
        <v>0</v>
      </c>
      <c r="V314" s="7" t="s">
        <v>52</v>
      </c>
      <c r="W314" s="93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5">
        <v>0</v>
      </c>
      <c r="AI314" s="5">
        <v>0</v>
      </c>
      <c r="AJ314" s="5">
        <v>0</v>
      </c>
      <c r="AK314" s="93">
        <v>0</v>
      </c>
      <c r="AL314" s="93">
        <v>0</v>
      </c>
      <c r="AM314" s="93">
        <v>0</v>
      </c>
      <c r="AN314" s="93">
        <v>0</v>
      </c>
      <c r="AO314" s="93">
        <v>0</v>
      </c>
      <c r="AP314" s="93">
        <v>0</v>
      </c>
      <c r="AQ314" s="93">
        <v>0</v>
      </c>
      <c r="AR314" s="93">
        <v>0</v>
      </c>
      <c r="AS314" s="93">
        <v>0</v>
      </c>
      <c r="AT314" s="93">
        <v>0</v>
      </c>
      <c r="AU314" s="5">
        <v>0</v>
      </c>
      <c r="AV314" s="638"/>
    </row>
    <row r="315" spans="1:48" ht="17.25" customHeight="1">
      <c r="A315" s="526"/>
      <c r="B315" s="474"/>
      <c r="C315" s="656"/>
      <c r="D315" s="474"/>
      <c r="E315" s="476"/>
      <c r="F315" s="476"/>
      <c r="G315" s="476"/>
      <c r="H315" s="476"/>
      <c r="I315" s="476"/>
      <c r="J315" s="517"/>
      <c r="K315" s="517"/>
      <c r="L315" s="515"/>
      <c r="M315" s="515"/>
      <c r="N315" s="230">
        <f t="shared" ref="N315:T315" si="144">SUM(N310:N314)</f>
        <v>0</v>
      </c>
      <c r="O315" s="230">
        <f t="shared" si="144"/>
        <v>0</v>
      </c>
      <c r="P315" s="230">
        <f t="shared" si="144"/>
        <v>2.5919599999999998</v>
      </c>
      <c r="Q315" s="230">
        <f t="shared" si="144"/>
        <v>7.3171400000000002</v>
      </c>
      <c r="R315" s="423">
        <f t="shared" si="144"/>
        <v>0</v>
      </c>
      <c r="S315" s="230">
        <f t="shared" si="144"/>
        <v>0</v>
      </c>
      <c r="T315" s="230">
        <f t="shared" si="144"/>
        <v>0</v>
      </c>
      <c r="U315" s="231">
        <f t="shared" si="138"/>
        <v>9.9091000000000005</v>
      </c>
      <c r="V315" s="231" t="s">
        <v>11</v>
      </c>
      <c r="W315" s="193">
        <f t="shared" ref="W315:AU315" si="145">SUM(W310:W314)</f>
        <v>7317.14</v>
      </c>
      <c r="X315" s="175">
        <f t="shared" si="145"/>
        <v>0</v>
      </c>
      <c r="Y315" s="175">
        <f t="shared" si="145"/>
        <v>0</v>
      </c>
      <c r="Z315" s="175">
        <f t="shared" si="145"/>
        <v>0</v>
      </c>
      <c r="AA315" s="175">
        <f t="shared" si="145"/>
        <v>0</v>
      </c>
      <c r="AB315" s="175">
        <f t="shared" si="145"/>
        <v>0</v>
      </c>
      <c r="AC315" s="175">
        <f t="shared" si="145"/>
        <v>0</v>
      </c>
      <c r="AD315" s="175">
        <f t="shared" si="145"/>
        <v>0</v>
      </c>
      <c r="AE315" s="175">
        <f t="shared" si="145"/>
        <v>0</v>
      </c>
      <c r="AF315" s="175">
        <f t="shared" si="145"/>
        <v>0</v>
      </c>
      <c r="AG315" s="175">
        <f t="shared" si="145"/>
        <v>0</v>
      </c>
      <c r="AH315" s="230">
        <f t="shared" si="145"/>
        <v>0</v>
      </c>
      <c r="AI315" s="230">
        <f t="shared" si="145"/>
        <v>0</v>
      </c>
      <c r="AJ315" s="230">
        <f t="shared" si="145"/>
        <v>0</v>
      </c>
      <c r="AK315" s="193">
        <f t="shared" si="145"/>
        <v>0</v>
      </c>
      <c r="AL315" s="193">
        <f t="shared" si="145"/>
        <v>0</v>
      </c>
      <c r="AM315" s="193">
        <f t="shared" si="145"/>
        <v>0</v>
      </c>
      <c r="AN315" s="193">
        <f t="shared" si="145"/>
        <v>0</v>
      </c>
      <c r="AO315" s="193">
        <f t="shared" si="145"/>
        <v>0</v>
      </c>
      <c r="AP315" s="193">
        <f t="shared" si="145"/>
        <v>0</v>
      </c>
      <c r="AQ315" s="193">
        <f t="shared" si="145"/>
        <v>0</v>
      </c>
      <c r="AR315" s="193">
        <f t="shared" si="145"/>
        <v>0</v>
      </c>
      <c r="AS315" s="193">
        <f t="shared" si="145"/>
        <v>0</v>
      </c>
      <c r="AT315" s="193">
        <f t="shared" si="145"/>
        <v>0</v>
      </c>
      <c r="AU315" s="230">
        <f t="shared" si="145"/>
        <v>0</v>
      </c>
      <c r="AV315" s="328"/>
    </row>
    <row r="316" spans="1:48" ht="19.5" customHeight="1">
      <c r="A316" s="526"/>
      <c r="B316" s="474" t="s">
        <v>243</v>
      </c>
      <c r="C316" s="656" t="s">
        <v>105</v>
      </c>
      <c r="D316" s="474" t="s">
        <v>268</v>
      </c>
      <c r="E316" s="476" t="s">
        <v>278</v>
      </c>
      <c r="F316" s="6" t="s">
        <v>18</v>
      </c>
      <c r="G316" s="6" t="s">
        <v>20</v>
      </c>
      <c r="H316" s="6" t="s">
        <v>297</v>
      </c>
      <c r="I316" s="6" t="s">
        <v>297</v>
      </c>
      <c r="J316" s="517">
        <v>2020</v>
      </c>
      <c r="K316" s="517">
        <v>2022</v>
      </c>
      <c r="L316" s="515">
        <v>12.912570000000001</v>
      </c>
      <c r="M316" s="515">
        <f t="shared" ref="M316" si="146">R322+S322+T322</f>
        <v>618</v>
      </c>
      <c r="N316" s="5">
        <v>0</v>
      </c>
      <c r="O316" s="5">
        <v>0</v>
      </c>
      <c r="P316" s="5">
        <v>0.98</v>
      </c>
      <c r="Q316" s="5">
        <v>11.31488</v>
      </c>
      <c r="R316" s="307">
        <v>618</v>
      </c>
      <c r="S316" s="5">
        <v>0</v>
      </c>
      <c r="T316" s="5">
        <v>0</v>
      </c>
      <c r="U316" s="5">
        <f t="shared" si="138"/>
        <v>630.29488000000003</v>
      </c>
      <c r="V316" s="7" t="s">
        <v>3</v>
      </c>
      <c r="W316" s="93">
        <v>11314.88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5">
        <v>0</v>
      </c>
      <c r="AI316" s="5">
        <v>0</v>
      </c>
      <c r="AJ316" s="5">
        <v>0</v>
      </c>
      <c r="AK316" s="93">
        <v>0</v>
      </c>
      <c r="AL316" s="93">
        <v>0</v>
      </c>
      <c r="AM316" s="93">
        <v>0</v>
      </c>
      <c r="AN316" s="93">
        <v>0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5">
        <v>0</v>
      </c>
      <c r="AV316" s="636" t="s">
        <v>1003</v>
      </c>
    </row>
    <row r="317" spans="1:48" ht="19.5" hidden="1" customHeight="1">
      <c r="A317" s="526"/>
      <c r="B317" s="474"/>
      <c r="C317" s="656"/>
      <c r="D317" s="474"/>
      <c r="E317" s="476"/>
      <c r="F317" s="6"/>
      <c r="G317" s="6"/>
      <c r="H317" s="6"/>
      <c r="I317" s="6"/>
      <c r="J317" s="517"/>
      <c r="K317" s="517"/>
      <c r="L317" s="515"/>
      <c r="M317" s="515"/>
      <c r="N317" s="5"/>
      <c r="O317" s="5"/>
      <c r="P317" s="5"/>
      <c r="Q317" s="5"/>
      <c r="R317" s="307"/>
      <c r="S317" s="5"/>
      <c r="T317" s="5"/>
      <c r="U317" s="5"/>
      <c r="V317" s="7"/>
      <c r="W317" s="93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5"/>
      <c r="AI317" s="5"/>
      <c r="AJ317" s="5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5"/>
      <c r="AV317" s="637"/>
    </row>
    <row r="318" spans="1:48" ht="19.5" customHeight="1">
      <c r="A318" s="526"/>
      <c r="B318" s="474"/>
      <c r="C318" s="656"/>
      <c r="D318" s="474"/>
      <c r="E318" s="476"/>
      <c r="F318" s="6" t="s">
        <v>19</v>
      </c>
      <c r="G318" s="6" t="s">
        <v>22</v>
      </c>
      <c r="H318" s="6" t="s">
        <v>297</v>
      </c>
      <c r="I318" s="6" t="s">
        <v>297</v>
      </c>
      <c r="J318" s="517"/>
      <c r="K318" s="517"/>
      <c r="L318" s="515"/>
      <c r="M318" s="515"/>
      <c r="N318" s="5">
        <v>0</v>
      </c>
      <c r="O318" s="5">
        <v>0</v>
      </c>
      <c r="P318" s="5">
        <v>0</v>
      </c>
      <c r="Q318" s="5">
        <v>0</v>
      </c>
      <c r="R318" s="307">
        <v>0</v>
      </c>
      <c r="S318" s="5">
        <v>0</v>
      </c>
      <c r="T318" s="5">
        <v>0</v>
      </c>
      <c r="U318" s="5">
        <f t="shared" si="138"/>
        <v>0</v>
      </c>
      <c r="V318" s="5" t="s">
        <v>8</v>
      </c>
      <c r="W318" s="93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5">
        <v>0</v>
      </c>
      <c r="AI318" s="5">
        <v>0</v>
      </c>
      <c r="AJ318" s="5">
        <v>0</v>
      </c>
      <c r="AK318" s="93">
        <v>0</v>
      </c>
      <c r="AL318" s="93">
        <v>0</v>
      </c>
      <c r="AM318" s="93">
        <v>0</v>
      </c>
      <c r="AN318" s="93">
        <v>0</v>
      </c>
      <c r="AO318" s="93">
        <v>0</v>
      </c>
      <c r="AP318" s="93">
        <v>0</v>
      </c>
      <c r="AQ318" s="93">
        <v>0</v>
      </c>
      <c r="AR318" s="93">
        <v>0</v>
      </c>
      <c r="AS318" s="93">
        <v>0</v>
      </c>
      <c r="AT318" s="93">
        <v>0</v>
      </c>
      <c r="AU318" s="5">
        <v>0</v>
      </c>
      <c r="AV318" s="637"/>
    </row>
    <row r="319" spans="1:48" ht="19.5" customHeight="1">
      <c r="A319" s="526"/>
      <c r="B319" s="474"/>
      <c r="C319" s="656"/>
      <c r="D319" s="474"/>
      <c r="E319" s="476"/>
      <c r="F319" s="476" t="s">
        <v>39</v>
      </c>
      <c r="G319" s="476" t="s">
        <v>21</v>
      </c>
      <c r="H319" s="476" t="s">
        <v>297</v>
      </c>
      <c r="I319" s="476" t="s">
        <v>297</v>
      </c>
      <c r="J319" s="517"/>
      <c r="K319" s="517"/>
      <c r="L319" s="515"/>
      <c r="M319" s="515"/>
      <c r="N319" s="5">
        <v>0</v>
      </c>
      <c r="O319" s="5">
        <v>0</v>
      </c>
      <c r="P319" s="5">
        <v>0</v>
      </c>
      <c r="Q319" s="5">
        <v>0</v>
      </c>
      <c r="R319" s="307">
        <v>0</v>
      </c>
      <c r="S319" s="5">
        <v>0</v>
      </c>
      <c r="T319" s="5">
        <v>0</v>
      </c>
      <c r="U319" s="5">
        <f t="shared" si="138"/>
        <v>0</v>
      </c>
      <c r="V319" s="7" t="s">
        <v>50</v>
      </c>
      <c r="W319" s="93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5">
        <v>0</v>
      </c>
      <c r="AI319" s="5">
        <v>0</v>
      </c>
      <c r="AJ319" s="5">
        <v>0</v>
      </c>
      <c r="AK319" s="93">
        <v>0</v>
      </c>
      <c r="AL319" s="93">
        <v>0</v>
      </c>
      <c r="AM319" s="93">
        <v>0</v>
      </c>
      <c r="AN319" s="93">
        <v>0</v>
      </c>
      <c r="AO319" s="93">
        <v>0</v>
      </c>
      <c r="AP319" s="93">
        <v>0</v>
      </c>
      <c r="AQ319" s="93">
        <v>0</v>
      </c>
      <c r="AR319" s="93">
        <v>0</v>
      </c>
      <c r="AS319" s="93">
        <v>0</v>
      </c>
      <c r="AT319" s="93">
        <v>0</v>
      </c>
      <c r="AU319" s="5">
        <v>0</v>
      </c>
      <c r="AV319" s="637"/>
    </row>
    <row r="320" spans="1:48" ht="19.5" customHeight="1">
      <c r="A320" s="526"/>
      <c r="B320" s="474"/>
      <c r="C320" s="656"/>
      <c r="D320" s="474"/>
      <c r="E320" s="476"/>
      <c r="F320" s="476"/>
      <c r="G320" s="476"/>
      <c r="H320" s="476"/>
      <c r="I320" s="476"/>
      <c r="J320" s="517"/>
      <c r="K320" s="517"/>
      <c r="L320" s="515"/>
      <c r="M320" s="515"/>
      <c r="N320" s="5">
        <v>0</v>
      </c>
      <c r="O320" s="5">
        <v>0</v>
      </c>
      <c r="P320" s="5">
        <v>0</v>
      </c>
      <c r="Q320" s="5">
        <v>0</v>
      </c>
      <c r="R320" s="307">
        <v>0</v>
      </c>
      <c r="S320" s="5">
        <v>0</v>
      </c>
      <c r="T320" s="5">
        <v>0</v>
      </c>
      <c r="U320" s="5">
        <f t="shared" si="138"/>
        <v>0</v>
      </c>
      <c r="V320" s="7" t="s">
        <v>51</v>
      </c>
      <c r="W320" s="93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9">
        <v>0</v>
      </c>
      <c r="AH320" s="5">
        <v>0</v>
      </c>
      <c r="AI320" s="5">
        <v>0</v>
      </c>
      <c r="AJ320" s="5">
        <v>0</v>
      </c>
      <c r="AK320" s="93">
        <v>0</v>
      </c>
      <c r="AL320" s="93">
        <v>0</v>
      </c>
      <c r="AM320" s="93">
        <v>0</v>
      </c>
      <c r="AN320" s="93">
        <v>0</v>
      </c>
      <c r="AO320" s="93">
        <v>0</v>
      </c>
      <c r="AP320" s="93">
        <v>0</v>
      </c>
      <c r="AQ320" s="93">
        <v>0</v>
      </c>
      <c r="AR320" s="93">
        <v>0</v>
      </c>
      <c r="AS320" s="93">
        <v>0</v>
      </c>
      <c r="AT320" s="93">
        <v>0</v>
      </c>
      <c r="AU320" s="5">
        <v>0</v>
      </c>
      <c r="AV320" s="637"/>
    </row>
    <row r="321" spans="1:48" ht="18" customHeight="1">
      <c r="A321" s="526"/>
      <c r="B321" s="474"/>
      <c r="C321" s="656"/>
      <c r="D321" s="474"/>
      <c r="E321" s="476"/>
      <c r="F321" s="476"/>
      <c r="G321" s="476"/>
      <c r="H321" s="476"/>
      <c r="I321" s="476"/>
      <c r="J321" s="517"/>
      <c r="K321" s="517"/>
      <c r="L321" s="515"/>
      <c r="M321" s="515"/>
      <c r="N321" s="5">
        <v>0</v>
      </c>
      <c r="O321" s="5">
        <v>0</v>
      </c>
      <c r="P321" s="5">
        <v>0</v>
      </c>
      <c r="Q321" s="5">
        <v>0</v>
      </c>
      <c r="R321" s="307">
        <v>0</v>
      </c>
      <c r="S321" s="5">
        <v>0</v>
      </c>
      <c r="T321" s="5">
        <v>0</v>
      </c>
      <c r="U321" s="5">
        <f t="shared" si="138"/>
        <v>0</v>
      </c>
      <c r="V321" s="7" t="s">
        <v>52</v>
      </c>
      <c r="W321" s="93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5">
        <v>0</v>
      </c>
      <c r="AI321" s="5">
        <v>0</v>
      </c>
      <c r="AJ321" s="5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5">
        <v>0</v>
      </c>
      <c r="AV321" s="639"/>
    </row>
    <row r="322" spans="1:48" ht="17.25" customHeight="1">
      <c r="A322" s="526"/>
      <c r="B322" s="474"/>
      <c r="C322" s="656"/>
      <c r="D322" s="474"/>
      <c r="E322" s="476"/>
      <c r="F322" s="476"/>
      <c r="G322" s="476"/>
      <c r="H322" s="476"/>
      <c r="I322" s="476"/>
      <c r="J322" s="517"/>
      <c r="K322" s="517"/>
      <c r="L322" s="515"/>
      <c r="M322" s="515"/>
      <c r="N322" s="230">
        <f t="shared" ref="N322:T322" si="147">SUM(N316:N321)</f>
        <v>0</v>
      </c>
      <c r="O322" s="230">
        <f t="shared" si="147"/>
        <v>0</v>
      </c>
      <c r="P322" s="230">
        <f t="shared" si="147"/>
        <v>0.98</v>
      </c>
      <c r="Q322" s="230">
        <f t="shared" si="147"/>
        <v>11.31488</v>
      </c>
      <c r="R322" s="428">
        <f t="shared" si="147"/>
        <v>618</v>
      </c>
      <c r="S322" s="230">
        <f t="shared" si="147"/>
        <v>0</v>
      </c>
      <c r="T322" s="230">
        <f t="shared" si="147"/>
        <v>0</v>
      </c>
      <c r="U322" s="231">
        <f t="shared" si="138"/>
        <v>630.29488000000003</v>
      </c>
      <c r="V322" s="231" t="s">
        <v>11</v>
      </c>
      <c r="W322" s="193">
        <f t="shared" ref="W322:AU322" si="148">SUM(W316:W321)</f>
        <v>11314.88</v>
      </c>
      <c r="X322" s="175">
        <f t="shared" si="148"/>
        <v>0</v>
      </c>
      <c r="Y322" s="175">
        <f t="shared" si="148"/>
        <v>0</v>
      </c>
      <c r="Z322" s="175">
        <f t="shared" si="148"/>
        <v>0</v>
      </c>
      <c r="AA322" s="175">
        <f t="shared" si="148"/>
        <v>0</v>
      </c>
      <c r="AB322" s="175">
        <f t="shared" si="148"/>
        <v>0</v>
      </c>
      <c r="AC322" s="175">
        <f t="shared" si="148"/>
        <v>0</v>
      </c>
      <c r="AD322" s="175">
        <f t="shared" si="148"/>
        <v>0</v>
      </c>
      <c r="AE322" s="175">
        <f t="shared" si="148"/>
        <v>0</v>
      </c>
      <c r="AF322" s="175">
        <f t="shared" si="148"/>
        <v>0</v>
      </c>
      <c r="AG322" s="175">
        <f t="shared" si="148"/>
        <v>0</v>
      </c>
      <c r="AH322" s="230">
        <f t="shared" si="148"/>
        <v>0</v>
      </c>
      <c r="AI322" s="230">
        <f t="shared" si="148"/>
        <v>0</v>
      </c>
      <c r="AJ322" s="230">
        <f t="shared" si="148"/>
        <v>0</v>
      </c>
      <c r="AK322" s="193">
        <f t="shared" si="148"/>
        <v>0</v>
      </c>
      <c r="AL322" s="193">
        <f t="shared" si="148"/>
        <v>0</v>
      </c>
      <c r="AM322" s="193">
        <f t="shared" si="148"/>
        <v>0</v>
      </c>
      <c r="AN322" s="193">
        <f t="shared" si="148"/>
        <v>0</v>
      </c>
      <c r="AO322" s="193">
        <f t="shared" si="148"/>
        <v>0</v>
      </c>
      <c r="AP322" s="193">
        <f t="shared" si="148"/>
        <v>0</v>
      </c>
      <c r="AQ322" s="193">
        <f t="shared" si="148"/>
        <v>0</v>
      </c>
      <c r="AR322" s="193">
        <f t="shared" si="148"/>
        <v>0</v>
      </c>
      <c r="AS322" s="193">
        <f t="shared" si="148"/>
        <v>0</v>
      </c>
      <c r="AT322" s="193">
        <f t="shared" si="148"/>
        <v>0</v>
      </c>
      <c r="AU322" s="230">
        <f t="shared" si="148"/>
        <v>0</v>
      </c>
      <c r="AV322" s="328"/>
    </row>
    <row r="323" spans="1:48" ht="19.5" customHeight="1">
      <c r="A323" s="526"/>
      <c r="B323" s="474" t="s">
        <v>244</v>
      </c>
      <c r="C323" s="656" t="s">
        <v>106</v>
      </c>
      <c r="D323" s="474" t="s">
        <v>269</v>
      </c>
      <c r="E323" s="476" t="s">
        <v>281</v>
      </c>
      <c r="F323" s="6" t="s">
        <v>18</v>
      </c>
      <c r="G323" s="6" t="s">
        <v>20</v>
      </c>
      <c r="H323" s="6" t="s">
        <v>297</v>
      </c>
      <c r="I323" s="6" t="s">
        <v>297</v>
      </c>
      <c r="J323" s="517">
        <v>2021</v>
      </c>
      <c r="K323" s="517">
        <v>2022</v>
      </c>
      <c r="L323" s="515">
        <v>1.68618</v>
      </c>
      <c r="M323" s="515">
        <f t="shared" ref="M323" si="149">R328+S328+T328</f>
        <v>0</v>
      </c>
      <c r="N323" s="5">
        <v>0</v>
      </c>
      <c r="O323" s="5">
        <v>0</v>
      </c>
      <c r="P323" s="5">
        <v>1.6</v>
      </c>
      <c r="Q323" s="5">
        <v>8.6180000000000007E-2</v>
      </c>
      <c r="R323" s="307">
        <v>0</v>
      </c>
      <c r="S323" s="5">
        <v>0</v>
      </c>
      <c r="T323" s="5">
        <v>0</v>
      </c>
      <c r="U323" s="5">
        <f t="shared" si="138"/>
        <v>1.68618</v>
      </c>
      <c r="V323" s="7" t="s">
        <v>3</v>
      </c>
      <c r="W323" s="93">
        <v>86.18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5">
        <v>0</v>
      </c>
      <c r="AI323" s="5">
        <v>0</v>
      </c>
      <c r="AJ323" s="5">
        <v>0</v>
      </c>
      <c r="AK323" s="93">
        <v>0</v>
      </c>
      <c r="AL323" s="93">
        <v>0</v>
      </c>
      <c r="AM323" s="93">
        <v>0</v>
      </c>
      <c r="AN323" s="93">
        <v>0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5">
        <v>0</v>
      </c>
      <c r="AV323" s="636" t="s">
        <v>999</v>
      </c>
    </row>
    <row r="324" spans="1:48" ht="19.5" customHeight="1">
      <c r="A324" s="526"/>
      <c r="B324" s="474"/>
      <c r="C324" s="656"/>
      <c r="D324" s="474"/>
      <c r="E324" s="476"/>
      <c r="F324" s="6" t="s">
        <v>19</v>
      </c>
      <c r="G324" s="6" t="s">
        <v>22</v>
      </c>
      <c r="H324" s="6" t="s">
        <v>297</v>
      </c>
      <c r="I324" s="6" t="s">
        <v>297</v>
      </c>
      <c r="J324" s="517"/>
      <c r="K324" s="517"/>
      <c r="L324" s="515"/>
      <c r="M324" s="515"/>
      <c r="N324" s="5">
        <v>0</v>
      </c>
      <c r="O324" s="5">
        <v>0</v>
      </c>
      <c r="P324" s="5">
        <v>0</v>
      </c>
      <c r="Q324" s="5">
        <v>0</v>
      </c>
      <c r="R324" s="307">
        <v>0</v>
      </c>
      <c r="S324" s="5">
        <v>0</v>
      </c>
      <c r="T324" s="5">
        <v>0</v>
      </c>
      <c r="U324" s="5">
        <f t="shared" si="138"/>
        <v>0</v>
      </c>
      <c r="V324" s="5" t="s">
        <v>8</v>
      </c>
      <c r="W324" s="93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5">
        <v>0</v>
      </c>
      <c r="AI324" s="5">
        <v>0</v>
      </c>
      <c r="AJ324" s="5">
        <v>0</v>
      </c>
      <c r="AK324" s="93">
        <v>0</v>
      </c>
      <c r="AL324" s="93">
        <v>0</v>
      </c>
      <c r="AM324" s="93">
        <v>0</v>
      </c>
      <c r="AN324" s="93">
        <v>0</v>
      </c>
      <c r="AO324" s="93">
        <v>0</v>
      </c>
      <c r="AP324" s="93">
        <v>0</v>
      </c>
      <c r="AQ324" s="93">
        <v>0</v>
      </c>
      <c r="AR324" s="93">
        <v>0</v>
      </c>
      <c r="AS324" s="93">
        <v>0</v>
      </c>
      <c r="AT324" s="93">
        <v>0</v>
      </c>
      <c r="AU324" s="5">
        <v>0</v>
      </c>
      <c r="AV324" s="637"/>
    </row>
    <row r="325" spans="1:48" ht="19.5" customHeight="1">
      <c r="A325" s="526"/>
      <c r="B325" s="474"/>
      <c r="C325" s="656"/>
      <c r="D325" s="474"/>
      <c r="E325" s="476"/>
      <c r="F325" s="476" t="s">
        <v>39</v>
      </c>
      <c r="G325" s="476" t="s">
        <v>21</v>
      </c>
      <c r="H325" s="476" t="s">
        <v>297</v>
      </c>
      <c r="I325" s="476" t="s">
        <v>297</v>
      </c>
      <c r="J325" s="517"/>
      <c r="K325" s="517"/>
      <c r="L325" s="515"/>
      <c r="M325" s="515"/>
      <c r="N325" s="5">
        <v>0</v>
      </c>
      <c r="O325" s="5">
        <v>0</v>
      </c>
      <c r="P325" s="5">
        <v>0</v>
      </c>
      <c r="Q325" s="5">
        <v>0</v>
      </c>
      <c r="R325" s="307">
        <v>0</v>
      </c>
      <c r="S325" s="5">
        <v>0</v>
      </c>
      <c r="T325" s="5">
        <v>0</v>
      </c>
      <c r="U325" s="5">
        <f t="shared" si="138"/>
        <v>0</v>
      </c>
      <c r="V325" s="7" t="s">
        <v>50</v>
      </c>
      <c r="W325" s="93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5">
        <v>0</v>
      </c>
      <c r="AI325" s="5">
        <v>0</v>
      </c>
      <c r="AJ325" s="5">
        <v>0</v>
      </c>
      <c r="AK325" s="93">
        <v>0</v>
      </c>
      <c r="AL325" s="93">
        <v>0</v>
      </c>
      <c r="AM325" s="93">
        <v>0</v>
      </c>
      <c r="AN325" s="93">
        <v>0</v>
      </c>
      <c r="AO325" s="93">
        <v>0</v>
      </c>
      <c r="AP325" s="93">
        <v>0</v>
      </c>
      <c r="AQ325" s="93">
        <v>0</v>
      </c>
      <c r="AR325" s="93">
        <v>0</v>
      </c>
      <c r="AS325" s="93">
        <v>0</v>
      </c>
      <c r="AT325" s="93">
        <v>0</v>
      </c>
      <c r="AU325" s="5">
        <v>0</v>
      </c>
      <c r="AV325" s="637"/>
    </row>
    <row r="326" spans="1:48" ht="19.5" customHeight="1">
      <c r="A326" s="526"/>
      <c r="B326" s="474"/>
      <c r="C326" s="656"/>
      <c r="D326" s="474"/>
      <c r="E326" s="476"/>
      <c r="F326" s="476"/>
      <c r="G326" s="476"/>
      <c r="H326" s="476"/>
      <c r="I326" s="476"/>
      <c r="J326" s="517"/>
      <c r="K326" s="517"/>
      <c r="L326" s="515"/>
      <c r="M326" s="515"/>
      <c r="N326" s="5">
        <v>0</v>
      </c>
      <c r="O326" s="5">
        <v>0</v>
      </c>
      <c r="P326" s="5">
        <v>0</v>
      </c>
      <c r="Q326" s="5">
        <v>0</v>
      </c>
      <c r="R326" s="307">
        <v>0</v>
      </c>
      <c r="S326" s="5">
        <v>0</v>
      </c>
      <c r="T326" s="5">
        <v>0</v>
      </c>
      <c r="U326" s="5">
        <f t="shared" si="138"/>
        <v>0</v>
      </c>
      <c r="V326" s="7" t="s">
        <v>51</v>
      </c>
      <c r="W326" s="93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9">
        <v>0</v>
      </c>
      <c r="AH326" s="5">
        <v>0</v>
      </c>
      <c r="AI326" s="5">
        <v>0</v>
      </c>
      <c r="AJ326" s="5">
        <v>0</v>
      </c>
      <c r="AK326" s="93">
        <v>0</v>
      </c>
      <c r="AL326" s="93">
        <v>0</v>
      </c>
      <c r="AM326" s="93">
        <v>0</v>
      </c>
      <c r="AN326" s="93">
        <v>0</v>
      </c>
      <c r="AO326" s="93">
        <v>0</v>
      </c>
      <c r="AP326" s="93">
        <v>0</v>
      </c>
      <c r="AQ326" s="93">
        <v>0</v>
      </c>
      <c r="AR326" s="93">
        <v>0</v>
      </c>
      <c r="AS326" s="93">
        <v>0</v>
      </c>
      <c r="AT326" s="93">
        <v>0</v>
      </c>
      <c r="AU326" s="5">
        <v>0</v>
      </c>
      <c r="AV326" s="637"/>
    </row>
    <row r="327" spans="1:48" ht="18" customHeight="1">
      <c r="A327" s="526"/>
      <c r="B327" s="474"/>
      <c r="C327" s="656"/>
      <c r="D327" s="474"/>
      <c r="E327" s="476"/>
      <c r="F327" s="476"/>
      <c r="G327" s="476"/>
      <c r="H327" s="476"/>
      <c r="I327" s="476"/>
      <c r="J327" s="517"/>
      <c r="K327" s="517"/>
      <c r="L327" s="515"/>
      <c r="M327" s="515"/>
      <c r="N327" s="5">
        <v>0</v>
      </c>
      <c r="O327" s="5">
        <v>0</v>
      </c>
      <c r="P327" s="5">
        <v>0</v>
      </c>
      <c r="Q327" s="5">
        <v>0</v>
      </c>
      <c r="R327" s="307">
        <v>0</v>
      </c>
      <c r="S327" s="5">
        <v>0</v>
      </c>
      <c r="T327" s="5">
        <v>0</v>
      </c>
      <c r="U327" s="5">
        <f t="shared" si="138"/>
        <v>0</v>
      </c>
      <c r="V327" s="7" t="s">
        <v>52</v>
      </c>
      <c r="W327" s="93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5">
        <v>0</v>
      </c>
      <c r="AI327" s="5">
        <v>0</v>
      </c>
      <c r="AJ327" s="5">
        <v>0</v>
      </c>
      <c r="AK327" s="93">
        <v>0</v>
      </c>
      <c r="AL327" s="93">
        <v>0</v>
      </c>
      <c r="AM327" s="93">
        <v>0</v>
      </c>
      <c r="AN327" s="93">
        <v>0</v>
      </c>
      <c r="AO327" s="93">
        <v>0</v>
      </c>
      <c r="AP327" s="93">
        <v>0</v>
      </c>
      <c r="AQ327" s="93">
        <v>0</v>
      </c>
      <c r="AR327" s="93">
        <v>0</v>
      </c>
      <c r="AS327" s="93">
        <v>0</v>
      </c>
      <c r="AT327" s="93">
        <v>0</v>
      </c>
      <c r="AU327" s="5">
        <v>0</v>
      </c>
      <c r="AV327" s="637"/>
    </row>
    <row r="328" spans="1:48" ht="17.25" customHeight="1">
      <c r="A328" s="526"/>
      <c r="B328" s="474"/>
      <c r="C328" s="656"/>
      <c r="D328" s="474"/>
      <c r="E328" s="476"/>
      <c r="F328" s="476"/>
      <c r="G328" s="476"/>
      <c r="H328" s="476"/>
      <c r="I328" s="476"/>
      <c r="J328" s="517"/>
      <c r="K328" s="517"/>
      <c r="L328" s="515"/>
      <c r="M328" s="515"/>
      <c r="N328" s="230">
        <f t="shared" ref="N328:T328" si="150">SUM(N323:N327)</f>
        <v>0</v>
      </c>
      <c r="O328" s="230">
        <f t="shared" si="150"/>
        <v>0</v>
      </c>
      <c r="P328" s="230">
        <f t="shared" si="150"/>
        <v>1.6</v>
      </c>
      <c r="Q328" s="230">
        <f t="shared" si="150"/>
        <v>8.6180000000000007E-2</v>
      </c>
      <c r="R328" s="428">
        <f t="shared" si="150"/>
        <v>0</v>
      </c>
      <c r="S328" s="230">
        <f t="shared" si="150"/>
        <v>0</v>
      </c>
      <c r="T328" s="230">
        <f t="shared" si="150"/>
        <v>0</v>
      </c>
      <c r="U328" s="231">
        <f t="shared" si="138"/>
        <v>1.68618</v>
      </c>
      <c r="V328" s="231" t="s">
        <v>11</v>
      </c>
      <c r="W328" s="193">
        <f t="shared" ref="W328:AU328" si="151">SUM(W323:W327)</f>
        <v>86.18</v>
      </c>
      <c r="X328" s="175">
        <f t="shared" si="151"/>
        <v>0</v>
      </c>
      <c r="Y328" s="175">
        <f t="shared" si="151"/>
        <v>0</v>
      </c>
      <c r="Z328" s="175">
        <f t="shared" si="151"/>
        <v>0</v>
      </c>
      <c r="AA328" s="175">
        <f t="shared" si="151"/>
        <v>0</v>
      </c>
      <c r="AB328" s="175">
        <f t="shared" si="151"/>
        <v>0</v>
      </c>
      <c r="AC328" s="175">
        <f t="shared" si="151"/>
        <v>0</v>
      </c>
      <c r="AD328" s="175">
        <f t="shared" si="151"/>
        <v>0</v>
      </c>
      <c r="AE328" s="175">
        <f t="shared" si="151"/>
        <v>0</v>
      </c>
      <c r="AF328" s="175">
        <f t="shared" si="151"/>
        <v>0</v>
      </c>
      <c r="AG328" s="175">
        <f t="shared" si="151"/>
        <v>0</v>
      </c>
      <c r="AH328" s="230">
        <f t="shared" si="151"/>
        <v>0</v>
      </c>
      <c r="AI328" s="230">
        <f t="shared" si="151"/>
        <v>0</v>
      </c>
      <c r="AJ328" s="230">
        <f t="shared" si="151"/>
        <v>0</v>
      </c>
      <c r="AK328" s="193">
        <f t="shared" si="151"/>
        <v>0</v>
      </c>
      <c r="AL328" s="193">
        <f t="shared" si="151"/>
        <v>0</v>
      </c>
      <c r="AM328" s="193">
        <f t="shared" si="151"/>
        <v>0</v>
      </c>
      <c r="AN328" s="193">
        <f t="shared" si="151"/>
        <v>0</v>
      </c>
      <c r="AO328" s="193">
        <f t="shared" si="151"/>
        <v>0</v>
      </c>
      <c r="AP328" s="193">
        <f t="shared" si="151"/>
        <v>0</v>
      </c>
      <c r="AQ328" s="193">
        <f t="shared" si="151"/>
        <v>0</v>
      </c>
      <c r="AR328" s="193">
        <f t="shared" si="151"/>
        <v>0</v>
      </c>
      <c r="AS328" s="193">
        <f t="shared" si="151"/>
        <v>0</v>
      </c>
      <c r="AT328" s="193">
        <f t="shared" si="151"/>
        <v>0</v>
      </c>
      <c r="AU328" s="230">
        <f t="shared" si="151"/>
        <v>0</v>
      </c>
      <c r="AV328" s="328"/>
    </row>
    <row r="329" spans="1:48" ht="19.5" customHeight="1">
      <c r="A329" s="526"/>
      <c r="B329" s="474" t="s">
        <v>245</v>
      </c>
      <c r="C329" s="656" t="s">
        <v>107</v>
      </c>
      <c r="D329" s="474" t="s">
        <v>270</v>
      </c>
      <c r="E329" s="476" t="s">
        <v>142</v>
      </c>
      <c r="F329" s="6" t="s">
        <v>18</v>
      </c>
      <c r="G329" s="6" t="s">
        <v>20</v>
      </c>
      <c r="H329" s="6" t="s">
        <v>297</v>
      </c>
      <c r="I329" s="6" t="s">
        <v>297</v>
      </c>
      <c r="J329" s="517">
        <v>2022</v>
      </c>
      <c r="K329" s="517">
        <v>2023</v>
      </c>
      <c r="L329" s="515">
        <v>17.08165</v>
      </c>
      <c r="M329" s="515">
        <f>R334+S334+T334</f>
        <v>15542</v>
      </c>
      <c r="N329" s="5">
        <v>0</v>
      </c>
      <c r="O329" s="5">
        <v>0</v>
      </c>
      <c r="P329" s="5">
        <v>0</v>
      </c>
      <c r="Q329" s="5">
        <v>1.5393699999999999</v>
      </c>
      <c r="R329" s="307">
        <v>15542</v>
      </c>
      <c r="S329" s="5">
        <v>0</v>
      </c>
      <c r="T329" s="5">
        <v>0</v>
      </c>
      <c r="U329" s="5">
        <f t="shared" si="138"/>
        <v>15543.53937</v>
      </c>
      <c r="V329" s="7" t="s">
        <v>3</v>
      </c>
      <c r="W329" s="93">
        <v>1539.37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5">
        <v>0</v>
      </c>
      <c r="AI329" s="5">
        <v>0</v>
      </c>
      <c r="AJ329" s="5">
        <v>0</v>
      </c>
      <c r="AK329" s="93">
        <v>0</v>
      </c>
      <c r="AL329" s="93">
        <v>0</v>
      </c>
      <c r="AM329" s="93">
        <v>0</v>
      </c>
      <c r="AN329" s="93">
        <v>0</v>
      </c>
      <c r="AO329" s="93">
        <v>0</v>
      </c>
      <c r="AP329" s="93">
        <v>0</v>
      </c>
      <c r="AQ329" s="93">
        <v>0</v>
      </c>
      <c r="AR329" s="93">
        <v>0</v>
      </c>
      <c r="AS329" s="93">
        <v>0</v>
      </c>
      <c r="AT329" s="93">
        <v>0</v>
      </c>
      <c r="AU329" s="5">
        <v>0</v>
      </c>
      <c r="AV329" s="636" t="s">
        <v>1004</v>
      </c>
    </row>
    <row r="330" spans="1:48" ht="19.5" customHeight="1">
      <c r="A330" s="526"/>
      <c r="B330" s="474"/>
      <c r="C330" s="656"/>
      <c r="D330" s="474"/>
      <c r="E330" s="476"/>
      <c r="F330" s="6" t="s">
        <v>19</v>
      </c>
      <c r="G330" s="6" t="s">
        <v>22</v>
      </c>
      <c r="H330" s="6" t="s">
        <v>297</v>
      </c>
      <c r="I330" s="6" t="s">
        <v>297</v>
      </c>
      <c r="J330" s="517"/>
      <c r="K330" s="517"/>
      <c r="L330" s="515"/>
      <c r="M330" s="515"/>
      <c r="N330" s="5">
        <v>0</v>
      </c>
      <c r="O330" s="5">
        <v>0</v>
      </c>
      <c r="P330" s="5">
        <v>0</v>
      </c>
      <c r="Q330" s="5">
        <v>0</v>
      </c>
      <c r="R330" s="307">
        <v>0</v>
      </c>
      <c r="S330" s="5">
        <v>0</v>
      </c>
      <c r="T330" s="5">
        <v>0</v>
      </c>
      <c r="U330" s="5">
        <f t="shared" si="138"/>
        <v>0</v>
      </c>
      <c r="V330" s="5" t="s">
        <v>8</v>
      </c>
      <c r="W330" s="93">
        <v>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0</v>
      </c>
      <c r="AH330" s="5">
        <v>0</v>
      </c>
      <c r="AI330" s="5">
        <v>0</v>
      </c>
      <c r="AJ330" s="5">
        <v>0</v>
      </c>
      <c r="AK330" s="93">
        <v>0</v>
      </c>
      <c r="AL330" s="93">
        <v>0</v>
      </c>
      <c r="AM330" s="93">
        <v>0</v>
      </c>
      <c r="AN330" s="93">
        <v>0</v>
      </c>
      <c r="AO330" s="93">
        <v>0</v>
      </c>
      <c r="AP330" s="93">
        <v>0</v>
      </c>
      <c r="AQ330" s="93">
        <v>0</v>
      </c>
      <c r="AR330" s="93">
        <v>0</v>
      </c>
      <c r="AS330" s="93">
        <v>0</v>
      </c>
      <c r="AT330" s="93">
        <v>0</v>
      </c>
      <c r="AU330" s="5">
        <v>0</v>
      </c>
      <c r="AV330" s="637"/>
    </row>
    <row r="331" spans="1:48" ht="19.5" customHeight="1">
      <c r="A331" s="526"/>
      <c r="B331" s="474"/>
      <c r="C331" s="656"/>
      <c r="D331" s="474"/>
      <c r="E331" s="476"/>
      <c r="F331" s="476" t="s">
        <v>39</v>
      </c>
      <c r="G331" s="476" t="s">
        <v>21</v>
      </c>
      <c r="H331" s="476" t="s">
        <v>297</v>
      </c>
      <c r="I331" s="476" t="s">
        <v>297</v>
      </c>
      <c r="J331" s="517"/>
      <c r="K331" s="517"/>
      <c r="L331" s="515"/>
      <c r="M331" s="515"/>
      <c r="N331" s="5">
        <v>0</v>
      </c>
      <c r="O331" s="5">
        <v>0</v>
      </c>
      <c r="P331" s="5">
        <v>0</v>
      </c>
      <c r="Q331" s="5">
        <v>0</v>
      </c>
      <c r="R331" s="307">
        <v>0</v>
      </c>
      <c r="S331" s="5">
        <v>0</v>
      </c>
      <c r="T331" s="5">
        <v>0</v>
      </c>
      <c r="U331" s="5">
        <f t="shared" si="138"/>
        <v>0</v>
      </c>
      <c r="V331" s="7" t="s">
        <v>50</v>
      </c>
      <c r="W331" s="93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5">
        <v>0</v>
      </c>
      <c r="AI331" s="5">
        <v>0</v>
      </c>
      <c r="AJ331" s="5">
        <v>0</v>
      </c>
      <c r="AK331" s="93">
        <v>0</v>
      </c>
      <c r="AL331" s="93">
        <v>0</v>
      </c>
      <c r="AM331" s="93">
        <v>0</v>
      </c>
      <c r="AN331" s="93">
        <v>0</v>
      </c>
      <c r="AO331" s="93">
        <v>0</v>
      </c>
      <c r="AP331" s="93">
        <v>0</v>
      </c>
      <c r="AQ331" s="93">
        <v>0</v>
      </c>
      <c r="AR331" s="93">
        <v>0</v>
      </c>
      <c r="AS331" s="93">
        <v>0</v>
      </c>
      <c r="AT331" s="93">
        <v>0</v>
      </c>
      <c r="AU331" s="5">
        <v>0</v>
      </c>
      <c r="AV331" s="637"/>
    </row>
    <row r="332" spans="1:48" ht="19.5" customHeight="1">
      <c r="A332" s="526"/>
      <c r="B332" s="474"/>
      <c r="C332" s="656"/>
      <c r="D332" s="474"/>
      <c r="E332" s="476"/>
      <c r="F332" s="476"/>
      <c r="G332" s="476"/>
      <c r="H332" s="476"/>
      <c r="I332" s="476"/>
      <c r="J332" s="517"/>
      <c r="K332" s="517"/>
      <c r="L332" s="515"/>
      <c r="M332" s="515"/>
      <c r="N332" s="5">
        <v>0</v>
      </c>
      <c r="O332" s="5">
        <v>0</v>
      </c>
      <c r="P332" s="5">
        <v>0</v>
      </c>
      <c r="Q332" s="5">
        <v>0</v>
      </c>
      <c r="R332" s="307">
        <v>0</v>
      </c>
      <c r="S332" s="5">
        <v>0</v>
      </c>
      <c r="T332" s="5">
        <v>0</v>
      </c>
      <c r="U332" s="5">
        <f t="shared" si="138"/>
        <v>0</v>
      </c>
      <c r="V332" s="7" t="s">
        <v>51</v>
      </c>
      <c r="W332" s="93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5">
        <v>0</v>
      </c>
      <c r="AI332" s="5">
        <v>0</v>
      </c>
      <c r="AJ332" s="5">
        <v>0</v>
      </c>
      <c r="AK332" s="93">
        <v>0</v>
      </c>
      <c r="AL332" s="93">
        <v>0</v>
      </c>
      <c r="AM332" s="93">
        <v>0</v>
      </c>
      <c r="AN332" s="93">
        <v>0</v>
      </c>
      <c r="AO332" s="93">
        <v>0</v>
      </c>
      <c r="AP332" s="93">
        <v>0</v>
      </c>
      <c r="AQ332" s="93">
        <v>0</v>
      </c>
      <c r="AR332" s="93">
        <v>0</v>
      </c>
      <c r="AS332" s="93">
        <v>0</v>
      </c>
      <c r="AT332" s="93">
        <v>0</v>
      </c>
      <c r="AU332" s="5">
        <v>0</v>
      </c>
      <c r="AV332" s="637"/>
    </row>
    <row r="333" spans="1:48" ht="18" customHeight="1">
      <c r="A333" s="526"/>
      <c r="B333" s="474"/>
      <c r="C333" s="656"/>
      <c r="D333" s="474"/>
      <c r="E333" s="476"/>
      <c r="F333" s="476"/>
      <c r="G333" s="476"/>
      <c r="H333" s="476"/>
      <c r="I333" s="476"/>
      <c r="J333" s="517"/>
      <c r="K333" s="517"/>
      <c r="L333" s="515"/>
      <c r="M333" s="515"/>
      <c r="N333" s="5">
        <v>0</v>
      </c>
      <c r="O333" s="5">
        <v>0</v>
      </c>
      <c r="P333" s="5">
        <v>0</v>
      </c>
      <c r="Q333" s="5">
        <v>0</v>
      </c>
      <c r="R333" s="307">
        <v>0</v>
      </c>
      <c r="S333" s="5">
        <v>0</v>
      </c>
      <c r="T333" s="5">
        <v>0</v>
      </c>
      <c r="U333" s="5">
        <f t="shared" si="138"/>
        <v>0</v>
      </c>
      <c r="V333" s="7" t="s">
        <v>52</v>
      </c>
      <c r="W333" s="93">
        <v>0</v>
      </c>
      <c r="X333" s="9">
        <v>0</v>
      </c>
      <c r="Y333" s="9">
        <v>0</v>
      </c>
      <c r="Z333" s="9">
        <v>0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5">
        <v>0</v>
      </c>
      <c r="AI333" s="5">
        <v>0</v>
      </c>
      <c r="AJ333" s="5">
        <v>0</v>
      </c>
      <c r="AK333" s="93">
        <v>0</v>
      </c>
      <c r="AL333" s="93">
        <v>0</v>
      </c>
      <c r="AM333" s="93">
        <v>0</v>
      </c>
      <c r="AN333" s="93">
        <v>0</v>
      </c>
      <c r="AO333" s="93">
        <v>0</v>
      </c>
      <c r="AP333" s="93">
        <v>0</v>
      </c>
      <c r="AQ333" s="93">
        <v>0</v>
      </c>
      <c r="AR333" s="93">
        <v>0</v>
      </c>
      <c r="AS333" s="93">
        <v>0</v>
      </c>
      <c r="AT333" s="93">
        <v>0</v>
      </c>
      <c r="AU333" s="5">
        <v>0</v>
      </c>
      <c r="AV333" s="637"/>
    </row>
    <row r="334" spans="1:48" ht="17.25" customHeight="1">
      <c r="A334" s="527"/>
      <c r="B334" s="474"/>
      <c r="C334" s="656"/>
      <c r="D334" s="474"/>
      <c r="E334" s="476"/>
      <c r="F334" s="476"/>
      <c r="G334" s="476"/>
      <c r="H334" s="476"/>
      <c r="I334" s="476"/>
      <c r="J334" s="517"/>
      <c r="K334" s="517"/>
      <c r="L334" s="515"/>
      <c r="M334" s="515"/>
      <c r="N334" s="230">
        <f t="shared" ref="N334:T334" si="152">SUM(N329:N333)</f>
        <v>0</v>
      </c>
      <c r="O334" s="230">
        <f t="shared" si="152"/>
        <v>0</v>
      </c>
      <c r="P334" s="230">
        <f t="shared" si="152"/>
        <v>0</v>
      </c>
      <c r="Q334" s="230">
        <f t="shared" si="152"/>
        <v>1.5393699999999999</v>
      </c>
      <c r="R334" s="428">
        <f t="shared" si="152"/>
        <v>15542</v>
      </c>
      <c r="S334" s="230">
        <f t="shared" si="152"/>
        <v>0</v>
      </c>
      <c r="T334" s="230">
        <f t="shared" si="152"/>
        <v>0</v>
      </c>
      <c r="U334" s="231">
        <f t="shared" si="138"/>
        <v>15543.53937</v>
      </c>
      <c r="V334" s="231" t="s">
        <v>11</v>
      </c>
      <c r="W334" s="193">
        <f t="shared" ref="W334:AU334" si="153">SUM(W329:W333)</f>
        <v>1539.37</v>
      </c>
      <c r="X334" s="175">
        <f t="shared" si="153"/>
        <v>0</v>
      </c>
      <c r="Y334" s="175">
        <f t="shared" si="153"/>
        <v>0</v>
      </c>
      <c r="Z334" s="175">
        <f t="shared" si="153"/>
        <v>0</v>
      </c>
      <c r="AA334" s="175">
        <f t="shared" si="153"/>
        <v>0</v>
      </c>
      <c r="AB334" s="175">
        <f t="shared" si="153"/>
        <v>0</v>
      </c>
      <c r="AC334" s="175">
        <f t="shared" si="153"/>
        <v>0</v>
      </c>
      <c r="AD334" s="175">
        <f t="shared" si="153"/>
        <v>0</v>
      </c>
      <c r="AE334" s="175">
        <f t="shared" si="153"/>
        <v>0</v>
      </c>
      <c r="AF334" s="175">
        <f t="shared" si="153"/>
        <v>0</v>
      </c>
      <c r="AG334" s="175">
        <f t="shared" si="153"/>
        <v>0</v>
      </c>
      <c r="AH334" s="230">
        <f t="shared" si="153"/>
        <v>0</v>
      </c>
      <c r="AI334" s="230">
        <f t="shared" si="153"/>
        <v>0</v>
      </c>
      <c r="AJ334" s="230">
        <f t="shared" si="153"/>
        <v>0</v>
      </c>
      <c r="AK334" s="193">
        <f t="shared" si="153"/>
        <v>0</v>
      </c>
      <c r="AL334" s="193">
        <f t="shared" si="153"/>
        <v>0</v>
      </c>
      <c r="AM334" s="193">
        <f t="shared" si="153"/>
        <v>0</v>
      </c>
      <c r="AN334" s="193">
        <f t="shared" si="153"/>
        <v>0</v>
      </c>
      <c r="AO334" s="193">
        <f t="shared" si="153"/>
        <v>0</v>
      </c>
      <c r="AP334" s="193">
        <f t="shared" si="153"/>
        <v>0</v>
      </c>
      <c r="AQ334" s="193">
        <f t="shared" si="153"/>
        <v>0</v>
      </c>
      <c r="AR334" s="193">
        <f t="shared" si="153"/>
        <v>0</v>
      </c>
      <c r="AS334" s="193">
        <f t="shared" si="153"/>
        <v>0</v>
      </c>
      <c r="AT334" s="193">
        <f t="shared" si="153"/>
        <v>0</v>
      </c>
      <c r="AU334" s="230">
        <f t="shared" si="153"/>
        <v>0</v>
      </c>
      <c r="AV334" s="328"/>
    </row>
    <row r="335" spans="1:48" ht="15.75" hidden="1" customHeight="1">
      <c r="A335" s="467" t="s">
        <v>173</v>
      </c>
      <c r="B335" s="468"/>
      <c r="C335" s="468"/>
      <c r="D335" s="468"/>
      <c r="E335" s="468"/>
      <c r="F335" s="468"/>
      <c r="G335" s="468"/>
      <c r="H335" s="468"/>
      <c r="I335" s="468"/>
      <c r="J335" s="468"/>
      <c r="K335" s="468"/>
      <c r="L335" s="468"/>
      <c r="M335" s="468"/>
      <c r="N335" s="468"/>
      <c r="O335" s="468"/>
      <c r="P335" s="468"/>
      <c r="Q335" s="468"/>
      <c r="R335" s="468"/>
      <c r="S335" s="468"/>
      <c r="T335" s="468"/>
      <c r="U335" s="468"/>
      <c r="V335" s="518"/>
      <c r="W335" s="190"/>
      <c r="X335" s="190"/>
      <c r="Y335" s="190"/>
      <c r="Z335" s="190"/>
      <c r="AA335" s="190"/>
      <c r="AB335" s="190"/>
      <c r="AC335" s="190"/>
      <c r="AD335" s="190"/>
      <c r="AE335" s="190"/>
      <c r="AF335" s="190"/>
      <c r="AG335" s="190"/>
      <c r="AH335" s="188"/>
      <c r="AI335" s="188"/>
      <c r="AJ335" s="188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88"/>
      <c r="AV335" s="302"/>
    </row>
    <row r="336" spans="1:48" ht="29.25" hidden="1" customHeight="1">
      <c r="A336" s="522" t="s">
        <v>65</v>
      </c>
      <c r="B336" s="523"/>
      <c r="C336" s="523"/>
      <c r="D336" s="523"/>
      <c r="E336" s="523"/>
      <c r="F336" s="523"/>
      <c r="G336" s="523"/>
      <c r="H336" s="523"/>
      <c r="I336" s="523"/>
      <c r="J336" s="523"/>
      <c r="K336" s="523"/>
      <c r="L336" s="523"/>
      <c r="M336" s="523"/>
      <c r="N336" s="523"/>
      <c r="O336" s="523"/>
      <c r="P336" s="523"/>
      <c r="Q336" s="523"/>
      <c r="R336" s="523"/>
      <c r="S336" s="523"/>
      <c r="T336" s="523"/>
      <c r="U336" s="523"/>
      <c r="V336" s="524"/>
      <c r="W336" s="190"/>
      <c r="X336" s="190"/>
      <c r="Y336" s="190"/>
      <c r="Z336" s="190"/>
      <c r="AA336" s="190"/>
      <c r="AB336" s="190"/>
      <c r="AC336" s="190"/>
      <c r="AD336" s="190"/>
      <c r="AE336" s="190"/>
      <c r="AF336" s="190"/>
      <c r="AG336" s="190"/>
      <c r="AH336" s="188"/>
      <c r="AI336" s="188"/>
      <c r="AJ336" s="188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88"/>
      <c r="AV336" s="302"/>
    </row>
    <row r="337" spans="1:48" ht="15.75" hidden="1" customHeight="1">
      <c r="A337" s="467" t="s">
        <v>174</v>
      </c>
      <c r="B337" s="468"/>
      <c r="C337" s="468"/>
      <c r="D337" s="468"/>
      <c r="E337" s="468"/>
      <c r="F337" s="468"/>
      <c r="G337" s="468"/>
      <c r="H337" s="468"/>
      <c r="I337" s="468"/>
      <c r="J337" s="468"/>
      <c r="K337" s="468"/>
      <c r="L337" s="468"/>
      <c r="M337" s="468"/>
      <c r="N337" s="468"/>
      <c r="O337" s="468"/>
      <c r="P337" s="468"/>
      <c r="Q337" s="468"/>
      <c r="R337" s="468"/>
      <c r="S337" s="468"/>
      <c r="T337" s="468"/>
      <c r="U337" s="468"/>
      <c r="V337" s="518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88"/>
      <c r="AI337" s="188"/>
      <c r="AJ337" s="188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88"/>
      <c r="AV337" s="302"/>
    </row>
    <row r="338" spans="1:48" ht="29.25" hidden="1" customHeight="1">
      <c r="A338" s="522" t="s">
        <v>65</v>
      </c>
      <c r="B338" s="523"/>
      <c r="C338" s="523"/>
      <c r="D338" s="523"/>
      <c r="E338" s="523"/>
      <c r="F338" s="523"/>
      <c r="G338" s="523"/>
      <c r="H338" s="523"/>
      <c r="I338" s="523"/>
      <c r="J338" s="523"/>
      <c r="K338" s="523"/>
      <c r="L338" s="523"/>
      <c r="M338" s="523"/>
      <c r="N338" s="523"/>
      <c r="O338" s="523"/>
      <c r="P338" s="523"/>
      <c r="Q338" s="523"/>
      <c r="R338" s="523"/>
      <c r="S338" s="523"/>
      <c r="T338" s="523"/>
      <c r="U338" s="523"/>
      <c r="V338" s="524"/>
      <c r="W338" s="190"/>
      <c r="X338" s="190"/>
      <c r="Y338" s="190"/>
      <c r="Z338" s="190"/>
      <c r="AA338" s="190"/>
      <c r="AB338" s="190"/>
      <c r="AC338" s="190"/>
      <c r="AD338" s="190"/>
      <c r="AE338" s="190"/>
      <c r="AF338" s="190"/>
      <c r="AG338" s="190"/>
      <c r="AH338" s="188"/>
      <c r="AI338" s="188"/>
      <c r="AJ338" s="188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88"/>
      <c r="AV338" s="302"/>
    </row>
    <row r="339" spans="1:48" ht="15.75" hidden="1" customHeight="1">
      <c r="A339" s="467" t="s">
        <v>175</v>
      </c>
      <c r="B339" s="468"/>
      <c r="C339" s="468"/>
      <c r="D339" s="468"/>
      <c r="E339" s="468"/>
      <c r="F339" s="468"/>
      <c r="G339" s="468"/>
      <c r="H339" s="468"/>
      <c r="I339" s="468"/>
      <c r="J339" s="468"/>
      <c r="K339" s="468"/>
      <c r="L339" s="468"/>
      <c r="M339" s="468"/>
      <c r="N339" s="468"/>
      <c r="O339" s="468"/>
      <c r="P339" s="468"/>
      <c r="Q339" s="468"/>
      <c r="R339" s="468"/>
      <c r="S339" s="468"/>
      <c r="T339" s="468"/>
      <c r="U339" s="468"/>
      <c r="V339" s="518"/>
      <c r="W339" s="190"/>
      <c r="X339" s="190"/>
      <c r="Y339" s="190"/>
      <c r="Z339" s="190"/>
      <c r="AA339" s="190"/>
      <c r="AB339" s="190"/>
      <c r="AC339" s="190"/>
      <c r="AD339" s="190"/>
      <c r="AE339" s="190"/>
      <c r="AF339" s="190"/>
      <c r="AG339" s="190"/>
      <c r="AH339" s="188"/>
      <c r="AI339" s="188"/>
      <c r="AJ339" s="188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88"/>
      <c r="AV339" s="302"/>
    </row>
    <row r="340" spans="1:48" ht="29.25" hidden="1" customHeight="1">
      <c r="A340" s="522" t="s">
        <v>65</v>
      </c>
      <c r="B340" s="523"/>
      <c r="C340" s="523"/>
      <c r="D340" s="523"/>
      <c r="E340" s="523"/>
      <c r="F340" s="523"/>
      <c r="G340" s="523"/>
      <c r="H340" s="523"/>
      <c r="I340" s="523"/>
      <c r="J340" s="523"/>
      <c r="K340" s="523"/>
      <c r="L340" s="523"/>
      <c r="M340" s="523"/>
      <c r="N340" s="523"/>
      <c r="O340" s="523"/>
      <c r="P340" s="523"/>
      <c r="Q340" s="523"/>
      <c r="R340" s="523"/>
      <c r="S340" s="523"/>
      <c r="T340" s="523"/>
      <c r="U340" s="523"/>
      <c r="V340" s="524"/>
      <c r="W340" s="190"/>
      <c r="X340" s="190"/>
      <c r="Y340" s="190"/>
      <c r="Z340" s="190"/>
      <c r="AA340" s="190"/>
      <c r="AB340" s="190"/>
      <c r="AC340" s="190"/>
      <c r="AD340" s="190"/>
      <c r="AE340" s="190"/>
      <c r="AF340" s="190"/>
      <c r="AG340" s="190"/>
      <c r="AH340" s="188"/>
      <c r="AI340" s="188"/>
      <c r="AJ340" s="188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88"/>
      <c r="AV340" s="302"/>
    </row>
    <row r="341" spans="1:48" ht="18.75" hidden="1" customHeight="1">
      <c r="A341" s="544" t="s">
        <v>45</v>
      </c>
      <c r="B341" s="545"/>
      <c r="C341" s="545"/>
      <c r="D341" s="545"/>
      <c r="E341" s="545"/>
      <c r="F341" s="545"/>
      <c r="G341" s="545"/>
      <c r="H341" s="545"/>
      <c r="I341" s="545"/>
      <c r="J341" s="545"/>
      <c r="K341" s="545"/>
      <c r="L341" s="545"/>
      <c r="M341" s="545"/>
      <c r="N341" s="545"/>
      <c r="O341" s="545"/>
      <c r="P341" s="545"/>
      <c r="Q341" s="545"/>
      <c r="R341" s="545"/>
      <c r="S341" s="545"/>
      <c r="T341" s="545"/>
      <c r="U341" s="545"/>
      <c r="V341" s="546"/>
      <c r="W341" s="190"/>
      <c r="X341" s="190"/>
      <c r="Y341" s="190"/>
      <c r="Z341" s="190"/>
      <c r="AA341" s="190"/>
      <c r="AB341" s="190"/>
      <c r="AC341" s="190"/>
      <c r="AD341" s="190"/>
      <c r="AE341" s="190"/>
      <c r="AF341" s="190"/>
      <c r="AG341" s="190"/>
      <c r="AH341" s="188"/>
      <c r="AI341" s="188"/>
      <c r="AJ341" s="188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  <c r="AU341" s="188"/>
      <c r="AV341" s="302"/>
    </row>
    <row r="342" spans="1:48" ht="17.25" hidden="1" customHeight="1">
      <c r="A342" s="542"/>
      <c r="B342" s="543"/>
      <c r="C342" s="543"/>
      <c r="D342" s="543"/>
      <c r="E342" s="543"/>
      <c r="F342" s="11"/>
      <c r="G342" s="11"/>
      <c r="H342" s="11"/>
      <c r="I342" s="11"/>
      <c r="J342" s="11"/>
      <c r="K342" s="11"/>
      <c r="L342" s="20"/>
      <c r="M342" s="20"/>
      <c r="N342" s="9">
        <f t="shared" ref="N342:T342" si="154">N269+N276+N285+N299+N310+N316+N323+N329</f>
        <v>1.5101200000000001</v>
      </c>
      <c r="O342" s="9">
        <f t="shared" si="154"/>
        <v>7.7170399999999999</v>
      </c>
      <c r="P342" s="9">
        <f t="shared" si="154"/>
        <v>9.8264499999999995</v>
      </c>
      <c r="Q342" s="9">
        <f t="shared" si="154"/>
        <v>25.25902</v>
      </c>
      <c r="R342" s="307">
        <f t="shared" si="154"/>
        <v>30515</v>
      </c>
      <c r="S342" s="9">
        <f t="shared" si="154"/>
        <v>0</v>
      </c>
      <c r="T342" s="9">
        <f t="shared" si="154"/>
        <v>0</v>
      </c>
      <c r="U342" s="9">
        <f t="shared" ref="U342:U347" si="155">SUM(N342:T342)</f>
        <v>30559.31263</v>
      </c>
      <c r="V342" s="16" t="s">
        <v>3</v>
      </c>
      <c r="W342" s="93">
        <f t="shared" ref="W342:AU342" si="156">W269+W276+W285+W299+W310+W316+W323+W329</f>
        <v>25259.02</v>
      </c>
      <c r="X342" s="93">
        <f t="shared" ca="1" si="156"/>
        <v>3930.3539999999998</v>
      </c>
      <c r="Y342" s="93">
        <f t="shared" ca="1" si="156"/>
        <v>3436.0940000000001</v>
      </c>
      <c r="Z342" s="93">
        <f t="shared" ca="1" si="156"/>
        <v>3436.0940000000001</v>
      </c>
      <c r="AA342" s="93">
        <f t="shared" ca="1" si="156"/>
        <v>3436.0940000000001</v>
      </c>
      <c r="AB342" s="93">
        <f t="shared" ca="1" si="156"/>
        <v>3436.0940000000001</v>
      </c>
      <c r="AC342" s="93">
        <f t="shared" ca="1" si="156"/>
        <v>3436.0940000000001</v>
      </c>
      <c r="AD342" s="93">
        <f t="shared" ca="1" si="156"/>
        <v>3436.0940000000001</v>
      </c>
      <c r="AE342" s="93">
        <f t="shared" ca="1" si="156"/>
        <v>3436.0940000000001</v>
      </c>
      <c r="AF342" s="93">
        <f t="shared" ca="1" si="156"/>
        <v>3436.0940000000001</v>
      </c>
      <c r="AG342" s="93">
        <f t="shared" ca="1" si="156"/>
        <v>1084.9380000000001</v>
      </c>
      <c r="AH342" s="9">
        <f t="shared" si="156"/>
        <v>870.53</v>
      </c>
      <c r="AI342" s="9">
        <f t="shared" si="156"/>
        <v>870.53</v>
      </c>
      <c r="AJ342" s="9">
        <f t="shared" si="156"/>
        <v>870.53</v>
      </c>
      <c r="AK342" s="93">
        <f t="shared" si="156"/>
        <v>870.52800000000002</v>
      </c>
      <c r="AL342" s="93">
        <f t="shared" si="156"/>
        <v>0</v>
      </c>
      <c r="AM342" s="93">
        <f t="shared" si="156"/>
        <v>0</v>
      </c>
      <c r="AN342" s="93">
        <f t="shared" si="156"/>
        <v>0</v>
      </c>
      <c r="AO342" s="93">
        <f t="shared" si="156"/>
        <v>0</v>
      </c>
      <c r="AP342" s="93">
        <f t="shared" si="156"/>
        <v>0</v>
      </c>
      <c r="AQ342" s="93">
        <f t="shared" si="156"/>
        <v>0</v>
      </c>
      <c r="AR342" s="93">
        <f t="shared" si="156"/>
        <v>0</v>
      </c>
      <c r="AS342" s="93">
        <f t="shared" si="156"/>
        <v>0</v>
      </c>
      <c r="AT342" s="93">
        <f t="shared" si="156"/>
        <v>0</v>
      </c>
      <c r="AU342" s="9">
        <f t="shared" si="156"/>
        <v>0</v>
      </c>
      <c r="AV342" s="302"/>
    </row>
    <row r="343" spans="1:48" ht="17.25" hidden="1" customHeight="1">
      <c r="A343" s="542"/>
      <c r="B343" s="543"/>
      <c r="C343" s="543"/>
      <c r="D343" s="543"/>
      <c r="E343" s="543"/>
      <c r="F343" s="11"/>
      <c r="G343" s="11"/>
      <c r="H343" s="11"/>
      <c r="I343" s="11"/>
      <c r="J343" s="11"/>
      <c r="K343" s="11"/>
      <c r="L343" s="20"/>
      <c r="M343" s="20"/>
      <c r="N343" s="9">
        <f t="shared" ref="N343:T347" si="157">N271+N280+N286+N305+N311+N318+N324+N330</f>
        <v>0</v>
      </c>
      <c r="O343" s="9">
        <f t="shared" si="157"/>
        <v>0</v>
      </c>
      <c r="P343" s="9">
        <f t="shared" si="157"/>
        <v>0</v>
      </c>
      <c r="Q343" s="9">
        <f t="shared" si="157"/>
        <v>0</v>
      </c>
      <c r="R343" s="307">
        <f t="shared" si="157"/>
        <v>0</v>
      </c>
      <c r="S343" s="9">
        <f t="shared" si="157"/>
        <v>0</v>
      </c>
      <c r="T343" s="9">
        <f t="shared" si="157"/>
        <v>0</v>
      </c>
      <c r="U343" s="9">
        <f t="shared" si="155"/>
        <v>0</v>
      </c>
      <c r="V343" s="16" t="s">
        <v>8</v>
      </c>
      <c r="W343" s="93">
        <f t="shared" ref="W343:AU343" si="158">W271+W280+W286+W305+W311+W318+W324+W330</f>
        <v>0</v>
      </c>
      <c r="X343" s="93">
        <f t="shared" ca="1" si="158"/>
        <v>0</v>
      </c>
      <c r="Y343" s="93">
        <f t="shared" ca="1" si="158"/>
        <v>0</v>
      </c>
      <c r="Z343" s="93">
        <f t="shared" ca="1" si="158"/>
        <v>0</v>
      </c>
      <c r="AA343" s="93">
        <f t="shared" ca="1" si="158"/>
        <v>0</v>
      </c>
      <c r="AB343" s="93">
        <f t="shared" ca="1" si="158"/>
        <v>0</v>
      </c>
      <c r="AC343" s="93">
        <f t="shared" ca="1" si="158"/>
        <v>0</v>
      </c>
      <c r="AD343" s="93">
        <f t="shared" ca="1" si="158"/>
        <v>0</v>
      </c>
      <c r="AE343" s="93">
        <f t="shared" ca="1" si="158"/>
        <v>0</v>
      </c>
      <c r="AF343" s="93">
        <f t="shared" ca="1" si="158"/>
        <v>0</v>
      </c>
      <c r="AG343" s="93">
        <f t="shared" ca="1" si="158"/>
        <v>0</v>
      </c>
      <c r="AH343" s="9">
        <f t="shared" si="158"/>
        <v>0</v>
      </c>
      <c r="AI343" s="9">
        <f t="shared" si="158"/>
        <v>0</v>
      </c>
      <c r="AJ343" s="9">
        <f t="shared" si="158"/>
        <v>0</v>
      </c>
      <c r="AK343" s="93">
        <f t="shared" si="158"/>
        <v>0</v>
      </c>
      <c r="AL343" s="93">
        <f t="shared" si="158"/>
        <v>0</v>
      </c>
      <c r="AM343" s="93">
        <f t="shared" si="158"/>
        <v>0</v>
      </c>
      <c r="AN343" s="93">
        <f t="shared" si="158"/>
        <v>0</v>
      </c>
      <c r="AO343" s="93">
        <f t="shared" si="158"/>
        <v>0</v>
      </c>
      <c r="AP343" s="93">
        <f t="shared" si="158"/>
        <v>0</v>
      </c>
      <c r="AQ343" s="93">
        <f t="shared" si="158"/>
        <v>0</v>
      </c>
      <c r="AR343" s="93">
        <f t="shared" si="158"/>
        <v>0</v>
      </c>
      <c r="AS343" s="93">
        <f t="shared" si="158"/>
        <v>0</v>
      </c>
      <c r="AT343" s="93">
        <f t="shared" si="158"/>
        <v>0</v>
      </c>
      <c r="AU343" s="9">
        <f t="shared" si="158"/>
        <v>0</v>
      </c>
      <c r="AV343" s="302"/>
    </row>
    <row r="344" spans="1:48" ht="17.25" hidden="1" customHeight="1">
      <c r="A344" s="542"/>
      <c r="B344" s="543"/>
      <c r="C344" s="543"/>
      <c r="D344" s="543"/>
      <c r="E344" s="543"/>
      <c r="F344" s="11"/>
      <c r="G344" s="11"/>
      <c r="H344" s="11"/>
      <c r="I344" s="11"/>
      <c r="J344" s="11"/>
      <c r="K344" s="11"/>
      <c r="L344" s="20"/>
      <c r="M344" s="20"/>
      <c r="N344" s="9">
        <f t="shared" si="157"/>
        <v>0</v>
      </c>
      <c r="O344" s="9">
        <f t="shared" si="157"/>
        <v>0</v>
      </c>
      <c r="P344" s="9">
        <f t="shared" si="157"/>
        <v>0</v>
      </c>
      <c r="Q344" s="9">
        <f t="shared" si="157"/>
        <v>0</v>
      </c>
      <c r="R344" s="307">
        <f t="shared" si="157"/>
        <v>0</v>
      </c>
      <c r="S344" s="9">
        <f t="shared" si="157"/>
        <v>0</v>
      </c>
      <c r="T344" s="9">
        <f t="shared" si="157"/>
        <v>0</v>
      </c>
      <c r="U344" s="9">
        <f t="shared" si="155"/>
        <v>0</v>
      </c>
      <c r="V344" s="13" t="s">
        <v>50</v>
      </c>
      <c r="W344" s="93">
        <f t="shared" ref="W344:AU344" si="159">W272+W281+W287+W306+W312+W319+W325+W331</f>
        <v>0</v>
      </c>
      <c r="X344" s="93">
        <f t="shared" ca="1" si="159"/>
        <v>0</v>
      </c>
      <c r="Y344" s="93">
        <f t="shared" ca="1" si="159"/>
        <v>0</v>
      </c>
      <c r="Z344" s="93">
        <f t="shared" ca="1" si="159"/>
        <v>0</v>
      </c>
      <c r="AA344" s="93">
        <f t="shared" ca="1" si="159"/>
        <v>0</v>
      </c>
      <c r="AB344" s="93">
        <f t="shared" ca="1" si="159"/>
        <v>0</v>
      </c>
      <c r="AC344" s="93">
        <f t="shared" ca="1" si="159"/>
        <v>0</v>
      </c>
      <c r="AD344" s="93">
        <f t="shared" ca="1" si="159"/>
        <v>0</v>
      </c>
      <c r="AE344" s="93">
        <f t="shared" ca="1" si="159"/>
        <v>0</v>
      </c>
      <c r="AF344" s="93">
        <f t="shared" ca="1" si="159"/>
        <v>0</v>
      </c>
      <c r="AG344" s="93">
        <f t="shared" ca="1" si="159"/>
        <v>0</v>
      </c>
      <c r="AH344" s="9">
        <f t="shared" si="159"/>
        <v>0</v>
      </c>
      <c r="AI344" s="9">
        <f t="shared" si="159"/>
        <v>0</v>
      </c>
      <c r="AJ344" s="9">
        <f t="shared" si="159"/>
        <v>0</v>
      </c>
      <c r="AK344" s="93">
        <f t="shared" si="159"/>
        <v>0</v>
      </c>
      <c r="AL344" s="93">
        <f t="shared" si="159"/>
        <v>0</v>
      </c>
      <c r="AM344" s="93">
        <f t="shared" si="159"/>
        <v>0</v>
      </c>
      <c r="AN344" s="93">
        <f t="shared" si="159"/>
        <v>0</v>
      </c>
      <c r="AO344" s="93">
        <f t="shared" si="159"/>
        <v>0</v>
      </c>
      <c r="AP344" s="93">
        <f t="shared" si="159"/>
        <v>0</v>
      </c>
      <c r="AQ344" s="93">
        <f t="shared" si="159"/>
        <v>0</v>
      </c>
      <c r="AR344" s="93">
        <f t="shared" si="159"/>
        <v>0</v>
      </c>
      <c r="AS344" s="93">
        <f t="shared" si="159"/>
        <v>0</v>
      </c>
      <c r="AT344" s="93">
        <f t="shared" si="159"/>
        <v>0</v>
      </c>
      <c r="AU344" s="9">
        <f t="shared" si="159"/>
        <v>0</v>
      </c>
      <c r="AV344" s="302"/>
    </row>
    <row r="345" spans="1:48" ht="17.25" hidden="1" customHeight="1">
      <c r="A345" s="542"/>
      <c r="B345" s="543"/>
      <c r="C345" s="543"/>
      <c r="D345" s="543"/>
      <c r="E345" s="543"/>
      <c r="F345" s="11"/>
      <c r="G345" s="11"/>
      <c r="H345" s="11"/>
      <c r="I345" s="11"/>
      <c r="J345" s="11"/>
      <c r="K345" s="11"/>
      <c r="L345" s="20"/>
      <c r="M345" s="20"/>
      <c r="N345" s="9">
        <f t="shared" si="157"/>
        <v>0</v>
      </c>
      <c r="O345" s="9">
        <f t="shared" si="157"/>
        <v>0</v>
      </c>
      <c r="P345" s="9">
        <f t="shared" si="157"/>
        <v>0</v>
      </c>
      <c r="Q345" s="9">
        <f t="shared" si="157"/>
        <v>0</v>
      </c>
      <c r="R345" s="307">
        <f t="shared" si="157"/>
        <v>0</v>
      </c>
      <c r="S345" s="9">
        <f t="shared" si="157"/>
        <v>0</v>
      </c>
      <c r="T345" s="9">
        <f t="shared" si="157"/>
        <v>0</v>
      </c>
      <c r="U345" s="9">
        <f t="shared" si="155"/>
        <v>0</v>
      </c>
      <c r="V345" s="13" t="s">
        <v>51</v>
      </c>
      <c r="W345" s="93">
        <f t="shared" ref="W345:AU345" si="160">W273+W282+W288+W307+W313+W320+W326+W332</f>
        <v>0</v>
      </c>
      <c r="X345" s="93">
        <f t="shared" ca="1" si="160"/>
        <v>0</v>
      </c>
      <c r="Y345" s="93">
        <f t="shared" ca="1" si="160"/>
        <v>0</v>
      </c>
      <c r="Z345" s="93">
        <f t="shared" ca="1" si="160"/>
        <v>0</v>
      </c>
      <c r="AA345" s="93">
        <f t="shared" ca="1" si="160"/>
        <v>0</v>
      </c>
      <c r="AB345" s="93">
        <f t="shared" ca="1" si="160"/>
        <v>0</v>
      </c>
      <c r="AC345" s="93">
        <f t="shared" ca="1" si="160"/>
        <v>0</v>
      </c>
      <c r="AD345" s="93">
        <f t="shared" ca="1" si="160"/>
        <v>0</v>
      </c>
      <c r="AE345" s="93">
        <f t="shared" ca="1" si="160"/>
        <v>0</v>
      </c>
      <c r="AF345" s="93">
        <f t="shared" ca="1" si="160"/>
        <v>0</v>
      </c>
      <c r="AG345" s="93">
        <f t="shared" ca="1" si="160"/>
        <v>0</v>
      </c>
      <c r="AH345" s="9">
        <f t="shared" si="160"/>
        <v>0</v>
      </c>
      <c r="AI345" s="9">
        <f t="shared" si="160"/>
        <v>0</v>
      </c>
      <c r="AJ345" s="9">
        <f t="shared" si="160"/>
        <v>0</v>
      </c>
      <c r="AK345" s="93">
        <f t="shared" si="160"/>
        <v>0</v>
      </c>
      <c r="AL345" s="93">
        <f t="shared" si="160"/>
        <v>0</v>
      </c>
      <c r="AM345" s="93">
        <f t="shared" si="160"/>
        <v>0</v>
      </c>
      <c r="AN345" s="93">
        <f t="shared" si="160"/>
        <v>0</v>
      </c>
      <c r="AO345" s="93">
        <f t="shared" si="160"/>
        <v>0</v>
      </c>
      <c r="AP345" s="93">
        <f t="shared" si="160"/>
        <v>0</v>
      </c>
      <c r="AQ345" s="93">
        <f t="shared" si="160"/>
        <v>0</v>
      </c>
      <c r="AR345" s="93">
        <f t="shared" si="160"/>
        <v>0</v>
      </c>
      <c r="AS345" s="93">
        <f t="shared" si="160"/>
        <v>0</v>
      </c>
      <c r="AT345" s="93">
        <f t="shared" si="160"/>
        <v>0</v>
      </c>
      <c r="AU345" s="9">
        <f t="shared" si="160"/>
        <v>0</v>
      </c>
      <c r="AV345" s="302"/>
    </row>
    <row r="346" spans="1:48" ht="17.25" hidden="1" customHeight="1">
      <c r="A346" s="18"/>
      <c r="B346" s="19"/>
      <c r="C346" s="357"/>
      <c r="D346" s="19"/>
      <c r="E346" s="19"/>
      <c r="F346" s="11"/>
      <c r="G346" s="11"/>
      <c r="H346" s="11"/>
      <c r="I346" s="11"/>
      <c r="J346" s="11"/>
      <c r="K346" s="11"/>
      <c r="L346" s="20"/>
      <c r="M346" s="20"/>
      <c r="N346" s="9">
        <f t="shared" si="157"/>
        <v>0</v>
      </c>
      <c r="O346" s="9">
        <f t="shared" si="157"/>
        <v>0</v>
      </c>
      <c r="P346" s="9">
        <f t="shared" si="157"/>
        <v>0</v>
      </c>
      <c r="Q346" s="9">
        <f t="shared" si="157"/>
        <v>0</v>
      </c>
      <c r="R346" s="307">
        <f t="shared" si="157"/>
        <v>0</v>
      </c>
      <c r="S346" s="9">
        <f t="shared" si="157"/>
        <v>0</v>
      </c>
      <c r="T346" s="9">
        <f t="shared" si="157"/>
        <v>0</v>
      </c>
      <c r="U346" s="9">
        <f t="shared" si="155"/>
        <v>0</v>
      </c>
      <c r="V346" s="13" t="s">
        <v>52</v>
      </c>
      <c r="W346" s="93">
        <f t="shared" ref="W346:AU346" si="161">W274+W283+W289+W308+W314+W321+W327+W333</f>
        <v>0</v>
      </c>
      <c r="X346" s="93">
        <f t="shared" ca="1" si="161"/>
        <v>0</v>
      </c>
      <c r="Y346" s="93">
        <f t="shared" ca="1" si="161"/>
        <v>0</v>
      </c>
      <c r="Z346" s="93">
        <f t="shared" ca="1" si="161"/>
        <v>0</v>
      </c>
      <c r="AA346" s="93">
        <f t="shared" ca="1" si="161"/>
        <v>0</v>
      </c>
      <c r="AB346" s="93">
        <f t="shared" ca="1" si="161"/>
        <v>0</v>
      </c>
      <c r="AC346" s="93">
        <f t="shared" ca="1" si="161"/>
        <v>0</v>
      </c>
      <c r="AD346" s="93">
        <f t="shared" ca="1" si="161"/>
        <v>0</v>
      </c>
      <c r="AE346" s="93">
        <f t="shared" ca="1" si="161"/>
        <v>0</v>
      </c>
      <c r="AF346" s="93">
        <f t="shared" ca="1" si="161"/>
        <v>0</v>
      </c>
      <c r="AG346" s="93">
        <f t="shared" ca="1" si="161"/>
        <v>0</v>
      </c>
      <c r="AH346" s="9">
        <f t="shared" si="161"/>
        <v>0</v>
      </c>
      <c r="AI346" s="9">
        <f t="shared" si="161"/>
        <v>0</v>
      </c>
      <c r="AJ346" s="9">
        <f t="shared" si="161"/>
        <v>0</v>
      </c>
      <c r="AK346" s="93">
        <f t="shared" si="161"/>
        <v>0</v>
      </c>
      <c r="AL346" s="93">
        <f t="shared" si="161"/>
        <v>0</v>
      </c>
      <c r="AM346" s="93">
        <f t="shared" si="161"/>
        <v>0</v>
      </c>
      <c r="AN346" s="93">
        <f t="shared" si="161"/>
        <v>0</v>
      </c>
      <c r="AO346" s="93">
        <f t="shared" si="161"/>
        <v>0</v>
      </c>
      <c r="AP346" s="93">
        <f t="shared" si="161"/>
        <v>0</v>
      </c>
      <c r="AQ346" s="93">
        <f t="shared" si="161"/>
        <v>0</v>
      </c>
      <c r="AR346" s="93">
        <f t="shared" si="161"/>
        <v>0</v>
      </c>
      <c r="AS346" s="93">
        <f t="shared" si="161"/>
        <v>0</v>
      </c>
      <c r="AT346" s="93">
        <f t="shared" si="161"/>
        <v>0</v>
      </c>
      <c r="AU346" s="9">
        <f t="shared" si="161"/>
        <v>0</v>
      </c>
      <c r="AV346" s="302"/>
    </row>
    <row r="347" spans="1:48" ht="17.25" hidden="1" customHeight="1">
      <c r="A347" s="542"/>
      <c r="B347" s="543"/>
      <c r="C347" s="543"/>
      <c r="D347" s="543"/>
      <c r="E347" s="543"/>
      <c r="F347" s="11"/>
      <c r="G347" s="11"/>
      <c r="H347" s="11"/>
      <c r="I347" s="11"/>
      <c r="J347" s="11"/>
      <c r="K347" s="11"/>
      <c r="L347" s="9">
        <f>L269+L276+L285+L299+L310+L316+L323+L329</f>
        <v>74.827770000000001</v>
      </c>
      <c r="M347" s="9">
        <f>M269+M276+M285+M299+M310+M316+M323+M329</f>
        <v>30515</v>
      </c>
      <c r="N347" s="230">
        <f t="shared" si="157"/>
        <v>1.5101200000000001</v>
      </c>
      <c r="O347" s="230">
        <f t="shared" si="157"/>
        <v>7.7170399999999999</v>
      </c>
      <c r="P347" s="230">
        <f t="shared" si="157"/>
        <v>9.8264499999999995</v>
      </c>
      <c r="Q347" s="230">
        <f t="shared" si="157"/>
        <v>25.25902</v>
      </c>
      <c r="R347" s="423">
        <f t="shared" si="157"/>
        <v>30515</v>
      </c>
      <c r="S347" s="230">
        <f t="shared" si="157"/>
        <v>0</v>
      </c>
      <c r="T347" s="230">
        <f t="shared" si="157"/>
        <v>0</v>
      </c>
      <c r="U347" s="231">
        <f t="shared" si="155"/>
        <v>30559.31263</v>
      </c>
      <c r="V347" s="231" t="s">
        <v>11</v>
      </c>
      <c r="W347" s="193">
        <f t="shared" ref="W347:AU347" si="162">W275+W284+W290+W309+W315+W322+W328+W334</f>
        <v>25259.02</v>
      </c>
      <c r="X347" s="193">
        <f t="shared" ca="1" si="162"/>
        <v>3930.3539999999998</v>
      </c>
      <c r="Y347" s="193">
        <f t="shared" ca="1" si="162"/>
        <v>3897.172</v>
      </c>
      <c r="Z347" s="193">
        <f t="shared" ca="1" si="162"/>
        <v>3897.172</v>
      </c>
      <c r="AA347" s="193">
        <f t="shared" ca="1" si="162"/>
        <v>3897.172</v>
      </c>
      <c r="AB347" s="193">
        <f t="shared" ca="1" si="162"/>
        <v>3897.172</v>
      </c>
      <c r="AC347" s="193">
        <f t="shared" ca="1" si="162"/>
        <v>3897.172</v>
      </c>
      <c r="AD347" s="193">
        <f t="shared" ca="1" si="162"/>
        <v>3897.172</v>
      </c>
      <c r="AE347" s="193">
        <f t="shared" ca="1" si="162"/>
        <v>3897.172</v>
      </c>
      <c r="AF347" s="193">
        <f t="shared" ca="1" si="162"/>
        <v>3897.172</v>
      </c>
      <c r="AG347" s="193">
        <f t="shared" ca="1" si="162"/>
        <v>1084.9380000000001</v>
      </c>
      <c r="AH347" s="230">
        <f t="shared" si="162"/>
        <v>870.53</v>
      </c>
      <c r="AI347" s="230">
        <f t="shared" si="162"/>
        <v>870.53</v>
      </c>
      <c r="AJ347" s="230">
        <f t="shared" si="162"/>
        <v>870.53</v>
      </c>
      <c r="AK347" s="193">
        <f t="shared" si="162"/>
        <v>870.52800000000002</v>
      </c>
      <c r="AL347" s="193">
        <f t="shared" si="162"/>
        <v>906.19500000000005</v>
      </c>
      <c r="AM347" s="193">
        <f t="shared" si="162"/>
        <v>0</v>
      </c>
      <c r="AN347" s="193">
        <f t="shared" si="162"/>
        <v>0</v>
      </c>
      <c r="AO347" s="193">
        <f t="shared" si="162"/>
        <v>0</v>
      </c>
      <c r="AP347" s="193">
        <f t="shared" si="162"/>
        <v>0</v>
      </c>
      <c r="AQ347" s="193">
        <f t="shared" si="162"/>
        <v>0</v>
      </c>
      <c r="AR347" s="193">
        <f t="shared" si="162"/>
        <v>0</v>
      </c>
      <c r="AS347" s="193">
        <f t="shared" si="162"/>
        <v>0</v>
      </c>
      <c r="AT347" s="193">
        <f t="shared" si="162"/>
        <v>0</v>
      </c>
      <c r="AU347" s="230">
        <f t="shared" si="162"/>
        <v>0</v>
      </c>
      <c r="AV347" s="328"/>
    </row>
    <row r="348" spans="1:48" ht="15.75" hidden="1" customHeight="1">
      <c r="A348" s="459" t="s">
        <v>31</v>
      </c>
      <c r="B348" s="460"/>
      <c r="C348" s="460"/>
      <c r="D348" s="460"/>
      <c r="E348" s="460"/>
      <c r="F348" s="460"/>
      <c r="G348" s="460"/>
      <c r="H348" s="460"/>
      <c r="I348" s="460"/>
      <c r="J348" s="460"/>
      <c r="K348" s="460"/>
      <c r="L348" s="460"/>
      <c r="M348" s="460"/>
      <c r="N348" s="460"/>
      <c r="O348" s="460"/>
      <c r="P348" s="460"/>
      <c r="Q348" s="460"/>
      <c r="R348" s="460"/>
      <c r="S348" s="460"/>
      <c r="T348" s="460"/>
      <c r="U348" s="460"/>
      <c r="V348" s="460"/>
      <c r="W348" s="461"/>
      <c r="X348" s="461"/>
      <c r="Y348" s="461"/>
      <c r="Z348" s="461"/>
      <c r="AA348" s="461"/>
      <c r="AB348" s="461"/>
      <c r="AC348" s="461"/>
      <c r="AD348" s="461"/>
      <c r="AE348" s="461"/>
      <c r="AF348" s="461"/>
      <c r="AG348" s="461"/>
      <c r="AH348" s="461"/>
      <c r="AI348" s="461"/>
      <c r="AJ348" s="461"/>
      <c r="AK348" s="461"/>
      <c r="AL348" s="461"/>
      <c r="AM348" s="461"/>
      <c r="AN348" s="461"/>
      <c r="AO348" s="461"/>
      <c r="AP348" s="461"/>
      <c r="AQ348" s="461"/>
      <c r="AR348" s="461"/>
      <c r="AS348" s="461"/>
      <c r="AT348" s="461"/>
      <c r="AU348" s="461"/>
      <c r="AV348" s="462"/>
    </row>
    <row r="349" spans="1:48" ht="15.75" hidden="1" customHeight="1">
      <c r="A349" s="463" t="s">
        <v>33</v>
      </c>
      <c r="B349" s="464"/>
      <c r="C349" s="464"/>
      <c r="D349" s="464"/>
      <c r="E349" s="464"/>
      <c r="F349" s="464"/>
      <c r="G349" s="464"/>
      <c r="H349" s="464"/>
      <c r="I349" s="464"/>
      <c r="J349" s="464"/>
      <c r="K349" s="464"/>
      <c r="L349" s="464"/>
      <c r="M349" s="464"/>
      <c r="N349" s="464"/>
      <c r="O349" s="464"/>
      <c r="P349" s="464"/>
      <c r="Q349" s="464"/>
      <c r="R349" s="464"/>
      <c r="S349" s="464"/>
      <c r="T349" s="464"/>
      <c r="U349" s="464"/>
      <c r="V349" s="464"/>
      <c r="W349" s="465"/>
      <c r="X349" s="465"/>
      <c r="Y349" s="465"/>
      <c r="Z349" s="465"/>
      <c r="AA349" s="465"/>
      <c r="AB349" s="465"/>
      <c r="AC349" s="465"/>
      <c r="AD349" s="465"/>
      <c r="AE349" s="465"/>
      <c r="AF349" s="465"/>
      <c r="AG349" s="465"/>
      <c r="AH349" s="465"/>
      <c r="AI349" s="465"/>
      <c r="AJ349" s="465"/>
      <c r="AK349" s="465"/>
      <c r="AL349" s="465"/>
      <c r="AM349" s="465"/>
      <c r="AN349" s="465"/>
      <c r="AO349" s="465"/>
      <c r="AP349" s="465"/>
      <c r="AQ349" s="465"/>
      <c r="AR349" s="465"/>
      <c r="AS349" s="465"/>
      <c r="AT349" s="465"/>
      <c r="AU349" s="465"/>
      <c r="AV349" s="466"/>
    </row>
    <row r="350" spans="1:48" ht="15.75" hidden="1" customHeight="1">
      <c r="A350" s="467" t="s">
        <v>176</v>
      </c>
      <c r="B350" s="468"/>
      <c r="C350" s="468"/>
      <c r="D350" s="468"/>
      <c r="E350" s="468"/>
      <c r="F350" s="468"/>
      <c r="G350" s="468"/>
      <c r="H350" s="468"/>
      <c r="I350" s="468"/>
      <c r="J350" s="468"/>
      <c r="K350" s="468"/>
      <c r="L350" s="468"/>
      <c r="M350" s="468"/>
      <c r="N350" s="468"/>
      <c r="O350" s="468"/>
      <c r="P350" s="468"/>
      <c r="Q350" s="468"/>
      <c r="R350" s="468"/>
      <c r="S350" s="468"/>
      <c r="T350" s="468"/>
      <c r="U350" s="468"/>
      <c r="V350" s="468"/>
      <c r="W350" s="469"/>
      <c r="X350" s="469"/>
      <c r="Y350" s="469"/>
      <c r="Z350" s="469"/>
      <c r="AA350" s="469"/>
      <c r="AB350" s="469"/>
      <c r="AC350" s="469"/>
      <c r="AD350" s="469"/>
      <c r="AE350" s="469"/>
      <c r="AF350" s="469"/>
      <c r="AG350" s="469"/>
      <c r="AH350" s="469"/>
      <c r="AI350" s="469"/>
      <c r="AJ350" s="469"/>
      <c r="AK350" s="469"/>
      <c r="AL350" s="469"/>
      <c r="AM350" s="469"/>
      <c r="AN350" s="469"/>
      <c r="AO350" s="469"/>
      <c r="AP350" s="469"/>
      <c r="AQ350" s="469"/>
      <c r="AR350" s="469"/>
      <c r="AS350" s="469"/>
      <c r="AT350" s="469"/>
      <c r="AU350" s="469"/>
      <c r="AV350" s="470"/>
    </row>
    <row r="351" spans="1:48" ht="19.5" customHeight="1">
      <c r="A351" s="525"/>
      <c r="B351" s="474" t="s">
        <v>246</v>
      </c>
      <c r="C351" s="656" t="s">
        <v>205</v>
      </c>
      <c r="D351" s="474" t="s">
        <v>265</v>
      </c>
      <c r="E351" s="476" t="s">
        <v>206</v>
      </c>
      <c r="F351" s="6" t="s">
        <v>18</v>
      </c>
      <c r="G351" s="6" t="s">
        <v>20</v>
      </c>
      <c r="H351" s="6" t="s">
        <v>58</v>
      </c>
      <c r="I351" s="6" t="s">
        <v>58</v>
      </c>
      <c r="J351" s="517">
        <v>2022</v>
      </c>
      <c r="K351" s="517">
        <v>2023</v>
      </c>
      <c r="L351" s="515">
        <v>0.97536999999999996</v>
      </c>
      <c r="M351" s="515">
        <f>R356+S356+T356</f>
        <v>0</v>
      </c>
      <c r="N351" s="5">
        <v>0</v>
      </c>
      <c r="O351" s="5">
        <v>0</v>
      </c>
      <c r="P351" s="5">
        <v>0.25</v>
      </c>
      <c r="Q351" s="5">
        <v>0.72536999999999996</v>
      </c>
      <c r="R351" s="46">
        <v>0</v>
      </c>
      <c r="S351" s="5">
        <v>0</v>
      </c>
      <c r="T351" s="5">
        <v>0</v>
      </c>
      <c r="U351" s="5">
        <f t="shared" ref="U351:U356" si="163">SUM(N351:T351)</f>
        <v>0.97536999999999996</v>
      </c>
      <c r="V351" s="7" t="s">
        <v>3</v>
      </c>
      <c r="W351" s="93">
        <v>725.37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5">
        <v>0</v>
      </c>
      <c r="AI351" s="5">
        <v>0</v>
      </c>
      <c r="AJ351" s="5">
        <v>0</v>
      </c>
      <c r="AK351" s="93">
        <v>0</v>
      </c>
      <c r="AL351" s="93">
        <v>0</v>
      </c>
      <c r="AM351" s="93">
        <v>0</v>
      </c>
      <c r="AN351" s="93">
        <v>0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5">
        <v>0</v>
      </c>
      <c r="AV351" s="636" t="s">
        <v>1000</v>
      </c>
    </row>
    <row r="352" spans="1:48" ht="19.5" customHeight="1">
      <c r="A352" s="526"/>
      <c r="B352" s="474"/>
      <c r="C352" s="656"/>
      <c r="D352" s="474"/>
      <c r="E352" s="476"/>
      <c r="F352" s="6" t="s">
        <v>19</v>
      </c>
      <c r="G352" s="6" t="s">
        <v>22</v>
      </c>
      <c r="H352" s="6" t="s">
        <v>323</v>
      </c>
      <c r="I352" s="6" t="s">
        <v>323</v>
      </c>
      <c r="J352" s="517"/>
      <c r="K352" s="517"/>
      <c r="L352" s="515"/>
      <c r="M352" s="515"/>
      <c r="N352" s="5">
        <v>0</v>
      </c>
      <c r="O352" s="5">
        <v>0</v>
      </c>
      <c r="P352" s="5">
        <v>0</v>
      </c>
      <c r="Q352" s="5">
        <v>0</v>
      </c>
      <c r="R352" s="46">
        <v>0</v>
      </c>
      <c r="S352" s="5">
        <v>0</v>
      </c>
      <c r="T352" s="5">
        <v>0</v>
      </c>
      <c r="U352" s="5">
        <f t="shared" si="163"/>
        <v>0</v>
      </c>
      <c r="V352" s="5" t="s">
        <v>8</v>
      </c>
      <c r="W352" s="93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  <c r="AH352" s="5">
        <v>0</v>
      </c>
      <c r="AI352" s="5">
        <v>0</v>
      </c>
      <c r="AJ352" s="5">
        <v>0</v>
      </c>
      <c r="AK352" s="93">
        <v>0</v>
      </c>
      <c r="AL352" s="93">
        <v>0</v>
      </c>
      <c r="AM352" s="93">
        <v>0</v>
      </c>
      <c r="AN352" s="93">
        <v>0</v>
      </c>
      <c r="AO352" s="93">
        <v>0</v>
      </c>
      <c r="AP352" s="93">
        <v>0</v>
      </c>
      <c r="AQ352" s="93">
        <v>0</v>
      </c>
      <c r="AR352" s="93">
        <v>0</v>
      </c>
      <c r="AS352" s="93">
        <v>0</v>
      </c>
      <c r="AT352" s="93">
        <v>0</v>
      </c>
      <c r="AU352" s="5">
        <v>0</v>
      </c>
      <c r="AV352" s="637"/>
    </row>
    <row r="353" spans="1:48" ht="19.5" customHeight="1">
      <c r="A353" s="526"/>
      <c r="B353" s="474"/>
      <c r="C353" s="656"/>
      <c r="D353" s="474"/>
      <c r="E353" s="476"/>
      <c r="F353" s="476" t="s">
        <v>39</v>
      </c>
      <c r="G353" s="476" t="s">
        <v>21</v>
      </c>
      <c r="H353" s="476" t="s">
        <v>324</v>
      </c>
      <c r="I353" s="476" t="s">
        <v>308</v>
      </c>
      <c r="J353" s="517"/>
      <c r="K353" s="517"/>
      <c r="L353" s="515"/>
      <c r="M353" s="515"/>
      <c r="N353" s="5">
        <v>0</v>
      </c>
      <c r="O353" s="5">
        <v>0</v>
      </c>
      <c r="P353" s="5">
        <v>0</v>
      </c>
      <c r="Q353" s="5">
        <v>0</v>
      </c>
      <c r="R353" s="46">
        <v>0</v>
      </c>
      <c r="S353" s="5">
        <v>0</v>
      </c>
      <c r="T353" s="5">
        <v>0</v>
      </c>
      <c r="U353" s="5">
        <f t="shared" si="163"/>
        <v>0</v>
      </c>
      <c r="V353" s="7" t="s">
        <v>50</v>
      </c>
      <c r="W353" s="93">
        <v>0</v>
      </c>
      <c r="X353" s="9">
        <v>0</v>
      </c>
      <c r="Y353" s="9">
        <v>0</v>
      </c>
      <c r="Z353" s="9">
        <v>0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5">
        <v>0</v>
      </c>
      <c r="AI353" s="5">
        <v>0</v>
      </c>
      <c r="AJ353" s="5">
        <v>0</v>
      </c>
      <c r="AK353" s="93">
        <v>0</v>
      </c>
      <c r="AL353" s="93">
        <v>0</v>
      </c>
      <c r="AM353" s="93">
        <v>0</v>
      </c>
      <c r="AN353" s="93">
        <v>0</v>
      </c>
      <c r="AO353" s="93">
        <v>0</v>
      </c>
      <c r="AP353" s="93">
        <v>0</v>
      </c>
      <c r="AQ353" s="93">
        <v>0</v>
      </c>
      <c r="AR353" s="93">
        <v>0</v>
      </c>
      <c r="AS353" s="93">
        <v>0</v>
      </c>
      <c r="AT353" s="93">
        <v>0</v>
      </c>
      <c r="AU353" s="5">
        <v>0</v>
      </c>
      <c r="AV353" s="637"/>
    </row>
    <row r="354" spans="1:48" ht="19.5" customHeight="1">
      <c r="A354" s="526"/>
      <c r="B354" s="474"/>
      <c r="C354" s="656"/>
      <c r="D354" s="474"/>
      <c r="E354" s="476"/>
      <c r="F354" s="476"/>
      <c r="G354" s="476"/>
      <c r="H354" s="476"/>
      <c r="I354" s="476"/>
      <c r="J354" s="517"/>
      <c r="K354" s="517"/>
      <c r="L354" s="515"/>
      <c r="M354" s="515"/>
      <c r="N354" s="5">
        <v>0</v>
      </c>
      <c r="O354" s="5">
        <v>0</v>
      </c>
      <c r="P354" s="5">
        <v>0</v>
      </c>
      <c r="Q354" s="5">
        <v>0</v>
      </c>
      <c r="R354" s="46">
        <v>0</v>
      </c>
      <c r="S354" s="5">
        <v>0</v>
      </c>
      <c r="T354" s="5">
        <v>0</v>
      </c>
      <c r="U354" s="5">
        <f t="shared" si="163"/>
        <v>0</v>
      </c>
      <c r="V354" s="7" t="s">
        <v>51</v>
      </c>
      <c r="W354" s="93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5">
        <v>0</v>
      </c>
      <c r="AI354" s="5">
        <v>0</v>
      </c>
      <c r="AJ354" s="5">
        <v>0</v>
      </c>
      <c r="AK354" s="93">
        <v>0</v>
      </c>
      <c r="AL354" s="93">
        <v>0</v>
      </c>
      <c r="AM354" s="93">
        <v>0</v>
      </c>
      <c r="AN354" s="93">
        <v>0</v>
      </c>
      <c r="AO354" s="93">
        <v>0</v>
      </c>
      <c r="AP354" s="93">
        <v>0</v>
      </c>
      <c r="AQ354" s="93">
        <v>0</v>
      </c>
      <c r="AR354" s="93">
        <v>0</v>
      </c>
      <c r="AS354" s="93">
        <v>0</v>
      </c>
      <c r="AT354" s="93">
        <v>0</v>
      </c>
      <c r="AU354" s="5">
        <v>0</v>
      </c>
      <c r="AV354" s="637"/>
    </row>
    <row r="355" spans="1:48" ht="18" customHeight="1">
      <c r="A355" s="526"/>
      <c r="B355" s="474"/>
      <c r="C355" s="656"/>
      <c r="D355" s="474"/>
      <c r="E355" s="476"/>
      <c r="F355" s="476"/>
      <c r="G355" s="476"/>
      <c r="H355" s="476"/>
      <c r="I355" s="476"/>
      <c r="J355" s="517"/>
      <c r="K355" s="517"/>
      <c r="L355" s="515"/>
      <c r="M355" s="515"/>
      <c r="N355" s="5">
        <v>0</v>
      </c>
      <c r="O355" s="5">
        <v>0</v>
      </c>
      <c r="P355" s="5">
        <v>0</v>
      </c>
      <c r="Q355" s="5">
        <v>0</v>
      </c>
      <c r="R355" s="46">
        <v>0</v>
      </c>
      <c r="S355" s="5">
        <v>0</v>
      </c>
      <c r="T355" s="5">
        <v>0</v>
      </c>
      <c r="U355" s="5">
        <f t="shared" si="163"/>
        <v>0</v>
      </c>
      <c r="V355" s="7" t="s">
        <v>52</v>
      </c>
      <c r="W355" s="93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5">
        <v>0</v>
      </c>
      <c r="AI355" s="5">
        <v>0</v>
      </c>
      <c r="AJ355" s="5">
        <v>0</v>
      </c>
      <c r="AK355" s="93">
        <v>0</v>
      </c>
      <c r="AL355" s="93">
        <v>0</v>
      </c>
      <c r="AM355" s="93">
        <v>0</v>
      </c>
      <c r="AN355" s="93">
        <v>0</v>
      </c>
      <c r="AO355" s="93">
        <v>0</v>
      </c>
      <c r="AP355" s="93">
        <v>0</v>
      </c>
      <c r="AQ355" s="93">
        <v>0</v>
      </c>
      <c r="AR355" s="93">
        <v>0</v>
      </c>
      <c r="AS355" s="93">
        <v>0</v>
      </c>
      <c r="AT355" s="93">
        <v>0</v>
      </c>
      <c r="AU355" s="5">
        <v>0</v>
      </c>
      <c r="AV355" s="637"/>
    </row>
    <row r="356" spans="1:48" ht="17.25" customHeight="1">
      <c r="A356" s="527"/>
      <c r="B356" s="474"/>
      <c r="C356" s="656"/>
      <c r="D356" s="474"/>
      <c r="E356" s="476"/>
      <c r="F356" s="476"/>
      <c r="G356" s="476"/>
      <c r="H356" s="476"/>
      <c r="I356" s="476"/>
      <c r="J356" s="517"/>
      <c r="K356" s="517"/>
      <c r="L356" s="515"/>
      <c r="M356" s="515"/>
      <c r="N356" s="230">
        <f t="shared" ref="N356:T356" si="164">SUM(N351:N355)</f>
        <v>0</v>
      </c>
      <c r="O356" s="230">
        <f t="shared" si="164"/>
        <v>0</v>
      </c>
      <c r="P356" s="230">
        <f t="shared" si="164"/>
        <v>0.25</v>
      </c>
      <c r="Q356" s="230">
        <f t="shared" si="164"/>
        <v>0.72536999999999996</v>
      </c>
      <c r="R356" s="423">
        <f t="shared" si="164"/>
        <v>0</v>
      </c>
      <c r="S356" s="230">
        <f t="shared" si="164"/>
        <v>0</v>
      </c>
      <c r="T356" s="230">
        <f t="shared" si="164"/>
        <v>0</v>
      </c>
      <c r="U356" s="231">
        <f t="shared" si="163"/>
        <v>0.97536999999999996</v>
      </c>
      <c r="V356" s="231" t="s">
        <v>11</v>
      </c>
      <c r="W356" s="193">
        <f t="shared" ref="W356:AU356" si="165">SUM(W351:W355)</f>
        <v>725.37</v>
      </c>
      <c r="X356" s="175">
        <f t="shared" si="165"/>
        <v>0</v>
      </c>
      <c r="Y356" s="175">
        <f t="shared" si="165"/>
        <v>0</v>
      </c>
      <c r="Z356" s="175">
        <f t="shared" si="165"/>
        <v>0</v>
      </c>
      <c r="AA356" s="175">
        <f t="shared" si="165"/>
        <v>0</v>
      </c>
      <c r="AB356" s="175">
        <f t="shared" si="165"/>
        <v>0</v>
      </c>
      <c r="AC356" s="175">
        <f t="shared" si="165"/>
        <v>0</v>
      </c>
      <c r="AD356" s="175">
        <f t="shared" si="165"/>
        <v>0</v>
      </c>
      <c r="AE356" s="175">
        <f t="shared" si="165"/>
        <v>0</v>
      </c>
      <c r="AF356" s="175">
        <f t="shared" si="165"/>
        <v>0</v>
      </c>
      <c r="AG356" s="175">
        <f t="shared" si="165"/>
        <v>0</v>
      </c>
      <c r="AH356" s="230">
        <f t="shared" si="165"/>
        <v>0</v>
      </c>
      <c r="AI356" s="230">
        <f t="shared" si="165"/>
        <v>0</v>
      </c>
      <c r="AJ356" s="230">
        <f t="shared" si="165"/>
        <v>0</v>
      </c>
      <c r="AK356" s="193">
        <f t="shared" si="165"/>
        <v>0</v>
      </c>
      <c r="AL356" s="193">
        <f t="shared" si="165"/>
        <v>0</v>
      </c>
      <c r="AM356" s="193">
        <f t="shared" si="165"/>
        <v>0</v>
      </c>
      <c r="AN356" s="193">
        <f t="shared" si="165"/>
        <v>0</v>
      </c>
      <c r="AO356" s="193">
        <f t="shared" si="165"/>
        <v>0</v>
      </c>
      <c r="AP356" s="193">
        <f t="shared" si="165"/>
        <v>0</v>
      </c>
      <c r="AQ356" s="193">
        <f t="shared" si="165"/>
        <v>0</v>
      </c>
      <c r="AR356" s="193">
        <f t="shared" si="165"/>
        <v>0</v>
      </c>
      <c r="AS356" s="193">
        <f t="shared" si="165"/>
        <v>0</v>
      </c>
      <c r="AT356" s="193">
        <f t="shared" si="165"/>
        <v>0</v>
      </c>
      <c r="AU356" s="230">
        <f t="shared" si="165"/>
        <v>0</v>
      </c>
      <c r="AV356" s="328"/>
    </row>
    <row r="357" spans="1:48" ht="15.75" hidden="1" customHeight="1">
      <c r="A357" s="467" t="s">
        <v>177</v>
      </c>
      <c r="B357" s="468"/>
      <c r="C357" s="468"/>
      <c r="D357" s="468"/>
      <c r="E357" s="468"/>
      <c r="F357" s="468"/>
      <c r="G357" s="468"/>
      <c r="H357" s="468"/>
      <c r="I357" s="468"/>
      <c r="J357" s="468"/>
      <c r="K357" s="468"/>
      <c r="L357" s="468"/>
      <c r="M357" s="468"/>
      <c r="N357" s="468"/>
      <c r="O357" s="468"/>
      <c r="P357" s="468"/>
      <c r="Q357" s="468"/>
      <c r="R357" s="468"/>
      <c r="S357" s="468"/>
      <c r="T357" s="468"/>
      <c r="U357" s="468"/>
      <c r="V357" s="518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88"/>
      <c r="AI357" s="188"/>
      <c r="AJ357" s="188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88"/>
      <c r="AV357" s="302"/>
    </row>
    <row r="358" spans="1:48" ht="29.25" hidden="1" customHeight="1">
      <c r="A358" s="522" t="s">
        <v>65</v>
      </c>
      <c r="B358" s="523"/>
      <c r="C358" s="523"/>
      <c r="D358" s="523"/>
      <c r="E358" s="523"/>
      <c r="F358" s="523"/>
      <c r="G358" s="523"/>
      <c r="H358" s="523"/>
      <c r="I358" s="523"/>
      <c r="J358" s="523"/>
      <c r="K358" s="523"/>
      <c r="L358" s="523"/>
      <c r="M358" s="523"/>
      <c r="N358" s="523"/>
      <c r="O358" s="523"/>
      <c r="P358" s="523"/>
      <c r="Q358" s="523"/>
      <c r="R358" s="523"/>
      <c r="S358" s="523"/>
      <c r="T358" s="523"/>
      <c r="U358" s="523"/>
      <c r="V358" s="524"/>
      <c r="W358" s="190"/>
      <c r="X358" s="190"/>
      <c r="Y358" s="190"/>
      <c r="Z358" s="190"/>
      <c r="AA358" s="190"/>
      <c r="AB358" s="190"/>
      <c r="AC358" s="190"/>
      <c r="AD358" s="190"/>
      <c r="AE358" s="190"/>
      <c r="AF358" s="190"/>
      <c r="AG358" s="190"/>
      <c r="AH358" s="188"/>
      <c r="AI358" s="188"/>
      <c r="AJ358" s="188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88"/>
      <c r="AV358" s="302"/>
    </row>
    <row r="359" spans="1:48" ht="15.75" hidden="1" customHeight="1">
      <c r="A359" s="467" t="s">
        <v>178</v>
      </c>
      <c r="B359" s="468"/>
      <c r="C359" s="468"/>
      <c r="D359" s="468"/>
      <c r="E359" s="468"/>
      <c r="F359" s="468"/>
      <c r="G359" s="468"/>
      <c r="H359" s="468"/>
      <c r="I359" s="468"/>
      <c r="J359" s="468"/>
      <c r="K359" s="468"/>
      <c r="L359" s="468"/>
      <c r="M359" s="468"/>
      <c r="N359" s="468"/>
      <c r="O359" s="468"/>
      <c r="P359" s="468"/>
      <c r="Q359" s="468"/>
      <c r="R359" s="468"/>
      <c r="S359" s="468"/>
      <c r="T359" s="468"/>
      <c r="U359" s="468"/>
      <c r="V359" s="518"/>
      <c r="W359" s="190"/>
      <c r="X359" s="190"/>
      <c r="Y359" s="190"/>
      <c r="Z359" s="190"/>
      <c r="AA359" s="190"/>
      <c r="AB359" s="190"/>
      <c r="AC359" s="190"/>
      <c r="AD359" s="190"/>
      <c r="AE359" s="190"/>
      <c r="AF359" s="190"/>
      <c r="AG359" s="190"/>
      <c r="AH359" s="188"/>
      <c r="AI359" s="188"/>
      <c r="AJ359" s="188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88"/>
      <c r="AV359" s="302"/>
    </row>
    <row r="360" spans="1:48" ht="29.25" hidden="1" customHeight="1">
      <c r="A360" s="522" t="s">
        <v>65</v>
      </c>
      <c r="B360" s="523"/>
      <c r="C360" s="523"/>
      <c r="D360" s="523"/>
      <c r="E360" s="523"/>
      <c r="F360" s="523"/>
      <c r="G360" s="523"/>
      <c r="H360" s="523"/>
      <c r="I360" s="523"/>
      <c r="J360" s="523"/>
      <c r="K360" s="523"/>
      <c r="L360" s="523"/>
      <c r="M360" s="523"/>
      <c r="N360" s="523"/>
      <c r="O360" s="523"/>
      <c r="P360" s="523"/>
      <c r="Q360" s="523"/>
      <c r="R360" s="523"/>
      <c r="S360" s="523"/>
      <c r="T360" s="523"/>
      <c r="U360" s="523"/>
      <c r="V360" s="524"/>
      <c r="W360" s="190"/>
      <c r="X360" s="190"/>
      <c r="Y360" s="190"/>
      <c r="Z360" s="190"/>
      <c r="AA360" s="190"/>
      <c r="AB360" s="190"/>
      <c r="AC360" s="190"/>
      <c r="AD360" s="190"/>
      <c r="AE360" s="190"/>
      <c r="AF360" s="190"/>
      <c r="AG360" s="190"/>
      <c r="AH360" s="188"/>
      <c r="AI360" s="188"/>
      <c r="AJ360" s="188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88"/>
      <c r="AV360" s="302"/>
    </row>
    <row r="361" spans="1:48" ht="15.75" hidden="1" customHeight="1">
      <c r="A361" s="467" t="s">
        <v>179</v>
      </c>
      <c r="B361" s="468"/>
      <c r="C361" s="468"/>
      <c r="D361" s="468"/>
      <c r="E361" s="468"/>
      <c r="F361" s="468"/>
      <c r="G361" s="468"/>
      <c r="H361" s="468"/>
      <c r="I361" s="468"/>
      <c r="J361" s="468"/>
      <c r="K361" s="468"/>
      <c r="L361" s="468"/>
      <c r="M361" s="468"/>
      <c r="N361" s="468"/>
      <c r="O361" s="468"/>
      <c r="P361" s="468"/>
      <c r="Q361" s="468"/>
      <c r="R361" s="468"/>
      <c r="S361" s="468"/>
      <c r="T361" s="468"/>
      <c r="U361" s="468"/>
      <c r="V361" s="518"/>
      <c r="W361" s="190"/>
      <c r="X361" s="190"/>
      <c r="Y361" s="190"/>
      <c r="Z361" s="190"/>
      <c r="AA361" s="190"/>
      <c r="AB361" s="190"/>
      <c r="AC361" s="190"/>
      <c r="AD361" s="190"/>
      <c r="AE361" s="190"/>
      <c r="AF361" s="190"/>
      <c r="AG361" s="190"/>
      <c r="AH361" s="188"/>
      <c r="AI361" s="188"/>
      <c r="AJ361" s="188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  <c r="AU361" s="188"/>
      <c r="AV361" s="302"/>
    </row>
    <row r="362" spans="1:48" ht="29.25" hidden="1" customHeight="1">
      <c r="A362" s="522" t="s">
        <v>65</v>
      </c>
      <c r="B362" s="523"/>
      <c r="C362" s="523"/>
      <c r="D362" s="523"/>
      <c r="E362" s="523"/>
      <c r="F362" s="523"/>
      <c r="G362" s="523"/>
      <c r="H362" s="523"/>
      <c r="I362" s="523"/>
      <c r="J362" s="523"/>
      <c r="K362" s="523"/>
      <c r="L362" s="523"/>
      <c r="M362" s="523"/>
      <c r="N362" s="523"/>
      <c r="O362" s="523"/>
      <c r="P362" s="523"/>
      <c r="Q362" s="523"/>
      <c r="R362" s="523"/>
      <c r="S362" s="523"/>
      <c r="T362" s="523"/>
      <c r="U362" s="523"/>
      <c r="V362" s="524"/>
      <c r="W362" s="190"/>
      <c r="X362" s="190"/>
      <c r="Y362" s="190"/>
      <c r="Z362" s="190"/>
      <c r="AA362" s="190"/>
      <c r="AB362" s="190"/>
      <c r="AC362" s="190"/>
      <c r="AD362" s="190"/>
      <c r="AE362" s="190"/>
      <c r="AF362" s="190"/>
      <c r="AG362" s="190"/>
      <c r="AH362" s="188"/>
      <c r="AI362" s="188"/>
      <c r="AJ362" s="188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88"/>
      <c r="AV362" s="302"/>
    </row>
    <row r="363" spans="1:48" ht="15.75" hidden="1" customHeight="1">
      <c r="A363" s="463" t="s">
        <v>32</v>
      </c>
      <c r="B363" s="464"/>
      <c r="C363" s="464"/>
      <c r="D363" s="464"/>
      <c r="E363" s="464"/>
      <c r="F363" s="464"/>
      <c r="G363" s="464"/>
      <c r="H363" s="464"/>
      <c r="I363" s="464"/>
      <c r="J363" s="464"/>
      <c r="K363" s="464"/>
      <c r="L363" s="464"/>
      <c r="M363" s="464"/>
      <c r="N363" s="464"/>
      <c r="O363" s="464"/>
      <c r="P363" s="464"/>
      <c r="Q363" s="464"/>
      <c r="R363" s="464"/>
      <c r="S363" s="464"/>
      <c r="T363" s="464"/>
      <c r="U363" s="464"/>
      <c r="V363" s="464"/>
      <c r="W363" s="465"/>
      <c r="X363" s="465"/>
      <c r="Y363" s="465"/>
      <c r="Z363" s="465"/>
      <c r="AA363" s="465"/>
      <c r="AB363" s="465"/>
      <c r="AC363" s="465"/>
      <c r="AD363" s="465"/>
      <c r="AE363" s="465"/>
      <c r="AF363" s="465"/>
      <c r="AG363" s="465"/>
      <c r="AH363" s="465"/>
      <c r="AI363" s="465"/>
      <c r="AJ363" s="465"/>
      <c r="AK363" s="465"/>
      <c r="AL363" s="465"/>
      <c r="AM363" s="465"/>
      <c r="AN363" s="465"/>
      <c r="AO363" s="465"/>
      <c r="AP363" s="465"/>
      <c r="AQ363" s="465"/>
      <c r="AR363" s="465"/>
      <c r="AS363" s="465"/>
      <c r="AT363" s="465"/>
      <c r="AU363" s="465"/>
      <c r="AV363" s="466"/>
    </row>
    <row r="364" spans="1:48" ht="15.75" hidden="1" customHeight="1">
      <c r="A364" s="467" t="s">
        <v>180</v>
      </c>
      <c r="B364" s="468"/>
      <c r="C364" s="468"/>
      <c r="D364" s="468"/>
      <c r="E364" s="468"/>
      <c r="F364" s="468"/>
      <c r="G364" s="468"/>
      <c r="H364" s="468"/>
      <c r="I364" s="468"/>
      <c r="J364" s="468"/>
      <c r="K364" s="468"/>
      <c r="L364" s="468"/>
      <c r="M364" s="468"/>
      <c r="N364" s="468"/>
      <c r="O364" s="468"/>
      <c r="P364" s="468"/>
      <c r="Q364" s="468"/>
      <c r="R364" s="468"/>
      <c r="S364" s="468"/>
      <c r="T364" s="468"/>
      <c r="U364" s="468"/>
      <c r="V364" s="468"/>
      <c r="W364" s="469"/>
      <c r="X364" s="469"/>
      <c r="Y364" s="469"/>
      <c r="Z364" s="469"/>
      <c r="AA364" s="469"/>
      <c r="AB364" s="469"/>
      <c r="AC364" s="469"/>
      <c r="AD364" s="469"/>
      <c r="AE364" s="469"/>
      <c r="AF364" s="469"/>
      <c r="AG364" s="469"/>
      <c r="AH364" s="469"/>
      <c r="AI364" s="469"/>
      <c r="AJ364" s="469"/>
      <c r="AK364" s="469"/>
      <c r="AL364" s="469"/>
      <c r="AM364" s="469"/>
      <c r="AN364" s="469"/>
      <c r="AO364" s="469"/>
      <c r="AP364" s="469"/>
      <c r="AQ364" s="469"/>
      <c r="AR364" s="469"/>
      <c r="AS364" s="469"/>
      <c r="AT364" s="469"/>
      <c r="AU364" s="469"/>
      <c r="AV364" s="470"/>
    </row>
    <row r="365" spans="1:48" ht="19.5" customHeight="1">
      <c r="A365" s="525"/>
      <c r="B365" s="474" t="s">
        <v>247</v>
      </c>
      <c r="C365" s="656" t="s">
        <v>108</v>
      </c>
      <c r="D365" s="474" t="s">
        <v>271</v>
      </c>
      <c r="E365" s="476" t="s">
        <v>283</v>
      </c>
      <c r="F365" s="6" t="s">
        <v>18</v>
      </c>
      <c r="G365" s="6" t="s">
        <v>20</v>
      </c>
      <c r="H365" s="6" t="s">
        <v>297</v>
      </c>
      <c r="I365" s="6" t="s">
        <v>297</v>
      </c>
      <c r="J365" s="517">
        <v>2019</v>
      </c>
      <c r="K365" s="517">
        <v>2020</v>
      </c>
      <c r="L365" s="515">
        <v>30.83333</v>
      </c>
      <c r="M365" s="515">
        <f>R370+S370+T370</f>
        <v>0</v>
      </c>
      <c r="N365" s="5">
        <v>20</v>
      </c>
      <c r="O365" s="5">
        <v>9.1514100000000003</v>
      </c>
      <c r="P365" s="5">
        <v>1.6819200000000001</v>
      </c>
      <c r="Q365" s="5">
        <v>0</v>
      </c>
      <c r="R365" s="46">
        <v>0</v>
      </c>
      <c r="S365" s="5">
        <v>0</v>
      </c>
      <c r="T365" s="5">
        <v>0</v>
      </c>
      <c r="U365" s="5">
        <f t="shared" ref="U365:U398" si="166">SUM(N365:T365)</f>
        <v>30.83333</v>
      </c>
      <c r="V365" s="7" t="s">
        <v>3</v>
      </c>
      <c r="W365" s="93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5">
        <v>0</v>
      </c>
      <c r="AI365" s="5">
        <v>0</v>
      </c>
      <c r="AJ365" s="5">
        <v>0</v>
      </c>
      <c r="AK365" s="93">
        <v>0</v>
      </c>
      <c r="AL365" s="93">
        <v>0</v>
      </c>
      <c r="AM365" s="93">
        <v>0</v>
      </c>
      <c r="AN365" s="93">
        <v>0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5">
        <v>0</v>
      </c>
      <c r="AV365" s="636" t="s">
        <v>1000</v>
      </c>
    </row>
    <row r="366" spans="1:48" ht="19.5" customHeight="1">
      <c r="A366" s="526"/>
      <c r="B366" s="474"/>
      <c r="C366" s="656"/>
      <c r="D366" s="474"/>
      <c r="E366" s="476"/>
      <c r="F366" s="6" t="s">
        <v>19</v>
      </c>
      <c r="G366" s="6" t="s">
        <v>22</v>
      </c>
      <c r="H366" s="6" t="s">
        <v>297</v>
      </c>
      <c r="I366" s="6" t="s">
        <v>297</v>
      </c>
      <c r="J366" s="517"/>
      <c r="K366" s="517"/>
      <c r="L366" s="515"/>
      <c r="M366" s="515"/>
      <c r="N366" s="5">
        <v>0</v>
      </c>
      <c r="O366" s="5">
        <v>0</v>
      </c>
      <c r="P366" s="5">
        <v>0</v>
      </c>
      <c r="Q366" s="5">
        <v>0</v>
      </c>
      <c r="R366" s="46">
        <v>0</v>
      </c>
      <c r="S366" s="5">
        <v>0</v>
      </c>
      <c r="T366" s="5">
        <v>0</v>
      </c>
      <c r="U366" s="5">
        <f t="shared" si="166"/>
        <v>0</v>
      </c>
      <c r="V366" s="5" t="s">
        <v>8</v>
      </c>
      <c r="W366" s="93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5">
        <v>0</v>
      </c>
      <c r="AI366" s="5">
        <v>0</v>
      </c>
      <c r="AJ366" s="5">
        <v>0</v>
      </c>
      <c r="AK366" s="93">
        <v>0</v>
      </c>
      <c r="AL366" s="93">
        <v>0</v>
      </c>
      <c r="AM366" s="93">
        <v>0</v>
      </c>
      <c r="AN366" s="93">
        <v>0</v>
      </c>
      <c r="AO366" s="93">
        <v>0</v>
      </c>
      <c r="AP366" s="93">
        <v>0</v>
      </c>
      <c r="AQ366" s="93">
        <v>0</v>
      </c>
      <c r="AR366" s="93">
        <v>0</v>
      </c>
      <c r="AS366" s="93">
        <v>0</v>
      </c>
      <c r="AT366" s="93">
        <v>0</v>
      </c>
      <c r="AU366" s="5">
        <v>0</v>
      </c>
      <c r="AV366" s="637"/>
    </row>
    <row r="367" spans="1:48" ht="19.5" customHeight="1">
      <c r="A367" s="526"/>
      <c r="B367" s="474"/>
      <c r="C367" s="656"/>
      <c r="D367" s="474"/>
      <c r="E367" s="476"/>
      <c r="F367" s="476" t="s">
        <v>39</v>
      </c>
      <c r="G367" s="476" t="s">
        <v>21</v>
      </c>
      <c r="H367" s="538" t="s">
        <v>312</v>
      </c>
      <c r="I367" s="538" t="s">
        <v>313</v>
      </c>
      <c r="J367" s="517"/>
      <c r="K367" s="517"/>
      <c r="L367" s="515"/>
      <c r="M367" s="515"/>
      <c r="N367" s="5">
        <v>0</v>
      </c>
      <c r="O367" s="5">
        <v>0</v>
      </c>
      <c r="P367" s="5">
        <v>0</v>
      </c>
      <c r="Q367" s="5">
        <v>0</v>
      </c>
      <c r="R367" s="46">
        <v>0</v>
      </c>
      <c r="S367" s="5">
        <v>0</v>
      </c>
      <c r="T367" s="5">
        <v>0</v>
      </c>
      <c r="U367" s="5">
        <f t="shared" si="166"/>
        <v>0</v>
      </c>
      <c r="V367" s="7" t="s">
        <v>50</v>
      </c>
      <c r="W367" s="93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5">
        <v>0</v>
      </c>
      <c r="AI367" s="5">
        <v>0</v>
      </c>
      <c r="AJ367" s="5">
        <v>0</v>
      </c>
      <c r="AK367" s="93">
        <v>0</v>
      </c>
      <c r="AL367" s="93">
        <v>0</v>
      </c>
      <c r="AM367" s="93">
        <v>0</v>
      </c>
      <c r="AN367" s="93">
        <v>0</v>
      </c>
      <c r="AO367" s="93">
        <v>0</v>
      </c>
      <c r="AP367" s="93">
        <v>0</v>
      </c>
      <c r="AQ367" s="93">
        <v>0</v>
      </c>
      <c r="AR367" s="93">
        <v>0</v>
      </c>
      <c r="AS367" s="93">
        <v>0</v>
      </c>
      <c r="AT367" s="93">
        <v>0</v>
      </c>
      <c r="AU367" s="5">
        <v>0</v>
      </c>
      <c r="AV367" s="637"/>
    </row>
    <row r="368" spans="1:48" ht="19.5" customHeight="1">
      <c r="A368" s="526"/>
      <c r="B368" s="474"/>
      <c r="C368" s="656"/>
      <c r="D368" s="474"/>
      <c r="E368" s="476"/>
      <c r="F368" s="476"/>
      <c r="G368" s="476"/>
      <c r="H368" s="539"/>
      <c r="I368" s="539"/>
      <c r="J368" s="517"/>
      <c r="K368" s="517"/>
      <c r="L368" s="515"/>
      <c r="M368" s="515"/>
      <c r="N368" s="5">
        <v>0</v>
      </c>
      <c r="O368" s="5">
        <v>0</v>
      </c>
      <c r="P368" s="5">
        <v>0</v>
      </c>
      <c r="Q368" s="5">
        <v>0</v>
      </c>
      <c r="R368" s="46">
        <v>0</v>
      </c>
      <c r="S368" s="5">
        <v>0</v>
      </c>
      <c r="T368" s="5">
        <v>0</v>
      </c>
      <c r="U368" s="5">
        <f t="shared" si="166"/>
        <v>0</v>
      </c>
      <c r="V368" s="7" t="s">
        <v>51</v>
      </c>
      <c r="W368" s="93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5">
        <v>0</v>
      </c>
      <c r="AI368" s="5">
        <v>0</v>
      </c>
      <c r="AJ368" s="5">
        <v>0</v>
      </c>
      <c r="AK368" s="93">
        <v>0</v>
      </c>
      <c r="AL368" s="93">
        <v>0</v>
      </c>
      <c r="AM368" s="93">
        <v>0</v>
      </c>
      <c r="AN368" s="93">
        <v>0</v>
      </c>
      <c r="AO368" s="93">
        <v>0</v>
      </c>
      <c r="AP368" s="93">
        <v>0</v>
      </c>
      <c r="AQ368" s="93">
        <v>0</v>
      </c>
      <c r="AR368" s="93">
        <v>0</v>
      </c>
      <c r="AS368" s="93">
        <v>0</v>
      </c>
      <c r="AT368" s="93">
        <v>0</v>
      </c>
      <c r="AU368" s="5">
        <v>0</v>
      </c>
      <c r="AV368" s="637"/>
    </row>
    <row r="369" spans="1:48" ht="18" customHeight="1">
      <c r="A369" s="526"/>
      <c r="B369" s="474"/>
      <c r="C369" s="656"/>
      <c r="D369" s="474"/>
      <c r="E369" s="476"/>
      <c r="F369" s="476"/>
      <c r="G369" s="476"/>
      <c r="H369" s="539"/>
      <c r="I369" s="539"/>
      <c r="J369" s="517"/>
      <c r="K369" s="517"/>
      <c r="L369" s="515"/>
      <c r="M369" s="515"/>
      <c r="N369" s="5">
        <v>0</v>
      </c>
      <c r="O369" s="5">
        <v>0</v>
      </c>
      <c r="P369" s="5">
        <v>0</v>
      </c>
      <c r="Q369" s="5">
        <v>0</v>
      </c>
      <c r="R369" s="46">
        <v>0</v>
      </c>
      <c r="S369" s="5">
        <v>0</v>
      </c>
      <c r="T369" s="5">
        <v>0</v>
      </c>
      <c r="U369" s="5">
        <f t="shared" si="166"/>
        <v>0</v>
      </c>
      <c r="V369" s="7" t="s">
        <v>52</v>
      </c>
      <c r="W369" s="93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5">
        <v>0</v>
      </c>
      <c r="AI369" s="5">
        <v>0</v>
      </c>
      <c r="AJ369" s="5">
        <v>0</v>
      </c>
      <c r="AK369" s="93">
        <v>0</v>
      </c>
      <c r="AL369" s="93">
        <v>0</v>
      </c>
      <c r="AM369" s="93">
        <v>0</v>
      </c>
      <c r="AN369" s="93">
        <v>0</v>
      </c>
      <c r="AO369" s="93">
        <v>0</v>
      </c>
      <c r="AP369" s="93">
        <v>0</v>
      </c>
      <c r="AQ369" s="93">
        <v>0</v>
      </c>
      <c r="AR369" s="93">
        <v>0</v>
      </c>
      <c r="AS369" s="93">
        <v>0</v>
      </c>
      <c r="AT369" s="93">
        <v>0</v>
      </c>
      <c r="AU369" s="5">
        <v>0</v>
      </c>
      <c r="AV369" s="637"/>
    </row>
    <row r="370" spans="1:48" ht="17.25" customHeight="1">
      <c r="A370" s="526"/>
      <c r="B370" s="474"/>
      <c r="C370" s="656"/>
      <c r="D370" s="474"/>
      <c r="E370" s="476"/>
      <c r="F370" s="476"/>
      <c r="G370" s="476"/>
      <c r="H370" s="540"/>
      <c r="I370" s="540"/>
      <c r="J370" s="517"/>
      <c r="K370" s="517"/>
      <c r="L370" s="515"/>
      <c r="M370" s="515"/>
      <c r="N370" s="230">
        <f t="shared" ref="N370:T370" si="167">SUM(N365:N369)</f>
        <v>20</v>
      </c>
      <c r="O370" s="230">
        <f t="shared" si="167"/>
        <v>9.1514100000000003</v>
      </c>
      <c r="P370" s="230">
        <f>SUM(P365:P369)</f>
        <v>1.6819200000000001</v>
      </c>
      <c r="Q370" s="230">
        <f t="shared" si="167"/>
        <v>0</v>
      </c>
      <c r="R370" s="423">
        <f t="shared" si="167"/>
        <v>0</v>
      </c>
      <c r="S370" s="230">
        <f t="shared" si="167"/>
        <v>0</v>
      </c>
      <c r="T370" s="230">
        <f t="shared" si="167"/>
        <v>0</v>
      </c>
      <c r="U370" s="231">
        <f t="shared" si="166"/>
        <v>30.83333</v>
      </c>
      <c r="V370" s="231" t="s">
        <v>11</v>
      </c>
      <c r="W370" s="193">
        <f t="shared" ref="W370:AU370" si="168">SUM(W365:W369)</f>
        <v>0</v>
      </c>
      <c r="X370" s="175">
        <f t="shared" si="168"/>
        <v>0</v>
      </c>
      <c r="Y370" s="175">
        <f t="shared" si="168"/>
        <v>0</v>
      </c>
      <c r="Z370" s="175">
        <f t="shared" si="168"/>
        <v>0</v>
      </c>
      <c r="AA370" s="175">
        <f t="shared" si="168"/>
        <v>0</v>
      </c>
      <c r="AB370" s="175">
        <f t="shared" si="168"/>
        <v>0</v>
      </c>
      <c r="AC370" s="175">
        <f t="shared" si="168"/>
        <v>0</v>
      </c>
      <c r="AD370" s="175">
        <f t="shared" si="168"/>
        <v>0</v>
      </c>
      <c r="AE370" s="175">
        <f t="shared" si="168"/>
        <v>0</v>
      </c>
      <c r="AF370" s="175">
        <f t="shared" si="168"/>
        <v>0</v>
      </c>
      <c r="AG370" s="175">
        <f t="shared" si="168"/>
        <v>0</v>
      </c>
      <c r="AH370" s="230">
        <f t="shared" si="168"/>
        <v>0</v>
      </c>
      <c r="AI370" s="230">
        <f t="shared" si="168"/>
        <v>0</v>
      </c>
      <c r="AJ370" s="230">
        <f t="shared" si="168"/>
        <v>0</v>
      </c>
      <c r="AK370" s="193">
        <f t="shared" si="168"/>
        <v>0</v>
      </c>
      <c r="AL370" s="193">
        <f t="shared" si="168"/>
        <v>0</v>
      </c>
      <c r="AM370" s="193">
        <f t="shared" si="168"/>
        <v>0</v>
      </c>
      <c r="AN370" s="193">
        <f t="shared" si="168"/>
        <v>0</v>
      </c>
      <c r="AO370" s="193">
        <f t="shared" si="168"/>
        <v>0</v>
      </c>
      <c r="AP370" s="193">
        <f t="shared" si="168"/>
        <v>0</v>
      </c>
      <c r="AQ370" s="193">
        <f t="shared" si="168"/>
        <v>0</v>
      </c>
      <c r="AR370" s="193">
        <f t="shared" si="168"/>
        <v>0</v>
      </c>
      <c r="AS370" s="193">
        <f t="shared" si="168"/>
        <v>0</v>
      </c>
      <c r="AT370" s="193">
        <f t="shared" si="168"/>
        <v>0</v>
      </c>
      <c r="AU370" s="230">
        <f t="shared" si="168"/>
        <v>0</v>
      </c>
      <c r="AV370" s="328"/>
    </row>
    <row r="371" spans="1:48" ht="19.5" customHeight="1">
      <c r="A371" s="526"/>
      <c r="B371" s="474" t="s">
        <v>248</v>
      </c>
      <c r="C371" s="656" t="s">
        <v>109</v>
      </c>
      <c r="D371" s="474" t="s">
        <v>272</v>
      </c>
      <c r="E371" s="474" t="s">
        <v>279</v>
      </c>
      <c r="F371" s="6" t="s">
        <v>18</v>
      </c>
      <c r="G371" s="6" t="s">
        <v>20</v>
      </c>
      <c r="H371" s="6" t="s">
        <v>297</v>
      </c>
      <c r="I371" s="6" t="s">
        <v>297</v>
      </c>
      <c r="J371" s="517">
        <v>2020</v>
      </c>
      <c r="K371" s="517">
        <v>2020</v>
      </c>
      <c r="L371" s="515">
        <v>4.1156300000000003</v>
      </c>
      <c r="M371" s="515">
        <f t="shared" ref="M371" si="169">R377+S377+T377</f>
        <v>0</v>
      </c>
      <c r="N371" s="5">
        <v>0</v>
      </c>
      <c r="O371" s="5">
        <v>3.9950700000000001</v>
      </c>
      <c r="P371" s="5">
        <v>0.12076000000000001</v>
      </c>
      <c r="Q371" s="5">
        <v>0</v>
      </c>
      <c r="R371" s="46">
        <v>0</v>
      </c>
      <c r="S371" s="5">
        <v>0</v>
      </c>
      <c r="T371" s="5">
        <v>0</v>
      </c>
      <c r="U371" s="5">
        <f t="shared" si="166"/>
        <v>4.1158299999999999</v>
      </c>
      <c r="V371" s="7" t="s">
        <v>3</v>
      </c>
      <c r="W371" s="93">
        <v>0</v>
      </c>
      <c r="X371" s="9">
        <f>X372</f>
        <v>3452.973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f>AG372</f>
        <v>3452.973</v>
      </c>
      <c r="AH371" s="5">
        <v>0</v>
      </c>
      <c r="AI371" s="5">
        <v>0</v>
      </c>
      <c r="AJ371" s="5">
        <v>0</v>
      </c>
      <c r="AK371" s="93">
        <v>0</v>
      </c>
      <c r="AL371" s="93">
        <v>0</v>
      </c>
      <c r="AM371" s="93">
        <v>0</v>
      </c>
      <c r="AN371" s="93">
        <v>0</v>
      </c>
      <c r="AO371" s="93">
        <v>0</v>
      </c>
      <c r="AP371" s="93">
        <v>0</v>
      </c>
      <c r="AQ371" s="93">
        <v>0</v>
      </c>
      <c r="AR371" s="93">
        <v>0</v>
      </c>
      <c r="AS371" s="93">
        <v>0</v>
      </c>
      <c r="AT371" s="93">
        <v>0</v>
      </c>
      <c r="AU371" s="5">
        <v>0</v>
      </c>
      <c r="AV371" s="302"/>
    </row>
    <row r="372" spans="1:48" ht="25.5" hidden="1">
      <c r="A372" s="526"/>
      <c r="B372" s="474"/>
      <c r="C372" s="656"/>
      <c r="D372" s="474"/>
      <c r="E372" s="474"/>
      <c r="F372" s="6"/>
      <c r="G372" s="6"/>
      <c r="H372" s="6"/>
      <c r="I372" s="6"/>
      <c r="J372" s="517"/>
      <c r="K372" s="517"/>
      <c r="L372" s="515"/>
      <c r="M372" s="515"/>
      <c r="N372" s="5"/>
      <c r="O372" s="5"/>
      <c r="P372" s="5"/>
      <c r="Q372" s="5"/>
      <c r="R372" s="46"/>
      <c r="S372" s="5"/>
      <c r="T372" s="5"/>
      <c r="U372" s="5"/>
      <c r="V372" s="278" t="s">
        <v>1080</v>
      </c>
      <c r="W372" s="93"/>
      <c r="X372" s="404">
        <v>3452.973</v>
      </c>
      <c r="Y372" s="404">
        <v>3452.973</v>
      </c>
      <c r="Z372" s="404">
        <v>3452.973</v>
      </c>
      <c r="AA372" s="404">
        <v>3452.973</v>
      </c>
      <c r="AB372" s="404">
        <v>3452.973</v>
      </c>
      <c r="AC372" s="404">
        <v>3452.973</v>
      </c>
      <c r="AD372" s="404">
        <v>3452.973</v>
      </c>
      <c r="AE372" s="404">
        <v>3452.973</v>
      </c>
      <c r="AF372" s="404">
        <v>3452.973</v>
      </c>
      <c r="AG372" s="404">
        <v>3452.973</v>
      </c>
      <c r="AH372" s="5"/>
      <c r="AI372" s="5"/>
      <c r="AJ372" s="5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5"/>
      <c r="AV372" s="302"/>
    </row>
    <row r="373" spans="1:48" ht="19.5" customHeight="1">
      <c r="A373" s="526"/>
      <c r="B373" s="474"/>
      <c r="C373" s="656"/>
      <c r="D373" s="474"/>
      <c r="E373" s="474"/>
      <c r="F373" s="6" t="s">
        <v>19</v>
      </c>
      <c r="G373" s="6" t="s">
        <v>22</v>
      </c>
      <c r="H373" s="6" t="s">
        <v>297</v>
      </c>
      <c r="I373" s="6" t="s">
        <v>297</v>
      </c>
      <c r="J373" s="517"/>
      <c r="K373" s="517"/>
      <c r="L373" s="515"/>
      <c r="M373" s="515"/>
      <c r="N373" s="5">
        <v>0</v>
      </c>
      <c r="O373" s="5">
        <v>0</v>
      </c>
      <c r="P373" s="5">
        <v>0</v>
      </c>
      <c r="Q373" s="5">
        <v>0</v>
      </c>
      <c r="R373" s="46">
        <v>0</v>
      </c>
      <c r="S373" s="5">
        <v>0</v>
      </c>
      <c r="T373" s="5">
        <v>0</v>
      </c>
      <c r="U373" s="5">
        <f t="shared" si="166"/>
        <v>0</v>
      </c>
      <c r="V373" s="5" t="s">
        <v>8</v>
      </c>
      <c r="W373" s="93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5">
        <v>0</v>
      </c>
      <c r="AI373" s="5">
        <v>0</v>
      </c>
      <c r="AJ373" s="5">
        <v>0</v>
      </c>
      <c r="AK373" s="93">
        <v>0</v>
      </c>
      <c r="AL373" s="93">
        <v>0</v>
      </c>
      <c r="AM373" s="93">
        <v>0</v>
      </c>
      <c r="AN373" s="93">
        <v>0</v>
      </c>
      <c r="AO373" s="93">
        <v>0</v>
      </c>
      <c r="AP373" s="93">
        <v>0</v>
      </c>
      <c r="AQ373" s="93">
        <v>0</v>
      </c>
      <c r="AR373" s="93">
        <v>0</v>
      </c>
      <c r="AS373" s="93">
        <v>0</v>
      </c>
      <c r="AT373" s="93">
        <v>0</v>
      </c>
      <c r="AU373" s="5">
        <v>0</v>
      </c>
      <c r="AV373" s="302"/>
    </row>
    <row r="374" spans="1:48" ht="19.5" customHeight="1">
      <c r="A374" s="526"/>
      <c r="B374" s="474"/>
      <c r="C374" s="656"/>
      <c r="D374" s="474"/>
      <c r="E374" s="474"/>
      <c r="F374" s="476" t="s">
        <v>39</v>
      </c>
      <c r="G374" s="476" t="s">
        <v>21</v>
      </c>
      <c r="H374" s="476" t="s">
        <v>297</v>
      </c>
      <c r="I374" s="476" t="s">
        <v>297</v>
      </c>
      <c r="J374" s="517"/>
      <c r="K374" s="517"/>
      <c r="L374" s="515"/>
      <c r="M374" s="515"/>
      <c r="N374" s="5">
        <v>0</v>
      </c>
      <c r="O374" s="5">
        <v>0</v>
      </c>
      <c r="P374" s="5">
        <v>0</v>
      </c>
      <c r="Q374" s="5">
        <v>0</v>
      </c>
      <c r="R374" s="46">
        <v>0</v>
      </c>
      <c r="S374" s="5">
        <v>0</v>
      </c>
      <c r="T374" s="5">
        <v>0</v>
      </c>
      <c r="U374" s="5">
        <f t="shared" si="166"/>
        <v>0</v>
      </c>
      <c r="V374" s="7" t="s">
        <v>50</v>
      </c>
      <c r="W374" s="93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5">
        <v>0</v>
      </c>
      <c r="AI374" s="5">
        <v>0</v>
      </c>
      <c r="AJ374" s="5">
        <v>0</v>
      </c>
      <c r="AK374" s="93">
        <v>0</v>
      </c>
      <c r="AL374" s="93">
        <v>0</v>
      </c>
      <c r="AM374" s="93">
        <v>0</v>
      </c>
      <c r="AN374" s="93">
        <v>0</v>
      </c>
      <c r="AO374" s="93">
        <v>0</v>
      </c>
      <c r="AP374" s="93">
        <v>0</v>
      </c>
      <c r="AQ374" s="93">
        <v>0</v>
      </c>
      <c r="AR374" s="93">
        <v>0</v>
      </c>
      <c r="AS374" s="93">
        <v>0</v>
      </c>
      <c r="AT374" s="93">
        <v>0</v>
      </c>
      <c r="AU374" s="5">
        <v>0</v>
      </c>
      <c r="AV374" s="302"/>
    </row>
    <row r="375" spans="1:48" ht="19.5" customHeight="1">
      <c r="A375" s="526"/>
      <c r="B375" s="474"/>
      <c r="C375" s="656"/>
      <c r="D375" s="474"/>
      <c r="E375" s="474"/>
      <c r="F375" s="476"/>
      <c r="G375" s="476"/>
      <c r="H375" s="476"/>
      <c r="I375" s="476"/>
      <c r="J375" s="517"/>
      <c r="K375" s="517"/>
      <c r="L375" s="515"/>
      <c r="M375" s="515"/>
      <c r="N375" s="5">
        <v>0</v>
      </c>
      <c r="O375" s="5">
        <v>0</v>
      </c>
      <c r="P375" s="5">
        <v>0</v>
      </c>
      <c r="Q375" s="5">
        <v>0</v>
      </c>
      <c r="R375" s="46">
        <v>0</v>
      </c>
      <c r="S375" s="5">
        <v>0</v>
      </c>
      <c r="T375" s="5">
        <v>0</v>
      </c>
      <c r="U375" s="5">
        <f t="shared" si="166"/>
        <v>0</v>
      </c>
      <c r="V375" s="7" t="s">
        <v>51</v>
      </c>
      <c r="W375" s="93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5">
        <v>0</v>
      </c>
      <c r="AI375" s="5">
        <v>0</v>
      </c>
      <c r="AJ375" s="5">
        <v>0</v>
      </c>
      <c r="AK375" s="93">
        <v>0</v>
      </c>
      <c r="AL375" s="93">
        <v>0</v>
      </c>
      <c r="AM375" s="93">
        <v>0</v>
      </c>
      <c r="AN375" s="93">
        <v>0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5">
        <v>0</v>
      </c>
      <c r="AV375" s="302"/>
    </row>
    <row r="376" spans="1:48" ht="18" customHeight="1">
      <c r="A376" s="526"/>
      <c r="B376" s="474"/>
      <c r="C376" s="656"/>
      <c r="D376" s="474"/>
      <c r="E376" s="474"/>
      <c r="F376" s="476"/>
      <c r="G376" s="476"/>
      <c r="H376" s="476"/>
      <c r="I376" s="476"/>
      <c r="J376" s="517"/>
      <c r="K376" s="517"/>
      <c r="L376" s="515"/>
      <c r="M376" s="515"/>
      <c r="N376" s="5">
        <v>0</v>
      </c>
      <c r="O376" s="5">
        <v>0</v>
      </c>
      <c r="P376" s="5">
        <v>0</v>
      </c>
      <c r="Q376" s="5">
        <v>0</v>
      </c>
      <c r="R376" s="46">
        <v>0</v>
      </c>
      <c r="S376" s="5">
        <v>0</v>
      </c>
      <c r="T376" s="5">
        <v>0</v>
      </c>
      <c r="U376" s="5">
        <f t="shared" si="166"/>
        <v>0</v>
      </c>
      <c r="V376" s="7" t="s">
        <v>52</v>
      </c>
      <c r="W376" s="93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5">
        <v>0</v>
      </c>
      <c r="AI376" s="5">
        <v>0</v>
      </c>
      <c r="AJ376" s="5">
        <v>0</v>
      </c>
      <c r="AK376" s="93">
        <v>0</v>
      </c>
      <c r="AL376" s="93">
        <v>0</v>
      </c>
      <c r="AM376" s="93">
        <v>0</v>
      </c>
      <c r="AN376" s="93">
        <v>0</v>
      </c>
      <c r="AO376" s="93">
        <v>0</v>
      </c>
      <c r="AP376" s="93">
        <v>0</v>
      </c>
      <c r="AQ376" s="93">
        <v>0</v>
      </c>
      <c r="AR376" s="93">
        <v>0</v>
      </c>
      <c r="AS376" s="93">
        <v>0</v>
      </c>
      <c r="AT376" s="93">
        <v>0</v>
      </c>
      <c r="AU376" s="5">
        <v>0</v>
      </c>
      <c r="AV376" s="302"/>
    </row>
    <row r="377" spans="1:48" ht="17.25" customHeight="1">
      <c r="A377" s="526"/>
      <c r="B377" s="474"/>
      <c r="C377" s="656"/>
      <c r="D377" s="474"/>
      <c r="E377" s="474"/>
      <c r="F377" s="476"/>
      <c r="G377" s="476"/>
      <c r="H377" s="476"/>
      <c r="I377" s="476"/>
      <c r="J377" s="517"/>
      <c r="K377" s="517"/>
      <c r="L377" s="515"/>
      <c r="M377" s="515"/>
      <c r="N377" s="230">
        <f t="shared" ref="N377:T377" si="170">SUM(N371:N376)</f>
        <v>0</v>
      </c>
      <c r="O377" s="230">
        <f t="shared" si="170"/>
        <v>3.9950700000000001</v>
      </c>
      <c r="P377" s="230">
        <f t="shared" si="170"/>
        <v>0.12076000000000001</v>
      </c>
      <c r="Q377" s="230">
        <f t="shared" si="170"/>
        <v>0</v>
      </c>
      <c r="R377" s="423">
        <f t="shared" si="170"/>
        <v>0</v>
      </c>
      <c r="S377" s="230">
        <f t="shared" si="170"/>
        <v>0</v>
      </c>
      <c r="T377" s="230">
        <f t="shared" si="170"/>
        <v>0</v>
      </c>
      <c r="U377" s="231">
        <f t="shared" si="166"/>
        <v>4.1158299999999999</v>
      </c>
      <c r="V377" s="231" t="s">
        <v>11</v>
      </c>
      <c r="W377" s="193">
        <f>SUM(W371:W376)</f>
        <v>0</v>
      </c>
      <c r="X377" s="175">
        <f>X371+X373+X374+X375+X376</f>
        <v>3452.973</v>
      </c>
      <c r="Y377" s="175">
        <f t="shared" ref="Y377:AG377" si="171">Y371+Y373+Y374+Y375+Y376</f>
        <v>0</v>
      </c>
      <c r="Z377" s="175">
        <f t="shared" si="171"/>
        <v>0</v>
      </c>
      <c r="AA377" s="175">
        <f t="shared" si="171"/>
        <v>0</v>
      </c>
      <c r="AB377" s="175">
        <f t="shared" si="171"/>
        <v>0</v>
      </c>
      <c r="AC377" s="175">
        <f t="shared" si="171"/>
        <v>0</v>
      </c>
      <c r="AD377" s="175">
        <f t="shared" si="171"/>
        <v>0</v>
      </c>
      <c r="AE377" s="175">
        <f t="shared" si="171"/>
        <v>0</v>
      </c>
      <c r="AF377" s="175">
        <f t="shared" si="171"/>
        <v>0</v>
      </c>
      <c r="AG377" s="175">
        <f t="shared" si="171"/>
        <v>3452.973</v>
      </c>
      <c r="AH377" s="230">
        <f t="shared" ref="AH377:AU377" si="172">SUM(AH371:AH376)</f>
        <v>0</v>
      </c>
      <c r="AI377" s="230">
        <f t="shared" si="172"/>
        <v>0</v>
      </c>
      <c r="AJ377" s="230">
        <f t="shared" si="172"/>
        <v>0</v>
      </c>
      <c r="AK377" s="193">
        <f t="shared" si="172"/>
        <v>0</v>
      </c>
      <c r="AL377" s="193">
        <f t="shared" si="172"/>
        <v>0</v>
      </c>
      <c r="AM377" s="193">
        <f t="shared" si="172"/>
        <v>0</v>
      </c>
      <c r="AN377" s="193">
        <f t="shared" si="172"/>
        <v>0</v>
      </c>
      <c r="AO377" s="193">
        <f t="shared" si="172"/>
        <v>0</v>
      </c>
      <c r="AP377" s="193">
        <f t="shared" si="172"/>
        <v>0</v>
      </c>
      <c r="AQ377" s="193">
        <f t="shared" si="172"/>
        <v>0</v>
      </c>
      <c r="AR377" s="193">
        <f t="shared" si="172"/>
        <v>0</v>
      </c>
      <c r="AS377" s="193">
        <f t="shared" si="172"/>
        <v>0</v>
      </c>
      <c r="AT377" s="193">
        <f t="shared" si="172"/>
        <v>0</v>
      </c>
      <c r="AU377" s="230">
        <f t="shared" si="172"/>
        <v>0</v>
      </c>
      <c r="AV377" s="328"/>
    </row>
    <row r="378" spans="1:48" ht="19.5" customHeight="1">
      <c r="A378" s="526"/>
      <c r="B378" s="474" t="s">
        <v>249</v>
      </c>
      <c r="C378" s="656" t="s">
        <v>110</v>
      </c>
      <c r="D378" s="474" t="s">
        <v>272</v>
      </c>
      <c r="E378" s="474" t="s">
        <v>279</v>
      </c>
      <c r="F378" s="6" t="s">
        <v>18</v>
      </c>
      <c r="G378" s="6" t="s">
        <v>20</v>
      </c>
      <c r="H378" s="6" t="s">
        <v>297</v>
      </c>
      <c r="I378" s="6" t="s">
        <v>297</v>
      </c>
      <c r="J378" s="517">
        <v>2020</v>
      </c>
      <c r="K378" s="517">
        <v>2020</v>
      </c>
      <c r="L378" s="515">
        <v>3.0526</v>
      </c>
      <c r="M378" s="515">
        <f t="shared" ref="M378" si="173">R384+S384+T384</f>
        <v>0</v>
      </c>
      <c r="N378" s="5">
        <v>0</v>
      </c>
      <c r="O378" s="5">
        <v>2.95668</v>
      </c>
      <c r="P378" s="5">
        <v>9.5920000000000005E-2</v>
      </c>
      <c r="Q378" s="5">
        <v>0</v>
      </c>
      <c r="R378" s="46">
        <v>0</v>
      </c>
      <c r="S378" s="5">
        <v>0</v>
      </c>
      <c r="T378" s="5">
        <v>0</v>
      </c>
      <c r="U378" s="5">
        <f t="shared" si="166"/>
        <v>3.0526</v>
      </c>
      <c r="V378" s="7" t="s">
        <v>3</v>
      </c>
      <c r="W378" s="93">
        <v>0</v>
      </c>
      <c r="X378" s="9">
        <f>X379</f>
        <v>2018.4559999999999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f>AG379</f>
        <v>2018.4559999999999</v>
      </c>
      <c r="AH378" s="5">
        <v>0</v>
      </c>
      <c r="AI378" s="5">
        <v>0</v>
      </c>
      <c r="AJ378" s="5">
        <v>0</v>
      </c>
      <c r="AK378" s="93">
        <v>0</v>
      </c>
      <c r="AL378" s="93">
        <v>0</v>
      </c>
      <c r="AM378" s="93">
        <v>0</v>
      </c>
      <c r="AN378" s="93">
        <v>0</v>
      </c>
      <c r="AO378" s="93">
        <v>0</v>
      </c>
      <c r="AP378" s="93">
        <v>0</v>
      </c>
      <c r="AQ378" s="93">
        <v>0</v>
      </c>
      <c r="AR378" s="93">
        <v>0</v>
      </c>
      <c r="AS378" s="93">
        <v>0</v>
      </c>
      <c r="AT378" s="93">
        <v>0</v>
      </c>
      <c r="AU378" s="5">
        <v>0</v>
      </c>
      <c r="AV378" s="302"/>
    </row>
    <row r="379" spans="1:48" ht="25.5" hidden="1">
      <c r="A379" s="526"/>
      <c r="B379" s="474"/>
      <c r="C379" s="656"/>
      <c r="D379" s="474"/>
      <c r="E379" s="474"/>
      <c r="F379" s="6"/>
      <c r="G379" s="6"/>
      <c r="H379" s="6"/>
      <c r="I379" s="6"/>
      <c r="J379" s="517"/>
      <c r="K379" s="517"/>
      <c r="L379" s="515"/>
      <c r="M379" s="515"/>
      <c r="N379" s="5"/>
      <c r="O379" s="5"/>
      <c r="P379" s="5"/>
      <c r="Q379" s="5"/>
      <c r="R379" s="46"/>
      <c r="S379" s="5"/>
      <c r="T379" s="5"/>
      <c r="U379" s="5"/>
      <c r="V379" s="278" t="s">
        <v>1080</v>
      </c>
      <c r="W379" s="93"/>
      <c r="X379" s="404">
        <v>2018.4559999999999</v>
      </c>
      <c r="Y379" s="404">
        <v>2018.4559999999999</v>
      </c>
      <c r="Z379" s="404">
        <v>2018.4559999999999</v>
      </c>
      <c r="AA379" s="404">
        <v>2018.4559999999999</v>
      </c>
      <c r="AB379" s="404">
        <v>2018.4559999999999</v>
      </c>
      <c r="AC379" s="404">
        <v>2018.4559999999999</v>
      </c>
      <c r="AD379" s="404">
        <v>2018.4559999999999</v>
      </c>
      <c r="AE379" s="404">
        <v>2018.4559999999999</v>
      </c>
      <c r="AF379" s="404">
        <v>2018.4559999999999</v>
      </c>
      <c r="AG379" s="404">
        <v>2018.4559999999999</v>
      </c>
      <c r="AH379" s="5"/>
      <c r="AI379" s="5"/>
      <c r="AJ379" s="5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5"/>
      <c r="AV379" s="302"/>
    </row>
    <row r="380" spans="1:48" ht="19.5" customHeight="1">
      <c r="A380" s="526"/>
      <c r="B380" s="474"/>
      <c r="C380" s="656"/>
      <c r="D380" s="474"/>
      <c r="E380" s="474"/>
      <c r="F380" s="6" t="s">
        <v>19</v>
      </c>
      <c r="G380" s="6" t="s">
        <v>22</v>
      </c>
      <c r="H380" s="6" t="s">
        <v>297</v>
      </c>
      <c r="I380" s="6" t="s">
        <v>297</v>
      </c>
      <c r="J380" s="517"/>
      <c r="K380" s="517"/>
      <c r="L380" s="515"/>
      <c r="M380" s="515"/>
      <c r="N380" s="5">
        <v>0</v>
      </c>
      <c r="O380" s="5">
        <v>0</v>
      </c>
      <c r="P380" s="5">
        <v>0</v>
      </c>
      <c r="Q380" s="5">
        <v>0</v>
      </c>
      <c r="R380" s="46">
        <v>0</v>
      </c>
      <c r="S380" s="5">
        <v>0</v>
      </c>
      <c r="T380" s="5">
        <v>0</v>
      </c>
      <c r="U380" s="5">
        <f t="shared" si="166"/>
        <v>0</v>
      </c>
      <c r="V380" s="5" t="s">
        <v>8</v>
      </c>
      <c r="W380" s="93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5">
        <v>0</v>
      </c>
      <c r="AI380" s="5">
        <v>0</v>
      </c>
      <c r="AJ380" s="5">
        <v>0</v>
      </c>
      <c r="AK380" s="93">
        <v>0</v>
      </c>
      <c r="AL380" s="93">
        <v>0</v>
      </c>
      <c r="AM380" s="93">
        <v>0</v>
      </c>
      <c r="AN380" s="93">
        <v>0</v>
      </c>
      <c r="AO380" s="93">
        <v>0</v>
      </c>
      <c r="AP380" s="93">
        <v>0</v>
      </c>
      <c r="AQ380" s="93">
        <v>0</v>
      </c>
      <c r="AR380" s="93">
        <v>0</v>
      </c>
      <c r="AS380" s="93">
        <v>0</v>
      </c>
      <c r="AT380" s="93">
        <v>0</v>
      </c>
      <c r="AU380" s="5">
        <v>0</v>
      </c>
      <c r="AV380" s="302"/>
    </row>
    <row r="381" spans="1:48" ht="19.5" customHeight="1">
      <c r="A381" s="526"/>
      <c r="B381" s="474"/>
      <c r="C381" s="656"/>
      <c r="D381" s="474"/>
      <c r="E381" s="474"/>
      <c r="F381" s="476" t="s">
        <v>39</v>
      </c>
      <c r="G381" s="476" t="s">
        <v>21</v>
      </c>
      <c r="H381" s="476" t="s">
        <v>297</v>
      </c>
      <c r="I381" s="476" t="s">
        <v>297</v>
      </c>
      <c r="J381" s="517"/>
      <c r="K381" s="517"/>
      <c r="L381" s="515"/>
      <c r="M381" s="515"/>
      <c r="N381" s="5">
        <v>0</v>
      </c>
      <c r="O381" s="5">
        <v>0</v>
      </c>
      <c r="P381" s="5">
        <v>0</v>
      </c>
      <c r="Q381" s="5">
        <v>0</v>
      </c>
      <c r="R381" s="46">
        <v>0</v>
      </c>
      <c r="S381" s="5">
        <v>0</v>
      </c>
      <c r="T381" s="5">
        <v>0</v>
      </c>
      <c r="U381" s="5">
        <f t="shared" si="166"/>
        <v>0</v>
      </c>
      <c r="V381" s="7" t="s">
        <v>50</v>
      </c>
      <c r="W381" s="93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5">
        <v>0</v>
      </c>
      <c r="AI381" s="5">
        <v>0</v>
      </c>
      <c r="AJ381" s="5">
        <v>0</v>
      </c>
      <c r="AK381" s="93">
        <v>0</v>
      </c>
      <c r="AL381" s="93">
        <v>0</v>
      </c>
      <c r="AM381" s="93">
        <v>0</v>
      </c>
      <c r="AN381" s="93">
        <v>0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5">
        <v>0</v>
      </c>
      <c r="AV381" s="302"/>
    </row>
    <row r="382" spans="1:48" ht="19.5" customHeight="1">
      <c r="A382" s="526"/>
      <c r="B382" s="474"/>
      <c r="C382" s="656"/>
      <c r="D382" s="474"/>
      <c r="E382" s="474"/>
      <c r="F382" s="476"/>
      <c r="G382" s="476"/>
      <c r="H382" s="476"/>
      <c r="I382" s="476"/>
      <c r="J382" s="517"/>
      <c r="K382" s="517"/>
      <c r="L382" s="515"/>
      <c r="M382" s="515"/>
      <c r="N382" s="5">
        <v>0</v>
      </c>
      <c r="O382" s="5">
        <v>0</v>
      </c>
      <c r="P382" s="5">
        <v>0</v>
      </c>
      <c r="Q382" s="5">
        <v>0</v>
      </c>
      <c r="R382" s="46">
        <v>0</v>
      </c>
      <c r="S382" s="5">
        <v>0</v>
      </c>
      <c r="T382" s="5">
        <v>0</v>
      </c>
      <c r="U382" s="5">
        <f t="shared" si="166"/>
        <v>0</v>
      </c>
      <c r="V382" s="7" t="s">
        <v>51</v>
      </c>
      <c r="W382" s="93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5">
        <v>0</v>
      </c>
      <c r="AI382" s="5">
        <v>0</v>
      </c>
      <c r="AJ382" s="5">
        <v>0</v>
      </c>
      <c r="AK382" s="93">
        <v>0</v>
      </c>
      <c r="AL382" s="93">
        <v>0</v>
      </c>
      <c r="AM382" s="93">
        <v>0</v>
      </c>
      <c r="AN382" s="93">
        <v>0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5">
        <v>0</v>
      </c>
      <c r="AV382" s="302"/>
    </row>
    <row r="383" spans="1:48" ht="18" customHeight="1">
      <c r="A383" s="526"/>
      <c r="B383" s="474"/>
      <c r="C383" s="656"/>
      <c r="D383" s="474"/>
      <c r="E383" s="474"/>
      <c r="F383" s="476"/>
      <c r="G383" s="476"/>
      <c r="H383" s="476"/>
      <c r="I383" s="476"/>
      <c r="J383" s="517"/>
      <c r="K383" s="517"/>
      <c r="L383" s="515"/>
      <c r="M383" s="515"/>
      <c r="N383" s="5">
        <v>0</v>
      </c>
      <c r="O383" s="5">
        <v>0</v>
      </c>
      <c r="P383" s="5">
        <v>0</v>
      </c>
      <c r="Q383" s="5">
        <v>0</v>
      </c>
      <c r="R383" s="46">
        <v>0</v>
      </c>
      <c r="S383" s="5">
        <v>0</v>
      </c>
      <c r="T383" s="5">
        <v>0</v>
      </c>
      <c r="U383" s="5">
        <f t="shared" si="166"/>
        <v>0</v>
      </c>
      <c r="V383" s="7" t="s">
        <v>52</v>
      </c>
      <c r="W383" s="93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5">
        <v>0</v>
      </c>
      <c r="AI383" s="5">
        <v>0</v>
      </c>
      <c r="AJ383" s="5">
        <v>0</v>
      </c>
      <c r="AK383" s="93">
        <v>0</v>
      </c>
      <c r="AL383" s="93">
        <v>0</v>
      </c>
      <c r="AM383" s="93">
        <v>0</v>
      </c>
      <c r="AN383" s="93">
        <v>0</v>
      </c>
      <c r="AO383" s="93">
        <v>0</v>
      </c>
      <c r="AP383" s="93">
        <v>0</v>
      </c>
      <c r="AQ383" s="93">
        <v>0</v>
      </c>
      <c r="AR383" s="93">
        <v>0</v>
      </c>
      <c r="AS383" s="93">
        <v>0</v>
      </c>
      <c r="AT383" s="93">
        <v>0</v>
      </c>
      <c r="AU383" s="5">
        <v>0</v>
      </c>
      <c r="AV383" s="302"/>
    </row>
    <row r="384" spans="1:48" ht="17.25" customHeight="1">
      <c r="A384" s="526"/>
      <c r="B384" s="474"/>
      <c r="C384" s="656"/>
      <c r="D384" s="474"/>
      <c r="E384" s="474"/>
      <c r="F384" s="476"/>
      <c r="G384" s="476"/>
      <c r="H384" s="476"/>
      <c r="I384" s="476"/>
      <c r="J384" s="517"/>
      <c r="K384" s="517"/>
      <c r="L384" s="515"/>
      <c r="M384" s="515"/>
      <c r="N384" s="230">
        <f t="shared" ref="N384:T384" si="174">SUM(N378:N383)</f>
        <v>0</v>
      </c>
      <c r="O384" s="230">
        <f t="shared" si="174"/>
        <v>2.95668</v>
      </c>
      <c r="P384" s="230">
        <f t="shared" si="174"/>
        <v>9.5920000000000005E-2</v>
      </c>
      <c r="Q384" s="230">
        <f t="shared" si="174"/>
        <v>0</v>
      </c>
      <c r="R384" s="423">
        <f t="shared" si="174"/>
        <v>0</v>
      </c>
      <c r="S384" s="230">
        <f t="shared" si="174"/>
        <v>0</v>
      </c>
      <c r="T384" s="230">
        <f t="shared" si="174"/>
        <v>0</v>
      </c>
      <c r="U384" s="231">
        <f t="shared" si="166"/>
        <v>3.0526</v>
      </c>
      <c r="V384" s="231" t="s">
        <v>11</v>
      </c>
      <c r="W384" s="193">
        <f>SUM(W378:W383)</f>
        <v>0</v>
      </c>
      <c r="X384" s="175">
        <f>X378+X380+X381+X382+X383</f>
        <v>2018.4559999999999</v>
      </c>
      <c r="Y384" s="175">
        <f t="shared" ref="Y384:AF384" si="175">SUM(Y378:Y383)</f>
        <v>2018.4559999999999</v>
      </c>
      <c r="Z384" s="175">
        <f t="shared" si="175"/>
        <v>2018.4559999999999</v>
      </c>
      <c r="AA384" s="175">
        <f t="shared" si="175"/>
        <v>2018.4559999999999</v>
      </c>
      <c r="AB384" s="175">
        <f t="shared" si="175"/>
        <v>2018.4559999999999</v>
      </c>
      <c r="AC384" s="175">
        <f t="shared" si="175"/>
        <v>2018.4559999999999</v>
      </c>
      <c r="AD384" s="175">
        <f t="shared" si="175"/>
        <v>2018.4559999999999</v>
      </c>
      <c r="AE384" s="175">
        <f t="shared" si="175"/>
        <v>2018.4559999999999</v>
      </c>
      <c r="AF384" s="175">
        <f t="shared" si="175"/>
        <v>2018.4559999999999</v>
      </c>
      <c r="AG384" s="175">
        <f>AG378+AG380+AG381+AG382+AG383</f>
        <v>2018.4559999999999</v>
      </c>
      <c r="AH384" s="230">
        <f t="shared" ref="AH384:AU384" si="176">SUM(AH378:AH383)</f>
        <v>0</v>
      </c>
      <c r="AI384" s="230">
        <f t="shared" si="176"/>
        <v>0</v>
      </c>
      <c r="AJ384" s="230">
        <f t="shared" si="176"/>
        <v>0</v>
      </c>
      <c r="AK384" s="193">
        <f t="shared" si="176"/>
        <v>0</v>
      </c>
      <c r="AL384" s="193">
        <f t="shared" si="176"/>
        <v>0</v>
      </c>
      <c r="AM384" s="193">
        <f t="shared" si="176"/>
        <v>0</v>
      </c>
      <c r="AN384" s="193">
        <f t="shared" si="176"/>
        <v>0</v>
      </c>
      <c r="AO384" s="193">
        <f t="shared" si="176"/>
        <v>0</v>
      </c>
      <c r="AP384" s="193">
        <f t="shared" si="176"/>
        <v>0</v>
      </c>
      <c r="AQ384" s="193">
        <f t="shared" si="176"/>
        <v>0</v>
      </c>
      <c r="AR384" s="193">
        <f t="shared" si="176"/>
        <v>0</v>
      </c>
      <c r="AS384" s="193">
        <f t="shared" si="176"/>
        <v>0</v>
      </c>
      <c r="AT384" s="193">
        <f t="shared" si="176"/>
        <v>0</v>
      </c>
      <c r="AU384" s="230">
        <f t="shared" si="176"/>
        <v>0</v>
      </c>
      <c r="AV384" s="328"/>
    </row>
    <row r="385" spans="1:48" ht="19.5" customHeight="1">
      <c r="A385" s="526"/>
      <c r="B385" s="474" t="s">
        <v>250</v>
      </c>
      <c r="C385" s="656" t="s">
        <v>111</v>
      </c>
      <c r="D385" s="474" t="s">
        <v>272</v>
      </c>
      <c r="E385" s="476" t="s">
        <v>280</v>
      </c>
      <c r="F385" s="6" t="s">
        <v>18</v>
      </c>
      <c r="G385" s="6" t="s">
        <v>20</v>
      </c>
      <c r="H385" s="6" t="s">
        <v>297</v>
      </c>
      <c r="I385" s="6" t="s">
        <v>297</v>
      </c>
      <c r="J385" s="517">
        <v>2019</v>
      </c>
      <c r="K385" s="517">
        <v>2019</v>
      </c>
      <c r="L385" s="515">
        <v>0.37290000000000001</v>
      </c>
      <c r="M385" s="515">
        <f t="shared" ref="M385" si="177">R390+S390+T390</f>
        <v>0</v>
      </c>
      <c r="N385" s="5">
        <v>0</v>
      </c>
      <c r="O385" s="5">
        <v>0.37290000000000001</v>
      </c>
      <c r="P385" s="5">
        <v>0</v>
      </c>
      <c r="Q385" s="5">
        <v>0</v>
      </c>
      <c r="R385" s="46">
        <v>0</v>
      </c>
      <c r="S385" s="5">
        <v>0</v>
      </c>
      <c r="T385" s="5">
        <v>0</v>
      </c>
      <c r="U385" s="5">
        <f t="shared" si="166"/>
        <v>0.37290000000000001</v>
      </c>
      <c r="V385" s="7" t="s">
        <v>3</v>
      </c>
      <c r="W385" s="93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5">
        <v>0</v>
      </c>
      <c r="AI385" s="5">
        <v>0</v>
      </c>
      <c r="AJ385" s="5">
        <v>0</v>
      </c>
      <c r="AK385" s="93">
        <v>0</v>
      </c>
      <c r="AL385" s="93">
        <v>0</v>
      </c>
      <c r="AM385" s="93">
        <v>0</v>
      </c>
      <c r="AN385" s="93">
        <v>0</v>
      </c>
      <c r="AO385" s="93">
        <v>0</v>
      </c>
      <c r="AP385" s="93">
        <v>0</v>
      </c>
      <c r="AQ385" s="93">
        <v>0</v>
      </c>
      <c r="AR385" s="93">
        <v>0</v>
      </c>
      <c r="AS385" s="93">
        <v>0</v>
      </c>
      <c r="AT385" s="93">
        <v>0</v>
      </c>
      <c r="AU385" s="5">
        <v>0</v>
      </c>
      <c r="AV385" s="302"/>
    </row>
    <row r="386" spans="1:48" ht="19.5" customHeight="1">
      <c r="A386" s="526"/>
      <c r="B386" s="474"/>
      <c r="C386" s="656"/>
      <c r="D386" s="474"/>
      <c r="E386" s="476"/>
      <c r="F386" s="6" t="s">
        <v>19</v>
      </c>
      <c r="G386" s="6" t="s">
        <v>22</v>
      </c>
      <c r="H386" s="6" t="s">
        <v>297</v>
      </c>
      <c r="I386" s="6" t="s">
        <v>297</v>
      </c>
      <c r="J386" s="517"/>
      <c r="K386" s="517"/>
      <c r="L386" s="515"/>
      <c r="M386" s="515"/>
      <c r="N386" s="5">
        <v>0</v>
      </c>
      <c r="O386" s="5">
        <v>0</v>
      </c>
      <c r="P386" s="5">
        <v>0</v>
      </c>
      <c r="Q386" s="5">
        <v>0</v>
      </c>
      <c r="R386" s="46">
        <v>0</v>
      </c>
      <c r="S386" s="5">
        <v>0</v>
      </c>
      <c r="T386" s="5">
        <v>0</v>
      </c>
      <c r="U386" s="5">
        <f t="shared" si="166"/>
        <v>0</v>
      </c>
      <c r="V386" s="5" t="s">
        <v>8</v>
      </c>
      <c r="W386" s="93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9">
        <v>0</v>
      </c>
      <c r="AH386" s="5">
        <v>0</v>
      </c>
      <c r="AI386" s="5">
        <v>0</v>
      </c>
      <c r="AJ386" s="5">
        <v>0</v>
      </c>
      <c r="AK386" s="93">
        <v>0</v>
      </c>
      <c r="AL386" s="93">
        <v>0</v>
      </c>
      <c r="AM386" s="93">
        <v>0</v>
      </c>
      <c r="AN386" s="93">
        <v>0</v>
      </c>
      <c r="AO386" s="93">
        <v>0</v>
      </c>
      <c r="AP386" s="93">
        <v>0</v>
      </c>
      <c r="AQ386" s="93">
        <v>0</v>
      </c>
      <c r="AR386" s="93">
        <v>0</v>
      </c>
      <c r="AS386" s="93">
        <v>0</v>
      </c>
      <c r="AT386" s="93">
        <v>0</v>
      </c>
      <c r="AU386" s="5">
        <v>0</v>
      </c>
      <c r="AV386" s="302"/>
    </row>
    <row r="387" spans="1:48" ht="19.5" customHeight="1">
      <c r="A387" s="526"/>
      <c r="B387" s="474"/>
      <c r="C387" s="656"/>
      <c r="D387" s="474"/>
      <c r="E387" s="476"/>
      <c r="F387" s="476" t="s">
        <v>39</v>
      </c>
      <c r="G387" s="476" t="s">
        <v>21</v>
      </c>
      <c r="H387" s="476" t="s">
        <v>297</v>
      </c>
      <c r="I387" s="476" t="s">
        <v>297</v>
      </c>
      <c r="J387" s="517"/>
      <c r="K387" s="517"/>
      <c r="L387" s="515"/>
      <c r="M387" s="515"/>
      <c r="N387" s="5">
        <v>0</v>
      </c>
      <c r="O387" s="5">
        <v>0</v>
      </c>
      <c r="P387" s="5">
        <v>0</v>
      </c>
      <c r="Q387" s="5">
        <v>0</v>
      </c>
      <c r="R387" s="46">
        <v>0</v>
      </c>
      <c r="S387" s="5">
        <v>0</v>
      </c>
      <c r="T387" s="5">
        <v>0</v>
      </c>
      <c r="U387" s="5">
        <f t="shared" si="166"/>
        <v>0</v>
      </c>
      <c r="V387" s="7" t="s">
        <v>50</v>
      </c>
      <c r="W387" s="93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5">
        <v>0</v>
      </c>
      <c r="AI387" s="5">
        <v>0</v>
      </c>
      <c r="AJ387" s="5">
        <v>0</v>
      </c>
      <c r="AK387" s="93">
        <v>0</v>
      </c>
      <c r="AL387" s="93">
        <v>0</v>
      </c>
      <c r="AM387" s="93">
        <v>0</v>
      </c>
      <c r="AN387" s="93">
        <v>0</v>
      </c>
      <c r="AO387" s="93">
        <v>0</v>
      </c>
      <c r="AP387" s="93">
        <v>0</v>
      </c>
      <c r="AQ387" s="93">
        <v>0</v>
      </c>
      <c r="AR387" s="93">
        <v>0</v>
      </c>
      <c r="AS387" s="93">
        <v>0</v>
      </c>
      <c r="AT387" s="93">
        <v>0</v>
      </c>
      <c r="AU387" s="5">
        <v>0</v>
      </c>
      <c r="AV387" s="302"/>
    </row>
    <row r="388" spans="1:48" ht="19.5" customHeight="1">
      <c r="A388" s="526"/>
      <c r="B388" s="474"/>
      <c r="C388" s="656"/>
      <c r="D388" s="474"/>
      <c r="E388" s="476"/>
      <c r="F388" s="476"/>
      <c r="G388" s="476"/>
      <c r="H388" s="476"/>
      <c r="I388" s="476"/>
      <c r="J388" s="517"/>
      <c r="K388" s="517"/>
      <c r="L388" s="515"/>
      <c r="M388" s="515"/>
      <c r="N388" s="5">
        <v>0</v>
      </c>
      <c r="O388" s="5">
        <v>0</v>
      </c>
      <c r="P388" s="5">
        <v>0</v>
      </c>
      <c r="Q388" s="5">
        <v>0</v>
      </c>
      <c r="R388" s="46">
        <v>0</v>
      </c>
      <c r="S388" s="5">
        <v>0</v>
      </c>
      <c r="T388" s="5">
        <v>0</v>
      </c>
      <c r="U388" s="5">
        <f t="shared" si="166"/>
        <v>0</v>
      </c>
      <c r="V388" s="7" t="s">
        <v>51</v>
      </c>
      <c r="W388" s="93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5">
        <v>0</v>
      </c>
      <c r="AI388" s="5">
        <v>0</v>
      </c>
      <c r="AJ388" s="5">
        <v>0</v>
      </c>
      <c r="AK388" s="93">
        <v>0</v>
      </c>
      <c r="AL388" s="93">
        <v>0</v>
      </c>
      <c r="AM388" s="93">
        <v>0</v>
      </c>
      <c r="AN388" s="93">
        <v>0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5">
        <v>0</v>
      </c>
      <c r="AV388" s="302"/>
    </row>
    <row r="389" spans="1:48" ht="18" customHeight="1">
      <c r="A389" s="526"/>
      <c r="B389" s="474"/>
      <c r="C389" s="656"/>
      <c r="D389" s="474"/>
      <c r="E389" s="476"/>
      <c r="F389" s="476"/>
      <c r="G389" s="476"/>
      <c r="H389" s="476"/>
      <c r="I389" s="476"/>
      <c r="J389" s="517"/>
      <c r="K389" s="517"/>
      <c r="L389" s="515"/>
      <c r="M389" s="515"/>
      <c r="N389" s="5">
        <v>0</v>
      </c>
      <c r="O389" s="5">
        <v>0</v>
      </c>
      <c r="P389" s="5">
        <v>0</v>
      </c>
      <c r="Q389" s="5">
        <v>0</v>
      </c>
      <c r="R389" s="46">
        <v>0</v>
      </c>
      <c r="S389" s="5">
        <v>0</v>
      </c>
      <c r="T389" s="5">
        <v>0</v>
      </c>
      <c r="U389" s="5">
        <f t="shared" si="166"/>
        <v>0</v>
      </c>
      <c r="V389" s="7" t="s">
        <v>52</v>
      </c>
      <c r="W389" s="93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5">
        <v>0</v>
      </c>
      <c r="AI389" s="5">
        <v>0</v>
      </c>
      <c r="AJ389" s="5">
        <v>0</v>
      </c>
      <c r="AK389" s="93">
        <v>0</v>
      </c>
      <c r="AL389" s="93">
        <v>0</v>
      </c>
      <c r="AM389" s="93">
        <v>0</v>
      </c>
      <c r="AN389" s="93">
        <v>0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5">
        <v>0</v>
      </c>
      <c r="AV389" s="302"/>
    </row>
    <row r="390" spans="1:48" ht="17.25" customHeight="1">
      <c r="A390" s="526"/>
      <c r="B390" s="474"/>
      <c r="C390" s="656"/>
      <c r="D390" s="474"/>
      <c r="E390" s="476"/>
      <c r="F390" s="476"/>
      <c r="G390" s="476"/>
      <c r="H390" s="476"/>
      <c r="I390" s="476"/>
      <c r="J390" s="517"/>
      <c r="K390" s="517"/>
      <c r="L390" s="515"/>
      <c r="M390" s="515"/>
      <c r="N390" s="230">
        <f t="shared" ref="N390:T390" si="178">SUM(N385:N389)</f>
        <v>0</v>
      </c>
      <c r="O390" s="230">
        <f t="shared" si="178"/>
        <v>0.37290000000000001</v>
      </c>
      <c r="P390" s="230">
        <f t="shared" si="178"/>
        <v>0</v>
      </c>
      <c r="Q390" s="230">
        <f t="shared" si="178"/>
        <v>0</v>
      </c>
      <c r="R390" s="423">
        <f t="shared" si="178"/>
        <v>0</v>
      </c>
      <c r="S390" s="230">
        <f t="shared" si="178"/>
        <v>0</v>
      </c>
      <c r="T390" s="230">
        <f t="shared" si="178"/>
        <v>0</v>
      </c>
      <c r="U390" s="231">
        <f t="shared" si="166"/>
        <v>0.37290000000000001</v>
      </c>
      <c r="V390" s="231" t="s">
        <v>11</v>
      </c>
      <c r="W390" s="193">
        <f t="shared" ref="W390:AU390" si="179">SUM(W385:W389)</f>
        <v>0</v>
      </c>
      <c r="X390" s="175">
        <f t="shared" si="179"/>
        <v>0</v>
      </c>
      <c r="Y390" s="175">
        <f t="shared" si="179"/>
        <v>0</v>
      </c>
      <c r="Z390" s="175">
        <f t="shared" si="179"/>
        <v>0</v>
      </c>
      <c r="AA390" s="175">
        <f t="shared" si="179"/>
        <v>0</v>
      </c>
      <c r="AB390" s="175">
        <f t="shared" si="179"/>
        <v>0</v>
      </c>
      <c r="AC390" s="175">
        <f t="shared" si="179"/>
        <v>0</v>
      </c>
      <c r="AD390" s="175">
        <f t="shared" si="179"/>
        <v>0</v>
      </c>
      <c r="AE390" s="175">
        <f t="shared" si="179"/>
        <v>0</v>
      </c>
      <c r="AF390" s="175">
        <f t="shared" si="179"/>
        <v>0</v>
      </c>
      <c r="AG390" s="175">
        <f t="shared" si="179"/>
        <v>0</v>
      </c>
      <c r="AH390" s="230">
        <f t="shared" si="179"/>
        <v>0</v>
      </c>
      <c r="AI390" s="230">
        <f t="shared" si="179"/>
        <v>0</v>
      </c>
      <c r="AJ390" s="230">
        <f t="shared" si="179"/>
        <v>0</v>
      </c>
      <c r="AK390" s="193">
        <f t="shared" si="179"/>
        <v>0</v>
      </c>
      <c r="AL390" s="193">
        <f t="shared" si="179"/>
        <v>0</v>
      </c>
      <c r="AM390" s="193">
        <f t="shared" si="179"/>
        <v>0</v>
      </c>
      <c r="AN390" s="193">
        <f t="shared" si="179"/>
        <v>0</v>
      </c>
      <c r="AO390" s="193">
        <f t="shared" si="179"/>
        <v>0</v>
      </c>
      <c r="AP390" s="193">
        <f t="shared" si="179"/>
        <v>0</v>
      </c>
      <c r="AQ390" s="193">
        <f t="shared" si="179"/>
        <v>0</v>
      </c>
      <c r="AR390" s="193">
        <f t="shared" si="179"/>
        <v>0</v>
      </c>
      <c r="AS390" s="193">
        <f t="shared" si="179"/>
        <v>0</v>
      </c>
      <c r="AT390" s="193">
        <f t="shared" si="179"/>
        <v>0</v>
      </c>
      <c r="AU390" s="230">
        <f t="shared" si="179"/>
        <v>0</v>
      </c>
      <c r="AV390" s="328"/>
    </row>
    <row r="391" spans="1:48" ht="19.5" customHeight="1">
      <c r="A391" s="526"/>
      <c r="B391" s="474" t="s">
        <v>251</v>
      </c>
      <c r="C391" s="656" t="s">
        <v>112</v>
      </c>
      <c r="D391" s="474" t="s">
        <v>273</v>
      </c>
      <c r="E391" s="476" t="s">
        <v>143</v>
      </c>
      <c r="F391" s="6" t="s">
        <v>18</v>
      </c>
      <c r="G391" s="6" t="s">
        <v>20</v>
      </c>
      <c r="H391" s="6" t="s">
        <v>297</v>
      </c>
      <c r="I391" s="6" t="s">
        <v>297</v>
      </c>
      <c r="J391" s="517">
        <v>2019</v>
      </c>
      <c r="K391" s="517">
        <v>2020</v>
      </c>
      <c r="L391" s="515">
        <v>2.7569499999999998</v>
      </c>
      <c r="M391" s="515">
        <f t="shared" ref="M391" si="180">R396+S396+T396</f>
        <v>0</v>
      </c>
      <c r="N391" s="5">
        <v>0.29718</v>
      </c>
      <c r="O391" s="5">
        <v>1.63984</v>
      </c>
      <c r="P391" s="5">
        <v>0</v>
      </c>
      <c r="Q391" s="5">
        <v>0</v>
      </c>
      <c r="R391" s="46">
        <v>0</v>
      </c>
      <c r="S391" s="5">
        <v>0</v>
      </c>
      <c r="T391" s="5">
        <v>0</v>
      </c>
      <c r="U391" s="5">
        <f t="shared" si="166"/>
        <v>1.93702</v>
      </c>
      <c r="V391" s="7" t="s">
        <v>3</v>
      </c>
      <c r="W391" s="93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5">
        <v>0</v>
      </c>
      <c r="AI391" s="5">
        <v>0</v>
      </c>
      <c r="AJ391" s="5">
        <v>0</v>
      </c>
      <c r="AK391" s="93">
        <v>0</v>
      </c>
      <c r="AL391" s="93">
        <v>0</v>
      </c>
      <c r="AM391" s="93">
        <v>0</v>
      </c>
      <c r="AN391" s="93">
        <v>0</v>
      </c>
      <c r="AO391" s="93">
        <v>0</v>
      </c>
      <c r="AP391" s="93">
        <v>0</v>
      </c>
      <c r="AQ391" s="93">
        <v>0</v>
      </c>
      <c r="AR391" s="93">
        <v>0</v>
      </c>
      <c r="AS391" s="93">
        <v>0</v>
      </c>
      <c r="AT391" s="93">
        <v>0</v>
      </c>
      <c r="AU391" s="5">
        <v>0</v>
      </c>
      <c r="AV391" s="302"/>
    </row>
    <row r="392" spans="1:48" ht="19.5" customHeight="1">
      <c r="A392" s="526"/>
      <c r="B392" s="474"/>
      <c r="C392" s="656"/>
      <c r="D392" s="474"/>
      <c r="E392" s="476"/>
      <c r="F392" s="6" t="s">
        <v>19</v>
      </c>
      <c r="G392" s="6" t="s">
        <v>22</v>
      </c>
      <c r="H392" s="6" t="s">
        <v>297</v>
      </c>
      <c r="I392" s="6" t="s">
        <v>297</v>
      </c>
      <c r="J392" s="517"/>
      <c r="K392" s="517"/>
      <c r="L392" s="515"/>
      <c r="M392" s="515"/>
      <c r="N392" s="5">
        <v>0</v>
      </c>
      <c r="O392" s="5">
        <v>0</v>
      </c>
      <c r="P392" s="5">
        <v>0</v>
      </c>
      <c r="Q392" s="5">
        <v>0</v>
      </c>
      <c r="R392" s="46">
        <v>0</v>
      </c>
      <c r="S392" s="5">
        <v>0</v>
      </c>
      <c r="T392" s="5">
        <v>0</v>
      </c>
      <c r="U392" s="5">
        <f t="shared" si="166"/>
        <v>0</v>
      </c>
      <c r="V392" s="5" t="s">
        <v>8</v>
      </c>
      <c r="W392" s="93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5">
        <v>0</v>
      </c>
      <c r="AI392" s="5">
        <v>0</v>
      </c>
      <c r="AJ392" s="5">
        <v>0</v>
      </c>
      <c r="AK392" s="93">
        <v>0</v>
      </c>
      <c r="AL392" s="93">
        <v>0</v>
      </c>
      <c r="AM392" s="93">
        <v>0</v>
      </c>
      <c r="AN392" s="93">
        <v>0</v>
      </c>
      <c r="AO392" s="93">
        <v>0</v>
      </c>
      <c r="AP392" s="93">
        <v>0</v>
      </c>
      <c r="AQ392" s="93">
        <v>0</v>
      </c>
      <c r="AR392" s="93">
        <v>0</v>
      </c>
      <c r="AS392" s="93">
        <v>0</v>
      </c>
      <c r="AT392" s="93">
        <v>0</v>
      </c>
      <c r="AU392" s="5">
        <v>0</v>
      </c>
      <c r="AV392" s="302"/>
    </row>
    <row r="393" spans="1:48" ht="19.5" customHeight="1">
      <c r="A393" s="526"/>
      <c r="B393" s="474"/>
      <c r="C393" s="656"/>
      <c r="D393" s="474"/>
      <c r="E393" s="476"/>
      <c r="F393" s="476" t="s">
        <v>39</v>
      </c>
      <c r="G393" s="476" t="s">
        <v>21</v>
      </c>
      <c r="H393" s="476" t="s">
        <v>297</v>
      </c>
      <c r="I393" s="476" t="s">
        <v>297</v>
      </c>
      <c r="J393" s="517"/>
      <c r="K393" s="517"/>
      <c r="L393" s="515"/>
      <c r="M393" s="515"/>
      <c r="N393" s="5">
        <v>0</v>
      </c>
      <c r="O393" s="5">
        <v>0</v>
      </c>
      <c r="P393" s="5">
        <v>0</v>
      </c>
      <c r="Q393" s="5">
        <v>0</v>
      </c>
      <c r="R393" s="46">
        <v>0</v>
      </c>
      <c r="S393" s="5">
        <v>0</v>
      </c>
      <c r="T393" s="5">
        <v>0</v>
      </c>
      <c r="U393" s="5">
        <f t="shared" si="166"/>
        <v>0</v>
      </c>
      <c r="V393" s="7" t="s">
        <v>50</v>
      </c>
      <c r="W393" s="93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5">
        <v>0</v>
      </c>
      <c r="AI393" s="5">
        <v>0</v>
      </c>
      <c r="AJ393" s="5">
        <v>0</v>
      </c>
      <c r="AK393" s="93">
        <v>0</v>
      </c>
      <c r="AL393" s="93">
        <v>0</v>
      </c>
      <c r="AM393" s="93">
        <v>0</v>
      </c>
      <c r="AN393" s="93">
        <v>0</v>
      </c>
      <c r="AO393" s="93">
        <v>0</v>
      </c>
      <c r="AP393" s="93">
        <v>0</v>
      </c>
      <c r="AQ393" s="93">
        <v>0</v>
      </c>
      <c r="AR393" s="93">
        <v>0</v>
      </c>
      <c r="AS393" s="93">
        <v>0</v>
      </c>
      <c r="AT393" s="93">
        <v>0</v>
      </c>
      <c r="AU393" s="5">
        <v>0</v>
      </c>
      <c r="AV393" s="302"/>
    </row>
    <row r="394" spans="1:48" ht="19.5" customHeight="1">
      <c r="A394" s="526"/>
      <c r="B394" s="474"/>
      <c r="C394" s="656"/>
      <c r="D394" s="474"/>
      <c r="E394" s="476"/>
      <c r="F394" s="476"/>
      <c r="G394" s="476"/>
      <c r="H394" s="476"/>
      <c r="I394" s="476"/>
      <c r="J394" s="517"/>
      <c r="K394" s="517"/>
      <c r="L394" s="515"/>
      <c r="M394" s="515"/>
      <c r="N394" s="5">
        <v>0</v>
      </c>
      <c r="O394" s="5">
        <v>0</v>
      </c>
      <c r="P394" s="5">
        <v>0</v>
      </c>
      <c r="Q394" s="5">
        <v>0</v>
      </c>
      <c r="R394" s="46">
        <v>0</v>
      </c>
      <c r="S394" s="5">
        <v>0</v>
      </c>
      <c r="T394" s="5">
        <v>0</v>
      </c>
      <c r="U394" s="5">
        <f t="shared" si="166"/>
        <v>0</v>
      </c>
      <c r="V394" s="7" t="s">
        <v>51</v>
      </c>
      <c r="W394" s="93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5">
        <v>0</v>
      </c>
      <c r="AI394" s="5">
        <v>0</v>
      </c>
      <c r="AJ394" s="5">
        <v>0</v>
      </c>
      <c r="AK394" s="93">
        <v>0</v>
      </c>
      <c r="AL394" s="93">
        <v>0</v>
      </c>
      <c r="AM394" s="93">
        <v>0</v>
      </c>
      <c r="AN394" s="93">
        <v>0</v>
      </c>
      <c r="AO394" s="93">
        <v>0</v>
      </c>
      <c r="AP394" s="93">
        <v>0</v>
      </c>
      <c r="AQ394" s="93">
        <v>0</v>
      </c>
      <c r="AR394" s="93">
        <v>0</v>
      </c>
      <c r="AS394" s="93">
        <v>0</v>
      </c>
      <c r="AT394" s="93">
        <v>0</v>
      </c>
      <c r="AU394" s="5">
        <v>0</v>
      </c>
      <c r="AV394" s="302"/>
    </row>
    <row r="395" spans="1:48" ht="18" customHeight="1">
      <c r="A395" s="526"/>
      <c r="B395" s="474"/>
      <c r="C395" s="656"/>
      <c r="D395" s="474"/>
      <c r="E395" s="476"/>
      <c r="F395" s="476"/>
      <c r="G395" s="476"/>
      <c r="H395" s="476"/>
      <c r="I395" s="476"/>
      <c r="J395" s="517"/>
      <c r="K395" s="517"/>
      <c r="L395" s="515"/>
      <c r="M395" s="515"/>
      <c r="N395" s="5">
        <v>0</v>
      </c>
      <c r="O395" s="5">
        <v>0</v>
      </c>
      <c r="P395" s="5">
        <v>0</v>
      </c>
      <c r="Q395" s="5">
        <v>0</v>
      </c>
      <c r="R395" s="46">
        <v>0</v>
      </c>
      <c r="S395" s="5">
        <v>0</v>
      </c>
      <c r="T395" s="5">
        <v>0</v>
      </c>
      <c r="U395" s="5">
        <f t="shared" si="166"/>
        <v>0</v>
      </c>
      <c r="V395" s="7" t="s">
        <v>52</v>
      </c>
      <c r="W395" s="93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5">
        <v>0</v>
      </c>
      <c r="AI395" s="5">
        <v>0</v>
      </c>
      <c r="AJ395" s="5">
        <v>0</v>
      </c>
      <c r="AK395" s="93">
        <v>0</v>
      </c>
      <c r="AL395" s="93">
        <v>0</v>
      </c>
      <c r="AM395" s="93">
        <v>0</v>
      </c>
      <c r="AN395" s="93">
        <v>0</v>
      </c>
      <c r="AO395" s="93">
        <v>0</v>
      </c>
      <c r="AP395" s="93">
        <v>0</v>
      </c>
      <c r="AQ395" s="93">
        <v>0</v>
      </c>
      <c r="AR395" s="93">
        <v>0</v>
      </c>
      <c r="AS395" s="93">
        <v>0</v>
      </c>
      <c r="AT395" s="93">
        <v>0</v>
      </c>
      <c r="AU395" s="5">
        <v>0</v>
      </c>
      <c r="AV395" s="302"/>
    </row>
    <row r="396" spans="1:48" ht="17.25" customHeight="1">
      <c r="A396" s="526"/>
      <c r="B396" s="474"/>
      <c r="C396" s="656"/>
      <c r="D396" s="474"/>
      <c r="E396" s="476"/>
      <c r="F396" s="476"/>
      <c r="G396" s="476"/>
      <c r="H396" s="476"/>
      <c r="I396" s="476"/>
      <c r="J396" s="517"/>
      <c r="K396" s="517"/>
      <c r="L396" s="515"/>
      <c r="M396" s="515"/>
      <c r="N396" s="230">
        <f t="shared" ref="N396:T396" si="181">SUM(N391:N395)</f>
        <v>0.29718</v>
      </c>
      <c r="O396" s="230">
        <f t="shared" si="181"/>
        <v>1.63984</v>
      </c>
      <c r="P396" s="230">
        <f t="shared" si="181"/>
        <v>0</v>
      </c>
      <c r="Q396" s="230">
        <f t="shared" si="181"/>
        <v>0</v>
      </c>
      <c r="R396" s="423">
        <f t="shared" si="181"/>
        <v>0</v>
      </c>
      <c r="S396" s="230">
        <f t="shared" si="181"/>
        <v>0</v>
      </c>
      <c r="T396" s="230">
        <f t="shared" si="181"/>
        <v>0</v>
      </c>
      <c r="U396" s="231">
        <f t="shared" si="166"/>
        <v>1.93702</v>
      </c>
      <c r="V396" s="231" t="s">
        <v>11</v>
      </c>
      <c r="W396" s="193">
        <f t="shared" ref="W396:AU396" si="182">SUM(W391:W395)</f>
        <v>0</v>
      </c>
      <c r="X396" s="175">
        <f t="shared" si="182"/>
        <v>0</v>
      </c>
      <c r="Y396" s="175">
        <f t="shared" si="182"/>
        <v>0</v>
      </c>
      <c r="Z396" s="175">
        <f t="shared" si="182"/>
        <v>0</v>
      </c>
      <c r="AA396" s="175">
        <f t="shared" si="182"/>
        <v>0</v>
      </c>
      <c r="AB396" s="175">
        <f t="shared" si="182"/>
        <v>0</v>
      </c>
      <c r="AC396" s="175">
        <f t="shared" si="182"/>
        <v>0</v>
      </c>
      <c r="AD396" s="175">
        <f t="shared" si="182"/>
        <v>0</v>
      </c>
      <c r="AE396" s="175">
        <f t="shared" si="182"/>
        <v>0</v>
      </c>
      <c r="AF396" s="175">
        <f t="shared" si="182"/>
        <v>0</v>
      </c>
      <c r="AG396" s="175">
        <f t="shared" si="182"/>
        <v>0</v>
      </c>
      <c r="AH396" s="230">
        <f t="shared" si="182"/>
        <v>0</v>
      </c>
      <c r="AI396" s="230">
        <f t="shared" si="182"/>
        <v>0</v>
      </c>
      <c r="AJ396" s="230">
        <f t="shared" si="182"/>
        <v>0</v>
      </c>
      <c r="AK396" s="193">
        <f t="shared" si="182"/>
        <v>0</v>
      </c>
      <c r="AL396" s="193">
        <f t="shared" si="182"/>
        <v>0</v>
      </c>
      <c r="AM396" s="193">
        <f t="shared" si="182"/>
        <v>0</v>
      </c>
      <c r="AN396" s="193">
        <f t="shared" si="182"/>
        <v>0</v>
      </c>
      <c r="AO396" s="193">
        <f t="shared" si="182"/>
        <v>0</v>
      </c>
      <c r="AP396" s="193">
        <f t="shared" si="182"/>
        <v>0</v>
      </c>
      <c r="AQ396" s="193">
        <f t="shared" si="182"/>
        <v>0</v>
      </c>
      <c r="AR396" s="193">
        <f t="shared" si="182"/>
        <v>0</v>
      </c>
      <c r="AS396" s="193">
        <f t="shared" si="182"/>
        <v>0</v>
      </c>
      <c r="AT396" s="193">
        <f t="shared" si="182"/>
        <v>0</v>
      </c>
      <c r="AU396" s="230">
        <f t="shared" si="182"/>
        <v>0</v>
      </c>
      <c r="AV396" s="328"/>
    </row>
    <row r="397" spans="1:48" ht="19.5" customHeight="1">
      <c r="A397" s="526"/>
      <c r="B397" s="474" t="s">
        <v>252</v>
      </c>
      <c r="C397" s="656" t="s">
        <v>113</v>
      </c>
      <c r="D397" s="474" t="s">
        <v>273</v>
      </c>
      <c r="E397" s="476" t="s">
        <v>144</v>
      </c>
      <c r="F397" s="6" t="s">
        <v>18</v>
      </c>
      <c r="G397" s="6" t="s">
        <v>20</v>
      </c>
      <c r="H397" s="6" t="s">
        <v>297</v>
      </c>
      <c r="I397" s="6" t="s">
        <v>297</v>
      </c>
      <c r="J397" s="517">
        <v>2019</v>
      </c>
      <c r="K397" s="517">
        <v>2023</v>
      </c>
      <c r="L397" s="515">
        <v>47.437759999999997</v>
      </c>
      <c r="M397" s="515">
        <f t="shared" ref="M397" si="183">R402+S402+T402</f>
        <v>13818</v>
      </c>
      <c r="N397" s="5">
        <v>2.7614399999999999</v>
      </c>
      <c r="O397" s="5">
        <v>9.6296700000000008</v>
      </c>
      <c r="P397" s="5">
        <v>2.6059899999999998</v>
      </c>
      <c r="Q397" s="5">
        <v>18.62257</v>
      </c>
      <c r="R397" s="307">
        <v>13818</v>
      </c>
      <c r="S397" s="5">
        <v>0</v>
      </c>
      <c r="T397" s="5">
        <v>0</v>
      </c>
      <c r="U397" s="5">
        <f t="shared" si="166"/>
        <v>13851.61967</v>
      </c>
      <c r="V397" s="7" t="s">
        <v>3</v>
      </c>
      <c r="W397" s="93">
        <v>18622.57</v>
      </c>
      <c r="X397" s="9">
        <v>0</v>
      </c>
      <c r="Y397" s="9">
        <v>0</v>
      </c>
      <c r="Z397" s="9">
        <v>0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5">
        <v>0</v>
      </c>
      <c r="AI397" s="5">
        <v>0</v>
      </c>
      <c r="AJ397" s="5">
        <v>0</v>
      </c>
      <c r="AK397" s="93">
        <v>0</v>
      </c>
      <c r="AL397" s="93">
        <v>0</v>
      </c>
      <c r="AM397" s="93">
        <v>0</v>
      </c>
      <c r="AN397" s="93">
        <v>0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5">
        <v>0</v>
      </c>
      <c r="AV397" s="302"/>
    </row>
    <row r="398" spans="1:48" ht="19.5" customHeight="1">
      <c r="A398" s="526"/>
      <c r="B398" s="474"/>
      <c r="C398" s="656"/>
      <c r="D398" s="474"/>
      <c r="E398" s="476"/>
      <c r="F398" s="6" t="s">
        <v>19</v>
      </c>
      <c r="G398" s="6" t="s">
        <v>22</v>
      </c>
      <c r="H398" s="6" t="s">
        <v>297</v>
      </c>
      <c r="I398" s="6" t="s">
        <v>297</v>
      </c>
      <c r="J398" s="517"/>
      <c r="K398" s="517"/>
      <c r="L398" s="515"/>
      <c r="M398" s="515"/>
      <c r="N398" s="5">
        <v>0</v>
      </c>
      <c r="O398" s="5">
        <v>0</v>
      </c>
      <c r="P398" s="5">
        <v>0</v>
      </c>
      <c r="Q398" s="5">
        <v>0</v>
      </c>
      <c r="R398" s="307">
        <v>0</v>
      </c>
      <c r="S398" s="5">
        <v>0</v>
      </c>
      <c r="T398" s="5">
        <v>0</v>
      </c>
      <c r="U398" s="5">
        <f t="shared" si="166"/>
        <v>0</v>
      </c>
      <c r="V398" s="5" t="s">
        <v>8</v>
      </c>
      <c r="W398" s="93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5">
        <v>0</v>
      </c>
      <c r="AI398" s="5">
        <v>0</v>
      </c>
      <c r="AJ398" s="5">
        <v>0</v>
      </c>
      <c r="AK398" s="93">
        <v>0</v>
      </c>
      <c r="AL398" s="93">
        <v>0</v>
      </c>
      <c r="AM398" s="93">
        <v>0</v>
      </c>
      <c r="AN398" s="93">
        <v>0</v>
      </c>
      <c r="AO398" s="93">
        <v>0</v>
      </c>
      <c r="AP398" s="93">
        <v>0</v>
      </c>
      <c r="AQ398" s="93">
        <v>0</v>
      </c>
      <c r="AR398" s="93">
        <v>0</v>
      </c>
      <c r="AS398" s="93">
        <v>0</v>
      </c>
      <c r="AT398" s="93">
        <v>0</v>
      </c>
      <c r="AU398" s="5">
        <v>0</v>
      </c>
      <c r="AV398" s="302"/>
    </row>
    <row r="399" spans="1:48" ht="19.5" customHeight="1">
      <c r="A399" s="526"/>
      <c r="B399" s="474"/>
      <c r="C399" s="656"/>
      <c r="D399" s="474"/>
      <c r="E399" s="476"/>
      <c r="F399" s="476" t="s">
        <v>39</v>
      </c>
      <c r="G399" s="476" t="s">
        <v>21</v>
      </c>
      <c r="H399" s="476" t="s">
        <v>297</v>
      </c>
      <c r="I399" s="476" t="s">
        <v>297</v>
      </c>
      <c r="J399" s="517"/>
      <c r="K399" s="517"/>
      <c r="L399" s="515"/>
      <c r="M399" s="515"/>
      <c r="N399" s="5">
        <v>0</v>
      </c>
      <c r="O399" s="5">
        <v>0</v>
      </c>
      <c r="P399" s="5">
        <v>0</v>
      </c>
      <c r="Q399" s="5">
        <v>0</v>
      </c>
      <c r="R399" s="307">
        <v>0</v>
      </c>
      <c r="S399" s="5">
        <v>0</v>
      </c>
      <c r="T399" s="5">
        <v>0</v>
      </c>
      <c r="U399" s="5">
        <f t="shared" ref="U399:U423" si="184">SUM(N399:T399)</f>
        <v>0</v>
      </c>
      <c r="V399" s="7" t="s">
        <v>50</v>
      </c>
      <c r="W399" s="93">
        <v>0</v>
      </c>
      <c r="X399" s="9">
        <v>0</v>
      </c>
      <c r="Y399" s="9">
        <v>0</v>
      </c>
      <c r="Z399" s="9">
        <v>0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5">
        <v>0</v>
      </c>
      <c r="AI399" s="5">
        <v>0</v>
      </c>
      <c r="AJ399" s="5">
        <v>0</v>
      </c>
      <c r="AK399" s="93">
        <v>0</v>
      </c>
      <c r="AL399" s="93">
        <v>0</v>
      </c>
      <c r="AM399" s="93">
        <v>0</v>
      </c>
      <c r="AN399" s="93">
        <v>0</v>
      </c>
      <c r="AO399" s="93">
        <v>0</v>
      </c>
      <c r="AP399" s="93">
        <v>0</v>
      </c>
      <c r="AQ399" s="93">
        <v>0</v>
      </c>
      <c r="AR399" s="93">
        <v>0</v>
      </c>
      <c r="AS399" s="93">
        <v>0</v>
      </c>
      <c r="AT399" s="93">
        <v>0</v>
      </c>
      <c r="AU399" s="5">
        <v>0</v>
      </c>
      <c r="AV399" s="302"/>
    </row>
    <row r="400" spans="1:48" ht="19.5" customHeight="1">
      <c r="A400" s="526"/>
      <c r="B400" s="474"/>
      <c r="C400" s="656"/>
      <c r="D400" s="474"/>
      <c r="E400" s="476"/>
      <c r="F400" s="476"/>
      <c r="G400" s="476"/>
      <c r="H400" s="476"/>
      <c r="I400" s="476"/>
      <c r="J400" s="517"/>
      <c r="K400" s="517"/>
      <c r="L400" s="515"/>
      <c r="M400" s="515"/>
      <c r="N400" s="5">
        <v>0</v>
      </c>
      <c r="O400" s="5">
        <v>0</v>
      </c>
      <c r="P400" s="5">
        <v>0</v>
      </c>
      <c r="Q400" s="5">
        <v>0</v>
      </c>
      <c r="R400" s="307">
        <v>0</v>
      </c>
      <c r="S400" s="5">
        <v>0</v>
      </c>
      <c r="T400" s="5">
        <v>0</v>
      </c>
      <c r="U400" s="5">
        <f t="shared" si="184"/>
        <v>0</v>
      </c>
      <c r="V400" s="7" t="s">
        <v>51</v>
      </c>
      <c r="W400" s="93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5">
        <v>0</v>
      </c>
      <c r="AI400" s="5">
        <v>0</v>
      </c>
      <c r="AJ400" s="5">
        <v>0</v>
      </c>
      <c r="AK400" s="93">
        <v>0</v>
      </c>
      <c r="AL400" s="93">
        <v>0</v>
      </c>
      <c r="AM400" s="93">
        <v>0</v>
      </c>
      <c r="AN400" s="93">
        <v>0</v>
      </c>
      <c r="AO400" s="93">
        <v>0</v>
      </c>
      <c r="AP400" s="93">
        <v>0</v>
      </c>
      <c r="AQ400" s="93">
        <v>0</v>
      </c>
      <c r="AR400" s="93">
        <v>0</v>
      </c>
      <c r="AS400" s="93">
        <v>0</v>
      </c>
      <c r="AT400" s="93">
        <v>0</v>
      </c>
      <c r="AU400" s="5">
        <v>0</v>
      </c>
      <c r="AV400" s="302"/>
    </row>
    <row r="401" spans="1:48" ht="18" customHeight="1">
      <c r="A401" s="526"/>
      <c r="B401" s="474"/>
      <c r="C401" s="656"/>
      <c r="D401" s="474"/>
      <c r="E401" s="476"/>
      <c r="F401" s="476"/>
      <c r="G401" s="476"/>
      <c r="H401" s="476"/>
      <c r="I401" s="476"/>
      <c r="J401" s="517"/>
      <c r="K401" s="517"/>
      <c r="L401" s="515"/>
      <c r="M401" s="515"/>
      <c r="N401" s="5">
        <v>0</v>
      </c>
      <c r="O401" s="5">
        <v>0</v>
      </c>
      <c r="P401" s="5">
        <v>0</v>
      </c>
      <c r="Q401" s="5">
        <v>0</v>
      </c>
      <c r="R401" s="307">
        <v>0</v>
      </c>
      <c r="S401" s="5">
        <v>0</v>
      </c>
      <c r="T401" s="5">
        <v>0</v>
      </c>
      <c r="U401" s="5">
        <f t="shared" si="184"/>
        <v>0</v>
      </c>
      <c r="V401" s="7" t="s">
        <v>52</v>
      </c>
      <c r="W401" s="93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5">
        <v>0</v>
      </c>
      <c r="AI401" s="5">
        <v>0</v>
      </c>
      <c r="AJ401" s="5">
        <v>0</v>
      </c>
      <c r="AK401" s="93">
        <v>0</v>
      </c>
      <c r="AL401" s="93">
        <v>0</v>
      </c>
      <c r="AM401" s="93">
        <v>0</v>
      </c>
      <c r="AN401" s="93">
        <v>0</v>
      </c>
      <c r="AO401" s="93">
        <v>0</v>
      </c>
      <c r="AP401" s="93">
        <v>0</v>
      </c>
      <c r="AQ401" s="93">
        <v>0</v>
      </c>
      <c r="AR401" s="93">
        <v>0</v>
      </c>
      <c r="AS401" s="93">
        <v>0</v>
      </c>
      <c r="AT401" s="93">
        <v>0</v>
      </c>
      <c r="AU401" s="5">
        <v>0</v>
      </c>
      <c r="AV401" s="302"/>
    </row>
    <row r="402" spans="1:48" ht="17.25" customHeight="1">
      <c r="A402" s="526"/>
      <c r="B402" s="474"/>
      <c r="C402" s="656"/>
      <c r="D402" s="474"/>
      <c r="E402" s="476"/>
      <c r="F402" s="476"/>
      <c r="G402" s="476"/>
      <c r="H402" s="476"/>
      <c r="I402" s="476"/>
      <c r="J402" s="517"/>
      <c r="K402" s="517"/>
      <c r="L402" s="515"/>
      <c r="M402" s="515"/>
      <c r="N402" s="230">
        <f t="shared" ref="N402:T402" si="185">SUM(N397:N401)</f>
        <v>2.7614399999999999</v>
      </c>
      <c r="O402" s="230">
        <f t="shared" si="185"/>
        <v>9.6296700000000008</v>
      </c>
      <c r="P402" s="230">
        <f t="shared" si="185"/>
        <v>2.6059899999999998</v>
      </c>
      <c r="Q402" s="230">
        <f t="shared" si="185"/>
        <v>18.62257</v>
      </c>
      <c r="R402" s="428">
        <f t="shared" si="185"/>
        <v>13818</v>
      </c>
      <c r="S402" s="230">
        <f t="shared" si="185"/>
        <v>0</v>
      </c>
      <c r="T402" s="230">
        <f t="shared" si="185"/>
        <v>0</v>
      </c>
      <c r="U402" s="231">
        <f t="shared" si="184"/>
        <v>13851.61967</v>
      </c>
      <c r="V402" s="231" t="s">
        <v>11</v>
      </c>
      <c r="W402" s="193">
        <f t="shared" ref="W402:AU402" si="186">SUM(W397:W401)</f>
        <v>18622.57</v>
      </c>
      <c r="X402" s="175">
        <f t="shared" si="186"/>
        <v>0</v>
      </c>
      <c r="Y402" s="175">
        <f t="shared" si="186"/>
        <v>0</v>
      </c>
      <c r="Z402" s="175">
        <f t="shared" si="186"/>
        <v>0</v>
      </c>
      <c r="AA402" s="175">
        <f t="shared" si="186"/>
        <v>0</v>
      </c>
      <c r="AB402" s="175">
        <f t="shared" si="186"/>
        <v>0</v>
      </c>
      <c r="AC402" s="175">
        <f t="shared" si="186"/>
        <v>0</v>
      </c>
      <c r="AD402" s="175">
        <f t="shared" si="186"/>
        <v>0</v>
      </c>
      <c r="AE402" s="175">
        <f t="shared" si="186"/>
        <v>0</v>
      </c>
      <c r="AF402" s="175">
        <f t="shared" si="186"/>
        <v>0</v>
      </c>
      <c r="AG402" s="175">
        <f t="shared" si="186"/>
        <v>0</v>
      </c>
      <c r="AH402" s="230">
        <f t="shared" si="186"/>
        <v>0</v>
      </c>
      <c r="AI402" s="230">
        <f t="shared" si="186"/>
        <v>0</v>
      </c>
      <c r="AJ402" s="230">
        <f t="shared" si="186"/>
        <v>0</v>
      </c>
      <c r="AK402" s="193">
        <f t="shared" si="186"/>
        <v>0</v>
      </c>
      <c r="AL402" s="193">
        <f t="shared" si="186"/>
        <v>0</v>
      </c>
      <c r="AM402" s="193">
        <f t="shared" si="186"/>
        <v>0</v>
      </c>
      <c r="AN402" s="193">
        <f t="shared" si="186"/>
        <v>0</v>
      </c>
      <c r="AO402" s="193">
        <f t="shared" si="186"/>
        <v>0</v>
      </c>
      <c r="AP402" s="193">
        <f t="shared" si="186"/>
        <v>0</v>
      </c>
      <c r="AQ402" s="193">
        <f t="shared" si="186"/>
        <v>0</v>
      </c>
      <c r="AR402" s="193">
        <f t="shared" si="186"/>
        <v>0</v>
      </c>
      <c r="AS402" s="193">
        <f t="shared" si="186"/>
        <v>0</v>
      </c>
      <c r="AT402" s="193">
        <f t="shared" si="186"/>
        <v>0</v>
      </c>
      <c r="AU402" s="230">
        <f t="shared" si="186"/>
        <v>0</v>
      </c>
      <c r="AV402" s="328"/>
    </row>
    <row r="403" spans="1:48" ht="19.5" customHeight="1">
      <c r="A403" s="526"/>
      <c r="B403" s="474" t="s">
        <v>253</v>
      </c>
      <c r="C403" s="656" t="s">
        <v>114</v>
      </c>
      <c r="D403" s="474" t="s">
        <v>272</v>
      </c>
      <c r="E403" s="476" t="s">
        <v>145</v>
      </c>
      <c r="F403" s="6" t="s">
        <v>18</v>
      </c>
      <c r="G403" s="6" t="s">
        <v>20</v>
      </c>
      <c r="H403" s="6" t="s">
        <v>297</v>
      </c>
      <c r="I403" s="6" t="s">
        <v>297</v>
      </c>
      <c r="J403" s="517">
        <v>2020</v>
      </c>
      <c r="K403" s="517">
        <v>2020</v>
      </c>
      <c r="L403" s="515">
        <v>28.99</v>
      </c>
      <c r="M403" s="515">
        <f t="shared" ref="M403" si="187">R408+S408+T408</f>
        <v>0</v>
      </c>
      <c r="N403" s="5">
        <v>0</v>
      </c>
      <c r="O403" s="5">
        <v>10.15</v>
      </c>
      <c r="P403" s="5">
        <v>18.84</v>
      </c>
      <c r="Q403" s="5">
        <v>0</v>
      </c>
      <c r="R403" s="46">
        <v>0</v>
      </c>
      <c r="S403" s="5">
        <v>0</v>
      </c>
      <c r="T403" s="5">
        <v>0</v>
      </c>
      <c r="U403" s="5">
        <f t="shared" si="184"/>
        <v>28.990000000000002</v>
      </c>
      <c r="V403" s="7" t="s">
        <v>3</v>
      </c>
      <c r="W403" s="93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5">
        <v>0</v>
      </c>
      <c r="AI403" s="5">
        <v>0</v>
      </c>
      <c r="AJ403" s="5">
        <v>0</v>
      </c>
      <c r="AK403" s="93">
        <v>0</v>
      </c>
      <c r="AL403" s="93">
        <v>0</v>
      </c>
      <c r="AM403" s="93">
        <v>0</v>
      </c>
      <c r="AN403" s="93">
        <v>0</v>
      </c>
      <c r="AO403" s="93">
        <v>0</v>
      </c>
      <c r="AP403" s="93">
        <v>0</v>
      </c>
      <c r="AQ403" s="93">
        <v>0</v>
      </c>
      <c r="AR403" s="93">
        <v>0</v>
      </c>
      <c r="AS403" s="93">
        <v>0</v>
      </c>
      <c r="AT403" s="93">
        <v>0</v>
      </c>
      <c r="AU403" s="5">
        <v>0</v>
      </c>
      <c r="AV403" s="636" t="s">
        <v>1000</v>
      </c>
    </row>
    <row r="404" spans="1:48" ht="19.5" customHeight="1">
      <c r="A404" s="526"/>
      <c r="B404" s="474"/>
      <c r="C404" s="656"/>
      <c r="D404" s="474"/>
      <c r="E404" s="476"/>
      <c r="F404" s="6" t="s">
        <v>19</v>
      </c>
      <c r="G404" s="6" t="s">
        <v>22</v>
      </c>
      <c r="H404" s="6" t="s">
        <v>297</v>
      </c>
      <c r="I404" s="6" t="s">
        <v>297</v>
      </c>
      <c r="J404" s="517"/>
      <c r="K404" s="517"/>
      <c r="L404" s="515"/>
      <c r="M404" s="515"/>
      <c r="N404" s="5">
        <v>0</v>
      </c>
      <c r="O404" s="5">
        <v>0</v>
      </c>
      <c r="P404" s="5">
        <v>0</v>
      </c>
      <c r="Q404" s="5">
        <v>0</v>
      </c>
      <c r="R404" s="46">
        <v>0</v>
      </c>
      <c r="S404" s="5">
        <v>0</v>
      </c>
      <c r="T404" s="5">
        <v>0</v>
      </c>
      <c r="U404" s="5">
        <f t="shared" si="184"/>
        <v>0</v>
      </c>
      <c r="V404" s="5" t="s">
        <v>8</v>
      </c>
      <c r="W404" s="93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5">
        <v>0</v>
      </c>
      <c r="AI404" s="5">
        <v>0</v>
      </c>
      <c r="AJ404" s="5">
        <v>0</v>
      </c>
      <c r="AK404" s="93">
        <v>0</v>
      </c>
      <c r="AL404" s="93">
        <v>0</v>
      </c>
      <c r="AM404" s="93">
        <v>0</v>
      </c>
      <c r="AN404" s="93">
        <v>0</v>
      </c>
      <c r="AO404" s="93">
        <v>0</v>
      </c>
      <c r="AP404" s="93">
        <v>0</v>
      </c>
      <c r="AQ404" s="93">
        <v>0</v>
      </c>
      <c r="AR404" s="93">
        <v>0</v>
      </c>
      <c r="AS404" s="93">
        <v>0</v>
      </c>
      <c r="AT404" s="93">
        <v>0</v>
      </c>
      <c r="AU404" s="5">
        <v>0</v>
      </c>
      <c r="AV404" s="637"/>
    </row>
    <row r="405" spans="1:48" ht="19.5" customHeight="1">
      <c r="A405" s="526"/>
      <c r="B405" s="474"/>
      <c r="C405" s="656"/>
      <c r="D405" s="474"/>
      <c r="E405" s="476"/>
      <c r="F405" s="476" t="s">
        <v>39</v>
      </c>
      <c r="G405" s="476" t="s">
        <v>21</v>
      </c>
      <c r="H405" s="476" t="s">
        <v>297</v>
      </c>
      <c r="I405" s="476" t="s">
        <v>297</v>
      </c>
      <c r="J405" s="517"/>
      <c r="K405" s="517"/>
      <c r="L405" s="515"/>
      <c r="M405" s="515"/>
      <c r="N405" s="5">
        <v>0</v>
      </c>
      <c r="O405" s="5">
        <v>0</v>
      </c>
      <c r="P405" s="5">
        <v>0</v>
      </c>
      <c r="Q405" s="5">
        <v>0</v>
      </c>
      <c r="R405" s="46">
        <v>0</v>
      </c>
      <c r="S405" s="5">
        <v>0</v>
      </c>
      <c r="T405" s="5">
        <v>0</v>
      </c>
      <c r="U405" s="5">
        <f t="shared" si="184"/>
        <v>0</v>
      </c>
      <c r="V405" s="7" t="s">
        <v>50</v>
      </c>
      <c r="W405" s="93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5">
        <v>0</v>
      </c>
      <c r="AI405" s="5">
        <v>0</v>
      </c>
      <c r="AJ405" s="5">
        <v>0</v>
      </c>
      <c r="AK405" s="93">
        <v>0</v>
      </c>
      <c r="AL405" s="93">
        <v>0</v>
      </c>
      <c r="AM405" s="93">
        <v>0</v>
      </c>
      <c r="AN405" s="93">
        <v>0</v>
      </c>
      <c r="AO405" s="93">
        <v>0</v>
      </c>
      <c r="AP405" s="93">
        <v>0</v>
      </c>
      <c r="AQ405" s="93">
        <v>0</v>
      </c>
      <c r="AR405" s="93">
        <v>0</v>
      </c>
      <c r="AS405" s="93">
        <v>0</v>
      </c>
      <c r="AT405" s="93">
        <v>0</v>
      </c>
      <c r="AU405" s="5">
        <v>0</v>
      </c>
      <c r="AV405" s="637"/>
    </row>
    <row r="406" spans="1:48" ht="19.5" customHeight="1">
      <c r="A406" s="526"/>
      <c r="B406" s="474"/>
      <c r="C406" s="656"/>
      <c r="D406" s="474"/>
      <c r="E406" s="476"/>
      <c r="F406" s="476"/>
      <c r="G406" s="476"/>
      <c r="H406" s="476"/>
      <c r="I406" s="476"/>
      <c r="J406" s="517"/>
      <c r="K406" s="517"/>
      <c r="L406" s="515"/>
      <c r="M406" s="515"/>
      <c r="N406" s="5">
        <v>0</v>
      </c>
      <c r="O406" s="5">
        <v>0</v>
      </c>
      <c r="P406" s="5">
        <v>0</v>
      </c>
      <c r="Q406" s="5">
        <v>0</v>
      </c>
      <c r="R406" s="46">
        <v>0</v>
      </c>
      <c r="S406" s="5">
        <v>0</v>
      </c>
      <c r="T406" s="5">
        <v>0</v>
      </c>
      <c r="U406" s="5">
        <f t="shared" si="184"/>
        <v>0</v>
      </c>
      <c r="V406" s="7" t="s">
        <v>51</v>
      </c>
      <c r="W406" s="93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9">
        <v>0</v>
      </c>
      <c r="AH406" s="5">
        <v>0</v>
      </c>
      <c r="AI406" s="5">
        <v>0</v>
      </c>
      <c r="AJ406" s="5">
        <v>0</v>
      </c>
      <c r="AK406" s="93">
        <v>0</v>
      </c>
      <c r="AL406" s="93">
        <v>0</v>
      </c>
      <c r="AM406" s="93">
        <v>0</v>
      </c>
      <c r="AN406" s="93">
        <v>0</v>
      </c>
      <c r="AO406" s="93">
        <v>0</v>
      </c>
      <c r="AP406" s="93">
        <v>0</v>
      </c>
      <c r="AQ406" s="93">
        <v>0</v>
      </c>
      <c r="AR406" s="93">
        <v>0</v>
      </c>
      <c r="AS406" s="93">
        <v>0</v>
      </c>
      <c r="AT406" s="93">
        <v>0</v>
      </c>
      <c r="AU406" s="5">
        <v>0</v>
      </c>
      <c r="AV406" s="637"/>
    </row>
    <row r="407" spans="1:48" ht="18" customHeight="1">
      <c r="A407" s="526"/>
      <c r="B407" s="474"/>
      <c r="C407" s="656"/>
      <c r="D407" s="474"/>
      <c r="E407" s="476"/>
      <c r="F407" s="476"/>
      <c r="G407" s="476"/>
      <c r="H407" s="476"/>
      <c r="I407" s="476"/>
      <c r="J407" s="517"/>
      <c r="K407" s="517"/>
      <c r="L407" s="515"/>
      <c r="M407" s="515"/>
      <c r="N407" s="5">
        <v>0</v>
      </c>
      <c r="O407" s="5">
        <v>0</v>
      </c>
      <c r="P407" s="5">
        <v>0</v>
      </c>
      <c r="Q407" s="5">
        <v>0</v>
      </c>
      <c r="R407" s="46">
        <v>0</v>
      </c>
      <c r="S407" s="5">
        <v>0</v>
      </c>
      <c r="T407" s="5">
        <v>0</v>
      </c>
      <c r="U407" s="5">
        <f t="shared" si="184"/>
        <v>0</v>
      </c>
      <c r="V407" s="7" t="s">
        <v>52</v>
      </c>
      <c r="W407" s="93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5">
        <v>0</v>
      </c>
      <c r="AI407" s="5">
        <v>0</v>
      </c>
      <c r="AJ407" s="5">
        <v>0</v>
      </c>
      <c r="AK407" s="93">
        <v>0</v>
      </c>
      <c r="AL407" s="93">
        <v>0</v>
      </c>
      <c r="AM407" s="93">
        <v>0</v>
      </c>
      <c r="AN407" s="93">
        <v>0</v>
      </c>
      <c r="AO407" s="93">
        <v>0</v>
      </c>
      <c r="AP407" s="93">
        <v>0</v>
      </c>
      <c r="AQ407" s="93">
        <v>0</v>
      </c>
      <c r="AR407" s="93">
        <v>0</v>
      </c>
      <c r="AS407" s="93">
        <v>0</v>
      </c>
      <c r="AT407" s="93">
        <v>0</v>
      </c>
      <c r="AU407" s="5">
        <v>0</v>
      </c>
      <c r="AV407" s="638"/>
    </row>
    <row r="408" spans="1:48" ht="17.25" customHeight="1">
      <c r="A408" s="526"/>
      <c r="B408" s="474"/>
      <c r="C408" s="656"/>
      <c r="D408" s="474"/>
      <c r="E408" s="476"/>
      <c r="F408" s="476"/>
      <c r="G408" s="476"/>
      <c r="H408" s="476"/>
      <c r="I408" s="476"/>
      <c r="J408" s="517"/>
      <c r="K408" s="517"/>
      <c r="L408" s="515"/>
      <c r="M408" s="515"/>
      <c r="N408" s="230">
        <f t="shared" ref="N408:T408" si="188">SUM(N403:N407)</f>
        <v>0</v>
      </c>
      <c r="O408" s="230">
        <f t="shared" si="188"/>
        <v>10.15</v>
      </c>
      <c r="P408" s="230">
        <f t="shared" si="188"/>
        <v>18.84</v>
      </c>
      <c r="Q408" s="230">
        <f t="shared" si="188"/>
        <v>0</v>
      </c>
      <c r="R408" s="423">
        <f t="shared" si="188"/>
        <v>0</v>
      </c>
      <c r="S408" s="230">
        <f t="shared" si="188"/>
        <v>0</v>
      </c>
      <c r="T408" s="230">
        <f t="shared" si="188"/>
        <v>0</v>
      </c>
      <c r="U408" s="231">
        <f t="shared" si="184"/>
        <v>28.990000000000002</v>
      </c>
      <c r="V408" s="231" t="s">
        <v>11</v>
      </c>
      <c r="W408" s="193">
        <f t="shared" ref="W408:AU408" si="189">SUM(W403:W407)</f>
        <v>0</v>
      </c>
      <c r="X408" s="175">
        <f t="shared" si="189"/>
        <v>0</v>
      </c>
      <c r="Y408" s="175">
        <f t="shared" si="189"/>
        <v>0</v>
      </c>
      <c r="Z408" s="175">
        <f t="shared" si="189"/>
        <v>0</v>
      </c>
      <c r="AA408" s="175">
        <f t="shared" si="189"/>
        <v>0</v>
      </c>
      <c r="AB408" s="175">
        <f t="shared" si="189"/>
        <v>0</v>
      </c>
      <c r="AC408" s="175">
        <f t="shared" si="189"/>
        <v>0</v>
      </c>
      <c r="AD408" s="175">
        <f t="shared" si="189"/>
        <v>0</v>
      </c>
      <c r="AE408" s="175">
        <f t="shared" si="189"/>
        <v>0</v>
      </c>
      <c r="AF408" s="175">
        <f t="shared" si="189"/>
        <v>0</v>
      </c>
      <c r="AG408" s="175">
        <f t="shared" si="189"/>
        <v>0</v>
      </c>
      <c r="AH408" s="230">
        <f t="shared" si="189"/>
        <v>0</v>
      </c>
      <c r="AI408" s="230">
        <f t="shared" si="189"/>
        <v>0</v>
      </c>
      <c r="AJ408" s="230">
        <f t="shared" si="189"/>
        <v>0</v>
      </c>
      <c r="AK408" s="193">
        <f t="shared" si="189"/>
        <v>0</v>
      </c>
      <c r="AL408" s="193">
        <f t="shared" si="189"/>
        <v>0</v>
      </c>
      <c r="AM408" s="193">
        <f t="shared" si="189"/>
        <v>0</v>
      </c>
      <c r="AN408" s="193">
        <f t="shared" si="189"/>
        <v>0</v>
      </c>
      <c r="AO408" s="193">
        <f t="shared" si="189"/>
        <v>0</v>
      </c>
      <c r="AP408" s="193">
        <f t="shared" si="189"/>
        <v>0</v>
      </c>
      <c r="AQ408" s="193">
        <f t="shared" si="189"/>
        <v>0</v>
      </c>
      <c r="AR408" s="193">
        <f t="shared" si="189"/>
        <v>0</v>
      </c>
      <c r="AS408" s="193">
        <f t="shared" si="189"/>
        <v>0</v>
      </c>
      <c r="AT408" s="193">
        <f t="shared" si="189"/>
        <v>0</v>
      </c>
      <c r="AU408" s="230">
        <f t="shared" si="189"/>
        <v>0</v>
      </c>
      <c r="AV408" s="328"/>
    </row>
    <row r="409" spans="1:48" ht="19.5" customHeight="1">
      <c r="A409" s="526"/>
      <c r="B409" s="474" t="s">
        <v>254</v>
      </c>
      <c r="C409" s="656" t="s">
        <v>115</v>
      </c>
      <c r="D409" s="474" t="s">
        <v>274</v>
      </c>
      <c r="E409" s="476" t="s">
        <v>146</v>
      </c>
      <c r="F409" s="6" t="s">
        <v>18</v>
      </c>
      <c r="G409" s="6" t="s">
        <v>20</v>
      </c>
      <c r="H409" s="6" t="s">
        <v>297</v>
      </c>
      <c r="I409" s="6" t="s">
        <v>297</v>
      </c>
      <c r="J409" s="517">
        <v>2021</v>
      </c>
      <c r="K409" s="517">
        <v>2022</v>
      </c>
      <c r="L409" s="515">
        <v>2.90638</v>
      </c>
      <c r="M409" s="515">
        <f t="shared" ref="M409" si="190">R415+S415+T415</f>
        <v>0</v>
      </c>
      <c r="N409" s="5">
        <v>0</v>
      </c>
      <c r="O409" s="5">
        <v>0</v>
      </c>
      <c r="P409" s="5">
        <v>8.5949999999999999E-2</v>
      </c>
      <c r="Q409" s="5">
        <v>2.82043</v>
      </c>
      <c r="R409" s="46">
        <v>0</v>
      </c>
      <c r="S409" s="5">
        <v>0</v>
      </c>
      <c r="T409" s="5">
        <v>0</v>
      </c>
      <c r="U409" s="5">
        <f t="shared" si="184"/>
        <v>2.90638</v>
      </c>
      <c r="V409" s="7" t="s">
        <v>3</v>
      </c>
      <c r="W409" s="93">
        <v>2820.43</v>
      </c>
      <c r="X409" s="9">
        <f t="shared" ref="X409:AS409" si="191">SUM(X410:X410)</f>
        <v>0</v>
      </c>
      <c r="Y409" s="9">
        <f t="shared" si="191"/>
        <v>0</v>
      </c>
      <c r="Z409" s="9">
        <f t="shared" si="191"/>
        <v>0</v>
      </c>
      <c r="AA409" s="9">
        <f t="shared" si="191"/>
        <v>0</v>
      </c>
      <c r="AB409" s="9">
        <f t="shared" si="191"/>
        <v>0</v>
      </c>
      <c r="AC409" s="9">
        <f t="shared" si="191"/>
        <v>0</v>
      </c>
      <c r="AD409" s="9">
        <f t="shared" si="191"/>
        <v>0</v>
      </c>
      <c r="AE409" s="9">
        <f t="shared" si="191"/>
        <v>0</v>
      </c>
      <c r="AF409" s="9">
        <f t="shared" si="191"/>
        <v>0</v>
      </c>
      <c r="AG409" s="9">
        <f t="shared" si="191"/>
        <v>0</v>
      </c>
      <c r="AH409" s="5">
        <f t="shared" si="191"/>
        <v>0</v>
      </c>
      <c r="AI409" s="5">
        <f t="shared" si="191"/>
        <v>0</v>
      </c>
      <c r="AJ409" s="5">
        <f t="shared" si="191"/>
        <v>0</v>
      </c>
      <c r="AK409" s="93">
        <f t="shared" si="191"/>
        <v>3654.06</v>
      </c>
      <c r="AL409" s="93">
        <f t="shared" si="191"/>
        <v>0</v>
      </c>
      <c r="AM409" s="93">
        <f t="shared" si="191"/>
        <v>0</v>
      </c>
      <c r="AN409" s="93">
        <f t="shared" si="191"/>
        <v>0</v>
      </c>
      <c r="AO409" s="93">
        <f t="shared" si="191"/>
        <v>0</v>
      </c>
      <c r="AP409" s="93">
        <f t="shared" si="191"/>
        <v>0</v>
      </c>
      <c r="AQ409" s="93">
        <f t="shared" si="191"/>
        <v>0</v>
      </c>
      <c r="AR409" s="93">
        <f t="shared" si="191"/>
        <v>0</v>
      </c>
      <c r="AS409" s="93">
        <f t="shared" si="191"/>
        <v>0</v>
      </c>
      <c r="AT409" s="93">
        <v>0</v>
      </c>
      <c r="AU409" s="5">
        <v>0</v>
      </c>
      <c r="AV409" s="636" t="s">
        <v>1000</v>
      </c>
    </row>
    <row r="410" spans="1:48" s="275" customFormat="1" ht="19.5" hidden="1" customHeight="1">
      <c r="A410" s="526"/>
      <c r="B410" s="474"/>
      <c r="C410" s="656"/>
      <c r="D410" s="474"/>
      <c r="E410" s="476"/>
      <c r="F410" s="272"/>
      <c r="G410" s="272"/>
      <c r="H410" s="272"/>
      <c r="I410" s="272"/>
      <c r="J410" s="517"/>
      <c r="K410" s="517"/>
      <c r="L410" s="515"/>
      <c r="M410" s="515"/>
      <c r="N410" s="273"/>
      <c r="O410" s="273"/>
      <c r="P410" s="273"/>
      <c r="Q410" s="273"/>
      <c r="R410" s="416"/>
      <c r="S410" s="273"/>
      <c r="T410" s="273"/>
      <c r="U410" s="273"/>
      <c r="V410" s="279" t="s">
        <v>934</v>
      </c>
      <c r="W410" s="274"/>
      <c r="X410" s="277"/>
      <c r="Y410" s="277"/>
      <c r="Z410" s="277"/>
      <c r="AA410" s="277"/>
      <c r="AB410" s="277"/>
      <c r="AC410" s="277"/>
      <c r="AD410" s="277"/>
      <c r="AE410" s="277"/>
      <c r="AF410" s="277"/>
      <c r="AG410" s="277"/>
      <c r="AH410" s="273"/>
      <c r="AI410" s="273"/>
      <c r="AJ410" s="273"/>
      <c r="AK410" s="274">
        <v>3654.06</v>
      </c>
      <c r="AL410" s="274"/>
      <c r="AM410" s="274"/>
      <c r="AN410" s="274"/>
      <c r="AO410" s="274"/>
      <c r="AP410" s="274"/>
      <c r="AQ410" s="274"/>
      <c r="AR410" s="274"/>
      <c r="AS410" s="274"/>
      <c r="AT410" s="274"/>
      <c r="AU410" s="273"/>
      <c r="AV410" s="637"/>
    </row>
    <row r="411" spans="1:48" ht="19.5" customHeight="1">
      <c r="A411" s="526"/>
      <c r="B411" s="474"/>
      <c r="C411" s="656"/>
      <c r="D411" s="474"/>
      <c r="E411" s="476"/>
      <c r="F411" s="6" t="s">
        <v>19</v>
      </c>
      <c r="G411" s="6" t="s">
        <v>22</v>
      </c>
      <c r="H411" s="6" t="s">
        <v>297</v>
      </c>
      <c r="I411" s="6" t="s">
        <v>297</v>
      </c>
      <c r="J411" s="517"/>
      <c r="K411" s="517"/>
      <c r="L411" s="515"/>
      <c r="M411" s="515"/>
      <c r="N411" s="5">
        <v>0</v>
      </c>
      <c r="O411" s="5">
        <v>0</v>
      </c>
      <c r="P411" s="5">
        <v>0</v>
      </c>
      <c r="Q411" s="5">
        <v>0</v>
      </c>
      <c r="R411" s="46">
        <v>0</v>
      </c>
      <c r="S411" s="5">
        <v>0</v>
      </c>
      <c r="T411" s="5">
        <v>0</v>
      </c>
      <c r="U411" s="5">
        <f t="shared" si="184"/>
        <v>0</v>
      </c>
      <c r="V411" s="5" t="s">
        <v>8</v>
      </c>
      <c r="W411" s="93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5">
        <v>0</v>
      </c>
      <c r="AI411" s="5">
        <v>0</v>
      </c>
      <c r="AJ411" s="5">
        <v>0</v>
      </c>
      <c r="AK411" s="93">
        <v>0</v>
      </c>
      <c r="AL411" s="93">
        <v>0</v>
      </c>
      <c r="AM411" s="93">
        <v>0</v>
      </c>
      <c r="AN411" s="93">
        <v>0</v>
      </c>
      <c r="AO411" s="93">
        <v>0</v>
      </c>
      <c r="AP411" s="93">
        <v>0</v>
      </c>
      <c r="AQ411" s="93">
        <v>0</v>
      </c>
      <c r="AR411" s="93">
        <v>0</v>
      </c>
      <c r="AS411" s="93">
        <v>0</v>
      </c>
      <c r="AT411" s="93">
        <v>0</v>
      </c>
      <c r="AU411" s="5">
        <v>0</v>
      </c>
      <c r="AV411" s="637"/>
    </row>
    <row r="412" spans="1:48" ht="19.5" customHeight="1">
      <c r="A412" s="526"/>
      <c r="B412" s="474"/>
      <c r="C412" s="656"/>
      <c r="D412" s="474"/>
      <c r="E412" s="476"/>
      <c r="F412" s="476" t="s">
        <v>39</v>
      </c>
      <c r="G412" s="476" t="s">
        <v>21</v>
      </c>
      <c r="H412" s="476" t="s">
        <v>297</v>
      </c>
      <c r="I412" s="476" t="s">
        <v>297</v>
      </c>
      <c r="J412" s="517"/>
      <c r="K412" s="517"/>
      <c r="L412" s="515"/>
      <c r="M412" s="515"/>
      <c r="N412" s="5">
        <v>0</v>
      </c>
      <c r="O412" s="5">
        <v>0</v>
      </c>
      <c r="P412" s="5">
        <v>0</v>
      </c>
      <c r="Q412" s="5">
        <v>0</v>
      </c>
      <c r="R412" s="46">
        <v>0</v>
      </c>
      <c r="S412" s="5">
        <v>0</v>
      </c>
      <c r="T412" s="5">
        <v>0</v>
      </c>
      <c r="U412" s="5">
        <f t="shared" si="184"/>
        <v>0</v>
      </c>
      <c r="V412" s="7" t="s">
        <v>50</v>
      </c>
      <c r="W412" s="93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0</v>
      </c>
      <c r="AH412" s="5">
        <v>0</v>
      </c>
      <c r="AI412" s="5">
        <v>0</v>
      </c>
      <c r="AJ412" s="5">
        <v>0</v>
      </c>
      <c r="AK412" s="93">
        <v>0</v>
      </c>
      <c r="AL412" s="93">
        <v>0</v>
      </c>
      <c r="AM412" s="93">
        <v>0</v>
      </c>
      <c r="AN412" s="93">
        <v>0</v>
      </c>
      <c r="AO412" s="93">
        <v>0</v>
      </c>
      <c r="AP412" s="93">
        <v>0</v>
      </c>
      <c r="AQ412" s="93">
        <v>0</v>
      </c>
      <c r="AR412" s="93">
        <v>0</v>
      </c>
      <c r="AS412" s="93">
        <v>0</v>
      </c>
      <c r="AT412" s="93">
        <v>0</v>
      </c>
      <c r="AU412" s="5">
        <v>0</v>
      </c>
      <c r="AV412" s="640"/>
    </row>
    <row r="413" spans="1:48" ht="19.5" customHeight="1">
      <c r="A413" s="526"/>
      <c r="B413" s="474"/>
      <c r="C413" s="656"/>
      <c r="D413" s="474"/>
      <c r="E413" s="476"/>
      <c r="F413" s="476"/>
      <c r="G413" s="476"/>
      <c r="H413" s="476"/>
      <c r="I413" s="476"/>
      <c r="J413" s="517"/>
      <c r="K413" s="517"/>
      <c r="L413" s="515"/>
      <c r="M413" s="515"/>
      <c r="N413" s="5">
        <v>0</v>
      </c>
      <c r="O413" s="5">
        <v>0</v>
      </c>
      <c r="P413" s="5">
        <v>0</v>
      </c>
      <c r="Q413" s="5">
        <v>0</v>
      </c>
      <c r="R413" s="46">
        <v>0</v>
      </c>
      <c r="S413" s="5">
        <v>0</v>
      </c>
      <c r="T413" s="5">
        <v>0</v>
      </c>
      <c r="U413" s="5">
        <f t="shared" si="184"/>
        <v>0</v>
      </c>
      <c r="V413" s="7" t="s">
        <v>51</v>
      </c>
      <c r="W413" s="93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5">
        <v>0</v>
      </c>
      <c r="AI413" s="5">
        <v>0</v>
      </c>
      <c r="AJ413" s="5">
        <v>0</v>
      </c>
      <c r="AK413" s="93">
        <v>0</v>
      </c>
      <c r="AL413" s="93">
        <v>0</v>
      </c>
      <c r="AM413" s="93">
        <v>0</v>
      </c>
      <c r="AN413" s="93">
        <v>0</v>
      </c>
      <c r="AO413" s="93">
        <v>0</v>
      </c>
      <c r="AP413" s="93">
        <v>0</v>
      </c>
      <c r="AQ413" s="93">
        <v>0</v>
      </c>
      <c r="AR413" s="93">
        <v>0</v>
      </c>
      <c r="AS413" s="93">
        <v>0</v>
      </c>
      <c r="AT413" s="93">
        <v>0</v>
      </c>
      <c r="AU413" s="5">
        <v>0</v>
      </c>
      <c r="AV413" s="640"/>
    </row>
    <row r="414" spans="1:48" ht="18" customHeight="1">
      <c r="A414" s="526"/>
      <c r="B414" s="474"/>
      <c r="C414" s="656"/>
      <c r="D414" s="474"/>
      <c r="E414" s="476"/>
      <c r="F414" s="476"/>
      <c r="G414" s="476"/>
      <c r="H414" s="476"/>
      <c r="I414" s="476"/>
      <c r="J414" s="517"/>
      <c r="K414" s="517"/>
      <c r="L414" s="515"/>
      <c r="M414" s="515"/>
      <c r="N414" s="5">
        <v>0</v>
      </c>
      <c r="O414" s="5">
        <v>0</v>
      </c>
      <c r="P414" s="5">
        <v>0</v>
      </c>
      <c r="Q414" s="5">
        <v>0</v>
      </c>
      <c r="R414" s="46">
        <v>0</v>
      </c>
      <c r="S414" s="5">
        <v>0</v>
      </c>
      <c r="T414" s="5">
        <v>0</v>
      </c>
      <c r="U414" s="5">
        <f t="shared" si="184"/>
        <v>0</v>
      </c>
      <c r="V414" s="7" t="s">
        <v>52</v>
      </c>
      <c r="W414" s="93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5">
        <v>0</v>
      </c>
      <c r="AI414" s="5">
        <v>0</v>
      </c>
      <c r="AJ414" s="5">
        <v>0</v>
      </c>
      <c r="AK414" s="93">
        <v>0</v>
      </c>
      <c r="AL414" s="93">
        <v>0</v>
      </c>
      <c r="AM414" s="93">
        <v>0</v>
      </c>
      <c r="AN414" s="93">
        <v>0</v>
      </c>
      <c r="AO414" s="93">
        <v>0</v>
      </c>
      <c r="AP414" s="93">
        <v>0</v>
      </c>
      <c r="AQ414" s="93">
        <v>0</v>
      </c>
      <c r="AR414" s="93">
        <v>0</v>
      </c>
      <c r="AS414" s="93">
        <v>0</v>
      </c>
      <c r="AT414" s="93">
        <v>0</v>
      </c>
      <c r="AU414" s="5">
        <v>0</v>
      </c>
      <c r="AV414" s="639"/>
    </row>
    <row r="415" spans="1:48" ht="17.25" customHeight="1">
      <c r="A415" s="526"/>
      <c r="B415" s="474"/>
      <c r="C415" s="656"/>
      <c r="D415" s="474"/>
      <c r="E415" s="476"/>
      <c r="F415" s="476"/>
      <c r="G415" s="476"/>
      <c r="H415" s="476"/>
      <c r="I415" s="476"/>
      <c r="J415" s="517"/>
      <c r="K415" s="517"/>
      <c r="L415" s="515"/>
      <c r="M415" s="515"/>
      <c r="N415" s="230">
        <f t="shared" ref="N415:T415" si="192">SUM(N409:N414)</f>
        <v>0</v>
      </c>
      <c r="O415" s="230">
        <f t="shared" si="192"/>
        <v>0</v>
      </c>
      <c r="P415" s="230">
        <f t="shared" si="192"/>
        <v>8.5949999999999999E-2</v>
      </c>
      <c r="Q415" s="230">
        <f t="shared" si="192"/>
        <v>2.82043</v>
      </c>
      <c r="R415" s="423">
        <f t="shared" si="192"/>
        <v>0</v>
      </c>
      <c r="S415" s="230">
        <f t="shared" si="192"/>
        <v>0</v>
      </c>
      <c r="T415" s="230">
        <f t="shared" si="192"/>
        <v>0</v>
      </c>
      <c r="U415" s="231">
        <f t="shared" si="184"/>
        <v>2.90638</v>
      </c>
      <c r="V415" s="231" t="s">
        <v>11</v>
      </c>
      <c r="W415" s="193">
        <f t="shared" ref="W415:AU415" si="193">SUM(W409:W414)</f>
        <v>2820.43</v>
      </c>
      <c r="X415" s="175">
        <f t="shared" ref="X415:AK415" si="194">X409+X411+X412+X413+X414</f>
        <v>0</v>
      </c>
      <c r="Y415" s="175">
        <f t="shared" si="194"/>
        <v>0</v>
      </c>
      <c r="Z415" s="175">
        <f t="shared" si="194"/>
        <v>0</v>
      </c>
      <c r="AA415" s="175">
        <f t="shared" si="194"/>
        <v>0</v>
      </c>
      <c r="AB415" s="175">
        <f t="shared" si="194"/>
        <v>0</v>
      </c>
      <c r="AC415" s="175">
        <f t="shared" si="194"/>
        <v>0</v>
      </c>
      <c r="AD415" s="175">
        <f t="shared" si="194"/>
        <v>0</v>
      </c>
      <c r="AE415" s="175">
        <f t="shared" si="194"/>
        <v>0</v>
      </c>
      <c r="AF415" s="175">
        <f t="shared" si="194"/>
        <v>0</v>
      </c>
      <c r="AG415" s="175">
        <f t="shared" si="194"/>
        <v>0</v>
      </c>
      <c r="AH415" s="230">
        <f t="shared" si="194"/>
        <v>0</v>
      </c>
      <c r="AI415" s="230">
        <f t="shared" si="194"/>
        <v>0</v>
      </c>
      <c r="AJ415" s="230">
        <f t="shared" si="194"/>
        <v>0</v>
      </c>
      <c r="AK415" s="193">
        <f t="shared" si="194"/>
        <v>3654.06</v>
      </c>
      <c r="AL415" s="193">
        <v>5264.0290000000005</v>
      </c>
      <c r="AM415" s="193">
        <f t="shared" ref="AM415:AT415" si="195">AM409+AM411+AM412+AM413+AM414</f>
        <v>0</v>
      </c>
      <c r="AN415" s="193">
        <f t="shared" si="195"/>
        <v>0</v>
      </c>
      <c r="AO415" s="193">
        <f t="shared" si="195"/>
        <v>0</v>
      </c>
      <c r="AP415" s="193">
        <f t="shared" si="195"/>
        <v>0</v>
      </c>
      <c r="AQ415" s="193">
        <f t="shared" si="195"/>
        <v>0</v>
      </c>
      <c r="AR415" s="193">
        <f t="shared" si="195"/>
        <v>0</v>
      </c>
      <c r="AS415" s="193">
        <f t="shared" si="195"/>
        <v>0</v>
      </c>
      <c r="AT415" s="193">
        <f t="shared" si="195"/>
        <v>0</v>
      </c>
      <c r="AU415" s="230">
        <f t="shared" si="193"/>
        <v>0</v>
      </c>
      <c r="AV415" s="328"/>
    </row>
    <row r="416" spans="1:48" ht="19.5" customHeight="1">
      <c r="A416" s="526"/>
      <c r="B416" s="474" t="s">
        <v>255</v>
      </c>
      <c r="C416" s="656" t="s">
        <v>116</v>
      </c>
      <c r="D416" s="474" t="s">
        <v>274</v>
      </c>
      <c r="E416" s="476" t="s">
        <v>147</v>
      </c>
      <c r="F416" s="6" t="s">
        <v>18</v>
      </c>
      <c r="G416" s="6" t="s">
        <v>20</v>
      </c>
      <c r="H416" s="6" t="s">
        <v>297</v>
      </c>
      <c r="I416" s="6" t="s">
        <v>297</v>
      </c>
      <c r="J416" s="517">
        <v>2021</v>
      </c>
      <c r="K416" s="517">
        <v>2022</v>
      </c>
      <c r="L416" s="515">
        <v>3.5025499999999998</v>
      </c>
      <c r="M416" s="515">
        <f t="shared" ref="M416" si="196">R423+S423+T423</f>
        <v>0</v>
      </c>
      <c r="N416" s="5">
        <v>0</v>
      </c>
      <c r="O416" s="5">
        <v>0</v>
      </c>
      <c r="P416" s="5">
        <v>7.9079999999999998E-2</v>
      </c>
      <c r="Q416" s="5">
        <v>3.42347</v>
      </c>
      <c r="R416" s="46">
        <v>0</v>
      </c>
      <c r="S416" s="5">
        <v>0</v>
      </c>
      <c r="T416" s="5">
        <v>0</v>
      </c>
      <c r="U416" s="5">
        <f t="shared" si="184"/>
        <v>3.5025499999999998</v>
      </c>
      <c r="V416" s="7" t="s">
        <v>3</v>
      </c>
      <c r="W416" s="93">
        <v>3423.47</v>
      </c>
      <c r="X416" s="9">
        <f>SUM(X417:X418)</f>
        <v>0</v>
      </c>
      <c r="Y416" s="9">
        <f t="shared" ref="Y416:AT416" si="197">SUM(Y417:Y418)</f>
        <v>0</v>
      </c>
      <c r="Z416" s="9">
        <f t="shared" si="197"/>
        <v>0</v>
      </c>
      <c r="AA416" s="9">
        <f t="shared" si="197"/>
        <v>0</v>
      </c>
      <c r="AB416" s="9">
        <f t="shared" si="197"/>
        <v>0</v>
      </c>
      <c r="AC416" s="9">
        <f t="shared" si="197"/>
        <v>0</v>
      </c>
      <c r="AD416" s="9">
        <f t="shared" si="197"/>
        <v>0</v>
      </c>
      <c r="AE416" s="9">
        <f t="shared" si="197"/>
        <v>0</v>
      </c>
      <c r="AF416" s="9">
        <f t="shared" si="197"/>
        <v>0</v>
      </c>
      <c r="AG416" s="9">
        <f t="shared" si="197"/>
        <v>0</v>
      </c>
      <c r="AH416" s="93">
        <f t="shared" si="197"/>
        <v>0</v>
      </c>
      <c r="AI416" s="93">
        <f t="shared" si="197"/>
        <v>0</v>
      </c>
      <c r="AJ416" s="93">
        <f t="shared" si="197"/>
        <v>0</v>
      </c>
      <c r="AK416" s="93">
        <f t="shared" si="197"/>
        <v>2848.4785499999998</v>
      </c>
      <c r="AL416" s="93">
        <f t="shared" si="197"/>
        <v>0</v>
      </c>
      <c r="AM416" s="93">
        <f t="shared" si="197"/>
        <v>0</v>
      </c>
      <c r="AN416" s="93">
        <f t="shared" si="197"/>
        <v>0</v>
      </c>
      <c r="AO416" s="93">
        <f t="shared" si="197"/>
        <v>0</v>
      </c>
      <c r="AP416" s="93">
        <f t="shared" si="197"/>
        <v>0</v>
      </c>
      <c r="AQ416" s="93">
        <f t="shared" si="197"/>
        <v>0</v>
      </c>
      <c r="AR416" s="93">
        <f t="shared" si="197"/>
        <v>0</v>
      </c>
      <c r="AS416" s="93">
        <f t="shared" si="197"/>
        <v>0</v>
      </c>
      <c r="AT416" s="93">
        <f t="shared" si="197"/>
        <v>0</v>
      </c>
      <c r="AU416" s="5">
        <v>0</v>
      </c>
      <c r="AV416" s="636" t="s">
        <v>1000</v>
      </c>
    </row>
    <row r="417" spans="1:48" s="275" customFormat="1" ht="29.25" hidden="1" customHeight="1">
      <c r="A417" s="526"/>
      <c r="B417" s="474"/>
      <c r="C417" s="656"/>
      <c r="D417" s="474"/>
      <c r="E417" s="476"/>
      <c r="F417" s="272"/>
      <c r="G417" s="272"/>
      <c r="H417" s="272"/>
      <c r="I417" s="272"/>
      <c r="J417" s="517"/>
      <c r="K417" s="517"/>
      <c r="L417" s="515"/>
      <c r="M417" s="515"/>
      <c r="N417" s="273"/>
      <c r="O417" s="273"/>
      <c r="P417" s="273"/>
      <c r="Q417" s="273"/>
      <c r="R417" s="416"/>
      <c r="S417" s="273"/>
      <c r="T417" s="273"/>
      <c r="U417" s="273"/>
      <c r="V417" s="278" t="s">
        <v>935</v>
      </c>
      <c r="W417" s="274"/>
      <c r="X417" s="277"/>
      <c r="Y417" s="277"/>
      <c r="Z417" s="277"/>
      <c r="AA417" s="277"/>
      <c r="AB417" s="277"/>
      <c r="AC417" s="277"/>
      <c r="AD417" s="277"/>
      <c r="AE417" s="277"/>
      <c r="AF417" s="277"/>
      <c r="AG417" s="277"/>
      <c r="AH417" s="273"/>
      <c r="AI417" s="273"/>
      <c r="AJ417" s="273"/>
      <c r="AK417" s="274">
        <f>1233.5+1614.97855</f>
        <v>2848.4785499999998</v>
      </c>
      <c r="AL417" s="274"/>
      <c r="AM417" s="274"/>
      <c r="AN417" s="274"/>
      <c r="AO417" s="274"/>
      <c r="AP417" s="274"/>
      <c r="AQ417" s="274"/>
      <c r="AR417" s="274"/>
      <c r="AS417" s="274"/>
      <c r="AT417" s="274"/>
      <c r="AU417" s="273"/>
      <c r="AV417" s="640"/>
    </row>
    <row r="418" spans="1:48" s="234" customFormat="1" ht="19.5" hidden="1" customHeight="1">
      <c r="A418" s="526"/>
      <c r="B418" s="474"/>
      <c r="C418" s="656"/>
      <c r="D418" s="474"/>
      <c r="E418" s="476"/>
      <c r="F418" s="232"/>
      <c r="G418" s="232"/>
      <c r="H418" s="232"/>
      <c r="I418" s="232"/>
      <c r="J418" s="517"/>
      <c r="K418" s="517"/>
      <c r="L418" s="515"/>
      <c r="M418" s="515"/>
      <c r="N418" s="233"/>
      <c r="O418" s="233"/>
      <c r="P418" s="233"/>
      <c r="Q418" s="233"/>
      <c r="R418" s="425"/>
      <c r="S418" s="233"/>
      <c r="T418" s="233"/>
      <c r="U418" s="233"/>
      <c r="V418" s="236"/>
      <c r="W418" s="208"/>
      <c r="X418" s="395"/>
      <c r="Y418" s="395"/>
      <c r="Z418" s="395"/>
      <c r="AA418" s="395"/>
      <c r="AB418" s="395"/>
      <c r="AC418" s="395"/>
      <c r="AD418" s="395"/>
      <c r="AE418" s="395"/>
      <c r="AF418" s="395"/>
      <c r="AG418" s="395"/>
      <c r="AH418" s="233"/>
      <c r="AI418" s="233"/>
      <c r="AJ418" s="233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33"/>
      <c r="AV418" s="640"/>
    </row>
    <row r="419" spans="1:48" ht="19.5" customHeight="1">
      <c r="A419" s="526"/>
      <c r="B419" s="474"/>
      <c r="C419" s="656"/>
      <c r="D419" s="474"/>
      <c r="E419" s="476"/>
      <c r="F419" s="6" t="s">
        <v>19</v>
      </c>
      <c r="G419" s="6" t="s">
        <v>22</v>
      </c>
      <c r="H419" s="6" t="s">
        <v>297</v>
      </c>
      <c r="I419" s="6" t="s">
        <v>297</v>
      </c>
      <c r="J419" s="517"/>
      <c r="K419" s="517"/>
      <c r="L419" s="515"/>
      <c r="M419" s="515"/>
      <c r="N419" s="5">
        <v>0</v>
      </c>
      <c r="O419" s="5">
        <v>0</v>
      </c>
      <c r="P419" s="5">
        <v>0</v>
      </c>
      <c r="Q419" s="5">
        <v>0</v>
      </c>
      <c r="R419" s="46">
        <v>0</v>
      </c>
      <c r="S419" s="5">
        <v>0</v>
      </c>
      <c r="T419" s="5">
        <v>0</v>
      </c>
      <c r="U419" s="5">
        <f t="shared" si="184"/>
        <v>0</v>
      </c>
      <c r="V419" s="5" t="s">
        <v>8</v>
      </c>
      <c r="W419" s="93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5">
        <v>0</v>
      </c>
      <c r="AI419" s="5">
        <v>0</v>
      </c>
      <c r="AJ419" s="5">
        <v>0</v>
      </c>
      <c r="AK419" s="93">
        <v>0</v>
      </c>
      <c r="AL419" s="93">
        <v>0</v>
      </c>
      <c r="AM419" s="93">
        <v>0</v>
      </c>
      <c r="AN419" s="93">
        <v>0</v>
      </c>
      <c r="AO419" s="93">
        <v>0</v>
      </c>
      <c r="AP419" s="93">
        <v>0</v>
      </c>
      <c r="AQ419" s="93">
        <v>0</v>
      </c>
      <c r="AR419" s="93">
        <v>0</v>
      </c>
      <c r="AS419" s="93">
        <v>0</v>
      </c>
      <c r="AT419" s="93">
        <v>0</v>
      </c>
      <c r="AU419" s="5">
        <v>0</v>
      </c>
      <c r="AV419" s="640"/>
    </row>
    <row r="420" spans="1:48" ht="19.5" customHeight="1">
      <c r="A420" s="526"/>
      <c r="B420" s="474"/>
      <c r="C420" s="656"/>
      <c r="D420" s="474"/>
      <c r="E420" s="476"/>
      <c r="F420" s="476" t="s">
        <v>39</v>
      </c>
      <c r="G420" s="476" t="s">
        <v>21</v>
      </c>
      <c r="H420" s="476" t="s">
        <v>297</v>
      </c>
      <c r="I420" s="476" t="s">
        <v>297</v>
      </c>
      <c r="J420" s="517"/>
      <c r="K420" s="517"/>
      <c r="L420" s="515"/>
      <c r="M420" s="515"/>
      <c r="N420" s="5">
        <v>0</v>
      </c>
      <c r="O420" s="5">
        <v>0</v>
      </c>
      <c r="P420" s="5">
        <v>0</v>
      </c>
      <c r="Q420" s="5">
        <v>0</v>
      </c>
      <c r="R420" s="46">
        <v>0</v>
      </c>
      <c r="S420" s="5">
        <v>0</v>
      </c>
      <c r="T420" s="5">
        <v>0</v>
      </c>
      <c r="U420" s="5">
        <f t="shared" si="184"/>
        <v>0</v>
      </c>
      <c r="V420" s="7" t="s">
        <v>50</v>
      </c>
      <c r="W420" s="93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5">
        <v>0</v>
      </c>
      <c r="AI420" s="5">
        <v>0</v>
      </c>
      <c r="AJ420" s="5">
        <v>0</v>
      </c>
      <c r="AK420" s="93">
        <v>0</v>
      </c>
      <c r="AL420" s="93">
        <v>0</v>
      </c>
      <c r="AM420" s="93">
        <v>0</v>
      </c>
      <c r="AN420" s="93">
        <v>0</v>
      </c>
      <c r="AO420" s="93">
        <v>0</v>
      </c>
      <c r="AP420" s="93">
        <v>0</v>
      </c>
      <c r="AQ420" s="93">
        <v>0</v>
      </c>
      <c r="AR420" s="93">
        <v>0</v>
      </c>
      <c r="AS420" s="93">
        <v>0</v>
      </c>
      <c r="AT420" s="93">
        <v>0</v>
      </c>
      <c r="AU420" s="5">
        <v>0</v>
      </c>
      <c r="AV420" s="640"/>
    </row>
    <row r="421" spans="1:48" ht="19.5" customHeight="1">
      <c r="A421" s="526"/>
      <c r="B421" s="474"/>
      <c r="C421" s="656"/>
      <c r="D421" s="474"/>
      <c r="E421" s="476"/>
      <c r="F421" s="476"/>
      <c r="G421" s="476"/>
      <c r="H421" s="476"/>
      <c r="I421" s="476"/>
      <c r="J421" s="517"/>
      <c r="K421" s="517"/>
      <c r="L421" s="515"/>
      <c r="M421" s="515"/>
      <c r="N421" s="5">
        <v>0</v>
      </c>
      <c r="O421" s="5">
        <v>0</v>
      </c>
      <c r="P421" s="5">
        <v>0</v>
      </c>
      <c r="Q421" s="5">
        <v>0</v>
      </c>
      <c r="R421" s="46">
        <v>0</v>
      </c>
      <c r="S421" s="5">
        <v>0</v>
      </c>
      <c r="T421" s="5">
        <v>0</v>
      </c>
      <c r="U421" s="5">
        <f t="shared" si="184"/>
        <v>0</v>
      </c>
      <c r="V421" s="7" t="s">
        <v>51</v>
      </c>
      <c r="W421" s="93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5">
        <v>0</v>
      </c>
      <c r="AI421" s="5">
        <v>0</v>
      </c>
      <c r="AJ421" s="5">
        <v>0</v>
      </c>
      <c r="AK421" s="93">
        <v>0</v>
      </c>
      <c r="AL421" s="93">
        <v>0</v>
      </c>
      <c r="AM421" s="93">
        <v>0</v>
      </c>
      <c r="AN421" s="93">
        <v>0</v>
      </c>
      <c r="AO421" s="93">
        <v>0</v>
      </c>
      <c r="AP421" s="93">
        <v>0</v>
      </c>
      <c r="AQ421" s="93">
        <v>0</v>
      </c>
      <c r="AR421" s="93">
        <v>0</v>
      </c>
      <c r="AS421" s="93">
        <v>0</v>
      </c>
      <c r="AT421" s="93">
        <v>0</v>
      </c>
      <c r="AU421" s="5">
        <v>0</v>
      </c>
      <c r="AV421" s="640"/>
    </row>
    <row r="422" spans="1:48" ht="18" customHeight="1">
      <c r="A422" s="526"/>
      <c r="B422" s="474"/>
      <c r="C422" s="656"/>
      <c r="D422" s="474"/>
      <c r="E422" s="476"/>
      <c r="F422" s="476"/>
      <c r="G422" s="476"/>
      <c r="H422" s="476"/>
      <c r="I422" s="476"/>
      <c r="J422" s="517"/>
      <c r="K422" s="517"/>
      <c r="L422" s="515"/>
      <c r="M422" s="515"/>
      <c r="N422" s="5">
        <v>0</v>
      </c>
      <c r="O422" s="5">
        <v>0</v>
      </c>
      <c r="P422" s="5">
        <v>0</v>
      </c>
      <c r="Q422" s="5">
        <v>0</v>
      </c>
      <c r="R422" s="46">
        <v>0</v>
      </c>
      <c r="S422" s="5">
        <v>0</v>
      </c>
      <c r="T422" s="5">
        <v>0</v>
      </c>
      <c r="U422" s="5">
        <f t="shared" si="184"/>
        <v>0</v>
      </c>
      <c r="V422" s="7" t="s">
        <v>52</v>
      </c>
      <c r="W422" s="93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5">
        <v>0</v>
      </c>
      <c r="AI422" s="5">
        <v>0</v>
      </c>
      <c r="AJ422" s="5">
        <v>0</v>
      </c>
      <c r="AK422" s="93">
        <v>0</v>
      </c>
      <c r="AL422" s="93">
        <v>0</v>
      </c>
      <c r="AM422" s="93">
        <v>0</v>
      </c>
      <c r="AN422" s="93">
        <v>0</v>
      </c>
      <c r="AO422" s="93">
        <v>0</v>
      </c>
      <c r="AP422" s="93">
        <v>0</v>
      </c>
      <c r="AQ422" s="93">
        <v>0</v>
      </c>
      <c r="AR422" s="93">
        <v>0</v>
      </c>
      <c r="AS422" s="93">
        <v>0</v>
      </c>
      <c r="AT422" s="93">
        <v>0</v>
      </c>
      <c r="AU422" s="5">
        <v>0</v>
      </c>
      <c r="AV422" s="639"/>
    </row>
    <row r="423" spans="1:48" ht="17.25" customHeight="1">
      <c r="A423" s="527"/>
      <c r="B423" s="474"/>
      <c r="C423" s="656"/>
      <c r="D423" s="474"/>
      <c r="E423" s="476"/>
      <c r="F423" s="476"/>
      <c r="G423" s="476"/>
      <c r="H423" s="476"/>
      <c r="I423" s="476"/>
      <c r="J423" s="517"/>
      <c r="K423" s="517"/>
      <c r="L423" s="515"/>
      <c r="M423" s="515"/>
      <c r="N423" s="230">
        <f t="shared" ref="N423:T423" si="198">SUM(N416:N422)</f>
        <v>0</v>
      </c>
      <c r="O423" s="230">
        <f t="shared" si="198"/>
        <v>0</v>
      </c>
      <c r="P423" s="230">
        <f t="shared" si="198"/>
        <v>7.9079999999999998E-2</v>
      </c>
      <c r="Q423" s="230">
        <f t="shared" si="198"/>
        <v>3.42347</v>
      </c>
      <c r="R423" s="423">
        <f t="shared" si="198"/>
        <v>0</v>
      </c>
      <c r="S423" s="230">
        <f t="shared" si="198"/>
        <v>0</v>
      </c>
      <c r="T423" s="230">
        <f t="shared" si="198"/>
        <v>0</v>
      </c>
      <c r="U423" s="231">
        <f t="shared" si="184"/>
        <v>3.5025499999999998</v>
      </c>
      <c r="V423" s="231" t="s">
        <v>11</v>
      </c>
      <c r="W423" s="193">
        <f t="shared" ref="W423" si="199">SUM(W416:W422)</f>
        <v>3423.47</v>
      </c>
      <c r="X423" s="175">
        <f>X422+X421+X420+X419+X416</f>
        <v>0</v>
      </c>
      <c r="Y423" s="175">
        <f t="shared" ref="Y423:AU423" si="200">Y422+Y421+Y420+Y419+Y416</f>
        <v>0</v>
      </c>
      <c r="Z423" s="175">
        <f t="shared" si="200"/>
        <v>0</v>
      </c>
      <c r="AA423" s="175">
        <f t="shared" si="200"/>
        <v>0</v>
      </c>
      <c r="AB423" s="175">
        <f t="shared" si="200"/>
        <v>0</v>
      </c>
      <c r="AC423" s="175">
        <f t="shared" si="200"/>
        <v>0</v>
      </c>
      <c r="AD423" s="175">
        <f t="shared" si="200"/>
        <v>0</v>
      </c>
      <c r="AE423" s="175">
        <f t="shared" si="200"/>
        <v>0</v>
      </c>
      <c r="AF423" s="175">
        <f t="shared" si="200"/>
        <v>0</v>
      </c>
      <c r="AG423" s="175">
        <f t="shared" si="200"/>
        <v>0</v>
      </c>
      <c r="AH423" s="193">
        <f t="shared" si="200"/>
        <v>0</v>
      </c>
      <c r="AI423" s="193">
        <f t="shared" si="200"/>
        <v>0</v>
      </c>
      <c r="AJ423" s="193">
        <f t="shared" si="200"/>
        <v>0</v>
      </c>
      <c r="AK423" s="193">
        <f t="shared" si="200"/>
        <v>2848.4785499999998</v>
      </c>
      <c r="AL423" s="193">
        <v>3980.1320000000001</v>
      </c>
      <c r="AM423" s="193">
        <f t="shared" si="200"/>
        <v>0</v>
      </c>
      <c r="AN423" s="193">
        <f t="shared" si="200"/>
        <v>0</v>
      </c>
      <c r="AO423" s="193">
        <f t="shared" si="200"/>
        <v>0</v>
      </c>
      <c r="AP423" s="193">
        <f t="shared" si="200"/>
        <v>0</v>
      </c>
      <c r="AQ423" s="193">
        <f t="shared" si="200"/>
        <v>0</v>
      </c>
      <c r="AR423" s="193">
        <f t="shared" si="200"/>
        <v>0</v>
      </c>
      <c r="AS423" s="193">
        <f t="shared" si="200"/>
        <v>0</v>
      </c>
      <c r="AT423" s="193">
        <f t="shared" si="200"/>
        <v>0</v>
      </c>
      <c r="AU423" s="193">
        <f t="shared" si="200"/>
        <v>0</v>
      </c>
      <c r="AV423" s="328"/>
    </row>
    <row r="424" spans="1:48" ht="15.75" hidden="1" customHeight="1">
      <c r="A424" s="467" t="s">
        <v>181</v>
      </c>
      <c r="B424" s="468"/>
      <c r="C424" s="468"/>
      <c r="D424" s="468"/>
      <c r="E424" s="468"/>
      <c r="F424" s="468"/>
      <c r="G424" s="468"/>
      <c r="H424" s="468"/>
      <c r="I424" s="468"/>
      <c r="J424" s="468"/>
      <c r="K424" s="468"/>
      <c r="L424" s="468"/>
      <c r="M424" s="468"/>
      <c r="N424" s="468"/>
      <c r="O424" s="468"/>
      <c r="P424" s="468"/>
      <c r="Q424" s="468"/>
      <c r="R424" s="468"/>
      <c r="S424" s="468"/>
      <c r="T424" s="468"/>
      <c r="U424" s="468"/>
      <c r="V424" s="518"/>
      <c r="W424" s="190"/>
      <c r="X424" s="190"/>
      <c r="Y424" s="190"/>
      <c r="Z424" s="190"/>
      <c r="AA424" s="190"/>
      <c r="AB424" s="190"/>
      <c r="AC424" s="190"/>
      <c r="AD424" s="190"/>
      <c r="AE424" s="190"/>
      <c r="AF424" s="190"/>
      <c r="AG424" s="190"/>
      <c r="AH424" s="188"/>
      <c r="AI424" s="188"/>
      <c r="AJ424" s="188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88"/>
      <c r="AV424" s="302"/>
    </row>
    <row r="425" spans="1:48" ht="29.25" hidden="1" customHeight="1">
      <c r="A425" s="522" t="s">
        <v>65</v>
      </c>
      <c r="B425" s="523"/>
      <c r="C425" s="523"/>
      <c r="D425" s="523"/>
      <c r="E425" s="523"/>
      <c r="F425" s="523"/>
      <c r="G425" s="523"/>
      <c r="H425" s="523"/>
      <c r="I425" s="523"/>
      <c r="J425" s="523"/>
      <c r="K425" s="523"/>
      <c r="L425" s="523"/>
      <c r="M425" s="523"/>
      <c r="N425" s="523"/>
      <c r="O425" s="523"/>
      <c r="P425" s="523"/>
      <c r="Q425" s="523"/>
      <c r="R425" s="523"/>
      <c r="S425" s="523"/>
      <c r="T425" s="523"/>
      <c r="U425" s="523"/>
      <c r="V425" s="524"/>
      <c r="W425" s="190"/>
      <c r="X425" s="190"/>
      <c r="Y425" s="190"/>
      <c r="Z425" s="190"/>
      <c r="AA425" s="190"/>
      <c r="AB425" s="190"/>
      <c r="AC425" s="190"/>
      <c r="AD425" s="190"/>
      <c r="AE425" s="190"/>
      <c r="AF425" s="190"/>
      <c r="AG425" s="190"/>
      <c r="AH425" s="188"/>
      <c r="AI425" s="188"/>
      <c r="AJ425" s="188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88"/>
      <c r="AV425" s="302"/>
    </row>
    <row r="426" spans="1:48" ht="15.75" hidden="1" customHeight="1">
      <c r="A426" s="467" t="s">
        <v>182</v>
      </c>
      <c r="B426" s="468"/>
      <c r="C426" s="468"/>
      <c r="D426" s="468"/>
      <c r="E426" s="468"/>
      <c r="F426" s="468"/>
      <c r="G426" s="468"/>
      <c r="H426" s="468"/>
      <c r="I426" s="468"/>
      <c r="J426" s="468"/>
      <c r="K426" s="468"/>
      <c r="L426" s="468"/>
      <c r="M426" s="468"/>
      <c r="N426" s="468"/>
      <c r="O426" s="468"/>
      <c r="P426" s="468"/>
      <c r="Q426" s="468"/>
      <c r="R426" s="468"/>
      <c r="S426" s="468"/>
      <c r="T426" s="468"/>
      <c r="U426" s="468"/>
      <c r="V426" s="518"/>
      <c r="W426" s="190"/>
      <c r="X426" s="190"/>
      <c r="Y426" s="190"/>
      <c r="Z426" s="190"/>
      <c r="AA426" s="190"/>
      <c r="AB426" s="190"/>
      <c r="AC426" s="190"/>
      <c r="AD426" s="190"/>
      <c r="AE426" s="190"/>
      <c r="AF426" s="190"/>
      <c r="AG426" s="190"/>
      <c r="AH426" s="188"/>
      <c r="AI426" s="188"/>
      <c r="AJ426" s="188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88"/>
      <c r="AV426" s="302"/>
    </row>
    <row r="427" spans="1:48" ht="29.25" hidden="1" customHeight="1">
      <c r="A427" s="522" t="s">
        <v>65</v>
      </c>
      <c r="B427" s="523"/>
      <c r="C427" s="523"/>
      <c r="D427" s="523"/>
      <c r="E427" s="523"/>
      <c r="F427" s="523"/>
      <c r="G427" s="523"/>
      <c r="H427" s="523"/>
      <c r="I427" s="523"/>
      <c r="J427" s="523"/>
      <c r="K427" s="523"/>
      <c r="L427" s="523"/>
      <c r="M427" s="523"/>
      <c r="N427" s="523"/>
      <c r="O427" s="523"/>
      <c r="P427" s="523"/>
      <c r="Q427" s="523"/>
      <c r="R427" s="523"/>
      <c r="S427" s="523"/>
      <c r="T427" s="523"/>
      <c r="U427" s="523"/>
      <c r="V427" s="524"/>
      <c r="W427" s="190"/>
      <c r="X427" s="190"/>
      <c r="Y427" s="190"/>
      <c r="Z427" s="190"/>
      <c r="AA427" s="190"/>
      <c r="AB427" s="190"/>
      <c r="AC427" s="190"/>
      <c r="AD427" s="190"/>
      <c r="AE427" s="190"/>
      <c r="AF427" s="190"/>
      <c r="AG427" s="190"/>
      <c r="AH427" s="188"/>
      <c r="AI427" s="188"/>
      <c r="AJ427" s="188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88"/>
      <c r="AV427" s="302"/>
    </row>
    <row r="428" spans="1:48" ht="15.75" hidden="1" customHeight="1">
      <c r="A428" s="467" t="s">
        <v>183</v>
      </c>
      <c r="B428" s="468"/>
      <c r="C428" s="468"/>
      <c r="D428" s="468"/>
      <c r="E428" s="468"/>
      <c r="F428" s="468"/>
      <c r="G428" s="468"/>
      <c r="H428" s="468"/>
      <c r="I428" s="468"/>
      <c r="J428" s="468"/>
      <c r="K428" s="468"/>
      <c r="L428" s="468"/>
      <c r="M428" s="468"/>
      <c r="N428" s="468"/>
      <c r="O428" s="468"/>
      <c r="P428" s="468"/>
      <c r="Q428" s="468"/>
      <c r="R428" s="468"/>
      <c r="S428" s="468"/>
      <c r="T428" s="468"/>
      <c r="U428" s="468"/>
      <c r="V428" s="518"/>
      <c r="W428" s="190"/>
      <c r="X428" s="190"/>
      <c r="Y428" s="190"/>
      <c r="Z428" s="190"/>
      <c r="AA428" s="190"/>
      <c r="AB428" s="190"/>
      <c r="AC428" s="190"/>
      <c r="AD428" s="190"/>
      <c r="AE428" s="190"/>
      <c r="AF428" s="190"/>
      <c r="AG428" s="190"/>
      <c r="AH428" s="188"/>
      <c r="AI428" s="188"/>
      <c r="AJ428" s="188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  <c r="AU428" s="188"/>
      <c r="AV428" s="302"/>
    </row>
    <row r="429" spans="1:48" ht="29.25" hidden="1" customHeight="1">
      <c r="A429" s="522" t="s">
        <v>65</v>
      </c>
      <c r="B429" s="523"/>
      <c r="C429" s="523"/>
      <c r="D429" s="523"/>
      <c r="E429" s="523"/>
      <c r="F429" s="523"/>
      <c r="G429" s="523"/>
      <c r="H429" s="523"/>
      <c r="I429" s="523"/>
      <c r="J429" s="523"/>
      <c r="K429" s="523"/>
      <c r="L429" s="523"/>
      <c r="M429" s="523"/>
      <c r="N429" s="523"/>
      <c r="O429" s="523"/>
      <c r="P429" s="523"/>
      <c r="Q429" s="523"/>
      <c r="R429" s="523"/>
      <c r="S429" s="523"/>
      <c r="T429" s="523"/>
      <c r="U429" s="523"/>
      <c r="V429" s="524"/>
      <c r="W429" s="190"/>
      <c r="X429" s="190"/>
      <c r="Y429" s="190"/>
      <c r="Z429" s="190"/>
      <c r="AA429" s="190"/>
      <c r="AB429" s="190"/>
      <c r="AC429" s="190"/>
      <c r="AD429" s="190"/>
      <c r="AE429" s="190"/>
      <c r="AF429" s="190"/>
      <c r="AG429" s="190"/>
      <c r="AH429" s="188"/>
      <c r="AI429" s="188"/>
      <c r="AJ429" s="188"/>
      <c r="AK429" s="190"/>
      <c r="AL429" s="190"/>
      <c r="AM429" s="190"/>
      <c r="AN429" s="190"/>
      <c r="AO429" s="190"/>
      <c r="AP429" s="190"/>
      <c r="AQ429" s="190"/>
      <c r="AR429" s="190"/>
      <c r="AS429" s="190"/>
      <c r="AT429" s="190"/>
      <c r="AU429" s="188"/>
      <c r="AV429" s="302"/>
    </row>
    <row r="430" spans="1:48" ht="21.75" hidden="1" customHeight="1">
      <c r="A430" s="544" t="s">
        <v>46</v>
      </c>
      <c r="B430" s="545"/>
      <c r="C430" s="545"/>
      <c r="D430" s="545"/>
      <c r="E430" s="545"/>
      <c r="F430" s="545"/>
      <c r="G430" s="545"/>
      <c r="H430" s="545"/>
      <c r="I430" s="545"/>
      <c r="J430" s="545"/>
      <c r="K430" s="545"/>
      <c r="L430" s="545"/>
      <c r="M430" s="545"/>
      <c r="N430" s="545"/>
      <c r="O430" s="545"/>
      <c r="P430" s="545"/>
      <c r="Q430" s="545"/>
      <c r="R430" s="545"/>
      <c r="S430" s="545"/>
      <c r="T430" s="545"/>
      <c r="U430" s="545"/>
      <c r="V430" s="546"/>
      <c r="W430" s="190"/>
      <c r="X430" s="190"/>
      <c r="Y430" s="190"/>
      <c r="Z430" s="190"/>
      <c r="AA430" s="190"/>
      <c r="AB430" s="190"/>
      <c r="AC430" s="190"/>
      <c r="AD430" s="190"/>
      <c r="AE430" s="190"/>
      <c r="AF430" s="190"/>
      <c r="AG430" s="190"/>
      <c r="AH430" s="188"/>
      <c r="AI430" s="188"/>
      <c r="AJ430" s="188"/>
      <c r="AK430" s="190"/>
      <c r="AL430" s="190"/>
      <c r="AM430" s="190"/>
      <c r="AN430" s="190"/>
      <c r="AO430" s="190"/>
      <c r="AP430" s="190"/>
      <c r="AQ430" s="190"/>
      <c r="AR430" s="190"/>
      <c r="AS430" s="190"/>
      <c r="AT430" s="190"/>
      <c r="AU430" s="188"/>
      <c r="AV430" s="302"/>
    </row>
    <row r="431" spans="1:48" ht="17.25" hidden="1" customHeight="1">
      <c r="A431" s="542"/>
      <c r="B431" s="543"/>
      <c r="C431" s="543"/>
      <c r="D431" s="543"/>
      <c r="E431" s="543"/>
      <c r="F431" s="11"/>
      <c r="G431" s="11"/>
      <c r="H431" s="11"/>
      <c r="I431" s="11"/>
      <c r="J431" s="11"/>
      <c r="K431" s="11"/>
      <c r="L431" s="20"/>
      <c r="M431" s="20"/>
      <c r="N431" s="9">
        <f t="shared" ref="N431:T431" si="201">N351+N365+N371+N378+N385+N391+N397+N403+N409+N416</f>
        <v>23.058620000000001</v>
      </c>
      <c r="O431" s="9">
        <f t="shared" si="201"/>
        <v>37.895569999999999</v>
      </c>
      <c r="P431" s="9">
        <f t="shared" si="201"/>
        <v>23.759620000000002</v>
      </c>
      <c r="Q431" s="9">
        <f t="shared" si="201"/>
        <v>25.591840000000005</v>
      </c>
      <c r="R431" s="307">
        <f t="shared" si="201"/>
        <v>13818</v>
      </c>
      <c r="S431" s="9">
        <f t="shared" si="201"/>
        <v>0</v>
      </c>
      <c r="T431" s="9">
        <f t="shared" si="201"/>
        <v>0</v>
      </c>
      <c r="U431" s="9">
        <f t="shared" ref="U431:U436" si="202">SUM(N431:T431)</f>
        <v>13928.30565</v>
      </c>
      <c r="V431" s="16" t="s">
        <v>3</v>
      </c>
      <c r="W431" s="93">
        <f t="shared" ref="W431:AU431" si="203">W351+W365+W371+W378+W385+W391+W397+W403+W409+W416</f>
        <v>25591.84</v>
      </c>
      <c r="X431" s="93">
        <f t="shared" si="203"/>
        <v>5471.4290000000001</v>
      </c>
      <c r="Y431" s="93">
        <f t="shared" si="203"/>
        <v>0</v>
      </c>
      <c r="Z431" s="93">
        <f t="shared" si="203"/>
        <v>0</v>
      </c>
      <c r="AA431" s="93">
        <f t="shared" si="203"/>
        <v>0</v>
      </c>
      <c r="AB431" s="93">
        <f t="shared" si="203"/>
        <v>0</v>
      </c>
      <c r="AC431" s="93">
        <f t="shared" si="203"/>
        <v>0</v>
      </c>
      <c r="AD431" s="93">
        <f t="shared" si="203"/>
        <v>0</v>
      </c>
      <c r="AE431" s="93">
        <f t="shared" si="203"/>
        <v>0</v>
      </c>
      <c r="AF431" s="93">
        <f t="shared" si="203"/>
        <v>0</v>
      </c>
      <c r="AG431" s="93">
        <f t="shared" si="203"/>
        <v>5471.4290000000001</v>
      </c>
      <c r="AH431" s="9">
        <f t="shared" si="203"/>
        <v>0</v>
      </c>
      <c r="AI431" s="9">
        <f t="shared" si="203"/>
        <v>0</v>
      </c>
      <c r="AJ431" s="9">
        <f t="shared" si="203"/>
        <v>0</v>
      </c>
      <c r="AK431" s="93">
        <f t="shared" si="203"/>
        <v>6502.5385499999993</v>
      </c>
      <c r="AL431" s="93">
        <f t="shared" si="203"/>
        <v>0</v>
      </c>
      <c r="AM431" s="93">
        <f t="shared" si="203"/>
        <v>0</v>
      </c>
      <c r="AN431" s="93">
        <f t="shared" si="203"/>
        <v>0</v>
      </c>
      <c r="AO431" s="93">
        <f t="shared" si="203"/>
        <v>0</v>
      </c>
      <c r="AP431" s="93">
        <f t="shared" si="203"/>
        <v>0</v>
      </c>
      <c r="AQ431" s="93">
        <f t="shared" si="203"/>
        <v>0</v>
      </c>
      <c r="AR431" s="93">
        <f t="shared" si="203"/>
        <v>0</v>
      </c>
      <c r="AS431" s="93">
        <f t="shared" si="203"/>
        <v>0</v>
      </c>
      <c r="AT431" s="93">
        <f t="shared" si="203"/>
        <v>0</v>
      </c>
      <c r="AU431" s="9">
        <f t="shared" si="203"/>
        <v>0</v>
      </c>
      <c r="AV431" s="302"/>
    </row>
    <row r="432" spans="1:48" ht="17.25" hidden="1" customHeight="1">
      <c r="A432" s="542"/>
      <c r="B432" s="543"/>
      <c r="C432" s="543"/>
      <c r="D432" s="543"/>
      <c r="E432" s="543"/>
      <c r="F432" s="11"/>
      <c r="G432" s="11"/>
      <c r="H432" s="11"/>
      <c r="I432" s="11"/>
      <c r="J432" s="11"/>
      <c r="K432" s="11"/>
      <c r="L432" s="20"/>
      <c r="M432" s="20"/>
      <c r="N432" s="9">
        <f t="shared" ref="N432:T436" si="204">N352+N366+N373+N380+N386+N392+N398+N404+N411+N419</f>
        <v>0</v>
      </c>
      <c r="O432" s="9">
        <f t="shared" si="204"/>
        <v>0</v>
      </c>
      <c r="P432" s="9">
        <f t="shared" si="204"/>
        <v>0</v>
      </c>
      <c r="Q432" s="9">
        <f t="shared" si="204"/>
        <v>0</v>
      </c>
      <c r="R432" s="307">
        <f t="shared" si="204"/>
        <v>0</v>
      </c>
      <c r="S432" s="9">
        <f t="shared" si="204"/>
        <v>0</v>
      </c>
      <c r="T432" s="9">
        <f t="shared" si="204"/>
        <v>0</v>
      </c>
      <c r="U432" s="9">
        <f t="shared" si="202"/>
        <v>0</v>
      </c>
      <c r="V432" s="16" t="s">
        <v>8</v>
      </c>
      <c r="W432" s="93">
        <f t="shared" ref="W432:AU432" si="205">W352+W366+W373+W380+W386+W392+W398+W404+W411+W419</f>
        <v>0</v>
      </c>
      <c r="X432" s="93">
        <f t="shared" si="205"/>
        <v>0</v>
      </c>
      <c r="Y432" s="93">
        <f t="shared" si="205"/>
        <v>0</v>
      </c>
      <c r="Z432" s="93">
        <f t="shared" si="205"/>
        <v>0</v>
      </c>
      <c r="AA432" s="93">
        <f t="shared" si="205"/>
        <v>0</v>
      </c>
      <c r="AB432" s="93">
        <f t="shared" si="205"/>
        <v>0</v>
      </c>
      <c r="AC432" s="93">
        <f t="shared" si="205"/>
        <v>0</v>
      </c>
      <c r="AD432" s="93">
        <f t="shared" si="205"/>
        <v>0</v>
      </c>
      <c r="AE432" s="93">
        <f t="shared" si="205"/>
        <v>0</v>
      </c>
      <c r="AF432" s="93">
        <f t="shared" si="205"/>
        <v>0</v>
      </c>
      <c r="AG432" s="93">
        <f t="shared" si="205"/>
        <v>0</v>
      </c>
      <c r="AH432" s="9">
        <f t="shared" si="205"/>
        <v>0</v>
      </c>
      <c r="AI432" s="9">
        <f t="shared" si="205"/>
        <v>0</v>
      </c>
      <c r="AJ432" s="9">
        <f t="shared" si="205"/>
        <v>0</v>
      </c>
      <c r="AK432" s="93">
        <f t="shared" si="205"/>
        <v>0</v>
      </c>
      <c r="AL432" s="93">
        <f t="shared" si="205"/>
        <v>0</v>
      </c>
      <c r="AM432" s="93">
        <f t="shared" si="205"/>
        <v>0</v>
      </c>
      <c r="AN432" s="93">
        <f t="shared" si="205"/>
        <v>0</v>
      </c>
      <c r="AO432" s="93">
        <f t="shared" si="205"/>
        <v>0</v>
      </c>
      <c r="AP432" s="93">
        <f t="shared" si="205"/>
        <v>0</v>
      </c>
      <c r="AQ432" s="93">
        <f t="shared" si="205"/>
        <v>0</v>
      </c>
      <c r="AR432" s="93">
        <f t="shared" si="205"/>
        <v>0</v>
      </c>
      <c r="AS432" s="93">
        <f t="shared" si="205"/>
        <v>0</v>
      </c>
      <c r="AT432" s="93">
        <f t="shared" si="205"/>
        <v>0</v>
      </c>
      <c r="AU432" s="9">
        <f t="shared" si="205"/>
        <v>0</v>
      </c>
      <c r="AV432" s="302"/>
    </row>
    <row r="433" spans="1:48" ht="17.25" hidden="1" customHeight="1">
      <c r="A433" s="542"/>
      <c r="B433" s="543"/>
      <c r="C433" s="543"/>
      <c r="D433" s="543"/>
      <c r="E433" s="543"/>
      <c r="F433" s="11"/>
      <c r="G433" s="11"/>
      <c r="H433" s="11"/>
      <c r="I433" s="11"/>
      <c r="J433" s="11"/>
      <c r="K433" s="11"/>
      <c r="L433" s="20"/>
      <c r="M433" s="20"/>
      <c r="N433" s="9">
        <f t="shared" si="204"/>
        <v>0</v>
      </c>
      <c r="O433" s="9">
        <f t="shared" si="204"/>
        <v>0</v>
      </c>
      <c r="P433" s="9">
        <f t="shared" si="204"/>
        <v>0</v>
      </c>
      <c r="Q433" s="9">
        <f t="shared" si="204"/>
        <v>0</v>
      </c>
      <c r="R433" s="307">
        <f t="shared" si="204"/>
        <v>0</v>
      </c>
      <c r="S433" s="9">
        <f t="shared" si="204"/>
        <v>0</v>
      </c>
      <c r="T433" s="9">
        <f t="shared" si="204"/>
        <v>0</v>
      </c>
      <c r="U433" s="9">
        <f t="shared" si="202"/>
        <v>0</v>
      </c>
      <c r="V433" s="13" t="s">
        <v>50</v>
      </c>
      <c r="W433" s="93">
        <f t="shared" ref="W433:AU433" si="206">W353+W367+W374+W381+W387+W393+W399+W405+W412+W420</f>
        <v>0</v>
      </c>
      <c r="X433" s="93">
        <f t="shared" si="206"/>
        <v>0</v>
      </c>
      <c r="Y433" s="93">
        <f t="shared" si="206"/>
        <v>0</v>
      </c>
      <c r="Z433" s="93">
        <f t="shared" si="206"/>
        <v>0</v>
      </c>
      <c r="AA433" s="93">
        <f t="shared" si="206"/>
        <v>0</v>
      </c>
      <c r="AB433" s="93">
        <f t="shared" si="206"/>
        <v>0</v>
      </c>
      <c r="AC433" s="93">
        <f t="shared" si="206"/>
        <v>0</v>
      </c>
      <c r="AD433" s="93">
        <f t="shared" si="206"/>
        <v>0</v>
      </c>
      <c r="AE433" s="93">
        <f t="shared" si="206"/>
        <v>0</v>
      </c>
      <c r="AF433" s="93">
        <f t="shared" si="206"/>
        <v>0</v>
      </c>
      <c r="AG433" s="93">
        <f t="shared" si="206"/>
        <v>0</v>
      </c>
      <c r="AH433" s="9">
        <f t="shared" si="206"/>
        <v>0</v>
      </c>
      <c r="AI433" s="9">
        <f t="shared" si="206"/>
        <v>0</v>
      </c>
      <c r="AJ433" s="9">
        <f t="shared" si="206"/>
        <v>0</v>
      </c>
      <c r="AK433" s="93">
        <f t="shared" si="206"/>
        <v>0</v>
      </c>
      <c r="AL433" s="93">
        <f t="shared" si="206"/>
        <v>0</v>
      </c>
      <c r="AM433" s="93">
        <f t="shared" si="206"/>
        <v>0</v>
      </c>
      <c r="AN433" s="93">
        <f t="shared" si="206"/>
        <v>0</v>
      </c>
      <c r="AO433" s="93">
        <f t="shared" si="206"/>
        <v>0</v>
      </c>
      <c r="AP433" s="93">
        <f t="shared" si="206"/>
        <v>0</v>
      </c>
      <c r="AQ433" s="93">
        <f t="shared" si="206"/>
        <v>0</v>
      </c>
      <c r="AR433" s="93">
        <f t="shared" si="206"/>
        <v>0</v>
      </c>
      <c r="AS433" s="93">
        <f t="shared" si="206"/>
        <v>0</v>
      </c>
      <c r="AT433" s="93">
        <f t="shared" si="206"/>
        <v>0</v>
      </c>
      <c r="AU433" s="9">
        <f t="shared" si="206"/>
        <v>0</v>
      </c>
      <c r="AV433" s="302"/>
    </row>
    <row r="434" spans="1:48" ht="17.25" hidden="1" customHeight="1">
      <c r="A434" s="542"/>
      <c r="B434" s="543"/>
      <c r="C434" s="543"/>
      <c r="D434" s="543"/>
      <c r="E434" s="543"/>
      <c r="F434" s="11"/>
      <c r="G434" s="11"/>
      <c r="H434" s="11"/>
      <c r="I434" s="11"/>
      <c r="J434" s="11"/>
      <c r="K434" s="11"/>
      <c r="L434" s="20"/>
      <c r="M434" s="20"/>
      <c r="N434" s="9">
        <f t="shared" si="204"/>
        <v>0</v>
      </c>
      <c r="O434" s="9">
        <f t="shared" si="204"/>
        <v>0</v>
      </c>
      <c r="P434" s="9">
        <f t="shared" si="204"/>
        <v>0</v>
      </c>
      <c r="Q434" s="9">
        <f t="shared" si="204"/>
        <v>0</v>
      </c>
      <c r="R434" s="307">
        <f t="shared" si="204"/>
        <v>0</v>
      </c>
      <c r="S434" s="9">
        <f t="shared" si="204"/>
        <v>0</v>
      </c>
      <c r="T434" s="9">
        <f t="shared" si="204"/>
        <v>0</v>
      </c>
      <c r="U434" s="9">
        <f t="shared" si="202"/>
        <v>0</v>
      </c>
      <c r="V434" s="13" t="s">
        <v>51</v>
      </c>
      <c r="W434" s="93">
        <f t="shared" ref="W434:AU434" si="207">W354+W368+W375+W382+W388+W394+W400+W406+W413+W421</f>
        <v>0</v>
      </c>
      <c r="X434" s="93">
        <f t="shared" si="207"/>
        <v>0</v>
      </c>
      <c r="Y434" s="93">
        <f t="shared" si="207"/>
        <v>0</v>
      </c>
      <c r="Z434" s="93">
        <f t="shared" si="207"/>
        <v>0</v>
      </c>
      <c r="AA434" s="93">
        <f t="shared" si="207"/>
        <v>0</v>
      </c>
      <c r="AB434" s="93">
        <f t="shared" si="207"/>
        <v>0</v>
      </c>
      <c r="AC434" s="93">
        <f t="shared" si="207"/>
        <v>0</v>
      </c>
      <c r="AD434" s="93">
        <f t="shared" si="207"/>
        <v>0</v>
      </c>
      <c r="AE434" s="93">
        <f t="shared" si="207"/>
        <v>0</v>
      </c>
      <c r="AF434" s="93">
        <f t="shared" si="207"/>
        <v>0</v>
      </c>
      <c r="AG434" s="93">
        <f t="shared" si="207"/>
        <v>0</v>
      </c>
      <c r="AH434" s="9">
        <f t="shared" si="207"/>
        <v>0</v>
      </c>
      <c r="AI434" s="9">
        <f t="shared" si="207"/>
        <v>0</v>
      </c>
      <c r="AJ434" s="9">
        <f t="shared" si="207"/>
        <v>0</v>
      </c>
      <c r="AK434" s="93">
        <f t="shared" si="207"/>
        <v>0</v>
      </c>
      <c r="AL434" s="93">
        <f t="shared" si="207"/>
        <v>0</v>
      </c>
      <c r="AM434" s="93">
        <f t="shared" si="207"/>
        <v>0</v>
      </c>
      <c r="AN434" s="93">
        <f t="shared" si="207"/>
        <v>0</v>
      </c>
      <c r="AO434" s="93">
        <f t="shared" si="207"/>
        <v>0</v>
      </c>
      <c r="AP434" s="93">
        <f t="shared" si="207"/>
        <v>0</v>
      </c>
      <c r="AQ434" s="93">
        <f t="shared" si="207"/>
        <v>0</v>
      </c>
      <c r="AR434" s="93">
        <f t="shared" si="207"/>
        <v>0</v>
      </c>
      <c r="AS434" s="93">
        <f t="shared" si="207"/>
        <v>0</v>
      </c>
      <c r="AT434" s="93">
        <f t="shared" si="207"/>
        <v>0</v>
      </c>
      <c r="AU434" s="9">
        <f t="shared" si="207"/>
        <v>0</v>
      </c>
      <c r="AV434" s="302"/>
    </row>
    <row r="435" spans="1:48" ht="17.25" hidden="1" customHeight="1">
      <c r="A435" s="18"/>
      <c r="B435" s="19"/>
      <c r="C435" s="357"/>
      <c r="D435" s="19"/>
      <c r="E435" s="19"/>
      <c r="F435" s="11"/>
      <c r="G435" s="11"/>
      <c r="H435" s="11"/>
      <c r="I435" s="11"/>
      <c r="J435" s="11"/>
      <c r="K435" s="11"/>
      <c r="L435" s="20"/>
      <c r="M435" s="20"/>
      <c r="N435" s="9">
        <f t="shared" si="204"/>
        <v>0</v>
      </c>
      <c r="O435" s="9">
        <f t="shared" si="204"/>
        <v>0</v>
      </c>
      <c r="P435" s="9">
        <f t="shared" si="204"/>
        <v>0</v>
      </c>
      <c r="Q435" s="9">
        <f t="shared" si="204"/>
        <v>0</v>
      </c>
      <c r="R435" s="307">
        <f t="shared" si="204"/>
        <v>0</v>
      </c>
      <c r="S435" s="9">
        <f t="shared" si="204"/>
        <v>0</v>
      </c>
      <c r="T435" s="9">
        <f t="shared" si="204"/>
        <v>0</v>
      </c>
      <c r="U435" s="9">
        <f t="shared" si="202"/>
        <v>0</v>
      </c>
      <c r="V435" s="13" t="s">
        <v>52</v>
      </c>
      <c r="W435" s="93">
        <f t="shared" ref="W435:AU435" si="208">W355+W369+W376+W383+W389+W395+W401+W407+W414+W422</f>
        <v>0</v>
      </c>
      <c r="X435" s="93">
        <f t="shared" si="208"/>
        <v>0</v>
      </c>
      <c r="Y435" s="93">
        <f t="shared" si="208"/>
        <v>0</v>
      </c>
      <c r="Z435" s="93">
        <f t="shared" si="208"/>
        <v>0</v>
      </c>
      <c r="AA435" s="93">
        <f t="shared" si="208"/>
        <v>0</v>
      </c>
      <c r="AB435" s="93">
        <f t="shared" si="208"/>
        <v>0</v>
      </c>
      <c r="AC435" s="93">
        <f t="shared" si="208"/>
        <v>0</v>
      </c>
      <c r="AD435" s="93">
        <f t="shared" si="208"/>
        <v>0</v>
      </c>
      <c r="AE435" s="93">
        <f t="shared" si="208"/>
        <v>0</v>
      </c>
      <c r="AF435" s="93">
        <f t="shared" si="208"/>
        <v>0</v>
      </c>
      <c r="AG435" s="93">
        <f t="shared" si="208"/>
        <v>0</v>
      </c>
      <c r="AH435" s="9">
        <f t="shared" si="208"/>
        <v>0</v>
      </c>
      <c r="AI435" s="9">
        <f t="shared" si="208"/>
        <v>0</v>
      </c>
      <c r="AJ435" s="9">
        <f t="shared" si="208"/>
        <v>0</v>
      </c>
      <c r="AK435" s="93">
        <f t="shared" si="208"/>
        <v>0</v>
      </c>
      <c r="AL435" s="93">
        <f t="shared" si="208"/>
        <v>0</v>
      </c>
      <c r="AM435" s="93">
        <f t="shared" si="208"/>
        <v>0</v>
      </c>
      <c r="AN435" s="93">
        <f t="shared" si="208"/>
        <v>0</v>
      </c>
      <c r="AO435" s="93">
        <f t="shared" si="208"/>
        <v>0</v>
      </c>
      <c r="AP435" s="93">
        <f t="shared" si="208"/>
        <v>0</v>
      </c>
      <c r="AQ435" s="93">
        <f t="shared" si="208"/>
        <v>0</v>
      </c>
      <c r="AR435" s="93">
        <f t="shared" si="208"/>
        <v>0</v>
      </c>
      <c r="AS435" s="93">
        <f t="shared" si="208"/>
        <v>0</v>
      </c>
      <c r="AT435" s="93">
        <f t="shared" si="208"/>
        <v>0</v>
      </c>
      <c r="AU435" s="9">
        <f t="shared" si="208"/>
        <v>0</v>
      </c>
      <c r="AV435" s="302"/>
    </row>
    <row r="436" spans="1:48" ht="17.25" hidden="1" customHeight="1">
      <c r="A436" s="542"/>
      <c r="B436" s="543"/>
      <c r="C436" s="543"/>
      <c r="D436" s="543"/>
      <c r="E436" s="543"/>
      <c r="F436" s="11"/>
      <c r="G436" s="11"/>
      <c r="H436" s="11"/>
      <c r="I436" s="11"/>
      <c r="J436" s="11"/>
      <c r="K436" s="11"/>
      <c r="L436" s="9">
        <f>L351+L365+L371+L378+L385+L391+L397+L403+L409+L416</f>
        <v>124.94346999999999</v>
      </c>
      <c r="M436" s="9">
        <f>M351+M365+M371+M378+M385+M391+M397+M403+M409+M416</f>
        <v>13818</v>
      </c>
      <c r="N436" s="230">
        <f t="shared" si="204"/>
        <v>23.058620000000001</v>
      </c>
      <c r="O436" s="230">
        <f t="shared" si="204"/>
        <v>37.895569999999999</v>
      </c>
      <c r="P436" s="230">
        <f t="shared" si="204"/>
        <v>23.759620000000002</v>
      </c>
      <c r="Q436" s="230">
        <f t="shared" si="204"/>
        <v>25.591840000000005</v>
      </c>
      <c r="R436" s="423">
        <f t="shared" si="204"/>
        <v>13818</v>
      </c>
      <c r="S436" s="230">
        <f t="shared" si="204"/>
        <v>0</v>
      </c>
      <c r="T436" s="230">
        <f t="shared" si="204"/>
        <v>0</v>
      </c>
      <c r="U436" s="231">
        <f t="shared" si="202"/>
        <v>13928.30565</v>
      </c>
      <c r="V436" s="231" t="s">
        <v>11</v>
      </c>
      <c r="W436" s="193">
        <f t="shared" ref="W436:AK436" si="209">W356+W370+W377+W384+W390+W396+W402+W408+W415+W423</f>
        <v>25591.84</v>
      </c>
      <c r="X436" s="193">
        <f t="shared" si="209"/>
        <v>5471.4290000000001</v>
      </c>
      <c r="Y436" s="193">
        <f t="shared" si="209"/>
        <v>2018.4559999999999</v>
      </c>
      <c r="Z436" s="193">
        <f t="shared" si="209"/>
        <v>2018.4559999999999</v>
      </c>
      <c r="AA436" s="193">
        <f t="shared" si="209"/>
        <v>2018.4559999999999</v>
      </c>
      <c r="AB436" s="193">
        <f t="shared" si="209"/>
        <v>2018.4559999999999</v>
      </c>
      <c r="AC436" s="193">
        <f t="shared" si="209"/>
        <v>2018.4559999999999</v>
      </c>
      <c r="AD436" s="193">
        <f t="shared" si="209"/>
        <v>2018.4559999999999</v>
      </c>
      <c r="AE436" s="193">
        <f t="shared" si="209"/>
        <v>2018.4559999999999</v>
      </c>
      <c r="AF436" s="193">
        <f t="shared" si="209"/>
        <v>2018.4559999999999</v>
      </c>
      <c r="AG436" s="193">
        <f t="shared" si="209"/>
        <v>5471.4290000000001</v>
      </c>
      <c r="AH436" s="230">
        <f t="shared" si="209"/>
        <v>0</v>
      </c>
      <c r="AI436" s="230">
        <f t="shared" si="209"/>
        <v>0</v>
      </c>
      <c r="AJ436" s="230">
        <f t="shared" si="209"/>
        <v>0</v>
      </c>
      <c r="AK436" s="193">
        <f t="shared" si="209"/>
        <v>6502.5385499999993</v>
      </c>
      <c r="AL436" s="193">
        <f>AL423+AL415</f>
        <v>9244.1610000000001</v>
      </c>
      <c r="AM436" s="193">
        <f t="shared" ref="AM436:AU436" si="210">AM356+AM370+AM377+AM384+AM390+AM396+AM402+AM408+AM415+AM423</f>
        <v>0</v>
      </c>
      <c r="AN436" s="193">
        <f t="shared" si="210"/>
        <v>0</v>
      </c>
      <c r="AO436" s="193">
        <f t="shared" si="210"/>
        <v>0</v>
      </c>
      <c r="AP436" s="193">
        <f t="shared" si="210"/>
        <v>0</v>
      </c>
      <c r="AQ436" s="193">
        <f t="shared" si="210"/>
        <v>0</v>
      </c>
      <c r="AR436" s="193">
        <f t="shared" si="210"/>
        <v>0</v>
      </c>
      <c r="AS436" s="193">
        <f t="shared" si="210"/>
        <v>0</v>
      </c>
      <c r="AT436" s="193">
        <f t="shared" si="210"/>
        <v>0</v>
      </c>
      <c r="AU436" s="230">
        <f t="shared" si="210"/>
        <v>0</v>
      </c>
      <c r="AV436" s="328"/>
    </row>
    <row r="437" spans="1:48" ht="15.75" hidden="1" customHeight="1">
      <c r="A437" s="459" t="s">
        <v>877</v>
      </c>
      <c r="B437" s="460"/>
      <c r="C437" s="460"/>
      <c r="D437" s="460"/>
      <c r="E437" s="460"/>
      <c r="F437" s="460"/>
      <c r="G437" s="460"/>
      <c r="H437" s="460"/>
      <c r="I437" s="460"/>
      <c r="J437" s="460"/>
      <c r="K437" s="460"/>
      <c r="L437" s="460"/>
      <c r="M437" s="460"/>
      <c r="N437" s="460"/>
      <c r="O437" s="460"/>
      <c r="P437" s="460"/>
      <c r="Q437" s="460"/>
      <c r="R437" s="460"/>
      <c r="S437" s="460"/>
      <c r="T437" s="460"/>
      <c r="U437" s="460"/>
      <c r="V437" s="460"/>
      <c r="W437" s="461"/>
      <c r="X437" s="461"/>
      <c r="Y437" s="461"/>
      <c r="Z437" s="461"/>
      <c r="AA437" s="461"/>
      <c r="AB437" s="461"/>
      <c r="AC437" s="461"/>
      <c r="AD437" s="461"/>
      <c r="AE437" s="461"/>
      <c r="AF437" s="461"/>
      <c r="AG437" s="461"/>
      <c r="AH437" s="461"/>
      <c r="AI437" s="461"/>
      <c r="AJ437" s="461"/>
      <c r="AK437" s="461"/>
      <c r="AL437" s="461"/>
      <c r="AM437" s="461"/>
      <c r="AN437" s="461"/>
      <c r="AO437" s="461"/>
      <c r="AP437" s="461"/>
      <c r="AQ437" s="461"/>
      <c r="AR437" s="461"/>
      <c r="AS437" s="461"/>
      <c r="AT437" s="461"/>
      <c r="AU437" s="461"/>
      <c r="AV437" s="462"/>
    </row>
    <row r="438" spans="1:48" ht="15.75" hidden="1" customHeight="1">
      <c r="A438" s="467" t="s">
        <v>184</v>
      </c>
      <c r="B438" s="468"/>
      <c r="C438" s="468"/>
      <c r="D438" s="468"/>
      <c r="E438" s="468"/>
      <c r="F438" s="468"/>
      <c r="G438" s="468"/>
      <c r="H438" s="468"/>
      <c r="I438" s="468"/>
      <c r="J438" s="468"/>
      <c r="K438" s="468"/>
      <c r="L438" s="468"/>
      <c r="M438" s="468"/>
      <c r="N438" s="468"/>
      <c r="O438" s="468"/>
      <c r="P438" s="468"/>
      <c r="Q438" s="468"/>
      <c r="R438" s="468"/>
      <c r="S438" s="468"/>
      <c r="T438" s="468"/>
      <c r="U438" s="468"/>
      <c r="V438" s="468"/>
      <c r="W438" s="469"/>
      <c r="X438" s="469"/>
      <c r="Y438" s="469"/>
      <c r="Z438" s="469"/>
      <c r="AA438" s="469"/>
      <c r="AB438" s="469"/>
      <c r="AC438" s="469"/>
      <c r="AD438" s="469"/>
      <c r="AE438" s="469"/>
      <c r="AF438" s="469"/>
      <c r="AG438" s="469"/>
      <c r="AH438" s="469"/>
      <c r="AI438" s="469"/>
      <c r="AJ438" s="469"/>
      <c r="AK438" s="469"/>
      <c r="AL438" s="469"/>
      <c r="AM438" s="469"/>
      <c r="AN438" s="469"/>
      <c r="AO438" s="469"/>
      <c r="AP438" s="469"/>
      <c r="AQ438" s="469"/>
      <c r="AR438" s="469"/>
      <c r="AS438" s="469"/>
      <c r="AT438" s="469"/>
      <c r="AU438" s="469"/>
      <c r="AV438" s="470"/>
    </row>
    <row r="439" spans="1:48" ht="19.5" customHeight="1">
      <c r="A439" s="525"/>
      <c r="B439" s="474" t="s">
        <v>256</v>
      </c>
      <c r="C439" s="656" t="s">
        <v>356</v>
      </c>
      <c r="D439" s="474" t="s">
        <v>275</v>
      </c>
      <c r="E439" s="474" t="s">
        <v>282</v>
      </c>
      <c r="F439" s="6" t="s">
        <v>18</v>
      </c>
      <c r="G439" s="6" t="s">
        <v>20</v>
      </c>
      <c r="H439" s="6" t="s">
        <v>297</v>
      </c>
      <c r="I439" s="6" t="s">
        <v>297</v>
      </c>
      <c r="J439" s="517">
        <v>2020</v>
      </c>
      <c r="K439" s="517">
        <v>2023</v>
      </c>
      <c r="L439" s="515">
        <v>7.6970000000000001</v>
      </c>
      <c r="M439" s="515">
        <f>R446+S446+T446</f>
        <v>0</v>
      </c>
      <c r="N439" s="5">
        <v>0</v>
      </c>
      <c r="O439" s="5">
        <v>0.98</v>
      </c>
      <c r="P439" s="5">
        <v>4.6224800000000004</v>
      </c>
      <c r="Q439" s="5">
        <v>0.42048000000000002</v>
      </c>
      <c r="R439" s="46">
        <v>0</v>
      </c>
      <c r="S439" s="5">
        <v>0</v>
      </c>
      <c r="T439" s="5">
        <v>0</v>
      </c>
      <c r="U439" s="5">
        <f t="shared" ref="U439:U446" si="211">SUM(N439:T439)</f>
        <v>6.0229600000000003</v>
      </c>
      <c r="V439" s="7" t="s">
        <v>3</v>
      </c>
      <c r="W439" s="93">
        <v>420.48</v>
      </c>
      <c r="X439" s="9">
        <f>SUM(X440:X441)</f>
        <v>6565.1639999999998</v>
      </c>
      <c r="Y439" s="9">
        <f t="shared" ref="Y439:AS439" si="212">SUM(Y440:Y441)</f>
        <v>6565.1639999999998</v>
      </c>
      <c r="Z439" s="9">
        <f t="shared" si="212"/>
        <v>6565.1639999999998</v>
      </c>
      <c r="AA439" s="9">
        <f t="shared" si="212"/>
        <v>6565.1639999999998</v>
      </c>
      <c r="AB439" s="9">
        <f t="shared" si="212"/>
        <v>6565.1639999999998</v>
      </c>
      <c r="AC439" s="9">
        <f t="shared" si="212"/>
        <v>6565.1639999999998</v>
      </c>
      <c r="AD439" s="9">
        <f t="shared" si="212"/>
        <v>6565.1639999999998</v>
      </c>
      <c r="AE439" s="9">
        <f t="shared" si="212"/>
        <v>6589.8639999999996</v>
      </c>
      <c r="AF439" s="9">
        <f t="shared" si="212"/>
        <v>6589.8639999999996</v>
      </c>
      <c r="AG439" s="9">
        <f t="shared" si="212"/>
        <v>6589.8639999999996</v>
      </c>
      <c r="AH439" s="93">
        <f t="shared" si="212"/>
        <v>0</v>
      </c>
      <c r="AI439" s="93">
        <f t="shared" si="212"/>
        <v>0</v>
      </c>
      <c r="AJ439" s="93">
        <f t="shared" si="212"/>
        <v>0</v>
      </c>
      <c r="AK439" s="93">
        <f t="shared" si="212"/>
        <v>0</v>
      </c>
      <c r="AL439" s="93">
        <f t="shared" si="212"/>
        <v>0</v>
      </c>
      <c r="AM439" s="93">
        <f t="shared" si="212"/>
        <v>0</v>
      </c>
      <c r="AN439" s="93">
        <f t="shared" si="212"/>
        <v>0</v>
      </c>
      <c r="AO439" s="93">
        <f t="shared" si="212"/>
        <v>0</v>
      </c>
      <c r="AP439" s="93">
        <f t="shared" si="212"/>
        <v>0</v>
      </c>
      <c r="AQ439" s="93">
        <f t="shared" si="212"/>
        <v>0</v>
      </c>
      <c r="AR439" s="93">
        <f t="shared" si="212"/>
        <v>0</v>
      </c>
      <c r="AS439" s="93">
        <f t="shared" si="212"/>
        <v>0</v>
      </c>
      <c r="AT439" s="93">
        <v>0</v>
      </c>
      <c r="AU439" s="5">
        <v>0</v>
      </c>
      <c r="AV439" s="636" t="s">
        <v>1001</v>
      </c>
    </row>
    <row r="440" spans="1:48" s="275" customFormat="1" ht="42.75" hidden="1" customHeight="1">
      <c r="A440" s="526"/>
      <c r="B440" s="474"/>
      <c r="C440" s="656"/>
      <c r="D440" s="474"/>
      <c r="E440" s="474"/>
      <c r="F440" s="272"/>
      <c r="G440" s="272"/>
      <c r="H440" s="272"/>
      <c r="I440" s="272"/>
      <c r="J440" s="517"/>
      <c r="K440" s="517"/>
      <c r="L440" s="515"/>
      <c r="M440" s="515"/>
      <c r="N440" s="273"/>
      <c r="O440" s="273"/>
      <c r="P440" s="273"/>
      <c r="Q440" s="273"/>
      <c r="R440" s="416"/>
      <c r="S440" s="273"/>
      <c r="T440" s="273"/>
      <c r="U440" s="273"/>
      <c r="V440" s="279" t="s">
        <v>933</v>
      </c>
      <c r="W440" s="274"/>
      <c r="X440" s="395"/>
      <c r="Y440" s="395"/>
      <c r="Z440" s="395"/>
      <c r="AA440" s="395"/>
      <c r="AB440" s="395"/>
      <c r="AC440" s="395"/>
      <c r="AD440" s="395"/>
      <c r="AE440" s="395">
        <f>AF440</f>
        <v>24.7</v>
      </c>
      <c r="AF440" s="395">
        <v>24.7</v>
      </c>
      <c r="AG440" s="395">
        <v>24.7</v>
      </c>
      <c r="AH440" s="273"/>
      <c r="AI440" s="273"/>
      <c r="AJ440" s="273"/>
      <c r="AK440" s="274"/>
      <c r="AL440" s="274"/>
      <c r="AM440" s="274"/>
      <c r="AN440" s="274"/>
      <c r="AO440" s="274"/>
      <c r="AP440" s="274"/>
      <c r="AQ440" s="274"/>
      <c r="AR440" s="274"/>
      <c r="AS440" s="274"/>
      <c r="AT440" s="274"/>
      <c r="AU440" s="273"/>
      <c r="AV440" s="640"/>
    </row>
    <row r="441" spans="1:48" s="234" customFormat="1" ht="19.5" hidden="1" customHeight="1">
      <c r="A441" s="526"/>
      <c r="B441" s="474"/>
      <c r="C441" s="656"/>
      <c r="D441" s="474"/>
      <c r="E441" s="474"/>
      <c r="F441" s="232"/>
      <c r="G441" s="232"/>
      <c r="H441" s="232"/>
      <c r="I441" s="232"/>
      <c r="J441" s="517"/>
      <c r="K441" s="517"/>
      <c r="L441" s="515"/>
      <c r="M441" s="515"/>
      <c r="N441" s="233"/>
      <c r="O441" s="233"/>
      <c r="P441" s="233"/>
      <c r="Q441" s="233"/>
      <c r="R441" s="425"/>
      <c r="S441" s="233"/>
      <c r="T441" s="233"/>
      <c r="U441" s="233"/>
      <c r="V441" s="235" t="s">
        <v>1052</v>
      </c>
      <c r="W441" s="208"/>
      <c r="X441" s="395">
        <v>6565.1639999999998</v>
      </c>
      <c r="Y441" s="395">
        <v>6565.1639999999998</v>
      </c>
      <c r="Z441" s="395">
        <v>6565.1639999999998</v>
      </c>
      <c r="AA441" s="395">
        <v>6565.1639999999998</v>
      </c>
      <c r="AB441" s="395">
        <v>6565.1639999999998</v>
      </c>
      <c r="AC441" s="395">
        <v>6565.1639999999998</v>
      </c>
      <c r="AD441" s="395">
        <v>6565.1639999999998</v>
      </c>
      <c r="AE441" s="395">
        <v>6565.1639999999998</v>
      </c>
      <c r="AF441" s="395">
        <v>6565.1639999999998</v>
      </c>
      <c r="AG441" s="395">
        <v>6565.1639999999998</v>
      </c>
      <c r="AH441" s="233"/>
      <c r="AI441" s="233"/>
      <c r="AJ441" s="233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33"/>
      <c r="AV441" s="640"/>
    </row>
    <row r="442" spans="1:48" ht="19.5" customHeight="1">
      <c r="A442" s="526"/>
      <c r="B442" s="474"/>
      <c r="C442" s="656"/>
      <c r="D442" s="474"/>
      <c r="E442" s="474"/>
      <c r="F442" s="6" t="s">
        <v>19</v>
      </c>
      <c r="G442" s="6" t="s">
        <v>22</v>
      </c>
      <c r="H442" s="6" t="s">
        <v>297</v>
      </c>
      <c r="I442" s="6" t="s">
        <v>297</v>
      </c>
      <c r="J442" s="517"/>
      <c r="K442" s="517"/>
      <c r="L442" s="515"/>
      <c r="M442" s="515"/>
      <c r="N442" s="5">
        <v>0</v>
      </c>
      <c r="O442" s="5">
        <v>0</v>
      </c>
      <c r="P442" s="5">
        <v>0</v>
      </c>
      <c r="Q442" s="5">
        <v>0</v>
      </c>
      <c r="R442" s="46">
        <v>0</v>
      </c>
      <c r="S442" s="5">
        <v>0</v>
      </c>
      <c r="T442" s="5">
        <v>0</v>
      </c>
      <c r="U442" s="5">
        <f t="shared" si="211"/>
        <v>0</v>
      </c>
      <c r="V442" s="5" t="s">
        <v>8</v>
      </c>
      <c r="W442" s="93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9">
        <v>0</v>
      </c>
      <c r="AH442" s="5">
        <v>0</v>
      </c>
      <c r="AI442" s="5">
        <v>0</v>
      </c>
      <c r="AJ442" s="5">
        <v>0</v>
      </c>
      <c r="AK442" s="93">
        <v>0</v>
      </c>
      <c r="AL442" s="93">
        <v>0</v>
      </c>
      <c r="AM442" s="93">
        <v>0</v>
      </c>
      <c r="AN442" s="93">
        <v>0</v>
      </c>
      <c r="AO442" s="93">
        <v>0</v>
      </c>
      <c r="AP442" s="93">
        <v>0</v>
      </c>
      <c r="AQ442" s="93">
        <v>0</v>
      </c>
      <c r="AR442" s="93">
        <v>0</v>
      </c>
      <c r="AS442" s="93">
        <v>0</v>
      </c>
      <c r="AT442" s="93">
        <v>0</v>
      </c>
      <c r="AU442" s="5">
        <v>0</v>
      </c>
      <c r="AV442" s="640"/>
    </row>
    <row r="443" spans="1:48" ht="19.5" customHeight="1">
      <c r="A443" s="526"/>
      <c r="B443" s="474"/>
      <c r="C443" s="656"/>
      <c r="D443" s="474"/>
      <c r="E443" s="474"/>
      <c r="F443" s="476" t="s">
        <v>39</v>
      </c>
      <c r="G443" s="476" t="s">
        <v>21</v>
      </c>
      <c r="H443" s="476" t="s">
        <v>297</v>
      </c>
      <c r="I443" s="476" t="s">
        <v>297</v>
      </c>
      <c r="J443" s="517"/>
      <c r="K443" s="517"/>
      <c r="L443" s="515"/>
      <c r="M443" s="515"/>
      <c r="N443" s="5">
        <v>0</v>
      </c>
      <c r="O443" s="5">
        <v>0</v>
      </c>
      <c r="P443" s="5">
        <v>0</v>
      </c>
      <c r="Q443" s="5">
        <v>0</v>
      </c>
      <c r="R443" s="46">
        <v>0</v>
      </c>
      <c r="S443" s="5">
        <v>0</v>
      </c>
      <c r="T443" s="5">
        <v>0</v>
      </c>
      <c r="U443" s="5">
        <f t="shared" si="211"/>
        <v>0</v>
      </c>
      <c r="V443" s="7" t="s">
        <v>50</v>
      </c>
      <c r="W443" s="93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5">
        <v>0</v>
      </c>
      <c r="AI443" s="5">
        <v>0</v>
      </c>
      <c r="AJ443" s="5">
        <v>0</v>
      </c>
      <c r="AK443" s="93">
        <v>0</v>
      </c>
      <c r="AL443" s="93">
        <v>0</v>
      </c>
      <c r="AM443" s="93">
        <v>0</v>
      </c>
      <c r="AN443" s="93">
        <v>0</v>
      </c>
      <c r="AO443" s="93">
        <v>0</v>
      </c>
      <c r="AP443" s="93">
        <v>0</v>
      </c>
      <c r="AQ443" s="93">
        <v>0</v>
      </c>
      <c r="AR443" s="93">
        <v>0</v>
      </c>
      <c r="AS443" s="93">
        <v>0</v>
      </c>
      <c r="AT443" s="93">
        <v>0</v>
      </c>
      <c r="AU443" s="5">
        <v>0</v>
      </c>
      <c r="AV443" s="640"/>
    </row>
    <row r="444" spans="1:48" ht="19.5" customHeight="1">
      <c r="A444" s="526"/>
      <c r="B444" s="474"/>
      <c r="C444" s="656"/>
      <c r="D444" s="474"/>
      <c r="E444" s="474"/>
      <c r="F444" s="476"/>
      <c r="G444" s="476"/>
      <c r="H444" s="476"/>
      <c r="I444" s="476"/>
      <c r="J444" s="517"/>
      <c r="K444" s="517"/>
      <c r="L444" s="515"/>
      <c r="M444" s="515"/>
      <c r="N444" s="5">
        <v>0</v>
      </c>
      <c r="O444" s="5">
        <v>0</v>
      </c>
      <c r="P444" s="5">
        <v>0</v>
      </c>
      <c r="Q444" s="5">
        <v>0</v>
      </c>
      <c r="R444" s="46">
        <v>0</v>
      </c>
      <c r="S444" s="5">
        <v>0</v>
      </c>
      <c r="T444" s="5">
        <v>0</v>
      </c>
      <c r="U444" s="5">
        <f t="shared" si="211"/>
        <v>0</v>
      </c>
      <c r="V444" s="7" t="s">
        <v>51</v>
      </c>
      <c r="W444" s="93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5">
        <v>0</v>
      </c>
      <c r="AI444" s="5">
        <v>0</v>
      </c>
      <c r="AJ444" s="5">
        <v>0</v>
      </c>
      <c r="AK444" s="93">
        <v>0</v>
      </c>
      <c r="AL444" s="93">
        <v>0</v>
      </c>
      <c r="AM444" s="93">
        <v>0</v>
      </c>
      <c r="AN444" s="93">
        <v>0</v>
      </c>
      <c r="AO444" s="93">
        <v>0</v>
      </c>
      <c r="AP444" s="93">
        <v>0</v>
      </c>
      <c r="AQ444" s="93">
        <v>0</v>
      </c>
      <c r="AR444" s="93">
        <v>0</v>
      </c>
      <c r="AS444" s="93">
        <v>0</v>
      </c>
      <c r="AT444" s="93">
        <v>0</v>
      </c>
      <c r="AU444" s="5">
        <v>0</v>
      </c>
      <c r="AV444" s="640"/>
    </row>
    <row r="445" spans="1:48" ht="18" customHeight="1">
      <c r="A445" s="526"/>
      <c r="B445" s="474"/>
      <c r="C445" s="656"/>
      <c r="D445" s="474"/>
      <c r="E445" s="474"/>
      <c r="F445" s="476"/>
      <c r="G445" s="476"/>
      <c r="H445" s="476"/>
      <c r="I445" s="476"/>
      <c r="J445" s="517"/>
      <c r="K445" s="517"/>
      <c r="L445" s="515"/>
      <c r="M445" s="515"/>
      <c r="N445" s="5">
        <v>0</v>
      </c>
      <c r="O445" s="5">
        <v>0</v>
      </c>
      <c r="P445" s="5">
        <v>0</v>
      </c>
      <c r="Q445" s="5">
        <v>0</v>
      </c>
      <c r="R445" s="46">
        <v>0</v>
      </c>
      <c r="S445" s="5">
        <v>0</v>
      </c>
      <c r="T445" s="5">
        <v>0</v>
      </c>
      <c r="U445" s="5">
        <f t="shared" si="211"/>
        <v>0</v>
      </c>
      <c r="V445" s="7" t="s">
        <v>52</v>
      </c>
      <c r="W445" s="93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5">
        <v>0</v>
      </c>
      <c r="AI445" s="5">
        <v>0</v>
      </c>
      <c r="AJ445" s="5">
        <v>0</v>
      </c>
      <c r="AK445" s="93">
        <v>0</v>
      </c>
      <c r="AL445" s="93">
        <v>0</v>
      </c>
      <c r="AM445" s="93">
        <v>0</v>
      </c>
      <c r="AN445" s="93">
        <v>0</v>
      </c>
      <c r="AO445" s="93">
        <v>0</v>
      </c>
      <c r="AP445" s="93">
        <v>0</v>
      </c>
      <c r="AQ445" s="93">
        <v>0</v>
      </c>
      <c r="AR445" s="93">
        <v>0</v>
      </c>
      <c r="AS445" s="93">
        <v>0</v>
      </c>
      <c r="AT445" s="93">
        <v>0</v>
      </c>
      <c r="AU445" s="5">
        <v>0</v>
      </c>
      <c r="AV445" s="639"/>
    </row>
    <row r="446" spans="1:48" ht="17.25" customHeight="1">
      <c r="A446" s="527"/>
      <c r="B446" s="474"/>
      <c r="C446" s="656"/>
      <c r="D446" s="474"/>
      <c r="E446" s="474"/>
      <c r="F446" s="476"/>
      <c r="G446" s="476"/>
      <c r="H446" s="476"/>
      <c r="I446" s="476"/>
      <c r="J446" s="517"/>
      <c r="K446" s="517"/>
      <c r="L446" s="515"/>
      <c r="M446" s="515"/>
      <c r="N446" s="230">
        <f t="shared" ref="N446:T446" si="213">SUM(N439:N445)</f>
        <v>0</v>
      </c>
      <c r="O446" s="230">
        <f t="shared" si="213"/>
        <v>0.98</v>
      </c>
      <c r="P446" s="230">
        <f t="shared" si="213"/>
        <v>4.6224800000000004</v>
      </c>
      <c r="Q446" s="230">
        <f t="shared" si="213"/>
        <v>0.42048000000000002</v>
      </c>
      <c r="R446" s="423">
        <f t="shared" si="213"/>
        <v>0</v>
      </c>
      <c r="S446" s="230">
        <f t="shared" si="213"/>
        <v>0</v>
      </c>
      <c r="T446" s="230">
        <f t="shared" si="213"/>
        <v>0</v>
      </c>
      <c r="U446" s="231">
        <f t="shared" si="211"/>
        <v>6.0229600000000003</v>
      </c>
      <c r="V446" s="231" t="s">
        <v>11</v>
      </c>
      <c r="W446" s="193">
        <f t="shared" ref="W446:AU446" si="214">SUM(W439:W445)</f>
        <v>420.48</v>
      </c>
      <c r="X446" s="175">
        <f>X439+X442+X443+X444+X445</f>
        <v>6565.1639999999998</v>
      </c>
      <c r="Y446" s="175">
        <f t="shared" ref="Y446:AT446" si="215">Y439+Y442+Y443+Y444+Y445</f>
        <v>6565.1639999999998</v>
      </c>
      <c r="Z446" s="175">
        <f t="shared" si="215"/>
        <v>6565.1639999999998</v>
      </c>
      <c r="AA446" s="175">
        <f t="shared" si="215"/>
        <v>6565.1639999999998</v>
      </c>
      <c r="AB446" s="175">
        <f t="shared" si="215"/>
        <v>6565.1639999999998</v>
      </c>
      <c r="AC446" s="175">
        <f t="shared" si="215"/>
        <v>6565.1639999999998</v>
      </c>
      <c r="AD446" s="175">
        <f t="shared" si="215"/>
        <v>6565.1639999999998</v>
      </c>
      <c r="AE446" s="175">
        <f t="shared" si="215"/>
        <v>6589.8639999999996</v>
      </c>
      <c r="AF446" s="175">
        <f t="shared" si="215"/>
        <v>6589.8639999999996</v>
      </c>
      <c r="AG446" s="175">
        <f t="shared" si="215"/>
        <v>6589.8639999999996</v>
      </c>
      <c r="AH446" s="193">
        <f t="shared" si="215"/>
        <v>0</v>
      </c>
      <c r="AI446" s="193">
        <f t="shared" si="215"/>
        <v>0</v>
      </c>
      <c r="AJ446" s="193">
        <f t="shared" si="215"/>
        <v>0</v>
      </c>
      <c r="AK446" s="193">
        <f t="shared" si="215"/>
        <v>0</v>
      </c>
      <c r="AL446" s="193">
        <f t="shared" si="215"/>
        <v>0</v>
      </c>
      <c r="AM446" s="193">
        <f t="shared" si="215"/>
        <v>0</v>
      </c>
      <c r="AN446" s="193">
        <f t="shared" si="215"/>
        <v>0</v>
      </c>
      <c r="AO446" s="193">
        <f t="shared" si="215"/>
        <v>0</v>
      </c>
      <c r="AP446" s="193">
        <f t="shared" si="215"/>
        <v>0</v>
      </c>
      <c r="AQ446" s="193">
        <f t="shared" si="215"/>
        <v>0</v>
      </c>
      <c r="AR446" s="193">
        <f t="shared" si="215"/>
        <v>0</v>
      </c>
      <c r="AS446" s="193">
        <f t="shared" si="215"/>
        <v>0</v>
      </c>
      <c r="AT446" s="193">
        <f t="shared" si="215"/>
        <v>0</v>
      </c>
      <c r="AU446" s="230">
        <f t="shared" si="214"/>
        <v>0</v>
      </c>
      <c r="AV446" s="328"/>
    </row>
    <row r="447" spans="1:48" ht="15.75" hidden="1" customHeight="1">
      <c r="A447" s="547" t="s">
        <v>185</v>
      </c>
      <c r="B447" s="547"/>
      <c r="C447" s="547"/>
      <c r="D447" s="547"/>
      <c r="E447" s="547"/>
      <c r="F447" s="547"/>
      <c r="G447" s="547"/>
      <c r="H447" s="547"/>
      <c r="I447" s="547"/>
      <c r="J447" s="547"/>
      <c r="K447" s="547"/>
      <c r="L447" s="547"/>
      <c r="M447" s="547"/>
      <c r="N447" s="547"/>
      <c r="O447" s="547"/>
      <c r="P447" s="547"/>
      <c r="Q447" s="547"/>
      <c r="R447" s="547"/>
      <c r="S447" s="547"/>
      <c r="T447" s="547"/>
      <c r="U447" s="547"/>
      <c r="V447" s="547"/>
      <c r="W447" s="190"/>
      <c r="X447" s="190"/>
      <c r="Y447" s="190"/>
      <c r="Z447" s="190"/>
      <c r="AA447" s="190"/>
      <c r="AB447" s="190"/>
      <c r="AC447" s="190"/>
      <c r="AD447" s="190"/>
      <c r="AE447" s="190"/>
      <c r="AF447" s="190"/>
      <c r="AG447" s="190"/>
      <c r="AH447" s="188"/>
      <c r="AI447" s="188"/>
      <c r="AJ447" s="188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88"/>
      <c r="AV447" s="302"/>
    </row>
    <row r="448" spans="1:48" ht="29.25" hidden="1" customHeight="1">
      <c r="A448" s="548" t="s">
        <v>65</v>
      </c>
      <c r="B448" s="548"/>
      <c r="C448" s="548"/>
      <c r="D448" s="548"/>
      <c r="E448" s="548"/>
      <c r="F448" s="548"/>
      <c r="G448" s="548"/>
      <c r="H448" s="548"/>
      <c r="I448" s="548"/>
      <c r="J448" s="548"/>
      <c r="K448" s="548"/>
      <c r="L448" s="548"/>
      <c r="M448" s="548"/>
      <c r="N448" s="548"/>
      <c r="O448" s="548"/>
      <c r="P448" s="548"/>
      <c r="Q448" s="548"/>
      <c r="R448" s="548"/>
      <c r="S448" s="548"/>
      <c r="T448" s="548"/>
      <c r="U448" s="548"/>
      <c r="V448" s="548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88"/>
      <c r="AI448" s="188"/>
      <c r="AJ448" s="188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88"/>
      <c r="AV448" s="302"/>
    </row>
    <row r="449" spans="1:48" ht="15.75" hidden="1" customHeight="1">
      <c r="A449" s="547" t="s">
        <v>186</v>
      </c>
      <c r="B449" s="547"/>
      <c r="C449" s="547"/>
      <c r="D449" s="547"/>
      <c r="E449" s="547"/>
      <c r="F449" s="547"/>
      <c r="G449" s="547"/>
      <c r="H449" s="547"/>
      <c r="I449" s="547"/>
      <c r="J449" s="547"/>
      <c r="K449" s="547"/>
      <c r="L449" s="547"/>
      <c r="M449" s="547"/>
      <c r="N449" s="547"/>
      <c r="O449" s="547"/>
      <c r="P449" s="547"/>
      <c r="Q449" s="547"/>
      <c r="R449" s="547"/>
      <c r="S449" s="547"/>
      <c r="T449" s="547"/>
      <c r="U449" s="547"/>
      <c r="V449" s="547"/>
      <c r="W449" s="190"/>
      <c r="X449" s="190"/>
      <c r="Y449" s="190"/>
      <c r="Z449" s="190"/>
      <c r="AA449" s="190"/>
      <c r="AB449" s="190"/>
      <c r="AC449" s="190"/>
      <c r="AD449" s="190"/>
      <c r="AE449" s="190"/>
      <c r="AF449" s="190"/>
      <c r="AG449" s="190"/>
      <c r="AH449" s="188"/>
      <c r="AI449" s="188"/>
      <c r="AJ449" s="188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88"/>
      <c r="AV449" s="302"/>
    </row>
    <row r="450" spans="1:48" ht="29.25" hidden="1" customHeight="1">
      <c r="A450" s="548" t="s">
        <v>65</v>
      </c>
      <c r="B450" s="548"/>
      <c r="C450" s="548"/>
      <c r="D450" s="548"/>
      <c r="E450" s="548"/>
      <c r="F450" s="548"/>
      <c r="G450" s="548"/>
      <c r="H450" s="548"/>
      <c r="I450" s="548"/>
      <c r="J450" s="548"/>
      <c r="K450" s="548"/>
      <c r="L450" s="548"/>
      <c r="M450" s="548"/>
      <c r="N450" s="548"/>
      <c r="O450" s="548"/>
      <c r="P450" s="548"/>
      <c r="Q450" s="548"/>
      <c r="R450" s="548"/>
      <c r="S450" s="548"/>
      <c r="T450" s="548"/>
      <c r="U450" s="548"/>
      <c r="V450" s="548"/>
      <c r="W450" s="190"/>
      <c r="X450" s="190"/>
      <c r="Y450" s="190"/>
      <c r="Z450" s="190"/>
      <c r="AA450" s="190"/>
      <c r="AB450" s="190"/>
      <c r="AC450" s="190"/>
      <c r="AD450" s="190"/>
      <c r="AE450" s="190"/>
      <c r="AF450" s="190"/>
      <c r="AG450" s="190"/>
      <c r="AH450" s="188"/>
      <c r="AI450" s="188"/>
      <c r="AJ450" s="188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88"/>
      <c r="AV450" s="302"/>
    </row>
    <row r="451" spans="1:48" ht="15.75" hidden="1" customHeight="1">
      <c r="A451" s="547" t="s">
        <v>187</v>
      </c>
      <c r="B451" s="547"/>
      <c r="C451" s="547"/>
      <c r="D451" s="547"/>
      <c r="E451" s="547"/>
      <c r="F451" s="547"/>
      <c r="G451" s="547"/>
      <c r="H451" s="547"/>
      <c r="I451" s="547"/>
      <c r="J451" s="547"/>
      <c r="K451" s="547"/>
      <c r="L451" s="547"/>
      <c r="M451" s="547"/>
      <c r="N451" s="547"/>
      <c r="O451" s="547"/>
      <c r="P451" s="547"/>
      <c r="Q451" s="547"/>
      <c r="R451" s="547"/>
      <c r="S451" s="547"/>
      <c r="T451" s="547"/>
      <c r="U451" s="547"/>
      <c r="V451" s="547"/>
      <c r="W451" s="190"/>
      <c r="X451" s="190"/>
      <c r="Y451" s="190"/>
      <c r="Z451" s="190"/>
      <c r="AA451" s="190"/>
      <c r="AB451" s="190"/>
      <c r="AC451" s="190"/>
      <c r="AD451" s="190"/>
      <c r="AE451" s="190"/>
      <c r="AF451" s="190"/>
      <c r="AG451" s="190"/>
      <c r="AH451" s="188"/>
      <c r="AI451" s="188"/>
      <c r="AJ451" s="188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88"/>
      <c r="AV451" s="302"/>
    </row>
    <row r="452" spans="1:48" ht="29.25" hidden="1" customHeight="1">
      <c r="A452" s="548" t="s">
        <v>65</v>
      </c>
      <c r="B452" s="548"/>
      <c r="C452" s="548"/>
      <c r="D452" s="548"/>
      <c r="E452" s="548"/>
      <c r="F452" s="548"/>
      <c r="G452" s="548"/>
      <c r="H452" s="548"/>
      <c r="I452" s="548"/>
      <c r="J452" s="548"/>
      <c r="K452" s="548"/>
      <c r="L452" s="548"/>
      <c r="M452" s="548"/>
      <c r="N452" s="548"/>
      <c r="O452" s="548"/>
      <c r="P452" s="548"/>
      <c r="Q452" s="548"/>
      <c r="R452" s="548"/>
      <c r="S452" s="548"/>
      <c r="T452" s="548"/>
      <c r="U452" s="548"/>
      <c r="V452" s="548"/>
      <c r="W452" s="190"/>
      <c r="X452" s="190"/>
      <c r="Y452" s="190"/>
      <c r="Z452" s="190"/>
      <c r="AA452" s="190"/>
      <c r="AB452" s="190"/>
      <c r="AC452" s="190"/>
      <c r="AD452" s="190"/>
      <c r="AE452" s="190"/>
      <c r="AF452" s="190"/>
      <c r="AG452" s="190"/>
      <c r="AH452" s="188"/>
      <c r="AI452" s="188"/>
      <c r="AJ452" s="188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88"/>
      <c r="AV452" s="302"/>
    </row>
    <row r="453" spans="1:48" ht="19.5" hidden="1" customHeight="1">
      <c r="A453" s="549" t="s">
        <v>47</v>
      </c>
      <c r="B453" s="549"/>
      <c r="C453" s="549"/>
      <c r="D453" s="549"/>
      <c r="E453" s="549"/>
      <c r="F453" s="549"/>
      <c r="G453" s="549"/>
      <c r="H453" s="549"/>
      <c r="I453" s="549"/>
      <c r="J453" s="549"/>
      <c r="K453" s="549"/>
      <c r="L453" s="549"/>
      <c r="M453" s="549"/>
      <c r="N453" s="4"/>
      <c r="O453" s="4"/>
      <c r="P453" s="4"/>
      <c r="Q453" s="4"/>
      <c r="R453" s="424"/>
      <c r="S453" s="4"/>
      <c r="T453" s="4"/>
      <c r="U453" s="5"/>
      <c r="V453" s="5"/>
      <c r="W453" s="191"/>
      <c r="X453" s="191"/>
      <c r="Y453" s="190"/>
      <c r="Z453" s="190"/>
      <c r="AA453" s="190"/>
      <c r="AB453" s="190"/>
      <c r="AC453" s="190"/>
      <c r="AD453" s="190"/>
      <c r="AE453" s="190"/>
      <c r="AF453" s="190"/>
      <c r="AG453" s="190"/>
      <c r="AH453" s="188"/>
      <c r="AI453" s="188"/>
      <c r="AJ453" s="188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88"/>
      <c r="AV453" s="302"/>
    </row>
    <row r="454" spans="1:48" ht="17.25" hidden="1" customHeight="1">
      <c r="A454" s="542"/>
      <c r="B454" s="543"/>
      <c r="C454" s="543"/>
      <c r="D454" s="543"/>
      <c r="E454" s="543"/>
      <c r="F454" s="11"/>
      <c r="G454" s="11"/>
      <c r="H454" s="11"/>
      <c r="I454" s="11"/>
      <c r="J454" s="11"/>
      <c r="K454" s="11"/>
      <c r="L454" s="20"/>
      <c r="M454" s="20"/>
      <c r="N454" s="9">
        <f>N439</f>
        <v>0</v>
      </c>
      <c r="O454" s="9">
        <f t="shared" ref="O454:T454" si="216">O439</f>
        <v>0.98</v>
      </c>
      <c r="P454" s="9">
        <f t="shared" si="216"/>
        <v>4.6224800000000004</v>
      </c>
      <c r="Q454" s="9">
        <f t="shared" si="216"/>
        <v>0.42048000000000002</v>
      </c>
      <c r="R454" s="307">
        <f t="shared" si="216"/>
        <v>0</v>
      </c>
      <c r="S454" s="9">
        <f t="shared" si="216"/>
        <v>0</v>
      </c>
      <c r="T454" s="9">
        <f t="shared" si="216"/>
        <v>0</v>
      </c>
      <c r="U454" s="9">
        <f t="shared" ref="U454:U459" si="217">SUM(N454:T454)</f>
        <v>6.0229600000000003</v>
      </c>
      <c r="V454" s="16" t="s">
        <v>3</v>
      </c>
      <c r="W454" s="93">
        <f t="shared" ref="W454:AU454" si="218">W439</f>
        <v>420.48</v>
      </c>
      <c r="X454" s="93">
        <f t="shared" si="218"/>
        <v>6565.1639999999998</v>
      </c>
      <c r="Y454" s="93">
        <f t="shared" si="218"/>
        <v>6565.1639999999998</v>
      </c>
      <c r="Z454" s="93">
        <f t="shared" si="218"/>
        <v>6565.1639999999998</v>
      </c>
      <c r="AA454" s="93">
        <f t="shared" si="218"/>
        <v>6565.1639999999998</v>
      </c>
      <c r="AB454" s="93">
        <f t="shared" si="218"/>
        <v>6565.1639999999998</v>
      </c>
      <c r="AC454" s="93">
        <f t="shared" si="218"/>
        <v>6565.1639999999998</v>
      </c>
      <c r="AD454" s="93">
        <f t="shared" si="218"/>
        <v>6565.1639999999998</v>
      </c>
      <c r="AE454" s="93">
        <f t="shared" si="218"/>
        <v>6589.8639999999996</v>
      </c>
      <c r="AF454" s="93">
        <f t="shared" si="218"/>
        <v>6589.8639999999996</v>
      </c>
      <c r="AG454" s="93">
        <f t="shared" si="218"/>
        <v>6589.8639999999996</v>
      </c>
      <c r="AH454" s="9">
        <f t="shared" si="218"/>
        <v>0</v>
      </c>
      <c r="AI454" s="9">
        <f t="shared" si="218"/>
        <v>0</v>
      </c>
      <c r="AJ454" s="9">
        <f t="shared" si="218"/>
        <v>0</v>
      </c>
      <c r="AK454" s="93">
        <f t="shared" si="218"/>
        <v>0</v>
      </c>
      <c r="AL454" s="93">
        <f t="shared" si="218"/>
        <v>0</v>
      </c>
      <c r="AM454" s="93">
        <f t="shared" si="218"/>
        <v>0</v>
      </c>
      <c r="AN454" s="93">
        <f t="shared" si="218"/>
        <v>0</v>
      </c>
      <c r="AO454" s="93">
        <f t="shared" si="218"/>
        <v>0</v>
      </c>
      <c r="AP454" s="93">
        <f t="shared" si="218"/>
        <v>0</v>
      </c>
      <c r="AQ454" s="93">
        <f t="shared" si="218"/>
        <v>0</v>
      </c>
      <c r="AR454" s="93">
        <f t="shared" si="218"/>
        <v>0</v>
      </c>
      <c r="AS454" s="93">
        <f t="shared" si="218"/>
        <v>0</v>
      </c>
      <c r="AT454" s="93">
        <f t="shared" si="218"/>
        <v>0</v>
      </c>
      <c r="AU454" s="9">
        <f t="shared" si="218"/>
        <v>0</v>
      </c>
      <c r="AV454" s="302"/>
    </row>
    <row r="455" spans="1:48" ht="17.25" hidden="1" customHeight="1">
      <c r="A455" s="542"/>
      <c r="B455" s="543"/>
      <c r="C455" s="543"/>
      <c r="D455" s="543"/>
      <c r="E455" s="543"/>
      <c r="F455" s="11"/>
      <c r="G455" s="11"/>
      <c r="H455" s="11"/>
      <c r="I455" s="11"/>
      <c r="J455" s="11"/>
      <c r="K455" s="11"/>
      <c r="L455" s="20"/>
      <c r="M455" s="20"/>
      <c r="N455" s="9">
        <f t="shared" ref="N455:T459" si="219">N442</f>
        <v>0</v>
      </c>
      <c r="O455" s="9">
        <f t="shared" si="219"/>
        <v>0</v>
      </c>
      <c r="P455" s="9">
        <f t="shared" si="219"/>
        <v>0</v>
      </c>
      <c r="Q455" s="9">
        <f t="shared" si="219"/>
        <v>0</v>
      </c>
      <c r="R455" s="307">
        <f t="shared" si="219"/>
        <v>0</v>
      </c>
      <c r="S455" s="9">
        <f t="shared" si="219"/>
        <v>0</v>
      </c>
      <c r="T455" s="9">
        <f t="shared" si="219"/>
        <v>0</v>
      </c>
      <c r="U455" s="9">
        <f t="shared" si="217"/>
        <v>0</v>
      </c>
      <c r="V455" s="16" t="s">
        <v>8</v>
      </c>
      <c r="W455" s="93">
        <f t="shared" ref="W455:AU459" si="220">W442</f>
        <v>0</v>
      </c>
      <c r="X455" s="93">
        <f t="shared" si="220"/>
        <v>0</v>
      </c>
      <c r="Y455" s="93">
        <f t="shared" si="220"/>
        <v>0</v>
      </c>
      <c r="Z455" s="93">
        <f t="shared" si="220"/>
        <v>0</v>
      </c>
      <c r="AA455" s="93">
        <f t="shared" si="220"/>
        <v>0</v>
      </c>
      <c r="AB455" s="93">
        <f t="shared" si="220"/>
        <v>0</v>
      </c>
      <c r="AC455" s="93">
        <f t="shared" si="220"/>
        <v>0</v>
      </c>
      <c r="AD455" s="93">
        <f t="shared" si="220"/>
        <v>0</v>
      </c>
      <c r="AE455" s="93">
        <f t="shared" si="220"/>
        <v>0</v>
      </c>
      <c r="AF455" s="93">
        <f t="shared" si="220"/>
        <v>0</v>
      </c>
      <c r="AG455" s="93">
        <f t="shared" si="220"/>
        <v>0</v>
      </c>
      <c r="AH455" s="9">
        <f t="shared" si="220"/>
        <v>0</v>
      </c>
      <c r="AI455" s="9">
        <f t="shared" si="220"/>
        <v>0</v>
      </c>
      <c r="AJ455" s="9">
        <f t="shared" si="220"/>
        <v>0</v>
      </c>
      <c r="AK455" s="93">
        <f t="shared" si="220"/>
        <v>0</v>
      </c>
      <c r="AL455" s="93">
        <f t="shared" si="220"/>
        <v>0</v>
      </c>
      <c r="AM455" s="93">
        <f t="shared" si="220"/>
        <v>0</v>
      </c>
      <c r="AN455" s="93">
        <f t="shared" si="220"/>
        <v>0</v>
      </c>
      <c r="AO455" s="93">
        <f t="shared" si="220"/>
        <v>0</v>
      </c>
      <c r="AP455" s="93">
        <f t="shared" si="220"/>
        <v>0</v>
      </c>
      <c r="AQ455" s="93">
        <f t="shared" si="220"/>
        <v>0</v>
      </c>
      <c r="AR455" s="93">
        <f t="shared" si="220"/>
        <v>0</v>
      </c>
      <c r="AS455" s="93">
        <f t="shared" si="220"/>
        <v>0</v>
      </c>
      <c r="AT455" s="93">
        <f t="shared" si="220"/>
        <v>0</v>
      </c>
      <c r="AU455" s="9">
        <f t="shared" si="220"/>
        <v>0</v>
      </c>
      <c r="AV455" s="302"/>
    </row>
    <row r="456" spans="1:48" ht="17.25" hidden="1" customHeight="1">
      <c r="A456" s="542"/>
      <c r="B456" s="543"/>
      <c r="C456" s="543"/>
      <c r="D456" s="543"/>
      <c r="E456" s="543"/>
      <c r="F456" s="11"/>
      <c r="G456" s="11"/>
      <c r="H456" s="11"/>
      <c r="I456" s="11"/>
      <c r="J456" s="11"/>
      <c r="K456" s="11"/>
      <c r="L456" s="20"/>
      <c r="M456" s="20"/>
      <c r="N456" s="9">
        <f t="shared" si="219"/>
        <v>0</v>
      </c>
      <c r="O456" s="9">
        <f t="shared" si="219"/>
        <v>0</v>
      </c>
      <c r="P456" s="9">
        <f t="shared" si="219"/>
        <v>0</v>
      </c>
      <c r="Q456" s="9">
        <f t="shared" si="219"/>
        <v>0</v>
      </c>
      <c r="R456" s="307">
        <f t="shared" si="219"/>
        <v>0</v>
      </c>
      <c r="S456" s="9">
        <f t="shared" si="219"/>
        <v>0</v>
      </c>
      <c r="T456" s="9">
        <f t="shared" si="219"/>
        <v>0</v>
      </c>
      <c r="U456" s="9">
        <f t="shared" si="217"/>
        <v>0</v>
      </c>
      <c r="V456" s="13" t="s">
        <v>50</v>
      </c>
      <c r="W456" s="93">
        <f t="shared" si="220"/>
        <v>0</v>
      </c>
      <c r="X456" s="93">
        <f t="shared" si="220"/>
        <v>0</v>
      </c>
      <c r="Y456" s="93">
        <f t="shared" si="220"/>
        <v>0</v>
      </c>
      <c r="Z456" s="93">
        <f t="shared" si="220"/>
        <v>0</v>
      </c>
      <c r="AA456" s="93">
        <f t="shared" si="220"/>
        <v>0</v>
      </c>
      <c r="AB456" s="93">
        <f t="shared" si="220"/>
        <v>0</v>
      </c>
      <c r="AC456" s="93">
        <f t="shared" si="220"/>
        <v>0</v>
      </c>
      <c r="AD456" s="93">
        <f t="shared" si="220"/>
        <v>0</v>
      </c>
      <c r="AE456" s="93">
        <f t="shared" si="220"/>
        <v>0</v>
      </c>
      <c r="AF456" s="93">
        <f t="shared" si="220"/>
        <v>0</v>
      </c>
      <c r="AG456" s="93">
        <f t="shared" si="220"/>
        <v>0</v>
      </c>
      <c r="AH456" s="9">
        <f t="shared" si="220"/>
        <v>0</v>
      </c>
      <c r="AI456" s="9">
        <f t="shared" si="220"/>
        <v>0</v>
      </c>
      <c r="AJ456" s="9">
        <f t="shared" si="220"/>
        <v>0</v>
      </c>
      <c r="AK456" s="93">
        <f t="shared" si="220"/>
        <v>0</v>
      </c>
      <c r="AL456" s="93">
        <f t="shared" si="220"/>
        <v>0</v>
      </c>
      <c r="AM456" s="93">
        <f t="shared" si="220"/>
        <v>0</v>
      </c>
      <c r="AN456" s="93">
        <f t="shared" si="220"/>
        <v>0</v>
      </c>
      <c r="AO456" s="93">
        <f t="shared" si="220"/>
        <v>0</v>
      </c>
      <c r="AP456" s="93">
        <f t="shared" si="220"/>
        <v>0</v>
      </c>
      <c r="AQ456" s="93">
        <f t="shared" si="220"/>
        <v>0</v>
      </c>
      <c r="AR456" s="93">
        <f t="shared" si="220"/>
        <v>0</v>
      </c>
      <c r="AS456" s="93">
        <f t="shared" si="220"/>
        <v>0</v>
      </c>
      <c r="AT456" s="93">
        <f t="shared" si="220"/>
        <v>0</v>
      </c>
      <c r="AU456" s="9">
        <f t="shared" si="220"/>
        <v>0</v>
      </c>
      <c r="AV456" s="302"/>
    </row>
    <row r="457" spans="1:48" ht="17.25" hidden="1" customHeight="1">
      <c r="A457" s="542"/>
      <c r="B457" s="543"/>
      <c r="C457" s="543"/>
      <c r="D457" s="543"/>
      <c r="E457" s="543"/>
      <c r="F457" s="11"/>
      <c r="G457" s="11"/>
      <c r="H457" s="11"/>
      <c r="I457" s="11"/>
      <c r="J457" s="11"/>
      <c r="K457" s="11"/>
      <c r="L457" s="20"/>
      <c r="M457" s="20"/>
      <c r="N457" s="9">
        <f t="shared" si="219"/>
        <v>0</v>
      </c>
      <c r="O457" s="9">
        <f t="shared" si="219"/>
        <v>0</v>
      </c>
      <c r="P457" s="9">
        <f t="shared" si="219"/>
        <v>0</v>
      </c>
      <c r="Q457" s="9">
        <f t="shared" si="219"/>
        <v>0</v>
      </c>
      <c r="R457" s="307">
        <f t="shared" si="219"/>
        <v>0</v>
      </c>
      <c r="S457" s="9">
        <f t="shared" si="219"/>
        <v>0</v>
      </c>
      <c r="T457" s="9">
        <f t="shared" si="219"/>
        <v>0</v>
      </c>
      <c r="U457" s="9">
        <f t="shared" si="217"/>
        <v>0</v>
      </c>
      <c r="V457" s="13" t="s">
        <v>51</v>
      </c>
      <c r="W457" s="93">
        <f t="shared" si="220"/>
        <v>0</v>
      </c>
      <c r="X457" s="93">
        <f t="shared" si="220"/>
        <v>0</v>
      </c>
      <c r="Y457" s="93">
        <f t="shared" si="220"/>
        <v>0</v>
      </c>
      <c r="Z457" s="93">
        <f t="shared" si="220"/>
        <v>0</v>
      </c>
      <c r="AA457" s="93">
        <f t="shared" si="220"/>
        <v>0</v>
      </c>
      <c r="AB457" s="93">
        <f t="shared" si="220"/>
        <v>0</v>
      </c>
      <c r="AC457" s="93">
        <f t="shared" si="220"/>
        <v>0</v>
      </c>
      <c r="AD457" s="93">
        <f t="shared" si="220"/>
        <v>0</v>
      </c>
      <c r="AE457" s="93">
        <f t="shared" si="220"/>
        <v>0</v>
      </c>
      <c r="AF457" s="93">
        <f t="shared" si="220"/>
        <v>0</v>
      </c>
      <c r="AG457" s="93">
        <f t="shared" si="220"/>
        <v>0</v>
      </c>
      <c r="AH457" s="9">
        <f t="shared" si="220"/>
        <v>0</v>
      </c>
      <c r="AI457" s="9">
        <f t="shared" si="220"/>
        <v>0</v>
      </c>
      <c r="AJ457" s="9">
        <f t="shared" si="220"/>
        <v>0</v>
      </c>
      <c r="AK457" s="93">
        <f t="shared" si="220"/>
        <v>0</v>
      </c>
      <c r="AL457" s="93">
        <f t="shared" si="220"/>
        <v>0</v>
      </c>
      <c r="AM457" s="93">
        <f t="shared" si="220"/>
        <v>0</v>
      </c>
      <c r="AN457" s="93">
        <f t="shared" si="220"/>
        <v>0</v>
      </c>
      <c r="AO457" s="93">
        <f t="shared" si="220"/>
        <v>0</v>
      </c>
      <c r="AP457" s="93">
        <f t="shared" si="220"/>
        <v>0</v>
      </c>
      <c r="AQ457" s="93">
        <f t="shared" si="220"/>
        <v>0</v>
      </c>
      <c r="AR457" s="93">
        <f t="shared" si="220"/>
        <v>0</v>
      </c>
      <c r="AS457" s="93">
        <f t="shared" si="220"/>
        <v>0</v>
      </c>
      <c r="AT457" s="93">
        <f t="shared" si="220"/>
        <v>0</v>
      </c>
      <c r="AU457" s="9">
        <f t="shared" si="220"/>
        <v>0</v>
      </c>
      <c r="AV457" s="302"/>
    </row>
    <row r="458" spans="1:48" ht="17.25" hidden="1" customHeight="1">
      <c r="A458" s="18"/>
      <c r="B458" s="19"/>
      <c r="C458" s="357"/>
      <c r="D458" s="19"/>
      <c r="E458" s="19"/>
      <c r="F458" s="11"/>
      <c r="G458" s="11"/>
      <c r="H458" s="11"/>
      <c r="I458" s="11"/>
      <c r="J458" s="11"/>
      <c r="K458" s="11"/>
      <c r="L458" s="20"/>
      <c r="M458" s="20"/>
      <c r="N458" s="9">
        <f t="shared" si="219"/>
        <v>0</v>
      </c>
      <c r="O458" s="9">
        <f t="shared" si="219"/>
        <v>0</v>
      </c>
      <c r="P458" s="9">
        <f t="shared" si="219"/>
        <v>0</v>
      </c>
      <c r="Q458" s="9">
        <f t="shared" si="219"/>
        <v>0</v>
      </c>
      <c r="R458" s="307">
        <f t="shared" si="219"/>
        <v>0</v>
      </c>
      <c r="S458" s="9">
        <f t="shared" si="219"/>
        <v>0</v>
      </c>
      <c r="T458" s="9">
        <f t="shared" si="219"/>
        <v>0</v>
      </c>
      <c r="U458" s="9">
        <f t="shared" si="217"/>
        <v>0</v>
      </c>
      <c r="V458" s="13" t="s">
        <v>52</v>
      </c>
      <c r="W458" s="93">
        <f t="shared" si="220"/>
        <v>0</v>
      </c>
      <c r="X458" s="93">
        <f t="shared" si="220"/>
        <v>0</v>
      </c>
      <c r="Y458" s="93">
        <f t="shared" si="220"/>
        <v>0</v>
      </c>
      <c r="Z458" s="93">
        <f t="shared" si="220"/>
        <v>0</v>
      </c>
      <c r="AA458" s="93">
        <f t="shared" si="220"/>
        <v>0</v>
      </c>
      <c r="AB458" s="93">
        <f t="shared" si="220"/>
        <v>0</v>
      </c>
      <c r="AC458" s="93">
        <f t="shared" si="220"/>
        <v>0</v>
      </c>
      <c r="AD458" s="93">
        <f t="shared" si="220"/>
        <v>0</v>
      </c>
      <c r="AE458" s="93">
        <f t="shared" si="220"/>
        <v>0</v>
      </c>
      <c r="AF458" s="93">
        <f t="shared" si="220"/>
        <v>0</v>
      </c>
      <c r="AG458" s="93">
        <f t="shared" si="220"/>
        <v>0</v>
      </c>
      <c r="AH458" s="9">
        <f t="shared" si="220"/>
        <v>0</v>
      </c>
      <c r="AI458" s="9">
        <f t="shared" si="220"/>
        <v>0</v>
      </c>
      <c r="AJ458" s="9">
        <f t="shared" si="220"/>
        <v>0</v>
      </c>
      <c r="AK458" s="93">
        <f t="shared" si="220"/>
        <v>0</v>
      </c>
      <c r="AL458" s="93">
        <f t="shared" si="220"/>
        <v>0</v>
      </c>
      <c r="AM458" s="93">
        <f t="shared" si="220"/>
        <v>0</v>
      </c>
      <c r="AN458" s="93">
        <f t="shared" si="220"/>
        <v>0</v>
      </c>
      <c r="AO458" s="93">
        <f t="shared" si="220"/>
        <v>0</v>
      </c>
      <c r="AP458" s="93">
        <f t="shared" si="220"/>
        <v>0</v>
      </c>
      <c r="AQ458" s="93">
        <f t="shared" si="220"/>
        <v>0</v>
      </c>
      <c r="AR458" s="93">
        <f t="shared" si="220"/>
        <v>0</v>
      </c>
      <c r="AS458" s="93">
        <f t="shared" si="220"/>
        <v>0</v>
      </c>
      <c r="AT458" s="93">
        <f t="shared" si="220"/>
        <v>0</v>
      </c>
      <c r="AU458" s="9">
        <f t="shared" si="220"/>
        <v>0</v>
      </c>
      <c r="AV458" s="302"/>
    </row>
    <row r="459" spans="1:48" ht="17.25" hidden="1" customHeight="1">
      <c r="A459" s="542"/>
      <c r="B459" s="543"/>
      <c r="C459" s="543"/>
      <c r="D459" s="543"/>
      <c r="E459" s="543"/>
      <c r="F459" s="11"/>
      <c r="G459" s="11"/>
      <c r="H459" s="11"/>
      <c r="I459" s="11"/>
      <c r="J459" s="11"/>
      <c r="K459" s="11"/>
      <c r="L459" s="9">
        <f>L439</f>
        <v>7.6970000000000001</v>
      </c>
      <c r="M459" s="9">
        <f>M439</f>
        <v>0</v>
      </c>
      <c r="N459" s="230">
        <f t="shared" si="219"/>
        <v>0</v>
      </c>
      <c r="O459" s="230">
        <f t="shared" si="219"/>
        <v>0.98</v>
      </c>
      <c r="P459" s="230">
        <f t="shared" si="219"/>
        <v>4.6224800000000004</v>
      </c>
      <c r="Q459" s="230">
        <f t="shared" si="219"/>
        <v>0.42048000000000002</v>
      </c>
      <c r="R459" s="423">
        <f t="shared" si="219"/>
        <v>0</v>
      </c>
      <c r="S459" s="230">
        <f t="shared" si="219"/>
        <v>0</v>
      </c>
      <c r="T459" s="230">
        <f t="shared" si="219"/>
        <v>0</v>
      </c>
      <c r="U459" s="231">
        <f t="shared" si="217"/>
        <v>6.0229600000000003</v>
      </c>
      <c r="V459" s="231" t="s">
        <v>11</v>
      </c>
      <c r="W459" s="193">
        <f t="shared" si="220"/>
        <v>420.48</v>
      </c>
      <c r="X459" s="193">
        <f t="shared" si="220"/>
        <v>6565.1639999999998</v>
      </c>
      <c r="Y459" s="193">
        <f t="shared" si="220"/>
        <v>6565.1639999999998</v>
      </c>
      <c r="Z459" s="193">
        <f t="shared" si="220"/>
        <v>6565.1639999999998</v>
      </c>
      <c r="AA459" s="193">
        <f t="shared" si="220"/>
        <v>6565.1639999999998</v>
      </c>
      <c r="AB459" s="193">
        <f t="shared" si="220"/>
        <v>6565.1639999999998</v>
      </c>
      <c r="AC459" s="193">
        <f t="shared" si="220"/>
        <v>6565.1639999999998</v>
      </c>
      <c r="AD459" s="193">
        <f t="shared" si="220"/>
        <v>6565.1639999999998</v>
      </c>
      <c r="AE459" s="193">
        <f t="shared" si="220"/>
        <v>6589.8639999999996</v>
      </c>
      <c r="AF459" s="193">
        <f t="shared" si="220"/>
        <v>6589.8639999999996</v>
      </c>
      <c r="AG459" s="193">
        <f t="shared" si="220"/>
        <v>6589.8639999999996</v>
      </c>
      <c r="AH459" s="230">
        <f t="shared" si="220"/>
        <v>0</v>
      </c>
      <c r="AI459" s="230">
        <f t="shared" si="220"/>
        <v>0</v>
      </c>
      <c r="AJ459" s="230">
        <f t="shared" si="220"/>
        <v>0</v>
      </c>
      <c r="AK459" s="193">
        <f t="shared" si="220"/>
        <v>0</v>
      </c>
      <c r="AL459" s="193">
        <f t="shared" si="220"/>
        <v>0</v>
      </c>
      <c r="AM459" s="193">
        <f t="shared" si="220"/>
        <v>0</v>
      </c>
      <c r="AN459" s="193">
        <f t="shared" si="220"/>
        <v>0</v>
      </c>
      <c r="AO459" s="193">
        <f t="shared" si="220"/>
        <v>0</v>
      </c>
      <c r="AP459" s="193">
        <f t="shared" si="220"/>
        <v>0</v>
      </c>
      <c r="AQ459" s="193">
        <f t="shared" si="220"/>
        <v>0</v>
      </c>
      <c r="AR459" s="193">
        <f t="shared" si="220"/>
        <v>0</v>
      </c>
      <c r="AS459" s="193">
        <f t="shared" si="220"/>
        <v>0</v>
      </c>
      <c r="AT459" s="193">
        <f t="shared" si="220"/>
        <v>0</v>
      </c>
      <c r="AU459" s="230">
        <f t="shared" si="220"/>
        <v>0</v>
      </c>
      <c r="AV459" s="328"/>
    </row>
    <row r="460" spans="1:48" ht="15.75" hidden="1" customHeight="1">
      <c r="A460" s="459" t="s">
        <v>35</v>
      </c>
      <c r="B460" s="460"/>
      <c r="C460" s="460"/>
      <c r="D460" s="460"/>
      <c r="E460" s="460"/>
      <c r="F460" s="460"/>
      <c r="G460" s="460"/>
      <c r="H460" s="460"/>
      <c r="I460" s="460"/>
      <c r="J460" s="460"/>
      <c r="K460" s="460"/>
      <c r="L460" s="460"/>
      <c r="M460" s="460"/>
      <c r="N460" s="460"/>
      <c r="O460" s="460"/>
      <c r="P460" s="460"/>
      <c r="Q460" s="460"/>
      <c r="R460" s="460"/>
      <c r="S460" s="460"/>
      <c r="T460" s="460"/>
      <c r="U460" s="460"/>
      <c r="V460" s="460"/>
      <c r="W460" s="461"/>
      <c r="X460" s="461"/>
      <c r="Y460" s="461"/>
      <c r="Z460" s="461"/>
      <c r="AA460" s="461"/>
      <c r="AB460" s="461"/>
      <c r="AC460" s="461"/>
      <c r="AD460" s="461"/>
      <c r="AE460" s="461"/>
      <c r="AF460" s="461"/>
      <c r="AG460" s="461"/>
      <c r="AH460" s="461"/>
      <c r="AI460" s="461"/>
      <c r="AJ460" s="461"/>
      <c r="AK460" s="461"/>
      <c r="AL460" s="461"/>
      <c r="AM460" s="461"/>
      <c r="AN460" s="461"/>
      <c r="AO460" s="461"/>
      <c r="AP460" s="461"/>
      <c r="AQ460" s="461"/>
      <c r="AR460" s="461"/>
      <c r="AS460" s="461"/>
      <c r="AT460" s="461"/>
      <c r="AU460" s="461"/>
      <c r="AV460" s="462"/>
    </row>
    <row r="461" spans="1:48" ht="15.75" hidden="1" customHeight="1">
      <c r="A461" s="463" t="s">
        <v>36</v>
      </c>
      <c r="B461" s="464"/>
      <c r="C461" s="464"/>
      <c r="D461" s="464"/>
      <c r="E461" s="464"/>
      <c r="F461" s="464"/>
      <c r="G461" s="464"/>
      <c r="H461" s="464"/>
      <c r="I461" s="464"/>
      <c r="J461" s="464"/>
      <c r="K461" s="464"/>
      <c r="L461" s="464"/>
      <c r="M461" s="464"/>
      <c r="N461" s="464"/>
      <c r="O461" s="464"/>
      <c r="P461" s="464"/>
      <c r="Q461" s="464"/>
      <c r="R461" s="464"/>
      <c r="S461" s="464"/>
      <c r="T461" s="464"/>
      <c r="U461" s="464"/>
      <c r="V461" s="464"/>
      <c r="W461" s="465"/>
      <c r="X461" s="465"/>
      <c r="Y461" s="465"/>
      <c r="Z461" s="465"/>
      <c r="AA461" s="465"/>
      <c r="AB461" s="465"/>
      <c r="AC461" s="465"/>
      <c r="AD461" s="465"/>
      <c r="AE461" s="465"/>
      <c r="AF461" s="465"/>
      <c r="AG461" s="465"/>
      <c r="AH461" s="465"/>
      <c r="AI461" s="465"/>
      <c r="AJ461" s="465"/>
      <c r="AK461" s="465"/>
      <c r="AL461" s="465"/>
      <c r="AM461" s="465"/>
      <c r="AN461" s="465"/>
      <c r="AO461" s="465"/>
      <c r="AP461" s="465"/>
      <c r="AQ461" s="465"/>
      <c r="AR461" s="465"/>
      <c r="AS461" s="465"/>
      <c r="AT461" s="465"/>
      <c r="AU461" s="465"/>
      <c r="AV461" s="466"/>
    </row>
    <row r="462" spans="1:48" ht="15.75" hidden="1" customHeight="1">
      <c r="A462" s="467" t="s">
        <v>188</v>
      </c>
      <c r="B462" s="468"/>
      <c r="C462" s="468"/>
      <c r="D462" s="468"/>
      <c r="E462" s="468"/>
      <c r="F462" s="468"/>
      <c r="G462" s="468"/>
      <c r="H462" s="468"/>
      <c r="I462" s="468"/>
      <c r="J462" s="468"/>
      <c r="K462" s="468"/>
      <c r="L462" s="468"/>
      <c r="M462" s="468"/>
      <c r="N462" s="468"/>
      <c r="O462" s="468"/>
      <c r="P462" s="468"/>
      <c r="Q462" s="468"/>
      <c r="R462" s="468"/>
      <c r="S462" s="468"/>
      <c r="T462" s="468"/>
      <c r="U462" s="468"/>
      <c r="V462" s="468"/>
      <c r="W462" s="469"/>
      <c r="X462" s="469"/>
      <c r="Y462" s="469"/>
      <c r="Z462" s="469"/>
      <c r="AA462" s="469"/>
      <c r="AB462" s="469"/>
      <c r="AC462" s="469"/>
      <c r="AD462" s="469"/>
      <c r="AE462" s="469"/>
      <c r="AF462" s="469"/>
      <c r="AG462" s="469"/>
      <c r="AH462" s="469"/>
      <c r="AI462" s="469"/>
      <c r="AJ462" s="469"/>
      <c r="AK462" s="469"/>
      <c r="AL462" s="469"/>
      <c r="AM462" s="469"/>
      <c r="AN462" s="469"/>
      <c r="AO462" s="469"/>
      <c r="AP462" s="469"/>
      <c r="AQ462" s="469"/>
      <c r="AR462" s="469"/>
      <c r="AS462" s="469"/>
      <c r="AT462" s="469"/>
      <c r="AU462" s="469"/>
      <c r="AV462" s="470"/>
    </row>
    <row r="463" spans="1:48" ht="29.25" hidden="1" customHeight="1">
      <c r="A463" s="548" t="s">
        <v>65</v>
      </c>
      <c r="B463" s="548"/>
      <c r="C463" s="548"/>
      <c r="D463" s="548"/>
      <c r="E463" s="548"/>
      <c r="F463" s="548"/>
      <c r="G463" s="548"/>
      <c r="H463" s="548"/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48"/>
      <c r="W463" s="190"/>
      <c r="X463" s="190"/>
      <c r="Y463" s="190"/>
      <c r="Z463" s="190"/>
      <c r="AA463" s="190"/>
      <c r="AB463" s="190"/>
      <c r="AC463" s="190"/>
      <c r="AD463" s="190"/>
      <c r="AE463" s="190"/>
      <c r="AF463" s="190"/>
      <c r="AG463" s="190"/>
      <c r="AH463" s="188"/>
      <c r="AI463" s="188"/>
      <c r="AJ463" s="188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88"/>
      <c r="AV463" s="302"/>
    </row>
    <row r="464" spans="1:48" ht="15.75" hidden="1" customHeight="1">
      <c r="A464" s="547" t="s">
        <v>189</v>
      </c>
      <c r="B464" s="547"/>
      <c r="C464" s="547"/>
      <c r="D464" s="547"/>
      <c r="E464" s="547"/>
      <c r="F464" s="547"/>
      <c r="G464" s="547"/>
      <c r="H464" s="547"/>
      <c r="I464" s="547"/>
      <c r="J464" s="547"/>
      <c r="K464" s="547"/>
      <c r="L464" s="547"/>
      <c r="M464" s="547"/>
      <c r="N464" s="547"/>
      <c r="O464" s="547"/>
      <c r="P464" s="547"/>
      <c r="Q464" s="547"/>
      <c r="R464" s="547"/>
      <c r="S464" s="547"/>
      <c r="T464" s="547"/>
      <c r="U464" s="547"/>
      <c r="V464" s="547"/>
      <c r="W464" s="190"/>
      <c r="X464" s="190"/>
      <c r="Y464" s="190"/>
      <c r="Z464" s="190"/>
      <c r="AA464" s="190"/>
      <c r="AB464" s="190"/>
      <c r="AC464" s="190"/>
      <c r="AD464" s="190"/>
      <c r="AE464" s="190"/>
      <c r="AF464" s="190"/>
      <c r="AG464" s="190"/>
      <c r="AH464" s="188"/>
      <c r="AI464" s="188"/>
      <c r="AJ464" s="188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88"/>
      <c r="AV464" s="302"/>
    </row>
    <row r="465" spans="1:48" ht="29.25" hidden="1" customHeight="1">
      <c r="A465" s="548" t="s">
        <v>65</v>
      </c>
      <c r="B465" s="548"/>
      <c r="C465" s="548"/>
      <c r="D465" s="548"/>
      <c r="E465" s="548"/>
      <c r="F465" s="548"/>
      <c r="G465" s="548"/>
      <c r="H465" s="548"/>
      <c r="I465" s="548"/>
      <c r="J465" s="548"/>
      <c r="K465" s="548"/>
      <c r="L465" s="548"/>
      <c r="M465" s="548"/>
      <c r="N465" s="548"/>
      <c r="O465" s="548"/>
      <c r="P465" s="548"/>
      <c r="Q465" s="548"/>
      <c r="R465" s="548"/>
      <c r="S465" s="548"/>
      <c r="T465" s="548"/>
      <c r="U465" s="548"/>
      <c r="V465" s="548"/>
      <c r="W465" s="190"/>
      <c r="X465" s="190"/>
      <c r="Y465" s="190"/>
      <c r="Z465" s="190"/>
      <c r="AA465" s="190"/>
      <c r="AB465" s="190"/>
      <c r="AC465" s="190"/>
      <c r="AD465" s="190"/>
      <c r="AE465" s="190"/>
      <c r="AF465" s="190"/>
      <c r="AG465" s="190"/>
      <c r="AH465" s="188"/>
      <c r="AI465" s="188"/>
      <c r="AJ465" s="188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88"/>
      <c r="AV465" s="302"/>
    </row>
    <row r="466" spans="1:48" ht="15.75" hidden="1" customHeight="1">
      <c r="A466" s="547" t="s">
        <v>190</v>
      </c>
      <c r="B466" s="547"/>
      <c r="C466" s="547"/>
      <c r="D466" s="547"/>
      <c r="E466" s="547"/>
      <c r="F466" s="547"/>
      <c r="G466" s="547"/>
      <c r="H466" s="547"/>
      <c r="I466" s="547"/>
      <c r="J466" s="547"/>
      <c r="K466" s="547"/>
      <c r="L466" s="547"/>
      <c r="M466" s="547"/>
      <c r="N466" s="547"/>
      <c r="O466" s="547"/>
      <c r="P466" s="547"/>
      <c r="Q466" s="547"/>
      <c r="R466" s="547"/>
      <c r="S466" s="547"/>
      <c r="T466" s="547"/>
      <c r="U466" s="547"/>
      <c r="V466" s="547"/>
      <c r="W466" s="190"/>
      <c r="X466" s="190"/>
      <c r="Y466" s="190"/>
      <c r="Z466" s="190"/>
      <c r="AA466" s="190"/>
      <c r="AB466" s="190"/>
      <c r="AC466" s="190"/>
      <c r="AD466" s="190"/>
      <c r="AE466" s="190"/>
      <c r="AF466" s="190"/>
      <c r="AG466" s="190"/>
      <c r="AH466" s="188"/>
      <c r="AI466" s="188"/>
      <c r="AJ466" s="188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88"/>
      <c r="AV466" s="302"/>
    </row>
    <row r="467" spans="1:48" ht="29.25" hidden="1" customHeight="1">
      <c r="A467" s="548" t="s">
        <v>65</v>
      </c>
      <c r="B467" s="548"/>
      <c r="C467" s="548"/>
      <c r="D467" s="548"/>
      <c r="E467" s="548"/>
      <c r="F467" s="548"/>
      <c r="G467" s="548"/>
      <c r="H467" s="548"/>
      <c r="I467" s="548"/>
      <c r="J467" s="548"/>
      <c r="K467" s="548"/>
      <c r="L467" s="548"/>
      <c r="M467" s="548"/>
      <c r="N467" s="548"/>
      <c r="O467" s="548"/>
      <c r="P467" s="548"/>
      <c r="Q467" s="548"/>
      <c r="R467" s="548"/>
      <c r="S467" s="548"/>
      <c r="T467" s="548"/>
      <c r="U467" s="548"/>
      <c r="V467" s="548"/>
      <c r="W467" s="190"/>
      <c r="X467" s="190"/>
      <c r="Y467" s="190"/>
      <c r="Z467" s="190"/>
      <c r="AA467" s="190"/>
      <c r="AB467" s="190"/>
      <c r="AC467" s="190"/>
      <c r="AD467" s="190"/>
      <c r="AE467" s="190"/>
      <c r="AF467" s="190"/>
      <c r="AG467" s="190"/>
      <c r="AH467" s="188"/>
      <c r="AI467" s="188"/>
      <c r="AJ467" s="188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88"/>
      <c r="AV467" s="302"/>
    </row>
    <row r="468" spans="1:48" ht="15.75" hidden="1" customHeight="1">
      <c r="A468" s="547" t="s">
        <v>191</v>
      </c>
      <c r="B468" s="547"/>
      <c r="C468" s="547"/>
      <c r="D468" s="547"/>
      <c r="E468" s="547"/>
      <c r="F468" s="547"/>
      <c r="G468" s="547"/>
      <c r="H468" s="547"/>
      <c r="I468" s="547"/>
      <c r="J468" s="547"/>
      <c r="K468" s="547"/>
      <c r="L468" s="547"/>
      <c r="M468" s="547"/>
      <c r="N468" s="547"/>
      <c r="O468" s="547"/>
      <c r="P468" s="547"/>
      <c r="Q468" s="547"/>
      <c r="R468" s="547"/>
      <c r="S468" s="547"/>
      <c r="T468" s="547"/>
      <c r="U468" s="547"/>
      <c r="V468" s="547"/>
      <c r="W468" s="190"/>
      <c r="X468" s="190"/>
      <c r="Y468" s="190"/>
      <c r="Z468" s="190"/>
      <c r="AA468" s="190"/>
      <c r="AB468" s="190"/>
      <c r="AC468" s="190"/>
      <c r="AD468" s="190"/>
      <c r="AE468" s="190"/>
      <c r="AF468" s="190"/>
      <c r="AG468" s="190"/>
      <c r="AH468" s="188"/>
      <c r="AI468" s="188"/>
      <c r="AJ468" s="188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88"/>
      <c r="AV468" s="302"/>
    </row>
    <row r="469" spans="1:48" ht="29.25" hidden="1" customHeight="1">
      <c r="A469" s="548" t="s">
        <v>65</v>
      </c>
      <c r="B469" s="548"/>
      <c r="C469" s="548"/>
      <c r="D469" s="548"/>
      <c r="E469" s="548"/>
      <c r="F469" s="548"/>
      <c r="G469" s="548"/>
      <c r="H469" s="548"/>
      <c r="I469" s="548"/>
      <c r="J469" s="548"/>
      <c r="K469" s="548"/>
      <c r="L469" s="548"/>
      <c r="M469" s="548"/>
      <c r="N469" s="548"/>
      <c r="O469" s="548"/>
      <c r="P469" s="548"/>
      <c r="Q469" s="548"/>
      <c r="R469" s="548"/>
      <c r="S469" s="548"/>
      <c r="T469" s="548"/>
      <c r="U469" s="548"/>
      <c r="V469" s="548"/>
      <c r="W469" s="190"/>
      <c r="X469" s="190"/>
      <c r="Y469" s="190"/>
      <c r="Z469" s="190"/>
      <c r="AA469" s="190"/>
      <c r="AB469" s="190"/>
      <c r="AC469" s="190"/>
      <c r="AD469" s="190"/>
      <c r="AE469" s="190"/>
      <c r="AF469" s="190"/>
      <c r="AG469" s="190"/>
      <c r="AH469" s="188"/>
      <c r="AI469" s="188"/>
      <c r="AJ469" s="188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88"/>
      <c r="AV469" s="302"/>
    </row>
    <row r="470" spans="1:48" ht="15.75" hidden="1" customHeight="1">
      <c r="A470" s="463" t="s">
        <v>37</v>
      </c>
      <c r="B470" s="464"/>
      <c r="C470" s="464"/>
      <c r="D470" s="464"/>
      <c r="E470" s="464"/>
      <c r="F470" s="464"/>
      <c r="G470" s="464"/>
      <c r="H470" s="464"/>
      <c r="I470" s="464"/>
      <c r="J470" s="464"/>
      <c r="K470" s="464"/>
      <c r="L470" s="464"/>
      <c r="M470" s="464"/>
      <c r="N470" s="464"/>
      <c r="O470" s="464"/>
      <c r="P470" s="464"/>
      <c r="Q470" s="464"/>
      <c r="R470" s="464"/>
      <c r="S470" s="464"/>
      <c r="T470" s="464"/>
      <c r="U470" s="464"/>
      <c r="V470" s="464"/>
      <c r="W470" s="465"/>
      <c r="X470" s="465"/>
      <c r="Y470" s="465"/>
      <c r="Z470" s="465"/>
      <c r="AA470" s="465"/>
      <c r="AB470" s="465"/>
      <c r="AC470" s="465"/>
      <c r="AD470" s="465"/>
      <c r="AE470" s="465"/>
      <c r="AF470" s="465"/>
      <c r="AG470" s="465"/>
      <c r="AH470" s="465"/>
      <c r="AI470" s="465"/>
      <c r="AJ470" s="465"/>
      <c r="AK470" s="465"/>
      <c r="AL470" s="465"/>
      <c r="AM470" s="465"/>
      <c r="AN470" s="465"/>
      <c r="AO470" s="465"/>
      <c r="AP470" s="465"/>
      <c r="AQ470" s="465"/>
      <c r="AR470" s="465"/>
      <c r="AS470" s="465"/>
      <c r="AT470" s="465"/>
      <c r="AU470" s="465"/>
      <c r="AV470" s="466"/>
    </row>
    <row r="471" spans="1:48" ht="15.75" hidden="1" customHeight="1">
      <c r="A471" s="467" t="s">
        <v>192</v>
      </c>
      <c r="B471" s="468"/>
      <c r="C471" s="468"/>
      <c r="D471" s="468"/>
      <c r="E471" s="468"/>
      <c r="F471" s="468"/>
      <c r="G471" s="468"/>
      <c r="H471" s="468"/>
      <c r="I471" s="468"/>
      <c r="J471" s="468"/>
      <c r="K471" s="468"/>
      <c r="L471" s="468"/>
      <c r="M471" s="468"/>
      <c r="N471" s="468"/>
      <c r="O471" s="468"/>
      <c r="P471" s="468"/>
      <c r="Q471" s="468"/>
      <c r="R471" s="468"/>
      <c r="S471" s="468"/>
      <c r="T471" s="468"/>
      <c r="U471" s="468"/>
      <c r="V471" s="468"/>
      <c r="W471" s="469"/>
      <c r="X471" s="469"/>
      <c r="Y471" s="469"/>
      <c r="Z471" s="469"/>
      <c r="AA471" s="469"/>
      <c r="AB471" s="469"/>
      <c r="AC471" s="469"/>
      <c r="AD471" s="469"/>
      <c r="AE471" s="469"/>
      <c r="AF471" s="469"/>
      <c r="AG471" s="469"/>
      <c r="AH471" s="469"/>
      <c r="AI471" s="469"/>
      <c r="AJ471" s="469"/>
      <c r="AK471" s="469"/>
      <c r="AL471" s="469"/>
      <c r="AM471" s="469"/>
      <c r="AN471" s="469"/>
      <c r="AO471" s="469"/>
      <c r="AP471" s="469"/>
      <c r="AQ471" s="469"/>
      <c r="AR471" s="469"/>
      <c r="AS471" s="469"/>
      <c r="AT471" s="469"/>
      <c r="AU471" s="469"/>
      <c r="AV471" s="470"/>
    </row>
    <row r="472" spans="1:48" ht="29.25" hidden="1" customHeight="1">
      <c r="A472" s="548" t="s">
        <v>65</v>
      </c>
      <c r="B472" s="548"/>
      <c r="C472" s="548"/>
      <c r="D472" s="548"/>
      <c r="E472" s="548"/>
      <c r="F472" s="548"/>
      <c r="G472" s="548"/>
      <c r="H472" s="548"/>
      <c r="I472" s="548"/>
      <c r="J472" s="548"/>
      <c r="K472" s="548"/>
      <c r="L472" s="548"/>
      <c r="M472" s="548"/>
      <c r="N472" s="548"/>
      <c r="O472" s="548"/>
      <c r="P472" s="548"/>
      <c r="Q472" s="548"/>
      <c r="R472" s="548"/>
      <c r="S472" s="548"/>
      <c r="T472" s="548"/>
      <c r="U472" s="548"/>
      <c r="V472" s="548"/>
      <c r="W472" s="190"/>
      <c r="X472" s="190"/>
      <c r="Y472" s="190"/>
      <c r="Z472" s="190"/>
      <c r="AA472" s="190"/>
      <c r="AB472" s="190"/>
      <c r="AC472" s="190"/>
      <c r="AD472" s="190"/>
      <c r="AE472" s="190"/>
      <c r="AF472" s="190"/>
      <c r="AG472" s="190"/>
      <c r="AH472" s="188"/>
      <c r="AI472" s="188"/>
      <c r="AJ472" s="188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88"/>
      <c r="AV472" s="302"/>
    </row>
    <row r="473" spans="1:48" ht="15.75" hidden="1" customHeight="1">
      <c r="A473" s="547" t="s">
        <v>193</v>
      </c>
      <c r="B473" s="547"/>
      <c r="C473" s="547"/>
      <c r="D473" s="547"/>
      <c r="E473" s="547"/>
      <c r="F473" s="547"/>
      <c r="G473" s="547"/>
      <c r="H473" s="547"/>
      <c r="I473" s="547"/>
      <c r="J473" s="547"/>
      <c r="K473" s="547"/>
      <c r="L473" s="547"/>
      <c r="M473" s="547"/>
      <c r="N473" s="547"/>
      <c r="O473" s="547"/>
      <c r="P473" s="547"/>
      <c r="Q473" s="547"/>
      <c r="R473" s="547"/>
      <c r="S473" s="547"/>
      <c r="T473" s="547"/>
      <c r="U473" s="547"/>
      <c r="V473" s="547"/>
      <c r="W473" s="190"/>
      <c r="X473" s="190"/>
      <c r="Y473" s="190"/>
      <c r="Z473" s="190"/>
      <c r="AA473" s="190"/>
      <c r="AB473" s="190"/>
      <c r="AC473" s="190"/>
      <c r="AD473" s="190"/>
      <c r="AE473" s="190"/>
      <c r="AF473" s="190"/>
      <c r="AG473" s="190"/>
      <c r="AH473" s="188"/>
      <c r="AI473" s="188"/>
      <c r="AJ473" s="188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88"/>
      <c r="AV473" s="302"/>
    </row>
    <row r="474" spans="1:48" ht="29.25" hidden="1" customHeight="1">
      <c r="A474" s="548" t="s">
        <v>65</v>
      </c>
      <c r="B474" s="548"/>
      <c r="C474" s="548"/>
      <c r="D474" s="548"/>
      <c r="E474" s="548"/>
      <c r="F474" s="548"/>
      <c r="G474" s="548"/>
      <c r="H474" s="548"/>
      <c r="I474" s="548"/>
      <c r="J474" s="548"/>
      <c r="K474" s="548"/>
      <c r="L474" s="548"/>
      <c r="M474" s="548"/>
      <c r="N474" s="548"/>
      <c r="O474" s="548"/>
      <c r="P474" s="548"/>
      <c r="Q474" s="548"/>
      <c r="R474" s="548"/>
      <c r="S474" s="548"/>
      <c r="T474" s="548"/>
      <c r="U474" s="548"/>
      <c r="V474" s="548"/>
      <c r="W474" s="190"/>
      <c r="X474" s="190"/>
      <c r="Y474" s="190"/>
      <c r="Z474" s="190"/>
      <c r="AA474" s="190"/>
      <c r="AB474" s="190"/>
      <c r="AC474" s="190"/>
      <c r="AD474" s="190"/>
      <c r="AE474" s="190"/>
      <c r="AF474" s="190"/>
      <c r="AG474" s="190"/>
      <c r="AH474" s="188"/>
      <c r="AI474" s="188"/>
      <c r="AJ474" s="188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88"/>
      <c r="AV474" s="302"/>
    </row>
    <row r="475" spans="1:48" ht="15.75" hidden="1" customHeight="1">
      <c r="A475" s="547" t="s">
        <v>194</v>
      </c>
      <c r="B475" s="547"/>
      <c r="C475" s="547"/>
      <c r="D475" s="547"/>
      <c r="E475" s="547"/>
      <c r="F475" s="547"/>
      <c r="G475" s="547"/>
      <c r="H475" s="547"/>
      <c r="I475" s="547"/>
      <c r="J475" s="547"/>
      <c r="K475" s="547"/>
      <c r="L475" s="547"/>
      <c r="M475" s="547"/>
      <c r="N475" s="547"/>
      <c r="O475" s="547"/>
      <c r="P475" s="547"/>
      <c r="Q475" s="547"/>
      <c r="R475" s="547"/>
      <c r="S475" s="547"/>
      <c r="T475" s="547"/>
      <c r="U475" s="547"/>
      <c r="V475" s="547"/>
      <c r="W475" s="190"/>
      <c r="X475" s="190"/>
      <c r="Y475" s="190"/>
      <c r="Z475" s="190"/>
      <c r="AA475" s="190"/>
      <c r="AB475" s="190"/>
      <c r="AC475" s="190"/>
      <c r="AD475" s="190"/>
      <c r="AE475" s="190"/>
      <c r="AF475" s="190"/>
      <c r="AG475" s="190"/>
      <c r="AH475" s="188"/>
      <c r="AI475" s="188"/>
      <c r="AJ475" s="188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88"/>
      <c r="AV475" s="302"/>
    </row>
    <row r="476" spans="1:48" ht="29.25" hidden="1" customHeight="1">
      <c r="A476" s="548" t="s">
        <v>65</v>
      </c>
      <c r="B476" s="548"/>
      <c r="C476" s="548"/>
      <c r="D476" s="548"/>
      <c r="E476" s="548"/>
      <c r="F476" s="548"/>
      <c r="G476" s="548"/>
      <c r="H476" s="548"/>
      <c r="I476" s="548"/>
      <c r="J476" s="548"/>
      <c r="K476" s="548"/>
      <c r="L476" s="548"/>
      <c r="M476" s="548"/>
      <c r="N476" s="548"/>
      <c r="O476" s="548"/>
      <c r="P476" s="548"/>
      <c r="Q476" s="548"/>
      <c r="R476" s="548"/>
      <c r="S476" s="548"/>
      <c r="T476" s="548"/>
      <c r="U476" s="548"/>
      <c r="V476" s="548"/>
      <c r="W476" s="190"/>
      <c r="X476" s="190"/>
      <c r="Y476" s="190"/>
      <c r="Z476" s="190"/>
      <c r="AA476" s="190"/>
      <c r="AB476" s="190"/>
      <c r="AC476" s="190"/>
      <c r="AD476" s="190"/>
      <c r="AE476" s="190"/>
      <c r="AF476" s="190"/>
      <c r="AG476" s="190"/>
      <c r="AH476" s="188"/>
      <c r="AI476" s="188"/>
      <c r="AJ476" s="188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  <c r="AU476" s="188"/>
      <c r="AV476" s="302"/>
    </row>
    <row r="477" spans="1:48" ht="15.75" hidden="1" customHeight="1">
      <c r="A477" s="547" t="s">
        <v>195</v>
      </c>
      <c r="B477" s="547"/>
      <c r="C477" s="547"/>
      <c r="D477" s="547"/>
      <c r="E477" s="547"/>
      <c r="F477" s="547"/>
      <c r="G477" s="547"/>
      <c r="H477" s="547"/>
      <c r="I477" s="547"/>
      <c r="J477" s="547"/>
      <c r="K477" s="547"/>
      <c r="L477" s="547"/>
      <c r="M477" s="547"/>
      <c r="N477" s="547"/>
      <c r="O477" s="547"/>
      <c r="P477" s="547"/>
      <c r="Q477" s="547"/>
      <c r="R477" s="547"/>
      <c r="S477" s="547"/>
      <c r="T477" s="547"/>
      <c r="U477" s="547"/>
      <c r="V477" s="547"/>
      <c r="W477" s="190"/>
      <c r="X477" s="190"/>
      <c r="Y477" s="190"/>
      <c r="Z477" s="190"/>
      <c r="AA477" s="190"/>
      <c r="AB477" s="190"/>
      <c r="AC477" s="190"/>
      <c r="AD477" s="190"/>
      <c r="AE477" s="190"/>
      <c r="AF477" s="190"/>
      <c r="AG477" s="190"/>
      <c r="AH477" s="188"/>
      <c r="AI477" s="188"/>
      <c r="AJ477" s="188"/>
      <c r="AK477" s="190"/>
      <c r="AL477" s="190"/>
      <c r="AM477" s="190"/>
      <c r="AN477" s="190"/>
      <c r="AO477" s="190"/>
      <c r="AP477" s="190"/>
      <c r="AQ477" s="190"/>
      <c r="AR477" s="190"/>
      <c r="AS477" s="190"/>
      <c r="AT477" s="190"/>
      <c r="AU477" s="188"/>
      <c r="AV477" s="302"/>
    </row>
    <row r="478" spans="1:48" ht="29.25" hidden="1" customHeight="1">
      <c r="A478" s="548" t="s">
        <v>65</v>
      </c>
      <c r="B478" s="548"/>
      <c r="C478" s="548"/>
      <c r="D478" s="548"/>
      <c r="E478" s="548"/>
      <c r="F478" s="548"/>
      <c r="G478" s="548"/>
      <c r="H478" s="548"/>
      <c r="I478" s="548"/>
      <c r="J478" s="548"/>
      <c r="K478" s="548"/>
      <c r="L478" s="548"/>
      <c r="M478" s="548"/>
      <c r="N478" s="548"/>
      <c r="O478" s="548"/>
      <c r="P478" s="548"/>
      <c r="Q478" s="548"/>
      <c r="R478" s="548"/>
      <c r="S478" s="548"/>
      <c r="T478" s="548"/>
      <c r="U478" s="548"/>
      <c r="V478" s="548"/>
      <c r="W478" s="190"/>
      <c r="X478" s="190"/>
      <c r="Y478" s="190"/>
      <c r="Z478" s="190"/>
      <c r="AA478" s="190"/>
      <c r="AB478" s="190"/>
      <c r="AC478" s="190"/>
      <c r="AD478" s="190"/>
      <c r="AE478" s="190"/>
      <c r="AF478" s="190"/>
      <c r="AG478" s="190"/>
      <c r="AH478" s="188"/>
      <c r="AI478" s="188"/>
      <c r="AJ478" s="188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  <c r="AU478" s="188"/>
      <c r="AV478" s="302"/>
    </row>
    <row r="479" spans="1:48" ht="21.75" hidden="1" customHeight="1">
      <c r="A479" s="549" t="s">
        <v>48</v>
      </c>
      <c r="B479" s="549"/>
      <c r="C479" s="549"/>
      <c r="D479" s="549"/>
      <c r="E479" s="549"/>
      <c r="F479" s="549"/>
      <c r="G479" s="549"/>
      <c r="H479" s="549"/>
      <c r="I479" s="549"/>
      <c r="J479" s="549"/>
      <c r="K479" s="549"/>
      <c r="L479" s="549"/>
      <c r="M479" s="549"/>
      <c r="N479" s="4"/>
      <c r="O479" s="4"/>
      <c r="P479" s="4"/>
      <c r="Q479" s="4"/>
      <c r="R479" s="424"/>
      <c r="S479" s="4"/>
      <c r="T479" s="4"/>
      <c r="U479" s="5"/>
      <c r="V479" s="5"/>
      <c r="W479" s="190"/>
      <c r="X479" s="190"/>
      <c r="Y479" s="190"/>
      <c r="Z479" s="190"/>
      <c r="AA479" s="190"/>
      <c r="AB479" s="190"/>
      <c r="AC479" s="190"/>
      <c r="AD479" s="190"/>
      <c r="AE479" s="190"/>
      <c r="AF479" s="190"/>
      <c r="AG479" s="190"/>
      <c r="AH479" s="188"/>
      <c r="AI479" s="188"/>
      <c r="AJ479" s="188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88"/>
      <c r="AV479" s="302"/>
    </row>
    <row r="480" spans="1:48" ht="17.25" hidden="1" customHeight="1">
      <c r="A480" s="542"/>
      <c r="B480" s="543"/>
      <c r="C480" s="543"/>
      <c r="D480" s="543"/>
      <c r="E480" s="543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307">
        <v>0</v>
      </c>
      <c r="S480" s="9">
        <v>0</v>
      </c>
      <c r="T480" s="9">
        <v>0</v>
      </c>
      <c r="U480" s="9">
        <f t="shared" ref="U480:U485" si="221">SUM(N480:T480)</f>
        <v>0</v>
      </c>
      <c r="V480" s="16" t="s">
        <v>3</v>
      </c>
      <c r="W480" s="93">
        <v>0</v>
      </c>
      <c r="X480" s="93">
        <v>0</v>
      </c>
      <c r="Y480" s="93">
        <v>0</v>
      </c>
      <c r="Z480" s="93">
        <v>0</v>
      </c>
      <c r="AA480" s="93">
        <v>0</v>
      </c>
      <c r="AB480" s="93">
        <v>0</v>
      </c>
      <c r="AC480" s="93">
        <v>0</v>
      </c>
      <c r="AD480" s="93">
        <v>0</v>
      </c>
      <c r="AE480" s="93">
        <v>0</v>
      </c>
      <c r="AF480" s="93">
        <v>0</v>
      </c>
      <c r="AG480" s="93">
        <v>0</v>
      </c>
      <c r="AH480" s="9">
        <v>0</v>
      </c>
      <c r="AI480" s="9">
        <v>0</v>
      </c>
      <c r="AJ480" s="9">
        <v>0</v>
      </c>
      <c r="AK480" s="93">
        <v>0</v>
      </c>
      <c r="AL480" s="93">
        <v>0</v>
      </c>
      <c r="AM480" s="93">
        <v>0</v>
      </c>
      <c r="AN480" s="93">
        <v>0</v>
      </c>
      <c r="AO480" s="93">
        <v>0</v>
      </c>
      <c r="AP480" s="93">
        <v>0</v>
      </c>
      <c r="AQ480" s="93">
        <v>0</v>
      </c>
      <c r="AR480" s="93">
        <v>0</v>
      </c>
      <c r="AS480" s="93">
        <v>0</v>
      </c>
      <c r="AT480" s="93">
        <v>0</v>
      </c>
      <c r="AU480" s="9">
        <v>0</v>
      </c>
      <c r="AV480" s="302"/>
    </row>
    <row r="481" spans="1:48" ht="17.25" hidden="1" customHeight="1">
      <c r="A481" s="542"/>
      <c r="B481" s="543"/>
      <c r="C481" s="543"/>
      <c r="D481" s="543"/>
      <c r="E481" s="543"/>
      <c r="F481" s="11"/>
      <c r="G481" s="11"/>
      <c r="H481" s="11"/>
      <c r="I481" s="11"/>
      <c r="J481" s="11"/>
      <c r="K481" s="11"/>
      <c r="L481" s="20"/>
      <c r="M481" s="20"/>
      <c r="N481" s="9">
        <v>0</v>
      </c>
      <c r="O481" s="9">
        <v>0</v>
      </c>
      <c r="P481" s="9">
        <v>0</v>
      </c>
      <c r="Q481" s="9">
        <v>0</v>
      </c>
      <c r="R481" s="307">
        <v>0</v>
      </c>
      <c r="S481" s="9">
        <v>0</v>
      </c>
      <c r="T481" s="9">
        <v>0</v>
      </c>
      <c r="U481" s="9">
        <f t="shared" si="221"/>
        <v>0</v>
      </c>
      <c r="V481" s="16" t="s">
        <v>8</v>
      </c>
      <c r="W481" s="93">
        <v>0</v>
      </c>
      <c r="X481" s="93">
        <v>0</v>
      </c>
      <c r="Y481" s="93">
        <v>0</v>
      </c>
      <c r="Z481" s="93">
        <v>0</v>
      </c>
      <c r="AA481" s="93">
        <v>0</v>
      </c>
      <c r="AB481" s="93">
        <v>0</v>
      </c>
      <c r="AC481" s="93">
        <v>0</v>
      </c>
      <c r="AD481" s="93">
        <v>0</v>
      </c>
      <c r="AE481" s="93">
        <v>0</v>
      </c>
      <c r="AF481" s="93">
        <v>0</v>
      </c>
      <c r="AG481" s="93">
        <v>0</v>
      </c>
      <c r="AH481" s="9">
        <v>0</v>
      </c>
      <c r="AI481" s="9">
        <v>0</v>
      </c>
      <c r="AJ481" s="9">
        <v>0</v>
      </c>
      <c r="AK481" s="93">
        <v>0</v>
      </c>
      <c r="AL481" s="93">
        <v>0</v>
      </c>
      <c r="AM481" s="93">
        <v>0</v>
      </c>
      <c r="AN481" s="93">
        <v>0</v>
      </c>
      <c r="AO481" s="93">
        <v>0</v>
      </c>
      <c r="AP481" s="93">
        <v>0</v>
      </c>
      <c r="AQ481" s="93">
        <v>0</v>
      </c>
      <c r="AR481" s="93">
        <v>0</v>
      </c>
      <c r="AS481" s="93">
        <v>0</v>
      </c>
      <c r="AT481" s="93">
        <v>0</v>
      </c>
      <c r="AU481" s="9">
        <v>0</v>
      </c>
      <c r="AV481" s="302"/>
    </row>
    <row r="482" spans="1:48" ht="17.25" hidden="1" customHeight="1">
      <c r="A482" s="542"/>
      <c r="B482" s="543"/>
      <c r="C482" s="543"/>
      <c r="D482" s="543"/>
      <c r="E482" s="543"/>
      <c r="F482" s="11"/>
      <c r="G482" s="11"/>
      <c r="H482" s="11"/>
      <c r="I482" s="11"/>
      <c r="J482" s="11"/>
      <c r="K482" s="11"/>
      <c r="L482" s="20"/>
      <c r="M482" s="20"/>
      <c r="N482" s="9">
        <v>0</v>
      </c>
      <c r="O482" s="9">
        <v>0</v>
      </c>
      <c r="P482" s="9">
        <v>0</v>
      </c>
      <c r="Q482" s="9">
        <v>0</v>
      </c>
      <c r="R482" s="307">
        <v>0</v>
      </c>
      <c r="S482" s="9">
        <v>0</v>
      </c>
      <c r="T482" s="9">
        <v>0</v>
      </c>
      <c r="U482" s="9">
        <f t="shared" si="221"/>
        <v>0</v>
      </c>
      <c r="V482" s="13" t="s">
        <v>50</v>
      </c>
      <c r="W482" s="93">
        <v>0</v>
      </c>
      <c r="X482" s="93">
        <v>0</v>
      </c>
      <c r="Y482" s="93">
        <v>0</v>
      </c>
      <c r="Z482" s="93">
        <v>0</v>
      </c>
      <c r="AA482" s="93">
        <v>0</v>
      </c>
      <c r="AB482" s="93">
        <v>0</v>
      </c>
      <c r="AC482" s="93">
        <v>0</v>
      </c>
      <c r="AD482" s="93">
        <v>0</v>
      </c>
      <c r="AE482" s="93">
        <v>0</v>
      </c>
      <c r="AF482" s="93">
        <v>0</v>
      </c>
      <c r="AG482" s="93">
        <v>0</v>
      </c>
      <c r="AH482" s="9">
        <v>0</v>
      </c>
      <c r="AI482" s="9">
        <v>0</v>
      </c>
      <c r="AJ482" s="9">
        <v>0</v>
      </c>
      <c r="AK482" s="93">
        <v>0</v>
      </c>
      <c r="AL482" s="93">
        <v>0</v>
      </c>
      <c r="AM482" s="93">
        <v>0</v>
      </c>
      <c r="AN482" s="93">
        <v>0</v>
      </c>
      <c r="AO482" s="93">
        <v>0</v>
      </c>
      <c r="AP482" s="93">
        <v>0</v>
      </c>
      <c r="AQ482" s="93">
        <v>0</v>
      </c>
      <c r="AR482" s="93">
        <v>0</v>
      </c>
      <c r="AS482" s="93">
        <v>0</v>
      </c>
      <c r="AT482" s="93">
        <v>0</v>
      </c>
      <c r="AU482" s="9">
        <v>0</v>
      </c>
      <c r="AV482" s="302"/>
    </row>
    <row r="483" spans="1:48" ht="17.25" hidden="1" customHeight="1">
      <c r="A483" s="542"/>
      <c r="B483" s="543"/>
      <c r="C483" s="543"/>
      <c r="D483" s="543"/>
      <c r="E483" s="543"/>
      <c r="F483" s="11"/>
      <c r="G483" s="11"/>
      <c r="H483" s="11"/>
      <c r="I483" s="11"/>
      <c r="J483" s="11"/>
      <c r="K483" s="11"/>
      <c r="L483" s="20"/>
      <c r="M483" s="20"/>
      <c r="N483" s="9">
        <v>0</v>
      </c>
      <c r="O483" s="9">
        <v>0</v>
      </c>
      <c r="P483" s="9">
        <v>0</v>
      </c>
      <c r="Q483" s="9">
        <v>0</v>
      </c>
      <c r="R483" s="307">
        <v>0</v>
      </c>
      <c r="S483" s="9">
        <v>0</v>
      </c>
      <c r="T483" s="9">
        <v>0</v>
      </c>
      <c r="U483" s="9">
        <f t="shared" si="221"/>
        <v>0</v>
      </c>
      <c r="V483" s="13" t="s">
        <v>51</v>
      </c>
      <c r="W483" s="93">
        <v>0</v>
      </c>
      <c r="X483" s="93">
        <v>0</v>
      </c>
      <c r="Y483" s="93">
        <v>0</v>
      </c>
      <c r="Z483" s="93">
        <v>0</v>
      </c>
      <c r="AA483" s="93">
        <v>0</v>
      </c>
      <c r="AB483" s="93">
        <v>0</v>
      </c>
      <c r="AC483" s="93">
        <v>0</v>
      </c>
      <c r="AD483" s="93">
        <v>0</v>
      </c>
      <c r="AE483" s="93">
        <v>0</v>
      </c>
      <c r="AF483" s="93">
        <v>0</v>
      </c>
      <c r="AG483" s="93">
        <v>0</v>
      </c>
      <c r="AH483" s="9">
        <v>0</v>
      </c>
      <c r="AI483" s="9">
        <v>0</v>
      </c>
      <c r="AJ483" s="9">
        <v>0</v>
      </c>
      <c r="AK483" s="93">
        <v>0</v>
      </c>
      <c r="AL483" s="93">
        <v>0</v>
      </c>
      <c r="AM483" s="93">
        <v>0</v>
      </c>
      <c r="AN483" s="93">
        <v>0</v>
      </c>
      <c r="AO483" s="93">
        <v>0</v>
      </c>
      <c r="AP483" s="93">
        <v>0</v>
      </c>
      <c r="AQ483" s="93">
        <v>0</v>
      </c>
      <c r="AR483" s="93">
        <v>0</v>
      </c>
      <c r="AS483" s="93">
        <v>0</v>
      </c>
      <c r="AT483" s="93">
        <v>0</v>
      </c>
      <c r="AU483" s="9">
        <v>0</v>
      </c>
      <c r="AV483" s="302"/>
    </row>
    <row r="484" spans="1:48" ht="17.25" hidden="1" customHeight="1">
      <c r="A484" s="18"/>
      <c r="B484" s="19"/>
      <c r="C484" s="357"/>
      <c r="D484" s="19"/>
      <c r="E484" s="19"/>
      <c r="F484" s="11"/>
      <c r="G484" s="11"/>
      <c r="H484" s="11"/>
      <c r="I484" s="11"/>
      <c r="J484" s="11"/>
      <c r="K484" s="11"/>
      <c r="L484" s="20"/>
      <c r="M484" s="20"/>
      <c r="N484" s="9">
        <v>0</v>
      </c>
      <c r="O484" s="9">
        <v>0</v>
      </c>
      <c r="P484" s="9">
        <v>0</v>
      </c>
      <c r="Q484" s="9">
        <v>0</v>
      </c>
      <c r="R484" s="307">
        <v>0</v>
      </c>
      <c r="S484" s="9">
        <v>0</v>
      </c>
      <c r="T484" s="9">
        <v>0</v>
      </c>
      <c r="U484" s="9">
        <f t="shared" si="221"/>
        <v>0</v>
      </c>
      <c r="V484" s="13" t="s">
        <v>52</v>
      </c>
      <c r="W484" s="93">
        <v>0</v>
      </c>
      <c r="X484" s="93">
        <v>0</v>
      </c>
      <c r="Y484" s="93">
        <v>0</v>
      </c>
      <c r="Z484" s="93">
        <v>0</v>
      </c>
      <c r="AA484" s="93">
        <v>0</v>
      </c>
      <c r="AB484" s="93">
        <v>0</v>
      </c>
      <c r="AC484" s="93">
        <v>0</v>
      </c>
      <c r="AD484" s="93">
        <v>0</v>
      </c>
      <c r="AE484" s="93">
        <v>0</v>
      </c>
      <c r="AF484" s="93">
        <v>0</v>
      </c>
      <c r="AG484" s="93">
        <v>0</v>
      </c>
      <c r="AH484" s="9">
        <v>0</v>
      </c>
      <c r="AI484" s="9">
        <v>0</v>
      </c>
      <c r="AJ484" s="9">
        <v>0</v>
      </c>
      <c r="AK484" s="93">
        <v>0</v>
      </c>
      <c r="AL484" s="93">
        <v>0</v>
      </c>
      <c r="AM484" s="93">
        <v>0</v>
      </c>
      <c r="AN484" s="93">
        <v>0</v>
      </c>
      <c r="AO484" s="93">
        <v>0</v>
      </c>
      <c r="AP484" s="93">
        <v>0</v>
      </c>
      <c r="AQ484" s="93">
        <v>0</v>
      </c>
      <c r="AR484" s="93">
        <v>0</v>
      </c>
      <c r="AS484" s="93">
        <v>0</v>
      </c>
      <c r="AT484" s="93">
        <v>0</v>
      </c>
      <c r="AU484" s="9">
        <v>0</v>
      </c>
      <c r="AV484" s="302"/>
    </row>
    <row r="485" spans="1:48" ht="17.25" hidden="1" customHeight="1">
      <c r="A485" s="542"/>
      <c r="B485" s="543"/>
      <c r="C485" s="543"/>
      <c r="D485" s="543"/>
      <c r="E485" s="543"/>
      <c r="F485" s="11"/>
      <c r="G485" s="11"/>
      <c r="H485" s="11"/>
      <c r="I485" s="11"/>
      <c r="J485" s="11"/>
      <c r="K485" s="11"/>
      <c r="L485" s="9">
        <f>L473</f>
        <v>0</v>
      </c>
      <c r="M485" s="9">
        <f>M473</f>
        <v>0</v>
      </c>
      <c r="N485" s="230">
        <v>0</v>
      </c>
      <c r="O485" s="230">
        <v>0</v>
      </c>
      <c r="P485" s="230">
        <v>0</v>
      </c>
      <c r="Q485" s="230">
        <v>0</v>
      </c>
      <c r="R485" s="423">
        <v>0</v>
      </c>
      <c r="S485" s="230">
        <v>0</v>
      </c>
      <c r="T485" s="230">
        <v>0</v>
      </c>
      <c r="U485" s="231">
        <f t="shared" si="221"/>
        <v>0</v>
      </c>
      <c r="V485" s="231" t="s">
        <v>11</v>
      </c>
      <c r="W485" s="193">
        <v>0</v>
      </c>
      <c r="X485" s="193">
        <v>0</v>
      </c>
      <c r="Y485" s="193">
        <v>0</v>
      </c>
      <c r="Z485" s="193">
        <v>0</v>
      </c>
      <c r="AA485" s="193">
        <v>0</v>
      </c>
      <c r="AB485" s="193">
        <v>0</v>
      </c>
      <c r="AC485" s="193">
        <v>0</v>
      </c>
      <c r="AD485" s="193">
        <v>0</v>
      </c>
      <c r="AE485" s="193">
        <v>0</v>
      </c>
      <c r="AF485" s="193">
        <v>0</v>
      </c>
      <c r="AG485" s="193">
        <v>0</v>
      </c>
      <c r="AH485" s="230">
        <v>0</v>
      </c>
      <c r="AI485" s="230">
        <v>0</v>
      </c>
      <c r="AJ485" s="230">
        <v>0</v>
      </c>
      <c r="AK485" s="193">
        <v>0</v>
      </c>
      <c r="AL485" s="193">
        <v>0</v>
      </c>
      <c r="AM485" s="193">
        <v>0</v>
      </c>
      <c r="AN485" s="193">
        <v>0</v>
      </c>
      <c r="AO485" s="193">
        <v>0</v>
      </c>
      <c r="AP485" s="193">
        <v>0</v>
      </c>
      <c r="AQ485" s="193">
        <v>0</v>
      </c>
      <c r="AR485" s="193">
        <v>0</v>
      </c>
      <c r="AS485" s="193">
        <v>0</v>
      </c>
      <c r="AT485" s="193">
        <v>0</v>
      </c>
      <c r="AU485" s="230">
        <v>0</v>
      </c>
      <c r="AV485" s="328"/>
    </row>
    <row r="486" spans="1:48" ht="15.75" hidden="1" customHeight="1">
      <c r="A486" s="459" t="s">
        <v>876</v>
      </c>
      <c r="B486" s="460"/>
      <c r="C486" s="460"/>
      <c r="D486" s="460"/>
      <c r="E486" s="460"/>
      <c r="F486" s="460"/>
      <c r="G486" s="460"/>
      <c r="H486" s="460"/>
      <c r="I486" s="460"/>
      <c r="J486" s="460"/>
      <c r="K486" s="460"/>
      <c r="L486" s="460"/>
      <c r="M486" s="460"/>
      <c r="N486" s="460"/>
      <c r="O486" s="460"/>
      <c r="P486" s="460"/>
      <c r="Q486" s="460"/>
      <c r="R486" s="460"/>
      <c r="S486" s="460"/>
      <c r="T486" s="460"/>
      <c r="U486" s="460"/>
      <c r="V486" s="460"/>
      <c r="W486" s="461"/>
      <c r="X486" s="461"/>
      <c r="Y486" s="461"/>
      <c r="Z486" s="461"/>
      <c r="AA486" s="461"/>
      <c r="AB486" s="461"/>
      <c r="AC486" s="461"/>
      <c r="AD486" s="461"/>
      <c r="AE486" s="461"/>
      <c r="AF486" s="461"/>
      <c r="AG486" s="461"/>
      <c r="AH486" s="461"/>
      <c r="AI486" s="461"/>
      <c r="AJ486" s="461"/>
      <c r="AK486" s="461"/>
      <c r="AL486" s="461"/>
      <c r="AM486" s="461"/>
      <c r="AN486" s="461"/>
      <c r="AO486" s="461"/>
      <c r="AP486" s="461"/>
      <c r="AQ486" s="461"/>
      <c r="AR486" s="461"/>
      <c r="AS486" s="461"/>
      <c r="AT486" s="461"/>
      <c r="AU486" s="461"/>
      <c r="AV486" s="462"/>
    </row>
    <row r="487" spans="1:48" ht="15.75" hidden="1" customHeight="1">
      <c r="A487" s="467" t="s">
        <v>196</v>
      </c>
      <c r="B487" s="468"/>
      <c r="C487" s="468"/>
      <c r="D487" s="468"/>
      <c r="E487" s="468"/>
      <c r="F487" s="468"/>
      <c r="G487" s="468"/>
      <c r="H487" s="468"/>
      <c r="I487" s="468"/>
      <c r="J487" s="468"/>
      <c r="K487" s="468"/>
      <c r="L487" s="468"/>
      <c r="M487" s="468"/>
      <c r="N487" s="468"/>
      <c r="O487" s="468"/>
      <c r="P487" s="468"/>
      <c r="Q487" s="468"/>
      <c r="R487" s="468"/>
      <c r="S487" s="468"/>
      <c r="T487" s="468"/>
      <c r="U487" s="468"/>
      <c r="V487" s="468"/>
      <c r="W487" s="469"/>
      <c r="X487" s="469"/>
      <c r="Y487" s="469"/>
      <c r="Z487" s="469"/>
      <c r="AA487" s="469"/>
      <c r="AB487" s="469"/>
      <c r="AC487" s="469"/>
      <c r="AD487" s="469"/>
      <c r="AE487" s="469"/>
      <c r="AF487" s="469"/>
      <c r="AG487" s="469"/>
      <c r="AH487" s="469"/>
      <c r="AI487" s="469"/>
      <c r="AJ487" s="469"/>
      <c r="AK487" s="469"/>
      <c r="AL487" s="469"/>
      <c r="AM487" s="469"/>
      <c r="AN487" s="469"/>
      <c r="AO487" s="469"/>
      <c r="AP487" s="469"/>
      <c r="AQ487" s="469"/>
      <c r="AR487" s="469"/>
      <c r="AS487" s="469"/>
      <c r="AT487" s="469"/>
      <c r="AU487" s="469"/>
      <c r="AV487" s="470"/>
    </row>
    <row r="488" spans="1:48" ht="19.5" customHeight="1">
      <c r="A488" s="525"/>
      <c r="B488" s="474" t="s">
        <v>357</v>
      </c>
      <c r="C488" s="656" t="s">
        <v>360</v>
      </c>
      <c r="D488" s="474" t="s">
        <v>275</v>
      </c>
      <c r="E488" s="474" t="s">
        <v>361</v>
      </c>
      <c r="F488" s="6" t="s">
        <v>18</v>
      </c>
      <c r="G488" s="6" t="s">
        <v>20</v>
      </c>
      <c r="H488" s="6" t="s">
        <v>297</v>
      </c>
      <c r="I488" s="6" t="s">
        <v>297</v>
      </c>
      <c r="J488" s="517">
        <v>2023</v>
      </c>
      <c r="K488" s="517">
        <v>2023</v>
      </c>
      <c r="L488" s="515">
        <v>5.3825500000000002</v>
      </c>
      <c r="M488" s="515">
        <f t="shared" ref="M488" si="222">R494+S494+T493</f>
        <v>0</v>
      </c>
      <c r="N488" s="5">
        <v>0</v>
      </c>
      <c r="O488" s="5">
        <v>0</v>
      </c>
      <c r="P488" s="5">
        <v>0</v>
      </c>
      <c r="Q488" s="5">
        <v>0</v>
      </c>
      <c r="R488" s="46">
        <v>0</v>
      </c>
      <c r="S488" s="5">
        <v>0</v>
      </c>
      <c r="T488" s="5">
        <v>0</v>
      </c>
      <c r="U488" s="5">
        <f t="shared" ref="U488:U508" si="223">SUM(N488:T488)</f>
        <v>0</v>
      </c>
      <c r="V488" s="7" t="s">
        <v>3</v>
      </c>
      <c r="W488" s="93">
        <v>0</v>
      </c>
      <c r="X488" s="9">
        <f>X489</f>
        <v>0</v>
      </c>
      <c r="Y488" s="9">
        <f t="shared" ref="Y488:AT488" si="224">Y489</f>
        <v>0</v>
      </c>
      <c r="Z488" s="9">
        <f t="shared" si="224"/>
        <v>0</v>
      </c>
      <c r="AA488" s="9">
        <f t="shared" si="224"/>
        <v>0</v>
      </c>
      <c r="AB488" s="9">
        <f t="shared" si="224"/>
        <v>0</v>
      </c>
      <c r="AC488" s="9">
        <f t="shared" si="224"/>
        <v>0</v>
      </c>
      <c r="AD488" s="9">
        <f t="shared" si="224"/>
        <v>0</v>
      </c>
      <c r="AE488" s="9">
        <f t="shared" si="224"/>
        <v>0</v>
      </c>
      <c r="AF488" s="9">
        <f t="shared" si="224"/>
        <v>86.39667</v>
      </c>
      <c r="AG488" s="9">
        <f t="shared" si="224"/>
        <v>0</v>
      </c>
      <c r="AH488" s="93">
        <f t="shared" si="224"/>
        <v>0</v>
      </c>
      <c r="AI488" s="93">
        <f t="shared" si="224"/>
        <v>0</v>
      </c>
      <c r="AJ488" s="93">
        <f t="shared" si="224"/>
        <v>0</v>
      </c>
      <c r="AK488" s="93">
        <f t="shared" si="224"/>
        <v>86.39667</v>
      </c>
      <c r="AL488" s="93">
        <f t="shared" si="224"/>
        <v>0</v>
      </c>
      <c r="AM488" s="93">
        <f t="shared" si="224"/>
        <v>0</v>
      </c>
      <c r="AN488" s="93">
        <f t="shared" si="224"/>
        <v>0</v>
      </c>
      <c r="AO488" s="93">
        <f t="shared" si="224"/>
        <v>0</v>
      </c>
      <c r="AP488" s="93">
        <f t="shared" si="224"/>
        <v>0</v>
      </c>
      <c r="AQ488" s="93">
        <f t="shared" si="224"/>
        <v>0</v>
      </c>
      <c r="AR488" s="93">
        <f t="shared" si="224"/>
        <v>0</v>
      </c>
      <c r="AS488" s="93">
        <f t="shared" si="224"/>
        <v>0</v>
      </c>
      <c r="AT488" s="93">
        <f t="shared" si="224"/>
        <v>0</v>
      </c>
      <c r="AU488" s="5">
        <v>0</v>
      </c>
      <c r="AV488" s="302"/>
    </row>
    <row r="489" spans="1:48" s="275" customFormat="1" ht="30" hidden="1" customHeight="1">
      <c r="A489" s="526"/>
      <c r="B489" s="474"/>
      <c r="C489" s="656"/>
      <c r="D489" s="474"/>
      <c r="E489" s="474"/>
      <c r="F489" s="272"/>
      <c r="G489" s="272"/>
      <c r="H489" s="272"/>
      <c r="I489" s="272"/>
      <c r="J489" s="517"/>
      <c r="K489" s="517"/>
      <c r="L489" s="515"/>
      <c r="M489" s="515"/>
      <c r="N489" s="273"/>
      <c r="O489" s="273"/>
      <c r="P489" s="273"/>
      <c r="Q489" s="273"/>
      <c r="R489" s="416"/>
      <c r="S489" s="273"/>
      <c r="T489" s="273"/>
      <c r="U489" s="273"/>
      <c r="V489" s="279" t="s">
        <v>995</v>
      </c>
      <c r="W489" s="274"/>
      <c r="X489" s="277">
        <v>0</v>
      </c>
      <c r="Y489" s="277"/>
      <c r="Z489" s="277"/>
      <c r="AA489" s="277"/>
      <c r="AB489" s="277"/>
      <c r="AC489" s="277"/>
      <c r="AD489" s="277"/>
      <c r="AE489" s="277"/>
      <c r="AF489" s="277">
        <v>86.39667</v>
      </c>
      <c r="AG489" s="277">
        <v>0</v>
      </c>
      <c r="AH489" s="273"/>
      <c r="AI489" s="273"/>
      <c r="AJ489" s="273"/>
      <c r="AK489" s="274">
        <v>86.39667</v>
      </c>
      <c r="AL489" s="274"/>
      <c r="AM489" s="274"/>
      <c r="AN489" s="274"/>
      <c r="AO489" s="274"/>
      <c r="AP489" s="274"/>
      <c r="AQ489" s="274"/>
      <c r="AR489" s="274"/>
      <c r="AS489" s="274"/>
      <c r="AT489" s="274"/>
      <c r="AU489" s="273"/>
      <c r="AV489" s="330"/>
    </row>
    <row r="490" spans="1:48" ht="19.5" customHeight="1">
      <c r="A490" s="526"/>
      <c r="B490" s="474"/>
      <c r="C490" s="656"/>
      <c r="D490" s="474"/>
      <c r="E490" s="474"/>
      <c r="F490" s="6" t="s">
        <v>19</v>
      </c>
      <c r="G490" s="6" t="s">
        <v>22</v>
      </c>
      <c r="H490" s="6" t="s">
        <v>297</v>
      </c>
      <c r="I490" s="6" t="s">
        <v>297</v>
      </c>
      <c r="J490" s="517"/>
      <c r="K490" s="517"/>
      <c r="L490" s="515"/>
      <c r="M490" s="515"/>
      <c r="N490" s="5">
        <v>0</v>
      </c>
      <c r="O490" s="5">
        <v>0</v>
      </c>
      <c r="P490" s="5">
        <v>0</v>
      </c>
      <c r="Q490" s="5">
        <v>0</v>
      </c>
      <c r="R490" s="46">
        <v>0</v>
      </c>
      <c r="S490" s="5">
        <v>0</v>
      </c>
      <c r="T490" s="5">
        <v>0</v>
      </c>
      <c r="U490" s="5">
        <f t="shared" si="223"/>
        <v>0</v>
      </c>
      <c r="V490" s="5" t="s">
        <v>8</v>
      </c>
      <c r="W490" s="93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5">
        <v>0</v>
      </c>
      <c r="AI490" s="5">
        <v>0</v>
      </c>
      <c r="AJ490" s="5">
        <v>0</v>
      </c>
      <c r="AK490" s="93">
        <v>0</v>
      </c>
      <c r="AL490" s="93">
        <v>0</v>
      </c>
      <c r="AM490" s="93">
        <v>0</v>
      </c>
      <c r="AN490" s="93">
        <v>0</v>
      </c>
      <c r="AO490" s="93">
        <v>0</v>
      </c>
      <c r="AP490" s="93">
        <v>0</v>
      </c>
      <c r="AQ490" s="93">
        <v>0</v>
      </c>
      <c r="AR490" s="93">
        <v>0</v>
      </c>
      <c r="AS490" s="93">
        <v>0</v>
      </c>
      <c r="AT490" s="93">
        <v>0</v>
      </c>
      <c r="AU490" s="5">
        <v>0</v>
      </c>
      <c r="AV490" s="302"/>
    </row>
    <row r="491" spans="1:48" ht="19.5" customHeight="1">
      <c r="A491" s="526"/>
      <c r="B491" s="474"/>
      <c r="C491" s="656"/>
      <c r="D491" s="474"/>
      <c r="E491" s="474"/>
      <c r="F491" s="476" t="s">
        <v>39</v>
      </c>
      <c r="G491" s="476" t="s">
        <v>21</v>
      </c>
      <c r="H491" s="476" t="s">
        <v>297</v>
      </c>
      <c r="I491" s="476" t="s">
        <v>297</v>
      </c>
      <c r="J491" s="517"/>
      <c r="K491" s="517"/>
      <c r="L491" s="515"/>
      <c r="M491" s="515"/>
      <c r="N491" s="5">
        <v>0</v>
      </c>
      <c r="O491" s="5">
        <v>0</v>
      </c>
      <c r="P491" s="5">
        <v>0</v>
      </c>
      <c r="Q491" s="5">
        <v>0</v>
      </c>
      <c r="R491" s="46">
        <v>0</v>
      </c>
      <c r="S491" s="5">
        <v>0</v>
      </c>
      <c r="T491" s="5">
        <v>0</v>
      </c>
      <c r="U491" s="5">
        <f t="shared" si="223"/>
        <v>0</v>
      </c>
      <c r="V491" s="7" t="s">
        <v>50</v>
      </c>
      <c r="W491" s="93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5">
        <v>0</v>
      </c>
      <c r="AI491" s="5">
        <v>0</v>
      </c>
      <c r="AJ491" s="5">
        <v>0</v>
      </c>
      <c r="AK491" s="93">
        <v>0</v>
      </c>
      <c r="AL491" s="93">
        <v>0</v>
      </c>
      <c r="AM491" s="93">
        <v>0</v>
      </c>
      <c r="AN491" s="93">
        <v>0</v>
      </c>
      <c r="AO491" s="93">
        <v>0</v>
      </c>
      <c r="AP491" s="93">
        <v>0</v>
      </c>
      <c r="AQ491" s="93">
        <v>0</v>
      </c>
      <c r="AR491" s="93">
        <v>0</v>
      </c>
      <c r="AS491" s="93">
        <v>0</v>
      </c>
      <c r="AT491" s="93">
        <v>0</v>
      </c>
      <c r="AU491" s="5">
        <v>0</v>
      </c>
      <c r="AV491" s="302"/>
    </row>
    <row r="492" spans="1:48" ht="19.5" customHeight="1">
      <c r="A492" s="526"/>
      <c r="B492" s="474"/>
      <c r="C492" s="656"/>
      <c r="D492" s="474"/>
      <c r="E492" s="474"/>
      <c r="F492" s="476"/>
      <c r="G492" s="476"/>
      <c r="H492" s="476"/>
      <c r="I492" s="476"/>
      <c r="J492" s="517"/>
      <c r="K492" s="517"/>
      <c r="L492" s="515"/>
      <c r="M492" s="515"/>
      <c r="N492" s="5">
        <v>0</v>
      </c>
      <c r="O492" s="5">
        <v>0</v>
      </c>
      <c r="P492" s="5">
        <v>0</v>
      </c>
      <c r="Q492" s="5">
        <v>0</v>
      </c>
      <c r="R492" s="46">
        <v>0</v>
      </c>
      <c r="S492" s="5">
        <v>0</v>
      </c>
      <c r="T492" s="5">
        <v>0</v>
      </c>
      <c r="U492" s="5">
        <f t="shared" si="223"/>
        <v>0</v>
      </c>
      <c r="V492" s="7" t="s">
        <v>51</v>
      </c>
      <c r="W492" s="93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9">
        <v>0</v>
      </c>
      <c r="AH492" s="5">
        <v>0</v>
      </c>
      <c r="AI492" s="5">
        <v>0</v>
      </c>
      <c r="AJ492" s="5">
        <v>0</v>
      </c>
      <c r="AK492" s="93">
        <v>0</v>
      </c>
      <c r="AL492" s="93">
        <v>0</v>
      </c>
      <c r="AM492" s="93">
        <v>0</v>
      </c>
      <c r="AN492" s="93">
        <v>0</v>
      </c>
      <c r="AO492" s="93">
        <v>0</v>
      </c>
      <c r="AP492" s="93">
        <v>0</v>
      </c>
      <c r="AQ492" s="93">
        <v>0</v>
      </c>
      <c r="AR492" s="93">
        <v>0</v>
      </c>
      <c r="AS492" s="93">
        <v>0</v>
      </c>
      <c r="AT492" s="93">
        <v>0</v>
      </c>
      <c r="AU492" s="5">
        <v>0</v>
      </c>
      <c r="AV492" s="302"/>
    </row>
    <row r="493" spans="1:48" ht="18" customHeight="1">
      <c r="A493" s="526"/>
      <c r="B493" s="474"/>
      <c r="C493" s="656"/>
      <c r="D493" s="474"/>
      <c r="E493" s="474"/>
      <c r="F493" s="476"/>
      <c r="G493" s="476"/>
      <c r="H493" s="476"/>
      <c r="I493" s="476"/>
      <c r="J493" s="517"/>
      <c r="K493" s="517"/>
      <c r="L493" s="515"/>
      <c r="M493" s="515"/>
      <c r="N493" s="5">
        <v>0</v>
      </c>
      <c r="O493" s="5">
        <v>0</v>
      </c>
      <c r="P493" s="5">
        <v>0</v>
      </c>
      <c r="Q493" s="5">
        <v>0</v>
      </c>
      <c r="R493" s="46">
        <v>0</v>
      </c>
      <c r="S493" s="5">
        <v>0</v>
      </c>
      <c r="T493" s="5">
        <v>0</v>
      </c>
      <c r="U493" s="5">
        <f t="shared" si="223"/>
        <v>0</v>
      </c>
      <c r="V493" s="7" t="s">
        <v>52</v>
      </c>
      <c r="W493" s="93">
        <v>0</v>
      </c>
      <c r="X493" s="9">
        <v>0</v>
      </c>
      <c r="Y493" s="9">
        <v>0</v>
      </c>
      <c r="Z493" s="9">
        <v>0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5">
        <v>0</v>
      </c>
      <c r="AI493" s="5">
        <v>0</v>
      </c>
      <c r="AJ493" s="5">
        <v>0</v>
      </c>
      <c r="AK493" s="93">
        <v>0</v>
      </c>
      <c r="AL493" s="93">
        <v>0</v>
      </c>
      <c r="AM493" s="93">
        <v>0</v>
      </c>
      <c r="AN493" s="93">
        <v>0</v>
      </c>
      <c r="AO493" s="93">
        <v>0</v>
      </c>
      <c r="AP493" s="93">
        <v>0</v>
      </c>
      <c r="AQ493" s="93">
        <v>0</v>
      </c>
      <c r="AR493" s="93">
        <v>0</v>
      </c>
      <c r="AS493" s="93">
        <v>0</v>
      </c>
      <c r="AT493" s="93">
        <v>0</v>
      </c>
      <c r="AU493" s="5">
        <v>0</v>
      </c>
      <c r="AV493" s="302"/>
    </row>
    <row r="494" spans="1:48" ht="17.25" customHeight="1">
      <c r="A494" s="527"/>
      <c r="B494" s="474"/>
      <c r="C494" s="656"/>
      <c r="D494" s="474"/>
      <c r="E494" s="474"/>
      <c r="F494" s="476"/>
      <c r="G494" s="476"/>
      <c r="H494" s="476"/>
      <c r="I494" s="476"/>
      <c r="J494" s="517"/>
      <c r="K494" s="517"/>
      <c r="L494" s="515"/>
      <c r="M494" s="515"/>
      <c r="N494" s="230">
        <f t="shared" ref="N494:T494" si="225">SUM(N488:N493)</f>
        <v>0</v>
      </c>
      <c r="O494" s="230">
        <f t="shared" si="225"/>
        <v>0</v>
      </c>
      <c r="P494" s="230">
        <f t="shared" si="225"/>
        <v>0</v>
      </c>
      <c r="Q494" s="230">
        <f t="shared" si="225"/>
        <v>0</v>
      </c>
      <c r="R494" s="423">
        <f t="shared" si="225"/>
        <v>0</v>
      </c>
      <c r="S494" s="230">
        <f t="shared" si="225"/>
        <v>0</v>
      </c>
      <c r="T494" s="230">
        <f t="shared" si="225"/>
        <v>0</v>
      </c>
      <c r="U494" s="231">
        <f t="shared" si="223"/>
        <v>0</v>
      </c>
      <c r="V494" s="231" t="s">
        <v>11</v>
      </c>
      <c r="W494" s="193">
        <f t="shared" ref="W494:AU494" si="226">SUM(W488:W493)</f>
        <v>0</v>
      </c>
      <c r="X494" s="175">
        <f>X488</f>
        <v>0</v>
      </c>
      <c r="Y494" s="175">
        <f t="shared" ref="Y494:AS494" si="227">Y488</f>
        <v>0</v>
      </c>
      <c r="Z494" s="175">
        <f t="shared" si="227"/>
        <v>0</v>
      </c>
      <c r="AA494" s="175">
        <f t="shared" si="227"/>
        <v>0</v>
      </c>
      <c r="AB494" s="175">
        <f t="shared" si="227"/>
        <v>0</v>
      </c>
      <c r="AC494" s="175">
        <f t="shared" si="227"/>
        <v>0</v>
      </c>
      <c r="AD494" s="175">
        <f t="shared" si="227"/>
        <v>0</v>
      </c>
      <c r="AE494" s="175">
        <f t="shared" si="227"/>
        <v>0</v>
      </c>
      <c r="AF494" s="175">
        <f t="shared" si="227"/>
        <v>86.39667</v>
      </c>
      <c r="AG494" s="175">
        <f t="shared" si="227"/>
        <v>0</v>
      </c>
      <c r="AH494" s="193">
        <f t="shared" si="227"/>
        <v>0</v>
      </c>
      <c r="AI494" s="193">
        <f t="shared" si="227"/>
        <v>0</v>
      </c>
      <c r="AJ494" s="193">
        <f t="shared" si="227"/>
        <v>0</v>
      </c>
      <c r="AK494" s="193">
        <f t="shared" si="227"/>
        <v>86.39667</v>
      </c>
      <c r="AL494" s="193">
        <f t="shared" si="227"/>
        <v>0</v>
      </c>
      <c r="AM494" s="193">
        <f t="shared" si="227"/>
        <v>0</v>
      </c>
      <c r="AN494" s="193">
        <f t="shared" si="227"/>
        <v>0</v>
      </c>
      <c r="AO494" s="193">
        <f t="shared" si="227"/>
        <v>0</v>
      </c>
      <c r="AP494" s="193">
        <f t="shared" si="227"/>
        <v>0</v>
      </c>
      <c r="AQ494" s="193">
        <f t="shared" si="227"/>
        <v>0</v>
      </c>
      <c r="AR494" s="193">
        <f t="shared" si="227"/>
        <v>0</v>
      </c>
      <c r="AS494" s="193">
        <f t="shared" si="227"/>
        <v>0</v>
      </c>
      <c r="AT494" s="193">
        <f t="shared" si="226"/>
        <v>0</v>
      </c>
      <c r="AU494" s="230">
        <f t="shared" si="226"/>
        <v>0</v>
      </c>
      <c r="AV494" s="328"/>
    </row>
    <row r="495" spans="1:48" ht="19.5" customHeight="1">
      <c r="A495" s="525"/>
      <c r="B495" s="474" t="s">
        <v>358</v>
      </c>
      <c r="C495" s="656" t="s">
        <v>362</v>
      </c>
      <c r="D495" s="474" t="s">
        <v>275</v>
      </c>
      <c r="E495" s="474" t="s">
        <v>363</v>
      </c>
      <c r="F495" s="6" t="s">
        <v>18</v>
      </c>
      <c r="G495" s="6" t="s">
        <v>20</v>
      </c>
      <c r="H495" s="6" t="s">
        <v>297</v>
      </c>
      <c r="I495" s="6" t="s">
        <v>297</v>
      </c>
      <c r="J495" s="517">
        <v>2023</v>
      </c>
      <c r="K495" s="517">
        <v>2023</v>
      </c>
      <c r="L495" s="515">
        <v>10.92723</v>
      </c>
      <c r="M495" s="515">
        <f t="shared" ref="M495" si="228">R501+S501+T500</f>
        <v>0</v>
      </c>
      <c r="N495" s="5">
        <v>0</v>
      </c>
      <c r="O495" s="5">
        <v>0</v>
      </c>
      <c r="P495" s="5">
        <v>0</v>
      </c>
      <c r="Q495" s="5">
        <v>0</v>
      </c>
      <c r="R495" s="46">
        <v>0</v>
      </c>
      <c r="S495" s="5">
        <v>0</v>
      </c>
      <c r="T495" s="5">
        <v>0</v>
      </c>
      <c r="U495" s="5">
        <f t="shared" si="223"/>
        <v>0</v>
      </c>
      <c r="V495" s="7" t="s">
        <v>3</v>
      </c>
      <c r="W495" s="93">
        <v>0</v>
      </c>
      <c r="X495" s="9">
        <f>X496</f>
        <v>0</v>
      </c>
      <c r="Y495" s="9">
        <f t="shared" ref="Y495:AP495" si="229">Y496</f>
        <v>0</v>
      </c>
      <c r="Z495" s="9">
        <f t="shared" si="229"/>
        <v>0</v>
      </c>
      <c r="AA495" s="9">
        <f t="shared" si="229"/>
        <v>0</v>
      </c>
      <c r="AB495" s="9">
        <f t="shared" si="229"/>
        <v>0</v>
      </c>
      <c r="AC495" s="9">
        <f t="shared" si="229"/>
        <v>0</v>
      </c>
      <c r="AD495" s="9">
        <f t="shared" si="229"/>
        <v>0</v>
      </c>
      <c r="AE495" s="9">
        <f t="shared" si="229"/>
        <v>0</v>
      </c>
      <c r="AF495" s="9">
        <f t="shared" si="229"/>
        <v>106.61417</v>
      </c>
      <c r="AG495" s="9">
        <f t="shared" si="229"/>
        <v>0</v>
      </c>
      <c r="AH495" s="93">
        <f t="shared" si="229"/>
        <v>0</v>
      </c>
      <c r="AI495" s="93">
        <f t="shared" si="229"/>
        <v>0</v>
      </c>
      <c r="AJ495" s="93">
        <f t="shared" si="229"/>
        <v>0</v>
      </c>
      <c r="AK495" s="93">
        <f t="shared" si="229"/>
        <v>106.61417</v>
      </c>
      <c r="AL495" s="93">
        <f t="shared" si="229"/>
        <v>0</v>
      </c>
      <c r="AM495" s="93">
        <f t="shared" si="229"/>
        <v>0</v>
      </c>
      <c r="AN495" s="93">
        <f t="shared" si="229"/>
        <v>0</v>
      </c>
      <c r="AO495" s="93">
        <f t="shared" si="229"/>
        <v>0</v>
      </c>
      <c r="AP495" s="93">
        <f t="shared" si="229"/>
        <v>0</v>
      </c>
      <c r="AQ495" s="93">
        <v>0</v>
      </c>
      <c r="AR495" s="93">
        <v>0</v>
      </c>
      <c r="AS495" s="93">
        <v>0</v>
      </c>
      <c r="AT495" s="93">
        <v>0</v>
      </c>
      <c r="AU495" s="5">
        <v>0</v>
      </c>
      <c r="AV495" s="302"/>
    </row>
    <row r="496" spans="1:48" ht="28.5" hidden="1" customHeight="1">
      <c r="A496" s="526"/>
      <c r="B496" s="474"/>
      <c r="C496" s="656"/>
      <c r="D496" s="474"/>
      <c r="E496" s="474"/>
      <c r="F496" s="6"/>
      <c r="G496" s="6"/>
      <c r="H496" s="6"/>
      <c r="I496" s="6"/>
      <c r="J496" s="517"/>
      <c r="K496" s="517"/>
      <c r="L496" s="515"/>
      <c r="M496" s="515"/>
      <c r="N496" s="5"/>
      <c r="O496" s="5"/>
      <c r="P496" s="5"/>
      <c r="Q496" s="5"/>
      <c r="R496" s="46"/>
      <c r="S496" s="5"/>
      <c r="T496" s="5"/>
      <c r="U496" s="5"/>
      <c r="V496" s="279" t="s">
        <v>995</v>
      </c>
      <c r="W496" s="274"/>
      <c r="X496" s="277">
        <v>0</v>
      </c>
      <c r="Y496" s="277"/>
      <c r="Z496" s="277"/>
      <c r="AA496" s="277"/>
      <c r="AB496" s="277"/>
      <c r="AC496" s="277"/>
      <c r="AD496" s="277"/>
      <c r="AE496" s="277"/>
      <c r="AF496" s="277">
        <v>106.61417</v>
      </c>
      <c r="AG496" s="277">
        <v>0</v>
      </c>
      <c r="AH496" s="273"/>
      <c r="AI496" s="273"/>
      <c r="AJ496" s="273"/>
      <c r="AK496" s="274">
        <v>106.61417</v>
      </c>
      <c r="AL496" s="274"/>
      <c r="AM496" s="274"/>
      <c r="AN496" s="274"/>
      <c r="AO496" s="274"/>
      <c r="AP496" s="274"/>
      <c r="AQ496" s="93"/>
      <c r="AR496" s="93"/>
      <c r="AS496" s="93"/>
      <c r="AT496" s="93"/>
      <c r="AU496" s="5"/>
      <c r="AV496" s="302"/>
    </row>
    <row r="497" spans="1:48" ht="19.5" customHeight="1">
      <c r="A497" s="526"/>
      <c r="B497" s="474"/>
      <c r="C497" s="656"/>
      <c r="D497" s="474"/>
      <c r="E497" s="474"/>
      <c r="F497" s="6" t="s">
        <v>19</v>
      </c>
      <c r="G497" s="6" t="s">
        <v>22</v>
      </c>
      <c r="H497" s="6" t="s">
        <v>297</v>
      </c>
      <c r="I497" s="6" t="s">
        <v>297</v>
      </c>
      <c r="J497" s="517"/>
      <c r="K497" s="517"/>
      <c r="L497" s="515"/>
      <c r="M497" s="515"/>
      <c r="N497" s="5">
        <v>0</v>
      </c>
      <c r="O497" s="5">
        <v>0</v>
      </c>
      <c r="P497" s="5">
        <v>0</v>
      </c>
      <c r="Q497" s="5">
        <v>0</v>
      </c>
      <c r="R497" s="46">
        <v>0</v>
      </c>
      <c r="S497" s="5">
        <v>0</v>
      </c>
      <c r="T497" s="5">
        <v>0</v>
      </c>
      <c r="U497" s="5">
        <f t="shared" si="223"/>
        <v>0</v>
      </c>
      <c r="V497" s="5" t="s">
        <v>8</v>
      </c>
      <c r="W497" s="93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5">
        <v>0</v>
      </c>
      <c r="AI497" s="5">
        <v>0</v>
      </c>
      <c r="AJ497" s="5">
        <v>0</v>
      </c>
      <c r="AK497" s="93">
        <v>0</v>
      </c>
      <c r="AL497" s="93">
        <v>0</v>
      </c>
      <c r="AM497" s="93">
        <v>0</v>
      </c>
      <c r="AN497" s="93">
        <v>0</v>
      </c>
      <c r="AO497" s="93">
        <v>0</v>
      </c>
      <c r="AP497" s="93">
        <v>0</v>
      </c>
      <c r="AQ497" s="93">
        <v>0</v>
      </c>
      <c r="AR497" s="93">
        <v>0</v>
      </c>
      <c r="AS497" s="93">
        <v>0</v>
      </c>
      <c r="AT497" s="93">
        <v>0</v>
      </c>
      <c r="AU497" s="5">
        <v>0</v>
      </c>
      <c r="AV497" s="302"/>
    </row>
    <row r="498" spans="1:48" ht="19.5" customHeight="1">
      <c r="A498" s="526"/>
      <c r="B498" s="474"/>
      <c r="C498" s="656"/>
      <c r="D498" s="474"/>
      <c r="E498" s="474"/>
      <c r="F498" s="476" t="s">
        <v>39</v>
      </c>
      <c r="G498" s="476" t="s">
        <v>21</v>
      </c>
      <c r="H498" s="476" t="s">
        <v>297</v>
      </c>
      <c r="I498" s="476" t="s">
        <v>297</v>
      </c>
      <c r="J498" s="517"/>
      <c r="K498" s="517"/>
      <c r="L498" s="515"/>
      <c r="M498" s="515"/>
      <c r="N498" s="5">
        <v>0</v>
      </c>
      <c r="O498" s="5">
        <v>0</v>
      </c>
      <c r="P498" s="5">
        <v>0</v>
      </c>
      <c r="Q498" s="5">
        <v>0</v>
      </c>
      <c r="R498" s="46">
        <v>0</v>
      </c>
      <c r="S498" s="5">
        <v>0</v>
      </c>
      <c r="T498" s="5">
        <v>0</v>
      </c>
      <c r="U498" s="5">
        <f t="shared" si="223"/>
        <v>0</v>
      </c>
      <c r="V498" s="7" t="s">
        <v>50</v>
      </c>
      <c r="W498" s="93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5">
        <v>0</v>
      </c>
      <c r="AI498" s="5">
        <v>0</v>
      </c>
      <c r="AJ498" s="5">
        <v>0</v>
      </c>
      <c r="AK498" s="93">
        <v>0</v>
      </c>
      <c r="AL498" s="93">
        <v>0</v>
      </c>
      <c r="AM498" s="93">
        <v>0</v>
      </c>
      <c r="AN498" s="93">
        <v>0</v>
      </c>
      <c r="AO498" s="93">
        <v>0</v>
      </c>
      <c r="AP498" s="93">
        <v>0</v>
      </c>
      <c r="AQ498" s="93">
        <v>0</v>
      </c>
      <c r="AR498" s="93">
        <v>0</v>
      </c>
      <c r="AS498" s="93">
        <v>0</v>
      </c>
      <c r="AT498" s="93">
        <v>0</v>
      </c>
      <c r="AU498" s="5">
        <v>0</v>
      </c>
      <c r="AV498" s="302"/>
    </row>
    <row r="499" spans="1:48" ht="19.5" customHeight="1">
      <c r="A499" s="526"/>
      <c r="B499" s="474"/>
      <c r="C499" s="656"/>
      <c r="D499" s="474"/>
      <c r="E499" s="474"/>
      <c r="F499" s="476"/>
      <c r="G499" s="476"/>
      <c r="H499" s="476"/>
      <c r="I499" s="476"/>
      <c r="J499" s="517"/>
      <c r="K499" s="517"/>
      <c r="L499" s="515"/>
      <c r="M499" s="515"/>
      <c r="N499" s="5">
        <v>0</v>
      </c>
      <c r="O499" s="5">
        <v>0</v>
      </c>
      <c r="P499" s="5">
        <v>0</v>
      </c>
      <c r="Q499" s="5">
        <v>0</v>
      </c>
      <c r="R499" s="46">
        <v>0</v>
      </c>
      <c r="S499" s="5">
        <v>0</v>
      </c>
      <c r="T499" s="5">
        <v>0</v>
      </c>
      <c r="U499" s="5">
        <f t="shared" si="223"/>
        <v>0</v>
      </c>
      <c r="V499" s="7" t="s">
        <v>51</v>
      </c>
      <c r="W499" s="93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5">
        <v>0</v>
      </c>
      <c r="AI499" s="5">
        <v>0</v>
      </c>
      <c r="AJ499" s="5">
        <v>0</v>
      </c>
      <c r="AK499" s="93">
        <v>0</v>
      </c>
      <c r="AL499" s="93">
        <v>0</v>
      </c>
      <c r="AM499" s="93">
        <v>0</v>
      </c>
      <c r="AN499" s="93">
        <v>0</v>
      </c>
      <c r="AO499" s="93">
        <v>0</v>
      </c>
      <c r="AP499" s="93">
        <v>0</v>
      </c>
      <c r="AQ499" s="93">
        <v>0</v>
      </c>
      <c r="AR499" s="93">
        <v>0</v>
      </c>
      <c r="AS499" s="93">
        <v>0</v>
      </c>
      <c r="AT499" s="93">
        <v>0</v>
      </c>
      <c r="AU499" s="5">
        <v>0</v>
      </c>
      <c r="AV499" s="302"/>
    </row>
    <row r="500" spans="1:48" ht="18" customHeight="1">
      <c r="A500" s="526"/>
      <c r="B500" s="474"/>
      <c r="C500" s="656"/>
      <c r="D500" s="474"/>
      <c r="E500" s="474"/>
      <c r="F500" s="476"/>
      <c r="G500" s="476"/>
      <c r="H500" s="476"/>
      <c r="I500" s="476"/>
      <c r="J500" s="517"/>
      <c r="K500" s="517"/>
      <c r="L500" s="515"/>
      <c r="M500" s="515"/>
      <c r="N500" s="5">
        <v>0</v>
      </c>
      <c r="O500" s="5">
        <v>0</v>
      </c>
      <c r="P500" s="5">
        <v>0</v>
      </c>
      <c r="Q500" s="5">
        <v>0</v>
      </c>
      <c r="R500" s="46">
        <v>0</v>
      </c>
      <c r="S500" s="5">
        <v>0</v>
      </c>
      <c r="T500" s="5">
        <v>0</v>
      </c>
      <c r="U500" s="5">
        <f t="shared" si="223"/>
        <v>0</v>
      </c>
      <c r="V500" s="7" t="s">
        <v>52</v>
      </c>
      <c r="W500" s="93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5">
        <v>0</v>
      </c>
      <c r="AI500" s="5">
        <v>0</v>
      </c>
      <c r="AJ500" s="5">
        <v>0</v>
      </c>
      <c r="AK500" s="93">
        <v>0</v>
      </c>
      <c r="AL500" s="93">
        <v>0</v>
      </c>
      <c r="AM500" s="93">
        <v>0</v>
      </c>
      <c r="AN500" s="93">
        <v>0</v>
      </c>
      <c r="AO500" s="93">
        <v>0</v>
      </c>
      <c r="AP500" s="93">
        <v>0</v>
      </c>
      <c r="AQ500" s="93">
        <v>0</v>
      </c>
      <c r="AR500" s="93">
        <v>0</v>
      </c>
      <c r="AS500" s="93">
        <v>0</v>
      </c>
      <c r="AT500" s="93">
        <v>0</v>
      </c>
      <c r="AU500" s="5">
        <v>0</v>
      </c>
      <c r="AV500" s="302"/>
    </row>
    <row r="501" spans="1:48" ht="17.25" customHeight="1">
      <c r="A501" s="527"/>
      <c r="B501" s="474"/>
      <c r="C501" s="656"/>
      <c r="D501" s="474"/>
      <c r="E501" s="474"/>
      <c r="F501" s="476"/>
      <c r="G501" s="476"/>
      <c r="H501" s="476"/>
      <c r="I501" s="476"/>
      <c r="J501" s="517"/>
      <c r="K501" s="517"/>
      <c r="L501" s="515"/>
      <c r="M501" s="515"/>
      <c r="N501" s="230">
        <f t="shared" ref="N501:T501" si="230">SUM(N495:N500)</f>
        <v>0</v>
      </c>
      <c r="O501" s="230">
        <f t="shared" si="230"/>
        <v>0</v>
      </c>
      <c r="P501" s="230">
        <f t="shared" si="230"/>
        <v>0</v>
      </c>
      <c r="Q501" s="230">
        <f t="shared" si="230"/>
        <v>0</v>
      </c>
      <c r="R501" s="423">
        <f t="shared" si="230"/>
        <v>0</v>
      </c>
      <c r="S501" s="230">
        <f t="shared" si="230"/>
        <v>0</v>
      </c>
      <c r="T501" s="230">
        <f t="shared" si="230"/>
        <v>0</v>
      </c>
      <c r="U501" s="231">
        <f t="shared" si="223"/>
        <v>0</v>
      </c>
      <c r="V501" s="231" t="s">
        <v>11</v>
      </c>
      <c r="W501" s="193">
        <f t="shared" ref="W501" si="231">SUM(W495:W500)</f>
        <v>0</v>
      </c>
      <c r="X501" s="175">
        <f>X495</f>
        <v>0</v>
      </c>
      <c r="Y501" s="175">
        <f t="shared" ref="Y501:AP501" si="232">Y495</f>
        <v>0</v>
      </c>
      <c r="Z501" s="175">
        <f t="shared" si="232"/>
        <v>0</v>
      </c>
      <c r="AA501" s="175">
        <f t="shared" si="232"/>
        <v>0</v>
      </c>
      <c r="AB501" s="175">
        <f t="shared" si="232"/>
        <v>0</v>
      </c>
      <c r="AC501" s="175">
        <f t="shared" si="232"/>
        <v>0</v>
      </c>
      <c r="AD501" s="175">
        <f t="shared" si="232"/>
        <v>0</v>
      </c>
      <c r="AE501" s="175">
        <f t="shared" si="232"/>
        <v>0</v>
      </c>
      <c r="AF501" s="175">
        <f t="shared" si="232"/>
        <v>106.61417</v>
      </c>
      <c r="AG501" s="175">
        <f t="shared" si="232"/>
        <v>0</v>
      </c>
      <c r="AH501" s="193">
        <f t="shared" si="232"/>
        <v>0</v>
      </c>
      <c r="AI501" s="193">
        <f t="shared" si="232"/>
        <v>0</v>
      </c>
      <c r="AJ501" s="193">
        <f t="shared" si="232"/>
        <v>0</v>
      </c>
      <c r="AK501" s="193">
        <f t="shared" si="232"/>
        <v>106.61417</v>
      </c>
      <c r="AL501" s="193">
        <f t="shared" si="232"/>
        <v>0</v>
      </c>
      <c r="AM501" s="193">
        <f t="shared" si="232"/>
        <v>0</v>
      </c>
      <c r="AN501" s="193">
        <f t="shared" si="232"/>
        <v>0</v>
      </c>
      <c r="AO501" s="193">
        <f t="shared" si="232"/>
        <v>0</v>
      </c>
      <c r="AP501" s="193">
        <f t="shared" si="232"/>
        <v>0</v>
      </c>
      <c r="AQ501" s="193">
        <f t="shared" ref="AQ501:AU501" si="233">SUM(AQ495:AQ500)</f>
        <v>0</v>
      </c>
      <c r="AR501" s="193">
        <f t="shared" si="233"/>
        <v>0</v>
      </c>
      <c r="AS501" s="193">
        <f t="shared" si="233"/>
        <v>0</v>
      </c>
      <c r="AT501" s="193">
        <f t="shared" si="233"/>
        <v>0</v>
      </c>
      <c r="AU501" s="230">
        <f t="shared" si="233"/>
        <v>0</v>
      </c>
      <c r="AV501" s="328"/>
    </row>
    <row r="502" spans="1:48" ht="19.5" customHeight="1">
      <c r="A502" s="525"/>
      <c r="B502" s="474" t="s">
        <v>359</v>
      </c>
      <c r="C502" s="656" t="s">
        <v>364</v>
      </c>
      <c r="D502" s="474" t="s">
        <v>275</v>
      </c>
      <c r="E502" s="474" t="s">
        <v>365</v>
      </c>
      <c r="F502" s="6" t="s">
        <v>18</v>
      </c>
      <c r="G502" s="6" t="s">
        <v>20</v>
      </c>
      <c r="H502" s="6" t="s">
        <v>297</v>
      </c>
      <c r="I502" s="6" t="s">
        <v>297</v>
      </c>
      <c r="J502" s="517">
        <v>2023</v>
      </c>
      <c r="K502" s="517">
        <v>2023</v>
      </c>
      <c r="L502" s="515">
        <v>11.09313</v>
      </c>
      <c r="M502" s="515">
        <f t="shared" ref="M502" si="234">R508+S508+T507</f>
        <v>0</v>
      </c>
      <c r="N502" s="5">
        <v>0</v>
      </c>
      <c r="O502" s="5">
        <v>0</v>
      </c>
      <c r="P502" s="5">
        <v>0</v>
      </c>
      <c r="Q502" s="5">
        <v>0</v>
      </c>
      <c r="R502" s="46">
        <v>0</v>
      </c>
      <c r="S502" s="5">
        <v>0</v>
      </c>
      <c r="T502" s="5">
        <v>0</v>
      </c>
      <c r="U502" s="5">
        <f t="shared" si="223"/>
        <v>0</v>
      </c>
      <c r="V502" s="7" t="s">
        <v>3</v>
      </c>
      <c r="W502" s="93">
        <v>0</v>
      </c>
      <c r="X502" s="9">
        <f>X503</f>
        <v>0</v>
      </c>
      <c r="Y502" s="9">
        <f t="shared" ref="Y502:AP502" si="235">Y503</f>
        <v>0</v>
      </c>
      <c r="Z502" s="9">
        <f t="shared" si="235"/>
        <v>0</v>
      </c>
      <c r="AA502" s="9">
        <f t="shared" si="235"/>
        <v>0</v>
      </c>
      <c r="AB502" s="9">
        <f t="shared" si="235"/>
        <v>0</v>
      </c>
      <c r="AC502" s="9">
        <f t="shared" si="235"/>
        <v>0</v>
      </c>
      <c r="AD502" s="9">
        <f t="shared" si="235"/>
        <v>0</v>
      </c>
      <c r="AE502" s="9">
        <f t="shared" si="235"/>
        <v>0</v>
      </c>
      <c r="AF502" s="9">
        <f t="shared" si="235"/>
        <v>106.61417</v>
      </c>
      <c r="AG502" s="9">
        <f t="shared" si="235"/>
        <v>0</v>
      </c>
      <c r="AH502" s="93">
        <f t="shared" si="235"/>
        <v>0</v>
      </c>
      <c r="AI502" s="93">
        <f t="shared" si="235"/>
        <v>0</v>
      </c>
      <c r="AJ502" s="93">
        <f t="shared" si="235"/>
        <v>0</v>
      </c>
      <c r="AK502" s="93">
        <f t="shared" si="235"/>
        <v>106.61417</v>
      </c>
      <c r="AL502" s="93">
        <f t="shared" si="235"/>
        <v>0</v>
      </c>
      <c r="AM502" s="93">
        <f t="shared" si="235"/>
        <v>0</v>
      </c>
      <c r="AN502" s="93">
        <f t="shared" si="235"/>
        <v>0</v>
      </c>
      <c r="AO502" s="93">
        <f t="shared" si="235"/>
        <v>0</v>
      </c>
      <c r="AP502" s="93">
        <f t="shared" si="235"/>
        <v>0</v>
      </c>
      <c r="AQ502" s="93">
        <v>0</v>
      </c>
      <c r="AR502" s="93">
        <v>0</v>
      </c>
      <c r="AS502" s="93">
        <v>0</v>
      </c>
      <c r="AT502" s="93">
        <v>0</v>
      </c>
      <c r="AU502" s="5">
        <v>0</v>
      </c>
      <c r="AV502" s="302"/>
    </row>
    <row r="503" spans="1:48" ht="19.5" hidden="1" customHeight="1">
      <c r="A503" s="526"/>
      <c r="B503" s="474"/>
      <c r="C503" s="656"/>
      <c r="D503" s="474"/>
      <c r="E503" s="474"/>
      <c r="F503" s="6"/>
      <c r="G503" s="6"/>
      <c r="H503" s="6"/>
      <c r="I503" s="6"/>
      <c r="J503" s="517"/>
      <c r="K503" s="517"/>
      <c r="L503" s="515"/>
      <c r="M503" s="515"/>
      <c r="N503" s="5"/>
      <c r="O503" s="5"/>
      <c r="P503" s="5"/>
      <c r="Q503" s="5"/>
      <c r="R503" s="46"/>
      <c r="S503" s="5"/>
      <c r="T503" s="5"/>
      <c r="U503" s="5"/>
      <c r="V503" s="279" t="s">
        <v>995</v>
      </c>
      <c r="W503" s="274"/>
      <c r="X503" s="277">
        <v>0</v>
      </c>
      <c r="Y503" s="277"/>
      <c r="Z503" s="277"/>
      <c r="AA503" s="277"/>
      <c r="AB503" s="277"/>
      <c r="AC503" s="277"/>
      <c r="AD503" s="277"/>
      <c r="AE503" s="277"/>
      <c r="AF503" s="277">
        <v>106.61417</v>
      </c>
      <c r="AG503" s="277">
        <v>0</v>
      </c>
      <c r="AH503" s="273"/>
      <c r="AI503" s="273"/>
      <c r="AJ503" s="273"/>
      <c r="AK503" s="274">
        <v>106.61417</v>
      </c>
      <c r="AL503" s="274"/>
      <c r="AM503" s="274"/>
      <c r="AN503" s="274"/>
      <c r="AO503" s="274"/>
      <c r="AP503" s="274"/>
      <c r="AQ503" s="93"/>
      <c r="AR503" s="93"/>
      <c r="AS503" s="93"/>
      <c r="AT503" s="93"/>
      <c r="AU503" s="5"/>
      <c r="AV503" s="302"/>
    </row>
    <row r="504" spans="1:48" ht="19.5" customHeight="1">
      <c r="A504" s="526"/>
      <c r="B504" s="474"/>
      <c r="C504" s="656"/>
      <c r="D504" s="474"/>
      <c r="E504" s="474"/>
      <c r="F504" s="6" t="s">
        <v>19</v>
      </c>
      <c r="G504" s="6" t="s">
        <v>22</v>
      </c>
      <c r="H504" s="6" t="s">
        <v>297</v>
      </c>
      <c r="I504" s="6" t="s">
        <v>297</v>
      </c>
      <c r="J504" s="517"/>
      <c r="K504" s="517"/>
      <c r="L504" s="515"/>
      <c r="M504" s="515"/>
      <c r="N504" s="5">
        <v>0</v>
      </c>
      <c r="O504" s="5">
        <v>0</v>
      </c>
      <c r="P504" s="5">
        <v>0</v>
      </c>
      <c r="Q504" s="5">
        <v>0</v>
      </c>
      <c r="R504" s="46">
        <v>0</v>
      </c>
      <c r="S504" s="5">
        <v>0</v>
      </c>
      <c r="T504" s="5">
        <v>0</v>
      </c>
      <c r="U504" s="5">
        <f t="shared" si="223"/>
        <v>0</v>
      </c>
      <c r="V504" s="5" t="s">
        <v>8</v>
      </c>
      <c r="W504" s="93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5">
        <v>0</v>
      </c>
      <c r="AI504" s="5">
        <v>0</v>
      </c>
      <c r="AJ504" s="5">
        <v>0</v>
      </c>
      <c r="AK504" s="93">
        <v>0</v>
      </c>
      <c r="AL504" s="93">
        <v>0</v>
      </c>
      <c r="AM504" s="93">
        <v>0</v>
      </c>
      <c r="AN504" s="93">
        <v>0</v>
      </c>
      <c r="AO504" s="93">
        <v>0</v>
      </c>
      <c r="AP504" s="93">
        <v>0</v>
      </c>
      <c r="AQ504" s="93">
        <v>0</v>
      </c>
      <c r="AR504" s="93">
        <v>0</v>
      </c>
      <c r="AS504" s="93">
        <v>0</v>
      </c>
      <c r="AT504" s="93">
        <v>0</v>
      </c>
      <c r="AU504" s="5">
        <v>0</v>
      </c>
      <c r="AV504" s="302"/>
    </row>
    <row r="505" spans="1:48" ht="19.5" customHeight="1">
      <c r="A505" s="526"/>
      <c r="B505" s="474"/>
      <c r="C505" s="656"/>
      <c r="D505" s="474"/>
      <c r="E505" s="474"/>
      <c r="F505" s="476" t="s">
        <v>39</v>
      </c>
      <c r="G505" s="476" t="s">
        <v>21</v>
      </c>
      <c r="H505" s="476" t="s">
        <v>297</v>
      </c>
      <c r="I505" s="476" t="s">
        <v>297</v>
      </c>
      <c r="J505" s="517"/>
      <c r="K505" s="517"/>
      <c r="L505" s="515"/>
      <c r="M505" s="515"/>
      <c r="N505" s="5">
        <v>0</v>
      </c>
      <c r="O505" s="5">
        <v>0</v>
      </c>
      <c r="P505" s="5">
        <v>0</v>
      </c>
      <c r="Q505" s="5">
        <v>0</v>
      </c>
      <c r="R505" s="46">
        <v>0</v>
      </c>
      <c r="S505" s="5">
        <v>0</v>
      </c>
      <c r="T505" s="5">
        <v>0</v>
      </c>
      <c r="U505" s="5">
        <f t="shared" si="223"/>
        <v>0</v>
      </c>
      <c r="V505" s="7" t="s">
        <v>50</v>
      </c>
      <c r="W505" s="93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5">
        <v>0</v>
      </c>
      <c r="AI505" s="5">
        <v>0</v>
      </c>
      <c r="AJ505" s="5">
        <v>0</v>
      </c>
      <c r="AK505" s="93">
        <v>0</v>
      </c>
      <c r="AL505" s="93">
        <v>0</v>
      </c>
      <c r="AM505" s="93">
        <v>0</v>
      </c>
      <c r="AN505" s="93">
        <v>0</v>
      </c>
      <c r="AO505" s="93">
        <v>0</v>
      </c>
      <c r="AP505" s="93">
        <v>0</v>
      </c>
      <c r="AQ505" s="93">
        <v>0</v>
      </c>
      <c r="AR505" s="93">
        <v>0</v>
      </c>
      <c r="AS505" s="93">
        <v>0</v>
      </c>
      <c r="AT505" s="93">
        <v>0</v>
      </c>
      <c r="AU505" s="5">
        <v>0</v>
      </c>
      <c r="AV505" s="302"/>
    </row>
    <row r="506" spans="1:48" ht="19.5" customHeight="1">
      <c r="A506" s="526"/>
      <c r="B506" s="474"/>
      <c r="C506" s="656"/>
      <c r="D506" s="474"/>
      <c r="E506" s="474"/>
      <c r="F506" s="476"/>
      <c r="G506" s="476"/>
      <c r="H506" s="476"/>
      <c r="I506" s="476"/>
      <c r="J506" s="517"/>
      <c r="K506" s="517"/>
      <c r="L506" s="515"/>
      <c r="M506" s="515"/>
      <c r="N506" s="5">
        <v>0</v>
      </c>
      <c r="O506" s="5">
        <v>0</v>
      </c>
      <c r="P506" s="5">
        <v>0</v>
      </c>
      <c r="Q506" s="5">
        <v>0</v>
      </c>
      <c r="R506" s="46">
        <v>0</v>
      </c>
      <c r="S506" s="5">
        <v>0</v>
      </c>
      <c r="T506" s="5">
        <v>0</v>
      </c>
      <c r="U506" s="5">
        <f t="shared" si="223"/>
        <v>0</v>
      </c>
      <c r="V506" s="7" t="s">
        <v>51</v>
      </c>
      <c r="W506" s="93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5">
        <v>0</v>
      </c>
      <c r="AI506" s="5">
        <v>0</v>
      </c>
      <c r="AJ506" s="5">
        <v>0</v>
      </c>
      <c r="AK506" s="93">
        <v>0</v>
      </c>
      <c r="AL506" s="93">
        <v>0</v>
      </c>
      <c r="AM506" s="93">
        <v>0</v>
      </c>
      <c r="AN506" s="93">
        <v>0</v>
      </c>
      <c r="AO506" s="93">
        <v>0</v>
      </c>
      <c r="AP506" s="93">
        <v>0</v>
      </c>
      <c r="AQ506" s="93">
        <v>0</v>
      </c>
      <c r="AR506" s="93">
        <v>0</v>
      </c>
      <c r="AS506" s="93">
        <v>0</v>
      </c>
      <c r="AT506" s="93">
        <v>0</v>
      </c>
      <c r="AU506" s="5">
        <v>0</v>
      </c>
      <c r="AV506" s="302"/>
    </row>
    <row r="507" spans="1:48" ht="18" customHeight="1">
      <c r="A507" s="526"/>
      <c r="B507" s="474"/>
      <c r="C507" s="656"/>
      <c r="D507" s="474"/>
      <c r="E507" s="474"/>
      <c r="F507" s="476"/>
      <c r="G507" s="476"/>
      <c r="H507" s="476"/>
      <c r="I507" s="476"/>
      <c r="J507" s="517"/>
      <c r="K507" s="517"/>
      <c r="L507" s="515"/>
      <c r="M507" s="515"/>
      <c r="N507" s="5">
        <v>0</v>
      </c>
      <c r="O507" s="5">
        <v>0</v>
      </c>
      <c r="P507" s="5">
        <v>0</v>
      </c>
      <c r="Q507" s="5">
        <v>0</v>
      </c>
      <c r="R507" s="46">
        <v>0</v>
      </c>
      <c r="S507" s="5">
        <v>0</v>
      </c>
      <c r="T507" s="5">
        <v>0</v>
      </c>
      <c r="U507" s="5">
        <f t="shared" si="223"/>
        <v>0</v>
      </c>
      <c r="V507" s="7" t="s">
        <v>52</v>
      </c>
      <c r="W507" s="93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5">
        <v>0</v>
      </c>
      <c r="AI507" s="5">
        <v>0</v>
      </c>
      <c r="AJ507" s="5">
        <v>0</v>
      </c>
      <c r="AK507" s="93">
        <v>0</v>
      </c>
      <c r="AL507" s="93">
        <v>0</v>
      </c>
      <c r="AM507" s="93">
        <v>0</v>
      </c>
      <c r="AN507" s="93">
        <v>0</v>
      </c>
      <c r="AO507" s="93">
        <v>0</v>
      </c>
      <c r="AP507" s="93">
        <v>0</v>
      </c>
      <c r="AQ507" s="93">
        <v>0</v>
      </c>
      <c r="AR507" s="93">
        <v>0</v>
      </c>
      <c r="AS507" s="93">
        <v>0</v>
      </c>
      <c r="AT507" s="93">
        <v>0</v>
      </c>
      <c r="AU507" s="5">
        <v>0</v>
      </c>
      <c r="AV507" s="302"/>
    </row>
    <row r="508" spans="1:48" ht="17.25" customHeight="1">
      <c r="A508" s="527"/>
      <c r="B508" s="474"/>
      <c r="C508" s="656"/>
      <c r="D508" s="474"/>
      <c r="E508" s="474"/>
      <c r="F508" s="476"/>
      <c r="G508" s="476"/>
      <c r="H508" s="476"/>
      <c r="I508" s="476"/>
      <c r="J508" s="517"/>
      <c r="K508" s="517"/>
      <c r="L508" s="515"/>
      <c r="M508" s="515"/>
      <c r="N508" s="230">
        <f t="shared" ref="N508:T508" si="236">SUM(N502:N507)</f>
        <v>0</v>
      </c>
      <c r="O508" s="230">
        <f t="shared" si="236"/>
        <v>0</v>
      </c>
      <c r="P508" s="230">
        <f t="shared" si="236"/>
        <v>0</v>
      </c>
      <c r="Q508" s="230">
        <f t="shared" si="236"/>
        <v>0</v>
      </c>
      <c r="R508" s="423">
        <f t="shared" si="236"/>
        <v>0</v>
      </c>
      <c r="S508" s="230">
        <f t="shared" si="236"/>
        <v>0</v>
      </c>
      <c r="T508" s="230">
        <f t="shared" si="236"/>
        <v>0</v>
      </c>
      <c r="U508" s="231">
        <f t="shared" si="223"/>
        <v>0</v>
      </c>
      <c r="V508" s="231" t="s">
        <v>11</v>
      </c>
      <c r="W508" s="193">
        <f t="shared" ref="W508" si="237">SUM(W502:W507)</f>
        <v>0</v>
      </c>
      <c r="X508" s="175">
        <f>X502</f>
        <v>0</v>
      </c>
      <c r="Y508" s="175">
        <f t="shared" ref="Y508:AP508" si="238">Y502</f>
        <v>0</v>
      </c>
      <c r="Z508" s="175">
        <f t="shared" si="238"/>
        <v>0</v>
      </c>
      <c r="AA508" s="175">
        <f t="shared" si="238"/>
        <v>0</v>
      </c>
      <c r="AB508" s="175">
        <f t="shared" si="238"/>
        <v>0</v>
      </c>
      <c r="AC508" s="175">
        <f t="shared" si="238"/>
        <v>0</v>
      </c>
      <c r="AD508" s="175">
        <f t="shared" si="238"/>
        <v>0</v>
      </c>
      <c r="AE508" s="175">
        <f t="shared" si="238"/>
        <v>0</v>
      </c>
      <c r="AF508" s="175">
        <f t="shared" si="238"/>
        <v>106.61417</v>
      </c>
      <c r="AG508" s="175">
        <f t="shared" si="238"/>
        <v>0</v>
      </c>
      <c r="AH508" s="193">
        <f t="shared" si="238"/>
        <v>0</v>
      </c>
      <c r="AI508" s="193">
        <f t="shared" si="238"/>
        <v>0</v>
      </c>
      <c r="AJ508" s="193">
        <f t="shared" si="238"/>
        <v>0</v>
      </c>
      <c r="AK508" s="193">
        <f t="shared" si="238"/>
        <v>106.61417</v>
      </c>
      <c r="AL508" s="193">
        <f t="shared" si="238"/>
        <v>0</v>
      </c>
      <c r="AM508" s="193">
        <f t="shared" si="238"/>
        <v>0</v>
      </c>
      <c r="AN508" s="193">
        <f t="shared" si="238"/>
        <v>0</v>
      </c>
      <c r="AO508" s="193">
        <f t="shared" si="238"/>
        <v>0</v>
      </c>
      <c r="AP508" s="193">
        <f t="shared" si="238"/>
        <v>0</v>
      </c>
      <c r="AQ508" s="193">
        <f t="shared" ref="AQ508:AU508" si="239">SUM(AQ502:AQ507)</f>
        <v>0</v>
      </c>
      <c r="AR508" s="193">
        <f t="shared" si="239"/>
        <v>0</v>
      </c>
      <c r="AS508" s="193">
        <f t="shared" si="239"/>
        <v>0</v>
      </c>
      <c r="AT508" s="193">
        <f t="shared" si="239"/>
        <v>0</v>
      </c>
      <c r="AU508" s="230">
        <f t="shared" si="239"/>
        <v>0</v>
      </c>
      <c r="AV508" s="328"/>
    </row>
    <row r="509" spans="1:48" ht="29.25" hidden="1" customHeight="1">
      <c r="A509" s="548" t="s">
        <v>65</v>
      </c>
      <c r="B509" s="548"/>
      <c r="C509" s="548"/>
      <c r="D509" s="548"/>
      <c r="E509" s="548"/>
      <c r="F509" s="548"/>
      <c r="G509" s="548"/>
      <c r="H509" s="548"/>
      <c r="I509" s="548"/>
      <c r="J509" s="548"/>
      <c r="K509" s="548"/>
      <c r="L509" s="548"/>
      <c r="M509" s="548"/>
      <c r="N509" s="548"/>
      <c r="O509" s="548"/>
      <c r="P509" s="548"/>
      <c r="Q509" s="548"/>
      <c r="R509" s="548"/>
      <c r="S509" s="548"/>
      <c r="T509" s="548"/>
      <c r="U509" s="548"/>
      <c r="V509" s="548"/>
      <c r="W509" s="190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188"/>
      <c r="AI509" s="188"/>
      <c r="AJ509" s="188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88"/>
      <c r="AV509" s="302"/>
    </row>
    <row r="510" spans="1:48" ht="15.75" hidden="1" customHeight="1">
      <c r="A510" s="547" t="s">
        <v>197</v>
      </c>
      <c r="B510" s="547"/>
      <c r="C510" s="547"/>
      <c r="D510" s="547"/>
      <c r="E510" s="547"/>
      <c r="F510" s="547"/>
      <c r="G510" s="547"/>
      <c r="H510" s="547"/>
      <c r="I510" s="547"/>
      <c r="J510" s="547"/>
      <c r="K510" s="547"/>
      <c r="L510" s="547"/>
      <c r="M510" s="547"/>
      <c r="N510" s="547"/>
      <c r="O510" s="547"/>
      <c r="P510" s="547"/>
      <c r="Q510" s="547"/>
      <c r="R510" s="547"/>
      <c r="S510" s="547"/>
      <c r="T510" s="547"/>
      <c r="U510" s="547"/>
      <c r="V510" s="547"/>
      <c r="W510" s="190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188"/>
      <c r="AI510" s="188"/>
      <c r="AJ510" s="188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88"/>
      <c r="AV510" s="302"/>
    </row>
    <row r="511" spans="1:48" ht="29.25" hidden="1" customHeight="1">
      <c r="A511" s="548" t="s">
        <v>65</v>
      </c>
      <c r="B511" s="548"/>
      <c r="C511" s="548"/>
      <c r="D511" s="548"/>
      <c r="E511" s="548"/>
      <c r="F511" s="548"/>
      <c r="G511" s="548"/>
      <c r="H511" s="548"/>
      <c r="I511" s="548"/>
      <c r="J511" s="548"/>
      <c r="K511" s="548"/>
      <c r="L511" s="548"/>
      <c r="M511" s="548"/>
      <c r="N511" s="548"/>
      <c r="O511" s="548"/>
      <c r="P511" s="548"/>
      <c r="Q511" s="548"/>
      <c r="R511" s="548"/>
      <c r="S511" s="548"/>
      <c r="T511" s="548"/>
      <c r="U511" s="548"/>
      <c r="V511" s="548"/>
      <c r="W511" s="190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188"/>
      <c r="AI511" s="188"/>
      <c r="AJ511" s="188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88"/>
      <c r="AV511" s="302"/>
    </row>
    <row r="512" spans="1:48" ht="15.75" hidden="1" customHeight="1">
      <c r="A512" s="547" t="s">
        <v>198</v>
      </c>
      <c r="B512" s="547"/>
      <c r="C512" s="547"/>
      <c r="D512" s="547"/>
      <c r="E512" s="547"/>
      <c r="F512" s="547"/>
      <c r="G512" s="547"/>
      <c r="H512" s="547"/>
      <c r="I512" s="547"/>
      <c r="J512" s="547"/>
      <c r="K512" s="547"/>
      <c r="L512" s="547"/>
      <c r="M512" s="547"/>
      <c r="N512" s="547"/>
      <c r="O512" s="547"/>
      <c r="P512" s="547"/>
      <c r="Q512" s="547"/>
      <c r="R512" s="547"/>
      <c r="S512" s="547"/>
      <c r="T512" s="547"/>
      <c r="U512" s="547"/>
      <c r="V512" s="547"/>
      <c r="W512" s="190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188"/>
      <c r="AI512" s="188"/>
      <c r="AJ512" s="188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88"/>
      <c r="AV512" s="302"/>
    </row>
    <row r="513" spans="1:48" ht="29.25" hidden="1" customHeight="1">
      <c r="A513" s="548" t="s">
        <v>65</v>
      </c>
      <c r="B513" s="548"/>
      <c r="C513" s="548"/>
      <c r="D513" s="548"/>
      <c r="E513" s="548"/>
      <c r="F513" s="548"/>
      <c r="G513" s="548"/>
      <c r="H513" s="548"/>
      <c r="I513" s="548"/>
      <c r="J513" s="548"/>
      <c r="K513" s="548"/>
      <c r="L513" s="548"/>
      <c r="M513" s="548"/>
      <c r="N513" s="548"/>
      <c r="O513" s="548"/>
      <c r="P513" s="548"/>
      <c r="Q513" s="548"/>
      <c r="R513" s="548"/>
      <c r="S513" s="548"/>
      <c r="T513" s="548"/>
      <c r="U513" s="548"/>
      <c r="V513" s="548"/>
      <c r="W513" s="190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188"/>
      <c r="AI513" s="188"/>
      <c r="AJ513" s="188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88"/>
      <c r="AV513" s="302"/>
    </row>
    <row r="514" spans="1:48" ht="15.75" hidden="1" customHeight="1">
      <c r="A514" s="547" t="s">
        <v>199</v>
      </c>
      <c r="B514" s="547"/>
      <c r="C514" s="547"/>
      <c r="D514" s="547"/>
      <c r="E514" s="547"/>
      <c r="F514" s="547"/>
      <c r="G514" s="547"/>
      <c r="H514" s="547"/>
      <c r="I514" s="547"/>
      <c r="J514" s="547"/>
      <c r="K514" s="547"/>
      <c r="L514" s="547"/>
      <c r="M514" s="547"/>
      <c r="N514" s="547"/>
      <c r="O514" s="547"/>
      <c r="P514" s="547"/>
      <c r="Q514" s="547"/>
      <c r="R514" s="547"/>
      <c r="S514" s="547"/>
      <c r="T514" s="547"/>
      <c r="U514" s="547"/>
      <c r="V514" s="547"/>
      <c r="W514" s="190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188"/>
      <c r="AI514" s="188"/>
      <c r="AJ514" s="188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88"/>
      <c r="AV514" s="302"/>
    </row>
    <row r="515" spans="1:48" ht="29.25" hidden="1" customHeight="1">
      <c r="A515" s="548" t="s">
        <v>65</v>
      </c>
      <c r="B515" s="548"/>
      <c r="C515" s="548"/>
      <c r="D515" s="548"/>
      <c r="E515" s="548"/>
      <c r="F515" s="548"/>
      <c r="G515" s="548"/>
      <c r="H515" s="548"/>
      <c r="I515" s="548"/>
      <c r="J515" s="548"/>
      <c r="K515" s="548"/>
      <c r="L515" s="548"/>
      <c r="M515" s="548"/>
      <c r="N515" s="548"/>
      <c r="O515" s="548"/>
      <c r="P515" s="548"/>
      <c r="Q515" s="548"/>
      <c r="R515" s="548"/>
      <c r="S515" s="548"/>
      <c r="T515" s="548"/>
      <c r="U515" s="548"/>
      <c r="V515" s="548"/>
      <c r="W515" s="190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188"/>
      <c r="AI515" s="188"/>
      <c r="AJ515" s="188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88"/>
      <c r="AV515" s="302"/>
    </row>
    <row r="516" spans="1:48" ht="19.5" hidden="1" customHeight="1">
      <c r="A516" s="544" t="s">
        <v>49</v>
      </c>
      <c r="B516" s="545"/>
      <c r="C516" s="545"/>
      <c r="D516" s="545"/>
      <c r="E516" s="545"/>
      <c r="F516" s="545"/>
      <c r="G516" s="545"/>
      <c r="H516" s="545"/>
      <c r="I516" s="545"/>
      <c r="J516" s="545"/>
      <c r="K516" s="545"/>
      <c r="L516" s="545"/>
      <c r="M516" s="545"/>
      <c r="N516" s="545"/>
      <c r="O516" s="545"/>
      <c r="P516" s="545"/>
      <c r="Q516" s="545"/>
      <c r="R516" s="545"/>
      <c r="S516" s="545"/>
      <c r="T516" s="545"/>
      <c r="U516" s="545"/>
      <c r="V516" s="546"/>
      <c r="W516" s="190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188"/>
      <c r="AI516" s="188"/>
      <c r="AJ516" s="188"/>
      <c r="AK516" s="190"/>
      <c r="AL516" s="190"/>
      <c r="AM516" s="190"/>
      <c r="AN516" s="190"/>
      <c r="AO516" s="190"/>
      <c r="AP516" s="190"/>
      <c r="AQ516" s="190"/>
      <c r="AR516" s="190"/>
      <c r="AS516" s="190"/>
      <c r="AT516" s="190"/>
      <c r="AU516" s="188"/>
      <c r="AV516" s="302"/>
    </row>
    <row r="517" spans="1:48" ht="17.25" hidden="1" customHeight="1">
      <c r="A517" s="542"/>
      <c r="B517" s="543"/>
      <c r="C517" s="543"/>
      <c r="D517" s="543"/>
      <c r="E517" s="543"/>
      <c r="F517" s="11"/>
      <c r="G517" s="11"/>
      <c r="H517" s="11"/>
      <c r="I517" s="11"/>
      <c r="J517" s="11"/>
      <c r="K517" s="11"/>
      <c r="L517" s="20"/>
      <c r="M517" s="20"/>
      <c r="N517" s="9">
        <f>N488+N495+N502</f>
        <v>0</v>
      </c>
      <c r="O517" s="9">
        <f t="shared" ref="O517:T517" si="240">O488+O495+O502</f>
        <v>0</v>
      </c>
      <c r="P517" s="9">
        <f t="shared" si="240"/>
        <v>0</v>
      </c>
      <c r="Q517" s="9">
        <f t="shared" si="240"/>
        <v>0</v>
      </c>
      <c r="R517" s="307">
        <f t="shared" si="240"/>
        <v>0</v>
      </c>
      <c r="S517" s="9">
        <f t="shared" si="240"/>
        <v>0</v>
      </c>
      <c r="T517" s="9">
        <f t="shared" si="240"/>
        <v>0</v>
      </c>
      <c r="U517" s="9">
        <f t="shared" ref="U517:U521" si="241">SUM(N517:T517)</f>
        <v>0</v>
      </c>
      <c r="V517" s="16" t="s">
        <v>3</v>
      </c>
      <c r="W517" s="93">
        <f>W488+W495+W502</f>
        <v>0</v>
      </c>
      <c r="X517" s="9">
        <f>X488+X495+X502</f>
        <v>0</v>
      </c>
      <c r="Y517" s="9">
        <f t="shared" ref="Y517:AU517" si="242">Y488+Y495+Y502</f>
        <v>0</v>
      </c>
      <c r="Z517" s="9">
        <f t="shared" si="242"/>
        <v>0</v>
      </c>
      <c r="AA517" s="9">
        <f t="shared" si="242"/>
        <v>0</v>
      </c>
      <c r="AB517" s="9">
        <f t="shared" si="242"/>
        <v>0</v>
      </c>
      <c r="AC517" s="9">
        <f t="shared" si="242"/>
        <v>0</v>
      </c>
      <c r="AD517" s="9">
        <f t="shared" si="242"/>
        <v>0</v>
      </c>
      <c r="AE517" s="9">
        <f t="shared" si="242"/>
        <v>0</v>
      </c>
      <c r="AF517" s="9">
        <f t="shared" si="242"/>
        <v>299.62500999999997</v>
      </c>
      <c r="AG517" s="9">
        <f t="shared" si="242"/>
        <v>0</v>
      </c>
      <c r="AH517" s="9">
        <f t="shared" si="242"/>
        <v>0</v>
      </c>
      <c r="AI517" s="9">
        <f t="shared" si="242"/>
        <v>0</v>
      </c>
      <c r="AJ517" s="9">
        <f t="shared" si="242"/>
        <v>0</v>
      </c>
      <c r="AK517" s="93">
        <f t="shared" si="242"/>
        <v>299.62500999999997</v>
      </c>
      <c r="AL517" s="93">
        <f t="shared" si="242"/>
        <v>0</v>
      </c>
      <c r="AM517" s="93">
        <f t="shared" si="242"/>
        <v>0</v>
      </c>
      <c r="AN517" s="93">
        <f t="shared" si="242"/>
        <v>0</v>
      </c>
      <c r="AO517" s="93">
        <f t="shared" si="242"/>
        <v>0</v>
      </c>
      <c r="AP517" s="93">
        <f t="shared" si="242"/>
        <v>0</v>
      </c>
      <c r="AQ517" s="93">
        <f t="shared" si="242"/>
        <v>0</v>
      </c>
      <c r="AR517" s="93">
        <f t="shared" si="242"/>
        <v>0</v>
      </c>
      <c r="AS517" s="93">
        <f t="shared" si="242"/>
        <v>0</v>
      </c>
      <c r="AT517" s="93">
        <f t="shared" si="242"/>
        <v>0</v>
      </c>
      <c r="AU517" s="9">
        <f t="shared" si="242"/>
        <v>0</v>
      </c>
      <c r="AV517" s="302"/>
    </row>
    <row r="518" spans="1:48" ht="17.25" hidden="1" customHeight="1">
      <c r="A518" s="542"/>
      <c r="B518" s="543"/>
      <c r="C518" s="543"/>
      <c r="D518" s="543"/>
      <c r="E518" s="543"/>
      <c r="F518" s="11"/>
      <c r="G518" s="11"/>
      <c r="H518" s="11"/>
      <c r="I518" s="11"/>
      <c r="J518" s="11"/>
      <c r="K518" s="11"/>
      <c r="L518" s="20"/>
      <c r="M518" s="20"/>
      <c r="N518" s="9">
        <f t="shared" ref="N518:T522" si="243">N490+N497+N504</f>
        <v>0</v>
      </c>
      <c r="O518" s="9">
        <f t="shared" si="243"/>
        <v>0</v>
      </c>
      <c r="P518" s="9">
        <f t="shared" si="243"/>
        <v>0</v>
      </c>
      <c r="Q518" s="9">
        <f t="shared" si="243"/>
        <v>0</v>
      </c>
      <c r="R518" s="307">
        <f t="shared" si="243"/>
        <v>0</v>
      </c>
      <c r="S518" s="9">
        <f t="shared" si="243"/>
        <v>0</v>
      </c>
      <c r="T518" s="9">
        <f t="shared" si="243"/>
        <v>0</v>
      </c>
      <c r="U518" s="9">
        <f t="shared" si="241"/>
        <v>0</v>
      </c>
      <c r="V518" s="16" t="s">
        <v>8</v>
      </c>
      <c r="W518" s="93">
        <f t="shared" ref="W518:AU522" si="244">W490+W497+W504</f>
        <v>0</v>
      </c>
      <c r="X518" s="9">
        <f t="shared" si="244"/>
        <v>0</v>
      </c>
      <c r="Y518" s="9">
        <f t="shared" si="244"/>
        <v>0</v>
      </c>
      <c r="Z518" s="9">
        <f t="shared" si="244"/>
        <v>0</v>
      </c>
      <c r="AA518" s="9">
        <f t="shared" si="244"/>
        <v>0</v>
      </c>
      <c r="AB518" s="9">
        <f t="shared" si="244"/>
        <v>0</v>
      </c>
      <c r="AC518" s="9">
        <f t="shared" si="244"/>
        <v>0</v>
      </c>
      <c r="AD518" s="9">
        <f t="shared" si="244"/>
        <v>0</v>
      </c>
      <c r="AE518" s="9">
        <f t="shared" si="244"/>
        <v>0</v>
      </c>
      <c r="AF518" s="9">
        <f t="shared" si="244"/>
        <v>0</v>
      </c>
      <c r="AG518" s="9">
        <f t="shared" si="244"/>
        <v>0</v>
      </c>
      <c r="AH518" s="9">
        <f t="shared" si="244"/>
        <v>0</v>
      </c>
      <c r="AI518" s="9">
        <f t="shared" si="244"/>
        <v>0</v>
      </c>
      <c r="AJ518" s="9">
        <f t="shared" si="244"/>
        <v>0</v>
      </c>
      <c r="AK518" s="93">
        <f t="shared" si="244"/>
        <v>0</v>
      </c>
      <c r="AL518" s="93">
        <f t="shared" si="244"/>
        <v>0</v>
      </c>
      <c r="AM518" s="93">
        <f t="shared" si="244"/>
        <v>0</v>
      </c>
      <c r="AN518" s="93">
        <f t="shared" si="244"/>
        <v>0</v>
      </c>
      <c r="AO518" s="93">
        <f t="shared" si="244"/>
        <v>0</v>
      </c>
      <c r="AP518" s="93">
        <f t="shared" si="244"/>
        <v>0</v>
      </c>
      <c r="AQ518" s="93">
        <f t="shared" si="244"/>
        <v>0</v>
      </c>
      <c r="AR518" s="93">
        <f t="shared" si="244"/>
        <v>0</v>
      </c>
      <c r="AS518" s="93">
        <f t="shared" si="244"/>
        <v>0</v>
      </c>
      <c r="AT518" s="93">
        <f t="shared" si="244"/>
        <v>0</v>
      </c>
      <c r="AU518" s="9">
        <f t="shared" si="244"/>
        <v>0</v>
      </c>
      <c r="AV518" s="302"/>
    </row>
    <row r="519" spans="1:48" ht="17.25" hidden="1" customHeight="1">
      <c r="A519" s="542"/>
      <c r="B519" s="543"/>
      <c r="C519" s="543"/>
      <c r="D519" s="543"/>
      <c r="E519" s="543"/>
      <c r="F519" s="11"/>
      <c r="G519" s="11"/>
      <c r="H519" s="11"/>
      <c r="I519" s="11"/>
      <c r="J519" s="11"/>
      <c r="K519" s="11"/>
      <c r="L519" s="20"/>
      <c r="M519" s="20"/>
      <c r="N519" s="9">
        <f t="shared" si="243"/>
        <v>0</v>
      </c>
      <c r="O519" s="9">
        <f t="shared" si="243"/>
        <v>0</v>
      </c>
      <c r="P519" s="9">
        <f t="shared" si="243"/>
        <v>0</v>
      </c>
      <c r="Q519" s="9">
        <f t="shared" si="243"/>
        <v>0</v>
      </c>
      <c r="R519" s="307">
        <f t="shared" si="243"/>
        <v>0</v>
      </c>
      <c r="S519" s="9">
        <f t="shared" si="243"/>
        <v>0</v>
      </c>
      <c r="T519" s="9">
        <f t="shared" si="243"/>
        <v>0</v>
      </c>
      <c r="U519" s="9">
        <f t="shared" si="241"/>
        <v>0</v>
      </c>
      <c r="V519" s="13" t="s">
        <v>50</v>
      </c>
      <c r="W519" s="93">
        <f t="shared" si="244"/>
        <v>0</v>
      </c>
      <c r="X519" s="9">
        <f t="shared" si="244"/>
        <v>0</v>
      </c>
      <c r="Y519" s="9">
        <f t="shared" si="244"/>
        <v>0</v>
      </c>
      <c r="Z519" s="9">
        <f t="shared" si="244"/>
        <v>0</v>
      </c>
      <c r="AA519" s="9">
        <f t="shared" si="244"/>
        <v>0</v>
      </c>
      <c r="AB519" s="9">
        <f t="shared" si="244"/>
        <v>0</v>
      </c>
      <c r="AC519" s="9">
        <f t="shared" si="244"/>
        <v>0</v>
      </c>
      <c r="AD519" s="9">
        <f t="shared" si="244"/>
        <v>0</v>
      </c>
      <c r="AE519" s="9">
        <f t="shared" si="244"/>
        <v>0</v>
      </c>
      <c r="AF519" s="9">
        <f t="shared" si="244"/>
        <v>0</v>
      </c>
      <c r="AG519" s="9">
        <f t="shared" si="244"/>
        <v>0</v>
      </c>
      <c r="AH519" s="9">
        <f t="shared" si="244"/>
        <v>0</v>
      </c>
      <c r="AI519" s="9">
        <f t="shared" si="244"/>
        <v>0</v>
      </c>
      <c r="AJ519" s="9">
        <f t="shared" si="244"/>
        <v>0</v>
      </c>
      <c r="AK519" s="93">
        <f t="shared" si="244"/>
        <v>0</v>
      </c>
      <c r="AL519" s="93">
        <f t="shared" si="244"/>
        <v>0</v>
      </c>
      <c r="AM519" s="93">
        <f t="shared" si="244"/>
        <v>0</v>
      </c>
      <c r="AN519" s="93">
        <f t="shared" si="244"/>
        <v>0</v>
      </c>
      <c r="AO519" s="93">
        <f t="shared" si="244"/>
        <v>0</v>
      </c>
      <c r="AP519" s="93">
        <f t="shared" si="244"/>
        <v>0</v>
      </c>
      <c r="AQ519" s="93">
        <f t="shared" si="244"/>
        <v>0</v>
      </c>
      <c r="AR519" s="93">
        <f t="shared" si="244"/>
        <v>0</v>
      </c>
      <c r="AS519" s="93">
        <f t="shared" si="244"/>
        <v>0</v>
      </c>
      <c r="AT519" s="93">
        <f t="shared" si="244"/>
        <v>0</v>
      </c>
      <c r="AU519" s="9">
        <f t="shared" si="244"/>
        <v>0</v>
      </c>
      <c r="AV519" s="302"/>
    </row>
    <row r="520" spans="1:48" ht="17.25" hidden="1" customHeight="1">
      <c r="A520" s="542"/>
      <c r="B520" s="543"/>
      <c r="C520" s="543"/>
      <c r="D520" s="543"/>
      <c r="E520" s="543"/>
      <c r="F520" s="11"/>
      <c r="G520" s="11"/>
      <c r="H520" s="11"/>
      <c r="I520" s="11"/>
      <c r="J520" s="11"/>
      <c r="K520" s="11"/>
      <c r="L520" s="20"/>
      <c r="M520" s="20"/>
      <c r="N520" s="9">
        <f t="shared" si="243"/>
        <v>0</v>
      </c>
      <c r="O520" s="9">
        <f t="shared" si="243"/>
        <v>0</v>
      </c>
      <c r="P520" s="9">
        <f t="shared" si="243"/>
        <v>0</v>
      </c>
      <c r="Q520" s="9">
        <f t="shared" si="243"/>
        <v>0</v>
      </c>
      <c r="R520" s="307">
        <f t="shared" si="243"/>
        <v>0</v>
      </c>
      <c r="S520" s="9">
        <f t="shared" si="243"/>
        <v>0</v>
      </c>
      <c r="T520" s="9">
        <f t="shared" si="243"/>
        <v>0</v>
      </c>
      <c r="U520" s="9">
        <f t="shared" si="241"/>
        <v>0</v>
      </c>
      <c r="V520" s="13" t="s">
        <v>51</v>
      </c>
      <c r="W520" s="93">
        <f t="shared" si="244"/>
        <v>0</v>
      </c>
      <c r="X520" s="9">
        <f t="shared" si="244"/>
        <v>0</v>
      </c>
      <c r="Y520" s="9">
        <f t="shared" si="244"/>
        <v>0</v>
      </c>
      <c r="Z520" s="9">
        <f t="shared" si="244"/>
        <v>0</v>
      </c>
      <c r="AA520" s="9">
        <f t="shared" si="244"/>
        <v>0</v>
      </c>
      <c r="AB520" s="9">
        <f t="shared" si="244"/>
        <v>0</v>
      </c>
      <c r="AC520" s="9">
        <f t="shared" si="244"/>
        <v>0</v>
      </c>
      <c r="AD520" s="9">
        <f t="shared" si="244"/>
        <v>0</v>
      </c>
      <c r="AE520" s="9">
        <f t="shared" si="244"/>
        <v>0</v>
      </c>
      <c r="AF520" s="9">
        <f t="shared" si="244"/>
        <v>0</v>
      </c>
      <c r="AG520" s="9">
        <f t="shared" si="244"/>
        <v>0</v>
      </c>
      <c r="AH520" s="9">
        <f t="shared" si="244"/>
        <v>0</v>
      </c>
      <c r="AI520" s="9">
        <f t="shared" si="244"/>
        <v>0</v>
      </c>
      <c r="AJ520" s="9">
        <f t="shared" si="244"/>
        <v>0</v>
      </c>
      <c r="AK520" s="93">
        <f t="shared" si="244"/>
        <v>0</v>
      </c>
      <c r="AL520" s="93">
        <f t="shared" si="244"/>
        <v>0</v>
      </c>
      <c r="AM520" s="93">
        <f t="shared" si="244"/>
        <v>0</v>
      </c>
      <c r="AN520" s="93">
        <f t="shared" si="244"/>
        <v>0</v>
      </c>
      <c r="AO520" s="93">
        <f t="shared" si="244"/>
        <v>0</v>
      </c>
      <c r="AP520" s="93">
        <f t="shared" si="244"/>
        <v>0</v>
      </c>
      <c r="AQ520" s="93">
        <f t="shared" si="244"/>
        <v>0</v>
      </c>
      <c r="AR520" s="93">
        <f t="shared" si="244"/>
        <v>0</v>
      </c>
      <c r="AS520" s="93">
        <f t="shared" si="244"/>
        <v>0</v>
      </c>
      <c r="AT520" s="93">
        <f t="shared" si="244"/>
        <v>0</v>
      </c>
      <c r="AU520" s="9">
        <f t="shared" si="244"/>
        <v>0</v>
      </c>
      <c r="AV520" s="302"/>
    </row>
    <row r="521" spans="1:48" ht="17.25" hidden="1" customHeight="1">
      <c r="A521" s="18"/>
      <c r="B521" s="19"/>
      <c r="C521" s="357"/>
      <c r="D521" s="19"/>
      <c r="E521" s="19"/>
      <c r="F521" s="11"/>
      <c r="G521" s="11"/>
      <c r="H521" s="11"/>
      <c r="I521" s="11"/>
      <c r="J521" s="11"/>
      <c r="K521" s="11"/>
      <c r="L521" s="20"/>
      <c r="M521" s="20"/>
      <c r="N521" s="9">
        <f t="shared" si="243"/>
        <v>0</v>
      </c>
      <c r="O521" s="9">
        <f t="shared" si="243"/>
        <v>0</v>
      </c>
      <c r="P521" s="9">
        <f t="shared" si="243"/>
        <v>0</v>
      </c>
      <c r="Q521" s="9">
        <f t="shared" si="243"/>
        <v>0</v>
      </c>
      <c r="R521" s="307">
        <f t="shared" si="243"/>
        <v>0</v>
      </c>
      <c r="S521" s="9">
        <f t="shared" si="243"/>
        <v>0</v>
      </c>
      <c r="T521" s="9">
        <f t="shared" si="243"/>
        <v>0</v>
      </c>
      <c r="U521" s="9">
        <f t="shared" si="241"/>
        <v>0</v>
      </c>
      <c r="V521" s="13" t="s">
        <v>52</v>
      </c>
      <c r="W521" s="93">
        <f t="shared" si="244"/>
        <v>0</v>
      </c>
      <c r="X521" s="9">
        <f t="shared" si="244"/>
        <v>0</v>
      </c>
      <c r="Y521" s="9">
        <f t="shared" si="244"/>
        <v>0</v>
      </c>
      <c r="Z521" s="9">
        <f t="shared" si="244"/>
        <v>0</v>
      </c>
      <c r="AA521" s="9">
        <f t="shared" si="244"/>
        <v>0</v>
      </c>
      <c r="AB521" s="9">
        <f t="shared" si="244"/>
        <v>0</v>
      </c>
      <c r="AC521" s="9">
        <f t="shared" si="244"/>
        <v>0</v>
      </c>
      <c r="AD521" s="9">
        <f t="shared" si="244"/>
        <v>0</v>
      </c>
      <c r="AE521" s="9">
        <f t="shared" si="244"/>
        <v>0</v>
      </c>
      <c r="AF521" s="9">
        <f t="shared" si="244"/>
        <v>0</v>
      </c>
      <c r="AG521" s="9">
        <f t="shared" si="244"/>
        <v>0</v>
      </c>
      <c r="AH521" s="9">
        <f t="shared" si="244"/>
        <v>0</v>
      </c>
      <c r="AI521" s="9">
        <f t="shared" si="244"/>
        <v>0</v>
      </c>
      <c r="AJ521" s="9">
        <f t="shared" si="244"/>
        <v>0</v>
      </c>
      <c r="AK521" s="93">
        <f t="shared" si="244"/>
        <v>0</v>
      </c>
      <c r="AL521" s="93">
        <f t="shared" si="244"/>
        <v>0</v>
      </c>
      <c r="AM521" s="93">
        <f t="shared" si="244"/>
        <v>0</v>
      </c>
      <c r="AN521" s="93">
        <f t="shared" si="244"/>
        <v>0</v>
      </c>
      <c r="AO521" s="93">
        <f t="shared" si="244"/>
        <v>0</v>
      </c>
      <c r="AP521" s="93">
        <f t="shared" si="244"/>
        <v>0</v>
      </c>
      <c r="AQ521" s="93">
        <f t="shared" si="244"/>
        <v>0</v>
      </c>
      <c r="AR521" s="93">
        <f t="shared" si="244"/>
        <v>0</v>
      </c>
      <c r="AS521" s="93">
        <f t="shared" si="244"/>
        <v>0</v>
      </c>
      <c r="AT521" s="93">
        <f t="shared" si="244"/>
        <v>0</v>
      </c>
      <c r="AU521" s="9">
        <f t="shared" si="244"/>
        <v>0</v>
      </c>
      <c r="AV521" s="302"/>
    </row>
    <row r="522" spans="1:48" ht="17.25" hidden="1" customHeight="1">
      <c r="A522" s="542"/>
      <c r="B522" s="543"/>
      <c r="C522" s="543"/>
      <c r="D522" s="543"/>
      <c r="E522" s="543"/>
      <c r="F522" s="11"/>
      <c r="G522" s="11"/>
      <c r="H522" s="11"/>
      <c r="I522" s="11"/>
      <c r="J522" s="11"/>
      <c r="K522" s="11"/>
      <c r="L522" s="9">
        <f>L488+L495+L502</f>
        <v>27.402909999999999</v>
      </c>
      <c r="M522" s="9">
        <f>M488+M495+M502</f>
        <v>0</v>
      </c>
      <c r="N522" s="230">
        <f t="shared" si="243"/>
        <v>0</v>
      </c>
      <c r="O522" s="230">
        <f t="shared" si="243"/>
        <v>0</v>
      </c>
      <c r="P522" s="230">
        <f t="shared" si="243"/>
        <v>0</v>
      </c>
      <c r="Q522" s="230">
        <f t="shared" si="243"/>
        <v>0</v>
      </c>
      <c r="R522" s="423">
        <f t="shared" si="243"/>
        <v>0</v>
      </c>
      <c r="S522" s="230">
        <f t="shared" si="243"/>
        <v>0</v>
      </c>
      <c r="T522" s="230">
        <f t="shared" si="243"/>
        <v>0</v>
      </c>
      <c r="U522" s="231">
        <f>SUM(N522:T522)</f>
        <v>0</v>
      </c>
      <c r="V522" s="231" t="s">
        <v>11</v>
      </c>
      <c r="W522" s="193">
        <f t="shared" si="244"/>
        <v>0</v>
      </c>
      <c r="X522" s="175">
        <f t="shared" si="244"/>
        <v>0</v>
      </c>
      <c r="Y522" s="175">
        <f t="shared" si="244"/>
        <v>0</v>
      </c>
      <c r="Z522" s="175">
        <f t="shared" si="244"/>
        <v>0</v>
      </c>
      <c r="AA522" s="175">
        <f t="shared" si="244"/>
        <v>0</v>
      </c>
      <c r="AB522" s="175">
        <f t="shared" si="244"/>
        <v>0</v>
      </c>
      <c r="AC522" s="175">
        <f t="shared" si="244"/>
        <v>0</v>
      </c>
      <c r="AD522" s="175">
        <f t="shared" si="244"/>
        <v>0</v>
      </c>
      <c r="AE522" s="175">
        <f t="shared" si="244"/>
        <v>0</v>
      </c>
      <c r="AF522" s="175">
        <f t="shared" si="244"/>
        <v>299.62500999999997</v>
      </c>
      <c r="AG522" s="175">
        <f t="shared" si="244"/>
        <v>0</v>
      </c>
      <c r="AH522" s="230">
        <f t="shared" si="244"/>
        <v>0</v>
      </c>
      <c r="AI522" s="230">
        <f t="shared" si="244"/>
        <v>0</v>
      </c>
      <c r="AJ522" s="230">
        <f t="shared" si="244"/>
        <v>0</v>
      </c>
      <c r="AK522" s="193">
        <f t="shared" si="244"/>
        <v>299.62500999999997</v>
      </c>
      <c r="AL522" s="193">
        <f t="shared" si="244"/>
        <v>0</v>
      </c>
      <c r="AM522" s="193">
        <f t="shared" si="244"/>
        <v>0</v>
      </c>
      <c r="AN522" s="193">
        <f t="shared" si="244"/>
        <v>0</v>
      </c>
      <c r="AO522" s="193">
        <f t="shared" si="244"/>
        <v>0</v>
      </c>
      <c r="AP522" s="193">
        <f t="shared" si="244"/>
        <v>0</v>
      </c>
      <c r="AQ522" s="193">
        <f t="shared" si="244"/>
        <v>0</v>
      </c>
      <c r="AR522" s="193">
        <f t="shared" si="244"/>
        <v>0</v>
      </c>
      <c r="AS522" s="193">
        <f t="shared" si="244"/>
        <v>0</v>
      </c>
      <c r="AT522" s="193">
        <f t="shared" si="244"/>
        <v>0</v>
      </c>
      <c r="AU522" s="230">
        <f t="shared" si="244"/>
        <v>0</v>
      </c>
      <c r="AV522" s="328"/>
    </row>
    <row r="523" spans="1:48" ht="19.5" customHeight="1">
      <c r="A523" s="167"/>
      <c r="B523" s="168"/>
      <c r="C523" s="181" t="s">
        <v>919</v>
      </c>
      <c r="D523" s="180"/>
      <c r="E523" s="180"/>
      <c r="F523" s="180"/>
      <c r="G523" s="180"/>
      <c r="H523" s="180"/>
      <c r="I523" s="180"/>
      <c r="J523" s="180"/>
      <c r="K523" s="180"/>
      <c r="L523" s="180"/>
      <c r="M523" s="180"/>
      <c r="N523" s="180"/>
      <c r="O523" s="180"/>
      <c r="P523" s="180"/>
      <c r="Q523" s="237"/>
      <c r="R523" s="427"/>
      <c r="S523" s="237"/>
      <c r="T523" s="237"/>
      <c r="U523" s="89"/>
      <c r="V523" s="89"/>
      <c r="W523" s="190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188"/>
      <c r="AI523" s="188"/>
      <c r="AJ523" s="188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  <c r="AU523" s="188"/>
      <c r="AV523" s="302"/>
    </row>
    <row r="524" spans="1:48" ht="17.25" customHeight="1">
      <c r="A524" s="542"/>
      <c r="B524" s="543"/>
      <c r="C524" s="543"/>
      <c r="D524" s="543"/>
      <c r="E524" s="543"/>
      <c r="F524" s="11"/>
      <c r="G524" s="11"/>
      <c r="H524" s="11"/>
      <c r="I524" s="11"/>
      <c r="J524" s="11"/>
      <c r="K524" s="11"/>
      <c r="L524" s="20"/>
      <c r="M524" s="20"/>
      <c r="N524" s="9">
        <f t="shared" ref="N524:T528" si="245">N259+N342+N431+N454+N480+N517</f>
        <v>24.568740000000002</v>
      </c>
      <c r="O524" s="9">
        <f t="shared" si="245"/>
        <v>46.592609999999993</v>
      </c>
      <c r="P524" s="9">
        <f t="shared" si="245"/>
        <v>38.215750000000007</v>
      </c>
      <c r="Q524" s="9">
        <f t="shared" si="245"/>
        <v>52.294480000000007</v>
      </c>
      <c r="R524" s="9">
        <f t="shared" si="245"/>
        <v>56386.5</v>
      </c>
      <c r="S524" s="9">
        <f t="shared" si="245"/>
        <v>3.7270799999999999</v>
      </c>
      <c r="T524" s="9">
        <f t="shared" si="245"/>
        <v>3.72648</v>
      </c>
      <c r="U524" s="9">
        <f>SUM(N524:T524)</f>
        <v>56555.625139999996</v>
      </c>
      <c r="V524" s="16" t="s">
        <v>3</v>
      </c>
      <c r="W524" s="93">
        <f t="shared" ref="W524:AU524" si="246">W259+W342+W431+W454+W480+W517</f>
        <v>52294.48</v>
      </c>
      <c r="X524" s="9">
        <f t="shared" ca="1" si="246"/>
        <v>15969.947</v>
      </c>
      <c r="Y524" s="9">
        <f t="shared" ca="1" si="246"/>
        <v>10001.258</v>
      </c>
      <c r="Z524" s="9">
        <f t="shared" ca="1" si="246"/>
        <v>10001.258</v>
      </c>
      <c r="AA524" s="9">
        <f t="shared" ca="1" si="246"/>
        <v>10001.258</v>
      </c>
      <c r="AB524" s="9">
        <f t="shared" ca="1" si="246"/>
        <v>10001.258</v>
      </c>
      <c r="AC524" s="9">
        <f t="shared" ca="1" si="246"/>
        <v>10001.258</v>
      </c>
      <c r="AD524" s="9">
        <f t="shared" ca="1" si="246"/>
        <v>10001.258</v>
      </c>
      <c r="AE524" s="9">
        <f t="shared" ca="1" si="246"/>
        <v>10025.957999999999</v>
      </c>
      <c r="AF524" s="9">
        <f t="shared" ca="1" si="246"/>
        <v>10325.583009999998</v>
      </c>
      <c r="AG524" s="9">
        <f t="shared" ca="1" si="246"/>
        <v>13149.231</v>
      </c>
      <c r="AH524" s="9">
        <f t="shared" si="246"/>
        <v>870.53</v>
      </c>
      <c r="AI524" s="9">
        <f t="shared" si="246"/>
        <v>870.53</v>
      </c>
      <c r="AJ524" s="9">
        <f t="shared" si="246"/>
        <v>870.53</v>
      </c>
      <c r="AK524" s="93">
        <f t="shared" si="246"/>
        <v>7672.6915599999993</v>
      </c>
      <c r="AL524" s="93">
        <f t="shared" si="246"/>
        <v>0</v>
      </c>
      <c r="AM524" s="93">
        <f t="shared" si="246"/>
        <v>0</v>
      </c>
      <c r="AN524" s="93">
        <f t="shared" si="246"/>
        <v>0</v>
      </c>
      <c r="AO524" s="93">
        <f t="shared" si="246"/>
        <v>0</v>
      </c>
      <c r="AP524" s="93">
        <f t="shared" si="246"/>
        <v>0</v>
      </c>
      <c r="AQ524" s="93">
        <f t="shared" si="246"/>
        <v>0</v>
      </c>
      <c r="AR524" s="93">
        <f t="shared" si="246"/>
        <v>0</v>
      </c>
      <c r="AS524" s="93">
        <f t="shared" si="246"/>
        <v>0</v>
      </c>
      <c r="AT524" s="93">
        <f t="shared" si="246"/>
        <v>0</v>
      </c>
      <c r="AU524" s="9">
        <f t="shared" si="246"/>
        <v>0</v>
      </c>
      <c r="AV524" s="302"/>
    </row>
    <row r="525" spans="1:48" ht="18.75" customHeight="1">
      <c r="A525" s="542"/>
      <c r="B525" s="543"/>
      <c r="C525" s="543"/>
      <c r="D525" s="543"/>
      <c r="E525" s="543"/>
      <c r="F525" s="11"/>
      <c r="G525" s="11"/>
      <c r="H525" s="11"/>
      <c r="I525" s="11"/>
      <c r="J525" s="11"/>
      <c r="K525" s="11"/>
      <c r="L525" s="20"/>
      <c r="M525" s="20"/>
      <c r="N525" s="9">
        <f t="shared" si="245"/>
        <v>92.684110000000004</v>
      </c>
      <c r="O525" s="9">
        <f t="shared" si="245"/>
        <v>13.77323</v>
      </c>
      <c r="P525" s="9">
        <f t="shared" si="245"/>
        <v>12.942970000000001</v>
      </c>
      <c r="Q525" s="9">
        <f t="shared" si="245"/>
        <v>172.2159</v>
      </c>
      <c r="R525" s="9">
        <f t="shared" si="245"/>
        <v>264165</v>
      </c>
      <c r="S525" s="9">
        <f t="shared" si="245"/>
        <v>119.20491000000001</v>
      </c>
      <c r="T525" s="9">
        <f t="shared" si="245"/>
        <v>119.10493000000001</v>
      </c>
      <c r="U525" s="9">
        <f t="shared" ref="U525:U529" si="247">SUM(N525:T525)</f>
        <v>264694.92604999995</v>
      </c>
      <c r="V525" s="16" t="s">
        <v>8</v>
      </c>
      <c r="W525" s="93">
        <f t="shared" ref="W525:AU525" si="248">W260+W343+W432+W455+W481+W518</f>
        <v>172315.9</v>
      </c>
      <c r="X525" s="9">
        <f t="shared" ca="1" si="248"/>
        <v>53961.995000000003</v>
      </c>
      <c r="Y525" s="9" t="e">
        <f t="shared" ca="1" si="248"/>
        <v>#REF!</v>
      </c>
      <c r="Z525" s="9" t="e">
        <f t="shared" ca="1" si="248"/>
        <v>#REF!</v>
      </c>
      <c r="AA525" s="9" t="e">
        <f t="shared" ca="1" si="248"/>
        <v>#REF!</v>
      </c>
      <c r="AB525" s="9" t="e">
        <f t="shared" ca="1" si="248"/>
        <v>#REF!</v>
      </c>
      <c r="AC525" s="9" t="e">
        <f t="shared" ca="1" si="248"/>
        <v>#REF!</v>
      </c>
      <c r="AD525" s="9" t="e">
        <f t="shared" ca="1" si="248"/>
        <v>#REF!</v>
      </c>
      <c r="AE525" s="9" t="e">
        <f t="shared" ca="1" si="248"/>
        <v>#REF!</v>
      </c>
      <c r="AF525" s="9" t="e">
        <f t="shared" ca="1" si="248"/>
        <v>#REF!</v>
      </c>
      <c r="AG525" s="9">
        <f t="shared" ca="1" si="248"/>
        <v>2909.4080000000004</v>
      </c>
      <c r="AH525" s="9" t="e">
        <f t="shared" si="248"/>
        <v>#REF!</v>
      </c>
      <c r="AI525" s="9" t="e">
        <f t="shared" si="248"/>
        <v>#REF!</v>
      </c>
      <c r="AJ525" s="9" t="e">
        <f t="shared" si="248"/>
        <v>#REF!</v>
      </c>
      <c r="AK525" s="93" t="e">
        <f t="shared" si="248"/>
        <v>#REF!</v>
      </c>
      <c r="AL525" s="93" t="e">
        <f t="shared" si="248"/>
        <v>#REF!</v>
      </c>
      <c r="AM525" s="93" t="e">
        <f t="shared" si="248"/>
        <v>#REF!</v>
      </c>
      <c r="AN525" s="93" t="e">
        <f t="shared" si="248"/>
        <v>#REF!</v>
      </c>
      <c r="AO525" s="93" t="e">
        <f t="shared" si="248"/>
        <v>#REF!</v>
      </c>
      <c r="AP525" s="93" t="e">
        <f t="shared" si="248"/>
        <v>#REF!</v>
      </c>
      <c r="AQ525" s="93">
        <f t="shared" si="248"/>
        <v>0</v>
      </c>
      <c r="AR525" s="93">
        <f t="shared" si="248"/>
        <v>0</v>
      </c>
      <c r="AS525" s="93">
        <f t="shared" si="248"/>
        <v>0</v>
      </c>
      <c r="AT525" s="93">
        <f t="shared" si="248"/>
        <v>0</v>
      </c>
      <c r="AU525" s="9">
        <f t="shared" si="248"/>
        <v>0</v>
      </c>
      <c r="AV525" s="302"/>
    </row>
    <row r="526" spans="1:48" ht="17.25" customHeight="1">
      <c r="A526" s="542"/>
      <c r="B526" s="543"/>
      <c r="C526" s="543"/>
      <c r="D526" s="543"/>
      <c r="E526" s="543"/>
      <c r="F526" s="11"/>
      <c r="G526" s="11"/>
      <c r="H526" s="11"/>
      <c r="I526" s="11"/>
      <c r="J526" s="11"/>
      <c r="K526" s="11"/>
      <c r="L526" s="20"/>
      <c r="M526" s="20"/>
      <c r="N526" s="9">
        <f t="shared" si="245"/>
        <v>0</v>
      </c>
      <c r="O526" s="9">
        <f t="shared" si="245"/>
        <v>0</v>
      </c>
      <c r="P526" s="9">
        <f t="shared" si="245"/>
        <v>0</v>
      </c>
      <c r="Q526" s="9">
        <f t="shared" si="245"/>
        <v>0</v>
      </c>
      <c r="R526" s="9">
        <f t="shared" si="245"/>
        <v>73918</v>
      </c>
      <c r="S526" s="9">
        <f t="shared" si="245"/>
        <v>58.198</v>
      </c>
      <c r="T526" s="9">
        <f t="shared" si="245"/>
        <v>58.198</v>
      </c>
      <c r="U526" s="9">
        <f t="shared" si="247"/>
        <v>74034.396000000008</v>
      </c>
      <c r="V526" s="13" t="s">
        <v>50</v>
      </c>
      <c r="W526" s="93">
        <f t="shared" ref="W526:AU526" si="249">W261+W344+W433+W456+W482+W519</f>
        <v>0</v>
      </c>
      <c r="X526" s="9">
        <f t="shared" ca="1" si="249"/>
        <v>0</v>
      </c>
      <c r="Y526" s="9">
        <f t="shared" ca="1" si="249"/>
        <v>0</v>
      </c>
      <c r="Z526" s="9">
        <f t="shared" ca="1" si="249"/>
        <v>0</v>
      </c>
      <c r="AA526" s="9">
        <f t="shared" ca="1" si="249"/>
        <v>0</v>
      </c>
      <c r="AB526" s="9">
        <f t="shared" ca="1" si="249"/>
        <v>0</v>
      </c>
      <c r="AC526" s="9">
        <f t="shared" ca="1" si="249"/>
        <v>0</v>
      </c>
      <c r="AD526" s="9">
        <f t="shared" ca="1" si="249"/>
        <v>0</v>
      </c>
      <c r="AE526" s="9">
        <f t="shared" ca="1" si="249"/>
        <v>0</v>
      </c>
      <c r="AF526" s="9">
        <f t="shared" ca="1" si="249"/>
        <v>0</v>
      </c>
      <c r="AG526" s="9">
        <f t="shared" ca="1" si="249"/>
        <v>0</v>
      </c>
      <c r="AH526" s="9">
        <f t="shared" si="249"/>
        <v>0</v>
      </c>
      <c r="AI526" s="9">
        <f t="shared" si="249"/>
        <v>0</v>
      </c>
      <c r="AJ526" s="9">
        <f t="shared" si="249"/>
        <v>0</v>
      </c>
      <c r="AK526" s="93">
        <f t="shared" si="249"/>
        <v>0</v>
      </c>
      <c r="AL526" s="93">
        <f t="shared" si="249"/>
        <v>0</v>
      </c>
      <c r="AM526" s="93">
        <f t="shared" si="249"/>
        <v>0</v>
      </c>
      <c r="AN526" s="93">
        <f t="shared" si="249"/>
        <v>0</v>
      </c>
      <c r="AO526" s="93">
        <f t="shared" si="249"/>
        <v>0</v>
      </c>
      <c r="AP526" s="93">
        <f t="shared" si="249"/>
        <v>0</v>
      </c>
      <c r="AQ526" s="93">
        <f t="shared" si="249"/>
        <v>0</v>
      </c>
      <c r="AR526" s="93">
        <f t="shared" si="249"/>
        <v>0</v>
      </c>
      <c r="AS526" s="93">
        <f t="shared" si="249"/>
        <v>0</v>
      </c>
      <c r="AT526" s="93">
        <f t="shared" si="249"/>
        <v>0</v>
      </c>
      <c r="AU526" s="9">
        <f t="shared" si="249"/>
        <v>0</v>
      </c>
      <c r="AV526" s="302"/>
    </row>
    <row r="527" spans="1:48" ht="17.25" customHeight="1">
      <c r="A527" s="542"/>
      <c r="B527" s="543"/>
      <c r="C527" s="543"/>
      <c r="D527" s="543"/>
      <c r="E527" s="543"/>
      <c r="F527" s="11"/>
      <c r="G527" s="11"/>
      <c r="H527" s="11"/>
      <c r="I527" s="11"/>
      <c r="J527" s="11"/>
      <c r="K527" s="11"/>
      <c r="L527" s="20"/>
      <c r="M527" s="20"/>
      <c r="N527" s="9">
        <f t="shared" si="245"/>
        <v>0</v>
      </c>
      <c r="O527" s="9">
        <f t="shared" si="245"/>
        <v>0</v>
      </c>
      <c r="P527" s="9">
        <f t="shared" si="245"/>
        <v>0</v>
      </c>
      <c r="Q527" s="9">
        <f t="shared" si="245"/>
        <v>0</v>
      </c>
      <c r="R527" s="9">
        <f t="shared" si="245"/>
        <v>0</v>
      </c>
      <c r="S527" s="9">
        <f t="shared" si="245"/>
        <v>0</v>
      </c>
      <c r="T527" s="9">
        <f t="shared" si="245"/>
        <v>0</v>
      </c>
      <c r="U527" s="9">
        <f t="shared" si="247"/>
        <v>0</v>
      </c>
      <c r="V527" s="13" t="s">
        <v>51</v>
      </c>
      <c r="W527" s="93">
        <f t="shared" ref="W527:AU527" si="250">W262+W345+W434+W457+W483+W520</f>
        <v>0</v>
      </c>
      <c r="X527" s="9">
        <f t="shared" ca="1" si="250"/>
        <v>0</v>
      </c>
      <c r="Y527" s="9">
        <f t="shared" ca="1" si="250"/>
        <v>0</v>
      </c>
      <c r="Z527" s="9">
        <f t="shared" ca="1" si="250"/>
        <v>0</v>
      </c>
      <c r="AA527" s="9">
        <f t="shared" ca="1" si="250"/>
        <v>0</v>
      </c>
      <c r="AB527" s="9">
        <f t="shared" ca="1" si="250"/>
        <v>0</v>
      </c>
      <c r="AC527" s="9">
        <f t="shared" ca="1" si="250"/>
        <v>0</v>
      </c>
      <c r="AD527" s="9">
        <f t="shared" ca="1" si="250"/>
        <v>0</v>
      </c>
      <c r="AE527" s="9">
        <f t="shared" ca="1" si="250"/>
        <v>0</v>
      </c>
      <c r="AF527" s="9">
        <f t="shared" ca="1" si="250"/>
        <v>0</v>
      </c>
      <c r="AG527" s="9">
        <f t="shared" ca="1" si="250"/>
        <v>0</v>
      </c>
      <c r="AH527" s="9">
        <f t="shared" si="250"/>
        <v>0</v>
      </c>
      <c r="AI527" s="9">
        <f t="shared" si="250"/>
        <v>0</v>
      </c>
      <c r="AJ527" s="9">
        <f t="shared" si="250"/>
        <v>0</v>
      </c>
      <c r="AK527" s="93">
        <f t="shared" si="250"/>
        <v>0</v>
      </c>
      <c r="AL527" s="93">
        <f t="shared" si="250"/>
        <v>0</v>
      </c>
      <c r="AM527" s="93">
        <f t="shared" si="250"/>
        <v>0</v>
      </c>
      <c r="AN527" s="93">
        <f t="shared" si="250"/>
        <v>0</v>
      </c>
      <c r="AO527" s="93">
        <f t="shared" si="250"/>
        <v>0</v>
      </c>
      <c r="AP527" s="93">
        <f t="shared" si="250"/>
        <v>0</v>
      </c>
      <c r="AQ527" s="93">
        <f t="shared" si="250"/>
        <v>0</v>
      </c>
      <c r="AR527" s="93">
        <f t="shared" si="250"/>
        <v>0</v>
      </c>
      <c r="AS527" s="93">
        <f t="shared" si="250"/>
        <v>0</v>
      </c>
      <c r="AT527" s="93">
        <f t="shared" si="250"/>
        <v>0</v>
      </c>
      <c r="AU527" s="9">
        <f t="shared" si="250"/>
        <v>0</v>
      </c>
      <c r="AV527" s="302"/>
    </row>
    <row r="528" spans="1:48" ht="17.25" customHeight="1">
      <c r="A528" s="18"/>
      <c r="B528" s="19"/>
      <c r="C528" s="357"/>
      <c r="D528" s="19"/>
      <c r="E528" s="19"/>
      <c r="F528" s="11"/>
      <c r="G528" s="11"/>
      <c r="H528" s="11"/>
      <c r="I528" s="11"/>
      <c r="J528" s="11"/>
      <c r="K528" s="11"/>
      <c r="L528" s="20"/>
      <c r="M528" s="20"/>
      <c r="N528" s="9">
        <f t="shared" si="245"/>
        <v>135.50400999999999</v>
      </c>
      <c r="O528" s="9">
        <f t="shared" si="245"/>
        <v>36.499809999999997</v>
      </c>
      <c r="P528" s="9">
        <f t="shared" si="245"/>
        <v>0</v>
      </c>
      <c r="Q528" s="9">
        <f t="shared" si="245"/>
        <v>2.23428</v>
      </c>
      <c r="R528" s="9">
        <f t="shared" si="245"/>
        <v>426810</v>
      </c>
      <c r="S528" s="9">
        <f t="shared" si="245"/>
        <v>698.72804999999994</v>
      </c>
      <c r="T528" s="9">
        <f t="shared" si="245"/>
        <v>0</v>
      </c>
      <c r="U528" s="9">
        <f t="shared" si="247"/>
        <v>427682.96614999999</v>
      </c>
      <c r="V528" s="13" t="s">
        <v>52</v>
      </c>
      <c r="W528" s="93">
        <f t="shared" ref="W528:AU528" si="251">W263+W346+W435+W458+W484+W521</f>
        <v>2234.2800000000002</v>
      </c>
      <c r="X528" s="9">
        <f t="shared" ca="1" si="251"/>
        <v>11.55</v>
      </c>
      <c r="Y528" s="9">
        <f t="shared" ca="1" si="251"/>
        <v>0</v>
      </c>
      <c r="Z528" s="9">
        <f t="shared" ca="1" si="251"/>
        <v>0</v>
      </c>
      <c r="AA528" s="9">
        <f t="shared" ca="1" si="251"/>
        <v>0</v>
      </c>
      <c r="AB528" s="9">
        <f t="shared" ca="1" si="251"/>
        <v>0</v>
      </c>
      <c r="AC528" s="9">
        <f t="shared" ca="1" si="251"/>
        <v>0</v>
      </c>
      <c r="AD528" s="9">
        <f t="shared" ca="1" si="251"/>
        <v>0</v>
      </c>
      <c r="AE528" s="9">
        <f t="shared" ca="1" si="251"/>
        <v>0</v>
      </c>
      <c r="AF528" s="9">
        <f t="shared" ca="1" si="251"/>
        <v>0</v>
      </c>
      <c r="AG528" s="9">
        <f t="shared" ca="1" si="251"/>
        <v>0</v>
      </c>
      <c r="AH528" s="9">
        <f t="shared" si="251"/>
        <v>0</v>
      </c>
      <c r="AI528" s="9">
        <f t="shared" si="251"/>
        <v>0</v>
      </c>
      <c r="AJ528" s="9">
        <f t="shared" si="251"/>
        <v>0</v>
      </c>
      <c r="AK528" s="93">
        <f t="shared" si="251"/>
        <v>11.5</v>
      </c>
      <c r="AL528" s="93">
        <f t="shared" si="251"/>
        <v>0</v>
      </c>
      <c r="AM528" s="93">
        <f t="shared" si="251"/>
        <v>0</v>
      </c>
      <c r="AN528" s="93">
        <f t="shared" si="251"/>
        <v>0</v>
      </c>
      <c r="AO528" s="93">
        <f t="shared" si="251"/>
        <v>0</v>
      </c>
      <c r="AP528" s="93">
        <f t="shared" si="251"/>
        <v>0</v>
      </c>
      <c r="AQ528" s="93">
        <f t="shared" si="251"/>
        <v>0</v>
      </c>
      <c r="AR528" s="93">
        <f t="shared" si="251"/>
        <v>0</v>
      </c>
      <c r="AS528" s="93">
        <f t="shared" si="251"/>
        <v>0</v>
      </c>
      <c r="AT528" s="93">
        <f t="shared" si="251"/>
        <v>0</v>
      </c>
      <c r="AU528" s="9">
        <f t="shared" si="251"/>
        <v>0</v>
      </c>
      <c r="AV528" s="302"/>
    </row>
    <row r="529" spans="1:48" ht="17.25" customHeight="1">
      <c r="A529" s="18"/>
      <c r="B529" s="19"/>
      <c r="C529" s="357"/>
      <c r="D529" s="19"/>
      <c r="E529" s="19"/>
      <c r="F529" s="11"/>
      <c r="G529" s="11"/>
      <c r="H529" s="11"/>
      <c r="I529" s="11"/>
      <c r="J529" s="11"/>
      <c r="K529" s="11"/>
      <c r="L529" s="20"/>
      <c r="M529" s="20"/>
      <c r="N529" s="9">
        <f t="shared" ref="N529:T529" si="252">N264</f>
        <v>348.94119000000001</v>
      </c>
      <c r="O529" s="9">
        <f t="shared" si="252"/>
        <v>196.47309999999999</v>
      </c>
      <c r="P529" s="9">
        <f t="shared" si="252"/>
        <v>0</v>
      </c>
      <c r="Q529" s="9">
        <f t="shared" si="252"/>
        <v>0</v>
      </c>
      <c r="R529" s="9">
        <f t="shared" si="252"/>
        <v>0</v>
      </c>
      <c r="S529" s="9">
        <f t="shared" si="252"/>
        <v>0</v>
      </c>
      <c r="T529" s="9">
        <f t="shared" si="252"/>
        <v>0</v>
      </c>
      <c r="U529" s="9">
        <f t="shared" si="247"/>
        <v>545.41428999999994</v>
      </c>
      <c r="V529" s="13" t="s">
        <v>202</v>
      </c>
      <c r="W529" s="93">
        <f t="shared" ref="W529:AU529" si="253">W264</f>
        <v>0</v>
      </c>
      <c r="X529" s="9">
        <f t="shared" si="253"/>
        <v>0</v>
      </c>
      <c r="Y529" s="9">
        <f t="shared" si="253"/>
        <v>0</v>
      </c>
      <c r="Z529" s="9">
        <f t="shared" si="253"/>
        <v>0</v>
      </c>
      <c r="AA529" s="9">
        <f t="shared" si="253"/>
        <v>0</v>
      </c>
      <c r="AB529" s="9">
        <f t="shared" si="253"/>
        <v>0</v>
      </c>
      <c r="AC529" s="9">
        <f t="shared" si="253"/>
        <v>0</v>
      </c>
      <c r="AD529" s="9">
        <f t="shared" si="253"/>
        <v>0</v>
      </c>
      <c r="AE529" s="9">
        <f t="shared" si="253"/>
        <v>0</v>
      </c>
      <c r="AF529" s="9">
        <f t="shared" si="253"/>
        <v>0</v>
      </c>
      <c r="AG529" s="9">
        <f t="shared" si="253"/>
        <v>0</v>
      </c>
      <c r="AH529" s="9">
        <f t="shared" si="253"/>
        <v>0</v>
      </c>
      <c r="AI529" s="9">
        <f t="shared" si="253"/>
        <v>0</v>
      </c>
      <c r="AJ529" s="9">
        <f t="shared" si="253"/>
        <v>0</v>
      </c>
      <c r="AK529" s="93">
        <f t="shared" si="253"/>
        <v>0</v>
      </c>
      <c r="AL529" s="93">
        <f t="shared" si="253"/>
        <v>0</v>
      </c>
      <c r="AM529" s="93">
        <f t="shared" si="253"/>
        <v>0</v>
      </c>
      <c r="AN529" s="93">
        <f t="shared" si="253"/>
        <v>0</v>
      </c>
      <c r="AO529" s="93">
        <f t="shared" si="253"/>
        <v>0</v>
      </c>
      <c r="AP529" s="93">
        <f t="shared" si="253"/>
        <v>0</v>
      </c>
      <c r="AQ529" s="93">
        <f t="shared" si="253"/>
        <v>0</v>
      </c>
      <c r="AR529" s="93">
        <f t="shared" si="253"/>
        <v>0</v>
      </c>
      <c r="AS529" s="93">
        <f t="shared" si="253"/>
        <v>0</v>
      </c>
      <c r="AT529" s="93">
        <f t="shared" si="253"/>
        <v>0</v>
      </c>
      <c r="AU529" s="9">
        <f t="shared" si="253"/>
        <v>0</v>
      </c>
      <c r="AV529" s="302"/>
    </row>
    <row r="530" spans="1:48" ht="17.25" customHeight="1">
      <c r="A530" s="542"/>
      <c r="B530" s="543"/>
      <c r="C530" s="543"/>
      <c r="D530" s="543"/>
      <c r="E530" s="543"/>
      <c r="F530" s="11"/>
      <c r="G530" s="11"/>
      <c r="H530" s="11"/>
      <c r="I530" s="11"/>
      <c r="J530" s="11"/>
      <c r="K530" s="11"/>
      <c r="L530" s="9">
        <f t="shared" ref="L530:T530" si="254">L265+L347+L436+L459+L485+L522</f>
        <v>3870.5491700000002</v>
      </c>
      <c r="M530" s="9">
        <f t="shared" si="254"/>
        <v>636178.80321000004</v>
      </c>
      <c r="N530" s="230">
        <f t="shared" si="254"/>
        <v>601.69805000000008</v>
      </c>
      <c r="O530" s="230">
        <f t="shared" si="254"/>
        <v>293.33875</v>
      </c>
      <c r="P530" s="230">
        <f t="shared" si="254"/>
        <v>51.15872000000001</v>
      </c>
      <c r="Q530" s="230">
        <f t="shared" si="254"/>
        <v>226.74466000000001</v>
      </c>
      <c r="R530" s="428">
        <f t="shared" si="254"/>
        <v>821279.5</v>
      </c>
      <c r="S530" s="230">
        <f t="shared" si="254"/>
        <v>879.85803999999996</v>
      </c>
      <c r="T530" s="230">
        <f t="shared" si="254"/>
        <v>181.02941000000001</v>
      </c>
      <c r="U530" s="231">
        <f>SUM(N530:T530)</f>
        <v>823513.32762999996</v>
      </c>
      <c r="V530" s="337" t="s">
        <v>11</v>
      </c>
      <c r="W530" s="338">
        <f t="shared" ref="W530:AU530" si="255">W265+W347+W436+W459+W485+W522</f>
        <v>226844.65999999997</v>
      </c>
      <c r="X530" s="419">
        <f t="shared" ca="1" si="255"/>
        <v>69943.492000000013</v>
      </c>
      <c r="Y530" s="419" t="e">
        <f t="shared" ca="1" si="255"/>
        <v>#REF!</v>
      </c>
      <c r="Z530" s="419" t="e">
        <f t="shared" ca="1" si="255"/>
        <v>#REF!</v>
      </c>
      <c r="AA530" s="419" t="e">
        <f t="shared" ca="1" si="255"/>
        <v>#REF!</v>
      </c>
      <c r="AB530" s="419" t="e">
        <f t="shared" ca="1" si="255"/>
        <v>#REF!</v>
      </c>
      <c r="AC530" s="419" t="e">
        <f t="shared" ca="1" si="255"/>
        <v>#REF!</v>
      </c>
      <c r="AD530" s="419" t="e">
        <f t="shared" ca="1" si="255"/>
        <v>#REF!</v>
      </c>
      <c r="AE530" s="419" t="e">
        <f t="shared" ca="1" si="255"/>
        <v>#REF!</v>
      </c>
      <c r="AF530" s="420" t="e">
        <f t="shared" ca="1" si="255"/>
        <v>#REF!</v>
      </c>
      <c r="AG530" s="419">
        <f t="shared" ca="1" si="255"/>
        <v>16058.639000000001</v>
      </c>
      <c r="AH530" s="230" t="e">
        <f t="shared" si="255"/>
        <v>#REF!</v>
      </c>
      <c r="AI530" s="230" t="e">
        <f t="shared" si="255"/>
        <v>#REF!</v>
      </c>
      <c r="AJ530" s="230" t="e">
        <f t="shared" si="255"/>
        <v>#REF!</v>
      </c>
      <c r="AK530" s="193" t="e">
        <f t="shared" si="255"/>
        <v>#REF!</v>
      </c>
      <c r="AL530" s="193" t="e">
        <f t="shared" si="255"/>
        <v>#REF!</v>
      </c>
      <c r="AM530" s="193" t="e">
        <f t="shared" si="255"/>
        <v>#REF!</v>
      </c>
      <c r="AN530" s="193" t="e">
        <f t="shared" si="255"/>
        <v>#REF!</v>
      </c>
      <c r="AO530" s="193" t="e">
        <f t="shared" si="255"/>
        <v>#REF!</v>
      </c>
      <c r="AP530" s="193" t="e">
        <f t="shared" si="255"/>
        <v>#REF!</v>
      </c>
      <c r="AQ530" s="193">
        <f t="shared" si="255"/>
        <v>0</v>
      </c>
      <c r="AR530" s="193">
        <f t="shared" si="255"/>
        <v>0</v>
      </c>
      <c r="AS530" s="193">
        <f t="shared" si="255"/>
        <v>0</v>
      </c>
      <c r="AT530" s="193">
        <f t="shared" si="255"/>
        <v>0</v>
      </c>
      <c r="AU530" s="230">
        <f t="shared" si="255"/>
        <v>0</v>
      </c>
      <c r="AV530" s="328"/>
    </row>
    <row r="531" spans="1:48" s="450" customFormat="1" ht="17.25" customHeight="1">
      <c r="A531" s="438"/>
      <c r="B531" s="439"/>
      <c r="C531" s="439"/>
      <c r="D531" s="439"/>
      <c r="E531" s="439"/>
      <c r="F531" s="440"/>
      <c r="G531" s="440"/>
      <c r="H531" s="440"/>
      <c r="I531" s="440"/>
      <c r="J531" s="440"/>
      <c r="K531" s="440"/>
      <c r="L531" s="441"/>
      <c r="M531" s="441"/>
      <c r="N531" s="442"/>
      <c r="O531" s="442"/>
      <c r="P531" s="442"/>
      <c r="Q531" s="442"/>
      <c r="R531" s="443"/>
      <c r="S531" s="442"/>
      <c r="T531" s="442"/>
      <c r="U531" s="444"/>
      <c r="V531" s="444"/>
      <c r="W531" s="445"/>
      <c r="X531" s="446"/>
      <c r="Y531" s="446"/>
      <c r="Z531" s="446"/>
      <c r="AA531" s="446"/>
      <c r="AB531" s="446"/>
      <c r="AC531" s="446"/>
      <c r="AD531" s="446"/>
      <c r="AE531" s="446"/>
      <c r="AF531" s="447"/>
      <c r="AG531" s="446"/>
      <c r="AH531" s="448"/>
      <c r="AI531" s="448"/>
      <c r="AJ531" s="448"/>
      <c r="AK531" s="445"/>
      <c r="AL531" s="445"/>
      <c r="AM531" s="445"/>
      <c r="AN531" s="445"/>
      <c r="AO531" s="445"/>
      <c r="AP531" s="445"/>
      <c r="AQ531" s="445"/>
      <c r="AR531" s="445"/>
      <c r="AS531" s="445"/>
      <c r="AT531" s="445"/>
      <c r="AU531" s="448"/>
      <c r="AV531" s="449"/>
    </row>
    <row r="532" spans="1:48" s="450" customFormat="1" ht="17.25" customHeight="1">
      <c r="A532" s="438"/>
      <c r="B532" s="439"/>
      <c r="C532" s="439"/>
      <c r="D532" s="439"/>
      <c r="E532" s="439"/>
      <c r="F532" s="440"/>
      <c r="G532" s="440"/>
      <c r="H532" s="440"/>
      <c r="I532" s="440"/>
      <c r="J532" s="440"/>
      <c r="K532" s="440"/>
      <c r="L532" s="441"/>
      <c r="M532" s="441"/>
      <c r="N532" s="442"/>
      <c r="O532" s="442"/>
      <c r="P532" s="442"/>
      <c r="Q532" s="442"/>
      <c r="R532" s="443"/>
      <c r="S532" s="442"/>
      <c r="T532" s="442"/>
      <c r="U532" s="444"/>
      <c r="V532" s="444"/>
      <c r="W532" s="445"/>
      <c r="X532" s="446"/>
      <c r="Y532" s="446"/>
      <c r="Z532" s="446"/>
      <c r="AA532" s="446"/>
      <c r="AB532" s="446"/>
      <c r="AC532" s="446"/>
      <c r="AD532" s="446"/>
      <c r="AE532" s="446"/>
      <c r="AF532" s="447"/>
      <c r="AG532" s="446"/>
      <c r="AH532" s="448"/>
      <c r="AI532" s="448"/>
      <c r="AJ532" s="448"/>
      <c r="AK532" s="445"/>
      <c r="AL532" s="445"/>
      <c r="AM532" s="445"/>
      <c r="AN532" s="445"/>
      <c r="AO532" s="445"/>
      <c r="AP532" s="445"/>
      <c r="AQ532" s="445"/>
      <c r="AR532" s="445"/>
      <c r="AS532" s="445"/>
      <c r="AT532" s="445"/>
      <c r="AU532" s="448"/>
      <c r="AV532" s="449"/>
    </row>
    <row r="533" spans="1:48" s="450" customFormat="1" ht="17.25" customHeight="1">
      <c r="A533" s="438"/>
      <c r="B533" s="439"/>
      <c r="C533" s="439"/>
      <c r="D533" s="439"/>
      <c r="E533" s="439"/>
      <c r="F533" s="440"/>
      <c r="G533" s="440"/>
      <c r="H533" s="440"/>
      <c r="I533" s="440"/>
      <c r="J533" s="440"/>
      <c r="K533" s="440"/>
      <c r="L533" s="441"/>
      <c r="M533" s="441"/>
      <c r="N533" s="442"/>
      <c r="O533" s="442"/>
      <c r="P533" s="442"/>
      <c r="Q533" s="442"/>
      <c r="R533" s="443"/>
      <c r="S533" s="442"/>
      <c r="T533" s="442"/>
      <c r="U533" s="444"/>
      <c r="V533" s="444"/>
      <c r="W533" s="445"/>
      <c r="X533" s="446"/>
      <c r="Y533" s="446"/>
      <c r="Z533" s="446"/>
      <c r="AA533" s="446"/>
      <c r="AB533" s="446"/>
      <c r="AC533" s="446"/>
      <c r="AD533" s="446"/>
      <c r="AE533" s="446"/>
      <c r="AF533" s="447"/>
      <c r="AG533" s="446"/>
      <c r="AH533" s="448"/>
      <c r="AI533" s="448"/>
      <c r="AJ533" s="448"/>
      <c r="AK533" s="445"/>
      <c r="AL533" s="445"/>
      <c r="AM533" s="445"/>
      <c r="AN533" s="445"/>
      <c r="AO533" s="445"/>
      <c r="AP533" s="445"/>
      <c r="AQ533" s="445"/>
      <c r="AR533" s="445"/>
      <c r="AS533" s="445"/>
      <c r="AT533" s="445"/>
      <c r="AU533" s="448"/>
      <c r="AV533" s="449"/>
    </row>
    <row r="534" spans="1:48" s="450" customFormat="1" ht="17.25" customHeight="1">
      <c r="A534" s="438"/>
      <c r="B534" s="439"/>
      <c r="C534" s="439"/>
      <c r="D534" s="439"/>
      <c r="E534" s="439"/>
      <c r="F534" s="440"/>
      <c r="G534" s="440"/>
      <c r="H534" s="440"/>
      <c r="I534" s="440"/>
      <c r="J534" s="440"/>
      <c r="K534" s="440"/>
      <c r="L534" s="441"/>
      <c r="M534" s="441"/>
      <c r="N534" s="442"/>
      <c r="O534" s="442"/>
      <c r="P534" s="442"/>
      <c r="Q534" s="442"/>
      <c r="R534" s="443"/>
      <c r="S534" s="442"/>
      <c r="T534" s="442"/>
      <c r="U534" s="444"/>
      <c r="V534" s="444"/>
      <c r="W534" s="445"/>
      <c r="X534" s="446"/>
      <c r="Y534" s="446"/>
      <c r="Z534" s="446"/>
      <c r="AA534" s="446"/>
      <c r="AB534" s="446"/>
      <c r="AC534" s="446"/>
      <c r="AD534" s="446"/>
      <c r="AE534" s="446"/>
      <c r="AF534" s="447"/>
      <c r="AG534" s="446"/>
      <c r="AH534" s="448"/>
      <c r="AI534" s="448"/>
      <c r="AJ534" s="448"/>
      <c r="AK534" s="445"/>
      <c r="AL534" s="445"/>
      <c r="AM534" s="445"/>
      <c r="AN534" s="445"/>
      <c r="AO534" s="445"/>
      <c r="AP534" s="445"/>
      <c r="AQ534" s="445"/>
      <c r="AR534" s="445"/>
      <c r="AS534" s="445"/>
      <c r="AT534" s="445"/>
      <c r="AU534" s="448"/>
      <c r="AV534" s="449"/>
    </row>
    <row r="535" spans="1:48" s="450" customFormat="1" ht="17.25" customHeight="1">
      <c r="A535" s="438"/>
      <c r="B535" s="439"/>
      <c r="C535" s="439"/>
      <c r="D535" s="439"/>
      <c r="E535" s="439"/>
      <c r="F535" s="440"/>
      <c r="G535" s="440"/>
      <c r="H535" s="440"/>
      <c r="I535" s="440"/>
      <c r="J535" s="440"/>
      <c r="K535" s="440"/>
      <c r="L535" s="441"/>
      <c r="M535" s="441"/>
      <c r="N535" s="442"/>
      <c r="O535" s="442"/>
      <c r="P535" s="442"/>
      <c r="Q535" s="442"/>
      <c r="R535" s="443"/>
      <c r="S535" s="442"/>
      <c r="T535" s="442"/>
      <c r="U535" s="444"/>
      <c r="V535" s="444"/>
      <c r="W535" s="445"/>
      <c r="X535" s="446"/>
      <c r="Y535" s="446"/>
      <c r="Z535" s="446"/>
      <c r="AA535" s="446"/>
      <c r="AB535" s="446"/>
      <c r="AC535" s="446"/>
      <c r="AD535" s="446"/>
      <c r="AE535" s="446"/>
      <c r="AF535" s="447"/>
      <c r="AG535" s="446"/>
      <c r="AH535" s="448"/>
      <c r="AI535" s="448"/>
      <c r="AJ535" s="448"/>
      <c r="AK535" s="445"/>
      <c r="AL535" s="445"/>
      <c r="AM535" s="445"/>
      <c r="AN535" s="445"/>
      <c r="AO535" s="445"/>
      <c r="AP535" s="445"/>
      <c r="AQ535" s="445"/>
      <c r="AR535" s="445"/>
      <c r="AS535" s="445"/>
      <c r="AT535" s="445"/>
      <c r="AU535" s="448"/>
      <c r="AV535" s="449"/>
    </row>
    <row r="536" spans="1:48" s="450" customFormat="1" ht="17.25" customHeight="1">
      <c r="A536" s="438"/>
      <c r="B536" s="439"/>
      <c r="C536" s="439"/>
      <c r="D536" s="439"/>
      <c r="E536" s="439"/>
      <c r="F536" s="440"/>
      <c r="G536" s="440"/>
      <c r="H536" s="440"/>
      <c r="I536" s="440"/>
      <c r="J536" s="440"/>
      <c r="K536" s="440"/>
      <c r="L536" s="441"/>
      <c r="M536" s="441"/>
      <c r="N536" s="442"/>
      <c r="O536" s="442"/>
      <c r="P536" s="442"/>
      <c r="Q536" s="442"/>
      <c r="R536" s="443"/>
      <c r="S536" s="442"/>
      <c r="T536" s="442"/>
      <c r="U536" s="444"/>
      <c r="V536" s="444"/>
      <c r="W536" s="445"/>
      <c r="X536" s="446"/>
      <c r="Y536" s="446"/>
      <c r="Z536" s="446"/>
      <c r="AA536" s="446"/>
      <c r="AB536" s="446"/>
      <c r="AC536" s="446"/>
      <c r="AD536" s="446"/>
      <c r="AE536" s="446"/>
      <c r="AF536" s="447"/>
      <c r="AG536" s="446"/>
      <c r="AH536" s="448"/>
      <c r="AI536" s="448"/>
      <c r="AJ536" s="448"/>
      <c r="AK536" s="445"/>
      <c r="AL536" s="445"/>
      <c r="AM536" s="445"/>
      <c r="AN536" s="445"/>
      <c r="AO536" s="445"/>
      <c r="AP536" s="445"/>
      <c r="AQ536" s="445"/>
      <c r="AR536" s="445"/>
      <c r="AS536" s="445"/>
      <c r="AT536" s="445"/>
      <c r="AU536" s="448"/>
      <c r="AV536" s="449"/>
    </row>
    <row r="537" spans="1:48" s="450" customFormat="1" ht="17.25" customHeight="1">
      <c r="A537" s="438"/>
      <c r="B537" s="439"/>
      <c r="C537" s="439"/>
      <c r="D537" s="439"/>
      <c r="E537" s="439"/>
      <c r="F537" s="440"/>
      <c r="G537" s="440"/>
      <c r="H537" s="440"/>
      <c r="I537" s="440"/>
      <c r="J537" s="440"/>
      <c r="K537" s="440"/>
      <c r="L537" s="441"/>
      <c r="M537" s="441"/>
      <c r="N537" s="442"/>
      <c r="O537" s="442"/>
      <c r="P537" s="442"/>
      <c r="Q537" s="442"/>
      <c r="R537" s="443"/>
      <c r="S537" s="442"/>
      <c r="T537" s="442"/>
      <c r="U537" s="444"/>
      <c r="V537" s="444"/>
      <c r="W537" s="445"/>
      <c r="X537" s="446"/>
      <c r="Y537" s="446"/>
      <c r="Z537" s="446"/>
      <c r="AA537" s="446"/>
      <c r="AB537" s="446"/>
      <c r="AC537" s="446"/>
      <c r="AD537" s="446"/>
      <c r="AE537" s="446"/>
      <c r="AF537" s="447"/>
      <c r="AG537" s="446"/>
      <c r="AH537" s="448"/>
      <c r="AI537" s="448"/>
      <c r="AJ537" s="448"/>
      <c r="AK537" s="445"/>
      <c r="AL537" s="445"/>
      <c r="AM537" s="445"/>
      <c r="AN537" s="445"/>
      <c r="AO537" s="445"/>
      <c r="AP537" s="445"/>
      <c r="AQ537" s="445"/>
      <c r="AR537" s="445"/>
      <c r="AS537" s="445"/>
      <c r="AT537" s="445"/>
      <c r="AU537" s="448"/>
      <c r="AV537" s="449"/>
    </row>
    <row r="538" spans="1:48" s="450" customFormat="1" ht="17.25" customHeight="1">
      <c r="A538" s="438"/>
      <c r="B538" s="439"/>
      <c r="C538" s="439"/>
      <c r="D538" s="439"/>
      <c r="E538" s="439"/>
      <c r="F538" s="440"/>
      <c r="G538" s="440"/>
      <c r="H538" s="440"/>
      <c r="I538" s="440"/>
      <c r="J538" s="440"/>
      <c r="K538" s="440"/>
      <c r="L538" s="441"/>
      <c r="M538" s="441"/>
      <c r="N538" s="442"/>
      <c r="O538" s="442"/>
      <c r="P538" s="442"/>
      <c r="Q538" s="442"/>
      <c r="R538" s="443"/>
      <c r="S538" s="442"/>
      <c r="T538" s="442"/>
      <c r="U538" s="444"/>
      <c r="V538" s="444"/>
      <c r="W538" s="445"/>
      <c r="X538" s="446"/>
      <c r="Y538" s="446"/>
      <c r="Z538" s="446"/>
      <c r="AA538" s="446"/>
      <c r="AB538" s="446"/>
      <c r="AC538" s="446"/>
      <c r="AD538" s="446"/>
      <c r="AE538" s="446"/>
      <c r="AF538" s="447"/>
      <c r="AG538" s="446"/>
      <c r="AH538" s="448"/>
      <c r="AI538" s="448"/>
      <c r="AJ538" s="448"/>
      <c r="AK538" s="445"/>
      <c r="AL538" s="445"/>
      <c r="AM538" s="445"/>
      <c r="AN538" s="445"/>
      <c r="AO538" s="445"/>
      <c r="AP538" s="445"/>
      <c r="AQ538" s="445"/>
      <c r="AR538" s="445"/>
      <c r="AS538" s="445"/>
      <c r="AT538" s="445"/>
      <c r="AU538" s="448"/>
      <c r="AV538" s="449"/>
    </row>
    <row r="539" spans="1:48" s="450" customFormat="1" ht="17.25" customHeight="1">
      <c r="A539" s="438"/>
      <c r="B539" s="439"/>
      <c r="C539" s="439"/>
      <c r="D539" s="439"/>
      <c r="E539" s="439"/>
      <c r="F539" s="440"/>
      <c r="G539" s="440"/>
      <c r="H539" s="440"/>
      <c r="I539" s="440"/>
      <c r="J539" s="440"/>
      <c r="K539" s="440"/>
      <c r="L539" s="441"/>
      <c r="M539" s="441"/>
      <c r="N539" s="442"/>
      <c r="O539" s="442"/>
      <c r="P539" s="442"/>
      <c r="Q539" s="442"/>
      <c r="R539" s="443"/>
      <c r="S539" s="442"/>
      <c r="T539" s="442"/>
      <c r="U539" s="444"/>
      <c r="V539" s="444"/>
      <c r="W539" s="445"/>
      <c r="X539" s="446"/>
      <c r="Y539" s="446"/>
      <c r="Z539" s="446"/>
      <c r="AA539" s="446"/>
      <c r="AB539" s="446"/>
      <c r="AC539" s="446"/>
      <c r="AD539" s="446"/>
      <c r="AE539" s="446"/>
      <c r="AF539" s="447"/>
      <c r="AG539" s="446"/>
      <c r="AH539" s="448"/>
      <c r="AI539" s="448"/>
      <c r="AJ539" s="448"/>
      <c r="AK539" s="445"/>
      <c r="AL539" s="445"/>
      <c r="AM539" s="445"/>
      <c r="AN539" s="445"/>
      <c r="AO539" s="445"/>
      <c r="AP539" s="445"/>
      <c r="AQ539" s="445"/>
      <c r="AR539" s="445"/>
      <c r="AS539" s="445"/>
      <c r="AT539" s="445"/>
      <c r="AU539" s="448"/>
      <c r="AV539" s="449"/>
    </row>
    <row r="540" spans="1:48" s="450" customFormat="1" ht="17.25" customHeight="1">
      <c r="A540" s="438"/>
      <c r="B540" s="439"/>
      <c r="C540" s="439"/>
      <c r="D540" s="439"/>
      <c r="E540" s="439"/>
      <c r="F540" s="440"/>
      <c r="G540" s="440"/>
      <c r="H540" s="440"/>
      <c r="I540" s="440"/>
      <c r="J540" s="440"/>
      <c r="K540" s="440"/>
      <c r="L540" s="441"/>
      <c r="M540" s="441"/>
      <c r="N540" s="442"/>
      <c r="O540" s="442"/>
      <c r="P540" s="442"/>
      <c r="Q540" s="442"/>
      <c r="R540" s="443"/>
      <c r="S540" s="442"/>
      <c r="T540" s="442"/>
      <c r="U540" s="444"/>
      <c r="V540" s="444"/>
      <c r="W540" s="445"/>
      <c r="X540" s="446"/>
      <c r="Y540" s="446"/>
      <c r="Z540" s="446"/>
      <c r="AA540" s="446"/>
      <c r="AB540" s="446"/>
      <c r="AC540" s="446"/>
      <c r="AD540" s="446"/>
      <c r="AE540" s="446"/>
      <c r="AF540" s="447"/>
      <c r="AG540" s="446"/>
      <c r="AH540" s="448"/>
      <c r="AI540" s="448"/>
      <c r="AJ540" s="448"/>
      <c r="AK540" s="445"/>
      <c r="AL540" s="445"/>
      <c r="AM540" s="445"/>
      <c r="AN540" s="445"/>
      <c r="AO540" s="445"/>
      <c r="AP540" s="445"/>
      <c r="AQ540" s="445"/>
      <c r="AR540" s="445"/>
      <c r="AS540" s="445"/>
      <c r="AT540" s="445"/>
      <c r="AU540" s="448"/>
      <c r="AV540" s="449"/>
    </row>
    <row r="541" spans="1:48" s="84" customFormat="1" ht="17.25" customHeight="1">
      <c r="A541" s="167"/>
      <c r="B541" s="168"/>
      <c r="C541" s="174" t="s">
        <v>918</v>
      </c>
      <c r="D541" s="168"/>
      <c r="E541" s="168"/>
      <c r="F541" s="169"/>
      <c r="G541" s="169"/>
      <c r="H541" s="169"/>
      <c r="I541" s="169"/>
      <c r="J541" s="169"/>
      <c r="K541" s="169"/>
      <c r="L541" s="83"/>
      <c r="M541" s="83"/>
      <c r="N541" s="237"/>
      <c r="O541" s="237"/>
      <c r="P541" s="237"/>
      <c r="Q541" s="237"/>
      <c r="R541" s="427"/>
      <c r="S541" s="237"/>
      <c r="T541" s="237"/>
      <c r="U541" s="89"/>
      <c r="V541" s="89"/>
      <c r="W541" s="238"/>
      <c r="X541" s="238"/>
      <c r="Y541" s="238"/>
      <c r="Z541" s="238"/>
      <c r="AA541" s="238"/>
      <c r="AB541" s="238"/>
      <c r="AC541" s="238"/>
      <c r="AD541" s="238"/>
      <c r="AE541" s="238"/>
      <c r="AF541" s="238"/>
      <c r="AG541" s="238"/>
      <c r="AH541" s="239"/>
      <c r="AI541" s="239"/>
      <c r="AJ541" s="239"/>
      <c r="AK541" s="238"/>
      <c r="AL541" s="238"/>
      <c r="AM541" s="238"/>
      <c r="AN541" s="238"/>
      <c r="AO541" s="238"/>
      <c r="AP541" s="238"/>
      <c r="AQ541" s="238"/>
      <c r="AR541" s="238"/>
      <c r="AS541" s="238"/>
      <c r="AT541" s="238"/>
      <c r="AU541" s="239"/>
      <c r="AV541" s="331"/>
    </row>
    <row r="542" spans="1:48" ht="15.75" hidden="1" customHeight="1">
      <c r="A542" s="459" t="s">
        <v>626</v>
      </c>
      <c r="B542" s="460"/>
      <c r="C542" s="460"/>
      <c r="D542" s="460"/>
      <c r="E542" s="460"/>
      <c r="F542" s="460"/>
      <c r="G542" s="460"/>
      <c r="H542" s="460"/>
      <c r="I542" s="460"/>
      <c r="J542" s="460"/>
      <c r="K542" s="460"/>
      <c r="L542" s="460"/>
      <c r="M542" s="460"/>
      <c r="N542" s="460"/>
      <c r="O542" s="460"/>
      <c r="P542" s="460"/>
      <c r="Q542" s="460"/>
      <c r="R542" s="460"/>
      <c r="S542" s="460"/>
      <c r="T542" s="460"/>
      <c r="U542" s="460"/>
      <c r="V542" s="460"/>
      <c r="W542" s="461"/>
      <c r="X542" s="461"/>
      <c r="Y542" s="461"/>
      <c r="Z542" s="461"/>
      <c r="AA542" s="461"/>
      <c r="AB542" s="461"/>
      <c r="AC542" s="461"/>
      <c r="AD542" s="461"/>
      <c r="AE542" s="461"/>
      <c r="AF542" s="461"/>
      <c r="AG542" s="461"/>
      <c r="AH542" s="461"/>
      <c r="AI542" s="461"/>
      <c r="AJ542" s="461"/>
      <c r="AK542" s="461"/>
      <c r="AL542" s="461"/>
      <c r="AM542" s="461"/>
      <c r="AN542" s="461"/>
      <c r="AO542" s="461"/>
      <c r="AP542" s="461"/>
      <c r="AQ542" s="461"/>
      <c r="AR542" s="461"/>
      <c r="AS542" s="461"/>
      <c r="AT542" s="461"/>
      <c r="AU542" s="461"/>
      <c r="AV542" s="462"/>
    </row>
    <row r="543" spans="1:48" ht="15.75" hidden="1" customHeight="1">
      <c r="A543" s="459" t="s">
        <v>627</v>
      </c>
      <c r="B543" s="460"/>
      <c r="C543" s="460"/>
      <c r="D543" s="460"/>
      <c r="E543" s="460"/>
      <c r="F543" s="460"/>
      <c r="G543" s="460"/>
      <c r="H543" s="460"/>
      <c r="I543" s="460"/>
      <c r="J543" s="460"/>
      <c r="K543" s="460"/>
      <c r="L543" s="460"/>
      <c r="M543" s="460"/>
      <c r="N543" s="460"/>
      <c r="O543" s="460"/>
      <c r="P543" s="460"/>
      <c r="Q543" s="460"/>
      <c r="R543" s="460"/>
      <c r="S543" s="460"/>
      <c r="T543" s="460"/>
      <c r="U543" s="460"/>
      <c r="V543" s="460"/>
      <c r="W543" s="461"/>
      <c r="X543" s="461"/>
      <c r="Y543" s="461"/>
      <c r="Z543" s="461"/>
      <c r="AA543" s="461"/>
      <c r="AB543" s="461"/>
      <c r="AC543" s="461"/>
      <c r="AD543" s="461"/>
      <c r="AE543" s="461"/>
      <c r="AF543" s="461"/>
      <c r="AG543" s="461"/>
      <c r="AH543" s="461"/>
      <c r="AI543" s="461"/>
      <c r="AJ543" s="461"/>
      <c r="AK543" s="461"/>
      <c r="AL543" s="461"/>
      <c r="AM543" s="461"/>
      <c r="AN543" s="461"/>
      <c r="AO543" s="461"/>
      <c r="AP543" s="461"/>
      <c r="AQ543" s="461"/>
      <c r="AR543" s="461"/>
      <c r="AS543" s="461"/>
      <c r="AT543" s="461"/>
      <c r="AU543" s="461"/>
      <c r="AV543" s="462"/>
    </row>
    <row r="544" spans="1:48" ht="19.5" hidden="1" customHeight="1">
      <c r="A544" s="556" t="s">
        <v>628</v>
      </c>
      <c r="B544" s="557"/>
      <c r="C544" s="557"/>
      <c r="D544" s="557"/>
      <c r="E544" s="557"/>
      <c r="F544" s="557"/>
      <c r="G544" s="557"/>
      <c r="H544" s="557"/>
      <c r="I544" s="557"/>
      <c r="J544" s="557"/>
      <c r="K544" s="557"/>
      <c r="L544" s="557"/>
      <c r="M544" s="557"/>
      <c r="N544" s="557"/>
      <c r="O544" s="557"/>
      <c r="P544" s="557"/>
      <c r="Q544" s="557"/>
      <c r="R544" s="557"/>
      <c r="S544" s="557"/>
      <c r="T544" s="557"/>
      <c r="U544" s="557"/>
      <c r="V544" s="557"/>
      <c r="W544" s="558"/>
      <c r="X544" s="558"/>
      <c r="Y544" s="558"/>
      <c r="Z544" s="558"/>
      <c r="AA544" s="558"/>
      <c r="AB544" s="558"/>
      <c r="AC544" s="558"/>
      <c r="AD544" s="558"/>
      <c r="AE544" s="558"/>
      <c r="AF544" s="558"/>
      <c r="AG544" s="558"/>
      <c r="AH544" s="558"/>
      <c r="AI544" s="558"/>
      <c r="AJ544" s="558"/>
      <c r="AK544" s="558"/>
      <c r="AL544" s="558"/>
      <c r="AM544" s="558"/>
      <c r="AN544" s="558"/>
      <c r="AO544" s="558"/>
      <c r="AP544" s="558"/>
      <c r="AQ544" s="558"/>
      <c r="AR544" s="558"/>
      <c r="AS544" s="558"/>
      <c r="AT544" s="558"/>
      <c r="AU544" s="558"/>
      <c r="AV544" s="559"/>
    </row>
    <row r="545" spans="1:48" ht="19.5" customHeight="1">
      <c r="A545" s="551" t="s">
        <v>53</v>
      </c>
      <c r="B545" s="552" t="s">
        <v>346</v>
      </c>
      <c r="C545" s="656" t="s">
        <v>629</v>
      </c>
      <c r="D545" s="553" t="s">
        <v>630</v>
      </c>
      <c r="E545" s="554" t="s">
        <v>631</v>
      </c>
      <c r="F545" s="82" t="s">
        <v>18</v>
      </c>
      <c r="G545" s="82" t="s">
        <v>20</v>
      </c>
      <c r="H545" s="82" t="s">
        <v>59</v>
      </c>
      <c r="I545" s="82" t="s">
        <v>632</v>
      </c>
      <c r="J545" s="555">
        <v>2019</v>
      </c>
      <c r="K545" s="555">
        <v>2021</v>
      </c>
      <c r="L545" s="572">
        <v>74.498999999999995</v>
      </c>
      <c r="M545" s="572">
        <f>Q550+R550+S550+T550</f>
        <v>0</v>
      </c>
      <c r="N545" s="83">
        <v>0</v>
      </c>
      <c r="O545" s="83">
        <v>0</v>
      </c>
      <c r="P545" s="83">
        <v>0</v>
      </c>
      <c r="Q545" s="83">
        <v>0</v>
      </c>
      <c r="R545" s="124">
        <v>0</v>
      </c>
      <c r="S545" s="83">
        <v>0</v>
      </c>
      <c r="T545" s="83">
        <v>0</v>
      </c>
      <c r="U545" s="83">
        <f>SUM(N545:T545)</f>
        <v>0</v>
      </c>
      <c r="V545" s="170" t="s">
        <v>3</v>
      </c>
      <c r="W545" s="192">
        <v>0</v>
      </c>
      <c r="X545" s="83">
        <v>0</v>
      </c>
      <c r="Y545" s="83">
        <v>0</v>
      </c>
      <c r="Z545" s="83">
        <v>0</v>
      </c>
      <c r="AA545" s="83">
        <v>0</v>
      </c>
      <c r="AB545" s="83">
        <v>0</v>
      </c>
      <c r="AC545" s="83">
        <v>0</v>
      </c>
      <c r="AD545" s="83">
        <v>0</v>
      </c>
      <c r="AE545" s="83">
        <v>0</v>
      </c>
      <c r="AF545" s="83">
        <v>0</v>
      </c>
      <c r="AG545" s="83">
        <v>0</v>
      </c>
      <c r="AH545" s="83">
        <v>0</v>
      </c>
      <c r="AI545" s="83">
        <v>0</v>
      </c>
      <c r="AJ545" s="83">
        <v>0</v>
      </c>
      <c r="AK545" s="192">
        <v>0</v>
      </c>
      <c r="AL545" s="192">
        <v>0</v>
      </c>
      <c r="AM545" s="192">
        <v>0</v>
      </c>
      <c r="AN545" s="192">
        <v>0</v>
      </c>
      <c r="AO545" s="192">
        <v>0</v>
      </c>
      <c r="AP545" s="192">
        <v>0</v>
      </c>
      <c r="AQ545" s="192">
        <v>0</v>
      </c>
      <c r="AR545" s="192">
        <v>0</v>
      </c>
      <c r="AS545" s="192">
        <v>0</v>
      </c>
      <c r="AT545" s="192">
        <v>0</v>
      </c>
      <c r="AU545" s="83">
        <v>0</v>
      </c>
      <c r="AV545" s="302"/>
    </row>
    <row r="546" spans="1:48" ht="17.25" customHeight="1">
      <c r="A546" s="551"/>
      <c r="B546" s="552"/>
      <c r="C546" s="656"/>
      <c r="D546" s="553"/>
      <c r="E546" s="554"/>
      <c r="F546" s="82" t="s">
        <v>19</v>
      </c>
      <c r="G546" s="82" t="s">
        <v>22</v>
      </c>
      <c r="H546" s="82" t="s">
        <v>59</v>
      </c>
      <c r="I546" s="82" t="s">
        <v>633</v>
      </c>
      <c r="J546" s="555"/>
      <c r="K546" s="555"/>
      <c r="L546" s="572"/>
      <c r="M546" s="572"/>
      <c r="N546" s="9">
        <v>24.18074</v>
      </c>
      <c r="O546" s="9">
        <v>24.18074</v>
      </c>
      <c r="P546" s="9">
        <v>26.137560000000001</v>
      </c>
      <c r="Q546" s="83">
        <v>0</v>
      </c>
      <c r="R546" s="124">
        <v>0</v>
      </c>
      <c r="S546" s="83">
        <v>0</v>
      </c>
      <c r="T546" s="83">
        <v>0</v>
      </c>
      <c r="U546" s="83">
        <f t="shared" ref="U546:U564" si="256">SUM(N546:T546)</f>
        <v>74.499040000000008</v>
      </c>
      <c r="V546" s="171" t="s">
        <v>8</v>
      </c>
      <c r="W546" s="192">
        <v>0</v>
      </c>
      <c r="X546" s="83">
        <v>0</v>
      </c>
      <c r="Y546" s="83">
        <v>0</v>
      </c>
      <c r="Z546" s="83">
        <v>0</v>
      </c>
      <c r="AA546" s="83">
        <v>0</v>
      </c>
      <c r="AB546" s="83">
        <v>0</v>
      </c>
      <c r="AC546" s="83">
        <v>0</v>
      </c>
      <c r="AD546" s="83">
        <v>0</v>
      </c>
      <c r="AE546" s="83">
        <v>0</v>
      </c>
      <c r="AF546" s="83">
        <v>0</v>
      </c>
      <c r="AG546" s="83">
        <v>0</v>
      </c>
      <c r="AH546" s="83">
        <v>0</v>
      </c>
      <c r="AI546" s="83">
        <v>0</v>
      </c>
      <c r="AJ546" s="83">
        <v>0</v>
      </c>
      <c r="AK546" s="192">
        <v>0</v>
      </c>
      <c r="AL546" s="192">
        <v>0</v>
      </c>
      <c r="AM546" s="192">
        <v>0</v>
      </c>
      <c r="AN546" s="192">
        <v>0</v>
      </c>
      <c r="AO546" s="192">
        <v>0</v>
      </c>
      <c r="AP546" s="192">
        <v>0</v>
      </c>
      <c r="AQ546" s="192">
        <v>0</v>
      </c>
      <c r="AR546" s="192">
        <v>0</v>
      </c>
      <c r="AS546" s="192">
        <v>0</v>
      </c>
      <c r="AT546" s="192">
        <v>0</v>
      </c>
      <c r="AU546" s="83">
        <v>0</v>
      </c>
      <c r="AV546" s="302"/>
    </row>
    <row r="547" spans="1:48" ht="17.25" customHeight="1">
      <c r="A547" s="551"/>
      <c r="B547" s="552"/>
      <c r="C547" s="656"/>
      <c r="D547" s="553"/>
      <c r="E547" s="554"/>
      <c r="F547" s="550" t="s">
        <v>39</v>
      </c>
      <c r="G547" s="550" t="s">
        <v>634</v>
      </c>
      <c r="H547" s="550" t="s">
        <v>59</v>
      </c>
      <c r="I547" s="550" t="s">
        <v>635</v>
      </c>
      <c r="J547" s="555"/>
      <c r="K547" s="555"/>
      <c r="L547" s="572"/>
      <c r="M547" s="572"/>
      <c r="N547" s="9">
        <v>0</v>
      </c>
      <c r="O547" s="9">
        <v>0</v>
      </c>
      <c r="P547" s="9">
        <v>0</v>
      </c>
      <c r="Q547" s="83">
        <v>0</v>
      </c>
      <c r="R547" s="124">
        <v>0</v>
      </c>
      <c r="S547" s="83">
        <v>0</v>
      </c>
      <c r="T547" s="83">
        <v>0</v>
      </c>
      <c r="U547" s="83">
        <f t="shared" si="256"/>
        <v>0</v>
      </c>
      <c r="V547" s="170" t="s">
        <v>50</v>
      </c>
      <c r="W547" s="192">
        <v>0</v>
      </c>
      <c r="X547" s="83">
        <v>0</v>
      </c>
      <c r="Y547" s="83">
        <v>0</v>
      </c>
      <c r="Z547" s="83">
        <v>0</v>
      </c>
      <c r="AA547" s="83">
        <v>0</v>
      </c>
      <c r="AB547" s="83">
        <v>0</v>
      </c>
      <c r="AC547" s="83">
        <v>0</v>
      </c>
      <c r="AD547" s="83">
        <v>0</v>
      </c>
      <c r="AE547" s="83">
        <v>0</v>
      </c>
      <c r="AF547" s="83">
        <v>0</v>
      </c>
      <c r="AG547" s="83">
        <v>0</v>
      </c>
      <c r="AH547" s="83">
        <v>0</v>
      </c>
      <c r="AI547" s="83">
        <v>0</v>
      </c>
      <c r="AJ547" s="83">
        <v>0</v>
      </c>
      <c r="AK547" s="192">
        <v>0</v>
      </c>
      <c r="AL547" s="192">
        <v>0</v>
      </c>
      <c r="AM547" s="192">
        <v>0</v>
      </c>
      <c r="AN547" s="192">
        <v>0</v>
      </c>
      <c r="AO547" s="192">
        <v>0</v>
      </c>
      <c r="AP547" s="192">
        <v>0</v>
      </c>
      <c r="AQ547" s="192">
        <v>0</v>
      </c>
      <c r="AR547" s="192">
        <v>0</v>
      </c>
      <c r="AS547" s="192">
        <v>0</v>
      </c>
      <c r="AT547" s="192">
        <v>0</v>
      </c>
      <c r="AU547" s="83">
        <v>0</v>
      </c>
      <c r="AV547" s="302"/>
    </row>
    <row r="548" spans="1:48" ht="17.25" customHeight="1">
      <c r="A548" s="551"/>
      <c r="B548" s="552"/>
      <c r="C548" s="656"/>
      <c r="D548" s="553"/>
      <c r="E548" s="554"/>
      <c r="F548" s="550"/>
      <c r="G548" s="550"/>
      <c r="H548" s="550"/>
      <c r="I548" s="550"/>
      <c r="J548" s="555"/>
      <c r="K548" s="555"/>
      <c r="L548" s="572"/>
      <c r="M548" s="572"/>
      <c r="N548" s="9">
        <v>0</v>
      </c>
      <c r="O548" s="9">
        <v>0</v>
      </c>
      <c r="P548" s="9">
        <v>0</v>
      </c>
      <c r="Q548" s="83">
        <v>0</v>
      </c>
      <c r="R548" s="124">
        <v>0</v>
      </c>
      <c r="S548" s="83">
        <v>0</v>
      </c>
      <c r="T548" s="83">
        <v>0</v>
      </c>
      <c r="U548" s="83">
        <f t="shared" si="256"/>
        <v>0</v>
      </c>
      <c r="V548" s="170" t="s">
        <v>51</v>
      </c>
      <c r="W548" s="192">
        <v>0</v>
      </c>
      <c r="X548" s="83">
        <v>0</v>
      </c>
      <c r="Y548" s="83">
        <v>0</v>
      </c>
      <c r="Z548" s="83">
        <v>0</v>
      </c>
      <c r="AA548" s="83">
        <v>0</v>
      </c>
      <c r="AB548" s="83">
        <v>0</v>
      </c>
      <c r="AC548" s="83">
        <v>0</v>
      </c>
      <c r="AD548" s="83">
        <v>0</v>
      </c>
      <c r="AE548" s="83">
        <v>0</v>
      </c>
      <c r="AF548" s="83">
        <v>0</v>
      </c>
      <c r="AG548" s="83">
        <v>0</v>
      </c>
      <c r="AH548" s="83">
        <v>0</v>
      </c>
      <c r="AI548" s="83">
        <v>0</v>
      </c>
      <c r="AJ548" s="83">
        <v>0</v>
      </c>
      <c r="AK548" s="192">
        <v>0</v>
      </c>
      <c r="AL548" s="192">
        <v>0</v>
      </c>
      <c r="AM548" s="192">
        <v>0</v>
      </c>
      <c r="AN548" s="192">
        <v>0</v>
      </c>
      <c r="AO548" s="192">
        <v>0</v>
      </c>
      <c r="AP548" s="192">
        <v>0</v>
      </c>
      <c r="AQ548" s="192">
        <v>0</v>
      </c>
      <c r="AR548" s="192">
        <v>0</v>
      </c>
      <c r="AS548" s="192">
        <v>0</v>
      </c>
      <c r="AT548" s="192">
        <v>0</v>
      </c>
      <c r="AU548" s="83">
        <v>0</v>
      </c>
      <c r="AV548" s="302"/>
    </row>
    <row r="549" spans="1:48" ht="17.25" customHeight="1">
      <c r="A549" s="551"/>
      <c r="B549" s="552"/>
      <c r="C549" s="656"/>
      <c r="D549" s="553"/>
      <c r="E549" s="554"/>
      <c r="F549" s="550"/>
      <c r="G549" s="550"/>
      <c r="H549" s="550"/>
      <c r="I549" s="550"/>
      <c r="J549" s="555"/>
      <c r="K549" s="555"/>
      <c r="L549" s="572"/>
      <c r="M549" s="572"/>
      <c r="N549" s="85">
        <v>0</v>
      </c>
      <c r="O549" s="85">
        <v>0</v>
      </c>
      <c r="P549" s="85">
        <v>0</v>
      </c>
      <c r="Q549" s="86">
        <v>0</v>
      </c>
      <c r="R549" s="123">
        <v>0</v>
      </c>
      <c r="S549" s="86">
        <v>0</v>
      </c>
      <c r="T549" s="86">
        <v>0</v>
      </c>
      <c r="U549" s="83">
        <f t="shared" si="256"/>
        <v>0</v>
      </c>
      <c r="V549" s="170" t="s">
        <v>52</v>
      </c>
      <c r="W549" s="207">
        <v>0</v>
      </c>
      <c r="X549" s="86">
        <v>0</v>
      </c>
      <c r="Y549" s="86">
        <v>0</v>
      </c>
      <c r="Z549" s="86">
        <v>0</v>
      </c>
      <c r="AA549" s="86">
        <v>0</v>
      </c>
      <c r="AB549" s="86">
        <v>0</v>
      </c>
      <c r="AC549" s="86">
        <v>0</v>
      </c>
      <c r="AD549" s="86">
        <v>0</v>
      </c>
      <c r="AE549" s="86">
        <v>0</v>
      </c>
      <c r="AF549" s="86">
        <v>0</v>
      </c>
      <c r="AG549" s="86">
        <v>0</v>
      </c>
      <c r="AH549" s="86">
        <v>0</v>
      </c>
      <c r="AI549" s="86">
        <v>0</v>
      </c>
      <c r="AJ549" s="86">
        <v>0</v>
      </c>
      <c r="AK549" s="207">
        <v>0</v>
      </c>
      <c r="AL549" s="207">
        <v>0</v>
      </c>
      <c r="AM549" s="207">
        <v>0</v>
      </c>
      <c r="AN549" s="207">
        <v>0</v>
      </c>
      <c r="AO549" s="207">
        <v>0</v>
      </c>
      <c r="AP549" s="207">
        <v>0</v>
      </c>
      <c r="AQ549" s="207">
        <v>0</v>
      </c>
      <c r="AR549" s="207">
        <v>0</v>
      </c>
      <c r="AS549" s="207">
        <v>0</v>
      </c>
      <c r="AT549" s="207">
        <v>0</v>
      </c>
      <c r="AU549" s="86">
        <v>0</v>
      </c>
      <c r="AV549" s="302"/>
    </row>
    <row r="550" spans="1:48" ht="17.25" customHeight="1">
      <c r="A550" s="551"/>
      <c r="B550" s="552"/>
      <c r="C550" s="656"/>
      <c r="D550" s="553"/>
      <c r="E550" s="554"/>
      <c r="F550" s="550"/>
      <c r="G550" s="550"/>
      <c r="H550" s="550"/>
      <c r="I550" s="550"/>
      <c r="J550" s="555"/>
      <c r="K550" s="555"/>
      <c r="L550" s="572"/>
      <c r="M550" s="572"/>
      <c r="N550" s="87">
        <f>SUM(N545:N549)</f>
        <v>24.18074</v>
      </c>
      <c r="O550" s="87">
        <f t="shared" ref="O550:T550" si="257">SUM(O545:O549)</f>
        <v>24.18074</v>
      </c>
      <c r="P550" s="87">
        <f t="shared" si="257"/>
        <v>26.137560000000001</v>
      </c>
      <c r="Q550" s="175">
        <f t="shared" si="257"/>
        <v>0</v>
      </c>
      <c r="R550" s="428">
        <f t="shared" si="257"/>
        <v>0</v>
      </c>
      <c r="S550" s="175">
        <f t="shared" si="257"/>
        <v>0</v>
      </c>
      <c r="T550" s="175">
        <f t="shared" si="257"/>
        <v>0</v>
      </c>
      <c r="U550" s="176">
        <f t="shared" si="256"/>
        <v>74.499040000000008</v>
      </c>
      <c r="V550" s="177" t="s">
        <v>11</v>
      </c>
      <c r="W550" s="193">
        <f t="shared" ref="W550:AU550" si="258">SUM(W545:W549)</f>
        <v>0</v>
      </c>
      <c r="X550" s="175">
        <f t="shared" si="258"/>
        <v>0</v>
      </c>
      <c r="Y550" s="175">
        <f t="shared" si="258"/>
        <v>0</v>
      </c>
      <c r="Z550" s="175">
        <f t="shared" si="258"/>
        <v>0</v>
      </c>
      <c r="AA550" s="175">
        <f t="shared" si="258"/>
        <v>0</v>
      </c>
      <c r="AB550" s="175">
        <f t="shared" si="258"/>
        <v>0</v>
      </c>
      <c r="AC550" s="175">
        <f t="shared" si="258"/>
        <v>0</v>
      </c>
      <c r="AD550" s="175">
        <f t="shared" si="258"/>
        <v>0</v>
      </c>
      <c r="AE550" s="175">
        <f t="shared" si="258"/>
        <v>0</v>
      </c>
      <c r="AF550" s="175">
        <f t="shared" si="258"/>
        <v>0</v>
      </c>
      <c r="AG550" s="175">
        <f t="shared" si="258"/>
        <v>0</v>
      </c>
      <c r="AH550" s="175">
        <f t="shared" si="258"/>
        <v>0</v>
      </c>
      <c r="AI550" s="175">
        <f t="shared" si="258"/>
        <v>0</v>
      </c>
      <c r="AJ550" s="175">
        <f t="shared" si="258"/>
        <v>0</v>
      </c>
      <c r="AK550" s="193">
        <f t="shared" si="258"/>
        <v>0</v>
      </c>
      <c r="AL550" s="193">
        <f t="shared" si="258"/>
        <v>0</v>
      </c>
      <c r="AM550" s="193">
        <f t="shared" si="258"/>
        <v>0</v>
      </c>
      <c r="AN550" s="193">
        <f t="shared" si="258"/>
        <v>0</v>
      </c>
      <c r="AO550" s="193">
        <f t="shared" si="258"/>
        <v>0</v>
      </c>
      <c r="AP550" s="193">
        <f t="shared" si="258"/>
        <v>0</v>
      </c>
      <c r="AQ550" s="193">
        <f t="shared" si="258"/>
        <v>0</v>
      </c>
      <c r="AR550" s="193">
        <f t="shared" si="258"/>
        <v>0</v>
      </c>
      <c r="AS550" s="193">
        <f t="shared" si="258"/>
        <v>0</v>
      </c>
      <c r="AT550" s="193">
        <f t="shared" si="258"/>
        <v>0</v>
      </c>
      <c r="AU550" s="175">
        <f t="shared" si="258"/>
        <v>0</v>
      </c>
      <c r="AV550" s="328"/>
    </row>
    <row r="551" spans="1:48" ht="17.25" customHeight="1">
      <c r="A551" s="551"/>
      <c r="B551" s="552" t="s">
        <v>345</v>
      </c>
      <c r="C551" s="656" t="s">
        <v>636</v>
      </c>
      <c r="D551" s="553" t="s">
        <v>637</v>
      </c>
      <c r="E551" s="554" t="s">
        <v>638</v>
      </c>
      <c r="F551" s="82" t="s">
        <v>18</v>
      </c>
      <c r="G551" s="82" t="s">
        <v>20</v>
      </c>
      <c r="H551" s="82" t="s">
        <v>297</v>
      </c>
      <c r="I551" s="82" t="s">
        <v>297</v>
      </c>
      <c r="J551" s="555">
        <v>2020</v>
      </c>
      <c r="K551" s="555">
        <v>2021</v>
      </c>
      <c r="L551" s="572">
        <v>204.84899999999999</v>
      </c>
      <c r="M551" s="572">
        <f>Q556+R556+S556+T556</f>
        <v>0</v>
      </c>
      <c r="N551" s="85">
        <v>0</v>
      </c>
      <c r="O551" s="85">
        <v>0</v>
      </c>
      <c r="P551" s="85">
        <v>0</v>
      </c>
      <c r="Q551" s="86">
        <v>0</v>
      </c>
      <c r="R551" s="123">
        <v>0</v>
      </c>
      <c r="S551" s="86">
        <v>0</v>
      </c>
      <c r="T551" s="86">
        <v>0</v>
      </c>
      <c r="U551" s="83">
        <f>SUM(N551:T551)</f>
        <v>0</v>
      </c>
      <c r="V551" s="170" t="s">
        <v>3</v>
      </c>
      <c r="W551" s="207">
        <v>0</v>
      </c>
      <c r="X551" s="86">
        <v>0</v>
      </c>
      <c r="Y551" s="86">
        <v>0</v>
      </c>
      <c r="Z551" s="86">
        <v>0</v>
      </c>
      <c r="AA551" s="86">
        <v>0</v>
      </c>
      <c r="AB551" s="86">
        <v>0</v>
      </c>
      <c r="AC551" s="86">
        <v>0</v>
      </c>
      <c r="AD551" s="86">
        <v>0</v>
      </c>
      <c r="AE551" s="86">
        <v>0</v>
      </c>
      <c r="AF551" s="86">
        <v>0</v>
      </c>
      <c r="AG551" s="86">
        <v>0</v>
      </c>
      <c r="AH551" s="86">
        <v>0</v>
      </c>
      <c r="AI551" s="86">
        <v>0</v>
      </c>
      <c r="AJ551" s="86">
        <v>0</v>
      </c>
      <c r="AK551" s="207">
        <v>0</v>
      </c>
      <c r="AL551" s="207">
        <v>0</v>
      </c>
      <c r="AM551" s="207">
        <v>0</v>
      </c>
      <c r="AN551" s="207">
        <v>0</v>
      </c>
      <c r="AO551" s="207">
        <v>0</v>
      </c>
      <c r="AP551" s="207">
        <v>0</v>
      </c>
      <c r="AQ551" s="207">
        <v>0</v>
      </c>
      <c r="AR551" s="207">
        <v>0</v>
      </c>
      <c r="AS551" s="207">
        <v>0</v>
      </c>
      <c r="AT551" s="207">
        <v>0</v>
      </c>
      <c r="AU551" s="86">
        <v>0</v>
      </c>
      <c r="AV551" s="302"/>
    </row>
    <row r="552" spans="1:48" ht="17.25" customHeight="1">
      <c r="A552" s="551"/>
      <c r="B552" s="552"/>
      <c r="C552" s="656"/>
      <c r="D552" s="553"/>
      <c r="E552" s="554"/>
      <c r="F552" s="82" t="s">
        <v>19</v>
      </c>
      <c r="G552" s="82" t="s">
        <v>22</v>
      </c>
      <c r="H552" s="82" t="s">
        <v>297</v>
      </c>
      <c r="I552" s="82" t="s">
        <v>297</v>
      </c>
      <c r="J552" s="555"/>
      <c r="K552" s="555"/>
      <c r="L552" s="572"/>
      <c r="M552" s="572"/>
      <c r="N552" s="85">
        <v>0</v>
      </c>
      <c r="O552" s="85">
        <v>8.1918400000000009</v>
      </c>
      <c r="P552" s="85">
        <v>1.17269</v>
      </c>
      <c r="Q552" s="86">
        <v>0</v>
      </c>
      <c r="R552" s="123">
        <v>0</v>
      </c>
      <c r="S552" s="86">
        <v>0</v>
      </c>
      <c r="T552" s="86">
        <v>0</v>
      </c>
      <c r="U552" s="83">
        <f>SUM(N552:T552)</f>
        <v>9.3645300000000002</v>
      </c>
      <c r="V552" s="171" t="s">
        <v>8</v>
      </c>
      <c r="W552" s="207">
        <v>0</v>
      </c>
      <c r="X552" s="86">
        <v>0</v>
      </c>
      <c r="Y552" s="86">
        <v>0</v>
      </c>
      <c r="Z552" s="86">
        <v>0</v>
      </c>
      <c r="AA552" s="86">
        <v>0</v>
      </c>
      <c r="AB552" s="86">
        <v>0</v>
      </c>
      <c r="AC552" s="86">
        <v>0</v>
      </c>
      <c r="AD552" s="86">
        <v>0</v>
      </c>
      <c r="AE552" s="86">
        <v>0</v>
      </c>
      <c r="AF552" s="86">
        <v>0</v>
      </c>
      <c r="AG552" s="86">
        <v>0</v>
      </c>
      <c r="AH552" s="86">
        <v>0</v>
      </c>
      <c r="AI552" s="86">
        <v>0</v>
      </c>
      <c r="AJ552" s="86">
        <v>0</v>
      </c>
      <c r="AK552" s="207">
        <v>0</v>
      </c>
      <c r="AL552" s="207">
        <v>0</v>
      </c>
      <c r="AM552" s="207">
        <v>0</v>
      </c>
      <c r="AN552" s="207">
        <v>0</v>
      </c>
      <c r="AO552" s="207">
        <v>0</v>
      </c>
      <c r="AP552" s="207">
        <v>0</v>
      </c>
      <c r="AQ552" s="207">
        <v>0</v>
      </c>
      <c r="AR552" s="207">
        <v>0</v>
      </c>
      <c r="AS552" s="207">
        <v>0</v>
      </c>
      <c r="AT552" s="207">
        <v>0</v>
      </c>
      <c r="AU552" s="86">
        <v>0</v>
      </c>
      <c r="AV552" s="302"/>
    </row>
    <row r="553" spans="1:48" ht="19.5" customHeight="1">
      <c r="A553" s="551"/>
      <c r="B553" s="552"/>
      <c r="C553" s="656"/>
      <c r="D553" s="553"/>
      <c r="E553" s="554"/>
      <c r="F553" s="550" t="s">
        <v>39</v>
      </c>
      <c r="G553" s="550" t="s">
        <v>21</v>
      </c>
      <c r="H553" s="550" t="s">
        <v>59</v>
      </c>
      <c r="I553" s="550" t="s">
        <v>306</v>
      </c>
      <c r="J553" s="555"/>
      <c r="K553" s="555"/>
      <c r="L553" s="572"/>
      <c r="M553" s="572"/>
      <c r="N553" s="85">
        <v>0</v>
      </c>
      <c r="O553" s="85">
        <v>0</v>
      </c>
      <c r="P553" s="85">
        <v>0</v>
      </c>
      <c r="Q553" s="86">
        <v>0</v>
      </c>
      <c r="R553" s="123">
        <v>0</v>
      </c>
      <c r="S553" s="86">
        <v>0</v>
      </c>
      <c r="T553" s="86">
        <v>0</v>
      </c>
      <c r="U553" s="83">
        <f>SUM(N553:T553)</f>
        <v>0</v>
      </c>
      <c r="V553" s="170" t="s">
        <v>50</v>
      </c>
      <c r="W553" s="207">
        <v>0</v>
      </c>
      <c r="X553" s="86">
        <v>0</v>
      </c>
      <c r="Y553" s="86">
        <v>0</v>
      </c>
      <c r="Z553" s="86">
        <v>0</v>
      </c>
      <c r="AA553" s="86">
        <v>0</v>
      </c>
      <c r="AB553" s="86">
        <v>0</v>
      </c>
      <c r="AC553" s="86">
        <v>0</v>
      </c>
      <c r="AD553" s="86">
        <v>0</v>
      </c>
      <c r="AE553" s="86">
        <v>0</v>
      </c>
      <c r="AF553" s="86">
        <v>0</v>
      </c>
      <c r="AG553" s="86">
        <v>0</v>
      </c>
      <c r="AH553" s="86">
        <v>0</v>
      </c>
      <c r="AI553" s="86">
        <v>0</v>
      </c>
      <c r="AJ553" s="86">
        <v>0</v>
      </c>
      <c r="AK553" s="207">
        <v>0</v>
      </c>
      <c r="AL553" s="207">
        <v>0</v>
      </c>
      <c r="AM553" s="207">
        <v>0</v>
      </c>
      <c r="AN553" s="207">
        <v>0</v>
      </c>
      <c r="AO553" s="207">
        <v>0</v>
      </c>
      <c r="AP553" s="207">
        <v>0</v>
      </c>
      <c r="AQ553" s="207">
        <v>0</v>
      </c>
      <c r="AR553" s="207">
        <v>0</v>
      </c>
      <c r="AS553" s="207">
        <v>0</v>
      </c>
      <c r="AT553" s="207">
        <v>0</v>
      </c>
      <c r="AU553" s="86">
        <v>0</v>
      </c>
      <c r="AV553" s="302"/>
    </row>
    <row r="554" spans="1:48" ht="17.25" customHeight="1">
      <c r="A554" s="551"/>
      <c r="B554" s="552"/>
      <c r="C554" s="656"/>
      <c r="D554" s="553"/>
      <c r="E554" s="554"/>
      <c r="F554" s="550"/>
      <c r="G554" s="550"/>
      <c r="H554" s="550"/>
      <c r="I554" s="550"/>
      <c r="J554" s="555"/>
      <c r="K554" s="555"/>
      <c r="L554" s="572"/>
      <c r="M554" s="572"/>
      <c r="N554" s="86">
        <v>0</v>
      </c>
      <c r="O554" s="86">
        <v>0</v>
      </c>
      <c r="P554" s="86">
        <v>0</v>
      </c>
      <c r="Q554" s="86">
        <v>0</v>
      </c>
      <c r="R554" s="123">
        <v>0</v>
      </c>
      <c r="S554" s="86">
        <v>0</v>
      </c>
      <c r="T554" s="86">
        <v>0</v>
      </c>
      <c r="U554" s="83">
        <f>SUM(N554:T554)</f>
        <v>0</v>
      </c>
      <c r="V554" s="170" t="s">
        <v>51</v>
      </c>
      <c r="W554" s="207">
        <v>0</v>
      </c>
      <c r="X554" s="86">
        <v>0</v>
      </c>
      <c r="Y554" s="86">
        <v>0</v>
      </c>
      <c r="Z554" s="86">
        <v>0</v>
      </c>
      <c r="AA554" s="86">
        <v>0</v>
      </c>
      <c r="AB554" s="86">
        <v>0</v>
      </c>
      <c r="AC554" s="86">
        <v>0</v>
      </c>
      <c r="AD554" s="86">
        <v>0</v>
      </c>
      <c r="AE554" s="86">
        <v>0</v>
      </c>
      <c r="AF554" s="86">
        <v>0</v>
      </c>
      <c r="AG554" s="86">
        <v>0</v>
      </c>
      <c r="AH554" s="86">
        <v>0</v>
      </c>
      <c r="AI554" s="86">
        <v>0</v>
      </c>
      <c r="AJ554" s="86">
        <v>0</v>
      </c>
      <c r="AK554" s="207">
        <v>0</v>
      </c>
      <c r="AL554" s="207">
        <v>0</v>
      </c>
      <c r="AM554" s="207">
        <v>0</v>
      </c>
      <c r="AN554" s="207">
        <v>0</v>
      </c>
      <c r="AO554" s="207">
        <v>0</v>
      </c>
      <c r="AP554" s="207">
        <v>0</v>
      </c>
      <c r="AQ554" s="207">
        <v>0</v>
      </c>
      <c r="AR554" s="207">
        <v>0</v>
      </c>
      <c r="AS554" s="207">
        <v>0</v>
      </c>
      <c r="AT554" s="207">
        <v>0</v>
      </c>
      <c r="AU554" s="86">
        <v>0</v>
      </c>
      <c r="AV554" s="302"/>
    </row>
    <row r="555" spans="1:48" ht="17.25" customHeight="1">
      <c r="A555" s="551"/>
      <c r="B555" s="552"/>
      <c r="C555" s="656"/>
      <c r="D555" s="553"/>
      <c r="E555" s="554"/>
      <c r="F555" s="550"/>
      <c r="G555" s="550"/>
      <c r="H555" s="550"/>
      <c r="I555" s="550"/>
      <c r="J555" s="555"/>
      <c r="K555" s="555"/>
      <c r="L555" s="572"/>
      <c r="M555" s="572"/>
      <c r="N555" s="86">
        <v>0</v>
      </c>
      <c r="O555" s="86">
        <v>195.48500000000001</v>
      </c>
      <c r="P555" s="86">
        <v>0</v>
      </c>
      <c r="Q555" s="86">
        <v>0</v>
      </c>
      <c r="R555" s="123">
        <v>0</v>
      </c>
      <c r="S555" s="86">
        <v>0</v>
      </c>
      <c r="T555" s="86">
        <v>0</v>
      </c>
      <c r="U555" s="83">
        <f>SUM(N555:T555)</f>
        <v>195.48500000000001</v>
      </c>
      <c r="V555" s="170" t="s">
        <v>52</v>
      </c>
      <c r="W555" s="207">
        <v>0</v>
      </c>
      <c r="X555" s="86">
        <v>0</v>
      </c>
      <c r="Y555" s="86">
        <v>0</v>
      </c>
      <c r="Z555" s="86">
        <v>0</v>
      </c>
      <c r="AA555" s="86">
        <v>0</v>
      </c>
      <c r="AB555" s="86">
        <v>0</v>
      </c>
      <c r="AC555" s="86">
        <v>0</v>
      </c>
      <c r="AD555" s="86">
        <v>0</v>
      </c>
      <c r="AE555" s="86">
        <v>0</v>
      </c>
      <c r="AF555" s="86">
        <v>0</v>
      </c>
      <c r="AG555" s="86">
        <v>0</v>
      </c>
      <c r="AH555" s="86">
        <v>0</v>
      </c>
      <c r="AI555" s="86">
        <v>0</v>
      </c>
      <c r="AJ555" s="86">
        <v>0</v>
      </c>
      <c r="AK555" s="207">
        <v>0</v>
      </c>
      <c r="AL555" s="207">
        <v>0</v>
      </c>
      <c r="AM555" s="207">
        <v>0</v>
      </c>
      <c r="AN555" s="207">
        <v>0</v>
      </c>
      <c r="AO555" s="207">
        <v>0</v>
      </c>
      <c r="AP555" s="207">
        <v>0</v>
      </c>
      <c r="AQ555" s="207">
        <v>0</v>
      </c>
      <c r="AR555" s="207">
        <v>0</v>
      </c>
      <c r="AS555" s="207">
        <v>0</v>
      </c>
      <c r="AT555" s="207">
        <v>0</v>
      </c>
      <c r="AU555" s="86">
        <v>0</v>
      </c>
      <c r="AV555" s="302"/>
    </row>
    <row r="556" spans="1:48" ht="17.25" customHeight="1">
      <c r="A556" s="551"/>
      <c r="B556" s="552"/>
      <c r="C556" s="656"/>
      <c r="D556" s="553"/>
      <c r="E556" s="554"/>
      <c r="F556" s="550"/>
      <c r="G556" s="550"/>
      <c r="H556" s="550"/>
      <c r="I556" s="550"/>
      <c r="J556" s="555"/>
      <c r="K556" s="555"/>
      <c r="L556" s="572"/>
      <c r="M556" s="572"/>
      <c r="N556" s="88">
        <f t="shared" ref="N556:T556" si="259">SUM(N551:N555)</f>
        <v>0</v>
      </c>
      <c r="O556" s="88">
        <f t="shared" si="259"/>
        <v>203.67684000000003</v>
      </c>
      <c r="P556" s="88">
        <f t="shared" si="259"/>
        <v>1.17269</v>
      </c>
      <c r="Q556" s="175">
        <f t="shared" si="259"/>
        <v>0</v>
      </c>
      <c r="R556" s="428">
        <f t="shared" si="259"/>
        <v>0</v>
      </c>
      <c r="S556" s="175">
        <f t="shared" si="259"/>
        <v>0</v>
      </c>
      <c r="T556" s="175">
        <f t="shared" si="259"/>
        <v>0</v>
      </c>
      <c r="U556" s="176">
        <f t="shared" si="256"/>
        <v>204.84953000000002</v>
      </c>
      <c r="V556" s="177" t="s">
        <v>11</v>
      </c>
      <c r="W556" s="193">
        <f t="shared" ref="W556:AU556" si="260">SUM(W551:W555)</f>
        <v>0</v>
      </c>
      <c r="X556" s="175">
        <f t="shared" si="260"/>
        <v>0</v>
      </c>
      <c r="Y556" s="175">
        <f t="shared" si="260"/>
        <v>0</v>
      </c>
      <c r="Z556" s="175">
        <f t="shared" si="260"/>
        <v>0</v>
      </c>
      <c r="AA556" s="175">
        <f t="shared" si="260"/>
        <v>0</v>
      </c>
      <c r="AB556" s="175">
        <f t="shared" si="260"/>
        <v>0</v>
      </c>
      <c r="AC556" s="175">
        <f t="shared" si="260"/>
        <v>0</v>
      </c>
      <c r="AD556" s="175">
        <f t="shared" si="260"/>
        <v>0</v>
      </c>
      <c r="AE556" s="175">
        <f t="shared" si="260"/>
        <v>0</v>
      </c>
      <c r="AF556" s="175">
        <f t="shared" si="260"/>
        <v>0</v>
      </c>
      <c r="AG556" s="175">
        <f t="shared" si="260"/>
        <v>0</v>
      </c>
      <c r="AH556" s="175">
        <f t="shared" si="260"/>
        <v>0</v>
      </c>
      <c r="AI556" s="175">
        <f t="shared" si="260"/>
        <v>0</v>
      </c>
      <c r="AJ556" s="175">
        <f t="shared" si="260"/>
        <v>0</v>
      </c>
      <c r="AK556" s="193">
        <f t="shared" si="260"/>
        <v>0</v>
      </c>
      <c r="AL556" s="193">
        <f t="shared" si="260"/>
        <v>0</v>
      </c>
      <c r="AM556" s="193">
        <f t="shared" si="260"/>
        <v>0</v>
      </c>
      <c r="AN556" s="193">
        <f t="shared" si="260"/>
        <v>0</v>
      </c>
      <c r="AO556" s="193">
        <f t="shared" si="260"/>
        <v>0</v>
      </c>
      <c r="AP556" s="193">
        <f t="shared" si="260"/>
        <v>0</v>
      </c>
      <c r="AQ556" s="193">
        <f t="shared" si="260"/>
        <v>0</v>
      </c>
      <c r="AR556" s="193">
        <f t="shared" si="260"/>
        <v>0</v>
      </c>
      <c r="AS556" s="193">
        <f t="shared" si="260"/>
        <v>0</v>
      </c>
      <c r="AT556" s="193">
        <f t="shared" si="260"/>
        <v>0</v>
      </c>
      <c r="AU556" s="175">
        <f t="shared" si="260"/>
        <v>0</v>
      </c>
      <c r="AV556" s="328"/>
    </row>
    <row r="557" spans="1:48" ht="17.25" customHeight="1">
      <c r="A557" s="551"/>
      <c r="B557" s="552" t="s">
        <v>344</v>
      </c>
      <c r="C557" s="656" t="s">
        <v>639</v>
      </c>
      <c r="D557" s="553" t="s">
        <v>637</v>
      </c>
      <c r="E557" s="569" t="s">
        <v>640</v>
      </c>
      <c r="F557" s="82" t="s">
        <v>18</v>
      </c>
      <c r="G557" s="82" t="s">
        <v>20</v>
      </c>
      <c r="H557" s="82" t="s">
        <v>59</v>
      </c>
      <c r="I557" s="82" t="s">
        <v>641</v>
      </c>
      <c r="J557" s="555">
        <v>2015</v>
      </c>
      <c r="K557" s="555">
        <v>2019</v>
      </c>
      <c r="L557" s="572">
        <v>7.5549999999999997</v>
      </c>
      <c r="M557" s="572">
        <f>Q564+R564+S564+T564</f>
        <v>6592.59</v>
      </c>
      <c r="N557" s="86">
        <v>0</v>
      </c>
      <c r="O557" s="86">
        <v>0</v>
      </c>
      <c r="P557" s="86">
        <v>0</v>
      </c>
      <c r="Q557" s="86">
        <v>0</v>
      </c>
      <c r="R557" s="123">
        <v>0</v>
      </c>
      <c r="S557" s="86">
        <v>0</v>
      </c>
      <c r="T557" s="86">
        <v>0</v>
      </c>
      <c r="U557" s="83">
        <f t="shared" si="256"/>
        <v>0</v>
      </c>
      <c r="V557" s="170" t="s">
        <v>3</v>
      </c>
      <c r="W557" s="207">
        <v>0</v>
      </c>
      <c r="X557" s="86">
        <v>0</v>
      </c>
      <c r="Y557" s="86">
        <v>0</v>
      </c>
      <c r="Z557" s="86">
        <v>0</v>
      </c>
      <c r="AA557" s="86">
        <v>0</v>
      </c>
      <c r="AB557" s="86">
        <v>0</v>
      </c>
      <c r="AC557" s="86">
        <v>0</v>
      </c>
      <c r="AD557" s="86">
        <v>0</v>
      </c>
      <c r="AE557" s="86">
        <v>0</v>
      </c>
      <c r="AF557" s="86">
        <v>0</v>
      </c>
      <c r="AG557" s="86">
        <v>0</v>
      </c>
      <c r="AH557" s="86">
        <v>0</v>
      </c>
      <c r="AI557" s="86">
        <v>0</v>
      </c>
      <c r="AJ557" s="86">
        <v>0</v>
      </c>
      <c r="AK557" s="207">
        <v>0</v>
      </c>
      <c r="AL557" s="207">
        <v>0</v>
      </c>
      <c r="AM557" s="207">
        <v>0</v>
      </c>
      <c r="AN557" s="207">
        <v>0</v>
      </c>
      <c r="AO557" s="207">
        <v>0</v>
      </c>
      <c r="AP557" s="207">
        <v>0</v>
      </c>
      <c r="AQ557" s="207">
        <v>0</v>
      </c>
      <c r="AR557" s="207">
        <v>0</v>
      </c>
      <c r="AS557" s="207">
        <v>0</v>
      </c>
      <c r="AT557" s="207">
        <v>0</v>
      </c>
      <c r="AU557" s="86">
        <v>0</v>
      </c>
      <c r="AV557" s="302"/>
    </row>
    <row r="558" spans="1:48" ht="21" customHeight="1">
      <c r="A558" s="551"/>
      <c r="B558" s="552"/>
      <c r="C558" s="656"/>
      <c r="D558" s="553"/>
      <c r="E558" s="570"/>
      <c r="F558" s="82" t="s">
        <v>19</v>
      </c>
      <c r="G558" s="82" t="s">
        <v>22</v>
      </c>
      <c r="H558" s="82" t="s">
        <v>59</v>
      </c>
      <c r="I558" s="82" t="s">
        <v>642</v>
      </c>
      <c r="J558" s="555"/>
      <c r="K558" s="555"/>
      <c r="L558" s="572"/>
      <c r="M558" s="572"/>
      <c r="N558" s="86">
        <v>0</v>
      </c>
      <c r="O558" s="86">
        <v>0</v>
      </c>
      <c r="P558" s="86">
        <v>0</v>
      </c>
      <c r="Q558" s="86">
        <v>0</v>
      </c>
      <c r="R558" s="123">
        <v>6592.59</v>
      </c>
      <c r="S558" s="86">
        <v>0</v>
      </c>
      <c r="T558" s="86">
        <v>0</v>
      </c>
      <c r="U558" s="83">
        <f t="shared" si="256"/>
        <v>6592.59</v>
      </c>
      <c r="V558" s="171" t="s">
        <v>8</v>
      </c>
      <c r="W558" s="207">
        <v>0</v>
      </c>
      <c r="X558" s="86">
        <f>SUM(X559:X560)</f>
        <v>0</v>
      </c>
      <c r="Y558" s="86">
        <f t="shared" ref="Y558:AT558" si="261">SUM(Y559:Y560)</f>
        <v>0</v>
      </c>
      <c r="Z558" s="86">
        <f t="shared" si="261"/>
        <v>0</v>
      </c>
      <c r="AA558" s="86">
        <f t="shared" si="261"/>
        <v>0</v>
      </c>
      <c r="AB558" s="86">
        <f t="shared" si="261"/>
        <v>0</v>
      </c>
      <c r="AC558" s="86">
        <f t="shared" si="261"/>
        <v>0</v>
      </c>
      <c r="AD558" s="86">
        <f t="shared" si="261"/>
        <v>0</v>
      </c>
      <c r="AE558" s="86">
        <f t="shared" si="261"/>
        <v>0</v>
      </c>
      <c r="AF558" s="86">
        <f t="shared" si="261"/>
        <v>0</v>
      </c>
      <c r="AG558" s="86">
        <f t="shared" si="261"/>
        <v>0</v>
      </c>
      <c r="AH558" s="207">
        <f t="shared" si="261"/>
        <v>0</v>
      </c>
      <c r="AI558" s="207">
        <f t="shared" si="261"/>
        <v>0</v>
      </c>
      <c r="AJ558" s="207">
        <f t="shared" si="261"/>
        <v>0</v>
      </c>
      <c r="AK558" s="207">
        <f t="shared" si="261"/>
        <v>1110.08</v>
      </c>
      <c r="AL558" s="207">
        <f t="shared" si="261"/>
        <v>0</v>
      </c>
      <c r="AM558" s="207">
        <f t="shared" si="261"/>
        <v>0</v>
      </c>
      <c r="AN558" s="207">
        <f t="shared" si="261"/>
        <v>0</v>
      </c>
      <c r="AO558" s="207">
        <f t="shared" si="261"/>
        <v>0</v>
      </c>
      <c r="AP558" s="207">
        <f t="shared" si="261"/>
        <v>0</v>
      </c>
      <c r="AQ558" s="207">
        <f t="shared" si="261"/>
        <v>0</v>
      </c>
      <c r="AR558" s="207">
        <f t="shared" si="261"/>
        <v>0</v>
      </c>
      <c r="AS558" s="207">
        <f t="shared" si="261"/>
        <v>0</v>
      </c>
      <c r="AT558" s="207">
        <f t="shared" si="261"/>
        <v>0</v>
      </c>
      <c r="AU558" s="86">
        <v>0</v>
      </c>
      <c r="AV558" s="302"/>
    </row>
    <row r="559" spans="1:48" s="275" customFormat="1" ht="27" hidden="1" customHeight="1">
      <c r="A559" s="551"/>
      <c r="B559" s="552"/>
      <c r="C559" s="656"/>
      <c r="D559" s="553"/>
      <c r="E559" s="570"/>
      <c r="F559" s="280"/>
      <c r="G559" s="280"/>
      <c r="H559" s="280"/>
      <c r="I559" s="280"/>
      <c r="J559" s="555"/>
      <c r="K559" s="555"/>
      <c r="L559" s="572"/>
      <c r="M559" s="572"/>
      <c r="N559" s="281"/>
      <c r="O559" s="281"/>
      <c r="P559" s="281"/>
      <c r="Q559" s="281"/>
      <c r="R559" s="429"/>
      <c r="S559" s="281"/>
      <c r="T559" s="281"/>
      <c r="U559" s="282"/>
      <c r="V559" s="283" t="s">
        <v>966</v>
      </c>
      <c r="W559" s="284"/>
      <c r="X559" s="281"/>
      <c r="Y559" s="281"/>
      <c r="Z559" s="281"/>
      <c r="AA559" s="281"/>
      <c r="AB559" s="281"/>
      <c r="AC559" s="281"/>
      <c r="AD559" s="281"/>
      <c r="AE559" s="281"/>
      <c r="AF559" s="281"/>
      <c r="AG559" s="281"/>
      <c r="AH559" s="281"/>
      <c r="AI559" s="281"/>
      <c r="AJ559" s="281"/>
      <c r="AK559" s="284"/>
      <c r="AL559" s="284"/>
      <c r="AM559" s="284"/>
      <c r="AN559" s="284"/>
      <c r="AO559" s="284"/>
      <c r="AP559" s="284"/>
      <c r="AQ559" s="284"/>
      <c r="AR559" s="284"/>
      <c r="AS559" s="284"/>
      <c r="AT559" s="284"/>
      <c r="AU559" s="281"/>
      <c r="AV559" s="330"/>
    </row>
    <row r="560" spans="1:48" s="275" customFormat="1" ht="27" hidden="1" customHeight="1">
      <c r="A560" s="551"/>
      <c r="B560" s="552"/>
      <c r="C560" s="656"/>
      <c r="D560" s="553"/>
      <c r="E560" s="570"/>
      <c r="F560" s="280"/>
      <c r="G560" s="280"/>
      <c r="H560" s="280"/>
      <c r="I560" s="280"/>
      <c r="J560" s="555"/>
      <c r="K560" s="555"/>
      <c r="L560" s="572"/>
      <c r="M560" s="572"/>
      <c r="N560" s="281"/>
      <c r="O560" s="281"/>
      <c r="P560" s="281"/>
      <c r="Q560" s="281"/>
      <c r="R560" s="429"/>
      <c r="S560" s="281"/>
      <c r="T560" s="281"/>
      <c r="U560" s="282"/>
      <c r="V560" s="283" t="s">
        <v>931</v>
      </c>
      <c r="W560" s="284"/>
      <c r="X560" s="281"/>
      <c r="Y560" s="281"/>
      <c r="Z560" s="281"/>
      <c r="AA560" s="281"/>
      <c r="AB560" s="281"/>
      <c r="AC560" s="281"/>
      <c r="AD560" s="281"/>
      <c r="AE560" s="281"/>
      <c r="AF560" s="281"/>
      <c r="AG560" s="281"/>
      <c r="AH560" s="281"/>
      <c r="AI560" s="281"/>
      <c r="AJ560" s="281"/>
      <c r="AK560" s="284">
        <v>1110.08</v>
      </c>
      <c r="AL560" s="284"/>
      <c r="AM560" s="284"/>
      <c r="AN560" s="284"/>
      <c r="AO560" s="284"/>
      <c r="AP560" s="284"/>
      <c r="AQ560" s="284"/>
      <c r="AR560" s="284"/>
      <c r="AS560" s="284"/>
      <c r="AT560" s="284"/>
      <c r="AU560" s="281"/>
      <c r="AV560" s="330"/>
    </row>
    <row r="561" spans="1:48" ht="17.25" customHeight="1">
      <c r="A561" s="551"/>
      <c r="B561" s="552"/>
      <c r="C561" s="656"/>
      <c r="D561" s="553"/>
      <c r="E561" s="570"/>
      <c r="F561" s="550" t="s">
        <v>39</v>
      </c>
      <c r="G561" s="550" t="s">
        <v>21</v>
      </c>
      <c r="H561" s="550" t="s">
        <v>59</v>
      </c>
      <c r="I561" s="550" t="s">
        <v>377</v>
      </c>
      <c r="J561" s="555"/>
      <c r="K561" s="555"/>
      <c r="L561" s="572"/>
      <c r="M561" s="572"/>
      <c r="N561" s="86">
        <v>0</v>
      </c>
      <c r="O561" s="86">
        <v>0</v>
      </c>
      <c r="P561" s="86">
        <v>0</v>
      </c>
      <c r="Q561" s="86">
        <v>0</v>
      </c>
      <c r="R561" s="123">
        <v>0</v>
      </c>
      <c r="S561" s="86">
        <v>0</v>
      </c>
      <c r="T561" s="86">
        <v>0</v>
      </c>
      <c r="U561" s="83">
        <f t="shared" si="256"/>
        <v>0</v>
      </c>
      <c r="V561" s="170" t="s">
        <v>50</v>
      </c>
      <c r="W561" s="207">
        <v>0</v>
      </c>
      <c r="X561" s="86">
        <v>0</v>
      </c>
      <c r="Y561" s="86">
        <v>0</v>
      </c>
      <c r="Z561" s="86">
        <v>0</v>
      </c>
      <c r="AA561" s="86">
        <v>0</v>
      </c>
      <c r="AB561" s="86">
        <v>0</v>
      </c>
      <c r="AC561" s="86">
        <v>0</v>
      </c>
      <c r="AD561" s="86">
        <v>0</v>
      </c>
      <c r="AE561" s="86">
        <v>0</v>
      </c>
      <c r="AF561" s="86">
        <v>0</v>
      </c>
      <c r="AG561" s="86">
        <v>0</v>
      </c>
      <c r="AH561" s="86">
        <v>0</v>
      </c>
      <c r="AI561" s="86">
        <v>0</v>
      </c>
      <c r="AJ561" s="86">
        <v>0</v>
      </c>
      <c r="AK561" s="207">
        <v>0</v>
      </c>
      <c r="AL561" s="207">
        <v>0</v>
      </c>
      <c r="AM561" s="207">
        <v>0</v>
      </c>
      <c r="AN561" s="207">
        <v>0</v>
      </c>
      <c r="AO561" s="207">
        <v>0</v>
      </c>
      <c r="AP561" s="207">
        <v>0</v>
      </c>
      <c r="AQ561" s="207">
        <v>0</v>
      </c>
      <c r="AR561" s="207">
        <v>0</v>
      </c>
      <c r="AS561" s="207">
        <v>0</v>
      </c>
      <c r="AT561" s="207">
        <v>0</v>
      </c>
      <c r="AU561" s="86">
        <v>0</v>
      </c>
      <c r="AV561" s="302"/>
    </row>
    <row r="562" spans="1:48" ht="19.5" customHeight="1">
      <c r="A562" s="551"/>
      <c r="B562" s="552"/>
      <c r="C562" s="656"/>
      <c r="D562" s="553"/>
      <c r="E562" s="570"/>
      <c r="F562" s="550"/>
      <c r="G562" s="550"/>
      <c r="H562" s="550"/>
      <c r="I562" s="550"/>
      <c r="J562" s="555"/>
      <c r="K562" s="555"/>
      <c r="L562" s="572"/>
      <c r="M562" s="572"/>
      <c r="N562" s="86">
        <v>0</v>
      </c>
      <c r="O562" s="86">
        <v>0</v>
      </c>
      <c r="P562" s="86">
        <v>0</v>
      </c>
      <c r="Q562" s="86">
        <v>0</v>
      </c>
      <c r="R562" s="123">
        <v>0</v>
      </c>
      <c r="S562" s="86">
        <v>0</v>
      </c>
      <c r="T562" s="86">
        <v>0</v>
      </c>
      <c r="U562" s="83">
        <f t="shared" si="256"/>
        <v>0</v>
      </c>
      <c r="V562" s="170" t="s">
        <v>51</v>
      </c>
      <c r="W562" s="207">
        <v>0</v>
      </c>
      <c r="X562" s="86">
        <v>0</v>
      </c>
      <c r="Y562" s="86">
        <v>0</v>
      </c>
      <c r="Z562" s="86">
        <v>0</v>
      </c>
      <c r="AA562" s="86">
        <v>0</v>
      </c>
      <c r="AB562" s="86">
        <v>0</v>
      </c>
      <c r="AC562" s="86">
        <v>0</v>
      </c>
      <c r="AD562" s="86">
        <v>0</v>
      </c>
      <c r="AE562" s="86">
        <v>0</v>
      </c>
      <c r="AF562" s="86">
        <v>0</v>
      </c>
      <c r="AG562" s="86">
        <v>0</v>
      </c>
      <c r="AH562" s="86">
        <v>0</v>
      </c>
      <c r="AI562" s="86">
        <v>0</v>
      </c>
      <c r="AJ562" s="86">
        <v>0</v>
      </c>
      <c r="AK562" s="207">
        <v>0</v>
      </c>
      <c r="AL562" s="207">
        <v>0</v>
      </c>
      <c r="AM562" s="207">
        <v>0</v>
      </c>
      <c r="AN562" s="207">
        <v>0</v>
      </c>
      <c r="AO562" s="207">
        <v>0</v>
      </c>
      <c r="AP562" s="207">
        <v>0</v>
      </c>
      <c r="AQ562" s="207">
        <v>0</v>
      </c>
      <c r="AR562" s="207">
        <v>0</v>
      </c>
      <c r="AS562" s="207">
        <v>0</v>
      </c>
      <c r="AT562" s="207">
        <v>0</v>
      </c>
      <c r="AU562" s="86">
        <v>0</v>
      </c>
      <c r="AV562" s="302"/>
    </row>
    <row r="563" spans="1:48" ht="17.25" customHeight="1">
      <c r="A563" s="551"/>
      <c r="B563" s="552"/>
      <c r="C563" s="656"/>
      <c r="D563" s="553"/>
      <c r="E563" s="570"/>
      <c r="F563" s="550"/>
      <c r="G563" s="550"/>
      <c r="H563" s="550"/>
      <c r="I563" s="550"/>
      <c r="J563" s="555"/>
      <c r="K563" s="555"/>
      <c r="L563" s="572"/>
      <c r="M563" s="572"/>
      <c r="N563" s="86">
        <v>0.40332999999999997</v>
      </c>
      <c r="O563" s="86">
        <v>0</v>
      </c>
      <c r="P563" s="86">
        <v>0</v>
      </c>
      <c r="Q563" s="86">
        <v>0</v>
      </c>
      <c r="R563" s="123">
        <v>0</v>
      </c>
      <c r="S563" s="86">
        <v>0</v>
      </c>
      <c r="T563" s="86">
        <v>0</v>
      </c>
      <c r="U563" s="83">
        <f t="shared" si="256"/>
        <v>0.40332999999999997</v>
      </c>
      <c r="V563" s="170" t="s">
        <v>52</v>
      </c>
      <c r="W563" s="207">
        <v>0</v>
      </c>
      <c r="X563" s="86">
        <v>0</v>
      </c>
      <c r="Y563" s="86">
        <v>0</v>
      </c>
      <c r="Z563" s="86">
        <v>0</v>
      </c>
      <c r="AA563" s="86">
        <v>0</v>
      </c>
      <c r="AB563" s="86">
        <v>0</v>
      </c>
      <c r="AC563" s="86">
        <v>0</v>
      </c>
      <c r="AD563" s="86">
        <v>0</v>
      </c>
      <c r="AE563" s="86">
        <v>0</v>
      </c>
      <c r="AF563" s="86">
        <v>0</v>
      </c>
      <c r="AG563" s="86">
        <v>0</v>
      </c>
      <c r="AH563" s="86">
        <v>0</v>
      </c>
      <c r="AI563" s="86">
        <v>0</v>
      </c>
      <c r="AJ563" s="86">
        <v>0</v>
      </c>
      <c r="AK563" s="207">
        <v>0</v>
      </c>
      <c r="AL563" s="207">
        <v>0</v>
      </c>
      <c r="AM563" s="207">
        <v>0</v>
      </c>
      <c r="AN563" s="207">
        <v>0</v>
      </c>
      <c r="AO563" s="207">
        <v>0</v>
      </c>
      <c r="AP563" s="207">
        <v>0</v>
      </c>
      <c r="AQ563" s="207">
        <v>0</v>
      </c>
      <c r="AR563" s="207">
        <v>0</v>
      </c>
      <c r="AS563" s="207">
        <v>0</v>
      </c>
      <c r="AT563" s="207">
        <v>0</v>
      </c>
      <c r="AU563" s="86">
        <v>0</v>
      </c>
      <c r="AV563" s="302"/>
    </row>
    <row r="564" spans="1:48" ht="17.25" customHeight="1">
      <c r="A564" s="551"/>
      <c r="B564" s="552"/>
      <c r="C564" s="656"/>
      <c r="D564" s="553"/>
      <c r="E564" s="571"/>
      <c r="F564" s="550"/>
      <c r="G564" s="550"/>
      <c r="H564" s="550"/>
      <c r="I564" s="550"/>
      <c r="J564" s="555"/>
      <c r="K564" s="555"/>
      <c r="L564" s="572"/>
      <c r="M564" s="572"/>
      <c r="N564" s="88">
        <f>SUM(N557:N563)</f>
        <v>0.40332999999999997</v>
      </c>
      <c r="O564" s="88">
        <f t="shared" ref="O564:T564" si="262">SUM(O557:O563)</f>
        <v>0</v>
      </c>
      <c r="P564" s="88">
        <f t="shared" si="262"/>
        <v>0</v>
      </c>
      <c r="Q564" s="175">
        <f t="shared" si="262"/>
        <v>0</v>
      </c>
      <c r="R564" s="428">
        <f t="shared" si="262"/>
        <v>6592.59</v>
      </c>
      <c r="S564" s="175">
        <f t="shared" si="262"/>
        <v>0</v>
      </c>
      <c r="T564" s="175">
        <f t="shared" si="262"/>
        <v>0</v>
      </c>
      <c r="U564" s="176">
        <f t="shared" si="256"/>
        <v>6592.9933300000002</v>
      </c>
      <c r="V564" s="177" t="s">
        <v>11</v>
      </c>
      <c r="W564" s="193">
        <f t="shared" ref="W564" si="263">SUM(W557:W563)</f>
        <v>0</v>
      </c>
      <c r="X564" s="175">
        <f>X558</f>
        <v>0</v>
      </c>
      <c r="Y564" s="175">
        <f t="shared" ref="Y564:AU564" si="264">Y558</f>
        <v>0</v>
      </c>
      <c r="Z564" s="175">
        <f t="shared" si="264"/>
        <v>0</v>
      </c>
      <c r="AA564" s="175">
        <f t="shared" si="264"/>
        <v>0</v>
      </c>
      <c r="AB564" s="175">
        <f t="shared" si="264"/>
        <v>0</v>
      </c>
      <c r="AC564" s="175">
        <f t="shared" si="264"/>
        <v>0</v>
      </c>
      <c r="AD564" s="175">
        <f t="shared" si="264"/>
        <v>0</v>
      </c>
      <c r="AE564" s="175">
        <f t="shared" si="264"/>
        <v>0</v>
      </c>
      <c r="AF564" s="175">
        <f t="shared" si="264"/>
        <v>0</v>
      </c>
      <c r="AG564" s="175">
        <f t="shared" si="264"/>
        <v>0</v>
      </c>
      <c r="AH564" s="193">
        <f t="shared" si="264"/>
        <v>0</v>
      </c>
      <c r="AI564" s="193">
        <f t="shared" si="264"/>
        <v>0</v>
      </c>
      <c r="AJ564" s="193">
        <f t="shared" si="264"/>
        <v>0</v>
      </c>
      <c r="AK564" s="193">
        <f t="shared" si="264"/>
        <v>1110.08</v>
      </c>
      <c r="AL564" s="193">
        <f t="shared" si="264"/>
        <v>0</v>
      </c>
      <c r="AM564" s="193">
        <f t="shared" si="264"/>
        <v>0</v>
      </c>
      <c r="AN564" s="193">
        <f t="shared" si="264"/>
        <v>0</v>
      </c>
      <c r="AO564" s="193">
        <f t="shared" si="264"/>
        <v>0</v>
      </c>
      <c r="AP564" s="193">
        <f t="shared" si="264"/>
        <v>0</v>
      </c>
      <c r="AQ564" s="193">
        <f t="shared" si="264"/>
        <v>0</v>
      </c>
      <c r="AR564" s="193">
        <f t="shared" si="264"/>
        <v>0</v>
      </c>
      <c r="AS564" s="193">
        <f t="shared" si="264"/>
        <v>0</v>
      </c>
      <c r="AT564" s="193">
        <f t="shared" si="264"/>
        <v>0</v>
      </c>
      <c r="AU564" s="193">
        <f t="shared" si="264"/>
        <v>0</v>
      </c>
      <c r="AV564" s="328"/>
    </row>
    <row r="565" spans="1:48" ht="19.5" hidden="1" customHeight="1">
      <c r="A565" s="556" t="s">
        <v>643</v>
      </c>
      <c r="B565" s="557"/>
      <c r="C565" s="557"/>
      <c r="D565" s="557"/>
      <c r="E565" s="557"/>
      <c r="F565" s="557"/>
      <c r="G565" s="557"/>
      <c r="H565" s="557"/>
      <c r="I565" s="557"/>
      <c r="J565" s="557"/>
      <c r="K565" s="557"/>
      <c r="L565" s="557"/>
      <c r="M565" s="557"/>
      <c r="N565" s="557"/>
      <c r="O565" s="557"/>
      <c r="P565" s="557"/>
      <c r="Q565" s="557"/>
      <c r="R565" s="557"/>
      <c r="S565" s="557"/>
      <c r="T565" s="557"/>
      <c r="U565" s="557"/>
      <c r="V565" s="557"/>
      <c r="W565" s="558"/>
      <c r="X565" s="558"/>
      <c r="Y565" s="558"/>
      <c r="Z565" s="558"/>
      <c r="AA565" s="558"/>
      <c r="AB565" s="558"/>
      <c r="AC565" s="558"/>
      <c r="AD565" s="558"/>
      <c r="AE565" s="558"/>
      <c r="AF565" s="558"/>
      <c r="AG565" s="558"/>
      <c r="AH565" s="558"/>
      <c r="AI565" s="558"/>
      <c r="AJ565" s="558"/>
      <c r="AK565" s="558"/>
      <c r="AL565" s="558"/>
      <c r="AM565" s="558"/>
      <c r="AN565" s="558"/>
      <c r="AO565" s="558"/>
      <c r="AP565" s="558"/>
      <c r="AQ565" s="558"/>
      <c r="AR565" s="558"/>
      <c r="AS565" s="558"/>
      <c r="AT565" s="558"/>
      <c r="AU565" s="558"/>
      <c r="AV565" s="559"/>
    </row>
    <row r="566" spans="1:48" ht="17.25" hidden="1" customHeight="1">
      <c r="A566" s="579" t="s">
        <v>644</v>
      </c>
      <c r="B566" s="579"/>
      <c r="C566" s="579"/>
      <c r="D566" s="579"/>
      <c r="E566" s="579"/>
      <c r="F566" s="579"/>
      <c r="G566" s="579"/>
      <c r="H566" s="579"/>
      <c r="I566" s="579"/>
      <c r="J566" s="579"/>
      <c r="K566" s="579"/>
      <c r="L566" s="579"/>
      <c r="M566" s="579"/>
      <c r="N566" s="579"/>
      <c r="O566" s="579"/>
      <c r="P566" s="579"/>
      <c r="Q566" s="579"/>
      <c r="R566" s="579"/>
      <c r="S566" s="579"/>
      <c r="T566" s="579"/>
      <c r="U566" s="579"/>
      <c r="V566" s="580"/>
      <c r="W566" s="190"/>
      <c r="X566" s="190"/>
      <c r="Y566" s="190"/>
      <c r="Z566" s="190"/>
      <c r="AA566" s="190"/>
      <c r="AB566" s="190"/>
      <c r="AC566" s="190"/>
      <c r="AD566" s="190"/>
      <c r="AE566" s="190"/>
      <c r="AF566" s="190"/>
      <c r="AG566" s="190"/>
      <c r="AH566" s="188"/>
      <c r="AI566" s="188"/>
      <c r="AJ566" s="188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  <c r="AU566" s="188"/>
      <c r="AV566" s="302"/>
    </row>
    <row r="567" spans="1:48" ht="15.75" hidden="1" customHeight="1">
      <c r="A567" s="179"/>
      <c r="B567" s="648" t="s">
        <v>645</v>
      </c>
      <c r="C567" s="649"/>
      <c r="D567" s="649"/>
      <c r="E567" s="649"/>
      <c r="F567" s="649"/>
      <c r="G567" s="649"/>
      <c r="H567" s="649"/>
      <c r="I567" s="649"/>
      <c r="J567" s="649"/>
      <c r="K567" s="649"/>
      <c r="L567" s="649"/>
      <c r="M567" s="649"/>
      <c r="N567" s="649"/>
      <c r="O567" s="649"/>
      <c r="P567" s="649"/>
      <c r="Q567" s="649"/>
      <c r="R567" s="649"/>
      <c r="S567" s="649"/>
      <c r="T567" s="649"/>
      <c r="U567" s="649"/>
      <c r="V567" s="649"/>
      <c r="W567" s="461"/>
      <c r="X567" s="461"/>
      <c r="Y567" s="461"/>
      <c r="Z567" s="461"/>
      <c r="AA567" s="461"/>
      <c r="AB567" s="461"/>
      <c r="AC567" s="461"/>
      <c r="AD567" s="461"/>
      <c r="AE567" s="461"/>
      <c r="AF567" s="461"/>
      <c r="AG567" s="461"/>
      <c r="AH567" s="461"/>
      <c r="AI567" s="461"/>
      <c r="AJ567" s="461"/>
      <c r="AK567" s="461"/>
      <c r="AL567" s="461"/>
      <c r="AM567" s="461"/>
      <c r="AN567" s="461"/>
      <c r="AO567" s="461"/>
      <c r="AP567" s="461"/>
      <c r="AQ567" s="461"/>
      <c r="AR567" s="461"/>
      <c r="AS567" s="461"/>
      <c r="AT567" s="461"/>
      <c r="AU567" s="461"/>
      <c r="AV567" s="462"/>
    </row>
    <row r="568" spans="1:48" ht="19.5" hidden="1" customHeight="1">
      <c r="A568" s="556" t="s">
        <v>628</v>
      </c>
      <c r="B568" s="557"/>
      <c r="C568" s="557"/>
      <c r="D568" s="557"/>
      <c r="E568" s="557"/>
      <c r="F568" s="557"/>
      <c r="G568" s="557"/>
      <c r="H568" s="557"/>
      <c r="I568" s="557"/>
      <c r="J568" s="557"/>
      <c r="K568" s="557"/>
      <c r="L568" s="557"/>
      <c r="M568" s="557"/>
      <c r="N568" s="557"/>
      <c r="O568" s="557"/>
      <c r="P568" s="557"/>
      <c r="Q568" s="557"/>
      <c r="R568" s="557"/>
      <c r="S568" s="557"/>
      <c r="T568" s="557"/>
      <c r="U568" s="557"/>
      <c r="V568" s="557"/>
      <c r="W568" s="558"/>
      <c r="X568" s="558"/>
      <c r="Y568" s="558"/>
      <c r="Z568" s="558"/>
      <c r="AA568" s="558"/>
      <c r="AB568" s="558"/>
      <c r="AC568" s="558"/>
      <c r="AD568" s="558"/>
      <c r="AE568" s="558"/>
      <c r="AF568" s="558"/>
      <c r="AG568" s="558"/>
      <c r="AH568" s="558"/>
      <c r="AI568" s="558"/>
      <c r="AJ568" s="558"/>
      <c r="AK568" s="558"/>
      <c r="AL568" s="558"/>
      <c r="AM568" s="558"/>
      <c r="AN568" s="558"/>
      <c r="AO568" s="558"/>
      <c r="AP568" s="558"/>
      <c r="AQ568" s="558"/>
      <c r="AR568" s="558"/>
      <c r="AS568" s="558"/>
      <c r="AT568" s="558"/>
      <c r="AU568" s="558"/>
      <c r="AV568" s="559"/>
    </row>
    <row r="569" spans="1:48" ht="19.5" customHeight="1">
      <c r="A569" s="581" t="s">
        <v>53</v>
      </c>
      <c r="B569" s="573" t="s">
        <v>646</v>
      </c>
      <c r="C569" s="656" t="s">
        <v>647</v>
      </c>
      <c r="D569" s="576" t="s">
        <v>630</v>
      </c>
      <c r="E569" s="569" t="s">
        <v>648</v>
      </c>
      <c r="F569" s="82" t="s">
        <v>18</v>
      </c>
      <c r="G569" s="82" t="s">
        <v>20</v>
      </c>
      <c r="H569" s="82" t="s">
        <v>297</v>
      </c>
      <c r="I569" s="82" t="s">
        <v>297</v>
      </c>
      <c r="J569" s="560">
        <v>2022</v>
      </c>
      <c r="K569" s="560">
        <v>2022</v>
      </c>
      <c r="L569" s="563">
        <v>21.626999999999999</v>
      </c>
      <c r="M569" s="563">
        <f>Q574+R574+S574+T574</f>
        <v>21.62771</v>
      </c>
      <c r="N569" s="86">
        <v>0</v>
      </c>
      <c r="O569" s="86">
        <v>0</v>
      </c>
      <c r="P569" s="86">
        <v>0</v>
      </c>
      <c r="Q569" s="86">
        <v>0</v>
      </c>
      <c r="R569" s="123">
        <v>0</v>
      </c>
      <c r="S569" s="86">
        <v>0</v>
      </c>
      <c r="T569" s="86">
        <v>0</v>
      </c>
      <c r="U569" s="83">
        <f>SUM(N569:T569)</f>
        <v>0</v>
      </c>
      <c r="V569" s="170" t="s">
        <v>3</v>
      </c>
      <c r="W569" s="207">
        <v>0</v>
      </c>
      <c r="X569" s="86">
        <v>0</v>
      </c>
      <c r="Y569" s="86">
        <v>0</v>
      </c>
      <c r="Z569" s="86">
        <v>0</v>
      </c>
      <c r="AA569" s="86">
        <v>0</v>
      </c>
      <c r="AB569" s="86">
        <v>0</v>
      </c>
      <c r="AC569" s="86">
        <v>0</v>
      </c>
      <c r="AD569" s="86">
        <v>0</v>
      </c>
      <c r="AE569" s="86">
        <v>0</v>
      </c>
      <c r="AF569" s="86">
        <v>0</v>
      </c>
      <c r="AG569" s="86">
        <v>0</v>
      </c>
      <c r="AH569" s="86">
        <v>0</v>
      </c>
      <c r="AI569" s="86">
        <v>0</v>
      </c>
      <c r="AJ569" s="86">
        <v>0</v>
      </c>
      <c r="AK569" s="207">
        <v>0</v>
      </c>
      <c r="AL569" s="207">
        <v>0</v>
      </c>
      <c r="AM569" s="207">
        <v>0</v>
      </c>
      <c r="AN569" s="207">
        <v>0</v>
      </c>
      <c r="AO569" s="207">
        <v>0</v>
      </c>
      <c r="AP569" s="207">
        <v>0</v>
      </c>
      <c r="AQ569" s="207">
        <v>0</v>
      </c>
      <c r="AR569" s="207">
        <v>0</v>
      </c>
      <c r="AS569" s="207">
        <v>0</v>
      </c>
      <c r="AT569" s="207">
        <v>0</v>
      </c>
      <c r="AU569" s="86">
        <v>0</v>
      </c>
      <c r="AV569" s="636" t="s">
        <v>1002</v>
      </c>
    </row>
    <row r="570" spans="1:48" ht="17.25" customHeight="1">
      <c r="A570" s="582"/>
      <c r="B570" s="574"/>
      <c r="C570" s="656"/>
      <c r="D570" s="577"/>
      <c r="E570" s="570"/>
      <c r="F570" s="82" t="s">
        <v>19</v>
      </c>
      <c r="G570" s="82" t="s">
        <v>22</v>
      </c>
      <c r="H570" s="82" t="s">
        <v>297</v>
      </c>
      <c r="I570" s="82" t="s">
        <v>297</v>
      </c>
      <c r="J570" s="561"/>
      <c r="K570" s="561"/>
      <c r="L570" s="564"/>
      <c r="M570" s="564"/>
      <c r="N570" s="86">
        <v>0</v>
      </c>
      <c r="O570" s="86">
        <v>0</v>
      </c>
      <c r="P570" s="86">
        <v>0</v>
      </c>
      <c r="Q570" s="86">
        <v>21.62771</v>
      </c>
      <c r="R570" s="123">
        <v>0</v>
      </c>
      <c r="S570" s="86">
        <v>0</v>
      </c>
      <c r="T570" s="86">
        <v>0</v>
      </c>
      <c r="U570" s="83">
        <f t="shared" ref="U570:U574" si="265">SUM(N570:T570)</f>
        <v>21.62771</v>
      </c>
      <c r="V570" s="171" t="s">
        <v>8</v>
      </c>
      <c r="W570" s="207">
        <v>21627.71</v>
      </c>
      <c r="X570" s="86">
        <v>0</v>
      </c>
      <c r="Y570" s="86">
        <v>0</v>
      </c>
      <c r="Z570" s="86">
        <v>0</v>
      </c>
      <c r="AA570" s="86">
        <v>0</v>
      </c>
      <c r="AB570" s="86">
        <v>0</v>
      </c>
      <c r="AC570" s="86">
        <v>0</v>
      </c>
      <c r="AD570" s="86">
        <v>0</v>
      </c>
      <c r="AE570" s="86">
        <v>0</v>
      </c>
      <c r="AF570" s="86">
        <v>0</v>
      </c>
      <c r="AG570" s="86">
        <v>0</v>
      </c>
      <c r="AH570" s="86">
        <v>0</v>
      </c>
      <c r="AI570" s="86">
        <v>0</v>
      </c>
      <c r="AJ570" s="86">
        <v>0</v>
      </c>
      <c r="AK570" s="207">
        <v>0</v>
      </c>
      <c r="AL570" s="207">
        <v>0</v>
      </c>
      <c r="AM570" s="207">
        <v>0</v>
      </c>
      <c r="AN570" s="207">
        <v>0</v>
      </c>
      <c r="AO570" s="207">
        <v>0</v>
      </c>
      <c r="AP570" s="207">
        <v>0</v>
      </c>
      <c r="AQ570" s="207">
        <v>0</v>
      </c>
      <c r="AR570" s="207">
        <v>0</v>
      </c>
      <c r="AS570" s="207">
        <v>0</v>
      </c>
      <c r="AT570" s="207">
        <v>0</v>
      </c>
      <c r="AU570" s="86">
        <v>0</v>
      </c>
      <c r="AV570" s="637"/>
    </row>
    <row r="571" spans="1:48" ht="17.25" customHeight="1">
      <c r="A571" s="582"/>
      <c r="B571" s="574"/>
      <c r="C571" s="656"/>
      <c r="D571" s="577"/>
      <c r="E571" s="570"/>
      <c r="F571" s="566" t="s">
        <v>39</v>
      </c>
      <c r="G571" s="566" t="s">
        <v>21</v>
      </c>
      <c r="H571" s="566" t="s">
        <v>59</v>
      </c>
      <c r="I571" s="566" t="s">
        <v>372</v>
      </c>
      <c r="J571" s="561"/>
      <c r="K571" s="561"/>
      <c r="L571" s="564"/>
      <c r="M571" s="564"/>
      <c r="N571" s="86">
        <v>0</v>
      </c>
      <c r="O571" s="86">
        <v>0</v>
      </c>
      <c r="P571" s="86">
        <v>0</v>
      </c>
      <c r="Q571" s="86">
        <v>0</v>
      </c>
      <c r="R571" s="123">
        <v>0</v>
      </c>
      <c r="S571" s="86">
        <v>0</v>
      </c>
      <c r="T571" s="86">
        <v>0</v>
      </c>
      <c r="U571" s="83">
        <f t="shared" si="265"/>
        <v>0</v>
      </c>
      <c r="V571" s="170" t="s">
        <v>50</v>
      </c>
      <c r="W571" s="207">
        <v>0</v>
      </c>
      <c r="X571" s="86">
        <v>0</v>
      </c>
      <c r="Y571" s="86">
        <v>0</v>
      </c>
      <c r="Z571" s="86">
        <v>0</v>
      </c>
      <c r="AA571" s="86">
        <v>0</v>
      </c>
      <c r="AB571" s="86">
        <v>0</v>
      </c>
      <c r="AC571" s="86">
        <v>0</v>
      </c>
      <c r="AD571" s="86">
        <v>0</v>
      </c>
      <c r="AE571" s="86">
        <v>0</v>
      </c>
      <c r="AF571" s="86">
        <v>0</v>
      </c>
      <c r="AG571" s="86">
        <v>0</v>
      </c>
      <c r="AH571" s="86">
        <v>0</v>
      </c>
      <c r="AI571" s="86">
        <v>0</v>
      </c>
      <c r="AJ571" s="86">
        <v>0</v>
      </c>
      <c r="AK571" s="207">
        <v>0</v>
      </c>
      <c r="AL571" s="207">
        <v>0</v>
      </c>
      <c r="AM571" s="207">
        <v>0</v>
      </c>
      <c r="AN571" s="207">
        <v>0</v>
      </c>
      <c r="AO571" s="207">
        <v>0</v>
      </c>
      <c r="AP571" s="207">
        <v>0</v>
      </c>
      <c r="AQ571" s="207">
        <v>0</v>
      </c>
      <c r="AR571" s="207">
        <v>0</v>
      </c>
      <c r="AS571" s="207">
        <v>0</v>
      </c>
      <c r="AT571" s="207">
        <v>0</v>
      </c>
      <c r="AU571" s="86">
        <v>0</v>
      </c>
      <c r="AV571" s="637"/>
    </row>
    <row r="572" spans="1:48" ht="17.25" customHeight="1">
      <c r="A572" s="582"/>
      <c r="B572" s="574"/>
      <c r="C572" s="656"/>
      <c r="D572" s="577"/>
      <c r="E572" s="570"/>
      <c r="F572" s="567"/>
      <c r="G572" s="567"/>
      <c r="H572" s="567"/>
      <c r="I572" s="567"/>
      <c r="J572" s="561"/>
      <c r="K572" s="561"/>
      <c r="L572" s="564"/>
      <c r="M572" s="564"/>
      <c r="N572" s="86">
        <v>0</v>
      </c>
      <c r="O572" s="86">
        <v>0</v>
      </c>
      <c r="P572" s="86">
        <v>0</v>
      </c>
      <c r="Q572" s="86">
        <v>0</v>
      </c>
      <c r="R572" s="123">
        <v>0</v>
      </c>
      <c r="S572" s="86">
        <v>0</v>
      </c>
      <c r="T572" s="86">
        <v>0</v>
      </c>
      <c r="U572" s="83">
        <f t="shared" si="265"/>
        <v>0</v>
      </c>
      <c r="V572" s="170" t="s">
        <v>51</v>
      </c>
      <c r="W572" s="207">
        <v>0</v>
      </c>
      <c r="X572" s="86">
        <v>0</v>
      </c>
      <c r="Y572" s="86">
        <v>0</v>
      </c>
      <c r="Z572" s="86">
        <v>0</v>
      </c>
      <c r="AA572" s="86">
        <v>0</v>
      </c>
      <c r="AB572" s="86">
        <v>0</v>
      </c>
      <c r="AC572" s="86">
        <v>0</v>
      </c>
      <c r="AD572" s="86">
        <v>0</v>
      </c>
      <c r="AE572" s="86">
        <v>0</v>
      </c>
      <c r="AF572" s="86">
        <v>0</v>
      </c>
      <c r="AG572" s="86">
        <v>0</v>
      </c>
      <c r="AH572" s="86">
        <v>0</v>
      </c>
      <c r="AI572" s="86">
        <v>0</v>
      </c>
      <c r="AJ572" s="86">
        <v>0</v>
      </c>
      <c r="AK572" s="207">
        <v>0</v>
      </c>
      <c r="AL572" s="207">
        <v>0</v>
      </c>
      <c r="AM572" s="207">
        <v>0</v>
      </c>
      <c r="AN572" s="207">
        <v>0</v>
      </c>
      <c r="AO572" s="207">
        <v>0</v>
      </c>
      <c r="AP572" s="207">
        <v>0</v>
      </c>
      <c r="AQ572" s="207">
        <v>0</v>
      </c>
      <c r="AR572" s="207">
        <v>0</v>
      </c>
      <c r="AS572" s="207">
        <v>0</v>
      </c>
      <c r="AT572" s="207">
        <v>0</v>
      </c>
      <c r="AU572" s="86">
        <v>0</v>
      </c>
      <c r="AV572" s="637"/>
    </row>
    <row r="573" spans="1:48" ht="17.25" customHeight="1">
      <c r="A573" s="582"/>
      <c r="B573" s="574"/>
      <c r="C573" s="656"/>
      <c r="D573" s="577"/>
      <c r="E573" s="570"/>
      <c r="F573" s="567"/>
      <c r="G573" s="567"/>
      <c r="H573" s="567"/>
      <c r="I573" s="567"/>
      <c r="J573" s="561"/>
      <c r="K573" s="561"/>
      <c r="L573" s="564"/>
      <c r="M573" s="564"/>
      <c r="N573" s="86">
        <v>0</v>
      </c>
      <c r="O573" s="86">
        <v>0</v>
      </c>
      <c r="P573" s="86">
        <v>0</v>
      </c>
      <c r="Q573" s="86">
        <v>0</v>
      </c>
      <c r="R573" s="123">
        <v>0</v>
      </c>
      <c r="S573" s="86">
        <v>0</v>
      </c>
      <c r="T573" s="86">
        <v>0</v>
      </c>
      <c r="U573" s="83">
        <f t="shared" si="265"/>
        <v>0</v>
      </c>
      <c r="V573" s="170" t="s">
        <v>52</v>
      </c>
      <c r="W573" s="207">
        <v>0</v>
      </c>
      <c r="X573" s="86">
        <v>0</v>
      </c>
      <c r="Y573" s="86">
        <v>0</v>
      </c>
      <c r="Z573" s="86">
        <v>0</v>
      </c>
      <c r="AA573" s="86">
        <v>0</v>
      </c>
      <c r="AB573" s="86">
        <v>0</v>
      </c>
      <c r="AC573" s="86">
        <v>0</v>
      </c>
      <c r="AD573" s="86">
        <v>0</v>
      </c>
      <c r="AE573" s="86">
        <v>0</v>
      </c>
      <c r="AF573" s="86">
        <v>0</v>
      </c>
      <c r="AG573" s="86">
        <v>0</v>
      </c>
      <c r="AH573" s="86">
        <v>0</v>
      </c>
      <c r="AI573" s="86">
        <v>0</v>
      </c>
      <c r="AJ573" s="86">
        <v>0</v>
      </c>
      <c r="AK573" s="207">
        <v>0</v>
      </c>
      <c r="AL573" s="207">
        <v>0</v>
      </c>
      <c r="AM573" s="207">
        <v>0</v>
      </c>
      <c r="AN573" s="207">
        <v>0</v>
      </c>
      <c r="AO573" s="207">
        <v>0</v>
      </c>
      <c r="AP573" s="207">
        <v>0</v>
      </c>
      <c r="AQ573" s="207">
        <v>0</v>
      </c>
      <c r="AR573" s="207">
        <v>0</v>
      </c>
      <c r="AS573" s="207">
        <v>0</v>
      </c>
      <c r="AT573" s="207">
        <v>0</v>
      </c>
      <c r="AU573" s="86">
        <v>0</v>
      </c>
      <c r="AV573" s="638"/>
    </row>
    <row r="574" spans="1:48" ht="17.25" customHeight="1">
      <c r="A574" s="582"/>
      <c r="B574" s="575"/>
      <c r="C574" s="656"/>
      <c r="D574" s="578"/>
      <c r="E574" s="571"/>
      <c r="F574" s="568"/>
      <c r="G574" s="568"/>
      <c r="H574" s="568"/>
      <c r="I574" s="568"/>
      <c r="J574" s="562"/>
      <c r="K574" s="562"/>
      <c r="L574" s="565"/>
      <c r="M574" s="565"/>
      <c r="N574" s="88">
        <f>SUM(N569:N573)</f>
        <v>0</v>
      </c>
      <c r="O574" s="88">
        <f t="shared" ref="O574:T574" si="266">SUM(O569:O573)</f>
        <v>0</v>
      </c>
      <c r="P574" s="88">
        <f t="shared" si="266"/>
        <v>0</v>
      </c>
      <c r="Q574" s="175">
        <f t="shared" si="266"/>
        <v>21.62771</v>
      </c>
      <c r="R574" s="428">
        <f t="shared" si="266"/>
        <v>0</v>
      </c>
      <c r="S574" s="175">
        <f t="shared" si="266"/>
        <v>0</v>
      </c>
      <c r="T574" s="175">
        <f t="shared" si="266"/>
        <v>0</v>
      </c>
      <c r="U574" s="176">
        <f t="shared" si="265"/>
        <v>21.62771</v>
      </c>
      <c r="V574" s="177" t="s">
        <v>11</v>
      </c>
      <c r="W574" s="193">
        <f t="shared" ref="W574:AU574" si="267">SUM(W569:W573)</f>
        <v>21627.71</v>
      </c>
      <c r="X574" s="175">
        <f t="shared" si="267"/>
        <v>0</v>
      </c>
      <c r="Y574" s="175">
        <f t="shared" si="267"/>
        <v>0</v>
      </c>
      <c r="Z574" s="175">
        <f t="shared" si="267"/>
        <v>0</v>
      </c>
      <c r="AA574" s="175">
        <f t="shared" si="267"/>
        <v>0</v>
      </c>
      <c r="AB574" s="175">
        <f t="shared" si="267"/>
        <v>0</v>
      </c>
      <c r="AC574" s="175">
        <f t="shared" si="267"/>
        <v>0</v>
      </c>
      <c r="AD574" s="175">
        <f t="shared" si="267"/>
        <v>0</v>
      </c>
      <c r="AE574" s="175">
        <f t="shared" si="267"/>
        <v>0</v>
      </c>
      <c r="AF574" s="175">
        <f t="shared" si="267"/>
        <v>0</v>
      </c>
      <c r="AG574" s="175">
        <f t="shared" si="267"/>
        <v>0</v>
      </c>
      <c r="AH574" s="175">
        <f t="shared" si="267"/>
        <v>0</v>
      </c>
      <c r="AI574" s="175">
        <f t="shared" si="267"/>
        <v>0</v>
      </c>
      <c r="AJ574" s="175">
        <f t="shared" si="267"/>
        <v>0</v>
      </c>
      <c r="AK574" s="193">
        <f t="shared" si="267"/>
        <v>0</v>
      </c>
      <c r="AL574" s="193">
        <f t="shared" si="267"/>
        <v>0</v>
      </c>
      <c r="AM574" s="193">
        <f t="shared" si="267"/>
        <v>0</v>
      </c>
      <c r="AN574" s="193">
        <f t="shared" si="267"/>
        <v>0</v>
      </c>
      <c r="AO574" s="193">
        <f t="shared" si="267"/>
        <v>0</v>
      </c>
      <c r="AP574" s="193">
        <f t="shared" si="267"/>
        <v>0</v>
      </c>
      <c r="AQ574" s="193">
        <f t="shared" si="267"/>
        <v>0</v>
      </c>
      <c r="AR574" s="193">
        <f t="shared" si="267"/>
        <v>0</v>
      </c>
      <c r="AS574" s="193">
        <f t="shared" si="267"/>
        <v>0</v>
      </c>
      <c r="AT574" s="193">
        <f t="shared" si="267"/>
        <v>0</v>
      </c>
      <c r="AU574" s="175">
        <f t="shared" si="267"/>
        <v>0</v>
      </c>
      <c r="AV574" s="328"/>
    </row>
    <row r="575" spans="1:48" ht="17.25" customHeight="1">
      <c r="A575" s="582"/>
      <c r="B575" s="573" t="s">
        <v>649</v>
      </c>
      <c r="C575" s="656" t="s">
        <v>650</v>
      </c>
      <c r="D575" s="576" t="s">
        <v>630</v>
      </c>
      <c r="E575" s="569" t="s">
        <v>651</v>
      </c>
      <c r="F575" s="82" t="s">
        <v>18</v>
      </c>
      <c r="G575" s="82" t="s">
        <v>20</v>
      </c>
      <c r="H575" s="82" t="s">
        <v>297</v>
      </c>
      <c r="I575" s="82" t="s">
        <v>297</v>
      </c>
      <c r="J575" s="560">
        <v>2022</v>
      </c>
      <c r="K575" s="560">
        <v>2022</v>
      </c>
      <c r="L575" s="563">
        <v>12.759</v>
      </c>
      <c r="M575" s="563">
        <f>Q580+R580+S580+T580</f>
        <v>12.759949999999998</v>
      </c>
      <c r="N575" s="86">
        <v>0</v>
      </c>
      <c r="O575" s="86">
        <v>0</v>
      </c>
      <c r="P575" s="86">
        <v>0</v>
      </c>
      <c r="Q575" s="86">
        <v>0</v>
      </c>
      <c r="R575" s="123">
        <v>0</v>
      </c>
      <c r="S575" s="86">
        <v>0</v>
      </c>
      <c r="T575" s="86">
        <v>0</v>
      </c>
      <c r="U575" s="83">
        <f>SUM(N575:T575)</f>
        <v>0</v>
      </c>
      <c r="V575" s="170" t="s">
        <v>3</v>
      </c>
      <c r="W575" s="207">
        <v>0</v>
      </c>
      <c r="X575" s="86">
        <v>0</v>
      </c>
      <c r="Y575" s="86">
        <v>0</v>
      </c>
      <c r="Z575" s="86">
        <v>0</v>
      </c>
      <c r="AA575" s="86">
        <v>0</v>
      </c>
      <c r="AB575" s="86">
        <v>0</v>
      </c>
      <c r="AC575" s="86">
        <v>0</v>
      </c>
      <c r="AD575" s="86">
        <v>0</v>
      </c>
      <c r="AE575" s="86">
        <v>0</v>
      </c>
      <c r="AF575" s="86">
        <v>0</v>
      </c>
      <c r="AG575" s="86">
        <v>0</v>
      </c>
      <c r="AH575" s="86">
        <v>0</v>
      </c>
      <c r="AI575" s="86">
        <v>0</v>
      </c>
      <c r="AJ575" s="86">
        <v>0</v>
      </c>
      <c r="AK575" s="207">
        <v>0</v>
      </c>
      <c r="AL575" s="207">
        <v>0</v>
      </c>
      <c r="AM575" s="207">
        <v>0</v>
      </c>
      <c r="AN575" s="207">
        <v>0</v>
      </c>
      <c r="AO575" s="207">
        <v>0</v>
      </c>
      <c r="AP575" s="207">
        <v>0</v>
      </c>
      <c r="AQ575" s="207">
        <v>0</v>
      </c>
      <c r="AR575" s="207">
        <v>0</v>
      </c>
      <c r="AS575" s="207">
        <v>0</v>
      </c>
      <c r="AT575" s="207">
        <v>0</v>
      </c>
      <c r="AU575" s="86">
        <v>0</v>
      </c>
      <c r="AV575" s="636" t="s">
        <v>1002</v>
      </c>
    </row>
    <row r="576" spans="1:48" ht="19.5" customHeight="1">
      <c r="A576" s="582"/>
      <c r="B576" s="574"/>
      <c r="C576" s="656"/>
      <c r="D576" s="577"/>
      <c r="E576" s="570"/>
      <c r="F576" s="82" t="s">
        <v>19</v>
      </c>
      <c r="G576" s="82" t="s">
        <v>22</v>
      </c>
      <c r="H576" s="82" t="s">
        <v>297</v>
      </c>
      <c r="I576" s="82" t="s">
        <v>297</v>
      </c>
      <c r="J576" s="561"/>
      <c r="K576" s="561"/>
      <c r="L576" s="564"/>
      <c r="M576" s="564"/>
      <c r="N576" s="86">
        <v>0</v>
      </c>
      <c r="O576" s="86">
        <v>0</v>
      </c>
      <c r="P576" s="86">
        <v>0</v>
      </c>
      <c r="Q576" s="86">
        <v>12.759949999999998</v>
      </c>
      <c r="R576" s="123">
        <v>0</v>
      </c>
      <c r="S576" s="86">
        <v>0</v>
      </c>
      <c r="T576" s="86">
        <v>0</v>
      </c>
      <c r="U576" s="83">
        <f t="shared" ref="U576:U580" si="268">SUM(N576:T576)</f>
        <v>12.759949999999998</v>
      </c>
      <c r="V576" s="171" t="s">
        <v>8</v>
      </c>
      <c r="W576" s="207">
        <v>12759.95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  <c r="AC576" s="86">
        <v>0</v>
      </c>
      <c r="AD576" s="86">
        <v>0</v>
      </c>
      <c r="AE576" s="86">
        <v>0</v>
      </c>
      <c r="AF576" s="86">
        <v>0</v>
      </c>
      <c r="AG576" s="86">
        <v>0</v>
      </c>
      <c r="AH576" s="86">
        <v>0</v>
      </c>
      <c r="AI576" s="86">
        <v>0</v>
      </c>
      <c r="AJ576" s="86">
        <v>0</v>
      </c>
      <c r="AK576" s="207">
        <v>0</v>
      </c>
      <c r="AL576" s="207">
        <v>0</v>
      </c>
      <c r="AM576" s="207">
        <v>0</v>
      </c>
      <c r="AN576" s="207">
        <v>0</v>
      </c>
      <c r="AO576" s="207">
        <v>0</v>
      </c>
      <c r="AP576" s="207">
        <v>0</v>
      </c>
      <c r="AQ576" s="207">
        <v>0</v>
      </c>
      <c r="AR576" s="207">
        <v>0</v>
      </c>
      <c r="AS576" s="207">
        <v>0</v>
      </c>
      <c r="AT576" s="207">
        <v>0</v>
      </c>
      <c r="AU576" s="86">
        <v>0</v>
      </c>
      <c r="AV576" s="637"/>
    </row>
    <row r="577" spans="1:48" ht="17.25" customHeight="1">
      <c r="A577" s="582"/>
      <c r="B577" s="574"/>
      <c r="C577" s="656"/>
      <c r="D577" s="577"/>
      <c r="E577" s="570"/>
      <c r="F577" s="566" t="s">
        <v>39</v>
      </c>
      <c r="G577" s="566" t="s">
        <v>21</v>
      </c>
      <c r="H577" s="566" t="s">
        <v>378</v>
      </c>
      <c r="I577" s="566" t="s">
        <v>366</v>
      </c>
      <c r="J577" s="561"/>
      <c r="K577" s="561"/>
      <c r="L577" s="564"/>
      <c r="M577" s="564"/>
      <c r="N577" s="86">
        <v>0</v>
      </c>
      <c r="O577" s="86">
        <v>0</v>
      </c>
      <c r="P577" s="86">
        <v>0</v>
      </c>
      <c r="Q577" s="86">
        <v>0</v>
      </c>
      <c r="R577" s="123">
        <v>0</v>
      </c>
      <c r="S577" s="86">
        <v>0</v>
      </c>
      <c r="T577" s="86">
        <v>0</v>
      </c>
      <c r="U577" s="83">
        <f t="shared" si="268"/>
        <v>0</v>
      </c>
      <c r="V577" s="170" t="s">
        <v>50</v>
      </c>
      <c r="W577" s="207">
        <v>0</v>
      </c>
      <c r="X577" s="86">
        <v>0</v>
      </c>
      <c r="Y577" s="86">
        <v>0</v>
      </c>
      <c r="Z577" s="86">
        <v>0</v>
      </c>
      <c r="AA577" s="86">
        <v>0</v>
      </c>
      <c r="AB577" s="86">
        <v>0</v>
      </c>
      <c r="AC577" s="86">
        <v>0</v>
      </c>
      <c r="AD577" s="86">
        <v>0</v>
      </c>
      <c r="AE577" s="86">
        <v>0</v>
      </c>
      <c r="AF577" s="86">
        <v>0</v>
      </c>
      <c r="AG577" s="86">
        <v>0</v>
      </c>
      <c r="AH577" s="86">
        <v>0</v>
      </c>
      <c r="AI577" s="86">
        <v>0</v>
      </c>
      <c r="AJ577" s="86">
        <v>0</v>
      </c>
      <c r="AK577" s="207">
        <v>0</v>
      </c>
      <c r="AL577" s="207">
        <v>0</v>
      </c>
      <c r="AM577" s="207">
        <v>0</v>
      </c>
      <c r="AN577" s="207">
        <v>0</v>
      </c>
      <c r="AO577" s="207">
        <v>0</v>
      </c>
      <c r="AP577" s="207">
        <v>0</v>
      </c>
      <c r="AQ577" s="207">
        <v>0</v>
      </c>
      <c r="AR577" s="207">
        <v>0</v>
      </c>
      <c r="AS577" s="207">
        <v>0</v>
      </c>
      <c r="AT577" s="207">
        <v>0</v>
      </c>
      <c r="AU577" s="86">
        <v>0</v>
      </c>
      <c r="AV577" s="637"/>
    </row>
    <row r="578" spans="1:48" ht="17.25" customHeight="1">
      <c r="A578" s="582"/>
      <c r="B578" s="574"/>
      <c r="C578" s="656"/>
      <c r="D578" s="577"/>
      <c r="E578" s="570"/>
      <c r="F578" s="567"/>
      <c r="G578" s="567"/>
      <c r="H578" s="567"/>
      <c r="I578" s="567"/>
      <c r="J578" s="561"/>
      <c r="K578" s="561"/>
      <c r="L578" s="564"/>
      <c r="M578" s="564"/>
      <c r="N578" s="86">
        <v>0</v>
      </c>
      <c r="O578" s="86">
        <v>0</v>
      </c>
      <c r="P578" s="86">
        <v>0</v>
      </c>
      <c r="Q578" s="86">
        <v>0</v>
      </c>
      <c r="R578" s="123">
        <v>0</v>
      </c>
      <c r="S578" s="86">
        <v>0</v>
      </c>
      <c r="T578" s="86">
        <v>0</v>
      </c>
      <c r="U578" s="83">
        <f t="shared" si="268"/>
        <v>0</v>
      </c>
      <c r="V578" s="170" t="s">
        <v>51</v>
      </c>
      <c r="W578" s="207">
        <v>0</v>
      </c>
      <c r="X578" s="86">
        <v>0</v>
      </c>
      <c r="Y578" s="86">
        <v>0</v>
      </c>
      <c r="Z578" s="86">
        <v>0</v>
      </c>
      <c r="AA578" s="86">
        <v>0</v>
      </c>
      <c r="AB578" s="86">
        <v>0</v>
      </c>
      <c r="AC578" s="86">
        <v>0</v>
      </c>
      <c r="AD578" s="86">
        <v>0</v>
      </c>
      <c r="AE578" s="86">
        <v>0</v>
      </c>
      <c r="AF578" s="86">
        <v>0</v>
      </c>
      <c r="AG578" s="86">
        <v>0</v>
      </c>
      <c r="AH578" s="86">
        <v>0</v>
      </c>
      <c r="AI578" s="86">
        <v>0</v>
      </c>
      <c r="AJ578" s="86">
        <v>0</v>
      </c>
      <c r="AK578" s="207">
        <v>0</v>
      </c>
      <c r="AL578" s="207">
        <v>0</v>
      </c>
      <c r="AM578" s="207">
        <v>0</v>
      </c>
      <c r="AN578" s="207">
        <v>0</v>
      </c>
      <c r="AO578" s="207">
        <v>0</v>
      </c>
      <c r="AP578" s="207">
        <v>0</v>
      </c>
      <c r="AQ578" s="207">
        <v>0</v>
      </c>
      <c r="AR578" s="207">
        <v>0</v>
      </c>
      <c r="AS578" s="207">
        <v>0</v>
      </c>
      <c r="AT578" s="207">
        <v>0</v>
      </c>
      <c r="AU578" s="86">
        <v>0</v>
      </c>
      <c r="AV578" s="637"/>
    </row>
    <row r="579" spans="1:48" ht="17.25" customHeight="1">
      <c r="A579" s="582"/>
      <c r="B579" s="574"/>
      <c r="C579" s="656"/>
      <c r="D579" s="577"/>
      <c r="E579" s="570"/>
      <c r="F579" s="567"/>
      <c r="G579" s="567"/>
      <c r="H579" s="567"/>
      <c r="I579" s="567"/>
      <c r="J579" s="561"/>
      <c r="K579" s="561"/>
      <c r="L579" s="564"/>
      <c r="M579" s="564"/>
      <c r="N579" s="86">
        <v>0</v>
      </c>
      <c r="O579" s="86">
        <v>0</v>
      </c>
      <c r="P579" s="86">
        <v>0</v>
      </c>
      <c r="Q579" s="86">
        <v>0</v>
      </c>
      <c r="R579" s="123">
        <v>0</v>
      </c>
      <c r="S579" s="86">
        <v>0</v>
      </c>
      <c r="T579" s="86">
        <v>0</v>
      </c>
      <c r="U579" s="83">
        <f t="shared" si="268"/>
        <v>0</v>
      </c>
      <c r="V579" s="170" t="s">
        <v>52</v>
      </c>
      <c r="W579" s="207">
        <v>0</v>
      </c>
      <c r="X579" s="86">
        <v>0</v>
      </c>
      <c r="Y579" s="86">
        <v>0</v>
      </c>
      <c r="Z579" s="86">
        <v>0</v>
      </c>
      <c r="AA579" s="86">
        <v>0</v>
      </c>
      <c r="AB579" s="86">
        <v>0</v>
      </c>
      <c r="AC579" s="86">
        <v>0</v>
      </c>
      <c r="AD579" s="86">
        <v>0</v>
      </c>
      <c r="AE579" s="86">
        <v>0</v>
      </c>
      <c r="AF579" s="86">
        <v>0</v>
      </c>
      <c r="AG579" s="86">
        <v>0</v>
      </c>
      <c r="AH579" s="86">
        <v>0</v>
      </c>
      <c r="AI579" s="86">
        <v>0</v>
      </c>
      <c r="AJ579" s="86">
        <v>0</v>
      </c>
      <c r="AK579" s="207">
        <v>0</v>
      </c>
      <c r="AL579" s="207">
        <v>0</v>
      </c>
      <c r="AM579" s="207">
        <v>0</v>
      </c>
      <c r="AN579" s="207">
        <v>0</v>
      </c>
      <c r="AO579" s="207">
        <v>0</v>
      </c>
      <c r="AP579" s="207">
        <v>0</v>
      </c>
      <c r="AQ579" s="207">
        <v>0</v>
      </c>
      <c r="AR579" s="207">
        <v>0</v>
      </c>
      <c r="AS579" s="207">
        <v>0</v>
      </c>
      <c r="AT579" s="207">
        <v>0</v>
      </c>
      <c r="AU579" s="86">
        <v>0</v>
      </c>
      <c r="AV579" s="638"/>
    </row>
    <row r="580" spans="1:48" ht="17.25" customHeight="1">
      <c r="A580" s="582"/>
      <c r="B580" s="575"/>
      <c r="C580" s="656"/>
      <c r="D580" s="578"/>
      <c r="E580" s="571"/>
      <c r="F580" s="568"/>
      <c r="G580" s="568"/>
      <c r="H580" s="568"/>
      <c r="I580" s="568"/>
      <c r="J580" s="562"/>
      <c r="K580" s="562"/>
      <c r="L580" s="565"/>
      <c r="M580" s="565"/>
      <c r="N580" s="88">
        <f>SUM(N575:N579)</f>
        <v>0</v>
      </c>
      <c r="O580" s="88">
        <f t="shared" ref="O580:T580" si="269">SUM(O575:O579)</f>
        <v>0</v>
      </c>
      <c r="P580" s="88">
        <f t="shared" si="269"/>
        <v>0</v>
      </c>
      <c r="Q580" s="175">
        <f t="shared" si="269"/>
        <v>12.759949999999998</v>
      </c>
      <c r="R580" s="428">
        <f t="shared" si="269"/>
        <v>0</v>
      </c>
      <c r="S580" s="175">
        <f t="shared" si="269"/>
        <v>0</v>
      </c>
      <c r="T580" s="175">
        <f t="shared" si="269"/>
        <v>0</v>
      </c>
      <c r="U580" s="176">
        <f t="shared" si="268"/>
        <v>12.759949999999998</v>
      </c>
      <c r="V580" s="177" t="s">
        <v>11</v>
      </c>
      <c r="W580" s="193">
        <f t="shared" ref="W580:AU580" si="270">SUM(W575:W579)</f>
        <v>12759.95</v>
      </c>
      <c r="X580" s="175">
        <f t="shared" si="270"/>
        <v>0</v>
      </c>
      <c r="Y580" s="175">
        <f t="shared" si="270"/>
        <v>0</v>
      </c>
      <c r="Z580" s="175">
        <f t="shared" si="270"/>
        <v>0</v>
      </c>
      <c r="AA580" s="175">
        <f t="shared" si="270"/>
        <v>0</v>
      </c>
      <c r="AB580" s="175">
        <f t="shared" si="270"/>
        <v>0</v>
      </c>
      <c r="AC580" s="175">
        <f t="shared" si="270"/>
        <v>0</v>
      </c>
      <c r="AD580" s="175">
        <f t="shared" si="270"/>
        <v>0</v>
      </c>
      <c r="AE580" s="175">
        <f t="shared" si="270"/>
        <v>0</v>
      </c>
      <c r="AF580" s="175">
        <f t="shared" si="270"/>
        <v>0</v>
      </c>
      <c r="AG580" s="175">
        <f t="shared" si="270"/>
        <v>0</v>
      </c>
      <c r="AH580" s="175">
        <f t="shared" si="270"/>
        <v>0</v>
      </c>
      <c r="AI580" s="175">
        <f t="shared" si="270"/>
        <v>0</v>
      </c>
      <c r="AJ580" s="175">
        <f t="shared" si="270"/>
        <v>0</v>
      </c>
      <c r="AK580" s="193">
        <f t="shared" si="270"/>
        <v>0</v>
      </c>
      <c r="AL580" s="193">
        <f t="shared" si="270"/>
        <v>0</v>
      </c>
      <c r="AM580" s="193">
        <f t="shared" si="270"/>
        <v>0</v>
      </c>
      <c r="AN580" s="193">
        <f t="shared" si="270"/>
        <v>0</v>
      </c>
      <c r="AO580" s="193">
        <f t="shared" si="270"/>
        <v>0</v>
      </c>
      <c r="AP580" s="193">
        <f t="shared" si="270"/>
        <v>0</v>
      </c>
      <c r="AQ580" s="193">
        <f t="shared" si="270"/>
        <v>0</v>
      </c>
      <c r="AR580" s="193">
        <f t="shared" si="270"/>
        <v>0</v>
      </c>
      <c r="AS580" s="193">
        <f t="shared" si="270"/>
        <v>0</v>
      </c>
      <c r="AT580" s="193">
        <f t="shared" si="270"/>
        <v>0</v>
      </c>
      <c r="AU580" s="175">
        <f t="shared" si="270"/>
        <v>0</v>
      </c>
      <c r="AV580" s="328"/>
    </row>
    <row r="581" spans="1:48" ht="17.25" customHeight="1">
      <c r="A581" s="582"/>
      <c r="B581" s="573" t="s">
        <v>652</v>
      </c>
      <c r="C581" s="656" t="s">
        <v>653</v>
      </c>
      <c r="D581" s="576" t="s">
        <v>630</v>
      </c>
      <c r="E581" s="569" t="s">
        <v>654</v>
      </c>
      <c r="F581" s="82" t="s">
        <v>18</v>
      </c>
      <c r="G581" s="82" t="s">
        <v>20</v>
      </c>
      <c r="H581" s="82" t="s">
        <v>297</v>
      </c>
      <c r="I581" s="82" t="s">
        <v>297</v>
      </c>
      <c r="J581" s="560">
        <v>2022</v>
      </c>
      <c r="K581" s="560">
        <v>2022</v>
      </c>
      <c r="L581" s="563">
        <v>12.759</v>
      </c>
      <c r="M581" s="563">
        <f>Q586+R586+S586+T586</f>
        <v>12.759589999999999</v>
      </c>
      <c r="N581" s="86">
        <v>0</v>
      </c>
      <c r="O581" s="86">
        <v>0</v>
      </c>
      <c r="P581" s="86">
        <v>0</v>
      </c>
      <c r="Q581" s="86">
        <v>0</v>
      </c>
      <c r="R581" s="123">
        <v>0</v>
      </c>
      <c r="S581" s="86">
        <v>0</v>
      </c>
      <c r="T581" s="86">
        <v>0</v>
      </c>
      <c r="U581" s="83">
        <f>SUM(N581:T581)</f>
        <v>0</v>
      </c>
      <c r="V581" s="170" t="s">
        <v>3</v>
      </c>
      <c r="W581" s="207">
        <v>0</v>
      </c>
      <c r="X581" s="86">
        <v>0</v>
      </c>
      <c r="Y581" s="86">
        <v>0</v>
      </c>
      <c r="Z581" s="86">
        <v>0</v>
      </c>
      <c r="AA581" s="86">
        <v>0</v>
      </c>
      <c r="AB581" s="86">
        <v>0</v>
      </c>
      <c r="AC581" s="86">
        <v>0</v>
      </c>
      <c r="AD581" s="86">
        <v>0</v>
      </c>
      <c r="AE581" s="86">
        <v>0</v>
      </c>
      <c r="AF581" s="86">
        <v>0</v>
      </c>
      <c r="AG581" s="86">
        <v>0</v>
      </c>
      <c r="AH581" s="86">
        <v>0</v>
      </c>
      <c r="AI581" s="86">
        <v>0</v>
      </c>
      <c r="AJ581" s="86">
        <v>0</v>
      </c>
      <c r="AK581" s="207">
        <v>0</v>
      </c>
      <c r="AL581" s="207">
        <v>0</v>
      </c>
      <c r="AM581" s="207">
        <v>0</v>
      </c>
      <c r="AN581" s="207">
        <v>0</v>
      </c>
      <c r="AO581" s="207">
        <v>0</v>
      </c>
      <c r="AP581" s="207">
        <v>0</v>
      </c>
      <c r="AQ581" s="207">
        <v>0</v>
      </c>
      <c r="AR581" s="207">
        <v>0</v>
      </c>
      <c r="AS581" s="207">
        <v>0</v>
      </c>
      <c r="AT581" s="207">
        <v>0</v>
      </c>
      <c r="AU581" s="86">
        <v>0</v>
      </c>
      <c r="AV581" s="636" t="s">
        <v>1002</v>
      </c>
    </row>
    <row r="582" spans="1:48" ht="17.25" customHeight="1">
      <c r="A582" s="582"/>
      <c r="B582" s="574"/>
      <c r="C582" s="656"/>
      <c r="D582" s="577"/>
      <c r="E582" s="570"/>
      <c r="F582" s="82" t="s">
        <v>19</v>
      </c>
      <c r="G582" s="82" t="s">
        <v>22</v>
      </c>
      <c r="H582" s="82" t="s">
        <v>297</v>
      </c>
      <c r="I582" s="82" t="s">
        <v>297</v>
      </c>
      <c r="J582" s="561"/>
      <c r="K582" s="561"/>
      <c r="L582" s="564"/>
      <c r="M582" s="564"/>
      <c r="N582" s="86">
        <v>0</v>
      </c>
      <c r="O582" s="86">
        <v>0</v>
      </c>
      <c r="P582" s="86">
        <v>0</v>
      </c>
      <c r="Q582" s="86">
        <v>12.759589999999999</v>
      </c>
      <c r="R582" s="123">
        <v>0</v>
      </c>
      <c r="S582" s="86">
        <v>0</v>
      </c>
      <c r="T582" s="86">
        <v>0</v>
      </c>
      <c r="U582" s="83">
        <f t="shared" ref="U582:U586" si="271">SUM(N582:T582)</f>
        <v>12.759589999999999</v>
      </c>
      <c r="V582" s="171" t="s">
        <v>8</v>
      </c>
      <c r="W582" s="207">
        <v>12759.59</v>
      </c>
      <c r="X582" s="86">
        <v>0</v>
      </c>
      <c r="Y582" s="86">
        <v>0</v>
      </c>
      <c r="Z582" s="86">
        <v>0</v>
      </c>
      <c r="AA582" s="86">
        <v>0</v>
      </c>
      <c r="AB582" s="86">
        <v>0</v>
      </c>
      <c r="AC582" s="86">
        <v>0</v>
      </c>
      <c r="AD582" s="86">
        <v>0</v>
      </c>
      <c r="AE582" s="86">
        <v>0</v>
      </c>
      <c r="AF582" s="86">
        <v>0</v>
      </c>
      <c r="AG582" s="86">
        <v>0</v>
      </c>
      <c r="AH582" s="86">
        <v>0</v>
      </c>
      <c r="AI582" s="86">
        <v>0</v>
      </c>
      <c r="AJ582" s="86">
        <v>0</v>
      </c>
      <c r="AK582" s="207">
        <v>0</v>
      </c>
      <c r="AL582" s="207">
        <v>0</v>
      </c>
      <c r="AM582" s="207">
        <v>0</v>
      </c>
      <c r="AN582" s="207">
        <v>0</v>
      </c>
      <c r="AO582" s="207">
        <v>0</v>
      </c>
      <c r="AP582" s="207">
        <v>0</v>
      </c>
      <c r="AQ582" s="207">
        <v>0</v>
      </c>
      <c r="AR582" s="207">
        <v>0</v>
      </c>
      <c r="AS582" s="207">
        <v>0</v>
      </c>
      <c r="AT582" s="207">
        <v>0</v>
      </c>
      <c r="AU582" s="86">
        <v>0</v>
      </c>
      <c r="AV582" s="637"/>
    </row>
    <row r="583" spans="1:48" ht="17.25" customHeight="1">
      <c r="A583" s="582"/>
      <c r="B583" s="574"/>
      <c r="C583" s="656"/>
      <c r="D583" s="577"/>
      <c r="E583" s="570"/>
      <c r="F583" s="566" t="s">
        <v>39</v>
      </c>
      <c r="G583" s="566" t="s">
        <v>21</v>
      </c>
      <c r="H583" s="566" t="s">
        <v>378</v>
      </c>
      <c r="I583" s="566" t="s">
        <v>366</v>
      </c>
      <c r="J583" s="561"/>
      <c r="K583" s="561"/>
      <c r="L583" s="564"/>
      <c r="M583" s="564"/>
      <c r="N583" s="86">
        <v>0</v>
      </c>
      <c r="O583" s="86">
        <v>0</v>
      </c>
      <c r="P583" s="86">
        <v>0</v>
      </c>
      <c r="Q583" s="86">
        <v>0</v>
      </c>
      <c r="R583" s="123">
        <v>0</v>
      </c>
      <c r="S583" s="86">
        <v>0</v>
      </c>
      <c r="T583" s="86">
        <v>0</v>
      </c>
      <c r="U583" s="83">
        <f t="shared" si="271"/>
        <v>0</v>
      </c>
      <c r="V583" s="170" t="s">
        <v>50</v>
      </c>
      <c r="W583" s="207">
        <v>0</v>
      </c>
      <c r="X583" s="86">
        <v>0</v>
      </c>
      <c r="Y583" s="86">
        <v>0</v>
      </c>
      <c r="Z583" s="86">
        <v>0</v>
      </c>
      <c r="AA583" s="86">
        <v>0</v>
      </c>
      <c r="AB583" s="86">
        <v>0</v>
      </c>
      <c r="AC583" s="86">
        <v>0</v>
      </c>
      <c r="AD583" s="86">
        <v>0</v>
      </c>
      <c r="AE583" s="86">
        <v>0</v>
      </c>
      <c r="AF583" s="86">
        <v>0</v>
      </c>
      <c r="AG583" s="86">
        <v>0</v>
      </c>
      <c r="AH583" s="86">
        <v>0</v>
      </c>
      <c r="AI583" s="86">
        <v>0</v>
      </c>
      <c r="AJ583" s="86">
        <v>0</v>
      </c>
      <c r="AK583" s="207">
        <v>0</v>
      </c>
      <c r="AL583" s="207">
        <v>0</v>
      </c>
      <c r="AM583" s="207">
        <v>0</v>
      </c>
      <c r="AN583" s="207">
        <v>0</v>
      </c>
      <c r="AO583" s="207">
        <v>0</v>
      </c>
      <c r="AP583" s="207">
        <v>0</v>
      </c>
      <c r="AQ583" s="207">
        <v>0</v>
      </c>
      <c r="AR583" s="207">
        <v>0</v>
      </c>
      <c r="AS583" s="207">
        <v>0</v>
      </c>
      <c r="AT583" s="207">
        <v>0</v>
      </c>
      <c r="AU583" s="86">
        <v>0</v>
      </c>
      <c r="AV583" s="637"/>
    </row>
    <row r="584" spans="1:48">
      <c r="A584" s="582"/>
      <c r="B584" s="574"/>
      <c r="C584" s="656"/>
      <c r="D584" s="577"/>
      <c r="E584" s="570"/>
      <c r="F584" s="567"/>
      <c r="G584" s="567"/>
      <c r="H584" s="567"/>
      <c r="I584" s="567"/>
      <c r="J584" s="561"/>
      <c r="K584" s="561"/>
      <c r="L584" s="564"/>
      <c r="M584" s="564"/>
      <c r="N584" s="86">
        <v>0</v>
      </c>
      <c r="O584" s="86">
        <v>0</v>
      </c>
      <c r="P584" s="86">
        <v>0</v>
      </c>
      <c r="Q584" s="86">
        <v>0</v>
      </c>
      <c r="R584" s="123">
        <v>0</v>
      </c>
      <c r="S584" s="86">
        <v>0</v>
      </c>
      <c r="T584" s="86">
        <v>0</v>
      </c>
      <c r="U584" s="83">
        <f t="shared" si="271"/>
        <v>0</v>
      </c>
      <c r="V584" s="170" t="s">
        <v>51</v>
      </c>
      <c r="W584" s="207">
        <v>0</v>
      </c>
      <c r="X584" s="86">
        <v>0</v>
      </c>
      <c r="Y584" s="86">
        <v>0</v>
      </c>
      <c r="Z584" s="86">
        <v>0</v>
      </c>
      <c r="AA584" s="86">
        <v>0</v>
      </c>
      <c r="AB584" s="86">
        <v>0</v>
      </c>
      <c r="AC584" s="86">
        <v>0</v>
      </c>
      <c r="AD584" s="86">
        <v>0</v>
      </c>
      <c r="AE584" s="86">
        <v>0</v>
      </c>
      <c r="AF584" s="86">
        <v>0</v>
      </c>
      <c r="AG584" s="86">
        <v>0</v>
      </c>
      <c r="AH584" s="86">
        <v>0</v>
      </c>
      <c r="AI584" s="86">
        <v>0</v>
      </c>
      <c r="AJ584" s="86">
        <v>0</v>
      </c>
      <c r="AK584" s="207">
        <v>0</v>
      </c>
      <c r="AL584" s="207">
        <v>0</v>
      </c>
      <c r="AM584" s="207">
        <v>0</v>
      </c>
      <c r="AN584" s="207">
        <v>0</v>
      </c>
      <c r="AO584" s="207">
        <v>0</v>
      </c>
      <c r="AP584" s="207">
        <v>0</v>
      </c>
      <c r="AQ584" s="207">
        <v>0</v>
      </c>
      <c r="AR584" s="207">
        <v>0</v>
      </c>
      <c r="AS584" s="207">
        <v>0</v>
      </c>
      <c r="AT584" s="207">
        <v>0</v>
      </c>
      <c r="AU584" s="86">
        <v>0</v>
      </c>
      <c r="AV584" s="637"/>
    </row>
    <row r="585" spans="1:48">
      <c r="A585" s="582"/>
      <c r="B585" s="574"/>
      <c r="C585" s="656"/>
      <c r="D585" s="577"/>
      <c r="E585" s="570"/>
      <c r="F585" s="567"/>
      <c r="G585" s="567"/>
      <c r="H585" s="567"/>
      <c r="I585" s="567"/>
      <c r="J585" s="561"/>
      <c r="K585" s="561"/>
      <c r="L585" s="564"/>
      <c r="M585" s="564"/>
      <c r="N585" s="86">
        <v>0</v>
      </c>
      <c r="O585" s="86">
        <v>0</v>
      </c>
      <c r="P585" s="86">
        <v>0</v>
      </c>
      <c r="Q585" s="86">
        <v>0</v>
      </c>
      <c r="R585" s="123">
        <v>0</v>
      </c>
      <c r="S585" s="86">
        <v>0</v>
      </c>
      <c r="T585" s="86">
        <v>0</v>
      </c>
      <c r="U585" s="83">
        <f t="shared" si="271"/>
        <v>0</v>
      </c>
      <c r="V585" s="170" t="s">
        <v>52</v>
      </c>
      <c r="W585" s="207">
        <v>0</v>
      </c>
      <c r="X585" s="86">
        <v>0</v>
      </c>
      <c r="Y585" s="86">
        <v>0</v>
      </c>
      <c r="Z585" s="86">
        <v>0</v>
      </c>
      <c r="AA585" s="86">
        <v>0</v>
      </c>
      <c r="AB585" s="86">
        <v>0</v>
      </c>
      <c r="AC585" s="86">
        <v>0</v>
      </c>
      <c r="AD585" s="86">
        <v>0</v>
      </c>
      <c r="AE585" s="86">
        <v>0</v>
      </c>
      <c r="AF585" s="86">
        <v>0</v>
      </c>
      <c r="AG585" s="86">
        <v>0</v>
      </c>
      <c r="AH585" s="86">
        <v>0</v>
      </c>
      <c r="AI585" s="86">
        <v>0</v>
      </c>
      <c r="AJ585" s="86">
        <v>0</v>
      </c>
      <c r="AK585" s="207">
        <v>0</v>
      </c>
      <c r="AL585" s="207">
        <v>0</v>
      </c>
      <c r="AM585" s="207">
        <v>0</v>
      </c>
      <c r="AN585" s="207">
        <v>0</v>
      </c>
      <c r="AO585" s="207">
        <v>0</v>
      </c>
      <c r="AP585" s="207">
        <v>0</v>
      </c>
      <c r="AQ585" s="207">
        <v>0</v>
      </c>
      <c r="AR585" s="207">
        <v>0</v>
      </c>
      <c r="AS585" s="207">
        <v>0</v>
      </c>
      <c r="AT585" s="207">
        <v>0</v>
      </c>
      <c r="AU585" s="86">
        <v>0</v>
      </c>
      <c r="AV585" s="638"/>
    </row>
    <row r="586" spans="1:48">
      <c r="A586" s="582"/>
      <c r="B586" s="575"/>
      <c r="C586" s="656"/>
      <c r="D586" s="578"/>
      <c r="E586" s="571"/>
      <c r="F586" s="568"/>
      <c r="G586" s="568"/>
      <c r="H586" s="568"/>
      <c r="I586" s="568"/>
      <c r="J586" s="562"/>
      <c r="K586" s="562"/>
      <c r="L586" s="565"/>
      <c r="M586" s="565"/>
      <c r="N586" s="88">
        <f>SUM(N581:N585)</f>
        <v>0</v>
      </c>
      <c r="O586" s="88">
        <f t="shared" ref="O586:T586" si="272">SUM(O581:O585)</f>
        <v>0</v>
      </c>
      <c r="P586" s="88">
        <f t="shared" si="272"/>
        <v>0</v>
      </c>
      <c r="Q586" s="175">
        <f t="shared" si="272"/>
        <v>12.759589999999999</v>
      </c>
      <c r="R586" s="428">
        <f t="shared" si="272"/>
        <v>0</v>
      </c>
      <c r="S586" s="175">
        <f t="shared" si="272"/>
        <v>0</v>
      </c>
      <c r="T586" s="175">
        <f t="shared" si="272"/>
        <v>0</v>
      </c>
      <c r="U586" s="176">
        <f t="shared" si="271"/>
        <v>12.759589999999999</v>
      </c>
      <c r="V586" s="177" t="s">
        <v>11</v>
      </c>
      <c r="W586" s="193">
        <f t="shared" ref="W586:AU586" si="273">SUM(W581:W585)</f>
        <v>12759.59</v>
      </c>
      <c r="X586" s="175">
        <f t="shared" si="273"/>
        <v>0</v>
      </c>
      <c r="Y586" s="175">
        <f t="shared" si="273"/>
        <v>0</v>
      </c>
      <c r="Z586" s="175">
        <f t="shared" si="273"/>
        <v>0</v>
      </c>
      <c r="AA586" s="175">
        <f t="shared" si="273"/>
        <v>0</v>
      </c>
      <c r="AB586" s="175">
        <f t="shared" si="273"/>
        <v>0</v>
      </c>
      <c r="AC586" s="175">
        <f t="shared" si="273"/>
        <v>0</v>
      </c>
      <c r="AD586" s="175">
        <f t="shared" si="273"/>
        <v>0</v>
      </c>
      <c r="AE586" s="175">
        <f t="shared" si="273"/>
        <v>0</v>
      </c>
      <c r="AF586" s="175">
        <f t="shared" si="273"/>
        <v>0</v>
      </c>
      <c r="AG586" s="175">
        <f t="shared" si="273"/>
        <v>0</v>
      </c>
      <c r="AH586" s="175">
        <f t="shared" si="273"/>
        <v>0</v>
      </c>
      <c r="AI586" s="175">
        <f t="shared" si="273"/>
        <v>0</v>
      </c>
      <c r="AJ586" s="175">
        <f t="shared" si="273"/>
        <v>0</v>
      </c>
      <c r="AK586" s="193">
        <f t="shared" si="273"/>
        <v>0</v>
      </c>
      <c r="AL586" s="193">
        <f t="shared" si="273"/>
        <v>0</v>
      </c>
      <c r="AM586" s="193">
        <f t="shared" si="273"/>
        <v>0</v>
      </c>
      <c r="AN586" s="193">
        <f t="shared" si="273"/>
        <v>0</v>
      </c>
      <c r="AO586" s="193">
        <f t="shared" si="273"/>
        <v>0</v>
      </c>
      <c r="AP586" s="193">
        <f t="shared" si="273"/>
        <v>0</v>
      </c>
      <c r="AQ586" s="193">
        <f t="shared" si="273"/>
        <v>0</v>
      </c>
      <c r="AR586" s="193">
        <f t="shared" si="273"/>
        <v>0</v>
      </c>
      <c r="AS586" s="193">
        <f t="shared" si="273"/>
        <v>0</v>
      </c>
      <c r="AT586" s="193">
        <f t="shared" si="273"/>
        <v>0</v>
      </c>
      <c r="AU586" s="175">
        <f t="shared" si="273"/>
        <v>0</v>
      </c>
      <c r="AV586" s="328"/>
    </row>
    <row r="587" spans="1:48" ht="15.75" customHeight="1">
      <c r="A587" s="582"/>
      <c r="B587" s="573" t="s">
        <v>655</v>
      </c>
      <c r="C587" s="656" t="s">
        <v>656</v>
      </c>
      <c r="D587" s="576" t="s">
        <v>630</v>
      </c>
      <c r="E587" s="569" t="s">
        <v>657</v>
      </c>
      <c r="F587" s="82" t="s">
        <v>18</v>
      </c>
      <c r="G587" s="82" t="s">
        <v>20</v>
      </c>
      <c r="H587" s="82" t="s">
        <v>297</v>
      </c>
      <c r="I587" s="82" t="s">
        <v>297</v>
      </c>
      <c r="J587" s="560">
        <v>2022</v>
      </c>
      <c r="K587" s="560">
        <v>2023</v>
      </c>
      <c r="L587" s="563">
        <v>199.01900000000001</v>
      </c>
      <c r="M587" s="563">
        <f>Q595+R595+S595+T595</f>
        <v>40672.590819999998</v>
      </c>
      <c r="N587" s="86">
        <v>0</v>
      </c>
      <c r="O587" s="86">
        <v>0</v>
      </c>
      <c r="P587" s="86">
        <v>0</v>
      </c>
      <c r="Q587" s="86">
        <v>0</v>
      </c>
      <c r="R587" s="123">
        <v>0</v>
      </c>
      <c r="S587" s="86">
        <v>0</v>
      </c>
      <c r="T587" s="86">
        <v>0</v>
      </c>
      <c r="U587" s="83">
        <f>SUM(N587:T587)</f>
        <v>0</v>
      </c>
      <c r="V587" s="170" t="s">
        <v>3</v>
      </c>
      <c r="W587" s="207">
        <v>0</v>
      </c>
      <c r="X587" s="86">
        <v>0</v>
      </c>
      <c r="Y587" s="86">
        <v>0</v>
      </c>
      <c r="Z587" s="86">
        <v>0</v>
      </c>
      <c r="AA587" s="86">
        <v>0</v>
      </c>
      <c r="AB587" s="86">
        <v>0</v>
      </c>
      <c r="AC587" s="86">
        <v>0</v>
      </c>
      <c r="AD587" s="86">
        <v>0</v>
      </c>
      <c r="AE587" s="86">
        <v>0</v>
      </c>
      <c r="AF587" s="86">
        <v>0</v>
      </c>
      <c r="AG587" s="86">
        <v>0</v>
      </c>
      <c r="AH587" s="86">
        <v>0</v>
      </c>
      <c r="AI587" s="86">
        <v>0</v>
      </c>
      <c r="AJ587" s="86">
        <v>0</v>
      </c>
      <c r="AK587" s="207">
        <v>0</v>
      </c>
      <c r="AL587" s="207">
        <v>0</v>
      </c>
      <c r="AM587" s="207">
        <v>0</v>
      </c>
      <c r="AN587" s="207">
        <v>0</v>
      </c>
      <c r="AO587" s="207">
        <v>0</v>
      </c>
      <c r="AP587" s="207">
        <v>0</v>
      </c>
      <c r="AQ587" s="207">
        <v>0</v>
      </c>
      <c r="AR587" s="207">
        <v>0</v>
      </c>
      <c r="AS587" s="207">
        <v>0</v>
      </c>
      <c r="AT587" s="207">
        <v>0</v>
      </c>
      <c r="AU587" s="86">
        <v>0</v>
      </c>
      <c r="AV587" s="636" t="s">
        <v>999</v>
      </c>
    </row>
    <row r="588" spans="1:48" ht="18" customHeight="1">
      <c r="A588" s="582"/>
      <c r="B588" s="574"/>
      <c r="C588" s="656"/>
      <c r="D588" s="577"/>
      <c r="E588" s="570"/>
      <c r="F588" s="82" t="s">
        <v>19</v>
      </c>
      <c r="G588" s="82" t="s">
        <v>22</v>
      </c>
      <c r="H588" s="82" t="s">
        <v>297</v>
      </c>
      <c r="I588" s="82" t="s">
        <v>297</v>
      </c>
      <c r="J588" s="561"/>
      <c r="K588" s="561"/>
      <c r="L588" s="564"/>
      <c r="M588" s="564"/>
      <c r="N588" s="86">
        <v>0</v>
      </c>
      <c r="O588" s="86">
        <v>0</v>
      </c>
      <c r="P588" s="86">
        <v>0</v>
      </c>
      <c r="Q588" s="86">
        <v>0.1</v>
      </c>
      <c r="R588" s="123">
        <v>40572.49</v>
      </c>
      <c r="S588" s="86">
        <v>24.812000000000001</v>
      </c>
      <c r="T588" s="86">
        <v>24.812000000000001</v>
      </c>
      <c r="U588" s="83">
        <f t="shared" ref="U588:U595" si="274">SUM(N588:T588)</f>
        <v>40622.213999999993</v>
      </c>
      <c r="V588" s="171" t="s">
        <v>8</v>
      </c>
      <c r="W588" s="207">
        <v>100</v>
      </c>
      <c r="X588" s="86">
        <f>SUM(X589:X591)</f>
        <v>197.99299999999999</v>
      </c>
      <c r="Y588" s="86">
        <f t="shared" ref="Y588:AG588" si="275">SUM(Y589:Y591)</f>
        <v>197.99299999999999</v>
      </c>
      <c r="Z588" s="86">
        <f t="shared" si="275"/>
        <v>197.99299999999999</v>
      </c>
      <c r="AA588" s="86">
        <f t="shared" si="275"/>
        <v>197.99299999999999</v>
      </c>
      <c r="AB588" s="86">
        <f t="shared" si="275"/>
        <v>197.99299999999999</v>
      </c>
      <c r="AC588" s="86">
        <f t="shared" si="275"/>
        <v>197.99299999999999</v>
      </c>
      <c r="AD588" s="86">
        <f t="shared" si="275"/>
        <v>197.99299999999999</v>
      </c>
      <c r="AE588" s="86">
        <f t="shared" si="275"/>
        <v>197.99299999999999</v>
      </c>
      <c r="AF588" s="86">
        <f t="shared" si="275"/>
        <v>197.99299999999999</v>
      </c>
      <c r="AG588" s="86">
        <f t="shared" si="275"/>
        <v>332.99299999999999</v>
      </c>
      <c r="AH588" s="207">
        <f t="shared" ref="AH588:AU588" si="276">SUM(AH589:AH591)</f>
        <v>0</v>
      </c>
      <c r="AI588" s="207">
        <f t="shared" si="276"/>
        <v>0</v>
      </c>
      <c r="AJ588" s="207">
        <f t="shared" si="276"/>
        <v>0</v>
      </c>
      <c r="AK588" s="207">
        <f t="shared" si="276"/>
        <v>0</v>
      </c>
      <c r="AL588" s="207">
        <f t="shared" si="276"/>
        <v>0</v>
      </c>
      <c r="AM588" s="207">
        <f t="shared" si="276"/>
        <v>0</v>
      </c>
      <c r="AN588" s="207">
        <f t="shared" si="276"/>
        <v>0</v>
      </c>
      <c r="AO588" s="207">
        <f t="shared" si="276"/>
        <v>0</v>
      </c>
      <c r="AP588" s="207">
        <f t="shared" si="276"/>
        <v>0</v>
      </c>
      <c r="AQ588" s="207">
        <f t="shared" si="276"/>
        <v>0</v>
      </c>
      <c r="AR588" s="207">
        <f t="shared" si="276"/>
        <v>0</v>
      </c>
      <c r="AS588" s="207">
        <f t="shared" si="276"/>
        <v>0</v>
      </c>
      <c r="AT588" s="207">
        <f t="shared" si="276"/>
        <v>0</v>
      </c>
      <c r="AU588" s="207">
        <f t="shared" si="276"/>
        <v>0</v>
      </c>
      <c r="AV588" s="640"/>
    </row>
    <row r="589" spans="1:48" s="275" customFormat="1" ht="25.5" hidden="1" customHeight="1">
      <c r="A589" s="582"/>
      <c r="B589" s="574"/>
      <c r="C589" s="656"/>
      <c r="D589" s="577"/>
      <c r="E589" s="570"/>
      <c r="F589" s="285"/>
      <c r="G589" s="285"/>
      <c r="H589" s="285"/>
      <c r="I589" s="285"/>
      <c r="J589" s="561"/>
      <c r="K589" s="561"/>
      <c r="L589" s="564"/>
      <c r="M589" s="564"/>
      <c r="N589" s="281"/>
      <c r="O589" s="281"/>
      <c r="P589" s="281"/>
      <c r="Q589" s="281"/>
      <c r="R589" s="429"/>
      <c r="S589" s="281"/>
      <c r="T589" s="281"/>
      <c r="U589" s="282"/>
      <c r="V589" s="283" t="s">
        <v>1081</v>
      </c>
      <c r="W589" s="284"/>
      <c r="X589" s="281">
        <v>135</v>
      </c>
      <c r="Y589" s="284">
        <v>135</v>
      </c>
      <c r="Z589" s="284">
        <v>135</v>
      </c>
      <c r="AA589" s="284">
        <v>135</v>
      </c>
      <c r="AB589" s="284">
        <v>135</v>
      </c>
      <c r="AC589" s="284">
        <v>135</v>
      </c>
      <c r="AD589" s="284">
        <v>135</v>
      </c>
      <c r="AE589" s="284">
        <v>135</v>
      </c>
      <c r="AF589" s="284">
        <v>135</v>
      </c>
      <c r="AG589" s="281">
        <v>270</v>
      </c>
      <c r="AH589" s="281"/>
      <c r="AI589" s="281"/>
      <c r="AJ589" s="281"/>
      <c r="AK589" s="284"/>
      <c r="AL589" s="284"/>
      <c r="AM589" s="284"/>
      <c r="AN589" s="284"/>
      <c r="AO589" s="284"/>
      <c r="AP589" s="284"/>
      <c r="AQ589" s="284"/>
      <c r="AR589" s="284"/>
      <c r="AS589" s="284"/>
      <c r="AT589" s="284"/>
      <c r="AU589" s="281"/>
      <c r="AV589" s="640"/>
    </row>
    <row r="590" spans="1:48" s="275" customFormat="1" ht="25.5" hidden="1" customHeight="1">
      <c r="A590" s="582"/>
      <c r="B590" s="574"/>
      <c r="C590" s="656"/>
      <c r="D590" s="577"/>
      <c r="E590" s="570"/>
      <c r="F590" s="285"/>
      <c r="G590" s="285"/>
      <c r="H590" s="285"/>
      <c r="I590" s="285"/>
      <c r="J590" s="561"/>
      <c r="K590" s="561"/>
      <c r="L590" s="564"/>
      <c r="M590" s="564"/>
      <c r="N590" s="281"/>
      <c r="O590" s="281"/>
      <c r="P590" s="281"/>
      <c r="Q590" s="281"/>
      <c r="R590" s="429"/>
      <c r="S590" s="281"/>
      <c r="T590" s="281"/>
      <c r="U590" s="282"/>
      <c r="V590" s="283" t="s">
        <v>1045</v>
      </c>
      <c r="W590" s="284"/>
      <c r="X590" s="281">
        <v>62.993000000000002</v>
      </c>
      <c r="Y590" s="281">
        <v>62.993000000000002</v>
      </c>
      <c r="Z590" s="281">
        <v>62.993000000000002</v>
      </c>
      <c r="AA590" s="281">
        <v>62.993000000000002</v>
      </c>
      <c r="AB590" s="281">
        <v>62.993000000000002</v>
      </c>
      <c r="AC590" s="281">
        <v>62.993000000000002</v>
      </c>
      <c r="AD590" s="281">
        <v>62.993000000000002</v>
      </c>
      <c r="AE590" s="281">
        <v>62.993000000000002</v>
      </c>
      <c r="AF590" s="281">
        <v>62.993000000000002</v>
      </c>
      <c r="AG590" s="281">
        <v>62.993000000000002</v>
      </c>
      <c r="AH590" s="281"/>
      <c r="AI590" s="281"/>
      <c r="AJ590" s="281"/>
      <c r="AK590" s="284"/>
      <c r="AL590" s="284"/>
      <c r="AM590" s="284"/>
      <c r="AN590" s="284"/>
      <c r="AO590" s="284"/>
      <c r="AP590" s="284"/>
      <c r="AQ590" s="284"/>
      <c r="AR590" s="284"/>
      <c r="AS590" s="284"/>
      <c r="AT590" s="284"/>
      <c r="AU590" s="281"/>
      <c r="AV590" s="640"/>
    </row>
    <row r="591" spans="1:48" s="275" customFormat="1" ht="25.5" hidden="1" customHeight="1">
      <c r="A591" s="582"/>
      <c r="B591" s="574"/>
      <c r="C591" s="656"/>
      <c r="D591" s="577"/>
      <c r="E591" s="570"/>
      <c r="F591" s="285"/>
      <c r="G591" s="285"/>
      <c r="H591" s="285"/>
      <c r="I591" s="285"/>
      <c r="J591" s="561"/>
      <c r="K591" s="561"/>
      <c r="L591" s="564"/>
      <c r="M591" s="564"/>
      <c r="N591" s="281"/>
      <c r="O591" s="281"/>
      <c r="P591" s="281"/>
      <c r="Q591" s="281"/>
      <c r="R591" s="429"/>
      <c r="S591" s="281"/>
      <c r="T591" s="281"/>
      <c r="U591" s="282"/>
      <c r="V591" s="283" t="s">
        <v>969</v>
      </c>
      <c r="W591" s="284"/>
      <c r="X591" s="284"/>
      <c r="Y591" s="284"/>
      <c r="Z591" s="284"/>
      <c r="AA591" s="284"/>
      <c r="AB591" s="284"/>
      <c r="AC591" s="284"/>
      <c r="AD591" s="284"/>
      <c r="AE591" s="284"/>
      <c r="AF591" s="284"/>
      <c r="AG591" s="284"/>
      <c r="AH591" s="281"/>
      <c r="AI591" s="281"/>
      <c r="AJ591" s="281"/>
      <c r="AK591" s="284"/>
      <c r="AL591" s="284"/>
      <c r="AM591" s="284"/>
      <c r="AN591" s="284"/>
      <c r="AO591" s="284"/>
      <c r="AP591" s="284"/>
      <c r="AQ591" s="284"/>
      <c r="AR591" s="284"/>
      <c r="AS591" s="284"/>
      <c r="AT591" s="284"/>
      <c r="AU591" s="281"/>
      <c r="AV591" s="640"/>
    </row>
    <row r="592" spans="1:48" ht="15.75" customHeight="1">
      <c r="A592" s="582"/>
      <c r="B592" s="574"/>
      <c r="C592" s="656"/>
      <c r="D592" s="577"/>
      <c r="E592" s="570"/>
      <c r="F592" s="566" t="s">
        <v>39</v>
      </c>
      <c r="G592" s="566" t="s">
        <v>21</v>
      </c>
      <c r="H592" s="566" t="s">
        <v>658</v>
      </c>
      <c r="I592" s="566" t="s">
        <v>659</v>
      </c>
      <c r="J592" s="561"/>
      <c r="K592" s="561"/>
      <c r="L592" s="564"/>
      <c r="M592" s="564"/>
      <c r="N592" s="86">
        <v>0</v>
      </c>
      <c r="O592" s="86">
        <v>0</v>
      </c>
      <c r="P592" s="86">
        <v>0</v>
      </c>
      <c r="Q592" s="86">
        <v>0</v>
      </c>
      <c r="R592" s="123">
        <v>0</v>
      </c>
      <c r="S592" s="86">
        <v>25.188410000000001</v>
      </c>
      <c r="T592" s="86">
        <v>25.188410000000001</v>
      </c>
      <c r="U592" s="83">
        <f t="shared" si="274"/>
        <v>50.376820000000002</v>
      </c>
      <c r="V592" s="170" t="s">
        <v>50</v>
      </c>
      <c r="W592" s="207">
        <v>0</v>
      </c>
      <c r="X592" s="86">
        <v>0</v>
      </c>
      <c r="Y592" s="86">
        <v>0</v>
      </c>
      <c r="Z592" s="86">
        <v>0</v>
      </c>
      <c r="AA592" s="86">
        <v>0</v>
      </c>
      <c r="AB592" s="86">
        <v>0</v>
      </c>
      <c r="AC592" s="86">
        <v>0</v>
      </c>
      <c r="AD592" s="86">
        <v>0</v>
      </c>
      <c r="AE592" s="86">
        <v>0</v>
      </c>
      <c r="AF592" s="86">
        <v>0</v>
      </c>
      <c r="AG592" s="86">
        <v>0</v>
      </c>
      <c r="AH592" s="86">
        <v>0</v>
      </c>
      <c r="AI592" s="86">
        <v>0</v>
      </c>
      <c r="AJ592" s="86">
        <v>0</v>
      </c>
      <c r="AK592" s="207">
        <v>0</v>
      </c>
      <c r="AL592" s="207">
        <v>0</v>
      </c>
      <c r="AM592" s="207">
        <v>0</v>
      </c>
      <c r="AN592" s="207">
        <v>0</v>
      </c>
      <c r="AO592" s="207">
        <v>0</v>
      </c>
      <c r="AP592" s="207">
        <v>0</v>
      </c>
      <c r="AQ592" s="207">
        <v>0</v>
      </c>
      <c r="AR592" s="207">
        <v>0</v>
      </c>
      <c r="AS592" s="207">
        <v>0</v>
      </c>
      <c r="AT592" s="207">
        <v>0</v>
      </c>
      <c r="AU592" s="86">
        <v>0</v>
      </c>
      <c r="AV592" s="640"/>
    </row>
    <row r="593" spans="1:48" ht="15.75" customHeight="1">
      <c r="A593" s="582"/>
      <c r="B593" s="574"/>
      <c r="C593" s="656"/>
      <c r="D593" s="577"/>
      <c r="E593" s="570"/>
      <c r="F593" s="567"/>
      <c r="G593" s="567"/>
      <c r="H593" s="567"/>
      <c r="I593" s="567"/>
      <c r="J593" s="561"/>
      <c r="K593" s="561"/>
      <c r="L593" s="564"/>
      <c r="M593" s="564"/>
      <c r="N593" s="86">
        <v>0</v>
      </c>
      <c r="O593" s="86">
        <v>0</v>
      </c>
      <c r="P593" s="86">
        <v>0</v>
      </c>
      <c r="Q593" s="86">
        <v>0</v>
      </c>
      <c r="R593" s="123">
        <v>0</v>
      </c>
      <c r="S593" s="86">
        <v>0</v>
      </c>
      <c r="T593" s="86">
        <v>0</v>
      </c>
      <c r="U593" s="83">
        <f t="shared" si="274"/>
        <v>0</v>
      </c>
      <c r="V593" s="170" t="s">
        <v>51</v>
      </c>
      <c r="W593" s="207">
        <v>0</v>
      </c>
      <c r="X593" s="86">
        <v>0</v>
      </c>
      <c r="Y593" s="86">
        <v>0</v>
      </c>
      <c r="Z593" s="86">
        <v>0</v>
      </c>
      <c r="AA593" s="86">
        <v>0</v>
      </c>
      <c r="AB593" s="86">
        <v>0</v>
      </c>
      <c r="AC593" s="86">
        <v>0</v>
      </c>
      <c r="AD593" s="86">
        <v>0</v>
      </c>
      <c r="AE593" s="86">
        <v>0</v>
      </c>
      <c r="AF593" s="86">
        <v>0</v>
      </c>
      <c r="AG593" s="86">
        <v>0</v>
      </c>
      <c r="AH593" s="86">
        <v>0</v>
      </c>
      <c r="AI593" s="86">
        <v>0</v>
      </c>
      <c r="AJ593" s="86">
        <v>0</v>
      </c>
      <c r="AK593" s="207">
        <v>0</v>
      </c>
      <c r="AL593" s="207">
        <v>0</v>
      </c>
      <c r="AM593" s="207">
        <v>0</v>
      </c>
      <c r="AN593" s="207">
        <v>0</v>
      </c>
      <c r="AO593" s="207">
        <v>0</v>
      </c>
      <c r="AP593" s="207">
        <v>0</v>
      </c>
      <c r="AQ593" s="207">
        <v>0</v>
      </c>
      <c r="AR593" s="207">
        <v>0</v>
      </c>
      <c r="AS593" s="207">
        <v>0</v>
      </c>
      <c r="AT593" s="207">
        <v>0</v>
      </c>
      <c r="AU593" s="86">
        <v>0</v>
      </c>
      <c r="AV593" s="640"/>
    </row>
    <row r="594" spans="1:48" ht="15.75" customHeight="1">
      <c r="A594" s="582"/>
      <c r="B594" s="574"/>
      <c r="C594" s="656"/>
      <c r="D594" s="577"/>
      <c r="E594" s="570"/>
      <c r="F594" s="567"/>
      <c r="G594" s="567"/>
      <c r="H594" s="567"/>
      <c r="I594" s="567"/>
      <c r="J594" s="561"/>
      <c r="K594" s="561"/>
      <c r="L594" s="564"/>
      <c r="M594" s="564"/>
      <c r="N594" s="86">
        <v>0</v>
      </c>
      <c r="O594" s="86">
        <v>0</v>
      </c>
      <c r="P594" s="86">
        <v>0</v>
      </c>
      <c r="Q594" s="86">
        <v>0</v>
      </c>
      <c r="R594" s="123">
        <v>0</v>
      </c>
      <c r="S594" s="86">
        <v>0</v>
      </c>
      <c r="T594" s="86">
        <v>0</v>
      </c>
      <c r="U594" s="83">
        <f t="shared" si="274"/>
        <v>0</v>
      </c>
      <c r="V594" s="170" t="s">
        <v>52</v>
      </c>
      <c r="W594" s="207">
        <v>0</v>
      </c>
      <c r="X594" s="86">
        <v>0</v>
      </c>
      <c r="Y594" s="86">
        <v>0</v>
      </c>
      <c r="Z594" s="86">
        <v>0</v>
      </c>
      <c r="AA594" s="86">
        <v>0</v>
      </c>
      <c r="AB594" s="86">
        <v>0</v>
      </c>
      <c r="AC594" s="86">
        <v>0</v>
      </c>
      <c r="AD594" s="86">
        <v>0</v>
      </c>
      <c r="AE594" s="86">
        <v>0</v>
      </c>
      <c r="AF594" s="86">
        <v>0</v>
      </c>
      <c r="AG594" s="86">
        <v>0</v>
      </c>
      <c r="AH594" s="86">
        <v>0</v>
      </c>
      <c r="AI594" s="86">
        <v>0</v>
      </c>
      <c r="AJ594" s="86">
        <v>0</v>
      </c>
      <c r="AK594" s="207">
        <v>0</v>
      </c>
      <c r="AL594" s="207">
        <v>0</v>
      </c>
      <c r="AM594" s="207">
        <v>0</v>
      </c>
      <c r="AN594" s="207">
        <v>0</v>
      </c>
      <c r="AO594" s="207">
        <v>0</v>
      </c>
      <c r="AP594" s="207">
        <v>0</v>
      </c>
      <c r="AQ594" s="207">
        <v>0</v>
      </c>
      <c r="AR594" s="207">
        <v>0</v>
      </c>
      <c r="AS594" s="207">
        <v>0</v>
      </c>
      <c r="AT594" s="207">
        <v>0</v>
      </c>
      <c r="AU594" s="86">
        <v>0</v>
      </c>
      <c r="AV594" s="639"/>
    </row>
    <row r="595" spans="1:48">
      <c r="A595" s="583"/>
      <c r="B595" s="575"/>
      <c r="C595" s="656"/>
      <c r="D595" s="578"/>
      <c r="E595" s="571"/>
      <c r="F595" s="568"/>
      <c r="G595" s="568"/>
      <c r="H595" s="568"/>
      <c r="I595" s="568"/>
      <c r="J595" s="562"/>
      <c r="K595" s="562"/>
      <c r="L595" s="565"/>
      <c r="M595" s="565"/>
      <c r="N595" s="88">
        <f>SUM(N587:N594)</f>
        <v>0</v>
      </c>
      <c r="O595" s="88">
        <f t="shared" ref="O595:T595" si="277">SUM(O587:O594)</f>
        <v>0</v>
      </c>
      <c r="P595" s="88">
        <f t="shared" si="277"/>
        <v>0</v>
      </c>
      <c r="Q595" s="175">
        <f t="shared" si="277"/>
        <v>0.1</v>
      </c>
      <c r="R595" s="428">
        <f t="shared" si="277"/>
        <v>40572.49</v>
      </c>
      <c r="S595" s="175">
        <f t="shared" si="277"/>
        <v>50.000410000000002</v>
      </c>
      <c r="T595" s="175">
        <f t="shared" si="277"/>
        <v>50.000410000000002</v>
      </c>
      <c r="U595" s="176">
        <f t="shared" si="274"/>
        <v>40672.590819999998</v>
      </c>
      <c r="V595" s="177" t="s">
        <v>11</v>
      </c>
      <c r="W595" s="193">
        <f t="shared" ref="W595" si="278">SUM(W587:W594)</f>
        <v>100</v>
      </c>
      <c r="X595" s="175">
        <f>X588</f>
        <v>197.99299999999999</v>
      </c>
      <c r="Y595" s="175">
        <f t="shared" ref="Y595:AU595" si="279">Y588</f>
        <v>197.99299999999999</v>
      </c>
      <c r="Z595" s="175">
        <f t="shared" si="279"/>
        <v>197.99299999999999</v>
      </c>
      <c r="AA595" s="175">
        <f t="shared" si="279"/>
        <v>197.99299999999999</v>
      </c>
      <c r="AB595" s="175">
        <f t="shared" si="279"/>
        <v>197.99299999999999</v>
      </c>
      <c r="AC595" s="175">
        <f t="shared" si="279"/>
        <v>197.99299999999999</v>
      </c>
      <c r="AD595" s="175">
        <f t="shared" si="279"/>
        <v>197.99299999999999</v>
      </c>
      <c r="AE595" s="175">
        <f t="shared" si="279"/>
        <v>197.99299999999999</v>
      </c>
      <c r="AF595" s="175">
        <f t="shared" si="279"/>
        <v>197.99299999999999</v>
      </c>
      <c r="AG595" s="175">
        <f t="shared" si="279"/>
        <v>332.99299999999999</v>
      </c>
      <c r="AH595" s="193">
        <f t="shared" si="279"/>
        <v>0</v>
      </c>
      <c r="AI595" s="193">
        <f t="shared" si="279"/>
        <v>0</v>
      </c>
      <c r="AJ595" s="193">
        <f t="shared" si="279"/>
        <v>0</v>
      </c>
      <c r="AK595" s="193">
        <f t="shared" si="279"/>
        <v>0</v>
      </c>
      <c r="AL595" s="193">
        <f t="shared" si="279"/>
        <v>0</v>
      </c>
      <c r="AM595" s="193">
        <f t="shared" si="279"/>
        <v>0</v>
      </c>
      <c r="AN595" s="193">
        <f t="shared" si="279"/>
        <v>0</v>
      </c>
      <c r="AO595" s="193">
        <f t="shared" si="279"/>
        <v>0</v>
      </c>
      <c r="AP595" s="193">
        <f t="shared" si="279"/>
        <v>0</v>
      </c>
      <c r="AQ595" s="193">
        <f t="shared" si="279"/>
        <v>0</v>
      </c>
      <c r="AR595" s="193">
        <f t="shared" si="279"/>
        <v>0</v>
      </c>
      <c r="AS595" s="193">
        <f t="shared" si="279"/>
        <v>0</v>
      </c>
      <c r="AT595" s="193">
        <f t="shared" si="279"/>
        <v>0</v>
      </c>
      <c r="AU595" s="193">
        <f t="shared" si="279"/>
        <v>0</v>
      </c>
      <c r="AV595" s="328"/>
    </row>
    <row r="596" spans="1:48" ht="19.5" hidden="1" customHeight="1">
      <c r="A596" s="556" t="s">
        <v>643</v>
      </c>
      <c r="B596" s="557"/>
      <c r="C596" s="557"/>
      <c r="D596" s="557"/>
      <c r="E596" s="557"/>
      <c r="F596" s="557"/>
      <c r="G596" s="557"/>
      <c r="H596" s="557"/>
      <c r="I596" s="557"/>
      <c r="J596" s="557"/>
      <c r="K596" s="557"/>
      <c r="L596" s="557"/>
      <c r="M596" s="557"/>
      <c r="N596" s="557"/>
      <c r="O596" s="557"/>
      <c r="P596" s="557"/>
      <c r="Q596" s="557"/>
      <c r="R596" s="557"/>
      <c r="S596" s="557"/>
      <c r="T596" s="557"/>
      <c r="U596" s="557"/>
      <c r="V596" s="557"/>
      <c r="W596" s="558"/>
      <c r="X596" s="558" t="s">
        <v>916</v>
      </c>
      <c r="Y596" s="558"/>
      <c r="Z596" s="558"/>
      <c r="AA596" s="558"/>
      <c r="AB596" s="558"/>
      <c r="AC596" s="558"/>
      <c r="AD596" s="558"/>
      <c r="AE596" s="558"/>
      <c r="AF596" s="558"/>
      <c r="AG596" s="558"/>
      <c r="AH596" s="558"/>
      <c r="AI596" s="558"/>
      <c r="AJ596" s="558"/>
      <c r="AK596" s="558"/>
      <c r="AL596" s="558"/>
      <c r="AM596" s="558"/>
      <c r="AN596" s="558"/>
      <c r="AO596" s="558"/>
      <c r="AP596" s="558"/>
      <c r="AQ596" s="558"/>
      <c r="AR596" s="558"/>
      <c r="AS596" s="558"/>
      <c r="AT596" s="558"/>
      <c r="AU596" s="558"/>
      <c r="AV596" s="559"/>
    </row>
    <row r="597" spans="1:48" ht="15.75" customHeight="1">
      <c r="A597" s="581" t="s">
        <v>54</v>
      </c>
      <c r="B597" s="573" t="s">
        <v>660</v>
      </c>
      <c r="C597" s="656" t="s">
        <v>661</v>
      </c>
      <c r="D597" s="576" t="s">
        <v>662</v>
      </c>
      <c r="E597" s="569" t="s">
        <v>663</v>
      </c>
      <c r="F597" s="82" t="s">
        <v>18</v>
      </c>
      <c r="G597" s="82" t="s">
        <v>20</v>
      </c>
      <c r="H597" s="82" t="s">
        <v>297</v>
      </c>
      <c r="I597" s="82" t="s">
        <v>297</v>
      </c>
      <c r="J597" s="560">
        <v>2023</v>
      </c>
      <c r="K597" s="560">
        <v>2025</v>
      </c>
      <c r="L597" s="563">
        <v>4.1669999999999998</v>
      </c>
      <c r="M597" s="563">
        <v>0</v>
      </c>
      <c r="N597" s="86">
        <v>0</v>
      </c>
      <c r="O597" s="86">
        <v>0</v>
      </c>
      <c r="P597" s="86">
        <v>0</v>
      </c>
      <c r="Q597" s="86">
        <v>0</v>
      </c>
      <c r="R597" s="123">
        <v>0</v>
      </c>
      <c r="S597" s="86">
        <v>0</v>
      </c>
      <c r="T597" s="86">
        <v>0</v>
      </c>
      <c r="U597" s="83">
        <f>SUM(N597:T597)</f>
        <v>0</v>
      </c>
      <c r="V597" s="170" t="s">
        <v>3</v>
      </c>
      <c r="W597" s="207">
        <v>0</v>
      </c>
      <c r="X597" s="86">
        <v>0</v>
      </c>
      <c r="Y597" s="86">
        <v>0</v>
      </c>
      <c r="Z597" s="86">
        <v>0</v>
      </c>
      <c r="AA597" s="86">
        <v>0</v>
      </c>
      <c r="AB597" s="86">
        <v>0</v>
      </c>
      <c r="AC597" s="86">
        <v>0</v>
      </c>
      <c r="AD597" s="86">
        <v>0</v>
      </c>
      <c r="AE597" s="86">
        <v>0</v>
      </c>
      <c r="AF597" s="86">
        <v>0</v>
      </c>
      <c r="AG597" s="86">
        <v>0</v>
      </c>
      <c r="AH597" s="86">
        <v>0</v>
      </c>
      <c r="AI597" s="86">
        <v>0</v>
      </c>
      <c r="AJ597" s="86">
        <v>0</v>
      </c>
      <c r="AK597" s="207">
        <v>0</v>
      </c>
      <c r="AL597" s="207">
        <v>0</v>
      </c>
      <c r="AM597" s="207">
        <v>0</v>
      </c>
      <c r="AN597" s="207">
        <v>0</v>
      </c>
      <c r="AO597" s="207">
        <v>0</v>
      </c>
      <c r="AP597" s="207">
        <v>0</v>
      </c>
      <c r="AQ597" s="207">
        <v>0</v>
      </c>
      <c r="AR597" s="207">
        <v>0</v>
      </c>
      <c r="AS597" s="207">
        <v>0</v>
      </c>
      <c r="AT597" s="207">
        <v>0</v>
      </c>
      <c r="AU597" s="86">
        <v>0</v>
      </c>
      <c r="AV597" s="302"/>
    </row>
    <row r="598" spans="1:48" ht="21" customHeight="1">
      <c r="A598" s="582"/>
      <c r="B598" s="574"/>
      <c r="C598" s="656"/>
      <c r="D598" s="577"/>
      <c r="E598" s="570"/>
      <c r="F598" s="82" t="s">
        <v>19</v>
      </c>
      <c r="G598" s="82" t="s">
        <v>22</v>
      </c>
      <c r="H598" s="82" t="s">
        <v>297</v>
      </c>
      <c r="I598" s="82" t="s">
        <v>297</v>
      </c>
      <c r="J598" s="561"/>
      <c r="K598" s="561"/>
      <c r="L598" s="564"/>
      <c r="M598" s="564"/>
      <c r="N598" s="86">
        <v>0</v>
      </c>
      <c r="O598" s="86">
        <v>0</v>
      </c>
      <c r="P598" s="86">
        <v>0</v>
      </c>
      <c r="Q598" s="86">
        <v>0</v>
      </c>
      <c r="R598" s="123">
        <v>250</v>
      </c>
      <c r="S598" s="86">
        <v>1.95858</v>
      </c>
      <c r="T598" s="86">
        <v>1.95858</v>
      </c>
      <c r="U598" s="83">
        <f t="shared" ref="U598:U602" si="280">SUM(N598:T598)</f>
        <v>253.91716000000002</v>
      </c>
      <c r="V598" s="171" t="s">
        <v>8</v>
      </c>
      <c r="W598" s="207">
        <v>0</v>
      </c>
      <c r="X598" s="86">
        <v>0</v>
      </c>
      <c r="Y598" s="86">
        <v>0</v>
      </c>
      <c r="Z598" s="86">
        <v>0</v>
      </c>
      <c r="AA598" s="86">
        <v>0</v>
      </c>
      <c r="AB598" s="86">
        <v>0</v>
      </c>
      <c r="AC598" s="86">
        <v>0</v>
      </c>
      <c r="AD598" s="86">
        <v>0</v>
      </c>
      <c r="AE598" s="86">
        <v>0</v>
      </c>
      <c r="AF598" s="86">
        <v>0</v>
      </c>
      <c r="AG598" s="86">
        <v>0</v>
      </c>
      <c r="AH598" s="86">
        <v>0</v>
      </c>
      <c r="AI598" s="86">
        <v>0</v>
      </c>
      <c r="AJ598" s="86">
        <v>0</v>
      </c>
      <c r="AK598" s="207">
        <v>0</v>
      </c>
      <c r="AL598" s="207">
        <v>0</v>
      </c>
      <c r="AM598" s="207">
        <v>0</v>
      </c>
      <c r="AN598" s="207">
        <v>0</v>
      </c>
      <c r="AO598" s="207">
        <v>0</v>
      </c>
      <c r="AP598" s="207">
        <v>0</v>
      </c>
      <c r="AQ598" s="207">
        <v>0</v>
      </c>
      <c r="AR598" s="207">
        <v>0</v>
      </c>
      <c r="AS598" s="207">
        <v>0</v>
      </c>
      <c r="AT598" s="207">
        <v>0</v>
      </c>
      <c r="AU598" s="86">
        <v>0</v>
      </c>
      <c r="AV598" s="302"/>
    </row>
    <row r="599" spans="1:48" ht="21.75" customHeight="1">
      <c r="A599" s="582"/>
      <c r="B599" s="574"/>
      <c r="C599" s="656"/>
      <c r="D599" s="577"/>
      <c r="E599" s="570"/>
      <c r="F599" s="566" t="s">
        <v>39</v>
      </c>
      <c r="G599" s="566" t="s">
        <v>21</v>
      </c>
      <c r="H599" s="566" t="s">
        <v>664</v>
      </c>
      <c r="I599" s="566" t="s">
        <v>665</v>
      </c>
      <c r="J599" s="561"/>
      <c r="K599" s="561"/>
      <c r="L599" s="564"/>
      <c r="M599" s="564"/>
      <c r="N599" s="86">
        <v>0</v>
      </c>
      <c r="O599" s="86">
        <v>0</v>
      </c>
      <c r="P599" s="86">
        <v>0</v>
      </c>
      <c r="Q599" s="86">
        <v>0</v>
      </c>
      <c r="R599" s="123">
        <v>0</v>
      </c>
      <c r="S599" s="86">
        <v>0</v>
      </c>
      <c r="T599" s="86">
        <v>0</v>
      </c>
      <c r="U599" s="83">
        <f t="shared" si="280"/>
        <v>0</v>
      </c>
      <c r="V599" s="170" t="s">
        <v>50</v>
      </c>
      <c r="W599" s="207">
        <v>0</v>
      </c>
      <c r="X599" s="86">
        <v>0</v>
      </c>
      <c r="Y599" s="86">
        <v>0</v>
      </c>
      <c r="Z599" s="86">
        <v>0</v>
      </c>
      <c r="AA599" s="86">
        <v>0</v>
      </c>
      <c r="AB599" s="86">
        <v>0</v>
      </c>
      <c r="AC599" s="86">
        <v>0</v>
      </c>
      <c r="AD599" s="86">
        <v>0</v>
      </c>
      <c r="AE599" s="86">
        <v>0</v>
      </c>
      <c r="AF599" s="86">
        <v>0</v>
      </c>
      <c r="AG599" s="86">
        <v>0</v>
      </c>
      <c r="AH599" s="86">
        <v>0</v>
      </c>
      <c r="AI599" s="86">
        <v>0</v>
      </c>
      <c r="AJ599" s="86">
        <v>0</v>
      </c>
      <c r="AK599" s="207">
        <v>0</v>
      </c>
      <c r="AL599" s="207">
        <v>0</v>
      </c>
      <c r="AM599" s="207">
        <v>0</v>
      </c>
      <c r="AN599" s="207">
        <v>0</v>
      </c>
      <c r="AO599" s="207">
        <v>0</v>
      </c>
      <c r="AP599" s="207">
        <v>0</v>
      </c>
      <c r="AQ599" s="207">
        <v>0</v>
      </c>
      <c r="AR599" s="207">
        <v>0</v>
      </c>
      <c r="AS599" s="207">
        <v>0</v>
      </c>
      <c r="AT599" s="207">
        <v>0</v>
      </c>
      <c r="AU599" s="86">
        <v>0</v>
      </c>
      <c r="AV599" s="302"/>
    </row>
    <row r="600" spans="1:48" ht="15.75" customHeight="1">
      <c r="A600" s="582"/>
      <c r="B600" s="574"/>
      <c r="C600" s="656"/>
      <c r="D600" s="577"/>
      <c r="E600" s="570"/>
      <c r="F600" s="567"/>
      <c r="G600" s="567"/>
      <c r="H600" s="567"/>
      <c r="I600" s="567"/>
      <c r="J600" s="561"/>
      <c r="K600" s="561"/>
      <c r="L600" s="564"/>
      <c r="M600" s="564"/>
      <c r="N600" s="86">
        <v>0</v>
      </c>
      <c r="O600" s="86">
        <v>0</v>
      </c>
      <c r="P600" s="86">
        <v>0</v>
      </c>
      <c r="Q600" s="86">
        <v>0</v>
      </c>
      <c r="R600" s="123">
        <v>0</v>
      </c>
      <c r="S600" s="86">
        <v>0</v>
      </c>
      <c r="T600" s="86">
        <v>0</v>
      </c>
      <c r="U600" s="83">
        <f t="shared" si="280"/>
        <v>0</v>
      </c>
      <c r="V600" s="170" t="s">
        <v>51</v>
      </c>
      <c r="W600" s="207">
        <v>0</v>
      </c>
      <c r="X600" s="86">
        <v>0</v>
      </c>
      <c r="Y600" s="86">
        <v>0</v>
      </c>
      <c r="Z600" s="86">
        <v>0</v>
      </c>
      <c r="AA600" s="86">
        <v>0</v>
      </c>
      <c r="AB600" s="86">
        <v>0</v>
      </c>
      <c r="AC600" s="86">
        <v>0</v>
      </c>
      <c r="AD600" s="86">
        <v>0</v>
      </c>
      <c r="AE600" s="86">
        <v>0</v>
      </c>
      <c r="AF600" s="86">
        <v>0</v>
      </c>
      <c r="AG600" s="86">
        <v>0</v>
      </c>
      <c r="AH600" s="86">
        <v>0</v>
      </c>
      <c r="AI600" s="86">
        <v>0</v>
      </c>
      <c r="AJ600" s="86">
        <v>0</v>
      </c>
      <c r="AK600" s="207">
        <v>0</v>
      </c>
      <c r="AL600" s="207">
        <v>0</v>
      </c>
      <c r="AM600" s="207">
        <v>0</v>
      </c>
      <c r="AN600" s="207">
        <v>0</v>
      </c>
      <c r="AO600" s="207">
        <v>0</v>
      </c>
      <c r="AP600" s="207">
        <v>0</v>
      </c>
      <c r="AQ600" s="207">
        <v>0</v>
      </c>
      <c r="AR600" s="207">
        <v>0</v>
      </c>
      <c r="AS600" s="207">
        <v>0</v>
      </c>
      <c r="AT600" s="207">
        <v>0</v>
      </c>
      <c r="AU600" s="86">
        <v>0</v>
      </c>
      <c r="AV600" s="302"/>
    </row>
    <row r="601" spans="1:48">
      <c r="A601" s="582"/>
      <c r="B601" s="574"/>
      <c r="C601" s="656"/>
      <c r="D601" s="577"/>
      <c r="E601" s="570"/>
      <c r="F601" s="567"/>
      <c r="G601" s="567"/>
      <c r="H601" s="567"/>
      <c r="I601" s="567"/>
      <c r="J601" s="561"/>
      <c r="K601" s="561"/>
      <c r="L601" s="564"/>
      <c r="M601" s="564"/>
      <c r="N601" s="86">
        <v>0</v>
      </c>
      <c r="O601" s="86">
        <v>0</v>
      </c>
      <c r="P601" s="86">
        <v>0</v>
      </c>
      <c r="Q601" s="86">
        <v>0</v>
      </c>
      <c r="R601" s="123">
        <v>0</v>
      </c>
      <c r="S601" s="86">
        <v>0</v>
      </c>
      <c r="T601" s="86">
        <v>0</v>
      </c>
      <c r="U601" s="83">
        <f t="shared" si="280"/>
        <v>0</v>
      </c>
      <c r="V601" s="170" t="s">
        <v>52</v>
      </c>
      <c r="W601" s="207">
        <v>0</v>
      </c>
      <c r="X601" s="86">
        <v>0</v>
      </c>
      <c r="Y601" s="86">
        <v>0</v>
      </c>
      <c r="Z601" s="86">
        <v>0</v>
      </c>
      <c r="AA601" s="86">
        <v>0</v>
      </c>
      <c r="AB601" s="86">
        <v>0</v>
      </c>
      <c r="AC601" s="86">
        <v>0</v>
      </c>
      <c r="AD601" s="86">
        <v>0</v>
      </c>
      <c r="AE601" s="86">
        <v>0</v>
      </c>
      <c r="AF601" s="86">
        <v>0</v>
      </c>
      <c r="AG601" s="86">
        <v>0</v>
      </c>
      <c r="AH601" s="86">
        <v>0</v>
      </c>
      <c r="AI601" s="86">
        <v>0</v>
      </c>
      <c r="AJ601" s="86">
        <v>0</v>
      </c>
      <c r="AK601" s="207">
        <v>0</v>
      </c>
      <c r="AL601" s="207">
        <v>0</v>
      </c>
      <c r="AM601" s="207">
        <v>0</v>
      </c>
      <c r="AN601" s="207">
        <v>0</v>
      </c>
      <c r="AO601" s="207">
        <v>0</v>
      </c>
      <c r="AP601" s="207">
        <v>0</v>
      </c>
      <c r="AQ601" s="207">
        <v>0</v>
      </c>
      <c r="AR601" s="207">
        <v>0</v>
      </c>
      <c r="AS601" s="207">
        <v>0</v>
      </c>
      <c r="AT601" s="207">
        <v>0</v>
      </c>
      <c r="AU601" s="86">
        <v>0</v>
      </c>
      <c r="AV601" s="302"/>
    </row>
    <row r="602" spans="1:48">
      <c r="A602" s="582"/>
      <c r="B602" s="575"/>
      <c r="C602" s="656"/>
      <c r="D602" s="578"/>
      <c r="E602" s="571"/>
      <c r="F602" s="568"/>
      <c r="G602" s="568"/>
      <c r="H602" s="568"/>
      <c r="I602" s="568"/>
      <c r="J602" s="562"/>
      <c r="K602" s="562"/>
      <c r="L602" s="565"/>
      <c r="M602" s="565"/>
      <c r="N602" s="88">
        <f>SUM(N597:N601)</f>
        <v>0</v>
      </c>
      <c r="O602" s="88">
        <f t="shared" ref="O602:T602" si="281">SUM(O597:O601)</f>
        <v>0</v>
      </c>
      <c r="P602" s="88">
        <f t="shared" si="281"/>
        <v>0</v>
      </c>
      <c r="Q602" s="175">
        <f t="shared" si="281"/>
        <v>0</v>
      </c>
      <c r="R602" s="428">
        <f t="shared" si="281"/>
        <v>250</v>
      </c>
      <c r="S602" s="175">
        <f t="shared" si="281"/>
        <v>1.95858</v>
      </c>
      <c r="T602" s="175">
        <f t="shared" si="281"/>
        <v>1.95858</v>
      </c>
      <c r="U602" s="176">
        <f t="shared" si="280"/>
        <v>253.91716000000002</v>
      </c>
      <c r="V602" s="177" t="s">
        <v>11</v>
      </c>
      <c r="W602" s="193">
        <f t="shared" ref="W602:AU602" si="282">SUM(W597:W601)</f>
        <v>0</v>
      </c>
      <c r="X602" s="175">
        <f t="shared" si="282"/>
        <v>0</v>
      </c>
      <c r="Y602" s="175">
        <f t="shared" si="282"/>
        <v>0</v>
      </c>
      <c r="Z602" s="175">
        <f t="shared" si="282"/>
        <v>0</v>
      </c>
      <c r="AA602" s="175">
        <f t="shared" si="282"/>
        <v>0</v>
      </c>
      <c r="AB602" s="175">
        <f t="shared" si="282"/>
        <v>0</v>
      </c>
      <c r="AC602" s="175">
        <f t="shared" si="282"/>
        <v>0</v>
      </c>
      <c r="AD602" s="175">
        <f t="shared" si="282"/>
        <v>0</v>
      </c>
      <c r="AE602" s="175">
        <f t="shared" si="282"/>
        <v>0</v>
      </c>
      <c r="AF602" s="175">
        <f t="shared" si="282"/>
        <v>0</v>
      </c>
      <c r="AG602" s="175">
        <f t="shared" si="282"/>
        <v>0</v>
      </c>
      <c r="AH602" s="175">
        <f t="shared" si="282"/>
        <v>0</v>
      </c>
      <c r="AI602" s="175">
        <f t="shared" si="282"/>
        <v>0</v>
      </c>
      <c r="AJ602" s="175">
        <f t="shared" si="282"/>
        <v>0</v>
      </c>
      <c r="AK602" s="193">
        <f t="shared" si="282"/>
        <v>0</v>
      </c>
      <c r="AL602" s="193">
        <f t="shared" si="282"/>
        <v>0</v>
      </c>
      <c r="AM602" s="193">
        <f t="shared" si="282"/>
        <v>0</v>
      </c>
      <c r="AN602" s="193">
        <f t="shared" si="282"/>
        <v>0</v>
      </c>
      <c r="AO602" s="193">
        <f t="shared" si="282"/>
        <v>0</v>
      </c>
      <c r="AP602" s="193">
        <f t="shared" si="282"/>
        <v>0</v>
      </c>
      <c r="AQ602" s="193">
        <f t="shared" si="282"/>
        <v>0</v>
      </c>
      <c r="AR602" s="193">
        <f t="shared" si="282"/>
        <v>0</v>
      </c>
      <c r="AS602" s="193">
        <f t="shared" si="282"/>
        <v>0</v>
      </c>
      <c r="AT602" s="193">
        <f t="shared" si="282"/>
        <v>0</v>
      </c>
      <c r="AU602" s="175">
        <f t="shared" si="282"/>
        <v>0</v>
      </c>
      <c r="AV602" s="328"/>
    </row>
    <row r="603" spans="1:48" ht="15.75" customHeight="1">
      <c r="A603" s="582"/>
      <c r="B603" s="573" t="s">
        <v>666</v>
      </c>
      <c r="C603" s="656" t="s">
        <v>667</v>
      </c>
      <c r="D603" s="576" t="s">
        <v>662</v>
      </c>
      <c r="E603" s="569" t="s">
        <v>668</v>
      </c>
      <c r="F603" s="82" t="s">
        <v>18</v>
      </c>
      <c r="G603" s="82" t="s">
        <v>20</v>
      </c>
      <c r="H603" s="82" t="s">
        <v>297</v>
      </c>
      <c r="I603" s="82" t="s">
        <v>297</v>
      </c>
      <c r="J603" s="560">
        <v>2023</v>
      </c>
      <c r="K603" s="560">
        <v>2025</v>
      </c>
      <c r="L603" s="563">
        <v>2.0830000000000002</v>
      </c>
      <c r="M603" s="563">
        <v>0</v>
      </c>
      <c r="N603" s="86">
        <v>0</v>
      </c>
      <c r="O603" s="86">
        <v>0</v>
      </c>
      <c r="P603" s="86">
        <v>0</v>
      </c>
      <c r="Q603" s="86">
        <v>0</v>
      </c>
      <c r="R603" s="123">
        <v>0</v>
      </c>
      <c r="S603" s="86">
        <v>0</v>
      </c>
      <c r="T603" s="86">
        <v>0</v>
      </c>
      <c r="U603" s="83">
        <f>SUM(N603:T603)</f>
        <v>0</v>
      </c>
      <c r="V603" s="170" t="s">
        <v>3</v>
      </c>
      <c r="W603" s="207">
        <v>0</v>
      </c>
      <c r="X603" s="86">
        <v>0</v>
      </c>
      <c r="Y603" s="86">
        <v>0</v>
      </c>
      <c r="Z603" s="86">
        <v>0</v>
      </c>
      <c r="AA603" s="86">
        <v>0</v>
      </c>
      <c r="AB603" s="86">
        <v>0</v>
      </c>
      <c r="AC603" s="86">
        <v>0</v>
      </c>
      <c r="AD603" s="86">
        <v>0</v>
      </c>
      <c r="AE603" s="86">
        <v>0</v>
      </c>
      <c r="AF603" s="86">
        <v>0</v>
      </c>
      <c r="AG603" s="86">
        <v>0</v>
      </c>
      <c r="AH603" s="86">
        <v>0</v>
      </c>
      <c r="AI603" s="86">
        <v>0</v>
      </c>
      <c r="AJ603" s="86">
        <v>0</v>
      </c>
      <c r="AK603" s="207">
        <v>0</v>
      </c>
      <c r="AL603" s="207">
        <v>0</v>
      </c>
      <c r="AM603" s="207">
        <v>0</v>
      </c>
      <c r="AN603" s="207">
        <v>0</v>
      </c>
      <c r="AO603" s="207">
        <v>0</v>
      </c>
      <c r="AP603" s="207">
        <v>0</v>
      </c>
      <c r="AQ603" s="207">
        <v>0</v>
      </c>
      <c r="AR603" s="207">
        <v>0</v>
      </c>
      <c r="AS603" s="207">
        <v>0</v>
      </c>
      <c r="AT603" s="207">
        <v>0</v>
      </c>
      <c r="AU603" s="86">
        <v>0</v>
      </c>
      <c r="AV603" s="302"/>
    </row>
    <row r="604" spans="1:48" ht="18.75" customHeight="1">
      <c r="A604" s="582"/>
      <c r="B604" s="574"/>
      <c r="C604" s="656"/>
      <c r="D604" s="577"/>
      <c r="E604" s="570"/>
      <c r="F604" s="82" t="s">
        <v>19</v>
      </c>
      <c r="G604" s="82" t="s">
        <v>22</v>
      </c>
      <c r="H604" s="82" t="s">
        <v>297</v>
      </c>
      <c r="I604" s="82" t="s">
        <v>297</v>
      </c>
      <c r="J604" s="561"/>
      <c r="K604" s="561"/>
      <c r="L604" s="564"/>
      <c r="M604" s="564"/>
      <c r="N604" s="86">
        <v>0</v>
      </c>
      <c r="O604" s="86">
        <v>0</v>
      </c>
      <c r="P604" s="86">
        <v>0</v>
      </c>
      <c r="Q604" s="86">
        <v>0</v>
      </c>
      <c r="R604" s="123">
        <v>250</v>
      </c>
      <c r="S604" s="86">
        <v>0.91678999999999999</v>
      </c>
      <c r="T604" s="86">
        <v>0.91678999999999999</v>
      </c>
      <c r="U604" s="83">
        <f t="shared" ref="U604:U608" si="283">SUM(N604:T604)</f>
        <v>251.83357999999998</v>
      </c>
      <c r="V604" s="171" t="s">
        <v>8</v>
      </c>
      <c r="W604" s="207">
        <v>0</v>
      </c>
      <c r="X604" s="86">
        <v>0</v>
      </c>
      <c r="Y604" s="86">
        <v>0</v>
      </c>
      <c r="Z604" s="86">
        <v>0</v>
      </c>
      <c r="AA604" s="86">
        <v>0</v>
      </c>
      <c r="AB604" s="86">
        <v>0</v>
      </c>
      <c r="AC604" s="86">
        <v>0</v>
      </c>
      <c r="AD604" s="86">
        <v>0</v>
      </c>
      <c r="AE604" s="86">
        <v>0</v>
      </c>
      <c r="AF604" s="86">
        <v>0</v>
      </c>
      <c r="AG604" s="86">
        <v>0</v>
      </c>
      <c r="AH604" s="86">
        <v>0</v>
      </c>
      <c r="AI604" s="86">
        <v>0</v>
      </c>
      <c r="AJ604" s="86">
        <v>0</v>
      </c>
      <c r="AK604" s="207">
        <v>0</v>
      </c>
      <c r="AL604" s="207">
        <v>0</v>
      </c>
      <c r="AM604" s="207">
        <v>0</v>
      </c>
      <c r="AN604" s="207">
        <v>0</v>
      </c>
      <c r="AO604" s="207">
        <v>0</v>
      </c>
      <c r="AP604" s="207">
        <v>0</v>
      </c>
      <c r="AQ604" s="207">
        <v>0</v>
      </c>
      <c r="AR604" s="207">
        <v>0</v>
      </c>
      <c r="AS604" s="207">
        <v>0</v>
      </c>
      <c r="AT604" s="207">
        <v>0</v>
      </c>
      <c r="AU604" s="86">
        <v>0</v>
      </c>
      <c r="AV604" s="302"/>
    </row>
    <row r="605" spans="1:48" ht="20.25" customHeight="1">
      <c r="A605" s="582"/>
      <c r="B605" s="574"/>
      <c r="C605" s="656"/>
      <c r="D605" s="577"/>
      <c r="E605" s="570"/>
      <c r="F605" s="566" t="s">
        <v>39</v>
      </c>
      <c r="G605" s="566" t="s">
        <v>21</v>
      </c>
      <c r="H605" s="566" t="s">
        <v>317</v>
      </c>
      <c r="I605" s="566" t="s">
        <v>366</v>
      </c>
      <c r="J605" s="561"/>
      <c r="K605" s="561"/>
      <c r="L605" s="564"/>
      <c r="M605" s="564"/>
      <c r="N605" s="86">
        <v>0</v>
      </c>
      <c r="O605" s="86">
        <v>0</v>
      </c>
      <c r="P605" s="86">
        <v>0</v>
      </c>
      <c r="Q605" s="86">
        <v>0</v>
      </c>
      <c r="R605" s="123">
        <v>0</v>
      </c>
      <c r="S605" s="86">
        <v>0</v>
      </c>
      <c r="T605" s="86">
        <v>0</v>
      </c>
      <c r="U605" s="83">
        <f>SUM(N605:T605)</f>
        <v>0</v>
      </c>
      <c r="V605" s="170" t="s">
        <v>50</v>
      </c>
      <c r="W605" s="207">
        <v>0</v>
      </c>
      <c r="X605" s="86">
        <v>0</v>
      </c>
      <c r="Y605" s="86">
        <v>0</v>
      </c>
      <c r="Z605" s="86">
        <v>0</v>
      </c>
      <c r="AA605" s="86">
        <v>0</v>
      </c>
      <c r="AB605" s="86">
        <v>0</v>
      </c>
      <c r="AC605" s="86">
        <v>0</v>
      </c>
      <c r="AD605" s="86">
        <v>0</v>
      </c>
      <c r="AE605" s="86">
        <v>0</v>
      </c>
      <c r="AF605" s="86">
        <v>0</v>
      </c>
      <c r="AG605" s="86">
        <v>0</v>
      </c>
      <c r="AH605" s="86">
        <v>0</v>
      </c>
      <c r="AI605" s="86">
        <v>0</v>
      </c>
      <c r="AJ605" s="86">
        <v>0</v>
      </c>
      <c r="AK605" s="207">
        <v>0</v>
      </c>
      <c r="AL605" s="207">
        <v>0</v>
      </c>
      <c r="AM605" s="207">
        <v>0</v>
      </c>
      <c r="AN605" s="207">
        <v>0</v>
      </c>
      <c r="AO605" s="207">
        <v>0</v>
      </c>
      <c r="AP605" s="207">
        <v>0</v>
      </c>
      <c r="AQ605" s="207">
        <v>0</v>
      </c>
      <c r="AR605" s="207">
        <v>0</v>
      </c>
      <c r="AS605" s="207">
        <v>0</v>
      </c>
      <c r="AT605" s="207">
        <v>0</v>
      </c>
      <c r="AU605" s="86">
        <v>0</v>
      </c>
      <c r="AV605" s="302"/>
    </row>
    <row r="606" spans="1:48" ht="15.75" customHeight="1">
      <c r="A606" s="582"/>
      <c r="B606" s="574"/>
      <c r="C606" s="656"/>
      <c r="D606" s="577"/>
      <c r="E606" s="570"/>
      <c r="F606" s="567"/>
      <c r="G606" s="567"/>
      <c r="H606" s="567"/>
      <c r="I606" s="567"/>
      <c r="J606" s="561"/>
      <c r="K606" s="561"/>
      <c r="L606" s="564"/>
      <c r="M606" s="564"/>
      <c r="N606" s="86">
        <v>0</v>
      </c>
      <c r="O606" s="86">
        <v>0</v>
      </c>
      <c r="P606" s="86">
        <v>0</v>
      </c>
      <c r="Q606" s="86">
        <v>0</v>
      </c>
      <c r="R606" s="123">
        <v>0</v>
      </c>
      <c r="S606" s="86">
        <v>0</v>
      </c>
      <c r="T606" s="86">
        <v>0</v>
      </c>
      <c r="U606" s="83">
        <f t="shared" si="283"/>
        <v>0</v>
      </c>
      <c r="V606" s="170" t="s">
        <v>51</v>
      </c>
      <c r="W606" s="207">
        <v>0</v>
      </c>
      <c r="X606" s="86">
        <v>0</v>
      </c>
      <c r="Y606" s="86">
        <v>0</v>
      </c>
      <c r="Z606" s="86">
        <v>0</v>
      </c>
      <c r="AA606" s="86">
        <v>0</v>
      </c>
      <c r="AB606" s="86">
        <v>0</v>
      </c>
      <c r="AC606" s="86">
        <v>0</v>
      </c>
      <c r="AD606" s="86">
        <v>0</v>
      </c>
      <c r="AE606" s="86">
        <v>0</v>
      </c>
      <c r="AF606" s="86">
        <v>0</v>
      </c>
      <c r="AG606" s="86">
        <v>0</v>
      </c>
      <c r="AH606" s="86">
        <v>0</v>
      </c>
      <c r="AI606" s="86">
        <v>0</v>
      </c>
      <c r="AJ606" s="86">
        <v>0</v>
      </c>
      <c r="AK606" s="207">
        <v>0</v>
      </c>
      <c r="AL606" s="207">
        <v>0</v>
      </c>
      <c r="AM606" s="207">
        <v>0</v>
      </c>
      <c r="AN606" s="207">
        <v>0</v>
      </c>
      <c r="AO606" s="207">
        <v>0</v>
      </c>
      <c r="AP606" s="207">
        <v>0</v>
      </c>
      <c r="AQ606" s="207">
        <v>0</v>
      </c>
      <c r="AR606" s="207">
        <v>0</v>
      </c>
      <c r="AS606" s="207">
        <v>0</v>
      </c>
      <c r="AT606" s="207">
        <v>0</v>
      </c>
      <c r="AU606" s="86">
        <v>0</v>
      </c>
      <c r="AV606" s="302"/>
    </row>
    <row r="607" spans="1:48">
      <c r="A607" s="582"/>
      <c r="B607" s="574"/>
      <c r="C607" s="656"/>
      <c r="D607" s="577"/>
      <c r="E607" s="570"/>
      <c r="F607" s="567"/>
      <c r="G607" s="567"/>
      <c r="H607" s="567"/>
      <c r="I607" s="567"/>
      <c r="J607" s="561"/>
      <c r="K607" s="561"/>
      <c r="L607" s="564"/>
      <c r="M607" s="564"/>
      <c r="N607" s="86">
        <v>0</v>
      </c>
      <c r="O607" s="86">
        <v>0</v>
      </c>
      <c r="P607" s="86">
        <v>0</v>
      </c>
      <c r="Q607" s="86">
        <v>0</v>
      </c>
      <c r="R607" s="123">
        <v>0</v>
      </c>
      <c r="S607" s="86">
        <v>0</v>
      </c>
      <c r="T607" s="86">
        <v>0</v>
      </c>
      <c r="U607" s="83">
        <f t="shared" si="283"/>
        <v>0</v>
      </c>
      <c r="V607" s="170" t="s">
        <v>52</v>
      </c>
      <c r="W607" s="207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  <c r="AC607" s="86">
        <v>0</v>
      </c>
      <c r="AD607" s="86">
        <v>0</v>
      </c>
      <c r="AE607" s="86">
        <v>0</v>
      </c>
      <c r="AF607" s="86">
        <v>0</v>
      </c>
      <c r="AG607" s="86">
        <v>0</v>
      </c>
      <c r="AH607" s="86">
        <v>0</v>
      </c>
      <c r="AI607" s="86">
        <v>0</v>
      </c>
      <c r="AJ607" s="86">
        <v>0</v>
      </c>
      <c r="AK607" s="207">
        <v>0</v>
      </c>
      <c r="AL607" s="207">
        <v>0</v>
      </c>
      <c r="AM607" s="207">
        <v>0</v>
      </c>
      <c r="AN607" s="207">
        <v>0</v>
      </c>
      <c r="AO607" s="207">
        <v>0</v>
      </c>
      <c r="AP607" s="207">
        <v>0</v>
      </c>
      <c r="AQ607" s="207">
        <v>0</v>
      </c>
      <c r="AR607" s="207">
        <v>0</v>
      </c>
      <c r="AS607" s="207">
        <v>0</v>
      </c>
      <c r="AT607" s="207">
        <v>0</v>
      </c>
      <c r="AU607" s="86">
        <v>0</v>
      </c>
      <c r="AV607" s="302"/>
    </row>
    <row r="608" spans="1:48">
      <c r="A608" s="583"/>
      <c r="B608" s="575"/>
      <c r="C608" s="656"/>
      <c r="D608" s="578"/>
      <c r="E608" s="571"/>
      <c r="F608" s="568"/>
      <c r="G608" s="568"/>
      <c r="H608" s="568"/>
      <c r="I608" s="568"/>
      <c r="J608" s="562"/>
      <c r="K608" s="562"/>
      <c r="L608" s="565"/>
      <c r="M608" s="565"/>
      <c r="N608" s="88">
        <f>SUM(N603:N607)</f>
        <v>0</v>
      </c>
      <c r="O608" s="88">
        <f t="shared" ref="O608:T608" si="284">SUM(O603:O607)</f>
        <v>0</v>
      </c>
      <c r="P608" s="88">
        <f t="shared" si="284"/>
        <v>0</v>
      </c>
      <c r="Q608" s="175">
        <f t="shared" si="284"/>
        <v>0</v>
      </c>
      <c r="R608" s="428">
        <f t="shared" si="284"/>
        <v>250</v>
      </c>
      <c r="S608" s="175">
        <f t="shared" si="284"/>
        <v>0.91678999999999999</v>
      </c>
      <c r="T608" s="175">
        <f t="shared" si="284"/>
        <v>0.91678999999999999</v>
      </c>
      <c r="U608" s="176">
        <f t="shared" si="283"/>
        <v>251.83357999999998</v>
      </c>
      <c r="V608" s="177" t="s">
        <v>11</v>
      </c>
      <c r="W608" s="193">
        <f t="shared" ref="W608:AU608" si="285">SUM(W603:W607)</f>
        <v>0</v>
      </c>
      <c r="X608" s="175">
        <f t="shared" si="285"/>
        <v>0</v>
      </c>
      <c r="Y608" s="175">
        <f t="shared" si="285"/>
        <v>0</v>
      </c>
      <c r="Z608" s="175">
        <f t="shared" si="285"/>
        <v>0</v>
      </c>
      <c r="AA608" s="175">
        <f t="shared" si="285"/>
        <v>0</v>
      </c>
      <c r="AB608" s="175">
        <f t="shared" si="285"/>
        <v>0</v>
      </c>
      <c r="AC608" s="175">
        <f t="shared" si="285"/>
        <v>0</v>
      </c>
      <c r="AD608" s="175">
        <f t="shared" si="285"/>
        <v>0</v>
      </c>
      <c r="AE608" s="175">
        <f t="shared" si="285"/>
        <v>0</v>
      </c>
      <c r="AF608" s="175">
        <f t="shared" si="285"/>
        <v>0</v>
      </c>
      <c r="AG608" s="175">
        <f t="shared" si="285"/>
        <v>0</v>
      </c>
      <c r="AH608" s="175">
        <f t="shared" si="285"/>
        <v>0</v>
      </c>
      <c r="AI608" s="175">
        <f t="shared" si="285"/>
        <v>0</v>
      </c>
      <c r="AJ608" s="175">
        <f t="shared" si="285"/>
        <v>0</v>
      </c>
      <c r="AK608" s="193">
        <f t="shared" si="285"/>
        <v>0</v>
      </c>
      <c r="AL608" s="193">
        <f t="shared" si="285"/>
        <v>0</v>
      </c>
      <c r="AM608" s="193">
        <f t="shared" si="285"/>
        <v>0</v>
      </c>
      <c r="AN608" s="193">
        <f t="shared" si="285"/>
        <v>0</v>
      </c>
      <c r="AO608" s="193">
        <f t="shared" si="285"/>
        <v>0</v>
      </c>
      <c r="AP608" s="193">
        <f t="shared" si="285"/>
        <v>0</v>
      </c>
      <c r="AQ608" s="193">
        <f t="shared" si="285"/>
        <v>0</v>
      </c>
      <c r="AR608" s="193">
        <f t="shared" si="285"/>
        <v>0</v>
      </c>
      <c r="AS608" s="193">
        <f t="shared" si="285"/>
        <v>0</v>
      </c>
      <c r="AT608" s="193">
        <f t="shared" si="285"/>
        <v>0</v>
      </c>
      <c r="AU608" s="175">
        <f t="shared" si="285"/>
        <v>0</v>
      </c>
      <c r="AV608" s="328"/>
    </row>
    <row r="609" spans="1:48" ht="15.75" hidden="1" customHeight="1">
      <c r="A609" s="179"/>
      <c r="B609" s="648" t="s">
        <v>669</v>
      </c>
      <c r="C609" s="649"/>
      <c r="D609" s="649"/>
      <c r="E609" s="649"/>
      <c r="F609" s="649"/>
      <c r="G609" s="649"/>
      <c r="H609" s="649"/>
      <c r="I609" s="649"/>
      <c r="J609" s="649"/>
      <c r="K609" s="649"/>
      <c r="L609" s="649"/>
      <c r="M609" s="649"/>
      <c r="N609" s="649"/>
      <c r="O609" s="649"/>
      <c r="P609" s="649"/>
      <c r="Q609" s="649"/>
      <c r="R609" s="649"/>
      <c r="S609" s="649"/>
      <c r="T609" s="649"/>
      <c r="U609" s="649"/>
      <c r="V609" s="649"/>
      <c r="W609" s="461"/>
      <c r="X609" s="461"/>
      <c r="Y609" s="461"/>
      <c r="Z609" s="461"/>
      <c r="AA609" s="461"/>
      <c r="AB609" s="461"/>
      <c r="AC609" s="461"/>
      <c r="AD609" s="461"/>
      <c r="AE609" s="461"/>
      <c r="AF609" s="461"/>
      <c r="AG609" s="461"/>
      <c r="AH609" s="461"/>
      <c r="AI609" s="461"/>
      <c r="AJ609" s="461"/>
      <c r="AK609" s="461"/>
      <c r="AL609" s="461"/>
      <c r="AM609" s="461"/>
      <c r="AN609" s="461"/>
      <c r="AO609" s="461"/>
      <c r="AP609" s="461"/>
      <c r="AQ609" s="461"/>
      <c r="AR609" s="461"/>
      <c r="AS609" s="461"/>
      <c r="AT609" s="461"/>
      <c r="AU609" s="461"/>
      <c r="AV609" s="462"/>
    </row>
    <row r="610" spans="1:48" ht="19.5" hidden="1" customHeight="1">
      <c r="A610" s="556" t="s">
        <v>628</v>
      </c>
      <c r="B610" s="557"/>
      <c r="C610" s="557"/>
      <c r="D610" s="557"/>
      <c r="E610" s="557"/>
      <c r="F610" s="557"/>
      <c r="G610" s="557"/>
      <c r="H610" s="557"/>
      <c r="I610" s="557"/>
      <c r="J610" s="557"/>
      <c r="K610" s="557"/>
      <c r="L610" s="557"/>
      <c r="M610" s="557"/>
      <c r="N610" s="557"/>
      <c r="O610" s="557"/>
      <c r="P610" s="557"/>
      <c r="Q610" s="557"/>
      <c r="R610" s="557"/>
      <c r="S610" s="557"/>
      <c r="T610" s="557"/>
      <c r="U610" s="557"/>
      <c r="V610" s="557"/>
      <c r="W610" s="558"/>
      <c r="X610" s="558"/>
      <c r="Y610" s="558"/>
      <c r="Z610" s="558"/>
      <c r="AA610" s="558"/>
      <c r="AB610" s="558"/>
      <c r="AC610" s="558"/>
      <c r="AD610" s="558"/>
      <c r="AE610" s="558"/>
      <c r="AF610" s="558"/>
      <c r="AG610" s="558"/>
      <c r="AH610" s="558"/>
      <c r="AI610" s="558"/>
      <c r="AJ610" s="558"/>
      <c r="AK610" s="558"/>
      <c r="AL610" s="558"/>
      <c r="AM610" s="558"/>
      <c r="AN610" s="558"/>
      <c r="AO610" s="558"/>
      <c r="AP610" s="558"/>
      <c r="AQ610" s="558"/>
      <c r="AR610" s="558"/>
      <c r="AS610" s="558"/>
      <c r="AT610" s="558"/>
      <c r="AU610" s="558"/>
      <c r="AV610" s="559"/>
    </row>
    <row r="611" spans="1:48" ht="15.75" customHeight="1">
      <c r="A611" s="584" t="s">
        <v>53</v>
      </c>
      <c r="B611" s="587" t="s">
        <v>670</v>
      </c>
      <c r="C611" s="656" t="s">
        <v>671</v>
      </c>
      <c r="D611" s="576" t="s">
        <v>662</v>
      </c>
      <c r="E611" s="569" t="s">
        <v>631</v>
      </c>
      <c r="F611" s="82" t="s">
        <v>18</v>
      </c>
      <c r="G611" s="82" t="s">
        <v>20</v>
      </c>
      <c r="H611" s="82" t="s">
        <v>367</v>
      </c>
      <c r="I611" s="82" t="s">
        <v>672</v>
      </c>
      <c r="J611" s="560">
        <v>2022</v>
      </c>
      <c r="K611" s="560">
        <v>2023</v>
      </c>
      <c r="L611" s="563">
        <v>364.64400000000001</v>
      </c>
      <c r="M611" s="563">
        <f>Q616+R616+S616+T616</f>
        <v>125609.91795999999</v>
      </c>
      <c r="N611" s="83">
        <v>0</v>
      </c>
      <c r="O611" s="83">
        <v>0</v>
      </c>
      <c r="P611" s="83">
        <v>0</v>
      </c>
      <c r="Q611" s="83">
        <v>0</v>
      </c>
      <c r="R611" s="124">
        <v>0</v>
      </c>
      <c r="S611" s="83">
        <v>0</v>
      </c>
      <c r="T611" s="83">
        <v>0</v>
      </c>
      <c r="U611" s="83">
        <f>SUM(N611:T611)</f>
        <v>0</v>
      </c>
      <c r="V611" s="170" t="s">
        <v>3</v>
      </c>
      <c r="W611" s="192">
        <v>0</v>
      </c>
      <c r="X611" s="83">
        <v>0</v>
      </c>
      <c r="Y611" s="83">
        <v>0</v>
      </c>
      <c r="Z611" s="83">
        <v>0</v>
      </c>
      <c r="AA611" s="83">
        <v>0</v>
      </c>
      <c r="AB611" s="83">
        <v>0</v>
      </c>
      <c r="AC611" s="83">
        <v>0</v>
      </c>
      <c r="AD611" s="83">
        <v>0</v>
      </c>
      <c r="AE611" s="83">
        <v>0</v>
      </c>
      <c r="AF611" s="83">
        <v>0</v>
      </c>
      <c r="AG611" s="83">
        <v>0</v>
      </c>
      <c r="AH611" s="83">
        <v>0</v>
      </c>
      <c r="AI611" s="83">
        <v>0</v>
      </c>
      <c r="AJ611" s="83">
        <v>0</v>
      </c>
      <c r="AK611" s="192">
        <v>0</v>
      </c>
      <c r="AL611" s="192">
        <v>0</v>
      </c>
      <c r="AM611" s="192">
        <v>0</v>
      </c>
      <c r="AN611" s="192">
        <v>0</v>
      </c>
      <c r="AO611" s="192">
        <v>0</v>
      </c>
      <c r="AP611" s="192">
        <v>0</v>
      </c>
      <c r="AQ611" s="192">
        <v>0</v>
      </c>
      <c r="AR611" s="192">
        <v>0</v>
      </c>
      <c r="AS611" s="192">
        <v>0</v>
      </c>
      <c r="AT611" s="192">
        <v>0</v>
      </c>
      <c r="AU611" s="83">
        <v>0</v>
      </c>
      <c r="AV611" s="636" t="s">
        <v>997</v>
      </c>
    </row>
    <row r="612" spans="1:48" ht="15.75" customHeight="1">
      <c r="A612" s="585"/>
      <c r="B612" s="588"/>
      <c r="C612" s="656"/>
      <c r="D612" s="577"/>
      <c r="E612" s="570"/>
      <c r="F612" s="82" t="s">
        <v>19</v>
      </c>
      <c r="G612" s="82" t="s">
        <v>22</v>
      </c>
      <c r="H612" s="82" t="s">
        <v>673</v>
      </c>
      <c r="I612" s="82" t="s">
        <v>673</v>
      </c>
      <c r="J612" s="561"/>
      <c r="K612" s="561"/>
      <c r="L612" s="564"/>
      <c r="M612" s="564"/>
      <c r="N612" s="86">
        <v>0</v>
      </c>
      <c r="O612" s="85">
        <v>0</v>
      </c>
      <c r="P612" s="85">
        <v>2.2950000000000002E-2</v>
      </c>
      <c r="Q612" s="86">
        <v>70</v>
      </c>
      <c r="R612" s="123">
        <v>125000</v>
      </c>
      <c r="S612" s="86">
        <v>80.999179999999996</v>
      </c>
      <c r="T612" s="86">
        <v>55.811</v>
      </c>
      <c r="U612" s="83">
        <f t="shared" ref="U612:U616" si="286">SUM(N612:T612)</f>
        <v>125206.83313</v>
      </c>
      <c r="V612" s="171" t="s">
        <v>8</v>
      </c>
      <c r="W612" s="207">
        <v>70000</v>
      </c>
      <c r="X612" s="86">
        <v>0</v>
      </c>
      <c r="Y612" s="86">
        <v>0</v>
      </c>
      <c r="Z612" s="86">
        <v>0</v>
      </c>
      <c r="AA612" s="86">
        <v>0</v>
      </c>
      <c r="AB612" s="86">
        <v>0</v>
      </c>
      <c r="AC612" s="86">
        <v>0</v>
      </c>
      <c r="AD612" s="86">
        <v>0</v>
      </c>
      <c r="AE612" s="86">
        <v>0</v>
      </c>
      <c r="AF612" s="86">
        <v>0</v>
      </c>
      <c r="AG612" s="86">
        <v>0</v>
      </c>
      <c r="AH612" s="86">
        <v>0</v>
      </c>
      <c r="AI612" s="86">
        <v>0</v>
      </c>
      <c r="AJ612" s="86">
        <v>0</v>
      </c>
      <c r="AK612" s="207">
        <v>0</v>
      </c>
      <c r="AL612" s="207">
        <v>0</v>
      </c>
      <c r="AM612" s="207">
        <v>0</v>
      </c>
      <c r="AN612" s="207">
        <v>0</v>
      </c>
      <c r="AO612" s="207">
        <v>0</v>
      </c>
      <c r="AP612" s="207">
        <v>0</v>
      </c>
      <c r="AQ612" s="207">
        <v>0</v>
      </c>
      <c r="AR612" s="207">
        <v>0</v>
      </c>
      <c r="AS612" s="207">
        <v>0</v>
      </c>
      <c r="AT612" s="207">
        <v>0</v>
      </c>
      <c r="AU612" s="86">
        <v>0</v>
      </c>
      <c r="AV612" s="637"/>
    </row>
    <row r="613" spans="1:48" ht="19.5" customHeight="1">
      <c r="A613" s="585"/>
      <c r="B613" s="588"/>
      <c r="C613" s="656"/>
      <c r="D613" s="577"/>
      <c r="E613" s="570"/>
      <c r="F613" s="82" t="s">
        <v>39</v>
      </c>
      <c r="G613" s="82" t="s">
        <v>21</v>
      </c>
      <c r="H613" s="566" t="s">
        <v>381</v>
      </c>
      <c r="I613" s="566" t="s">
        <v>674</v>
      </c>
      <c r="J613" s="561"/>
      <c r="K613" s="561"/>
      <c r="L613" s="564"/>
      <c r="M613" s="564"/>
      <c r="N613" s="83">
        <v>0</v>
      </c>
      <c r="O613" s="83">
        <v>0</v>
      </c>
      <c r="P613" s="83">
        <v>0</v>
      </c>
      <c r="Q613" s="83">
        <v>0</v>
      </c>
      <c r="R613" s="124">
        <v>377.26</v>
      </c>
      <c r="S613" s="83">
        <v>0.65937000000000001</v>
      </c>
      <c r="T613" s="86">
        <v>25.188410000000001</v>
      </c>
      <c r="U613" s="83">
        <f>SUM(N613:T613)</f>
        <v>403.10777999999999</v>
      </c>
      <c r="V613" s="170" t="s">
        <v>50</v>
      </c>
      <c r="W613" s="192">
        <v>0</v>
      </c>
      <c r="X613" s="83">
        <v>0</v>
      </c>
      <c r="Y613" s="83">
        <v>0</v>
      </c>
      <c r="Z613" s="83">
        <v>0</v>
      </c>
      <c r="AA613" s="83">
        <v>0</v>
      </c>
      <c r="AB613" s="83">
        <v>0</v>
      </c>
      <c r="AC613" s="83">
        <v>0</v>
      </c>
      <c r="AD613" s="83">
        <v>0</v>
      </c>
      <c r="AE613" s="83">
        <v>0</v>
      </c>
      <c r="AF613" s="83">
        <v>0</v>
      </c>
      <c r="AG613" s="83">
        <v>0</v>
      </c>
      <c r="AH613" s="83">
        <v>0</v>
      </c>
      <c r="AI613" s="83">
        <v>0</v>
      </c>
      <c r="AJ613" s="83">
        <v>0</v>
      </c>
      <c r="AK613" s="192">
        <v>0</v>
      </c>
      <c r="AL613" s="192">
        <v>0</v>
      </c>
      <c r="AM613" s="192">
        <v>0</v>
      </c>
      <c r="AN613" s="192">
        <v>0</v>
      </c>
      <c r="AO613" s="192">
        <v>0</v>
      </c>
      <c r="AP613" s="192">
        <v>0</v>
      </c>
      <c r="AQ613" s="192">
        <v>0</v>
      </c>
      <c r="AR613" s="192">
        <v>0</v>
      </c>
      <c r="AS613" s="192">
        <v>0</v>
      </c>
      <c r="AT613" s="192">
        <v>0</v>
      </c>
      <c r="AU613" s="83">
        <v>0</v>
      </c>
      <c r="AV613" s="637"/>
    </row>
    <row r="614" spans="1:48">
      <c r="A614" s="585"/>
      <c r="B614" s="588"/>
      <c r="C614" s="656"/>
      <c r="D614" s="577"/>
      <c r="E614" s="570"/>
      <c r="F614" s="82"/>
      <c r="G614" s="82"/>
      <c r="H614" s="567"/>
      <c r="I614" s="567"/>
      <c r="J614" s="561"/>
      <c r="K614" s="561"/>
      <c r="L614" s="564"/>
      <c r="M614" s="564"/>
      <c r="N614" s="83">
        <v>0</v>
      </c>
      <c r="O614" s="83">
        <v>0</v>
      </c>
      <c r="P614" s="83">
        <v>0</v>
      </c>
      <c r="Q614" s="83">
        <v>0</v>
      </c>
      <c r="R614" s="124">
        <v>0</v>
      </c>
      <c r="S614" s="83">
        <v>0</v>
      </c>
      <c r="T614" s="83">
        <v>0</v>
      </c>
      <c r="U614" s="83">
        <f t="shared" si="286"/>
        <v>0</v>
      </c>
      <c r="V614" s="170" t="s">
        <v>51</v>
      </c>
      <c r="W614" s="192">
        <v>0</v>
      </c>
      <c r="X614" s="83">
        <v>0</v>
      </c>
      <c r="Y614" s="83">
        <v>0</v>
      </c>
      <c r="Z614" s="83">
        <v>0</v>
      </c>
      <c r="AA614" s="83">
        <v>0</v>
      </c>
      <c r="AB614" s="83">
        <v>0</v>
      </c>
      <c r="AC614" s="83">
        <v>0</v>
      </c>
      <c r="AD614" s="83">
        <v>0</v>
      </c>
      <c r="AE614" s="83">
        <v>0</v>
      </c>
      <c r="AF614" s="83">
        <v>0</v>
      </c>
      <c r="AG614" s="83">
        <v>0</v>
      </c>
      <c r="AH614" s="83">
        <v>0</v>
      </c>
      <c r="AI614" s="83">
        <v>0</v>
      </c>
      <c r="AJ614" s="83">
        <v>0</v>
      </c>
      <c r="AK614" s="192">
        <v>0</v>
      </c>
      <c r="AL614" s="192">
        <v>0</v>
      </c>
      <c r="AM614" s="192">
        <v>0</v>
      </c>
      <c r="AN614" s="192">
        <v>0</v>
      </c>
      <c r="AO614" s="192">
        <v>0</v>
      </c>
      <c r="AP614" s="192">
        <v>0</v>
      </c>
      <c r="AQ614" s="192">
        <v>0</v>
      </c>
      <c r="AR614" s="192">
        <v>0</v>
      </c>
      <c r="AS614" s="192">
        <v>0</v>
      </c>
      <c r="AT614" s="192">
        <v>0</v>
      </c>
      <c r="AU614" s="83">
        <v>0</v>
      </c>
      <c r="AV614" s="637"/>
    </row>
    <row r="615" spans="1:48">
      <c r="A615" s="585"/>
      <c r="B615" s="588"/>
      <c r="C615" s="656"/>
      <c r="D615" s="577"/>
      <c r="E615" s="570"/>
      <c r="F615" s="82"/>
      <c r="G615" s="82"/>
      <c r="H615" s="567"/>
      <c r="I615" s="567"/>
      <c r="J615" s="561"/>
      <c r="K615" s="561"/>
      <c r="L615" s="564"/>
      <c r="M615" s="564"/>
      <c r="N615" s="86">
        <v>0</v>
      </c>
      <c r="O615" s="86">
        <v>0</v>
      </c>
      <c r="P615" s="86">
        <v>0</v>
      </c>
      <c r="Q615" s="86">
        <v>0</v>
      </c>
      <c r="R615" s="123">
        <v>0</v>
      </c>
      <c r="S615" s="86">
        <v>0</v>
      </c>
      <c r="T615" s="86">
        <v>0</v>
      </c>
      <c r="U615" s="83">
        <f t="shared" si="286"/>
        <v>0</v>
      </c>
      <c r="V615" s="170" t="s">
        <v>52</v>
      </c>
      <c r="W615" s="207">
        <v>0</v>
      </c>
      <c r="X615" s="86">
        <v>0</v>
      </c>
      <c r="Y615" s="86">
        <v>0</v>
      </c>
      <c r="Z615" s="86">
        <v>0</v>
      </c>
      <c r="AA615" s="86">
        <v>0</v>
      </c>
      <c r="AB615" s="86">
        <v>0</v>
      </c>
      <c r="AC615" s="86">
        <v>0</v>
      </c>
      <c r="AD615" s="86">
        <v>0</v>
      </c>
      <c r="AE615" s="86">
        <v>0</v>
      </c>
      <c r="AF615" s="86">
        <v>0</v>
      </c>
      <c r="AG615" s="86">
        <v>0</v>
      </c>
      <c r="AH615" s="86">
        <v>0</v>
      </c>
      <c r="AI615" s="86">
        <v>0</v>
      </c>
      <c r="AJ615" s="86">
        <v>0</v>
      </c>
      <c r="AK615" s="207">
        <v>0</v>
      </c>
      <c r="AL615" s="207">
        <v>0</v>
      </c>
      <c r="AM615" s="207">
        <v>0</v>
      </c>
      <c r="AN615" s="207">
        <v>0</v>
      </c>
      <c r="AO615" s="207">
        <v>0</v>
      </c>
      <c r="AP615" s="207">
        <v>0</v>
      </c>
      <c r="AQ615" s="207">
        <v>0</v>
      </c>
      <c r="AR615" s="207">
        <v>0</v>
      </c>
      <c r="AS615" s="207">
        <v>0</v>
      </c>
      <c r="AT615" s="207">
        <v>0</v>
      </c>
      <c r="AU615" s="86">
        <v>0</v>
      </c>
      <c r="AV615" s="638"/>
    </row>
    <row r="616" spans="1:48">
      <c r="A616" s="585"/>
      <c r="B616" s="589"/>
      <c r="C616" s="656"/>
      <c r="D616" s="578"/>
      <c r="E616" s="571"/>
      <c r="F616" s="91"/>
      <c r="G616" s="91"/>
      <c r="H616" s="568"/>
      <c r="I616" s="568"/>
      <c r="J616" s="562"/>
      <c r="K616" s="562"/>
      <c r="L616" s="565"/>
      <c r="M616" s="565"/>
      <c r="N616" s="88">
        <f>SUM(N611:N615)</f>
        <v>0</v>
      </c>
      <c r="O616" s="88">
        <f t="shared" ref="O616:T616" si="287">SUM(O611:O615)</f>
        <v>0</v>
      </c>
      <c r="P616" s="88">
        <f t="shared" si="287"/>
        <v>2.2950000000000002E-2</v>
      </c>
      <c r="Q616" s="175">
        <f t="shared" si="287"/>
        <v>70</v>
      </c>
      <c r="R616" s="428">
        <f t="shared" si="287"/>
        <v>125377.26</v>
      </c>
      <c r="S616" s="175">
        <f t="shared" si="287"/>
        <v>81.658549999999991</v>
      </c>
      <c r="T616" s="175">
        <f t="shared" si="287"/>
        <v>80.999409999999997</v>
      </c>
      <c r="U616" s="176">
        <f t="shared" si="286"/>
        <v>125609.94090999999</v>
      </c>
      <c r="V616" s="177" t="s">
        <v>11</v>
      </c>
      <c r="W616" s="193">
        <f t="shared" ref="W616:AU616" si="288">SUM(W611:W615)</f>
        <v>70000</v>
      </c>
      <c r="X616" s="175">
        <f t="shared" si="288"/>
        <v>0</v>
      </c>
      <c r="Y616" s="175">
        <f t="shared" si="288"/>
        <v>0</v>
      </c>
      <c r="Z616" s="175">
        <f t="shared" si="288"/>
        <v>0</v>
      </c>
      <c r="AA616" s="175">
        <f t="shared" si="288"/>
        <v>0</v>
      </c>
      <c r="AB616" s="175">
        <f t="shared" si="288"/>
        <v>0</v>
      </c>
      <c r="AC616" s="175">
        <f t="shared" si="288"/>
        <v>0</v>
      </c>
      <c r="AD616" s="175">
        <f t="shared" si="288"/>
        <v>0</v>
      </c>
      <c r="AE616" s="175">
        <f t="shared" si="288"/>
        <v>0</v>
      </c>
      <c r="AF616" s="175">
        <f t="shared" si="288"/>
        <v>0</v>
      </c>
      <c r="AG616" s="175">
        <f t="shared" si="288"/>
        <v>0</v>
      </c>
      <c r="AH616" s="175">
        <f t="shared" si="288"/>
        <v>0</v>
      </c>
      <c r="AI616" s="175">
        <f t="shared" si="288"/>
        <v>0</v>
      </c>
      <c r="AJ616" s="175">
        <f t="shared" si="288"/>
        <v>0</v>
      </c>
      <c r="AK616" s="193">
        <f t="shared" si="288"/>
        <v>0</v>
      </c>
      <c r="AL616" s="193">
        <f t="shared" si="288"/>
        <v>0</v>
      </c>
      <c r="AM616" s="193">
        <f t="shared" si="288"/>
        <v>0</v>
      </c>
      <c r="AN616" s="193">
        <f t="shared" si="288"/>
        <v>0</v>
      </c>
      <c r="AO616" s="193">
        <f t="shared" si="288"/>
        <v>0</v>
      </c>
      <c r="AP616" s="193">
        <f t="shared" si="288"/>
        <v>0</v>
      </c>
      <c r="AQ616" s="193">
        <f t="shared" si="288"/>
        <v>0</v>
      </c>
      <c r="AR616" s="193">
        <f t="shared" si="288"/>
        <v>0</v>
      </c>
      <c r="AS616" s="193">
        <f t="shared" si="288"/>
        <v>0</v>
      </c>
      <c r="AT616" s="193">
        <f t="shared" si="288"/>
        <v>0</v>
      </c>
      <c r="AU616" s="175">
        <f t="shared" si="288"/>
        <v>0</v>
      </c>
      <c r="AV616" s="328"/>
    </row>
    <row r="617" spans="1:48" ht="15.75" customHeight="1">
      <c r="A617" s="585"/>
      <c r="B617" s="573" t="s">
        <v>675</v>
      </c>
      <c r="C617" s="656" t="s">
        <v>676</v>
      </c>
      <c r="D617" s="576" t="s">
        <v>662</v>
      </c>
      <c r="E617" s="569" t="s">
        <v>677</v>
      </c>
      <c r="F617" s="82" t="s">
        <v>18</v>
      </c>
      <c r="G617" s="82" t="s">
        <v>20</v>
      </c>
      <c r="H617" s="82" t="s">
        <v>678</v>
      </c>
      <c r="I617" s="82" t="s">
        <v>678</v>
      </c>
      <c r="J617" s="560">
        <v>2023</v>
      </c>
      <c r="K617" s="560">
        <v>2023</v>
      </c>
      <c r="L617" s="563">
        <v>7.96</v>
      </c>
      <c r="M617" s="563">
        <f>Q623+R623+S623+T623</f>
        <v>7960.23</v>
      </c>
      <c r="N617" s="86">
        <v>0</v>
      </c>
      <c r="O617" s="86">
        <v>0</v>
      </c>
      <c r="P617" s="86">
        <v>0</v>
      </c>
      <c r="Q617" s="86">
        <v>0</v>
      </c>
      <c r="R617" s="123">
        <v>0</v>
      </c>
      <c r="S617" s="86">
        <v>0</v>
      </c>
      <c r="T617" s="86">
        <v>0</v>
      </c>
      <c r="U617" s="83">
        <f>SUM(N617:T617)</f>
        <v>0</v>
      </c>
      <c r="V617" s="170" t="s">
        <v>3</v>
      </c>
      <c r="W617" s="207">
        <v>0</v>
      </c>
      <c r="X617" s="86">
        <v>0</v>
      </c>
      <c r="Y617" s="86">
        <v>0</v>
      </c>
      <c r="Z617" s="86">
        <v>0</v>
      </c>
      <c r="AA617" s="86">
        <v>0</v>
      </c>
      <c r="AB617" s="86">
        <v>0</v>
      </c>
      <c r="AC617" s="86">
        <v>0</v>
      </c>
      <c r="AD617" s="86">
        <v>0</v>
      </c>
      <c r="AE617" s="86">
        <v>0</v>
      </c>
      <c r="AF617" s="86">
        <v>0</v>
      </c>
      <c r="AG617" s="86">
        <v>0</v>
      </c>
      <c r="AH617" s="86">
        <v>0</v>
      </c>
      <c r="AI617" s="86">
        <v>0</v>
      </c>
      <c r="AJ617" s="86">
        <v>0</v>
      </c>
      <c r="AK617" s="207">
        <v>0</v>
      </c>
      <c r="AL617" s="207">
        <v>0</v>
      </c>
      <c r="AM617" s="207">
        <v>0</v>
      </c>
      <c r="AN617" s="207">
        <v>0</v>
      </c>
      <c r="AO617" s="207">
        <v>0</v>
      </c>
      <c r="AP617" s="207">
        <v>0</v>
      </c>
      <c r="AQ617" s="207">
        <v>0</v>
      </c>
      <c r="AR617" s="207">
        <v>0</v>
      </c>
      <c r="AS617" s="207">
        <v>0</v>
      </c>
      <c r="AT617" s="207">
        <v>0</v>
      </c>
      <c r="AU617" s="86">
        <v>0</v>
      </c>
      <c r="AV617" s="302"/>
    </row>
    <row r="618" spans="1:48" ht="18.75" customHeight="1">
      <c r="A618" s="585"/>
      <c r="B618" s="574"/>
      <c r="C618" s="656"/>
      <c r="D618" s="577"/>
      <c r="E618" s="570"/>
      <c r="F618" s="82" t="s">
        <v>19</v>
      </c>
      <c r="G618" s="82" t="s">
        <v>22</v>
      </c>
      <c r="H618" s="82" t="s">
        <v>679</v>
      </c>
      <c r="I618" s="82" t="s">
        <v>679</v>
      </c>
      <c r="J618" s="561"/>
      <c r="K618" s="561"/>
      <c r="L618" s="564"/>
      <c r="M618" s="564"/>
      <c r="N618" s="86">
        <v>0</v>
      </c>
      <c r="O618" s="86">
        <v>0</v>
      </c>
      <c r="P618" s="86">
        <v>0</v>
      </c>
      <c r="Q618" s="86">
        <v>0</v>
      </c>
      <c r="R618" s="123">
        <v>7960.23</v>
      </c>
      <c r="S618" s="86">
        <v>0</v>
      </c>
      <c r="T618" s="86">
        <v>0</v>
      </c>
      <c r="U618" s="83">
        <f>SUM(N618:T618)</f>
        <v>7960.23</v>
      </c>
      <c r="V618" s="171" t="s">
        <v>8</v>
      </c>
      <c r="W618" s="207">
        <v>0</v>
      </c>
      <c r="X618" s="86">
        <f>X619</f>
        <v>0</v>
      </c>
      <c r="Y618" s="86">
        <f t="shared" ref="Y618:AS618" si="289">Y619</f>
        <v>0</v>
      </c>
      <c r="Z618" s="86">
        <f t="shared" si="289"/>
        <v>0</v>
      </c>
      <c r="AA618" s="86">
        <f t="shared" si="289"/>
        <v>0</v>
      </c>
      <c r="AB618" s="86">
        <f t="shared" si="289"/>
        <v>0</v>
      </c>
      <c r="AC618" s="86">
        <f t="shared" si="289"/>
        <v>0</v>
      </c>
      <c r="AD618" s="86">
        <f t="shared" si="289"/>
        <v>0</v>
      </c>
      <c r="AE618" s="86">
        <f t="shared" si="289"/>
        <v>0</v>
      </c>
      <c r="AF618" s="86">
        <f t="shared" si="289"/>
        <v>0</v>
      </c>
      <c r="AG618" s="86">
        <f t="shared" si="289"/>
        <v>0</v>
      </c>
      <c r="AH618" s="207">
        <f t="shared" si="289"/>
        <v>0</v>
      </c>
      <c r="AI618" s="207">
        <f t="shared" si="289"/>
        <v>0</v>
      </c>
      <c r="AJ618" s="207">
        <f t="shared" si="289"/>
        <v>0</v>
      </c>
      <c r="AK618" s="207">
        <f t="shared" si="289"/>
        <v>28.65</v>
      </c>
      <c r="AL618" s="207">
        <f t="shared" si="289"/>
        <v>0</v>
      </c>
      <c r="AM618" s="207">
        <f t="shared" si="289"/>
        <v>0</v>
      </c>
      <c r="AN618" s="207">
        <f t="shared" si="289"/>
        <v>0</v>
      </c>
      <c r="AO618" s="207">
        <f t="shared" si="289"/>
        <v>0</v>
      </c>
      <c r="AP618" s="207">
        <f t="shared" si="289"/>
        <v>0</v>
      </c>
      <c r="AQ618" s="207">
        <f t="shared" si="289"/>
        <v>0</v>
      </c>
      <c r="AR618" s="207">
        <f t="shared" si="289"/>
        <v>0</v>
      </c>
      <c r="AS618" s="207">
        <f t="shared" si="289"/>
        <v>0</v>
      </c>
      <c r="AT618" s="207">
        <v>0</v>
      </c>
      <c r="AU618" s="86">
        <v>0</v>
      </c>
      <c r="AV618" s="302"/>
    </row>
    <row r="619" spans="1:48" s="275" customFormat="1" ht="30" hidden="1" customHeight="1">
      <c r="A619" s="585"/>
      <c r="B619" s="574"/>
      <c r="C619" s="656"/>
      <c r="D619" s="577"/>
      <c r="E619" s="570"/>
      <c r="F619" s="285"/>
      <c r="G619" s="285"/>
      <c r="H619" s="285"/>
      <c r="I619" s="285"/>
      <c r="J619" s="561"/>
      <c r="K619" s="561"/>
      <c r="L619" s="564"/>
      <c r="M619" s="564"/>
      <c r="N619" s="281"/>
      <c r="O619" s="281"/>
      <c r="P619" s="281"/>
      <c r="Q619" s="281"/>
      <c r="R619" s="429"/>
      <c r="S619" s="281"/>
      <c r="T619" s="281"/>
      <c r="U619" s="282"/>
      <c r="V619" s="283" t="s">
        <v>970</v>
      </c>
      <c r="W619" s="284"/>
      <c r="X619" s="281"/>
      <c r="Y619" s="281"/>
      <c r="Z619" s="281"/>
      <c r="AA619" s="281"/>
      <c r="AB619" s="281"/>
      <c r="AC619" s="281"/>
      <c r="AD619" s="281"/>
      <c r="AE619" s="281"/>
      <c r="AF619" s="281"/>
      <c r="AG619" s="281"/>
      <c r="AH619" s="281"/>
      <c r="AI619" s="281"/>
      <c r="AJ619" s="281"/>
      <c r="AK619" s="284">
        <v>28.65</v>
      </c>
      <c r="AL619" s="284"/>
      <c r="AM619" s="284"/>
      <c r="AN619" s="284"/>
      <c r="AO619" s="284"/>
      <c r="AP619" s="284"/>
      <c r="AQ619" s="284"/>
      <c r="AR619" s="284"/>
      <c r="AS619" s="284"/>
      <c r="AT619" s="284"/>
      <c r="AU619" s="281"/>
      <c r="AV619" s="330"/>
    </row>
    <row r="620" spans="1:48" ht="15.75" customHeight="1">
      <c r="A620" s="585"/>
      <c r="B620" s="574"/>
      <c r="C620" s="656"/>
      <c r="D620" s="577"/>
      <c r="E620" s="570"/>
      <c r="F620" s="566" t="s">
        <v>39</v>
      </c>
      <c r="G620" s="566" t="s">
        <v>21</v>
      </c>
      <c r="H620" s="566" t="s">
        <v>680</v>
      </c>
      <c r="I620" s="566" t="s">
        <v>659</v>
      </c>
      <c r="J620" s="561"/>
      <c r="K620" s="561"/>
      <c r="L620" s="564"/>
      <c r="M620" s="564"/>
      <c r="N620" s="86">
        <v>0</v>
      </c>
      <c r="O620" s="86">
        <v>0</v>
      </c>
      <c r="P620" s="86">
        <v>0</v>
      </c>
      <c r="Q620" s="86">
        <v>0</v>
      </c>
      <c r="R620" s="123">
        <v>0</v>
      </c>
      <c r="S620" s="86">
        <v>0</v>
      </c>
      <c r="T620" s="86">
        <v>0</v>
      </c>
      <c r="U620" s="83">
        <f>SUM(N620:T620)</f>
        <v>0</v>
      </c>
      <c r="V620" s="170" t="s">
        <v>50</v>
      </c>
      <c r="W620" s="207">
        <v>0</v>
      </c>
      <c r="X620" s="86">
        <v>0</v>
      </c>
      <c r="Y620" s="86">
        <v>0</v>
      </c>
      <c r="Z620" s="86">
        <v>0</v>
      </c>
      <c r="AA620" s="86">
        <v>0</v>
      </c>
      <c r="AB620" s="86">
        <v>0</v>
      </c>
      <c r="AC620" s="86">
        <v>0</v>
      </c>
      <c r="AD620" s="86">
        <v>0</v>
      </c>
      <c r="AE620" s="86">
        <v>0</v>
      </c>
      <c r="AF620" s="86">
        <v>0</v>
      </c>
      <c r="AG620" s="86">
        <v>0</v>
      </c>
      <c r="AH620" s="86">
        <v>0</v>
      </c>
      <c r="AI620" s="86">
        <v>0</v>
      </c>
      <c r="AJ620" s="86">
        <v>0</v>
      </c>
      <c r="AK620" s="207">
        <v>0</v>
      </c>
      <c r="AL620" s="207">
        <v>0</v>
      </c>
      <c r="AM620" s="207">
        <v>0</v>
      </c>
      <c r="AN620" s="207">
        <v>0</v>
      </c>
      <c r="AO620" s="207">
        <v>0</v>
      </c>
      <c r="AP620" s="207">
        <v>0</v>
      </c>
      <c r="AQ620" s="207">
        <v>0</v>
      </c>
      <c r="AR620" s="207">
        <v>0</v>
      </c>
      <c r="AS620" s="207">
        <v>0</v>
      </c>
      <c r="AT620" s="207">
        <v>0</v>
      </c>
      <c r="AU620" s="86">
        <v>0</v>
      </c>
      <c r="AV620" s="302"/>
    </row>
    <row r="621" spans="1:48">
      <c r="A621" s="585"/>
      <c r="B621" s="574"/>
      <c r="C621" s="656"/>
      <c r="D621" s="577"/>
      <c r="E621" s="570"/>
      <c r="F621" s="567"/>
      <c r="G621" s="567"/>
      <c r="H621" s="567"/>
      <c r="I621" s="567"/>
      <c r="J621" s="561"/>
      <c r="K621" s="561"/>
      <c r="L621" s="564"/>
      <c r="M621" s="564"/>
      <c r="N621" s="86">
        <v>0</v>
      </c>
      <c r="O621" s="86">
        <v>0</v>
      </c>
      <c r="P621" s="86">
        <v>0</v>
      </c>
      <c r="Q621" s="86">
        <v>0</v>
      </c>
      <c r="R621" s="123">
        <v>0</v>
      </c>
      <c r="S621" s="86">
        <v>0</v>
      </c>
      <c r="T621" s="86">
        <v>0</v>
      </c>
      <c r="U621" s="83">
        <f>SUM(N621:T621)</f>
        <v>0</v>
      </c>
      <c r="V621" s="170" t="s">
        <v>51</v>
      </c>
      <c r="W621" s="207">
        <v>0</v>
      </c>
      <c r="X621" s="86">
        <v>0</v>
      </c>
      <c r="Y621" s="86">
        <v>0</v>
      </c>
      <c r="Z621" s="86">
        <v>0</v>
      </c>
      <c r="AA621" s="86">
        <v>0</v>
      </c>
      <c r="AB621" s="86">
        <v>0</v>
      </c>
      <c r="AC621" s="86">
        <v>0</v>
      </c>
      <c r="AD621" s="86">
        <v>0</v>
      </c>
      <c r="AE621" s="86">
        <v>0</v>
      </c>
      <c r="AF621" s="86">
        <v>0</v>
      </c>
      <c r="AG621" s="86">
        <v>0</v>
      </c>
      <c r="AH621" s="86">
        <v>0</v>
      </c>
      <c r="AI621" s="86">
        <v>0</v>
      </c>
      <c r="AJ621" s="86">
        <v>0</v>
      </c>
      <c r="AK621" s="207">
        <v>0</v>
      </c>
      <c r="AL621" s="207">
        <v>0</v>
      </c>
      <c r="AM621" s="207">
        <v>0</v>
      </c>
      <c r="AN621" s="207">
        <v>0</v>
      </c>
      <c r="AO621" s="207">
        <v>0</v>
      </c>
      <c r="AP621" s="207">
        <v>0</v>
      </c>
      <c r="AQ621" s="207">
        <v>0</v>
      </c>
      <c r="AR621" s="207">
        <v>0</v>
      </c>
      <c r="AS621" s="207">
        <v>0</v>
      </c>
      <c r="AT621" s="207">
        <v>0</v>
      </c>
      <c r="AU621" s="86">
        <v>0</v>
      </c>
      <c r="AV621" s="302"/>
    </row>
    <row r="622" spans="1:48">
      <c r="A622" s="585"/>
      <c r="B622" s="574"/>
      <c r="C622" s="656"/>
      <c r="D622" s="577"/>
      <c r="E622" s="570"/>
      <c r="F622" s="567"/>
      <c r="G622" s="567"/>
      <c r="H622" s="567"/>
      <c r="I622" s="567"/>
      <c r="J622" s="561"/>
      <c r="K622" s="561"/>
      <c r="L622" s="564"/>
      <c r="M622" s="564"/>
      <c r="N622" s="86">
        <v>0</v>
      </c>
      <c r="O622" s="86">
        <v>0</v>
      </c>
      <c r="P622" s="86">
        <v>0</v>
      </c>
      <c r="Q622" s="86">
        <v>0</v>
      </c>
      <c r="R622" s="123">
        <v>0</v>
      </c>
      <c r="S622" s="86">
        <v>0</v>
      </c>
      <c r="T622" s="86">
        <v>0</v>
      </c>
      <c r="U622" s="83">
        <f>SUM(N622:T622)</f>
        <v>0</v>
      </c>
      <c r="V622" s="170" t="s">
        <v>52</v>
      </c>
      <c r="W622" s="207">
        <v>0</v>
      </c>
      <c r="X622" s="86">
        <v>0</v>
      </c>
      <c r="Y622" s="86">
        <v>0</v>
      </c>
      <c r="Z622" s="86">
        <v>0</v>
      </c>
      <c r="AA622" s="86">
        <v>0</v>
      </c>
      <c r="AB622" s="86">
        <v>0</v>
      </c>
      <c r="AC622" s="86">
        <v>0</v>
      </c>
      <c r="AD622" s="86">
        <v>0</v>
      </c>
      <c r="AE622" s="86">
        <v>0</v>
      </c>
      <c r="AF622" s="86">
        <v>0</v>
      </c>
      <c r="AG622" s="86">
        <v>0</v>
      </c>
      <c r="AH622" s="86">
        <v>0</v>
      </c>
      <c r="AI622" s="86">
        <v>0</v>
      </c>
      <c r="AJ622" s="86">
        <v>0</v>
      </c>
      <c r="AK622" s="207">
        <v>0</v>
      </c>
      <c r="AL622" s="207">
        <v>0</v>
      </c>
      <c r="AM622" s="207">
        <v>0</v>
      </c>
      <c r="AN622" s="207">
        <v>0</v>
      </c>
      <c r="AO622" s="207">
        <v>0</v>
      </c>
      <c r="AP622" s="207">
        <v>0</v>
      </c>
      <c r="AQ622" s="207">
        <v>0</v>
      </c>
      <c r="AR622" s="207">
        <v>0</v>
      </c>
      <c r="AS622" s="207">
        <v>0</v>
      </c>
      <c r="AT622" s="207">
        <v>0</v>
      </c>
      <c r="AU622" s="86">
        <v>0</v>
      </c>
      <c r="AV622" s="302"/>
    </row>
    <row r="623" spans="1:48">
      <c r="A623" s="586"/>
      <c r="B623" s="575"/>
      <c r="C623" s="656"/>
      <c r="D623" s="578"/>
      <c r="E623" s="571"/>
      <c r="F623" s="568"/>
      <c r="G623" s="568"/>
      <c r="H623" s="568"/>
      <c r="I623" s="568"/>
      <c r="J623" s="562"/>
      <c r="K623" s="562"/>
      <c r="L623" s="565"/>
      <c r="M623" s="565"/>
      <c r="N623" s="88">
        <f t="shared" ref="N623:T623" si="290">SUM(N617:N622)</f>
        <v>0</v>
      </c>
      <c r="O623" s="88">
        <f t="shared" si="290"/>
        <v>0</v>
      </c>
      <c r="P623" s="88">
        <f t="shared" si="290"/>
        <v>0</v>
      </c>
      <c r="Q623" s="175">
        <f t="shared" si="290"/>
        <v>0</v>
      </c>
      <c r="R623" s="428">
        <f t="shared" si="290"/>
        <v>7960.23</v>
      </c>
      <c r="S623" s="175">
        <f t="shared" si="290"/>
        <v>0</v>
      </c>
      <c r="T623" s="175">
        <f t="shared" si="290"/>
        <v>0</v>
      </c>
      <c r="U623" s="176">
        <f t="shared" ref="U623" si="291">SUM(N623:T623)</f>
        <v>7960.23</v>
      </c>
      <c r="V623" s="177" t="s">
        <v>11</v>
      </c>
      <c r="W623" s="193">
        <f t="shared" ref="W623" si="292">SUM(W617:W622)</f>
        <v>0</v>
      </c>
      <c r="X623" s="175">
        <f>X618</f>
        <v>0</v>
      </c>
      <c r="Y623" s="175">
        <f t="shared" ref="Y623:AS623" si="293">Y618</f>
        <v>0</v>
      </c>
      <c r="Z623" s="175">
        <f t="shared" si="293"/>
        <v>0</v>
      </c>
      <c r="AA623" s="175">
        <f t="shared" si="293"/>
        <v>0</v>
      </c>
      <c r="AB623" s="175">
        <f t="shared" si="293"/>
        <v>0</v>
      </c>
      <c r="AC623" s="175">
        <f t="shared" si="293"/>
        <v>0</v>
      </c>
      <c r="AD623" s="175">
        <f t="shared" si="293"/>
        <v>0</v>
      </c>
      <c r="AE623" s="175">
        <f t="shared" si="293"/>
        <v>0</v>
      </c>
      <c r="AF623" s="175">
        <f t="shared" si="293"/>
        <v>0</v>
      </c>
      <c r="AG623" s="175">
        <f t="shared" si="293"/>
        <v>0</v>
      </c>
      <c r="AH623" s="193">
        <f t="shared" si="293"/>
        <v>0</v>
      </c>
      <c r="AI623" s="193">
        <f t="shared" si="293"/>
        <v>0</v>
      </c>
      <c r="AJ623" s="193">
        <f t="shared" si="293"/>
        <v>0</v>
      </c>
      <c r="AK623" s="193">
        <f t="shared" si="293"/>
        <v>28.65</v>
      </c>
      <c r="AL623" s="193">
        <f t="shared" si="293"/>
        <v>0</v>
      </c>
      <c r="AM623" s="193">
        <f t="shared" si="293"/>
        <v>0</v>
      </c>
      <c r="AN623" s="193">
        <f t="shared" si="293"/>
        <v>0</v>
      </c>
      <c r="AO623" s="193">
        <f t="shared" si="293"/>
        <v>0</v>
      </c>
      <c r="AP623" s="193">
        <f t="shared" si="293"/>
        <v>0</v>
      </c>
      <c r="AQ623" s="193">
        <f t="shared" si="293"/>
        <v>0</v>
      </c>
      <c r="AR623" s="193">
        <f t="shared" si="293"/>
        <v>0</v>
      </c>
      <c r="AS623" s="193">
        <f t="shared" si="293"/>
        <v>0</v>
      </c>
      <c r="AT623" s="193">
        <f t="shared" ref="AT623:AU623" si="294">SUM(AT617:AT622)</f>
        <v>0</v>
      </c>
      <c r="AU623" s="175">
        <f t="shared" si="294"/>
        <v>0</v>
      </c>
      <c r="AV623" s="328"/>
    </row>
    <row r="624" spans="1:48" ht="19.5" hidden="1" customHeight="1">
      <c r="A624" s="556" t="s">
        <v>643</v>
      </c>
      <c r="B624" s="557"/>
      <c r="C624" s="557"/>
      <c r="D624" s="557"/>
      <c r="E624" s="557"/>
      <c r="F624" s="557"/>
      <c r="G624" s="557"/>
      <c r="H624" s="557"/>
      <c r="I624" s="557"/>
      <c r="J624" s="557"/>
      <c r="K624" s="557"/>
      <c r="L624" s="557"/>
      <c r="M624" s="557"/>
      <c r="N624" s="557"/>
      <c r="O624" s="557"/>
      <c r="P624" s="557"/>
      <c r="Q624" s="557"/>
      <c r="R624" s="557"/>
      <c r="S624" s="557"/>
      <c r="T624" s="557"/>
      <c r="U624" s="557"/>
      <c r="V624" s="557"/>
      <c r="W624" s="558"/>
      <c r="X624" s="558"/>
      <c r="Y624" s="558"/>
      <c r="Z624" s="558"/>
      <c r="AA624" s="558"/>
      <c r="AB624" s="558"/>
      <c r="AC624" s="558"/>
      <c r="AD624" s="558"/>
      <c r="AE624" s="558"/>
      <c r="AF624" s="558"/>
      <c r="AG624" s="558"/>
      <c r="AH624" s="558"/>
      <c r="AI624" s="558"/>
      <c r="AJ624" s="558"/>
      <c r="AK624" s="558"/>
      <c r="AL624" s="558"/>
      <c r="AM624" s="558"/>
      <c r="AN624" s="558"/>
      <c r="AO624" s="558"/>
      <c r="AP624" s="558"/>
      <c r="AQ624" s="558"/>
      <c r="AR624" s="558"/>
      <c r="AS624" s="558"/>
      <c r="AT624" s="558"/>
      <c r="AU624" s="558"/>
      <c r="AV624" s="559"/>
    </row>
    <row r="625" spans="1:48" ht="15.75" customHeight="1">
      <c r="A625" s="590" t="s">
        <v>54</v>
      </c>
      <c r="B625" s="573" t="s">
        <v>681</v>
      </c>
      <c r="C625" s="656" t="s">
        <v>682</v>
      </c>
      <c r="D625" s="576" t="s">
        <v>662</v>
      </c>
      <c r="E625" s="569" t="s">
        <v>683</v>
      </c>
      <c r="F625" s="82" t="s">
        <v>18</v>
      </c>
      <c r="G625" s="82" t="s">
        <v>20</v>
      </c>
      <c r="H625" s="82" t="s">
        <v>58</v>
      </c>
      <c r="I625" s="82" t="s">
        <v>378</v>
      </c>
      <c r="J625" s="560">
        <v>2023</v>
      </c>
      <c r="K625" s="560">
        <v>2025</v>
      </c>
      <c r="L625" s="563">
        <v>3.504</v>
      </c>
      <c r="M625" s="563">
        <v>0</v>
      </c>
      <c r="N625" s="86">
        <v>0</v>
      </c>
      <c r="O625" s="86">
        <v>0</v>
      </c>
      <c r="P625" s="86">
        <v>0</v>
      </c>
      <c r="Q625" s="86">
        <v>0</v>
      </c>
      <c r="R625" s="123">
        <v>0</v>
      </c>
      <c r="S625" s="86">
        <v>0</v>
      </c>
      <c r="T625" s="86">
        <v>0</v>
      </c>
      <c r="U625" s="83">
        <f>SUM(N625:T625)</f>
        <v>0</v>
      </c>
      <c r="V625" s="170" t="s">
        <v>3</v>
      </c>
      <c r="W625" s="207">
        <v>0</v>
      </c>
      <c r="X625" s="86">
        <v>0</v>
      </c>
      <c r="Y625" s="86">
        <v>0</v>
      </c>
      <c r="Z625" s="86">
        <v>0</v>
      </c>
      <c r="AA625" s="86">
        <v>0</v>
      </c>
      <c r="AB625" s="86">
        <v>0</v>
      </c>
      <c r="AC625" s="86">
        <v>0</v>
      </c>
      <c r="AD625" s="86">
        <v>0</v>
      </c>
      <c r="AE625" s="86">
        <v>0</v>
      </c>
      <c r="AF625" s="86">
        <v>0</v>
      </c>
      <c r="AG625" s="86">
        <v>0</v>
      </c>
      <c r="AH625" s="86">
        <v>0</v>
      </c>
      <c r="AI625" s="86">
        <v>0</v>
      </c>
      <c r="AJ625" s="86">
        <v>0</v>
      </c>
      <c r="AK625" s="207">
        <v>0</v>
      </c>
      <c r="AL625" s="207">
        <v>0</v>
      </c>
      <c r="AM625" s="207">
        <v>0</v>
      </c>
      <c r="AN625" s="207">
        <v>0</v>
      </c>
      <c r="AO625" s="207">
        <v>0</v>
      </c>
      <c r="AP625" s="207">
        <v>0</v>
      </c>
      <c r="AQ625" s="207">
        <v>0</v>
      </c>
      <c r="AR625" s="207">
        <v>0</v>
      </c>
      <c r="AS625" s="207">
        <v>0</v>
      </c>
      <c r="AT625" s="207">
        <v>0</v>
      </c>
      <c r="AU625" s="86">
        <v>0</v>
      </c>
      <c r="AV625" s="302"/>
    </row>
    <row r="626" spans="1:48" ht="15.75" customHeight="1">
      <c r="A626" s="591"/>
      <c r="B626" s="574"/>
      <c r="C626" s="656"/>
      <c r="D626" s="577"/>
      <c r="E626" s="570"/>
      <c r="F626" s="82" t="s">
        <v>19</v>
      </c>
      <c r="G626" s="82" t="s">
        <v>22</v>
      </c>
      <c r="H626" s="82" t="s">
        <v>306</v>
      </c>
      <c r="I626" s="82" t="s">
        <v>306</v>
      </c>
      <c r="J626" s="561"/>
      <c r="K626" s="561"/>
      <c r="L626" s="564"/>
      <c r="M626" s="564"/>
      <c r="N626" s="86">
        <v>0</v>
      </c>
      <c r="O626" s="86">
        <v>0</v>
      </c>
      <c r="P626" s="86">
        <v>0</v>
      </c>
      <c r="Q626" s="86">
        <v>0</v>
      </c>
      <c r="R626" s="123">
        <v>250</v>
      </c>
      <c r="S626" s="86">
        <v>1.627165</v>
      </c>
      <c r="T626" s="86">
        <v>1.627165</v>
      </c>
      <c r="U626" s="83">
        <f t="shared" ref="U626:U630" si="295">SUM(N626:T626)</f>
        <v>253.25432999999998</v>
      </c>
      <c r="V626" s="171" t="s">
        <v>8</v>
      </c>
      <c r="W626" s="207">
        <v>0</v>
      </c>
      <c r="X626" s="86">
        <v>0</v>
      </c>
      <c r="Y626" s="86">
        <v>0</v>
      </c>
      <c r="Z626" s="86">
        <v>0</v>
      </c>
      <c r="AA626" s="86">
        <v>0</v>
      </c>
      <c r="AB626" s="86">
        <v>0</v>
      </c>
      <c r="AC626" s="86">
        <v>0</v>
      </c>
      <c r="AD626" s="86">
        <v>0</v>
      </c>
      <c r="AE626" s="86">
        <v>0</v>
      </c>
      <c r="AF626" s="86">
        <v>0</v>
      </c>
      <c r="AG626" s="86">
        <v>0</v>
      </c>
      <c r="AH626" s="86">
        <v>0</v>
      </c>
      <c r="AI626" s="86">
        <v>0</v>
      </c>
      <c r="AJ626" s="86">
        <v>0</v>
      </c>
      <c r="AK626" s="207">
        <v>0</v>
      </c>
      <c r="AL626" s="207">
        <v>0</v>
      </c>
      <c r="AM626" s="207">
        <v>0</v>
      </c>
      <c r="AN626" s="207">
        <v>0</v>
      </c>
      <c r="AO626" s="207">
        <v>0</v>
      </c>
      <c r="AP626" s="207">
        <v>0</v>
      </c>
      <c r="AQ626" s="207">
        <v>0</v>
      </c>
      <c r="AR626" s="207">
        <v>0</v>
      </c>
      <c r="AS626" s="207">
        <v>0</v>
      </c>
      <c r="AT626" s="207">
        <v>0</v>
      </c>
      <c r="AU626" s="86">
        <v>0</v>
      </c>
      <c r="AV626" s="302"/>
    </row>
    <row r="627" spans="1:48" ht="19.5" customHeight="1">
      <c r="A627" s="591"/>
      <c r="B627" s="574"/>
      <c r="C627" s="656"/>
      <c r="D627" s="577"/>
      <c r="E627" s="570"/>
      <c r="F627" s="566" t="s">
        <v>39</v>
      </c>
      <c r="G627" s="566" t="s">
        <v>634</v>
      </c>
      <c r="H627" s="566" t="s">
        <v>684</v>
      </c>
      <c r="I627" s="566" t="s">
        <v>58</v>
      </c>
      <c r="J627" s="561"/>
      <c r="K627" s="561"/>
      <c r="L627" s="564"/>
      <c r="M627" s="564"/>
      <c r="N627" s="86">
        <v>0</v>
      </c>
      <c r="O627" s="86">
        <v>0</v>
      </c>
      <c r="P627" s="86">
        <v>0</v>
      </c>
      <c r="Q627" s="86">
        <v>0</v>
      </c>
      <c r="R627" s="123">
        <v>0</v>
      </c>
      <c r="S627" s="86">
        <v>0</v>
      </c>
      <c r="T627" s="86">
        <v>0</v>
      </c>
      <c r="U627" s="83">
        <f>SUM(N627:T627)</f>
        <v>0</v>
      </c>
      <c r="V627" s="170" t="s">
        <v>50</v>
      </c>
      <c r="W627" s="207">
        <v>0</v>
      </c>
      <c r="X627" s="86">
        <v>0</v>
      </c>
      <c r="Y627" s="86">
        <v>0</v>
      </c>
      <c r="Z627" s="86">
        <v>0</v>
      </c>
      <c r="AA627" s="86">
        <v>0</v>
      </c>
      <c r="AB627" s="86">
        <v>0</v>
      </c>
      <c r="AC627" s="86">
        <v>0</v>
      </c>
      <c r="AD627" s="86">
        <v>0</v>
      </c>
      <c r="AE627" s="86">
        <v>0</v>
      </c>
      <c r="AF627" s="86">
        <v>0</v>
      </c>
      <c r="AG627" s="86">
        <v>0</v>
      </c>
      <c r="AH627" s="86">
        <v>0</v>
      </c>
      <c r="AI627" s="86">
        <v>0</v>
      </c>
      <c r="AJ627" s="86">
        <v>0</v>
      </c>
      <c r="AK627" s="207">
        <v>0</v>
      </c>
      <c r="AL627" s="207">
        <v>0</v>
      </c>
      <c r="AM627" s="207">
        <v>0</v>
      </c>
      <c r="AN627" s="207">
        <v>0</v>
      </c>
      <c r="AO627" s="207">
        <v>0</v>
      </c>
      <c r="AP627" s="207">
        <v>0</v>
      </c>
      <c r="AQ627" s="207">
        <v>0</v>
      </c>
      <c r="AR627" s="207">
        <v>0</v>
      </c>
      <c r="AS627" s="207">
        <v>0</v>
      </c>
      <c r="AT627" s="207">
        <v>0</v>
      </c>
      <c r="AU627" s="86">
        <v>0</v>
      </c>
      <c r="AV627" s="302"/>
    </row>
    <row r="628" spans="1:48">
      <c r="A628" s="591"/>
      <c r="B628" s="574"/>
      <c r="C628" s="656"/>
      <c r="D628" s="577"/>
      <c r="E628" s="570"/>
      <c r="F628" s="567"/>
      <c r="G628" s="567"/>
      <c r="H628" s="567"/>
      <c r="I628" s="567"/>
      <c r="J628" s="561"/>
      <c r="K628" s="561"/>
      <c r="L628" s="564"/>
      <c r="M628" s="564"/>
      <c r="N628" s="86">
        <v>0</v>
      </c>
      <c r="O628" s="86">
        <v>0</v>
      </c>
      <c r="P628" s="86">
        <v>0</v>
      </c>
      <c r="Q628" s="86">
        <v>0</v>
      </c>
      <c r="R628" s="123">
        <v>0</v>
      </c>
      <c r="S628" s="86">
        <v>0</v>
      </c>
      <c r="T628" s="86">
        <v>0</v>
      </c>
      <c r="U628" s="83">
        <f t="shared" si="295"/>
        <v>0</v>
      </c>
      <c r="V628" s="170" t="s">
        <v>51</v>
      </c>
      <c r="W628" s="207">
        <v>0</v>
      </c>
      <c r="X628" s="86">
        <v>0</v>
      </c>
      <c r="Y628" s="86">
        <v>0</v>
      </c>
      <c r="Z628" s="86">
        <v>0</v>
      </c>
      <c r="AA628" s="86">
        <v>0</v>
      </c>
      <c r="AB628" s="86">
        <v>0</v>
      </c>
      <c r="AC628" s="86">
        <v>0</v>
      </c>
      <c r="AD628" s="86">
        <v>0</v>
      </c>
      <c r="AE628" s="86">
        <v>0</v>
      </c>
      <c r="AF628" s="86">
        <v>0</v>
      </c>
      <c r="AG628" s="86">
        <v>0</v>
      </c>
      <c r="AH628" s="86">
        <v>0</v>
      </c>
      <c r="AI628" s="86">
        <v>0</v>
      </c>
      <c r="AJ628" s="86">
        <v>0</v>
      </c>
      <c r="AK628" s="207">
        <v>0</v>
      </c>
      <c r="AL628" s="207">
        <v>0</v>
      </c>
      <c r="AM628" s="207">
        <v>0</v>
      </c>
      <c r="AN628" s="207">
        <v>0</v>
      </c>
      <c r="AO628" s="207">
        <v>0</v>
      </c>
      <c r="AP628" s="207">
        <v>0</v>
      </c>
      <c r="AQ628" s="207">
        <v>0</v>
      </c>
      <c r="AR628" s="207">
        <v>0</v>
      </c>
      <c r="AS628" s="207">
        <v>0</v>
      </c>
      <c r="AT628" s="207">
        <v>0</v>
      </c>
      <c r="AU628" s="86">
        <v>0</v>
      </c>
      <c r="AV628" s="302"/>
    </row>
    <row r="629" spans="1:48">
      <c r="A629" s="591"/>
      <c r="B629" s="574"/>
      <c r="C629" s="656"/>
      <c r="D629" s="577"/>
      <c r="E629" s="570"/>
      <c r="F629" s="567"/>
      <c r="G629" s="567"/>
      <c r="H629" s="567"/>
      <c r="I629" s="567"/>
      <c r="J629" s="561"/>
      <c r="K629" s="561"/>
      <c r="L629" s="564"/>
      <c r="M629" s="564"/>
      <c r="N629" s="86">
        <v>0</v>
      </c>
      <c r="O629" s="86">
        <v>0</v>
      </c>
      <c r="P629" s="86">
        <v>0</v>
      </c>
      <c r="Q629" s="86">
        <v>0</v>
      </c>
      <c r="R629" s="123">
        <v>0</v>
      </c>
      <c r="S629" s="86">
        <v>0</v>
      </c>
      <c r="T629" s="86">
        <v>0</v>
      </c>
      <c r="U629" s="83">
        <f t="shared" si="295"/>
        <v>0</v>
      </c>
      <c r="V629" s="170" t="s">
        <v>52</v>
      </c>
      <c r="W629" s="207">
        <v>0</v>
      </c>
      <c r="X629" s="86">
        <v>0</v>
      </c>
      <c r="Y629" s="86">
        <v>0</v>
      </c>
      <c r="Z629" s="86">
        <v>0</v>
      </c>
      <c r="AA629" s="86">
        <v>0</v>
      </c>
      <c r="AB629" s="86">
        <v>0</v>
      </c>
      <c r="AC629" s="86">
        <v>0</v>
      </c>
      <c r="AD629" s="86">
        <v>0</v>
      </c>
      <c r="AE629" s="86">
        <v>0</v>
      </c>
      <c r="AF629" s="86">
        <v>0</v>
      </c>
      <c r="AG629" s="86">
        <v>0</v>
      </c>
      <c r="AH629" s="86">
        <v>0</v>
      </c>
      <c r="AI629" s="86">
        <v>0</v>
      </c>
      <c r="AJ629" s="86">
        <v>0</v>
      </c>
      <c r="AK629" s="207">
        <v>0</v>
      </c>
      <c r="AL629" s="207">
        <v>0</v>
      </c>
      <c r="AM629" s="207">
        <v>0</v>
      </c>
      <c r="AN629" s="207">
        <v>0</v>
      </c>
      <c r="AO629" s="207">
        <v>0</v>
      </c>
      <c r="AP629" s="207">
        <v>0</v>
      </c>
      <c r="AQ629" s="207">
        <v>0</v>
      </c>
      <c r="AR629" s="207">
        <v>0</v>
      </c>
      <c r="AS629" s="207">
        <v>0</v>
      </c>
      <c r="AT629" s="207">
        <v>0</v>
      </c>
      <c r="AU629" s="86">
        <v>0</v>
      </c>
      <c r="AV629" s="302"/>
    </row>
    <row r="630" spans="1:48">
      <c r="A630" s="592"/>
      <c r="B630" s="575"/>
      <c r="C630" s="656"/>
      <c r="D630" s="578"/>
      <c r="E630" s="571"/>
      <c r="F630" s="568"/>
      <c r="G630" s="568"/>
      <c r="H630" s="568"/>
      <c r="I630" s="568"/>
      <c r="J630" s="562"/>
      <c r="K630" s="562"/>
      <c r="L630" s="565"/>
      <c r="M630" s="565"/>
      <c r="N630" s="88">
        <f>SUM(N625:N629)</f>
        <v>0</v>
      </c>
      <c r="O630" s="88">
        <f t="shared" ref="O630:T630" si="296">SUM(O625:O629)</f>
        <v>0</v>
      </c>
      <c r="P630" s="88">
        <f t="shared" si="296"/>
        <v>0</v>
      </c>
      <c r="Q630" s="175">
        <f t="shared" si="296"/>
        <v>0</v>
      </c>
      <c r="R630" s="428">
        <f t="shared" si="296"/>
        <v>250</v>
      </c>
      <c r="S630" s="175">
        <f t="shared" si="296"/>
        <v>1.627165</v>
      </c>
      <c r="T630" s="175">
        <f t="shared" si="296"/>
        <v>1.627165</v>
      </c>
      <c r="U630" s="176">
        <f t="shared" si="295"/>
        <v>253.25432999999998</v>
      </c>
      <c r="V630" s="177" t="s">
        <v>11</v>
      </c>
      <c r="W630" s="193">
        <f t="shared" ref="W630:AU630" si="297">SUM(W625:W629)</f>
        <v>0</v>
      </c>
      <c r="X630" s="175">
        <f t="shared" si="297"/>
        <v>0</v>
      </c>
      <c r="Y630" s="175">
        <f t="shared" si="297"/>
        <v>0</v>
      </c>
      <c r="Z630" s="175">
        <f t="shared" si="297"/>
        <v>0</v>
      </c>
      <c r="AA630" s="175">
        <f t="shared" si="297"/>
        <v>0</v>
      </c>
      <c r="AB630" s="175">
        <f t="shared" si="297"/>
        <v>0</v>
      </c>
      <c r="AC630" s="175">
        <f t="shared" si="297"/>
        <v>0</v>
      </c>
      <c r="AD630" s="175">
        <f t="shared" si="297"/>
        <v>0</v>
      </c>
      <c r="AE630" s="175">
        <f t="shared" si="297"/>
        <v>0</v>
      </c>
      <c r="AF630" s="175">
        <f t="shared" si="297"/>
        <v>0</v>
      </c>
      <c r="AG630" s="175">
        <f t="shared" si="297"/>
        <v>0</v>
      </c>
      <c r="AH630" s="175">
        <f t="shared" si="297"/>
        <v>0</v>
      </c>
      <c r="AI630" s="175">
        <f t="shared" si="297"/>
        <v>0</v>
      </c>
      <c r="AJ630" s="175">
        <f t="shared" si="297"/>
        <v>0</v>
      </c>
      <c r="AK630" s="193">
        <f t="shared" si="297"/>
        <v>0</v>
      </c>
      <c r="AL630" s="193">
        <f t="shared" si="297"/>
        <v>0</v>
      </c>
      <c r="AM630" s="193">
        <f t="shared" si="297"/>
        <v>0</v>
      </c>
      <c r="AN630" s="193">
        <f t="shared" si="297"/>
        <v>0</v>
      </c>
      <c r="AO630" s="193">
        <f t="shared" si="297"/>
        <v>0</v>
      </c>
      <c r="AP630" s="193">
        <f t="shared" si="297"/>
        <v>0</v>
      </c>
      <c r="AQ630" s="193">
        <f t="shared" si="297"/>
        <v>0</v>
      </c>
      <c r="AR630" s="193">
        <f t="shared" si="297"/>
        <v>0</v>
      </c>
      <c r="AS630" s="193">
        <f t="shared" si="297"/>
        <v>0</v>
      </c>
      <c r="AT630" s="193">
        <f t="shared" si="297"/>
        <v>0</v>
      </c>
      <c r="AU630" s="175">
        <f t="shared" si="297"/>
        <v>0</v>
      </c>
      <c r="AV630" s="328"/>
    </row>
    <row r="631" spans="1:48" ht="15.75" hidden="1" customHeight="1">
      <c r="A631" s="179"/>
      <c r="B631" s="648" t="s">
        <v>685</v>
      </c>
      <c r="C631" s="649"/>
      <c r="D631" s="649"/>
      <c r="E631" s="649"/>
      <c r="F631" s="649"/>
      <c r="G631" s="649"/>
      <c r="H631" s="649"/>
      <c r="I631" s="649"/>
      <c r="J631" s="649"/>
      <c r="K631" s="649"/>
      <c r="L631" s="649"/>
      <c r="M631" s="649"/>
      <c r="N631" s="649"/>
      <c r="O631" s="649"/>
      <c r="P631" s="649"/>
      <c r="Q631" s="649"/>
      <c r="R631" s="649"/>
      <c r="S631" s="649"/>
      <c r="T631" s="649"/>
      <c r="U631" s="649"/>
      <c r="V631" s="649"/>
      <c r="W631" s="461"/>
      <c r="X631" s="461"/>
      <c r="Y631" s="461"/>
      <c r="Z631" s="461"/>
      <c r="AA631" s="461"/>
      <c r="AB631" s="461"/>
      <c r="AC631" s="461"/>
      <c r="AD631" s="461"/>
      <c r="AE631" s="461"/>
      <c r="AF631" s="461"/>
      <c r="AG631" s="461"/>
      <c r="AH631" s="461"/>
      <c r="AI631" s="461"/>
      <c r="AJ631" s="461"/>
      <c r="AK631" s="461"/>
      <c r="AL631" s="461"/>
      <c r="AM631" s="461"/>
      <c r="AN631" s="461"/>
      <c r="AO631" s="461"/>
      <c r="AP631" s="461"/>
      <c r="AQ631" s="461"/>
      <c r="AR631" s="461"/>
      <c r="AS631" s="461"/>
      <c r="AT631" s="461"/>
      <c r="AU631" s="461"/>
      <c r="AV631" s="462"/>
    </row>
    <row r="632" spans="1:48" ht="19.5" hidden="1" customHeight="1">
      <c r="A632" s="556" t="s">
        <v>628</v>
      </c>
      <c r="B632" s="557"/>
      <c r="C632" s="557"/>
      <c r="D632" s="557"/>
      <c r="E632" s="557"/>
      <c r="F632" s="557"/>
      <c r="G632" s="557"/>
      <c r="H632" s="557"/>
      <c r="I632" s="557"/>
      <c r="J632" s="557"/>
      <c r="K632" s="557"/>
      <c r="L632" s="557"/>
      <c r="M632" s="557"/>
      <c r="N632" s="557"/>
      <c r="O632" s="557"/>
      <c r="P632" s="557"/>
      <c r="Q632" s="557"/>
      <c r="R632" s="557"/>
      <c r="S632" s="557"/>
      <c r="T632" s="557"/>
      <c r="U632" s="557"/>
      <c r="V632" s="557"/>
      <c r="W632" s="558"/>
      <c r="X632" s="558"/>
      <c r="Y632" s="558"/>
      <c r="Z632" s="558"/>
      <c r="AA632" s="558"/>
      <c r="AB632" s="558"/>
      <c r="AC632" s="558"/>
      <c r="AD632" s="558"/>
      <c r="AE632" s="558"/>
      <c r="AF632" s="558"/>
      <c r="AG632" s="558"/>
      <c r="AH632" s="558"/>
      <c r="AI632" s="558"/>
      <c r="AJ632" s="558"/>
      <c r="AK632" s="558"/>
      <c r="AL632" s="558"/>
      <c r="AM632" s="558"/>
      <c r="AN632" s="558"/>
      <c r="AO632" s="558"/>
      <c r="AP632" s="558"/>
      <c r="AQ632" s="558"/>
      <c r="AR632" s="558"/>
      <c r="AS632" s="558"/>
      <c r="AT632" s="558"/>
      <c r="AU632" s="558"/>
      <c r="AV632" s="559"/>
    </row>
    <row r="633" spans="1:48" ht="15.75" customHeight="1">
      <c r="A633" s="584" t="s">
        <v>53</v>
      </c>
      <c r="B633" s="587" t="s">
        <v>686</v>
      </c>
      <c r="C633" s="656" t="s">
        <v>687</v>
      </c>
      <c r="D633" s="576" t="s">
        <v>630</v>
      </c>
      <c r="E633" s="569" t="s">
        <v>688</v>
      </c>
      <c r="F633" s="82" t="s">
        <v>18</v>
      </c>
      <c r="G633" s="82" t="s">
        <v>20</v>
      </c>
      <c r="H633" s="82" t="s">
        <v>297</v>
      </c>
      <c r="I633" s="82" t="s">
        <v>297</v>
      </c>
      <c r="J633" s="560">
        <v>2023</v>
      </c>
      <c r="K633" s="560">
        <v>2023</v>
      </c>
      <c r="L633" s="563">
        <v>26.587</v>
      </c>
      <c r="M633" s="563">
        <f>Q638+R638+S638+T638</f>
        <v>1768.6619400000002</v>
      </c>
      <c r="N633" s="83">
        <v>0</v>
      </c>
      <c r="O633" s="83">
        <v>0</v>
      </c>
      <c r="P633" s="83">
        <v>0</v>
      </c>
      <c r="Q633" s="83">
        <v>0</v>
      </c>
      <c r="R633" s="124">
        <v>0</v>
      </c>
      <c r="S633" s="83">
        <v>0</v>
      </c>
      <c r="T633" s="83">
        <v>0</v>
      </c>
      <c r="U633" s="83">
        <f>SUM(N633:T633)</f>
        <v>0</v>
      </c>
      <c r="V633" s="170" t="s">
        <v>3</v>
      </c>
      <c r="W633" s="192">
        <v>0</v>
      </c>
      <c r="X633" s="83">
        <v>0</v>
      </c>
      <c r="Y633" s="83">
        <v>0</v>
      </c>
      <c r="Z633" s="83">
        <v>0</v>
      </c>
      <c r="AA633" s="83">
        <v>0</v>
      </c>
      <c r="AB633" s="83">
        <v>0</v>
      </c>
      <c r="AC633" s="83">
        <v>0</v>
      </c>
      <c r="AD633" s="83">
        <v>0</v>
      </c>
      <c r="AE633" s="83">
        <v>0</v>
      </c>
      <c r="AF633" s="83">
        <v>0</v>
      </c>
      <c r="AG633" s="83">
        <v>0</v>
      </c>
      <c r="AH633" s="83">
        <v>0</v>
      </c>
      <c r="AI633" s="83">
        <v>0</v>
      </c>
      <c r="AJ633" s="83">
        <v>0</v>
      </c>
      <c r="AK633" s="192">
        <v>0</v>
      </c>
      <c r="AL633" s="192">
        <v>0</v>
      </c>
      <c r="AM633" s="192">
        <v>0</v>
      </c>
      <c r="AN633" s="192">
        <v>0</v>
      </c>
      <c r="AO633" s="192">
        <v>0</v>
      </c>
      <c r="AP633" s="192">
        <v>0</v>
      </c>
      <c r="AQ633" s="192">
        <v>0</v>
      </c>
      <c r="AR633" s="192">
        <v>0</v>
      </c>
      <c r="AS633" s="192">
        <v>0</v>
      </c>
      <c r="AT633" s="192">
        <v>0</v>
      </c>
      <c r="AU633" s="83">
        <v>0</v>
      </c>
      <c r="AV633" s="636" t="s">
        <v>997</v>
      </c>
    </row>
    <row r="634" spans="1:48" ht="15.75" customHeight="1">
      <c r="A634" s="585"/>
      <c r="B634" s="588"/>
      <c r="C634" s="656"/>
      <c r="D634" s="577"/>
      <c r="E634" s="570"/>
      <c r="F634" s="82" t="s">
        <v>19</v>
      </c>
      <c r="G634" s="82" t="s">
        <v>22</v>
      </c>
      <c r="H634" s="82" t="s">
        <v>297</v>
      </c>
      <c r="I634" s="82" t="s">
        <v>297</v>
      </c>
      <c r="J634" s="561"/>
      <c r="K634" s="561"/>
      <c r="L634" s="564"/>
      <c r="M634" s="564"/>
      <c r="N634" s="9">
        <v>0</v>
      </c>
      <c r="O634" s="9">
        <v>0</v>
      </c>
      <c r="P634" s="9">
        <v>0.70747000000000004</v>
      </c>
      <c r="Q634" s="83">
        <v>1.63245</v>
      </c>
      <c r="R634" s="124">
        <v>0</v>
      </c>
      <c r="S634" s="83">
        <v>0</v>
      </c>
      <c r="T634" s="83">
        <v>0</v>
      </c>
      <c r="U634" s="83">
        <f t="shared" ref="U634:U638" si="298">SUM(N634:T634)</f>
        <v>2.3399200000000002</v>
      </c>
      <c r="V634" s="171" t="s">
        <v>8</v>
      </c>
      <c r="W634" s="192">
        <v>1632.45</v>
      </c>
      <c r="X634" s="83">
        <v>0</v>
      </c>
      <c r="Y634" s="83">
        <v>0</v>
      </c>
      <c r="Z634" s="83">
        <v>0</v>
      </c>
      <c r="AA634" s="83">
        <v>0</v>
      </c>
      <c r="AB634" s="83">
        <v>0</v>
      </c>
      <c r="AC634" s="83">
        <v>0</v>
      </c>
      <c r="AD634" s="83">
        <v>0</v>
      </c>
      <c r="AE634" s="83">
        <v>0</v>
      </c>
      <c r="AF634" s="83">
        <v>0</v>
      </c>
      <c r="AG634" s="83">
        <v>0</v>
      </c>
      <c r="AH634" s="83">
        <v>0</v>
      </c>
      <c r="AI634" s="83">
        <v>0</v>
      </c>
      <c r="AJ634" s="83">
        <v>0</v>
      </c>
      <c r="AK634" s="192">
        <v>0</v>
      </c>
      <c r="AL634" s="192">
        <v>0</v>
      </c>
      <c r="AM634" s="192">
        <v>0</v>
      </c>
      <c r="AN634" s="192">
        <v>0</v>
      </c>
      <c r="AO634" s="192">
        <v>0</v>
      </c>
      <c r="AP634" s="192">
        <v>0</v>
      </c>
      <c r="AQ634" s="192">
        <v>0</v>
      </c>
      <c r="AR634" s="192">
        <v>0</v>
      </c>
      <c r="AS634" s="192">
        <v>0</v>
      </c>
      <c r="AT634" s="192">
        <v>0</v>
      </c>
      <c r="AU634" s="83">
        <v>0</v>
      </c>
      <c r="AV634" s="637"/>
    </row>
    <row r="635" spans="1:48" ht="21.75" customHeight="1">
      <c r="A635" s="585"/>
      <c r="B635" s="588"/>
      <c r="C635" s="656"/>
      <c r="D635" s="577"/>
      <c r="E635" s="570"/>
      <c r="F635" s="566" t="s">
        <v>39</v>
      </c>
      <c r="G635" s="566" t="s">
        <v>21</v>
      </c>
      <c r="H635" s="593">
        <v>1200</v>
      </c>
      <c r="I635" s="593">
        <v>2400</v>
      </c>
      <c r="J635" s="561"/>
      <c r="K635" s="561"/>
      <c r="L635" s="564"/>
      <c r="M635" s="564"/>
      <c r="N635" s="83">
        <v>0</v>
      </c>
      <c r="O635" s="83">
        <v>0</v>
      </c>
      <c r="P635" s="83">
        <v>0</v>
      </c>
      <c r="Q635" s="83">
        <v>0</v>
      </c>
      <c r="R635" s="124">
        <v>1753.38</v>
      </c>
      <c r="S635" s="83">
        <v>1.16892</v>
      </c>
      <c r="T635" s="83">
        <v>12.48057</v>
      </c>
      <c r="U635" s="83">
        <f>SUM(N635:T635)</f>
        <v>1767.0294900000001</v>
      </c>
      <c r="V635" s="170" t="s">
        <v>50</v>
      </c>
      <c r="W635" s="192">
        <v>0</v>
      </c>
      <c r="X635" s="83">
        <v>0</v>
      </c>
      <c r="Y635" s="83">
        <v>0</v>
      </c>
      <c r="Z635" s="83">
        <v>0</v>
      </c>
      <c r="AA635" s="83">
        <v>0</v>
      </c>
      <c r="AB635" s="83">
        <v>0</v>
      </c>
      <c r="AC635" s="83">
        <v>0</v>
      </c>
      <c r="AD635" s="83">
        <v>0</v>
      </c>
      <c r="AE635" s="83">
        <v>0</v>
      </c>
      <c r="AF635" s="83">
        <v>0</v>
      </c>
      <c r="AG635" s="83">
        <v>0</v>
      </c>
      <c r="AH635" s="83">
        <v>0</v>
      </c>
      <c r="AI635" s="83">
        <v>0</v>
      </c>
      <c r="AJ635" s="83">
        <v>0</v>
      </c>
      <c r="AK635" s="192">
        <v>0</v>
      </c>
      <c r="AL635" s="192">
        <v>0</v>
      </c>
      <c r="AM635" s="192">
        <v>0</v>
      </c>
      <c r="AN635" s="192">
        <v>0</v>
      </c>
      <c r="AO635" s="192">
        <v>0</v>
      </c>
      <c r="AP635" s="192">
        <v>0</v>
      </c>
      <c r="AQ635" s="192">
        <v>0</v>
      </c>
      <c r="AR635" s="192">
        <v>0</v>
      </c>
      <c r="AS635" s="192">
        <v>0</v>
      </c>
      <c r="AT635" s="192">
        <v>0</v>
      </c>
      <c r="AU635" s="83">
        <v>0</v>
      </c>
      <c r="AV635" s="637"/>
    </row>
    <row r="636" spans="1:48">
      <c r="A636" s="585"/>
      <c r="B636" s="588"/>
      <c r="C636" s="656"/>
      <c r="D636" s="577"/>
      <c r="E636" s="570"/>
      <c r="F636" s="567"/>
      <c r="G636" s="567"/>
      <c r="H636" s="594"/>
      <c r="I636" s="594"/>
      <c r="J636" s="561"/>
      <c r="K636" s="561"/>
      <c r="L636" s="564"/>
      <c r="M636" s="564"/>
      <c r="N636" s="83">
        <v>0</v>
      </c>
      <c r="O636" s="83">
        <v>0</v>
      </c>
      <c r="P636" s="83">
        <v>0</v>
      </c>
      <c r="Q636" s="83">
        <v>0</v>
      </c>
      <c r="R636" s="124">
        <v>0</v>
      </c>
      <c r="S636" s="83">
        <v>0</v>
      </c>
      <c r="T636" s="83">
        <v>0</v>
      </c>
      <c r="U636" s="83">
        <f t="shared" si="298"/>
        <v>0</v>
      </c>
      <c r="V636" s="170" t="s">
        <v>51</v>
      </c>
      <c r="W636" s="192">
        <v>0</v>
      </c>
      <c r="X636" s="83">
        <v>0</v>
      </c>
      <c r="Y636" s="83">
        <v>0</v>
      </c>
      <c r="Z636" s="83">
        <v>0</v>
      </c>
      <c r="AA636" s="83">
        <v>0</v>
      </c>
      <c r="AB636" s="83">
        <v>0</v>
      </c>
      <c r="AC636" s="83">
        <v>0</v>
      </c>
      <c r="AD636" s="83">
        <v>0</v>
      </c>
      <c r="AE636" s="83">
        <v>0</v>
      </c>
      <c r="AF636" s="83">
        <v>0</v>
      </c>
      <c r="AG636" s="83">
        <v>0</v>
      </c>
      <c r="AH636" s="83">
        <v>0</v>
      </c>
      <c r="AI636" s="83">
        <v>0</v>
      </c>
      <c r="AJ636" s="83">
        <v>0</v>
      </c>
      <c r="AK636" s="192">
        <v>0</v>
      </c>
      <c r="AL636" s="192">
        <v>0</v>
      </c>
      <c r="AM636" s="192">
        <v>0</v>
      </c>
      <c r="AN636" s="192">
        <v>0</v>
      </c>
      <c r="AO636" s="192">
        <v>0</v>
      </c>
      <c r="AP636" s="192">
        <v>0</v>
      </c>
      <c r="AQ636" s="192">
        <v>0</v>
      </c>
      <c r="AR636" s="192">
        <v>0</v>
      </c>
      <c r="AS636" s="192">
        <v>0</v>
      </c>
      <c r="AT636" s="192">
        <v>0</v>
      </c>
      <c r="AU636" s="83">
        <v>0</v>
      </c>
      <c r="AV636" s="637"/>
    </row>
    <row r="637" spans="1:48">
      <c r="A637" s="585"/>
      <c r="B637" s="588"/>
      <c r="C637" s="656"/>
      <c r="D637" s="577"/>
      <c r="E637" s="570"/>
      <c r="F637" s="567"/>
      <c r="G637" s="567"/>
      <c r="H637" s="594"/>
      <c r="I637" s="594"/>
      <c r="J637" s="561"/>
      <c r="K637" s="561"/>
      <c r="L637" s="564"/>
      <c r="M637" s="564"/>
      <c r="N637" s="83">
        <v>0</v>
      </c>
      <c r="O637" s="83">
        <v>0</v>
      </c>
      <c r="P637" s="83">
        <v>0</v>
      </c>
      <c r="Q637" s="83">
        <v>0</v>
      </c>
      <c r="R637" s="124">
        <v>0</v>
      </c>
      <c r="S637" s="83">
        <v>0</v>
      </c>
      <c r="T637" s="83">
        <v>0</v>
      </c>
      <c r="U637" s="83">
        <f t="shared" si="298"/>
        <v>0</v>
      </c>
      <c r="V637" s="170" t="s">
        <v>52</v>
      </c>
      <c r="W637" s="192">
        <v>0</v>
      </c>
      <c r="X637" s="83">
        <v>0</v>
      </c>
      <c r="Y637" s="83">
        <v>0</v>
      </c>
      <c r="Z637" s="83">
        <v>0</v>
      </c>
      <c r="AA637" s="83">
        <v>0</v>
      </c>
      <c r="AB637" s="83">
        <v>0</v>
      </c>
      <c r="AC637" s="83">
        <v>0</v>
      </c>
      <c r="AD637" s="83">
        <v>0</v>
      </c>
      <c r="AE637" s="83">
        <v>0</v>
      </c>
      <c r="AF637" s="83">
        <v>0</v>
      </c>
      <c r="AG637" s="83">
        <v>0</v>
      </c>
      <c r="AH637" s="83">
        <v>0</v>
      </c>
      <c r="AI637" s="83">
        <v>0</v>
      </c>
      <c r="AJ637" s="83">
        <v>0</v>
      </c>
      <c r="AK637" s="192">
        <v>0</v>
      </c>
      <c r="AL637" s="192">
        <v>0</v>
      </c>
      <c r="AM637" s="192">
        <v>0</v>
      </c>
      <c r="AN637" s="192">
        <v>0</v>
      </c>
      <c r="AO637" s="192">
        <v>0</v>
      </c>
      <c r="AP637" s="192">
        <v>0</v>
      </c>
      <c r="AQ637" s="192">
        <v>0</v>
      </c>
      <c r="AR637" s="192">
        <v>0</v>
      </c>
      <c r="AS637" s="192">
        <v>0</v>
      </c>
      <c r="AT637" s="192">
        <v>0</v>
      </c>
      <c r="AU637" s="83">
        <v>0</v>
      </c>
      <c r="AV637" s="638"/>
    </row>
    <row r="638" spans="1:48">
      <c r="A638" s="585"/>
      <c r="B638" s="589"/>
      <c r="C638" s="656"/>
      <c r="D638" s="578"/>
      <c r="E638" s="571"/>
      <c r="F638" s="568"/>
      <c r="G638" s="568"/>
      <c r="H638" s="595"/>
      <c r="I638" s="595"/>
      <c r="J638" s="562"/>
      <c r="K638" s="562"/>
      <c r="L638" s="565"/>
      <c r="M638" s="565"/>
      <c r="N638" s="88">
        <f>SUM(N633:N637)</f>
        <v>0</v>
      </c>
      <c r="O638" s="88">
        <f t="shared" ref="O638:T638" si="299">SUM(O633:O637)</f>
        <v>0</v>
      </c>
      <c r="P638" s="88">
        <f t="shared" si="299"/>
        <v>0.70747000000000004</v>
      </c>
      <c r="Q638" s="175">
        <f t="shared" si="299"/>
        <v>1.63245</v>
      </c>
      <c r="R638" s="428">
        <f t="shared" si="299"/>
        <v>1753.38</v>
      </c>
      <c r="S638" s="175">
        <f t="shared" si="299"/>
        <v>1.16892</v>
      </c>
      <c r="T638" s="175">
        <f t="shared" si="299"/>
        <v>12.48057</v>
      </c>
      <c r="U638" s="176">
        <f t="shared" si="298"/>
        <v>1769.36941</v>
      </c>
      <c r="V638" s="177" t="s">
        <v>11</v>
      </c>
      <c r="W638" s="193">
        <f t="shared" ref="W638:AU638" si="300">SUM(W633:W637)</f>
        <v>1632.45</v>
      </c>
      <c r="X638" s="175">
        <f t="shared" si="300"/>
        <v>0</v>
      </c>
      <c r="Y638" s="175">
        <f t="shared" si="300"/>
        <v>0</v>
      </c>
      <c r="Z638" s="175">
        <f t="shared" si="300"/>
        <v>0</v>
      </c>
      <c r="AA638" s="175">
        <f t="shared" si="300"/>
        <v>0</v>
      </c>
      <c r="AB638" s="175">
        <f t="shared" si="300"/>
        <v>0</v>
      </c>
      <c r="AC638" s="175">
        <f t="shared" si="300"/>
        <v>0</v>
      </c>
      <c r="AD638" s="175">
        <f t="shared" si="300"/>
        <v>0</v>
      </c>
      <c r="AE638" s="175">
        <f t="shared" si="300"/>
        <v>0</v>
      </c>
      <c r="AF638" s="175">
        <f t="shared" si="300"/>
        <v>0</v>
      </c>
      <c r="AG638" s="175">
        <f t="shared" si="300"/>
        <v>0</v>
      </c>
      <c r="AH638" s="175">
        <f t="shared" si="300"/>
        <v>0</v>
      </c>
      <c r="AI638" s="175">
        <f t="shared" si="300"/>
        <v>0</v>
      </c>
      <c r="AJ638" s="175">
        <f t="shared" si="300"/>
        <v>0</v>
      </c>
      <c r="AK638" s="193">
        <f t="shared" si="300"/>
        <v>0</v>
      </c>
      <c r="AL638" s="193">
        <f t="shared" si="300"/>
        <v>0</v>
      </c>
      <c r="AM638" s="193">
        <f t="shared" si="300"/>
        <v>0</v>
      </c>
      <c r="AN638" s="193">
        <f t="shared" si="300"/>
        <v>0</v>
      </c>
      <c r="AO638" s="193">
        <f t="shared" si="300"/>
        <v>0</v>
      </c>
      <c r="AP638" s="193">
        <f t="shared" si="300"/>
        <v>0</v>
      </c>
      <c r="AQ638" s="193">
        <f t="shared" si="300"/>
        <v>0</v>
      </c>
      <c r="AR638" s="193">
        <f t="shared" si="300"/>
        <v>0</v>
      </c>
      <c r="AS638" s="193">
        <f t="shared" si="300"/>
        <v>0</v>
      </c>
      <c r="AT638" s="193">
        <f t="shared" si="300"/>
        <v>0</v>
      </c>
      <c r="AU638" s="175">
        <f t="shared" si="300"/>
        <v>0</v>
      </c>
      <c r="AV638" s="328"/>
    </row>
    <row r="639" spans="1:48" ht="15.75" customHeight="1">
      <c r="A639" s="585"/>
      <c r="B639" s="587" t="s">
        <v>689</v>
      </c>
      <c r="C639" s="656" t="s">
        <v>921</v>
      </c>
      <c r="D639" s="576" t="s">
        <v>630</v>
      </c>
      <c r="E639" s="569" t="s">
        <v>691</v>
      </c>
      <c r="F639" s="82" t="s">
        <v>18</v>
      </c>
      <c r="G639" s="82" t="s">
        <v>20</v>
      </c>
      <c r="H639" s="82" t="s">
        <v>297</v>
      </c>
      <c r="I639" s="82" t="s">
        <v>297</v>
      </c>
      <c r="J639" s="560">
        <v>2020</v>
      </c>
      <c r="K639" s="560">
        <v>2022</v>
      </c>
      <c r="L639" s="563">
        <v>67.540999999999997</v>
      </c>
      <c r="M639" s="563">
        <f>Q645+R645+S645+T645</f>
        <v>16543.455799999996</v>
      </c>
      <c r="N639" s="83">
        <v>0</v>
      </c>
      <c r="O639" s="83">
        <v>0</v>
      </c>
      <c r="P639" s="83">
        <v>0</v>
      </c>
      <c r="Q639" s="83">
        <v>0</v>
      </c>
      <c r="R639" s="124">
        <v>0</v>
      </c>
      <c r="S639" s="83">
        <v>0</v>
      </c>
      <c r="T639" s="83">
        <v>0</v>
      </c>
      <c r="U639" s="83">
        <f>SUM(N639:T639)</f>
        <v>0</v>
      </c>
      <c r="V639" s="170" t="s">
        <v>3</v>
      </c>
      <c r="W639" s="192">
        <v>0</v>
      </c>
      <c r="X639" s="83">
        <v>0</v>
      </c>
      <c r="Y639" s="83">
        <v>0</v>
      </c>
      <c r="Z639" s="83">
        <v>0</v>
      </c>
      <c r="AA639" s="83">
        <v>0</v>
      </c>
      <c r="AB639" s="83">
        <v>0</v>
      </c>
      <c r="AC639" s="83">
        <v>0</v>
      </c>
      <c r="AD639" s="83">
        <v>0</v>
      </c>
      <c r="AE639" s="83">
        <v>0</v>
      </c>
      <c r="AF639" s="83">
        <v>0</v>
      </c>
      <c r="AG639" s="83">
        <v>0</v>
      </c>
      <c r="AH639" s="83">
        <v>0</v>
      </c>
      <c r="AI639" s="83">
        <v>0</v>
      </c>
      <c r="AJ639" s="83">
        <v>0</v>
      </c>
      <c r="AK639" s="192">
        <v>0</v>
      </c>
      <c r="AL639" s="192">
        <v>0</v>
      </c>
      <c r="AM639" s="192">
        <v>0</v>
      </c>
      <c r="AN639" s="192">
        <v>0</v>
      </c>
      <c r="AO639" s="192">
        <v>0</v>
      </c>
      <c r="AP639" s="192">
        <v>0</v>
      </c>
      <c r="AQ639" s="192">
        <v>0</v>
      </c>
      <c r="AR639" s="192">
        <v>0</v>
      </c>
      <c r="AS639" s="192">
        <v>0</v>
      </c>
      <c r="AT639" s="192">
        <v>0</v>
      </c>
      <c r="AU639" s="83">
        <v>0</v>
      </c>
      <c r="AV639" s="636" t="s">
        <v>997</v>
      </c>
    </row>
    <row r="640" spans="1:48" ht="15.75" customHeight="1">
      <c r="A640" s="585"/>
      <c r="B640" s="588"/>
      <c r="C640" s="656"/>
      <c r="D640" s="577"/>
      <c r="E640" s="570"/>
      <c r="F640" s="82" t="s">
        <v>19</v>
      </c>
      <c r="G640" s="82" t="s">
        <v>22</v>
      </c>
      <c r="H640" s="82" t="s">
        <v>297</v>
      </c>
      <c r="I640" s="82" t="s">
        <v>297</v>
      </c>
      <c r="J640" s="561"/>
      <c r="K640" s="561"/>
      <c r="L640" s="564"/>
      <c r="M640" s="564"/>
      <c r="N640" s="9">
        <v>0</v>
      </c>
      <c r="O640" s="9">
        <v>0</v>
      </c>
      <c r="P640" s="9">
        <v>6.7500000000000004E-2</v>
      </c>
      <c r="Q640" s="83">
        <v>27.314299999999999</v>
      </c>
      <c r="R640" s="124">
        <v>0</v>
      </c>
      <c r="S640" s="83">
        <v>0</v>
      </c>
      <c r="T640" s="83">
        <v>0</v>
      </c>
      <c r="U640" s="83">
        <f t="shared" ref="U640:U644" si="301">SUM(N640:T640)</f>
        <v>27.381799999999998</v>
      </c>
      <c r="V640" s="171" t="s">
        <v>8</v>
      </c>
      <c r="W640" s="192">
        <v>27314.3</v>
      </c>
      <c r="X640" s="83">
        <v>0</v>
      </c>
      <c r="Y640" s="83">
        <v>0</v>
      </c>
      <c r="Z640" s="83">
        <v>0</v>
      </c>
      <c r="AA640" s="83">
        <v>0</v>
      </c>
      <c r="AB640" s="83">
        <v>0</v>
      </c>
      <c r="AC640" s="83">
        <v>0</v>
      </c>
      <c r="AD640" s="83">
        <v>0</v>
      </c>
      <c r="AE640" s="83">
        <v>0</v>
      </c>
      <c r="AF640" s="83">
        <v>0</v>
      </c>
      <c r="AG640" s="83">
        <v>0</v>
      </c>
      <c r="AH640" s="83">
        <v>0</v>
      </c>
      <c r="AI640" s="83">
        <v>0</v>
      </c>
      <c r="AJ640" s="83">
        <v>0</v>
      </c>
      <c r="AK640" s="192">
        <v>0</v>
      </c>
      <c r="AL640" s="192">
        <v>0</v>
      </c>
      <c r="AM640" s="192">
        <v>0</v>
      </c>
      <c r="AN640" s="192">
        <v>0</v>
      </c>
      <c r="AO640" s="192">
        <v>0</v>
      </c>
      <c r="AP640" s="192">
        <v>0</v>
      </c>
      <c r="AQ640" s="192">
        <v>0</v>
      </c>
      <c r="AR640" s="192">
        <v>0</v>
      </c>
      <c r="AS640" s="192">
        <v>0</v>
      </c>
      <c r="AT640" s="192">
        <v>0</v>
      </c>
      <c r="AU640" s="83">
        <v>0</v>
      </c>
      <c r="AV640" s="637"/>
    </row>
    <row r="641" spans="1:48" ht="22.5" customHeight="1">
      <c r="A641" s="585"/>
      <c r="B641" s="588"/>
      <c r="C641" s="656"/>
      <c r="D641" s="577"/>
      <c r="E641" s="570"/>
      <c r="F641" s="566" t="s">
        <v>39</v>
      </c>
      <c r="G641" s="566" t="s">
        <v>21</v>
      </c>
      <c r="H641" s="593">
        <v>150000</v>
      </c>
      <c r="I641" s="593">
        <v>250000</v>
      </c>
      <c r="J641" s="561"/>
      <c r="K641" s="561"/>
      <c r="L641" s="564"/>
      <c r="M641" s="564"/>
      <c r="N641" s="83">
        <v>0</v>
      </c>
      <c r="O641" s="83">
        <v>0</v>
      </c>
      <c r="P641" s="83">
        <v>0</v>
      </c>
      <c r="Q641" s="83">
        <v>0</v>
      </c>
      <c r="R641" s="124">
        <v>16509</v>
      </c>
      <c r="S641" s="83">
        <v>0.8</v>
      </c>
      <c r="T641" s="83">
        <v>6.3414999999999999</v>
      </c>
      <c r="U641" s="83">
        <f>SUM(N641:T641)</f>
        <v>16516.141499999998</v>
      </c>
      <c r="V641" s="170" t="s">
        <v>50</v>
      </c>
      <c r="W641" s="192">
        <v>0</v>
      </c>
      <c r="X641" s="83">
        <f>X642</f>
        <v>703.1</v>
      </c>
      <c r="Y641" s="83">
        <f t="shared" ref="Y641:AG641" si="302">Y642</f>
        <v>0</v>
      </c>
      <c r="Z641" s="83">
        <f t="shared" si="302"/>
        <v>0</v>
      </c>
      <c r="AA641" s="83">
        <f t="shared" si="302"/>
        <v>0</v>
      </c>
      <c r="AB641" s="83">
        <f t="shared" si="302"/>
        <v>0</v>
      </c>
      <c r="AC641" s="83">
        <f t="shared" si="302"/>
        <v>0</v>
      </c>
      <c r="AD641" s="83">
        <f t="shared" si="302"/>
        <v>0</v>
      </c>
      <c r="AE641" s="83">
        <f t="shared" si="302"/>
        <v>0</v>
      </c>
      <c r="AF641" s="83">
        <f t="shared" si="302"/>
        <v>0</v>
      </c>
      <c r="AG641" s="83">
        <f t="shared" si="302"/>
        <v>703.1</v>
      </c>
      <c r="AH641" s="83">
        <v>0</v>
      </c>
      <c r="AI641" s="83">
        <v>0</v>
      </c>
      <c r="AJ641" s="83">
        <v>0</v>
      </c>
      <c r="AK641" s="192">
        <v>0</v>
      </c>
      <c r="AL641" s="192">
        <v>0</v>
      </c>
      <c r="AM641" s="192">
        <v>0</v>
      </c>
      <c r="AN641" s="192">
        <v>0</v>
      </c>
      <c r="AO641" s="192">
        <v>0</v>
      </c>
      <c r="AP641" s="192">
        <v>0</v>
      </c>
      <c r="AQ641" s="192">
        <v>0</v>
      </c>
      <c r="AR641" s="192">
        <v>0</v>
      </c>
      <c r="AS641" s="192">
        <v>0</v>
      </c>
      <c r="AT641" s="192">
        <v>0</v>
      </c>
      <c r="AU641" s="83">
        <v>0</v>
      </c>
      <c r="AV641" s="637"/>
    </row>
    <row r="642" spans="1:48" s="387" customFormat="1" ht="22.5" hidden="1" customHeight="1">
      <c r="A642" s="585"/>
      <c r="B642" s="588"/>
      <c r="C642" s="656"/>
      <c r="D642" s="577"/>
      <c r="E642" s="570"/>
      <c r="F642" s="567"/>
      <c r="G642" s="567"/>
      <c r="H642" s="594"/>
      <c r="I642" s="594"/>
      <c r="J642" s="561"/>
      <c r="K642" s="561"/>
      <c r="L642" s="564"/>
      <c r="M642" s="564"/>
      <c r="N642" s="380"/>
      <c r="O642" s="380"/>
      <c r="P642" s="380"/>
      <c r="Q642" s="380"/>
      <c r="R642" s="430"/>
      <c r="S642" s="380"/>
      <c r="T642" s="380"/>
      <c r="U642" s="380"/>
      <c r="V642" s="392" t="s">
        <v>1082</v>
      </c>
      <c r="W642" s="393"/>
      <c r="X642" s="380">
        <v>703.1</v>
      </c>
      <c r="Y642" s="380"/>
      <c r="Z642" s="380"/>
      <c r="AA642" s="380"/>
      <c r="AB642" s="380"/>
      <c r="AC642" s="380"/>
      <c r="AD642" s="380"/>
      <c r="AE642" s="380"/>
      <c r="AF642" s="380"/>
      <c r="AG642" s="380">
        <v>703.1</v>
      </c>
      <c r="AH642" s="380"/>
      <c r="AI642" s="380"/>
      <c r="AJ642" s="380"/>
      <c r="AK642" s="393"/>
      <c r="AL642" s="393"/>
      <c r="AM642" s="393"/>
      <c r="AN642" s="393"/>
      <c r="AO642" s="393"/>
      <c r="AP642" s="393"/>
      <c r="AQ642" s="393"/>
      <c r="AR642" s="393"/>
      <c r="AS642" s="393"/>
      <c r="AT642" s="393"/>
      <c r="AU642" s="380"/>
      <c r="AV642" s="637"/>
    </row>
    <row r="643" spans="1:48">
      <c r="A643" s="585"/>
      <c r="B643" s="588"/>
      <c r="C643" s="656"/>
      <c r="D643" s="577"/>
      <c r="E643" s="570"/>
      <c r="F643" s="567"/>
      <c r="G643" s="567"/>
      <c r="H643" s="594"/>
      <c r="I643" s="594"/>
      <c r="J643" s="561"/>
      <c r="K643" s="561"/>
      <c r="L643" s="564"/>
      <c r="M643" s="564"/>
      <c r="N643" s="83">
        <v>0</v>
      </c>
      <c r="O643" s="83">
        <v>0</v>
      </c>
      <c r="P643" s="83">
        <v>0</v>
      </c>
      <c r="Q643" s="83">
        <v>0</v>
      </c>
      <c r="R643" s="124">
        <v>0</v>
      </c>
      <c r="S643" s="83">
        <v>0</v>
      </c>
      <c r="T643" s="83">
        <v>0</v>
      </c>
      <c r="U643" s="83">
        <f t="shared" si="301"/>
        <v>0</v>
      </c>
      <c r="V643" s="170" t="s">
        <v>51</v>
      </c>
      <c r="W643" s="192">
        <v>0</v>
      </c>
      <c r="X643" s="83">
        <v>0</v>
      </c>
      <c r="Y643" s="83">
        <v>0</v>
      </c>
      <c r="Z643" s="83">
        <v>0</v>
      </c>
      <c r="AA643" s="83">
        <v>0</v>
      </c>
      <c r="AB643" s="83">
        <v>0</v>
      </c>
      <c r="AC643" s="83">
        <v>0</v>
      </c>
      <c r="AD643" s="83">
        <v>0</v>
      </c>
      <c r="AE643" s="83">
        <v>0</v>
      </c>
      <c r="AF643" s="83">
        <v>0</v>
      </c>
      <c r="AG643" s="83">
        <v>0</v>
      </c>
      <c r="AH643" s="83">
        <v>0</v>
      </c>
      <c r="AI643" s="83">
        <v>0</v>
      </c>
      <c r="AJ643" s="83">
        <v>0</v>
      </c>
      <c r="AK643" s="192">
        <v>0</v>
      </c>
      <c r="AL643" s="192">
        <v>0</v>
      </c>
      <c r="AM643" s="192">
        <v>0</v>
      </c>
      <c r="AN643" s="192">
        <v>0</v>
      </c>
      <c r="AO643" s="192">
        <v>0</v>
      </c>
      <c r="AP643" s="192">
        <v>0</v>
      </c>
      <c r="AQ643" s="192">
        <v>0</v>
      </c>
      <c r="AR643" s="192">
        <v>0</v>
      </c>
      <c r="AS643" s="192">
        <v>0</v>
      </c>
      <c r="AT643" s="192">
        <v>0</v>
      </c>
      <c r="AU643" s="83">
        <v>0</v>
      </c>
      <c r="AV643" s="637"/>
    </row>
    <row r="644" spans="1:48">
      <c r="A644" s="585"/>
      <c r="B644" s="588"/>
      <c r="C644" s="656"/>
      <c r="D644" s="577"/>
      <c r="E644" s="570"/>
      <c r="F644" s="567"/>
      <c r="G644" s="567"/>
      <c r="H644" s="594"/>
      <c r="I644" s="594"/>
      <c r="J644" s="561"/>
      <c r="K644" s="561"/>
      <c r="L644" s="564"/>
      <c r="M644" s="564"/>
      <c r="N644" s="83">
        <v>0</v>
      </c>
      <c r="O644" s="83">
        <v>0</v>
      </c>
      <c r="P644" s="83">
        <v>0</v>
      </c>
      <c r="Q644" s="83">
        <v>0</v>
      </c>
      <c r="R644" s="124">
        <v>0</v>
      </c>
      <c r="S644" s="83">
        <v>0</v>
      </c>
      <c r="T644" s="83">
        <v>0</v>
      </c>
      <c r="U644" s="83">
        <f t="shared" si="301"/>
        <v>0</v>
      </c>
      <c r="V644" s="170" t="s">
        <v>52</v>
      </c>
      <c r="W644" s="192">
        <v>0</v>
      </c>
      <c r="X644" s="83">
        <v>0</v>
      </c>
      <c r="Y644" s="83">
        <v>0</v>
      </c>
      <c r="Z644" s="83">
        <v>0</v>
      </c>
      <c r="AA644" s="83">
        <v>0</v>
      </c>
      <c r="AB644" s="83">
        <v>0</v>
      </c>
      <c r="AC644" s="83">
        <v>0</v>
      </c>
      <c r="AD644" s="83">
        <v>0</v>
      </c>
      <c r="AE644" s="83">
        <v>0</v>
      </c>
      <c r="AF644" s="83">
        <v>0</v>
      </c>
      <c r="AG644" s="83">
        <v>0</v>
      </c>
      <c r="AH644" s="83">
        <v>0</v>
      </c>
      <c r="AI644" s="83">
        <v>0</v>
      </c>
      <c r="AJ644" s="83">
        <v>0</v>
      </c>
      <c r="AK644" s="192">
        <v>0</v>
      </c>
      <c r="AL644" s="192">
        <v>0</v>
      </c>
      <c r="AM644" s="192">
        <v>0</v>
      </c>
      <c r="AN644" s="192">
        <v>0</v>
      </c>
      <c r="AO644" s="192">
        <v>0</v>
      </c>
      <c r="AP644" s="192">
        <v>0</v>
      </c>
      <c r="AQ644" s="192">
        <v>0</v>
      </c>
      <c r="AR644" s="192">
        <v>0</v>
      </c>
      <c r="AS644" s="192">
        <v>0</v>
      </c>
      <c r="AT644" s="192">
        <v>0</v>
      </c>
      <c r="AU644" s="83">
        <v>0</v>
      </c>
      <c r="AV644" s="638"/>
    </row>
    <row r="645" spans="1:48">
      <c r="A645" s="585"/>
      <c r="B645" s="589"/>
      <c r="C645" s="656"/>
      <c r="D645" s="578"/>
      <c r="E645" s="571"/>
      <c r="F645" s="568"/>
      <c r="G645" s="568"/>
      <c r="H645" s="595"/>
      <c r="I645" s="595"/>
      <c r="J645" s="562"/>
      <c r="K645" s="562"/>
      <c r="L645" s="565"/>
      <c r="M645" s="565"/>
      <c r="N645" s="88">
        <f>SUM(N639:N644)</f>
        <v>0</v>
      </c>
      <c r="O645" s="88">
        <f t="shared" ref="O645:T645" si="303">SUM(O639:O644)</f>
        <v>0</v>
      </c>
      <c r="P645" s="88">
        <f t="shared" si="303"/>
        <v>6.7500000000000004E-2</v>
      </c>
      <c r="Q645" s="175">
        <f t="shared" si="303"/>
        <v>27.314299999999999</v>
      </c>
      <c r="R645" s="428">
        <f t="shared" si="303"/>
        <v>16509</v>
      </c>
      <c r="S645" s="175">
        <f t="shared" si="303"/>
        <v>0.8</v>
      </c>
      <c r="T645" s="175">
        <f t="shared" si="303"/>
        <v>6.3414999999999999</v>
      </c>
      <c r="U645" s="176">
        <f>SUM(N645:T645)</f>
        <v>16543.523299999997</v>
      </c>
      <c r="V645" s="177" t="s">
        <v>11</v>
      </c>
      <c r="W645" s="193">
        <f t="shared" ref="W645:AV645" si="304">SUM(W639:W644)</f>
        <v>27314.3</v>
      </c>
      <c r="X645" s="175">
        <f>X641</f>
        <v>703.1</v>
      </c>
      <c r="Y645" s="175">
        <f t="shared" ref="Y645:AG645" si="305">Y641</f>
        <v>0</v>
      </c>
      <c r="Z645" s="175">
        <f t="shared" si="305"/>
        <v>0</v>
      </c>
      <c r="AA645" s="175">
        <f t="shared" si="305"/>
        <v>0</v>
      </c>
      <c r="AB645" s="175">
        <f t="shared" si="305"/>
        <v>0</v>
      </c>
      <c r="AC645" s="175">
        <f t="shared" si="305"/>
        <v>0</v>
      </c>
      <c r="AD645" s="175">
        <f t="shared" si="305"/>
        <v>0</v>
      </c>
      <c r="AE645" s="175">
        <f t="shared" si="305"/>
        <v>0</v>
      </c>
      <c r="AF645" s="175">
        <f t="shared" si="305"/>
        <v>0</v>
      </c>
      <c r="AG645" s="175">
        <f t="shared" si="305"/>
        <v>703.1</v>
      </c>
      <c r="AH645" s="175">
        <f t="shared" si="304"/>
        <v>0</v>
      </c>
      <c r="AI645" s="175">
        <f t="shared" si="304"/>
        <v>0</v>
      </c>
      <c r="AJ645" s="175">
        <f t="shared" si="304"/>
        <v>0</v>
      </c>
      <c r="AK645" s="193">
        <f t="shared" si="304"/>
        <v>0</v>
      </c>
      <c r="AL645" s="193">
        <f t="shared" si="304"/>
        <v>0</v>
      </c>
      <c r="AM645" s="193">
        <f t="shared" si="304"/>
        <v>0</v>
      </c>
      <c r="AN645" s="193">
        <f t="shared" si="304"/>
        <v>0</v>
      </c>
      <c r="AO645" s="193">
        <f t="shared" si="304"/>
        <v>0</v>
      </c>
      <c r="AP645" s="193">
        <f t="shared" si="304"/>
        <v>0</v>
      </c>
      <c r="AQ645" s="193">
        <f t="shared" si="304"/>
        <v>0</v>
      </c>
      <c r="AR645" s="193">
        <f t="shared" si="304"/>
        <v>0</v>
      </c>
      <c r="AS645" s="193">
        <f t="shared" si="304"/>
        <v>0</v>
      </c>
      <c r="AT645" s="193">
        <f t="shared" si="304"/>
        <v>0</v>
      </c>
      <c r="AU645" s="175">
        <f t="shared" si="304"/>
        <v>0</v>
      </c>
      <c r="AV645" s="175">
        <f t="shared" si="304"/>
        <v>0</v>
      </c>
    </row>
    <row r="646" spans="1:48" ht="15.75" customHeight="1">
      <c r="A646" s="585"/>
      <c r="B646" s="587" t="s">
        <v>692</v>
      </c>
      <c r="C646" s="656" t="s">
        <v>693</v>
      </c>
      <c r="D646" s="576" t="s">
        <v>630</v>
      </c>
      <c r="E646" s="569" t="s">
        <v>694</v>
      </c>
      <c r="F646" s="82" t="s">
        <v>18</v>
      </c>
      <c r="G646" s="82" t="s">
        <v>20</v>
      </c>
      <c r="H646" s="82" t="s">
        <v>297</v>
      </c>
      <c r="I646" s="82" t="s">
        <v>297</v>
      </c>
      <c r="J646" s="560">
        <v>2020</v>
      </c>
      <c r="K646" s="560">
        <v>2022</v>
      </c>
      <c r="L646" s="563">
        <v>10.005000000000001</v>
      </c>
      <c r="M646" s="563">
        <f>Q653+R653+S653+T653</f>
        <v>619.58759999999995</v>
      </c>
      <c r="N646" s="83">
        <v>0</v>
      </c>
      <c r="O646" s="83">
        <v>0</v>
      </c>
      <c r="P646" s="83">
        <v>0</v>
      </c>
      <c r="Q646" s="83">
        <v>0</v>
      </c>
      <c r="R646" s="124">
        <v>0</v>
      </c>
      <c r="S646" s="83">
        <v>0</v>
      </c>
      <c r="T646" s="83">
        <v>0</v>
      </c>
      <c r="U646" s="83">
        <f>SUM(N646:T646)</f>
        <v>0</v>
      </c>
      <c r="V646" s="170" t="s">
        <v>3</v>
      </c>
      <c r="W646" s="192">
        <v>0</v>
      </c>
      <c r="X646" s="83">
        <v>0</v>
      </c>
      <c r="Y646" s="83">
        <v>0</v>
      </c>
      <c r="Z646" s="83">
        <v>0</v>
      </c>
      <c r="AA646" s="83">
        <v>0</v>
      </c>
      <c r="AB646" s="83">
        <v>0</v>
      </c>
      <c r="AC646" s="83">
        <v>0</v>
      </c>
      <c r="AD646" s="83">
        <v>0</v>
      </c>
      <c r="AE646" s="83">
        <v>0</v>
      </c>
      <c r="AF646" s="83">
        <v>0</v>
      </c>
      <c r="AG646" s="83">
        <v>0</v>
      </c>
      <c r="AH646" s="83">
        <v>0</v>
      </c>
      <c r="AI646" s="83">
        <v>0</v>
      </c>
      <c r="AJ646" s="83">
        <v>0</v>
      </c>
      <c r="AK646" s="192">
        <v>0</v>
      </c>
      <c r="AL646" s="192">
        <v>0</v>
      </c>
      <c r="AM646" s="192">
        <v>0</v>
      </c>
      <c r="AN646" s="192">
        <v>0</v>
      </c>
      <c r="AO646" s="192">
        <v>0</v>
      </c>
      <c r="AP646" s="192">
        <v>0</v>
      </c>
      <c r="AQ646" s="192">
        <v>0</v>
      </c>
      <c r="AR646" s="192">
        <v>0</v>
      </c>
      <c r="AS646" s="192">
        <v>0</v>
      </c>
      <c r="AT646" s="192">
        <v>0</v>
      </c>
      <c r="AU646" s="83">
        <v>0</v>
      </c>
      <c r="AV646" s="636" t="s">
        <v>997</v>
      </c>
    </row>
    <row r="647" spans="1:48" ht="15.75" customHeight="1">
      <c r="A647" s="585"/>
      <c r="B647" s="588"/>
      <c r="C647" s="656"/>
      <c r="D647" s="577"/>
      <c r="E647" s="570"/>
      <c r="F647" s="82" t="s">
        <v>19</v>
      </c>
      <c r="G647" s="82" t="s">
        <v>22</v>
      </c>
      <c r="H647" s="82" t="s">
        <v>297</v>
      </c>
      <c r="I647" s="82" t="s">
        <v>297</v>
      </c>
      <c r="J647" s="561"/>
      <c r="K647" s="561"/>
      <c r="L647" s="564"/>
      <c r="M647" s="564"/>
      <c r="N647" s="9">
        <v>0</v>
      </c>
      <c r="O647" s="9">
        <v>0</v>
      </c>
      <c r="P647" s="9">
        <v>2.2053400000000001</v>
      </c>
      <c r="Q647" s="83">
        <v>1.21526</v>
      </c>
      <c r="R647" s="124">
        <v>0</v>
      </c>
      <c r="S647" s="83">
        <v>0</v>
      </c>
      <c r="T647" s="83">
        <v>0</v>
      </c>
      <c r="U647" s="83">
        <f t="shared" ref="U647:U653" si="306">SUM(N647:T647)</f>
        <v>3.4206000000000003</v>
      </c>
      <c r="V647" s="171" t="s">
        <v>8</v>
      </c>
      <c r="W647" s="192">
        <v>1215.26</v>
      </c>
      <c r="X647" s="83">
        <v>0</v>
      </c>
      <c r="Y647" s="83">
        <v>0</v>
      </c>
      <c r="Z647" s="83">
        <v>0</v>
      </c>
      <c r="AA647" s="83">
        <v>0</v>
      </c>
      <c r="AB647" s="83">
        <v>0</v>
      </c>
      <c r="AC647" s="83">
        <v>0</v>
      </c>
      <c r="AD647" s="83">
        <v>0</v>
      </c>
      <c r="AE647" s="83">
        <v>0</v>
      </c>
      <c r="AF647" s="83">
        <v>0</v>
      </c>
      <c r="AG647" s="83">
        <v>0</v>
      </c>
      <c r="AH647" s="83">
        <v>0</v>
      </c>
      <c r="AI647" s="83">
        <v>0</v>
      </c>
      <c r="AJ647" s="83">
        <v>0</v>
      </c>
      <c r="AK647" s="192">
        <v>0</v>
      </c>
      <c r="AL647" s="192">
        <v>0</v>
      </c>
      <c r="AM647" s="192">
        <v>0</v>
      </c>
      <c r="AN647" s="192">
        <v>0</v>
      </c>
      <c r="AO647" s="192">
        <v>0</v>
      </c>
      <c r="AP647" s="192">
        <v>0</v>
      </c>
      <c r="AQ647" s="192">
        <v>0</v>
      </c>
      <c r="AR647" s="192">
        <v>0</v>
      </c>
      <c r="AS647" s="192">
        <v>0</v>
      </c>
      <c r="AT647" s="192">
        <v>0</v>
      </c>
      <c r="AU647" s="83">
        <v>0</v>
      </c>
      <c r="AV647" s="637"/>
    </row>
    <row r="648" spans="1:48" ht="15.75" customHeight="1">
      <c r="A648" s="585"/>
      <c r="B648" s="588"/>
      <c r="C648" s="656"/>
      <c r="D648" s="577"/>
      <c r="E648" s="570"/>
      <c r="F648" s="566" t="s">
        <v>39</v>
      </c>
      <c r="G648" s="566" t="s">
        <v>21</v>
      </c>
      <c r="H648" s="593">
        <v>1500</v>
      </c>
      <c r="I648" s="566" t="s">
        <v>370</v>
      </c>
      <c r="J648" s="561"/>
      <c r="K648" s="561"/>
      <c r="L648" s="564"/>
      <c r="M648" s="564"/>
      <c r="N648" s="83">
        <v>0</v>
      </c>
      <c r="O648" s="83">
        <v>0</v>
      </c>
      <c r="P648" s="83">
        <v>0</v>
      </c>
      <c r="Q648" s="83">
        <v>0</v>
      </c>
      <c r="R648" s="124">
        <v>612.4</v>
      </c>
      <c r="S648" s="83">
        <v>5.97234</v>
      </c>
      <c r="T648" s="83">
        <v>0</v>
      </c>
      <c r="U648" s="83">
        <f>SUM(N648:T648)</f>
        <v>618.37234000000001</v>
      </c>
      <c r="V648" s="170" t="s">
        <v>50</v>
      </c>
      <c r="W648" s="192">
        <v>0</v>
      </c>
      <c r="X648" s="83">
        <f>X649+X650</f>
        <v>87.25</v>
      </c>
      <c r="Y648" s="83">
        <f t="shared" ref="Y648:AG648" si="307">Y649+Y650</f>
        <v>87.25</v>
      </c>
      <c r="Z648" s="83">
        <f t="shared" si="307"/>
        <v>87.25</v>
      </c>
      <c r="AA648" s="83">
        <f t="shared" si="307"/>
        <v>87.25</v>
      </c>
      <c r="AB648" s="83">
        <f t="shared" si="307"/>
        <v>87.25</v>
      </c>
      <c r="AC648" s="83">
        <f t="shared" si="307"/>
        <v>87.25</v>
      </c>
      <c r="AD648" s="83">
        <f t="shared" si="307"/>
        <v>87.25</v>
      </c>
      <c r="AE648" s="83">
        <f t="shared" si="307"/>
        <v>87.25</v>
      </c>
      <c r="AF648" s="83">
        <f t="shared" si="307"/>
        <v>87.25</v>
      </c>
      <c r="AG648" s="83">
        <f t="shared" si="307"/>
        <v>87.25</v>
      </c>
      <c r="AH648" s="83">
        <v>0</v>
      </c>
      <c r="AI648" s="83">
        <v>0</v>
      </c>
      <c r="AJ648" s="83">
        <v>0</v>
      </c>
      <c r="AK648" s="192">
        <v>0</v>
      </c>
      <c r="AL648" s="192">
        <v>0</v>
      </c>
      <c r="AM648" s="192">
        <v>0</v>
      </c>
      <c r="AN648" s="192">
        <v>0</v>
      </c>
      <c r="AO648" s="192">
        <v>0</v>
      </c>
      <c r="AP648" s="192">
        <v>0</v>
      </c>
      <c r="AQ648" s="192">
        <v>0</v>
      </c>
      <c r="AR648" s="192">
        <v>0</v>
      </c>
      <c r="AS648" s="192">
        <v>0</v>
      </c>
      <c r="AT648" s="192">
        <v>0</v>
      </c>
      <c r="AU648" s="83">
        <v>0</v>
      </c>
      <c r="AV648" s="637"/>
    </row>
    <row r="649" spans="1:48" s="275" customFormat="1" ht="15.75" hidden="1" customHeight="1">
      <c r="A649" s="585"/>
      <c r="B649" s="588"/>
      <c r="C649" s="656"/>
      <c r="D649" s="577"/>
      <c r="E649" s="570"/>
      <c r="F649" s="567"/>
      <c r="G649" s="567"/>
      <c r="H649" s="594"/>
      <c r="I649" s="567"/>
      <c r="J649" s="561"/>
      <c r="K649" s="561"/>
      <c r="L649" s="564"/>
      <c r="M649" s="564"/>
      <c r="N649" s="282"/>
      <c r="O649" s="282"/>
      <c r="P649" s="282"/>
      <c r="Q649" s="282"/>
      <c r="R649" s="431"/>
      <c r="S649" s="282"/>
      <c r="T649" s="282"/>
      <c r="U649" s="282"/>
      <c r="V649" s="353" t="s">
        <v>1026</v>
      </c>
      <c r="W649" s="359"/>
      <c r="X649" s="282">
        <v>46</v>
      </c>
      <c r="Y649" s="282">
        <v>46</v>
      </c>
      <c r="Z649" s="282">
        <v>46</v>
      </c>
      <c r="AA649" s="282">
        <v>46</v>
      </c>
      <c r="AB649" s="282">
        <v>46</v>
      </c>
      <c r="AC649" s="282">
        <v>46</v>
      </c>
      <c r="AD649" s="282">
        <v>46</v>
      </c>
      <c r="AE649" s="282">
        <v>46</v>
      </c>
      <c r="AF649" s="282">
        <v>46</v>
      </c>
      <c r="AG649" s="282">
        <v>46</v>
      </c>
      <c r="AH649" s="282"/>
      <c r="AI649" s="282"/>
      <c r="AJ649" s="282"/>
      <c r="AK649" s="359"/>
      <c r="AL649" s="359"/>
      <c r="AM649" s="359"/>
      <c r="AN649" s="359"/>
      <c r="AO649" s="359"/>
      <c r="AP649" s="359"/>
      <c r="AQ649" s="359"/>
      <c r="AR649" s="359"/>
      <c r="AS649" s="359"/>
      <c r="AT649" s="359"/>
      <c r="AU649" s="282"/>
      <c r="AV649" s="637"/>
    </row>
    <row r="650" spans="1:48" s="275" customFormat="1" ht="15.75" hidden="1" customHeight="1">
      <c r="A650" s="585"/>
      <c r="B650" s="588"/>
      <c r="C650" s="656"/>
      <c r="D650" s="577"/>
      <c r="E650" s="570"/>
      <c r="F650" s="567"/>
      <c r="G650" s="567"/>
      <c r="H650" s="594"/>
      <c r="I650" s="567"/>
      <c r="J650" s="561"/>
      <c r="K650" s="561"/>
      <c r="L650" s="564"/>
      <c r="M650" s="564"/>
      <c r="N650" s="282"/>
      <c r="O650" s="282"/>
      <c r="P650" s="282"/>
      <c r="Q650" s="282"/>
      <c r="R650" s="431"/>
      <c r="S650" s="282"/>
      <c r="T650" s="282"/>
      <c r="U650" s="282"/>
      <c r="V650" s="353" t="s">
        <v>973</v>
      </c>
      <c r="W650" s="359"/>
      <c r="X650" s="282">
        <v>41.25</v>
      </c>
      <c r="Y650" s="282">
        <v>41.25</v>
      </c>
      <c r="Z650" s="282">
        <v>41.25</v>
      </c>
      <c r="AA650" s="282">
        <v>41.25</v>
      </c>
      <c r="AB650" s="282">
        <v>41.25</v>
      </c>
      <c r="AC650" s="282">
        <v>41.25</v>
      </c>
      <c r="AD650" s="282">
        <v>41.25</v>
      </c>
      <c r="AE650" s="282">
        <v>41.25</v>
      </c>
      <c r="AF650" s="282">
        <v>41.25</v>
      </c>
      <c r="AG650" s="282">
        <v>41.25</v>
      </c>
      <c r="AH650" s="282"/>
      <c r="AI650" s="282"/>
      <c r="AJ650" s="282"/>
      <c r="AK650" s="359"/>
      <c r="AL650" s="359"/>
      <c r="AM650" s="359"/>
      <c r="AN650" s="359"/>
      <c r="AO650" s="359"/>
      <c r="AP650" s="359"/>
      <c r="AQ650" s="359"/>
      <c r="AR650" s="359"/>
      <c r="AS650" s="359"/>
      <c r="AT650" s="359"/>
      <c r="AU650" s="282"/>
      <c r="AV650" s="637"/>
    </row>
    <row r="651" spans="1:48">
      <c r="A651" s="585"/>
      <c r="B651" s="588"/>
      <c r="C651" s="656"/>
      <c r="D651" s="577"/>
      <c r="E651" s="570"/>
      <c r="F651" s="567"/>
      <c r="G651" s="567"/>
      <c r="H651" s="594"/>
      <c r="I651" s="567"/>
      <c r="J651" s="561"/>
      <c r="K651" s="561"/>
      <c r="L651" s="564"/>
      <c r="M651" s="564"/>
      <c r="N651" s="83">
        <v>0</v>
      </c>
      <c r="O651" s="83">
        <v>0</v>
      </c>
      <c r="P651" s="83">
        <v>0</v>
      </c>
      <c r="Q651" s="83">
        <v>0</v>
      </c>
      <c r="R651" s="124">
        <v>0</v>
      </c>
      <c r="S651" s="83">
        <v>0</v>
      </c>
      <c r="T651" s="83">
        <v>0</v>
      </c>
      <c r="U651" s="83">
        <f t="shared" si="306"/>
        <v>0</v>
      </c>
      <c r="V651" s="170" t="s">
        <v>51</v>
      </c>
      <c r="W651" s="192">
        <v>0</v>
      </c>
      <c r="X651" s="83">
        <v>0</v>
      </c>
      <c r="Y651" s="83">
        <v>0</v>
      </c>
      <c r="Z651" s="83">
        <v>0</v>
      </c>
      <c r="AA651" s="83">
        <v>0</v>
      </c>
      <c r="AB651" s="83">
        <v>0</v>
      </c>
      <c r="AC651" s="83">
        <v>0</v>
      </c>
      <c r="AD651" s="83">
        <v>0</v>
      </c>
      <c r="AE651" s="83">
        <v>0</v>
      </c>
      <c r="AF651" s="83">
        <v>0</v>
      </c>
      <c r="AG651" s="83">
        <v>0</v>
      </c>
      <c r="AH651" s="83">
        <v>0</v>
      </c>
      <c r="AI651" s="83">
        <v>0</v>
      </c>
      <c r="AJ651" s="83">
        <v>0</v>
      </c>
      <c r="AK651" s="192">
        <v>0</v>
      </c>
      <c r="AL651" s="192">
        <v>0</v>
      </c>
      <c r="AM651" s="192">
        <v>0</v>
      </c>
      <c r="AN651" s="192">
        <v>0</v>
      </c>
      <c r="AO651" s="192">
        <v>0</v>
      </c>
      <c r="AP651" s="192">
        <v>0</v>
      </c>
      <c r="AQ651" s="192">
        <v>0</v>
      </c>
      <c r="AR651" s="192">
        <v>0</v>
      </c>
      <c r="AS651" s="192">
        <v>0</v>
      </c>
      <c r="AT651" s="192">
        <v>0</v>
      </c>
      <c r="AU651" s="83">
        <v>0</v>
      </c>
      <c r="AV651" s="637"/>
    </row>
    <row r="652" spans="1:48">
      <c r="A652" s="585"/>
      <c r="B652" s="588"/>
      <c r="C652" s="656"/>
      <c r="D652" s="577"/>
      <c r="E652" s="570"/>
      <c r="F652" s="567"/>
      <c r="G652" s="567"/>
      <c r="H652" s="594"/>
      <c r="I652" s="567"/>
      <c r="J652" s="561"/>
      <c r="K652" s="561"/>
      <c r="L652" s="564"/>
      <c r="M652" s="564"/>
      <c r="N652" s="86">
        <v>0</v>
      </c>
      <c r="O652" s="86">
        <v>0</v>
      </c>
      <c r="P652" s="86">
        <v>0</v>
      </c>
      <c r="Q652" s="86">
        <v>0</v>
      </c>
      <c r="R652" s="123">
        <v>0</v>
      </c>
      <c r="S652" s="86">
        <v>0</v>
      </c>
      <c r="T652" s="86">
        <v>0</v>
      </c>
      <c r="U652" s="83">
        <f t="shared" si="306"/>
        <v>0</v>
      </c>
      <c r="V652" s="170" t="s">
        <v>52</v>
      </c>
      <c r="W652" s="207">
        <v>0</v>
      </c>
      <c r="X652" s="86">
        <v>0</v>
      </c>
      <c r="Y652" s="86">
        <v>0</v>
      </c>
      <c r="Z652" s="86">
        <v>0</v>
      </c>
      <c r="AA652" s="86">
        <v>0</v>
      </c>
      <c r="AB652" s="86">
        <v>0</v>
      </c>
      <c r="AC652" s="86">
        <v>0</v>
      </c>
      <c r="AD652" s="86">
        <v>0</v>
      </c>
      <c r="AE652" s="86">
        <v>0</v>
      </c>
      <c r="AF652" s="86">
        <v>0</v>
      </c>
      <c r="AG652" s="86">
        <v>0</v>
      </c>
      <c r="AH652" s="86">
        <v>0</v>
      </c>
      <c r="AI652" s="86">
        <v>0</v>
      </c>
      <c r="AJ652" s="86">
        <v>0</v>
      </c>
      <c r="AK652" s="207">
        <v>0</v>
      </c>
      <c r="AL652" s="207">
        <v>0</v>
      </c>
      <c r="AM652" s="207">
        <v>0</v>
      </c>
      <c r="AN652" s="207">
        <v>0</v>
      </c>
      <c r="AO652" s="207">
        <v>0</v>
      </c>
      <c r="AP652" s="207">
        <v>0</v>
      </c>
      <c r="AQ652" s="207">
        <v>0</v>
      </c>
      <c r="AR652" s="207">
        <v>0</v>
      </c>
      <c r="AS652" s="207">
        <v>0</v>
      </c>
      <c r="AT652" s="207">
        <v>0</v>
      </c>
      <c r="AU652" s="86">
        <v>0</v>
      </c>
      <c r="AV652" s="638"/>
    </row>
    <row r="653" spans="1:48">
      <c r="A653" s="586"/>
      <c r="B653" s="589"/>
      <c r="C653" s="656"/>
      <c r="D653" s="578"/>
      <c r="E653" s="571"/>
      <c r="F653" s="568"/>
      <c r="G653" s="568"/>
      <c r="H653" s="595"/>
      <c r="I653" s="568"/>
      <c r="J653" s="562"/>
      <c r="K653" s="562"/>
      <c r="L653" s="565"/>
      <c r="M653" s="565"/>
      <c r="N653" s="88">
        <f t="shared" ref="N653:T653" si="308">SUM(N646:N652)</f>
        <v>0</v>
      </c>
      <c r="O653" s="88">
        <f t="shared" si="308"/>
        <v>0</v>
      </c>
      <c r="P653" s="88">
        <f t="shared" si="308"/>
        <v>2.2053400000000001</v>
      </c>
      <c r="Q653" s="175">
        <f t="shared" si="308"/>
        <v>1.21526</v>
      </c>
      <c r="R653" s="428">
        <f t="shared" si="308"/>
        <v>612.4</v>
      </c>
      <c r="S653" s="175">
        <f t="shared" si="308"/>
        <v>5.97234</v>
      </c>
      <c r="T653" s="175">
        <f t="shared" si="308"/>
        <v>0</v>
      </c>
      <c r="U653" s="176">
        <f t="shared" si="306"/>
        <v>621.79294000000004</v>
      </c>
      <c r="V653" s="177" t="s">
        <v>11</v>
      </c>
      <c r="W653" s="193">
        <f>SUM(W646:W652)</f>
        <v>1215.26</v>
      </c>
      <c r="X653" s="175">
        <f>X648</f>
        <v>87.25</v>
      </c>
      <c r="Y653" s="175">
        <f t="shared" ref="Y653:AG653" si="309">Y648</f>
        <v>87.25</v>
      </c>
      <c r="Z653" s="175">
        <f t="shared" si="309"/>
        <v>87.25</v>
      </c>
      <c r="AA653" s="175">
        <f t="shared" si="309"/>
        <v>87.25</v>
      </c>
      <c r="AB653" s="175">
        <f t="shared" si="309"/>
        <v>87.25</v>
      </c>
      <c r="AC653" s="175">
        <f t="shared" si="309"/>
        <v>87.25</v>
      </c>
      <c r="AD653" s="175">
        <f t="shared" si="309"/>
        <v>87.25</v>
      </c>
      <c r="AE653" s="175">
        <f t="shared" si="309"/>
        <v>87.25</v>
      </c>
      <c r="AF653" s="175">
        <f t="shared" si="309"/>
        <v>87.25</v>
      </c>
      <c r="AG653" s="175">
        <f t="shared" si="309"/>
        <v>87.25</v>
      </c>
      <c r="AH653" s="175">
        <f t="shared" ref="AH653:AV653" si="310">SUM(AH646:AH652)</f>
        <v>0</v>
      </c>
      <c r="AI653" s="175">
        <f t="shared" si="310"/>
        <v>0</v>
      </c>
      <c r="AJ653" s="175">
        <f t="shared" si="310"/>
        <v>0</v>
      </c>
      <c r="AK653" s="193">
        <f t="shared" si="310"/>
        <v>0</v>
      </c>
      <c r="AL653" s="193">
        <f t="shared" si="310"/>
        <v>0</v>
      </c>
      <c r="AM653" s="193">
        <f t="shared" si="310"/>
        <v>0</v>
      </c>
      <c r="AN653" s="193">
        <f t="shared" si="310"/>
        <v>0</v>
      </c>
      <c r="AO653" s="193">
        <f t="shared" si="310"/>
        <v>0</v>
      </c>
      <c r="AP653" s="193">
        <f t="shared" si="310"/>
        <v>0</v>
      </c>
      <c r="AQ653" s="193">
        <f t="shared" si="310"/>
        <v>0</v>
      </c>
      <c r="AR653" s="193">
        <f t="shared" si="310"/>
        <v>0</v>
      </c>
      <c r="AS653" s="193">
        <f t="shared" si="310"/>
        <v>0</v>
      </c>
      <c r="AT653" s="193">
        <f t="shared" si="310"/>
        <v>0</v>
      </c>
      <c r="AU653" s="175">
        <f t="shared" si="310"/>
        <v>0</v>
      </c>
      <c r="AV653" s="175">
        <f t="shared" si="310"/>
        <v>0</v>
      </c>
    </row>
    <row r="654" spans="1:48" ht="19.5" hidden="1" customHeight="1">
      <c r="A654" s="556" t="s">
        <v>643</v>
      </c>
      <c r="B654" s="557"/>
      <c r="C654" s="557"/>
      <c r="D654" s="557"/>
      <c r="E654" s="557"/>
      <c r="F654" s="557"/>
      <c r="G654" s="557"/>
      <c r="H654" s="557"/>
      <c r="I654" s="557"/>
      <c r="J654" s="557"/>
      <c r="K654" s="557"/>
      <c r="L654" s="557"/>
      <c r="M654" s="557"/>
      <c r="N654" s="557"/>
      <c r="O654" s="557"/>
      <c r="P654" s="557"/>
      <c r="Q654" s="557"/>
      <c r="R654" s="557"/>
      <c r="S654" s="557"/>
      <c r="T654" s="557"/>
      <c r="U654" s="557"/>
      <c r="V654" s="557"/>
      <c r="W654" s="558"/>
      <c r="X654" s="558"/>
      <c r="Y654" s="558"/>
      <c r="Z654" s="558"/>
      <c r="AA654" s="558"/>
      <c r="AB654" s="558"/>
      <c r="AC654" s="558"/>
      <c r="AD654" s="558"/>
      <c r="AE654" s="558"/>
      <c r="AF654" s="558"/>
      <c r="AG654" s="558"/>
      <c r="AH654" s="558"/>
      <c r="AI654" s="558"/>
      <c r="AJ654" s="558"/>
      <c r="AK654" s="558"/>
      <c r="AL654" s="558"/>
      <c r="AM654" s="558"/>
      <c r="AN654" s="558"/>
      <c r="AO654" s="558"/>
      <c r="AP654" s="558"/>
      <c r="AQ654" s="558"/>
      <c r="AR654" s="558"/>
      <c r="AS654" s="558"/>
      <c r="AT654" s="558"/>
      <c r="AU654" s="558"/>
      <c r="AV654" s="559"/>
    </row>
    <row r="655" spans="1:48" hidden="1">
      <c r="A655" s="596" t="s">
        <v>644</v>
      </c>
      <c r="B655" s="597"/>
      <c r="C655" s="597"/>
      <c r="D655" s="597"/>
      <c r="E655" s="597"/>
      <c r="F655" s="597"/>
      <c r="G655" s="597"/>
      <c r="H655" s="597"/>
      <c r="I655" s="597"/>
      <c r="J655" s="597"/>
      <c r="K655" s="597"/>
      <c r="L655" s="597"/>
      <c r="M655" s="597"/>
      <c r="N655" s="597"/>
      <c r="O655" s="597"/>
      <c r="P655" s="597"/>
      <c r="Q655" s="597"/>
      <c r="R655" s="597"/>
      <c r="S655" s="597"/>
      <c r="T655" s="597"/>
      <c r="U655" s="597"/>
      <c r="V655" s="598"/>
      <c r="W655" s="190"/>
      <c r="X655" s="190"/>
      <c r="Y655" s="190"/>
      <c r="Z655" s="190"/>
      <c r="AA655" s="190"/>
      <c r="AB655" s="190"/>
      <c r="AC655" s="190"/>
      <c r="AD655" s="190"/>
      <c r="AE655" s="190"/>
      <c r="AF655" s="190"/>
      <c r="AG655" s="190"/>
      <c r="AH655" s="188"/>
      <c r="AI655" s="188"/>
      <c r="AJ655" s="188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88"/>
      <c r="AV655" s="302"/>
    </row>
    <row r="656" spans="1:48" ht="15.75" hidden="1" customHeight="1">
      <c r="A656" s="92"/>
      <c r="B656" s="542" t="s">
        <v>44</v>
      </c>
      <c r="C656" s="543"/>
      <c r="D656" s="543"/>
      <c r="E656" s="543"/>
      <c r="F656" s="543"/>
      <c r="G656" s="543"/>
      <c r="H656" s="543"/>
      <c r="I656" s="543"/>
      <c r="J656" s="543"/>
      <c r="K656" s="543"/>
      <c r="L656" s="543"/>
      <c r="M656" s="599"/>
      <c r="N656" s="85"/>
      <c r="O656" s="85"/>
      <c r="P656" s="85"/>
      <c r="Q656" s="85"/>
      <c r="R656" s="317"/>
      <c r="S656" s="85"/>
      <c r="T656" s="85"/>
      <c r="U656" s="9"/>
      <c r="V656" s="172"/>
      <c r="W656" s="190"/>
      <c r="X656" s="190"/>
      <c r="Y656" s="190"/>
      <c r="Z656" s="190"/>
      <c r="AA656" s="190"/>
      <c r="AB656" s="190"/>
      <c r="AC656" s="190"/>
      <c r="AD656" s="190"/>
      <c r="AE656" s="190"/>
      <c r="AF656" s="190"/>
      <c r="AG656" s="190"/>
      <c r="AH656" s="188"/>
      <c r="AI656" s="188"/>
      <c r="AJ656" s="188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88"/>
      <c r="AV656" s="302"/>
    </row>
    <row r="657" spans="1:48" ht="15.75" hidden="1" customHeight="1">
      <c r="A657" s="600"/>
      <c r="B657" s="601"/>
      <c r="C657" s="601"/>
      <c r="D657" s="601"/>
      <c r="E657" s="602"/>
      <c r="F657" s="47"/>
      <c r="G657" s="47"/>
      <c r="H657" s="47"/>
      <c r="I657" s="47"/>
      <c r="J657" s="47"/>
      <c r="K657" s="47"/>
      <c r="L657" s="47"/>
      <c r="M657" s="47"/>
      <c r="N657" s="85">
        <f t="shared" ref="N657:U658" si="311">N646+N639+N633+N625+N617+N611+N603+N597+N587+N581+N575+N569+N557+N551+N545</f>
        <v>0</v>
      </c>
      <c r="O657" s="85">
        <f t="shared" si="311"/>
        <v>0</v>
      </c>
      <c r="P657" s="85">
        <f t="shared" si="311"/>
        <v>0</v>
      </c>
      <c r="Q657" s="85">
        <f t="shared" si="311"/>
        <v>0</v>
      </c>
      <c r="R657" s="317">
        <f t="shared" si="311"/>
        <v>0</v>
      </c>
      <c r="S657" s="85">
        <f t="shared" si="311"/>
        <v>0</v>
      </c>
      <c r="T657" s="85">
        <f t="shared" si="311"/>
        <v>0</v>
      </c>
      <c r="U657" s="85">
        <f t="shared" si="311"/>
        <v>0</v>
      </c>
      <c r="V657" s="172" t="s">
        <v>3</v>
      </c>
      <c r="W657" s="191">
        <f t="shared" ref="W657:AU657" si="312">W646+W639+W633+W625+W617+W611+W603+W597+W587+W581+W575+W569+W557+W551+W545</f>
        <v>0</v>
      </c>
      <c r="X657" s="191">
        <f t="shared" si="312"/>
        <v>0</v>
      </c>
      <c r="Y657" s="191">
        <f t="shared" si="312"/>
        <v>0</v>
      </c>
      <c r="Z657" s="191">
        <f t="shared" si="312"/>
        <v>0</v>
      </c>
      <c r="AA657" s="191">
        <f t="shared" si="312"/>
        <v>0</v>
      </c>
      <c r="AB657" s="191">
        <f t="shared" si="312"/>
        <v>0</v>
      </c>
      <c r="AC657" s="191">
        <f t="shared" si="312"/>
        <v>0</v>
      </c>
      <c r="AD657" s="191">
        <f t="shared" si="312"/>
        <v>0</v>
      </c>
      <c r="AE657" s="191">
        <f t="shared" si="312"/>
        <v>0</v>
      </c>
      <c r="AF657" s="191">
        <f t="shared" si="312"/>
        <v>0</v>
      </c>
      <c r="AG657" s="191">
        <f t="shared" si="312"/>
        <v>0</v>
      </c>
      <c r="AH657" s="85">
        <f t="shared" si="312"/>
        <v>0</v>
      </c>
      <c r="AI657" s="85">
        <f t="shared" si="312"/>
        <v>0</v>
      </c>
      <c r="AJ657" s="85">
        <f t="shared" si="312"/>
        <v>0</v>
      </c>
      <c r="AK657" s="191">
        <f t="shared" si="312"/>
        <v>0</v>
      </c>
      <c r="AL657" s="191">
        <f t="shared" si="312"/>
        <v>0</v>
      </c>
      <c r="AM657" s="191">
        <f t="shared" si="312"/>
        <v>0</v>
      </c>
      <c r="AN657" s="191">
        <f t="shared" si="312"/>
        <v>0</v>
      </c>
      <c r="AO657" s="191">
        <f t="shared" si="312"/>
        <v>0</v>
      </c>
      <c r="AP657" s="191">
        <f t="shared" si="312"/>
        <v>0</v>
      </c>
      <c r="AQ657" s="191">
        <f t="shared" si="312"/>
        <v>0</v>
      </c>
      <c r="AR657" s="191">
        <f t="shared" si="312"/>
        <v>0</v>
      </c>
      <c r="AS657" s="191">
        <f t="shared" si="312"/>
        <v>0</v>
      </c>
      <c r="AT657" s="191">
        <f t="shared" si="312"/>
        <v>0</v>
      </c>
      <c r="AU657" s="85">
        <f t="shared" si="312"/>
        <v>0</v>
      </c>
      <c r="AV657" s="302"/>
    </row>
    <row r="658" spans="1:48" ht="15.75" hidden="1" customHeight="1">
      <c r="A658" s="603"/>
      <c r="B658" s="604"/>
      <c r="C658" s="604"/>
      <c r="D658" s="604"/>
      <c r="E658" s="605"/>
      <c r="F658" s="47"/>
      <c r="G658" s="47"/>
      <c r="H658" s="47"/>
      <c r="I658" s="47"/>
      <c r="J658" s="47"/>
      <c r="K658" s="47"/>
      <c r="L658" s="47"/>
      <c r="M658" s="47"/>
      <c r="N658" s="85">
        <f t="shared" si="311"/>
        <v>24.18074</v>
      </c>
      <c r="O658" s="85">
        <f t="shared" si="311"/>
        <v>32.372579999999999</v>
      </c>
      <c r="P658" s="85">
        <f t="shared" si="311"/>
        <v>30.313510000000001</v>
      </c>
      <c r="Q658" s="85">
        <f t="shared" si="311"/>
        <v>147.40925999999999</v>
      </c>
      <c r="R658" s="317">
        <f t="shared" si="311"/>
        <v>180875.31</v>
      </c>
      <c r="S658" s="85">
        <f t="shared" si="311"/>
        <v>110.313715</v>
      </c>
      <c r="T658" s="85">
        <f t="shared" si="311"/>
        <v>85.125534999999999</v>
      </c>
      <c r="U658" s="85">
        <f t="shared" si="311"/>
        <v>181305.02533999999</v>
      </c>
      <c r="V658" s="172" t="s">
        <v>8</v>
      </c>
      <c r="W658" s="191">
        <f t="shared" ref="W658:AU658" si="313">W647+W640+W634+W626+W618+W612+W604+W598+W588+W582+W576+W570+W558+W552+W546</f>
        <v>147409.25999999998</v>
      </c>
      <c r="X658" s="191">
        <f t="shared" si="313"/>
        <v>197.99299999999999</v>
      </c>
      <c r="Y658" s="191">
        <f t="shared" si="313"/>
        <v>197.99299999999999</v>
      </c>
      <c r="Z658" s="191">
        <f t="shared" si="313"/>
        <v>197.99299999999999</v>
      </c>
      <c r="AA658" s="191">
        <f t="shared" si="313"/>
        <v>197.99299999999999</v>
      </c>
      <c r="AB658" s="191">
        <f t="shared" si="313"/>
        <v>197.99299999999999</v>
      </c>
      <c r="AC658" s="191">
        <f t="shared" si="313"/>
        <v>197.99299999999999</v>
      </c>
      <c r="AD658" s="191">
        <f t="shared" si="313"/>
        <v>197.99299999999999</v>
      </c>
      <c r="AE658" s="191">
        <f t="shared" si="313"/>
        <v>197.99299999999999</v>
      </c>
      <c r="AF658" s="191">
        <f t="shared" si="313"/>
        <v>197.99299999999999</v>
      </c>
      <c r="AG658" s="191">
        <f t="shared" si="313"/>
        <v>332.99299999999999</v>
      </c>
      <c r="AH658" s="85">
        <f t="shared" si="313"/>
        <v>0</v>
      </c>
      <c r="AI658" s="85">
        <f t="shared" si="313"/>
        <v>0</v>
      </c>
      <c r="AJ658" s="85">
        <f t="shared" si="313"/>
        <v>0</v>
      </c>
      <c r="AK658" s="191">
        <f t="shared" si="313"/>
        <v>1138.73</v>
      </c>
      <c r="AL658" s="191">
        <f t="shared" si="313"/>
        <v>0</v>
      </c>
      <c r="AM658" s="191">
        <f t="shared" si="313"/>
        <v>0</v>
      </c>
      <c r="AN658" s="191">
        <f t="shared" si="313"/>
        <v>0</v>
      </c>
      <c r="AO658" s="191">
        <f t="shared" si="313"/>
        <v>0</v>
      </c>
      <c r="AP658" s="191">
        <f t="shared" si="313"/>
        <v>0</v>
      </c>
      <c r="AQ658" s="191">
        <f t="shared" si="313"/>
        <v>0</v>
      </c>
      <c r="AR658" s="191">
        <f t="shared" si="313"/>
        <v>0</v>
      </c>
      <c r="AS658" s="191">
        <f t="shared" si="313"/>
        <v>0</v>
      </c>
      <c r="AT658" s="191">
        <f t="shared" si="313"/>
        <v>0</v>
      </c>
      <c r="AU658" s="85">
        <f t="shared" si="313"/>
        <v>0</v>
      </c>
      <c r="AV658" s="302"/>
    </row>
    <row r="659" spans="1:48" ht="31.5" hidden="1">
      <c r="A659" s="603"/>
      <c r="B659" s="604"/>
      <c r="C659" s="604"/>
      <c r="D659" s="604"/>
      <c r="E659" s="605"/>
      <c r="F659" s="47"/>
      <c r="G659" s="47"/>
      <c r="H659" s="47"/>
      <c r="I659" s="47"/>
      <c r="J659" s="47"/>
      <c r="K659" s="47"/>
      <c r="L659" s="47"/>
      <c r="M659" s="47"/>
      <c r="N659" s="85">
        <f t="shared" ref="N659:U659" si="314">N648+N641+N635+N627+N620+N613+N605+N599+N592+N583+N577+N571+N561+N553+N547</f>
        <v>0</v>
      </c>
      <c r="O659" s="85">
        <f t="shared" si="314"/>
        <v>0</v>
      </c>
      <c r="P659" s="85">
        <f t="shared" si="314"/>
        <v>0</v>
      </c>
      <c r="Q659" s="85">
        <f t="shared" si="314"/>
        <v>0</v>
      </c>
      <c r="R659" s="317">
        <f t="shared" si="314"/>
        <v>19252.04</v>
      </c>
      <c r="S659" s="85">
        <f t="shared" si="314"/>
        <v>33.78904</v>
      </c>
      <c r="T659" s="85">
        <f t="shared" si="314"/>
        <v>69.198890000000006</v>
      </c>
      <c r="U659" s="85">
        <f t="shared" si="314"/>
        <v>19355.02793</v>
      </c>
      <c r="V659" s="172" t="s">
        <v>50</v>
      </c>
      <c r="W659" s="191">
        <f t="shared" ref="W659:AU659" si="315">W648+W641+W635+W627+W620+W613+W605+W599+W592+W583+W577+W571+W561+W553+W547</f>
        <v>0</v>
      </c>
      <c r="X659" s="191">
        <f t="shared" si="315"/>
        <v>790.35</v>
      </c>
      <c r="Y659" s="191">
        <f t="shared" si="315"/>
        <v>87.25</v>
      </c>
      <c r="Z659" s="191">
        <f t="shared" si="315"/>
        <v>87.25</v>
      </c>
      <c r="AA659" s="191">
        <f t="shared" si="315"/>
        <v>87.25</v>
      </c>
      <c r="AB659" s="191">
        <f t="shared" si="315"/>
        <v>87.25</v>
      </c>
      <c r="AC659" s="191">
        <f t="shared" si="315"/>
        <v>87.25</v>
      </c>
      <c r="AD659" s="191">
        <f t="shared" si="315"/>
        <v>87.25</v>
      </c>
      <c r="AE659" s="191">
        <f t="shared" si="315"/>
        <v>87.25</v>
      </c>
      <c r="AF659" s="191">
        <f t="shared" si="315"/>
        <v>87.25</v>
      </c>
      <c r="AG659" s="191">
        <f t="shared" si="315"/>
        <v>790.35</v>
      </c>
      <c r="AH659" s="85">
        <f t="shared" si="315"/>
        <v>0</v>
      </c>
      <c r="AI659" s="85">
        <f t="shared" si="315"/>
        <v>0</v>
      </c>
      <c r="AJ659" s="85">
        <f t="shared" si="315"/>
        <v>0</v>
      </c>
      <c r="AK659" s="191">
        <f t="shared" si="315"/>
        <v>0</v>
      </c>
      <c r="AL659" s="191">
        <f t="shared" si="315"/>
        <v>0</v>
      </c>
      <c r="AM659" s="191">
        <f t="shared" si="315"/>
        <v>0</v>
      </c>
      <c r="AN659" s="191">
        <f t="shared" si="315"/>
        <v>0</v>
      </c>
      <c r="AO659" s="191">
        <f t="shared" si="315"/>
        <v>0</v>
      </c>
      <c r="AP659" s="191">
        <f t="shared" si="315"/>
        <v>0</v>
      </c>
      <c r="AQ659" s="191">
        <f t="shared" si="315"/>
        <v>0</v>
      </c>
      <c r="AR659" s="191">
        <f t="shared" si="315"/>
        <v>0</v>
      </c>
      <c r="AS659" s="191">
        <f t="shared" si="315"/>
        <v>0</v>
      </c>
      <c r="AT659" s="191">
        <f t="shared" si="315"/>
        <v>0</v>
      </c>
      <c r="AU659" s="85">
        <f t="shared" si="315"/>
        <v>0</v>
      </c>
      <c r="AV659" s="302"/>
    </row>
    <row r="660" spans="1:48" hidden="1">
      <c r="A660" s="603"/>
      <c r="B660" s="604"/>
      <c r="C660" s="604"/>
      <c r="D660" s="604"/>
      <c r="E660" s="605"/>
      <c r="F660" s="47"/>
      <c r="G660" s="47"/>
      <c r="H660" s="47"/>
      <c r="I660" s="47"/>
      <c r="J660" s="47"/>
      <c r="K660" s="47"/>
      <c r="L660" s="47"/>
      <c r="M660" s="47"/>
      <c r="N660" s="85">
        <f t="shared" ref="N660:U662" si="316">N651+N643+N636+N628+N621+N614+N606+N600+N593+N584+N578+N572+N562+N554+N548</f>
        <v>0</v>
      </c>
      <c r="O660" s="85">
        <f t="shared" si="316"/>
        <v>0</v>
      </c>
      <c r="P660" s="85">
        <f t="shared" si="316"/>
        <v>0</v>
      </c>
      <c r="Q660" s="85">
        <f t="shared" si="316"/>
        <v>0</v>
      </c>
      <c r="R660" s="317">
        <f t="shared" si="316"/>
        <v>0</v>
      </c>
      <c r="S660" s="85">
        <f t="shared" si="316"/>
        <v>0</v>
      </c>
      <c r="T660" s="85">
        <f t="shared" si="316"/>
        <v>0</v>
      </c>
      <c r="U660" s="85">
        <f t="shared" si="316"/>
        <v>0</v>
      </c>
      <c r="V660" s="172" t="s">
        <v>51</v>
      </c>
      <c r="W660" s="191">
        <f t="shared" ref="W660:AU660" si="317">W651+W643+W636+W628+W621+W614+W606+W600+W593+W584+W578+W572+W562+W554+W548</f>
        <v>0</v>
      </c>
      <c r="X660" s="191">
        <f t="shared" si="317"/>
        <v>0</v>
      </c>
      <c r="Y660" s="191">
        <f t="shared" si="317"/>
        <v>0</v>
      </c>
      <c r="Z660" s="191">
        <f t="shared" si="317"/>
        <v>0</v>
      </c>
      <c r="AA660" s="191">
        <f t="shared" si="317"/>
        <v>0</v>
      </c>
      <c r="AB660" s="191">
        <f t="shared" si="317"/>
        <v>0</v>
      </c>
      <c r="AC660" s="191">
        <f t="shared" si="317"/>
        <v>0</v>
      </c>
      <c r="AD660" s="191">
        <f t="shared" si="317"/>
        <v>0</v>
      </c>
      <c r="AE660" s="191">
        <f t="shared" si="317"/>
        <v>0</v>
      </c>
      <c r="AF660" s="191">
        <f t="shared" si="317"/>
        <v>0</v>
      </c>
      <c r="AG660" s="191">
        <f t="shared" si="317"/>
        <v>0</v>
      </c>
      <c r="AH660" s="85">
        <f t="shared" si="317"/>
        <v>0</v>
      </c>
      <c r="AI660" s="85">
        <f t="shared" si="317"/>
        <v>0</v>
      </c>
      <c r="AJ660" s="85">
        <f t="shared" si="317"/>
        <v>0</v>
      </c>
      <c r="AK660" s="191">
        <f t="shared" si="317"/>
        <v>0</v>
      </c>
      <c r="AL660" s="191">
        <f t="shared" si="317"/>
        <v>0</v>
      </c>
      <c r="AM660" s="191">
        <f t="shared" si="317"/>
        <v>0</v>
      </c>
      <c r="AN660" s="191">
        <f t="shared" si="317"/>
        <v>0</v>
      </c>
      <c r="AO660" s="191">
        <f t="shared" si="317"/>
        <v>0</v>
      </c>
      <c r="AP660" s="191">
        <f t="shared" si="317"/>
        <v>0</v>
      </c>
      <c r="AQ660" s="191">
        <f t="shared" si="317"/>
        <v>0</v>
      </c>
      <c r="AR660" s="191">
        <f t="shared" si="317"/>
        <v>0</v>
      </c>
      <c r="AS660" s="191">
        <f t="shared" si="317"/>
        <v>0</v>
      </c>
      <c r="AT660" s="191">
        <f t="shared" si="317"/>
        <v>0</v>
      </c>
      <c r="AU660" s="85">
        <f t="shared" si="317"/>
        <v>0</v>
      </c>
      <c r="AV660" s="302"/>
    </row>
    <row r="661" spans="1:48" hidden="1">
      <c r="A661" s="603"/>
      <c r="B661" s="604"/>
      <c r="C661" s="604"/>
      <c r="D661" s="604"/>
      <c r="E661" s="605"/>
      <c r="F661" s="47"/>
      <c r="G661" s="47"/>
      <c r="H661" s="47"/>
      <c r="I661" s="47"/>
      <c r="J661" s="47"/>
      <c r="K661" s="47"/>
      <c r="L661" s="47"/>
      <c r="M661" s="47"/>
      <c r="N661" s="85">
        <f t="shared" si="316"/>
        <v>0.40332999999999997</v>
      </c>
      <c r="O661" s="85">
        <f t="shared" si="316"/>
        <v>195.48500000000001</v>
      </c>
      <c r="P661" s="85">
        <f t="shared" si="316"/>
        <v>0</v>
      </c>
      <c r="Q661" s="85">
        <f t="shared" si="316"/>
        <v>0</v>
      </c>
      <c r="R661" s="317">
        <f t="shared" si="316"/>
        <v>0</v>
      </c>
      <c r="S661" s="85">
        <f t="shared" si="316"/>
        <v>0</v>
      </c>
      <c r="T661" s="85">
        <f t="shared" si="316"/>
        <v>0</v>
      </c>
      <c r="U661" s="85">
        <f t="shared" si="316"/>
        <v>195.88833000000002</v>
      </c>
      <c r="V661" s="172" t="s">
        <v>52</v>
      </c>
      <c r="W661" s="191">
        <f t="shared" ref="W661:AU661" si="318">W652+W644+W637+W629+W622+W615+W607+W601+W594+W585+W579+W573+W563+W555+W549</f>
        <v>0</v>
      </c>
      <c r="X661" s="191">
        <f t="shared" si="318"/>
        <v>0</v>
      </c>
      <c r="Y661" s="191">
        <f t="shared" si="318"/>
        <v>0</v>
      </c>
      <c r="Z661" s="191">
        <f t="shared" si="318"/>
        <v>0</v>
      </c>
      <c r="AA661" s="191">
        <f t="shared" si="318"/>
        <v>0</v>
      </c>
      <c r="AB661" s="191">
        <f t="shared" si="318"/>
        <v>0</v>
      </c>
      <c r="AC661" s="191">
        <f t="shared" si="318"/>
        <v>0</v>
      </c>
      <c r="AD661" s="191">
        <f t="shared" si="318"/>
        <v>0</v>
      </c>
      <c r="AE661" s="191">
        <f t="shared" si="318"/>
        <v>0</v>
      </c>
      <c r="AF661" s="191">
        <f t="shared" si="318"/>
        <v>0</v>
      </c>
      <c r="AG661" s="191">
        <f t="shared" si="318"/>
        <v>0</v>
      </c>
      <c r="AH661" s="85">
        <f t="shared" si="318"/>
        <v>0</v>
      </c>
      <c r="AI661" s="85">
        <f t="shared" si="318"/>
        <v>0</v>
      </c>
      <c r="AJ661" s="85">
        <f t="shared" si="318"/>
        <v>0</v>
      </c>
      <c r="AK661" s="191">
        <f t="shared" si="318"/>
        <v>0</v>
      </c>
      <c r="AL661" s="191">
        <f t="shared" si="318"/>
        <v>0</v>
      </c>
      <c r="AM661" s="191">
        <f t="shared" si="318"/>
        <v>0</v>
      </c>
      <c r="AN661" s="191">
        <f t="shared" si="318"/>
        <v>0</v>
      </c>
      <c r="AO661" s="191">
        <f t="shared" si="318"/>
        <v>0</v>
      </c>
      <c r="AP661" s="191">
        <f t="shared" si="318"/>
        <v>0</v>
      </c>
      <c r="AQ661" s="191">
        <f t="shared" si="318"/>
        <v>0</v>
      </c>
      <c r="AR661" s="191">
        <f t="shared" si="318"/>
        <v>0</v>
      </c>
      <c r="AS661" s="191">
        <f t="shared" si="318"/>
        <v>0</v>
      </c>
      <c r="AT661" s="191">
        <f t="shared" si="318"/>
        <v>0</v>
      </c>
      <c r="AU661" s="85">
        <f t="shared" si="318"/>
        <v>0</v>
      </c>
      <c r="AV661" s="302"/>
    </row>
    <row r="662" spans="1:48" hidden="1">
      <c r="A662" s="606"/>
      <c r="B662" s="607"/>
      <c r="C662" s="607"/>
      <c r="D662" s="607"/>
      <c r="E662" s="608"/>
      <c r="F662" s="47"/>
      <c r="G662" s="47"/>
      <c r="H662" s="47"/>
      <c r="I662" s="47"/>
      <c r="J662" s="47"/>
      <c r="K662" s="47"/>
      <c r="L662" s="93">
        <f>L646+L639+L633+L625+L617+L611+L603+L597+L587+L581+L575+L569+L557+L551+L545</f>
        <v>1019.558</v>
      </c>
      <c r="M662" s="47"/>
      <c r="N662" s="85">
        <f t="shared" si="316"/>
        <v>24.584070000000001</v>
      </c>
      <c r="O662" s="85">
        <f t="shared" si="316"/>
        <v>227.85758000000004</v>
      </c>
      <c r="P662" s="85">
        <f t="shared" si="316"/>
        <v>30.313510000000001</v>
      </c>
      <c r="Q662" s="175">
        <f t="shared" si="316"/>
        <v>147.40925999999999</v>
      </c>
      <c r="R662" s="428">
        <f t="shared" si="316"/>
        <v>200127.34999999998</v>
      </c>
      <c r="S662" s="175">
        <f t="shared" si="316"/>
        <v>144.102755</v>
      </c>
      <c r="T662" s="175">
        <f t="shared" si="316"/>
        <v>154.32442500000002</v>
      </c>
      <c r="U662" s="176">
        <f t="shared" si="316"/>
        <v>200855.94159999999</v>
      </c>
      <c r="V662" s="177" t="s">
        <v>11</v>
      </c>
      <c r="W662" s="193">
        <f t="shared" ref="W662:AU662" si="319">W653+W645+W638+W630+W623+W616+W608+W602+W595+W586+W580+W574+W564+W556+W550</f>
        <v>147409.25999999998</v>
      </c>
      <c r="X662" s="193">
        <f t="shared" si="319"/>
        <v>988.34300000000007</v>
      </c>
      <c r="Y662" s="193">
        <f t="shared" si="319"/>
        <v>285.24299999999999</v>
      </c>
      <c r="Z662" s="193">
        <f t="shared" si="319"/>
        <v>285.24299999999999</v>
      </c>
      <c r="AA662" s="193">
        <f t="shared" si="319"/>
        <v>285.24299999999999</v>
      </c>
      <c r="AB662" s="193">
        <f t="shared" si="319"/>
        <v>285.24299999999999</v>
      </c>
      <c r="AC662" s="193">
        <f t="shared" si="319"/>
        <v>285.24299999999999</v>
      </c>
      <c r="AD662" s="193">
        <f t="shared" si="319"/>
        <v>285.24299999999999</v>
      </c>
      <c r="AE662" s="193">
        <f t="shared" si="319"/>
        <v>285.24299999999999</v>
      </c>
      <c r="AF662" s="193">
        <f t="shared" si="319"/>
        <v>285.24299999999999</v>
      </c>
      <c r="AG662" s="193">
        <f t="shared" si="319"/>
        <v>1123.3430000000001</v>
      </c>
      <c r="AH662" s="175">
        <f t="shared" si="319"/>
        <v>0</v>
      </c>
      <c r="AI662" s="175">
        <f t="shared" si="319"/>
        <v>0</v>
      </c>
      <c r="AJ662" s="175">
        <f t="shared" si="319"/>
        <v>0</v>
      </c>
      <c r="AK662" s="193">
        <f t="shared" si="319"/>
        <v>1138.73</v>
      </c>
      <c r="AL662" s="193">
        <f t="shared" si="319"/>
        <v>0</v>
      </c>
      <c r="AM662" s="193">
        <f t="shared" si="319"/>
        <v>0</v>
      </c>
      <c r="AN662" s="193">
        <f t="shared" si="319"/>
        <v>0</v>
      </c>
      <c r="AO662" s="193">
        <f t="shared" si="319"/>
        <v>0</v>
      </c>
      <c r="AP662" s="193">
        <f t="shared" si="319"/>
        <v>0</v>
      </c>
      <c r="AQ662" s="193">
        <f t="shared" si="319"/>
        <v>0</v>
      </c>
      <c r="AR662" s="193">
        <f t="shared" si="319"/>
        <v>0</v>
      </c>
      <c r="AS662" s="193">
        <f t="shared" si="319"/>
        <v>0</v>
      </c>
      <c r="AT662" s="193">
        <f t="shared" si="319"/>
        <v>0</v>
      </c>
      <c r="AU662" s="175">
        <f t="shared" si="319"/>
        <v>0</v>
      </c>
      <c r="AV662" s="328"/>
    </row>
    <row r="663" spans="1:48" ht="15.75" hidden="1" customHeight="1">
      <c r="A663" s="179"/>
      <c r="B663" s="648" t="s">
        <v>695</v>
      </c>
      <c r="C663" s="649"/>
      <c r="D663" s="649"/>
      <c r="E663" s="649"/>
      <c r="F663" s="649"/>
      <c r="G663" s="649"/>
      <c r="H663" s="649"/>
      <c r="I663" s="649"/>
      <c r="J663" s="649"/>
      <c r="K663" s="649"/>
      <c r="L663" s="649"/>
      <c r="M663" s="649"/>
      <c r="N663" s="649"/>
      <c r="O663" s="649"/>
      <c r="P663" s="649"/>
      <c r="Q663" s="649"/>
      <c r="R663" s="649"/>
      <c r="S663" s="649"/>
      <c r="T663" s="649"/>
      <c r="U663" s="649"/>
      <c r="V663" s="649"/>
      <c r="W663" s="461"/>
      <c r="X663" s="461"/>
      <c r="Y663" s="461"/>
      <c r="Z663" s="461"/>
      <c r="AA663" s="461"/>
      <c r="AB663" s="461"/>
      <c r="AC663" s="461"/>
      <c r="AD663" s="461"/>
      <c r="AE663" s="461"/>
      <c r="AF663" s="461"/>
      <c r="AG663" s="461"/>
      <c r="AH663" s="461"/>
      <c r="AI663" s="461"/>
      <c r="AJ663" s="461"/>
      <c r="AK663" s="461"/>
      <c r="AL663" s="461"/>
      <c r="AM663" s="461"/>
      <c r="AN663" s="461"/>
      <c r="AO663" s="461"/>
      <c r="AP663" s="461"/>
      <c r="AQ663" s="461"/>
      <c r="AR663" s="461"/>
      <c r="AS663" s="461"/>
      <c r="AT663" s="461"/>
      <c r="AU663" s="461"/>
      <c r="AV663" s="462"/>
    </row>
    <row r="664" spans="1:48" ht="15.75" hidden="1" customHeight="1">
      <c r="A664" s="179"/>
      <c r="B664" s="648" t="s">
        <v>696</v>
      </c>
      <c r="C664" s="649"/>
      <c r="D664" s="649"/>
      <c r="E664" s="649"/>
      <c r="F664" s="649"/>
      <c r="G664" s="649"/>
      <c r="H664" s="649"/>
      <c r="I664" s="649"/>
      <c r="J664" s="649"/>
      <c r="K664" s="649"/>
      <c r="L664" s="649"/>
      <c r="M664" s="649"/>
      <c r="N664" s="649"/>
      <c r="O664" s="649"/>
      <c r="P664" s="649"/>
      <c r="Q664" s="649"/>
      <c r="R664" s="649"/>
      <c r="S664" s="649"/>
      <c r="T664" s="649"/>
      <c r="U664" s="649"/>
      <c r="V664" s="649"/>
      <c r="W664" s="461"/>
      <c r="X664" s="461"/>
      <c r="Y664" s="461"/>
      <c r="Z664" s="461"/>
      <c r="AA664" s="461"/>
      <c r="AB664" s="461"/>
      <c r="AC664" s="461"/>
      <c r="AD664" s="461"/>
      <c r="AE664" s="461"/>
      <c r="AF664" s="461"/>
      <c r="AG664" s="461"/>
      <c r="AH664" s="461"/>
      <c r="AI664" s="461"/>
      <c r="AJ664" s="461"/>
      <c r="AK664" s="461"/>
      <c r="AL664" s="461"/>
      <c r="AM664" s="461"/>
      <c r="AN664" s="461"/>
      <c r="AO664" s="461"/>
      <c r="AP664" s="461"/>
      <c r="AQ664" s="461"/>
      <c r="AR664" s="461"/>
      <c r="AS664" s="461"/>
      <c r="AT664" s="461"/>
      <c r="AU664" s="461"/>
      <c r="AV664" s="462"/>
    </row>
    <row r="665" spans="1:48" ht="19.5" hidden="1" customHeight="1">
      <c r="A665" s="556" t="s">
        <v>628</v>
      </c>
      <c r="B665" s="557"/>
      <c r="C665" s="557"/>
      <c r="D665" s="557"/>
      <c r="E665" s="557"/>
      <c r="F665" s="557"/>
      <c r="G665" s="557"/>
      <c r="H665" s="557"/>
      <c r="I665" s="557"/>
      <c r="J665" s="557"/>
      <c r="K665" s="557"/>
      <c r="L665" s="557"/>
      <c r="M665" s="557"/>
      <c r="N665" s="557"/>
      <c r="O665" s="557"/>
      <c r="P665" s="557"/>
      <c r="Q665" s="557"/>
      <c r="R665" s="557"/>
      <c r="S665" s="557"/>
      <c r="T665" s="557"/>
      <c r="U665" s="557"/>
      <c r="V665" s="557"/>
      <c r="W665" s="558"/>
      <c r="X665" s="558"/>
      <c r="Y665" s="558"/>
      <c r="Z665" s="558"/>
      <c r="AA665" s="558"/>
      <c r="AB665" s="558"/>
      <c r="AC665" s="558"/>
      <c r="AD665" s="558"/>
      <c r="AE665" s="558"/>
      <c r="AF665" s="558"/>
      <c r="AG665" s="558"/>
      <c r="AH665" s="558"/>
      <c r="AI665" s="558"/>
      <c r="AJ665" s="558"/>
      <c r="AK665" s="558"/>
      <c r="AL665" s="558"/>
      <c r="AM665" s="558"/>
      <c r="AN665" s="558"/>
      <c r="AO665" s="558"/>
      <c r="AP665" s="558"/>
      <c r="AQ665" s="558"/>
      <c r="AR665" s="558"/>
      <c r="AS665" s="558"/>
      <c r="AT665" s="558"/>
      <c r="AU665" s="558"/>
      <c r="AV665" s="559"/>
    </row>
    <row r="666" spans="1:48" ht="15.75" customHeight="1">
      <c r="A666" s="584" t="s">
        <v>53</v>
      </c>
      <c r="B666" s="535" t="s">
        <v>697</v>
      </c>
      <c r="C666" s="653" t="s">
        <v>698</v>
      </c>
      <c r="D666" s="614" t="s">
        <v>662</v>
      </c>
      <c r="E666" s="617" t="s">
        <v>699</v>
      </c>
      <c r="F666" s="6" t="s">
        <v>18</v>
      </c>
      <c r="G666" s="6" t="s">
        <v>20</v>
      </c>
      <c r="H666" s="6" t="s">
        <v>59</v>
      </c>
      <c r="I666" s="6" t="s">
        <v>700</v>
      </c>
      <c r="J666" s="532">
        <v>2020</v>
      </c>
      <c r="K666" s="532">
        <v>2020</v>
      </c>
      <c r="L666" s="541">
        <v>84.153999999999996</v>
      </c>
      <c r="M666" s="563">
        <f>Q672+R672+S672+T672</f>
        <v>78.556570000000008</v>
      </c>
      <c r="N666" s="9">
        <v>0</v>
      </c>
      <c r="O666" s="9">
        <v>5.3708400000000003</v>
      </c>
      <c r="P666" s="9">
        <v>0.19353999999999999</v>
      </c>
      <c r="Q666" s="9">
        <v>78.556570000000008</v>
      </c>
      <c r="R666" s="307">
        <v>0</v>
      </c>
      <c r="S666" s="9">
        <v>0</v>
      </c>
      <c r="T666" s="9">
        <v>0</v>
      </c>
      <c r="U666" s="9">
        <f>SUM(N666:T666)</f>
        <v>84.120950000000008</v>
      </c>
      <c r="V666" s="204" t="s">
        <v>3</v>
      </c>
      <c r="W666" s="93">
        <v>78556.570000000007</v>
      </c>
      <c r="X666" s="9">
        <f>X667</f>
        <v>40</v>
      </c>
      <c r="Y666" s="9">
        <f t="shared" ref="Y666:AG666" si="320">Y667</f>
        <v>40</v>
      </c>
      <c r="Z666" s="9">
        <f t="shared" si="320"/>
        <v>40</v>
      </c>
      <c r="AA666" s="9">
        <f t="shared" si="320"/>
        <v>40</v>
      </c>
      <c r="AB666" s="9">
        <f t="shared" si="320"/>
        <v>40</v>
      </c>
      <c r="AC666" s="9">
        <f t="shared" si="320"/>
        <v>40</v>
      </c>
      <c r="AD666" s="9">
        <f t="shared" si="320"/>
        <v>40</v>
      </c>
      <c r="AE666" s="9">
        <f t="shared" si="320"/>
        <v>40</v>
      </c>
      <c r="AF666" s="9">
        <f t="shared" si="320"/>
        <v>40</v>
      </c>
      <c r="AG666" s="9">
        <f t="shared" si="320"/>
        <v>40</v>
      </c>
      <c r="AH666" s="9">
        <v>0</v>
      </c>
      <c r="AI666" s="9">
        <v>0</v>
      </c>
      <c r="AJ666" s="9">
        <v>0</v>
      </c>
      <c r="AK666" s="93">
        <v>0</v>
      </c>
      <c r="AL666" s="93">
        <v>0</v>
      </c>
      <c r="AM666" s="93">
        <v>0</v>
      </c>
      <c r="AN666" s="93">
        <v>0</v>
      </c>
      <c r="AO666" s="93">
        <v>0</v>
      </c>
      <c r="AP666" s="93">
        <v>0</v>
      </c>
      <c r="AQ666" s="93">
        <v>0</v>
      </c>
      <c r="AR666" s="93">
        <v>0</v>
      </c>
      <c r="AS666" s="93">
        <v>0</v>
      </c>
      <c r="AT666" s="93">
        <v>0</v>
      </c>
      <c r="AU666" s="9">
        <v>0</v>
      </c>
      <c r="AV666" s="636" t="s">
        <v>1005</v>
      </c>
    </row>
    <row r="667" spans="1:48" s="275" customFormat="1" ht="15.75" hidden="1" customHeight="1">
      <c r="A667" s="585"/>
      <c r="B667" s="536"/>
      <c r="C667" s="654"/>
      <c r="D667" s="615"/>
      <c r="E667" s="618"/>
      <c r="F667" s="24"/>
      <c r="G667" s="24"/>
      <c r="H667" s="24"/>
      <c r="I667" s="24"/>
      <c r="J667" s="533"/>
      <c r="K667" s="533"/>
      <c r="L667" s="609"/>
      <c r="M667" s="564"/>
      <c r="N667" s="282"/>
      <c r="O667" s="282"/>
      <c r="P667" s="282"/>
      <c r="Q667" s="282"/>
      <c r="R667" s="431"/>
      <c r="S667" s="282"/>
      <c r="T667" s="282"/>
      <c r="U667" s="282"/>
      <c r="V667" s="353" t="s">
        <v>1083</v>
      </c>
      <c r="W667" s="359"/>
      <c r="X667" s="282">
        <v>40</v>
      </c>
      <c r="Y667" s="282">
        <v>40</v>
      </c>
      <c r="Z667" s="282">
        <v>40</v>
      </c>
      <c r="AA667" s="282">
        <v>40</v>
      </c>
      <c r="AB667" s="282">
        <v>40</v>
      </c>
      <c r="AC667" s="282">
        <v>40</v>
      </c>
      <c r="AD667" s="282">
        <v>40</v>
      </c>
      <c r="AE667" s="282">
        <v>40</v>
      </c>
      <c r="AF667" s="282">
        <v>40</v>
      </c>
      <c r="AG667" s="282">
        <v>40</v>
      </c>
      <c r="AH667" s="282"/>
      <c r="AI667" s="282"/>
      <c r="AJ667" s="282"/>
      <c r="AK667" s="359"/>
      <c r="AL667" s="359"/>
      <c r="AM667" s="359"/>
      <c r="AN667" s="359"/>
      <c r="AO667" s="359"/>
      <c r="AP667" s="359"/>
      <c r="AQ667" s="359"/>
      <c r="AR667" s="359"/>
      <c r="AS667" s="359"/>
      <c r="AT667" s="359"/>
      <c r="AU667" s="282"/>
      <c r="AV667" s="637"/>
    </row>
    <row r="668" spans="1:48" ht="20.25" customHeight="1">
      <c r="A668" s="585"/>
      <c r="B668" s="536"/>
      <c r="C668" s="654"/>
      <c r="D668" s="615"/>
      <c r="E668" s="618"/>
      <c r="F668" s="24" t="s">
        <v>19</v>
      </c>
      <c r="G668" s="24" t="s">
        <v>22</v>
      </c>
      <c r="H668" s="24" t="s">
        <v>59</v>
      </c>
      <c r="I668" s="24" t="s">
        <v>701</v>
      </c>
      <c r="J668" s="533"/>
      <c r="K668" s="533"/>
      <c r="L668" s="609"/>
      <c r="M668" s="564"/>
      <c r="N668" s="9">
        <v>0</v>
      </c>
      <c r="O668" s="9">
        <v>0</v>
      </c>
      <c r="P668" s="9">
        <v>0</v>
      </c>
      <c r="Q668" s="9">
        <v>0</v>
      </c>
      <c r="R668" s="307">
        <v>0</v>
      </c>
      <c r="S668" s="9">
        <v>0</v>
      </c>
      <c r="T668" s="9">
        <v>0</v>
      </c>
      <c r="U668" s="9">
        <f t="shared" ref="U668:U672" si="321">SUM(N668:T668)</f>
        <v>0</v>
      </c>
      <c r="V668" s="172" t="s">
        <v>8</v>
      </c>
      <c r="W668" s="93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93">
        <v>0</v>
      </c>
      <c r="AL668" s="93">
        <v>0</v>
      </c>
      <c r="AM668" s="93">
        <v>0</v>
      </c>
      <c r="AN668" s="93">
        <v>0</v>
      </c>
      <c r="AO668" s="93">
        <v>0</v>
      </c>
      <c r="AP668" s="93">
        <v>0</v>
      </c>
      <c r="AQ668" s="93">
        <v>0</v>
      </c>
      <c r="AR668" s="93">
        <v>0</v>
      </c>
      <c r="AS668" s="93">
        <v>0</v>
      </c>
      <c r="AT668" s="93">
        <v>0</v>
      </c>
      <c r="AU668" s="9">
        <v>0</v>
      </c>
      <c r="AV668" s="637"/>
    </row>
    <row r="669" spans="1:48" ht="19.5" customHeight="1">
      <c r="A669" s="585"/>
      <c r="B669" s="536"/>
      <c r="C669" s="654"/>
      <c r="D669" s="615"/>
      <c r="E669" s="618"/>
      <c r="F669" s="538" t="s">
        <v>39</v>
      </c>
      <c r="G669" s="538" t="s">
        <v>21</v>
      </c>
      <c r="H669" s="538" t="s">
        <v>59</v>
      </c>
      <c r="I669" s="538" t="s">
        <v>702</v>
      </c>
      <c r="J669" s="533"/>
      <c r="K669" s="533"/>
      <c r="L669" s="609"/>
      <c r="M669" s="564"/>
      <c r="N669" s="9">
        <v>0</v>
      </c>
      <c r="O669" s="9">
        <v>0</v>
      </c>
      <c r="P669" s="9">
        <v>0</v>
      </c>
      <c r="Q669" s="9">
        <v>0</v>
      </c>
      <c r="R669" s="307">
        <v>0</v>
      </c>
      <c r="S669" s="9">
        <v>0</v>
      </c>
      <c r="T669" s="9">
        <v>0</v>
      </c>
      <c r="U669" s="9">
        <f>SUM(N669:T669)</f>
        <v>0</v>
      </c>
      <c r="V669" s="204" t="s">
        <v>50</v>
      </c>
      <c r="W669" s="93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3">
        <v>0</v>
      </c>
      <c r="AL669" s="93">
        <v>0</v>
      </c>
      <c r="AM669" s="93">
        <v>0</v>
      </c>
      <c r="AN669" s="93">
        <v>0</v>
      </c>
      <c r="AO669" s="93">
        <v>0</v>
      </c>
      <c r="AP669" s="93">
        <v>0</v>
      </c>
      <c r="AQ669" s="93">
        <v>0</v>
      </c>
      <c r="AR669" s="93">
        <v>0</v>
      </c>
      <c r="AS669" s="93">
        <v>0</v>
      </c>
      <c r="AT669" s="93">
        <v>0</v>
      </c>
      <c r="AU669" s="9">
        <v>0</v>
      </c>
      <c r="AV669" s="637"/>
    </row>
    <row r="670" spans="1:48">
      <c r="A670" s="585"/>
      <c r="B670" s="536"/>
      <c r="C670" s="654"/>
      <c r="D670" s="615"/>
      <c r="E670" s="618"/>
      <c r="F670" s="539"/>
      <c r="G670" s="539"/>
      <c r="H670" s="539"/>
      <c r="I670" s="539"/>
      <c r="J670" s="533"/>
      <c r="K670" s="533"/>
      <c r="L670" s="609"/>
      <c r="M670" s="564"/>
      <c r="N670" s="9">
        <v>0</v>
      </c>
      <c r="O670" s="9">
        <v>0</v>
      </c>
      <c r="P670" s="9">
        <v>0</v>
      </c>
      <c r="Q670" s="9">
        <v>0</v>
      </c>
      <c r="R670" s="307">
        <v>0</v>
      </c>
      <c r="S670" s="9">
        <v>0</v>
      </c>
      <c r="T670" s="9">
        <v>0</v>
      </c>
      <c r="U670" s="9">
        <f t="shared" si="321"/>
        <v>0</v>
      </c>
      <c r="V670" s="204" t="s">
        <v>51</v>
      </c>
      <c r="W670" s="93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93">
        <v>0</v>
      </c>
      <c r="AL670" s="93">
        <v>0</v>
      </c>
      <c r="AM670" s="93">
        <v>0</v>
      </c>
      <c r="AN670" s="93">
        <v>0</v>
      </c>
      <c r="AO670" s="93">
        <v>0</v>
      </c>
      <c r="AP670" s="93">
        <v>0</v>
      </c>
      <c r="AQ670" s="93">
        <v>0</v>
      </c>
      <c r="AR670" s="93">
        <v>0</v>
      </c>
      <c r="AS670" s="93">
        <v>0</v>
      </c>
      <c r="AT670" s="93">
        <v>0</v>
      </c>
      <c r="AU670" s="9">
        <v>0</v>
      </c>
      <c r="AV670" s="637"/>
    </row>
    <row r="671" spans="1:48" ht="15.75" customHeight="1">
      <c r="A671" s="585"/>
      <c r="B671" s="536"/>
      <c r="C671" s="654"/>
      <c r="D671" s="615"/>
      <c r="E671" s="618"/>
      <c r="F671" s="539"/>
      <c r="G671" s="539"/>
      <c r="H671" s="539"/>
      <c r="I671" s="539"/>
      <c r="J671" s="533"/>
      <c r="K671" s="533"/>
      <c r="L671" s="609"/>
      <c r="M671" s="564"/>
      <c r="N671" s="85">
        <v>0</v>
      </c>
      <c r="O671" s="85">
        <v>0</v>
      </c>
      <c r="P671" s="85">
        <v>0</v>
      </c>
      <c r="Q671" s="85">
        <v>0</v>
      </c>
      <c r="R671" s="317">
        <v>0</v>
      </c>
      <c r="S671" s="85">
        <v>0</v>
      </c>
      <c r="T671" s="85">
        <v>0</v>
      </c>
      <c r="U671" s="9">
        <f t="shared" si="321"/>
        <v>0</v>
      </c>
      <c r="V671" s="204" t="s">
        <v>52</v>
      </c>
      <c r="W671" s="191">
        <v>0</v>
      </c>
      <c r="X671" s="85">
        <v>0</v>
      </c>
      <c r="Y671" s="85">
        <v>0</v>
      </c>
      <c r="Z671" s="85">
        <v>0</v>
      </c>
      <c r="AA671" s="85">
        <v>0</v>
      </c>
      <c r="AB671" s="85">
        <v>0</v>
      </c>
      <c r="AC671" s="85">
        <v>0</v>
      </c>
      <c r="AD671" s="85">
        <v>0</v>
      </c>
      <c r="AE671" s="85">
        <v>0</v>
      </c>
      <c r="AF671" s="85">
        <v>0</v>
      </c>
      <c r="AG671" s="85">
        <v>0</v>
      </c>
      <c r="AH671" s="85">
        <v>0</v>
      </c>
      <c r="AI671" s="85">
        <v>0</v>
      </c>
      <c r="AJ671" s="85">
        <v>0</v>
      </c>
      <c r="AK671" s="191">
        <v>0</v>
      </c>
      <c r="AL671" s="191">
        <v>0</v>
      </c>
      <c r="AM671" s="191">
        <v>0</v>
      </c>
      <c r="AN671" s="191">
        <v>0</v>
      </c>
      <c r="AO671" s="191">
        <v>0</v>
      </c>
      <c r="AP671" s="191">
        <v>0</v>
      </c>
      <c r="AQ671" s="191">
        <v>0</v>
      </c>
      <c r="AR671" s="191">
        <v>0</v>
      </c>
      <c r="AS671" s="191">
        <v>0</v>
      </c>
      <c r="AT671" s="191">
        <v>0</v>
      </c>
      <c r="AU671" s="85">
        <v>0</v>
      </c>
      <c r="AV671" s="638"/>
    </row>
    <row r="672" spans="1:48">
      <c r="A672" s="585"/>
      <c r="B672" s="537"/>
      <c r="C672" s="655"/>
      <c r="D672" s="616"/>
      <c r="E672" s="619"/>
      <c r="F672" s="540"/>
      <c r="G672" s="540"/>
      <c r="H672" s="540"/>
      <c r="I672" s="540"/>
      <c r="J672" s="534"/>
      <c r="K672" s="534"/>
      <c r="L672" s="610"/>
      <c r="M672" s="565"/>
      <c r="N672" s="87">
        <f>SUM(N666:N671)</f>
        <v>0</v>
      </c>
      <c r="O672" s="87">
        <f t="shared" ref="O672:T672" si="322">SUM(O666:O671)</f>
        <v>5.3708400000000003</v>
      </c>
      <c r="P672" s="87">
        <f t="shared" si="322"/>
        <v>0.19353999999999999</v>
      </c>
      <c r="Q672" s="175">
        <f t="shared" si="322"/>
        <v>78.556570000000008</v>
      </c>
      <c r="R672" s="428">
        <f t="shared" si="322"/>
        <v>0</v>
      </c>
      <c r="S672" s="175">
        <f t="shared" si="322"/>
        <v>0</v>
      </c>
      <c r="T672" s="175">
        <f t="shared" si="322"/>
        <v>0</v>
      </c>
      <c r="U672" s="176">
        <f t="shared" si="321"/>
        <v>84.120950000000008</v>
      </c>
      <c r="V672" s="177" t="s">
        <v>11</v>
      </c>
      <c r="W672" s="193">
        <f t="shared" ref="W672:AU672" si="323">SUM(W666:W671)</f>
        <v>78556.570000000007</v>
      </c>
      <c r="X672" s="175">
        <f>X666+X668+X669+X670+X671</f>
        <v>40</v>
      </c>
      <c r="Y672" s="175">
        <f t="shared" si="323"/>
        <v>80</v>
      </c>
      <c r="Z672" s="175">
        <f t="shared" si="323"/>
        <v>80</v>
      </c>
      <c r="AA672" s="175">
        <f t="shared" si="323"/>
        <v>80</v>
      </c>
      <c r="AB672" s="175">
        <f t="shared" si="323"/>
        <v>80</v>
      </c>
      <c r="AC672" s="175">
        <f t="shared" si="323"/>
        <v>80</v>
      </c>
      <c r="AD672" s="175">
        <f t="shared" si="323"/>
        <v>80</v>
      </c>
      <c r="AE672" s="175">
        <f t="shared" si="323"/>
        <v>80</v>
      </c>
      <c r="AF672" s="175">
        <f t="shared" si="323"/>
        <v>80</v>
      </c>
      <c r="AG672" s="175">
        <f>AG666+AG668+AG669+AG670+AG671</f>
        <v>40</v>
      </c>
      <c r="AH672" s="175">
        <f t="shared" si="323"/>
        <v>0</v>
      </c>
      <c r="AI672" s="175">
        <f t="shared" si="323"/>
        <v>0</v>
      </c>
      <c r="AJ672" s="175">
        <f t="shared" si="323"/>
        <v>0</v>
      </c>
      <c r="AK672" s="193">
        <f t="shared" si="323"/>
        <v>0</v>
      </c>
      <c r="AL672" s="193">
        <f t="shared" si="323"/>
        <v>0</v>
      </c>
      <c r="AM672" s="193">
        <f t="shared" si="323"/>
        <v>0</v>
      </c>
      <c r="AN672" s="193">
        <f t="shared" si="323"/>
        <v>0</v>
      </c>
      <c r="AO672" s="193">
        <f t="shared" si="323"/>
        <v>0</v>
      </c>
      <c r="AP672" s="193">
        <f t="shared" si="323"/>
        <v>0</v>
      </c>
      <c r="AQ672" s="193">
        <f t="shared" si="323"/>
        <v>0</v>
      </c>
      <c r="AR672" s="193">
        <f t="shared" si="323"/>
        <v>0</v>
      </c>
      <c r="AS672" s="193">
        <f t="shared" si="323"/>
        <v>0</v>
      </c>
      <c r="AT672" s="193">
        <f t="shared" si="323"/>
        <v>0</v>
      </c>
      <c r="AU672" s="175">
        <f t="shared" si="323"/>
        <v>0</v>
      </c>
      <c r="AV672" s="328"/>
    </row>
    <row r="673" spans="1:48" ht="15.75" customHeight="1">
      <c r="A673" s="585"/>
      <c r="B673" s="535" t="s">
        <v>703</v>
      </c>
      <c r="C673" s="653" t="s">
        <v>704</v>
      </c>
      <c r="D673" s="614" t="s">
        <v>662</v>
      </c>
      <c r="E673" s="617" t="s">
        <v>705</v>
      </c>
      <c r="F673" s="6" t="s">
        <v>18</v>
      </c>
      <c r="G673" s="6" t="s">
        <v>20</v>
      </c>
      <c r="H673" s="6" t="s">
        <v>59</v>
      </c>
      <c r="I673" s="6" t="s">
        <v>306</v>
      </c>
      <c r="J673" s="532">
        <v>2019</v>
      </c>
      <c r="K673" s="532">
        <v>2019</v>
      </c>
      <c r="L673" s="541">
        <v>3.75</v>
      </c>
      <c r="M673" s="563">
        <f>Q678+R678+S678+T678</f>
        <v>0</v>
      </c>
      <c r="N673" s="9">
        <v>1.639</v>
      </c>
      <c r="O673" s="9">
        <v>0</v>
      </c>
      <c r="P673" s="9">
        <v>0</v>
      </c>
      <c r="Q673" s="9">
        <v>0</v>
      </c>
      <c r="R673" s="307">
        <v>0</v>
      </c>
      <c r="S673" s="9">
        <v>0</v>
      </c>
      <c r="T673" s="9">
        <v>0</v>
      </c>
      <c r="U673" s="9">
        <f>SUM(N673:T673)</f>
        <v>1.639</v>
      </c>
      <c r="V673" s="204" t="s">
        <v>3</v>
      </c>
      <c r="W673" s="93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3">
        <v>0</v>
      </c>
      <c r="AL673" s="93">
        <v>0</v>
      </c>
      <c r="AM673" s="93">
        <v>0</v>
      </c>
      <c r="AN673" s="93">
        <v>0</v>
      </c>
      <c r="AO673" s="93">
        <v>0</v>
      </c>
      <c r="AP673" s="93">
        <v>0</v>
      </c>
      <c r="AQ673" s="93">
        <v>0</v>
      </c>
      <c r="AR673" s="93">
        <v>0</v>
      </c>
      <c r="AS673" s="93">
        <v>0</v>
      </c>
      <c r="AT673" s="93">
        <v>0</v>
      </c>
      <c r="AU673" s="9">
        <v>0</v>
      </c>
      <c r="AV673" s="302"/>
    </row>
    <row r="674" spans="1:48" ht="20.25" customHeight="1">
      <c r="A674" s="585"/>
      <c r="B674" s="536"/>
      <c r="C674" s="654"/>
      <c r="D674" s="615"/>
      <c r="E674" s="618"/>
      <c r="F674" s="24" t="s">
        <v>19</v>
      </c>
      <c r="G674" s="24" t="s">
        <v>22</v>
      </c>
      <c r="H674" s="24" t="s">
        <v>59</v>
      </c>
      <c r="I674" s="24" t="s">
        <v>706</v>
      </c>
      <c r="J674" s="533"/>
      <c r="K674" s="533"/>
      <c r="L674" s="609"/>
      <c r="M674" s="564"/>
      <c r="N674" s="9">
        <v>0</v>
      </c>
      <c r="O674" s="9">
        <v>0</v>
      </c>
      <c r="P674" s="9">
        <v>0</v>
      </c>
      <c r="Q674" s="9">
        <v>0</v>
      </c>
      <c r="R674" s="307">
        <v>0</v>
      </c>
      <c r="S674" s="9">
        <v>0</v>
      </c>
      <c r="T674" s="9">
        <v>0</v>
      </c>
      <c r="U674" s="9">
        <f t="shared" ref="U674:U678" si="324">SUM(N674:T674)</f>
        <v>0</v>
      </c>
      <c r="V674" s="172" t="s">
        <v>8</v>
      </c>
      <c r="W674" s="93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93">
        <v>0</v>
      </c>
      <c r="AL674" s="93">
        <v>0</v>
      </c>
      <c r="AM674" s="93">
        <v>0</v>
      </c>
      <c r="AN674" s="93">
        <v>0</v>
      </c>
      <c r="AO674" s="93">
        <v>0</v>
      </c>
      <c r="AP674" s="93">
        <v>0</v>
      </c>
      <c r="AQ674" s="93">
        <v>0</v>
      </c>
      <c r="AR674" s="93">
        <v>0</v>
      </c>
      <c r="AS674" s="93">
        <v>0</v>
      </c>
      <c r="AT674" s="93">
        <v>0</v>
      </c>
      <c r="AU674" s="9">
        <v>0</v>
      </c>
      <c r="AV674" s="302"/>
    </row>
    <row r="675" spans="1:48" ht="23.25" customHeight="1">
      <c r="A675" s="585"/>
      <c r="B675" s="536"/>
      <c r="C675" s="654"/>
      <c r="D675" s="615"/>
      <c r="E675" s="618"/>
      <c r="F675" s="538" t="s">
        <v>39</v>
      </c>
      <c r="G675" s="538" t="s">
        <v>21</v>
      </c>
      <c r="H675" s="538" t="s">
        <v>59</v>
      </c>
      <c r="I675" s="538" t="s">
        <v>702</v>
      </c>
      <c r="J675" s="533"/>
      <c r="K675" s="533"/>
      <c r="L675" s="609"/>
      <c r="M675" s="564"/>
      <c r="N675" s="9">
        <v>0</v>
      </c>
      <c r="O675" s="9">
        <v>0</v>
      </c>
      <c r="P675" s="9">
        <v>0</v>
      </c>
      <c r="Q675" s="9">
        <v>0</v>
      </c>
      <c r="R675" s="307">
        <v>0</v>
      </c>
      <c r="S675" s="9">
        <v>0</v>
      </c>
      <c r="T675" s="9">
        <v>0</v>
      </c>
      <c r="U675" s="9">
        <f>SUM(N675:T675)</f>
        <v>0</v>
      </c>
      <c r="V675" s="204" t="s">
        <v>50</v>
      </c>
      <c r="W675" s="93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3">
        <v>0</v>
      </c>
      <c r="AL675" s="93">
        <v>0</v>
      </c>
      <c r="AM675" s="93">
        <v>0</v>
      </c>
      <c r="AN675" s="93">
        <v>0</v>
      </c>
      <c r="AO675" s="93">
        <v>0</v>
      </c>
      <c r="AP675" s="93">
        <v>0</v>
      </c>
      <c r="AQ675" s="93">
        <v>0</v>
      </c>
      <c r="AR675" s="93">
        <v>0</v>
      </c>
      <c r="AS675" s="93">
        <v>0</v>
      </c>
      <c r="AT675" s="93">
        <v>0</v>
      </c>
      <c r="AU675" s="9">
        <v>0</v>
      </c>
      <c r="AV675" s="302"/>
    </row>
    <row r="676" spans="1:48">
      <c r="A676" s="585"/>
      <c r="B676" s="536"/>
      <c r="C676" s="654"/>
      <c r="D676" s="615"/>
      <c r="E676" s="618"/>
      <c r="F676" s="539"/>
      <c r="G676" s="539"/>
      <c r="H676" s="539"/>
      <c r="I676" s="539"/>
      <c r="J676" s="533"/>
      <c r="K676" s="533"/>
      <c r="L676" s="609"/>
      <c r="M676" s="564"/>
      <c r="N676" s="9">
        <v>0</v>
      </c>
      <c r="O676" s="9">
        <v>0</v>
      </c>
      <c r="P676" s="9">
        <v>0</v>
      </c>
      <c r="Q676" s="9">
        <v>0</v>
      </c>
      <c r="R676" s="307">
        <v>0</v>
      </c>
      <c r="S676" s="9">
        <v>0</v>
      </c>
      <c r="T676" s="9">
        <v>0</v>
      </c>
      <c r="U676" s="9">
        <f t="shared" si="324"/>
        <v>0</v>
      </c>
      <c r="V676" s="204" t="s">
        <v>51</v>
      </c>
      <c r="W676" s="93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0</v>
      </c>
      <c r="AJ676" s="9">
        <v>0</v>
      </c>
      <c r="AK676" s="93">
        <v>0</v>
      </c>
      <c r="AL676" s="93">
        <v>0</v>
      </c>
      <c r="AM676" s="93">
        <v>0</v>
      </c>
      <c r="AN676" s="93">
        <v>0</v>
      </c>
      <c r="AO676" s="93">
        <v>0</v>
      </c>
      <c r="AP676" s="93">
        <v>0</v>
      </c>
      <c r="AQ676" s="93">
        <v>0</v>
      </c>
      <c r="AR676" s="93">
        <v>0</v>
      </c>
      <c r="AS676" s="93">
        <v>0</v>
      </c>
      <c r="AT676" s="93">
        <v>0</v>
      </c>
      <c r="AU676" s="9">
        <v>0</v>
      </c>
      <c r="AV676" s="302"/>
    </row>
    <row r="677" spans="1:48" ht="15.75" customHeight="1">
      <c r="A677" s="585"/>
      <c r="B677" s="536"/>
      <c r="C677" s="654"/>
      <c r="D677" s="615"/>
      <c r="E677" s="618"/>
      <c r="F677" s="539"/>
      <c r="G677" s="539"/>
      <c r="H677" s="539"/>
      <c r="I677" s="539"/>
      <c r="J677" s="533"/>
      <c r="K677" s="533"/>
      <c r="L677" s="609"/>
      <c r="M677" s="564"/>
      <c r="N677" s="85">
        <v>0</v>
      </c>
      <c r="O677" s="85">
        <v>0</v>
      </c>
      <c r="P677" s="85">
        <v>0</v>
      </c>
      <c r="Q677" s="85">
        <v>0</v>
      </c>
      <c r="R677" s="317">
        <v>0</v>
      </c>
      <c r="S677" s="85">
        <v>0</v>
      </c>
      <c r="T677" s="85">
        <v>0</v>
      </c>
      <c r="U677" s="9">
        <f t="shared" si="324"/>
        <v>0</v>
      </c>
      <c r="V677" s="204" t="s">
        <v>52</v>
      </c>
      <c r="W677" s="191">
        <v>0</v>
      </c>
      <c r="X677" s="85">
        <v>0</v>
      </c>
      <c r="Y677" s="85">
        <v>0</v>
      </c>
      <c r="Z677" s="85">
        <v>0</v>
      </c>
      <c r="AA677" s="85">
        <v>0</v>
      </c>
      <c r="AB677" s="85">
        <v>0</v>
      </c>
      <c r="AC677" s="85">
        <v>0</v>
      </c>
      <c r="AD677" s="85">
        <v>0</v>
      </c>
      <c r="AE677" s="85">
        <v>0</v>
      </c>
      <c r="AF677" s="85">
        <v>0</v>
      </c>
      <c r="AG677" s="85">
        <v>0</v>
      </c>
      <c r="AH677" s="85">
        <v>0</v>
      </c>
      <c r="AI677" s="85">
        <v>0</v>
      </c>
      <c r="AJ677" s="85">
        <v>0</v>
      </c>
      <c r="AK677" s="191">
        <v>0</v>
      </c>
      <c r="AL677" s="191">
        <v>0</v>
      </c>
      <c r="AM677" s="191">
        <v>0</v>
      </c>
      <c r="AN677" s="191">
        <v>0</v>
      </c>
      <c r="AO677" s="191">
        <v>0</v>
      </c>
      <c r="AP677" s="191">
        <v>0</v>
      </c>
      <c r="AQ677" s="191">
        <v>0</v>
      </c>
      <c r="AR677" s="191">
        <v>0</v>
      </c>
      <c r="AS677" s="191">
        <v>0</v>
      </c>
      <c r="AT677" s="191">
        <v>0</v>
      </c>
      <c r="AU677" s="85">
        <v>0</v>
      </c>
      <c r="AV677" s="302"/>
    </row>
    <row r="678" spans="1:48">
      <c r="A678" s="585"/>
      <c r="B678" s="537"/>
      <c r="C678" s="655"/>
      <c r="D678" s="616"/>
      <c r="E678" s="619"/>
      <c r="F678" s="540"/>
      <c r="G678" s="540"/>
      <c r="H678" s="540"/>
      <c r="I678" s="540"/>
      <c r="J678" s="534"/>
      <c r="K678" s="534"/>
      <c r="L678" s="610"/>
      <c r="M678" s="565"/>
      <c r="N678" s="87">
        <f>SUM(N673:N677)</f>
        <v>1.639</v>
      </c>
      <c r="O678" s="87">
        <f t="shared" ref="O678:T678" si="325">SUM(O673:O677)</f>
        <v>0</v>
      </c>
      <c r="P678" s="87">
        <f t="shared" si="325"/>
        <v>0</v>
      </c>
      <c r="Q678" s="175">
        <f t="shared" si="325"/>
        <v>0</v>
      </c>
      <c r="R678" s="428">
        <f t="shared" si="325"/>
        <v>0</v>
      </c>
      <c r="S678" s="175">
        <f t="shared" si="325"/>
        <v>0</v>
      </c>
      <c r="T678" s="175">
        <f t="shared" si="325"/>
        <v>0</v>
      </c>
      <c r="U678" s="176">
        <f t="shared" si="324"/>
        <v>1.639</v>
      </c>
      <c r="V678" s="177" t="s">
        <v>11</v>
      </c>
      <c r="W678" s="193">
        <f t="shared" ref="W678:AU678" si="326">SUM(W673:W677)</f>
        <v>0</v>
      </c>
      <c r="X678" s="175">
        <f t="shared" si="326"/>
        <v>0</v>
      </c>
      <c r="Y678" s="175">
        <f t="shared" si="326"/>
        <v>0</v>
      </c>
      <c r="Z678" s="175">
        <f t="shared" si="326"/>
        <v>0</v>
      </c>
      <c r="AA678" s="175">
        <f t="shared" si="326"/>
        <v>0</v>
      </c>
      <c r="AB678" s="175">
        <f t="shared" si="326"/>
        <v>0</v>
      </c>
      <c r="AC678" s="175">
        <f t="shared" si="326"/>
        <v>0</v>
      </c>
      <c r="AD678" s="175">
        <f t="shared" si="326"/>
        <v>0</v>
      </c>
      <c r="AE678" s="175">
        <f t="shared" si="326"/>
        <v>0</v>
      </c>
      <c r="AF678" s="175">
        <f t="shared" si="326"/>
        <v>0</v>
      </c>
      <c r="AG678" s="175">
        <f t="shared" si="326"/>
        <v>0</v>
      </c>
      <c r="AH678" s="175">
        <f t="shared" si="326"/>
        <v>0</v>
      </c>
      <c r="AI678" s="175">
        <f t="shared" si="326"/>
        <v>0</v>
      </c>
      <c r="AJ678" s="175">
        <f t="shared" si="326"/>
        <v>0</v>
      </c>
      <c r="AK678" s="193">
        <f t="shared" si="326"/>
        <v>0</v>
      </c>
      <c r="AL678" s="193">
        <f t="shared" si="326"/>
        <v>0</v>
      </c>
      <c r="AM678" s="193">
        <f t="shared" si="326"/>
        <v>0</v>
      </c>
      <c r="AN678" s="193">
        <f t="shared" si="326"/>
        <v>0</v>
      </c>
      <c r="AO678" s="193">
        <f t="shared" si="326"/>
        <v>0</v>
      </c>
      <c r="AP678" s="193">
        <f t="shared" si="326"/>
        <v>0</v>
      </c>
      <c r="AQ678" s="193">
        <f t="shared" si="326"/>
        <v>0</v>
      </c>
      <c r="AR678" s="193">
        <f t="shared" si="326"/>
        <v>0</v>
      </c>
      <c r="AS678" s="193">
        <f t="shared" si="326"/>
        <v>0</v>
      </c>
      <c r="AT678" s="193">
        <f t="shared" si="326"/>
        <v>0</v>
      </c>
      <c r="AU678" s="175">
        <f t="shared" si="326"/>
        <v>0</v>
      </c>
      <c r="AV678" s="328"/>
    </row>
    <row r="679" spans="1:48" ht="15.75" customHeight="1">
      <c r="A679" s="585"/>
      <c r="B679" s="535" t="s">
        <v>707</v>
      </c>
      <c r="C679" s="653" t="s">
        <v>708</v>
      </c>
      <c r="D679" s="614" t="s">
        <v>662</v>
      </c>
      <c r="E679" s="617" t="s">
        <v>709</v>
      </c>
      <c r="F679" s="6" t="s">
        <v>18</v>
      </c>
      <c r="G679" s="6" t="s">
        <v>20</v>
      </c>
      <c r="H679" s="6" t="s">
        <v>59</v>
      </c>
      <c r="I679" s="6" t="s">
        <v>306</v>
      </c>
      <c r="J679" s="532">
        <v>2019</v>
      </c>
      <c r="K679" s="532">
        <v>2019</v>
      </c>
      <c r="L679" s="541">
        <v>3.75</v>
      </c>
      <c r="M679" s="563">
        <f>Q684+R684+S684+T684</f>
        <v>0</v>
      </c>
      <c r="N679" s="9">
        <v>2.6300219999999999</v>
      </c>
      <c r="O679" s="9">
        <v>0</v>
      </c>
      <c r="P679" s="9">
        <v>0</v>
      </c>
      <c r="Q679" s="9">
        <v>0</v>
      </c>
      <c r="R679" s="307">
        <v>0</v>
      </c>
      <c r="S679" s="9">
        <v>0</v>
      </c>
      <c r="T679" s="9">
        <v>0</v>
      </c>
      <c r="U679" s="9">
        <f>SUM(N679:T679)</f>
        <v>2.6300219999999999</v>
      </c>
      <c r="V679" s="204" t="s">
        <v>3</v>
      </c>
      <c r="W679" s="93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3">
        <v>0</v>
      </c>
      <c r="AL679" s="93">
        <v>0</v>
      </c>
      <c r="AM679" s="93">
        <v>0</v>
      </c>
      <c r="AN679" s="93">
        <v>0</v>
      </c>
      <c r="AO679" s="93">
        <v>0</v>
      </c>
      <c r="AP679" s="93">
        <v>0</v>
      </c>
      <c r="AQ679" s="93">
        <v>0</v>
      </c>
      <c r="AR679" s="93">
        <v>0</v>
      </c>
      <c r="AS679" s="93">
        <v>0</v>
      </c>
      <c r="AT679" s="93">
        <v>0</v>
      </c>
      <c r="AU679" s="9">
        <v>0</v>
      </c>
      <c r="AV679" s="302"/>
    </row>
    <row r="680" spans="1:48" ht="20.25" customHeight="1">
      <c r="A680" s="585"/>
      <c r="B680" s="536"/>
      <c r="C680" s="654"/>
      <c r="D680" s="615"/>
      <c r="E680" s="618"/>
      <c r="F680" s="24" t="s">
        <v>19</v>
      </c>
      <c r="G680" s="24" t="s">
        <v>22</v>
      </c>
      <c r="H680" s="24" t="s">
        <v>59</v>
      </c>
      <c r="I680" s="24" t="s">
        <v>706</v>
      </c>
      <c r="J680" s="533"/>
      <c r="K680" s="533"/>
      <c r="L680" s="609"/>
      <c r="M680" s="564"/>
      <c r="N680" s="9">
        <v>0</v>
      </c>
      <c r="O680" s="9">
        <v>0</v>
      </c>
      <c r="P680" s="9">
        <v>0</v>
      </c>
      <c r="Q680" s="9">
        <v>0</v>
      </c>
      <c r="R680" s="307">
        <v>0</v>
      </c>
      <c r="S680" s="9">
        <v>0</v>
      </c>
      <c r="T680" s="9">
        <v>0</v>
      </c>
      <c r="U680" s="9">
        <f t="shared" ref="U680:U684" si="327">SUM(N680:T680)</f>
        <v>0</v>
      </c>
      <c r="V680" s="172" t="s">
        <v>8</v>
      </c>
      <c r="W680" s="93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3">
        <v>0</v>
      </c>
      <c r="AL680" s="93">
        <v>0</v>
      </c>
      <c r="AM680" s="93">
        <v>0</v>
      </c>
      <c r="AN680" s="93">
        <v>0</v>
      </c>
      <c r="AO680" s="93">
        <v>0</v>
      </c>
      <c r="AP680" s="93">
        <v>0</v>
      </c>
      <c r="AQ680" s="93">
        <v>0</v>
      </c>
      <c r="AR680" s="93">
        <v>0</v>
      </c>
      <c r="AS680" s="93">
        <v>0</v>
      </c>
      <c r="AT680" s="93">
        <v>0</v>
      </c>
      <c r="AU680" s="9">
        <v>0</v>
      </c>
      <c r="AV680" s="302"/>
    </row>
    <row r="681" spans="1:48" ht="23.25" customHeight="1">
      <c r="A681" s="585"/>
      <c r="B681" s="536"/>
      <c r="C681" s="654"/>
      <c r="D681" s="615"/>
      <c r="E681" s="618"/>
      <c r="F681" s="538" t="s">
        <v>39</v>
      </c>
      <c r="G681" s="538" t="s">
        <v>710</v>
      </c>
      <c r="H681" s="538" t="s">
        <v>59</v>
      </c>
      <c r="I681" s="538" t="s">
        <v>711</v>
      </c>
      <c r="J681" s="533"/>
      <c r="K681" s="533"/>
      <c r="L681" s="609"/>
      <c r="M681" s="564"/>
      <c r="N681" s="9">
        <v>0</v>
      </c>
      <c r="O681" s="9">
        <v>0</v>
      </c>
      <c r="P681" s="9">
        <v>0</v>
      </c>
      <c r="Q681" s="9">
        <v>0</v>
      </c>
      <c r="R681" s="307">
        <v>0</v>
      </c>
      <c r="S681" s="9">
        <v>0</v>
      </c>
      <c r="T681" s="9">
        <v>0</v>
      </c>
      <c r="U681" s="9">
        <f>SUM(N681:T681)</f>
        <v>0</v>
      </c>
      <c r="V681" s="204" t="s">
        <v>50</v>
      </c>
      <c r="W681" s="93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93">
        <v>0</v>
      </c>
      <c r="AL681" s="93">
        <v>0</v>
      </c>
      <c r="AM681" s="93">
        <v>0</v>
      </c>
      <c r="AN681" s="93">
        <v>0</v>
      </c>
      <c r="AO681" s="93">
        <v>0</v>
      </c>
      <c r="AP681" s="93">
        <v>0</v>
      </c>
      <c r="AQ681" s="93">
        <v>0</v>
      </c>
      <c r="AR681" s="93">
        <v>0</v>
      </c>
      <c r="AS681" s="93">
        <v>0</v>
      </c>
      <c r="AT681" s="93">
        <v>0</v>
      </c>
      <c r="AU681" s="9">
        <v>0</v>
      </c>
      <c r="AV681" s="302"/>
    </row>
    <row r="682" spans="1:48">
      <c r="A682" s="585"/>
      <c r="B682" s="536"/>
      <c r="C682" s="654"/>
      <c r="D682" s="615"/>
      <c r="E682" s="618"/>
      <c r="F682" s="539"/>
      <c r="G682" s="539"/>
      <c r="H682" s="539"/>
      <c r="I682" s="539"/>
      <c r="J682" s="533"/>
      <c r="K682" s="533"/>
      <c r="L682" s="609"/>
      <c r="M682" s="564"/>
      <c r="N682" s="9">
        <v>0</v>
      </c>
      <c r="O682" s="9">
        <v>0</v>
      </c>
      <c r="P682" s="9">
        <v>0</v>
      </c>
      <c r="Q682" s="9">
        <v>0</v>
      </c>
      <c r="R682" s="307">
        <v>0</v>
      </c>
      <c r="S682" s="9">
        <v>0</v>
      </c>
      <c r="T682" s="9">
        <v>0</v>
      </c>
      <c r="U682" s="9">
        <f t="shared" si="327"/>
        <v>0</v>
      </c>
      <c r="V682" s="204" t="s">
        <v>51</v>
      </c>
      <c r="W682" s="93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3">
        <v>0</v>
      </c>
      <c r="AL682" s="93">
        <v>0</v>
      </c>
      <c r="AM682" s="93">
        <v>0</v>
      </c>
      <c r="AN682" s="93">
        <v>0</v>
      </c>
      <c r="AO682" s="93">
        <v>0</v>
      </c>
      <c r="AP682" s="93">
        <v>0</v>
      </c>
      <c r="AQ682" s="93">
        <v>0</v>
      </c>
      <c r="AR682" s="93">
        <v>0</v>
      </c>
      <c r="AS682" s="93">
        <v>0</v>
      </c>
      <c r="AT682" s="93">
        <v>0</v>
      </c>
      <c r="AU682" s="9">
        <v>0</v>
      </c>
      <c r="AV682" s="302"/>
    </row>
    <row r="683" spans="1:48">
      <c r="A683" s="585"/>
      <c r="B683" s="536"/>
      <c r="C683" s="654"/>
      <c r="D683" s="615"/>
      <c r="E683" s="618"/>
      <c r="F683" s="539"/>
      <c r="G683" s="539"/>
      <c r="H683" s="539"/>
      <c r="I683" s="539"/>
      <c r="J683" s="533"/>
      <c r="K683" s="533"/>
      <c r="L683" s="609"/>
      <c r="M683" s="564"/>
      <c r="N683" s="85">
        <v>0</v>
      </c>
      <c r="O683" s="85">
        <v>0</v>
      </c>
      <c r="P683" s="85">
        <v>0</v>
      </c>
      <c r="Q683" s="85">
        <v>0</v>
      </c>
      <c r="R683" s="317">
        <v>0</v>
      </c>
      <c r="S683" s="85">
        <v>0</v>
      </c>
      <c r="T683" s="85">
        <v>0</v>
      </c>
      <c r="U683" s="9">
        <f t="shared" si="327"/>
        <v>0</v>
      </c>
      <c r="V683" s="204" t="s">
        <v>52</v>
      </c>
      <c r="W683" s="191">
        <v>0</v>
      </c>
      <c r="X683" s="85">
        <v>0</v>
      </c>
      <c r="Y683" s="85">
        <v>0</v>
      </c>
      <c r="Z683" s="85">
        <v>0</v>
      </c>
      <c r="AA683" s="85">
        <v>0</v>
      </c>
      <c r="AB683" s="85">
        <v>0</v>
      </c>
      <c r="AC683" s="85">
        <v>0</v>
      </c>
      <c r="AD683" s="85">
        <v>0</v>
      </c>
      <c r="AE683" s="85">
        <v>0</v>
      </c>
      <c r="AF683" s="85">
        <v>0</v>
      </c>
      <c r="AG683" s="85">
        <v>0</v>
      </c>
      <c r="AH683" s="85">
        <v>0</v>
      </c>
      <c r="AI683" s="85">
        <v>0</v>
      </c>
      <c r="AJ683" s="85">
        <v>0</v>
      </c>
      <c r="AK683" s="191">
        <v>0</v>
      </c>
      <c r="AL683" s="191">
        <v>0</v>
      </c>
      <c r="AM683" s="191">
        <v>0</v>
      </c>
      <c r="AN683" s="191">
        <v>0</v>
      </c>
      <c r="AO683" s="191">
        <v>0</v>
      </c>
      <c r="AP683" s="191">
        <v>0</v>
      </c>
      <c r="AQ683" s="191">
        <v>0</v>
      </c>
      <c r="AR683" s="191">
        <v>0</v>
      </c>
      <c r="AS683" s="191">
        <v>0</v>
      </c>
      <c r="AT683" s="191">
        <v>0</v>
      </c>
      <c r="AU683" s="85">
        <v>0</v>
      </c>
      <c r="AV683" s="302"/>
    </row>
    <row r="684" spans="1:48">
      <c r="A684" s="585"/>
      <c r="B684" s="537"/>
      <c r="C684" s="655"/>
      <c r="D684" s="616"/>
      <c r="E684" s="619"/>
      <c r="F684" s="540"/>
      <c r="G684" s="540"/>
      <c r="H684" s="540"/>
      <c r="I684" s="540"/>
      <c r="J684" s="534"/>
      <c r="K684" s="534"/>
      <c r="L684" s="610"/>
      <c r="M684" s="565"/>
      <c r="N684" s="87">
        <f>SUM(N679:N683)</f>
        <v>2.6300219999999999</v>
      </c>
      <c r="O684" s="87">
        <f t="shared" ref="O684:T684" si="328">SUM(O679:O683)</f>
        <v>0</v>
      </c>
      <c r="P684" s="87">
        <f t="shared" si="328"/>
        <v>0</v>
      </c>
      <c r="Q684" s="175">
        <f t="shared" si="328"/>
        <v>0</v>
      </c>
      <c r="R684" s="428">
        <f t="shared" si="328"/>
        <v>0</v>
      </c>
      <c r="S684" s="175">
        <f t="shared" si="328"/>
        <v>0</v>
      </c>
      <c r="T684" s="175">
        <f t="shared" si="328"/>
        <v>0</v>
      </c>
      <c r="U684" s="176">
        <f t="shared" si="327"/>
        <v>2.6300219999999999</v>
      </c>
      <c r="V684" s="177" t="s">
        <v>11</v>
      </c>
      <c r="W684" s="193">
        <f t="shared" ref="W684:AU684" si="329">SUM(W679:W683)</f>
        <v>0</v>
      </c>
      <c r="X684" s="175">
        <f t="shared" si="329"/>
        <v>0</v>
      </c>
      <c r="Y684" s="175">
        <f t="shared" si="329"/>
        <v>0</v>
      </c>
      <c r="Z684" s="175">
        <f t="shared" si="329"/>
        <v>0</v>
      </c>
      <c r="AA684" s="175">
        <f t="shared" si="329"/>
        <v>0</v>
      </c>
      <c r="AB684" s="175">
        <f t="shared" si="329"/>
        <v>0</v>
      </c>
      <c r="AC684" s="175">
        <f t="shared" si="329"/>
        <v>0</v>
      </c>
      <c r="AD684" s="175">
        <f t="shared" si="329"/>
        <v>0</v>
      </c>
      <c r="AE684" s="175">
        <f t="shared" si="329"/>
        <v>0</v>
      </c>
      <c r="AF684" s="175">
        <f t="shared" si="329"/>
        <v>0</v>
      </c>
      <c r="AG684" s="175">
        <f t="shared" si="329"/>
        <v>0</v>
      </c>
      <c r="AH684" s="175">
        <f t="shared" si="329"/>
        <v>0</v>
      </c>
      <c r="AI684" s="175">
        <f t="shared" si="329"/>
        <v>0</v>
      </c>
      <c r="AJ684" s="175">
        <f t="shared" si="329"/>
        <v>0</v>
      </c>
      <c r="AK684" s="193">
        <f t="shared" si="329"/>
        <v>0</v>
      </c>
      <c r="AL684" s="193">
        <f t="shared" si="329"/>
        <v>0</v>
      </c>
      <c r="AM684" s="193">
        <f t="shared" si="329"/>
        <v>0</v>
      </c>
      <c r="AN684" s="193">
        <f t="shared" si="329"/>
        <v>0</v>
      </c>
      <c r="AO684" s="193">
        <f t="shared" si="329"/>
        <v>0</v>
      </c>
      <c r="AP684" s="193">
        <f t="shared" si="329"/>
        <v>0</v>
      </c>
      <c r="AQ684" s="193">
        <f t="shared" si="329"/>
        <v>0</v>
      </c>
      <c r="AR684" s="193">
        <f t="shared" si="329"/>
        <v>0</v>
      </c>
      <c r="AS684" s="193">
        <f t="shared" si="329"/>
        <v>0</v>
      </c>
      <c r="AT684" s="193">
        <f t="shared" si="329"/>
        <v>0</v>
      </c>
      <c r="AU684" s="175">
        <f t="shared" si="329"/>
        <v>0</v>
      </c>
      <c r="AV684" s="328"/>
    </row>
    <row r="685" spans="1:48" ht="20.25" customHeight="1">
      <c r="A685" s="585"/>
      <c r="B685" s="535" t="s">
        <v>712</v>
      </c>
      <c r="C685" s="653" t="s">
        <v>713</v>
      </c>
      <c r="D685" s="614" t="s">
        <v>662</v>
      </c>
      <c r="E685" s="617" t="s">
        <v>714</v>
      </c>
      <c r="F685" s="6" t="s">
        <v>18</v>
      </c>
      <c r="G685" s="6" t="s">
        <v>20</v>
      </c>
      <c r="H685" s="6" t="s">
        <v>59</v>
      </c>
      <c r="I685" s="6" t="s">
        <v>715</v>
      </c>
      <c r="J685" s="532">
        <v>2018</v>
      </c>
      <c r="K685" s="532">
        <v>2023</v>
      </c>
      <c r="L685" s="541">
        <v>22.631</v>
      </c>
      <c r="M685" s="563">
        <f>Q692+R692+S692+T692</f>
        <v>21288.36</v>
      </c>
      <c r="N685" s="9">
        <v>0</v>
      </c>
      <c r="O685" s="9">
        <v>0</v>
      </c>
      <c r="P685" s="9">
        <v>0</v>
      </c>
      <c r="Q685" s="9">
        <v>0</v>
      </c>
      <c r="R685" s="307">
        <v>21288.36</v>
      </c>
      <c r="S685" s="9">
        <v>0</v>
      </c>
      <c r="T685" s="9">
        <v>0</v>
      </c>
      <c r="U685" s="9">
        <f>SUM(N685:T685)</f>
        <v>21288.36</v>
      </c>
      <c r="V685" s="204" t="s">
        <v>3</v>
      </c>
      <c r="W685" s="93">
        <v>0</v>
      </c>
      <c r="X685" s="9">
        <f>SUM(X686:X687)</f>
        <v>90.3</v>
      </c>
      <c r="Y685" s="9">
        <f t="shared" ref="Y685:AG685" si="330">SUM(Y686:Y687)</f>
        <v>90.3</v>
      </c>
      <c r="Z685" s="9">
        <f t="shared" si="330"/>
        <v>90.3</v>
      </c>
      <c r="AA685" s="9">
        <f t="shared" si="330"/>
        <v>90.3</v>
      </c>
      <c r="AB685" s="9">
        <f t="shared" si="330"/>
        <v>90.3</v>
      </c>
      <c r="AC685" s="9">
        <f t="shared" si="330"/>
        <v>90.3</v>
      </c>
      <c r="AD685" s="9">
        <f t="shared" si="330"/>
        <v>90.3</v>
      </c>
      <c r="AE685" s="9">
        <f t="shared" si="330"/>
        <v>90.3</v>
      </c>
      <c r="AF685" s="9">
        <f t="shared" si="330"/>
        <v>90.3</v>
      </c>
      <c r="AG685" s="9">
        <f t="shared" si="330"/>
        <v>90.3</v>
      </c>
      <c r="AH685" s="9">
        <v>0</v>
      </c>
      <c r="AI685" s="9">
        <v>0</v>
      </c>
      <c r="AJ685" s="9">
        <v>0</v>
      </c>
      <c r="AK685" s="93">
        <v>0</v>
      </c>
      <c r="AL685" s="93">
        <v>0</v>
      </c>
      <c r="AM685" s="93">
        <v>0</v>
      </c>
      <c r="AN685" s="93">
        <v>0</v>
      </c>
      <c r="AO685" s="93">
        <v>0</v>
      </c>
      <c r="AP685" s="93">
        <v>0</v>
      </c>
      <c r="AQ685" s="93">
        <v>0</v>
      </c>
      <c r="AR685" s="93">
        <v>0</v>
      </c>
      <c r="AS685" s="93">
        <v>0</v>
      </c>
      <c r="AT685" s="93">
        <v>0</v>
      </c>
      <c r="AU685" s="9">
        <v>0</v>
      </c>
      <c r="AV685" s="302"/>
    </row>
    <row r="686" spans="1:48" s="387" customFormat="1" ht="20.25" hidden="1" customHeight="1">
      <c r="A686" s="585"/>
      <c r="B686" s="536"/>
      <c r="C686" s="654"/>
      <c r="D686" s="615"/>
      <c r="E686" s="618"/>
      <c r="F686" s="388"/>
      <c r="G686" s="388"/>
      <c r="H686" s="388"/>
      <c r="I686" s="388"/>
      <c r="J686" s="533"/>
      <c r="K686" s="533"/>
      <c r="L686" s="609"/>
      <c r="M686" s="564"/>
      <c r="N686" s="384"/>
      <c r="O686" s="384"/>
      <c r="P686" s="384"/>
      <c r="Q686" s="384"/>
      <c r="R686" s="432"/>
      <c r="S686" s="384"/>
      <c r="T686" s="384"/>
      <c r="U686" s="384"/>
      <c r="V686" s="397" t="s">
        <v>1084</v>
      </c>
      <c r="W686" s="391"/>
      <c r="X686" s="384">
        <v>70.3</v>
      </c>
      <c r="Y686" s="384">
        <v>70.3</v>
      </c>
      <c r="Z686" s="384">
        <v>70.3</v>
      </c>
      <c r="AA686" s="384">
        <v>70.3</v>
      </c>
      <c r="AB686" s="384">
        <v>70.3</v>
      </c>
      <c r="AC686" s="384">
        <v>70.3</v>
      </c>
      <c r="AD686" s="384">
        <v>70.3</v>
      </c>
      <c r="AE686" s="384">
        <v>70.3</v>
      </c>
      <c r="AF686" s="384">
        <v>70.3</v>
      </c>
      <c r="AG686" s="384">
        <v>70.3</v>
      </c>
      <c r="AH686" s="384"/>
      <c r="AI686" s="384"/>
      <c r="AJ686" s="384"/>
      <c r="AK686" s="391"/>
      <c r="AL686" s="391"/>
      <c r="AM686" s="391"/>
      <c r="AN686" s="391"/>
      <c r="AO686" s="391"/>
      <c r="AP686" s="391"/>
      <c r="AQ686" s="391"/>
      <c r="AR686" s="391"/>
      <c r="AS686" s="391"/>
      <c r="AT686" s="391"/>
      <c r="AU686" s="384"/>
      <c r="AV686" s="398"/>
    </row>
    <row r="687" spans="1:48" s="387" customFormat="1" ht="20.25" hidden="1" customHeight="1">
      <c r="A687" s="585"/>
      <c r="B687" s="536"/>
      <c r="C687" s="654"/>
      <c r="D687" s="615"/>
      <c r="E687" s="618"/>
      <c r="F687" s="388"/>
      <c r="G687" s="388"/>
      <c r="H687" s="388"/>
      <c r="I687" s="388"/>
      <c r="J687" s="533"/>
      <c r="K687" s="533"/>
      <c r="L687" s="609"/>
      <c r="M687" s="564"/>
      <c r="N687" s="384"/>
      <c r="O687" s="384"/>
      <c r="P687" s="384"/>
      <c r="Q687" s="384"/>
      <c r="R687" s="432"/>
      <c r="S687" s="384"/>
      <c r="T687" s="384"/>
      <c r="U687" s="384"/>
      <c r="V687" s="397" t="s">
        <v>1064</v>
      </c>
      <c r="W687" s="391"/>
      <c r="X687" s="384">
        <v>20</v>
      </c>
      <c r="Y687" s="384">
        <v>20</v>
      </c>
      <c r="Z687" s="384">
        <v>20</v>
      </c>
      <c r="AA687" s="384">
        <v>20</v>
      </c>
      <c r="AB687" s="384">
        <v>20</v>
      </c>
      <c r="AC687" s="384">
        <v>20</v>
      </c>
      <c r="AD687" s="384">
        <v>20</v>
      </c>
      <c r="AE687" s="384">
        <v>20</v>
      </c>
      <c r="AF687" s="384">
        <v>20</v>
      </c>
      <c r="AG687" s="384">
        <v>20</v>
      </c>
      <c r="AH687" s="384"/>
      <c r="AI687" s="384"/>
      <c r="AJ687" s="384"/>
      <c r="AK687" s="391"/>
      <c r="AL687" s="391"/>
      <c r="AM687" s="391"/>
      <c r="AN687" s="391"/>
      <c r="AO687" s="391"/>
      <c r="AP687" s="391"/>
      <c r="AQ687" s="391"/>
      <c r="AR687" s="391"/>
      <c r="AS687" s="391"/>
      <c r="AT687" s="391"/>
      <c r="AU687" s="384"/>
      <c r="AV687" s="398"/>
    </row>
    <row r="688" spans="1:48" ht="15.75" customHeight="1">
      <c r="A688" s="585"/>
      <c r="B688" s="536"/>
      <c r="C688" s="654"/>
      <c r="D688" s="615"/>
      <c r="E688" s="618"/>
      <c r="F688" s="24" t="s">
        <v>19</v>
      </c>
      <c r="G688" s="24" t="s">
        <v>22</v>
      </c>
      <c r="H688" s="24" t="s">
        <v>59</v>
      </c>
      <c r="I688" s="24" t="s">
        <v>633</v>
      </c>
      <c r="J688" s="533"/>
      <c r="K688" s="533"/>
      <c r="L688" s="609"/>
      <c r="M688" s="564"/>
      <c r="N688" s="9">
        <v>0</v>
      </c>
      <c r="O688" s="9">
        <v>0</v>
      </c>
      <c r="P688" s="9">
        <v>0</v>
      </c>
      <c r="Q688" s="9">
        <v>0</v>
      </c>
      <c r="R688" s="307">
        <v>0</v>
      </c>
      <c r="S688" s="9">
        <v>0</v>
      </c>
      <c r="T688" s="9">
        <v>0</v>
      </c>
      <c r="U688" s="9">
        <f t="shared" ref="U688:U692" si="331">SUM(N688:T688)</f>
        <v>0</v>
      </c>
      <c r="V688" s="172" t="s">
        <v>8</v>
      </c>
      <c r="W688" s="93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3">
        <v>0</v>
      </c>
      <c r="AL688" s="93">
        <v>0</v>
      </c>
      <c r="AM688" s="93">
        <v>0</v>
      </c>
      <c r="AN688" s="93">
        <v>0</v>
      </c>
      <c r="AO688" s="93">
        <v>0</v>
      </c>
      <c r="AP688" s="93">
        <v>0</v>
      </c>
      <c r="AQ688" s="93">
        <v>0</v>
      </c>
      <c r="AR688" s="93">
        <v>0</v>
      </c>
      <c r="AS688" s="93">
        <v>0</v>
      </c>
      <c r="AT688" s="93">
        <v>0</v>
      </c>
      <c r="AU688" s="9">
        <v>0</v>
      </c>
      <c r="AV688" s="302"/>
    </row>
    <row r="689" spans="1:48" ht="15.75" customHeight="1">
      <c r="A689" s="585"/>
      <c r="B689" s="536"/>
      <c r="C689" s="654"/>
      <c r="D689" s="615"/>
      <c r="E689" s="618"/>
      <c r="F689" s="538" t="s">
        <v>39</v>
      </c>
      <c r="G689" s="538" t="s">
        <v>21</v>
      </c>
      <c r="H689" s="538" t="s">
        <v>59</v>
      </c>
      <c r="I689" s="538" t="s">
        <v>377</v>
      </c>
      <c r="J689" s="533"/>
      <c r="K689" s="533"/>
      <c r="L689" s="609"/>
      <c r="M689" s="564"/>
      <c r="N689" s="9">
        <v>0</v>
      </c>
      <c r="O689" s="9">
        <v>0</v>
      </c>
      <c r="P689" s="9">
        <v>0</v>
      </c>
      <c r="Q689" s="9">
        <v>0</v>
      </c>
      <c r="R689" s="307">
        <v>0</v>
      </c>
      <c r="S689" s="9">
        <v>0</v>
      </c>
      <c r="T689" s="9">
        <v>0</v>
      </c>
      <c r="U689" s="9">
        <f>SUM(N689:T689)</f>
        <v>0</v>
      </c>
      <c r="V689" s="204" t="s">
        <v>50</v>
      </c>
      <c r="W689" s="93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3">
        <v>0</v>
      </c>
      <c r="AL689" s="93">
        <v>0</v>
      </c>
      <c r="AM689" s="93">
        <v>0</v>
      </c>
      <c r="AN689" s="93">
        <v>0</v>
      </c>
      <c r="AO689" s="93">
        <v>0</v>
      </c>
      <c r="AP689" s="93">
        <v>0</v>
      </c>
      <c r="AQ689" s="93">
        <v>0</v>
      </c>
      <c r="AR689" s="93">
        <v>0</v>
      </c>
      <c r="AS689" s="93">
        <v>0</v>
      </c>
      <c r="AT689" s="93">
        <v>0</v>
      </c>
      <c r="AU689" s="9">
        <v>0</v>
      </c>
      <c r="AV689" s="302"/>
    </row>
    <row r="690" spans="1:48" ht="15.75" customHeight="1">
      <c r="A690" s="585"/>
      <c r="B690" s="536"/>
      <c r="C690" s="654"/>
      <c r="D690" s="615"/>
      <c r="E690" s="618"/>
      <c r="F690" s="539"/>
      <c r="G690" s="539"/>
      <c r="H690" s="539"/>
      <c r="I690" s="539"/>
      <c r="J690" s="533"/>
      <c r="K690" s="533"/>
      <c r="L690" s="609"/>
      <c r="M690" s="564"/>
      <c r="N690" s="9">
        <v>0</v>
      </c>
      <c r="O690" s="9">
        <v>0</v>
      </c>
      <c r="P690" s="9">
        <v>0</v>
      </c>
      <c r="Q690" s="9">
        <v>0</v>
      </c>
      <c r="R690" s="307">
        <v>0</v>
      </c>
      <c r="S690" s="9">
        <v>0</v>
      </c>
      <c r="T690" s="9">
        <v>0</v>
      </c>
      <c r="U690" s="9">
        <f t="shared" si="331"/>
        <v>0</v>
      </c>
      <c r="V690" s="204" t="s">
        <v>51</v>
      </c>
      <c r="W690" s="93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3">
        <v>0</v>
      </c>
      <c r="AL690" s="93">
        <v>0</v>
      </c>
      <c r="AM690" s="93">
        <v>0</v>
      </c>
      <c r="AN690" s="93">
        <v>0</v>
      </c>
      <c r="AO690" s="93">
        <v>0</v>
      </c>
      <c r="AP690" s="93">
        <v>0</v>
      </c>
      <c r="AQ690" s="93">
        <v>0</v>
      </c>
      <c r="AR690" s="93">
        <v>0</v>
      </c>
      <c r="AS690" s="93">
        <v>0</v>
      </c>
      <c r="AT690" s="93">
        <v>0</v>
      </c>
      <c r="AU690" s="9">
        <v>0</v>
      </c>
      <c r="AV690" s="302"/>
    </row>
    <row r="691" spans="1:48" ht="15.75" customHeight="1">
      <c r="A691" s="585"/>
      <c r="B691" s="536"/>
      <c r="C691" s="654"/>
      <c r="D691" s="615"/>
      <c r="E691" s="618"/>
      <c r="F691" s="539"/>
      <c r="G691" s="539"/>
      <c r="H691" s="539"/>
      <c r="I691" s="539"/>
      <c r="J691" s="533"/>
      <c r="K691" s="533"/>
      <c r="L691" s="609"/>
      <c r="M691" s="564"/>
      <c r="N691" s="85">
        <v>1.2467699999999999</v>
      </c>
      <c r="O691" s="85">
        <v>0</v>
      </c>
      <c r="P691" s="85">
        <v>0</v>
      </c>
      <c r="Q691" s="85">
        <v>0</v>
      </c>
      <c r="R691" s="317">
        <v>0</v>
      </c>
      <c r="S691" s="85">
        <v>0</v>
      </c>
      <c r="T691" s="85">
        <v>0</v>
      </c>
      <c r="U691" s="9">
        <f t="shared" si="331"/>
        <v>1.2467699999999999</v>
      </c>
      <c r="V691" s="204" t="s">
        <v>52</v>
      </c>
      <c r="W691" s="191">
        <v>0</v>
      </c>
      <c r="X691" s="85">
        <v>0</v>
      </c>
      <c r="Y691" s="85">
        <v>0</v>
      </c>
      <c r="Z691" s="85">
        <v>0</v>
      </c>
      <c r="AA691" s="85">
        <v>0</v>
      </c>
      <c r="AB691" s="85">
        <v>0</v>
      </c>
      <c r="AC691" s="85">
        <v>0</v>
      </c>
      <c r="AD691" s="85">
        <v>0</v>
      </c>
      <c r="AE691" s="85">
        <v>0</v>
      </c>
      <c r="AF691" s="85">
        <v>0</v>
      </c>
      <c r="AG691" s="85">
        <v>0</v>
      </c>
      <c r="AH691" s="85">
        <v>0</v>
      </c>
      <c r="AI691" s="85">
        <v>0</v>
      </c>
      <c r="AJ691" s="85">
        <v>0</v>
      </c>
      <c r="AK691" s="191">
        <v>0</v>
      </c>
      <c r="AL691" s="191">
        <v>0</v>
      </c>
      <c r="AM691" s="191">
        <v>0</v>
      </c>
      <c r="AN691" s="191">
        <v>0</v>
      </c>
      <c r="AO691" s="191">
        <v>0</v>
      </c>
      <c r="AP691" s="191">
        <v>0</v>
      </c>
      <c r="AQ691" s="191">
        <v>0</v>
      </c>
      <c r="AR691" s="191">
        <v>0</v>
      </c>
      <c r="AS691" s="191">
        <v>0</v>
      </c>
      <c r="AT691" s="191">
        <v>0</v>
      </c>
      <c r="AU691" s="85">
        <v>0</v>
      </c>
      <c r="AV691" s="302"/>
    </row>
    <row r="692" spans="1:48">
      <c r="A692" s="585"/>
      <c r="B692" s="537"/>
      <c r="C692" s="655"/>
      <c r="D692" s="616"/>
      <c r="E692" s="619"/>
      <c r="F692" s="540"/>
      <c r="G692" s="540"/>
      <c r="H692" s="540"/>
      <c r="I692" s="540"/>
      <c r="J692" s="534"/>
      <c r="K692" s="534"/>
      <c r="L692" s="610"/>
      <c r="M692" s="565"/>
      <c r="N692" s="87">
        <f>SUM(N685:N691)</f>
        <v>1.2467699999999999</v>
      </c>
      <c r="O692" s="87">
        <f t="shared" ref="O692:T692" si="332">SUM(O685:O691)</f>
        <v>0</v>
      </c>
      <c r="P692" s="87">
        <f t="shared" si="332"/>
        <v>0</v>
      </c>
      <c r="Q692" s="175">
        <f t="shared" si="332"/>
        <v>0</v>
      </c>
      <c r="R692" s="428">
        <f t="shared" si="332"/>
        <v>21288.36</v>
      </c>
      <c r="S692" s="175">
        <f t="shared" si="332"/>
        <v>0</v>
      </c>
      <c r="T692" s="175">
        <f t="shared" si="332"/>
        <v>0</v>
      </c>
      <c r="U692" s="176">
        <f t="shared" si="331"/>
        <v>21289.606770000002</v>
      </c>
      <c r="V692" s="177" t="s">
        <v>11</v>
      </c>
      <c r="W692" s="193">
        <f t="shared" ref="W692:AU692" si="333">SUM(W685:W691)</f>
        <v>0</v>
      </c>
      <c r="X692" s="175">
        <f>X685</f>
        <v>90.3</v>
      </c>
      <c r="Y692" s="175">
        <f t="shared" ref="Y692:AG692" si="334">Y685</f>
        <v>90.3</v>
      </c>
      <c r="Z692" s="175">
        <f t="shared" si="334"/>
        <v>90.3</v>
      </c>
      <c r="AA692" s="175">
        <f t="shared" si="334"/>
        <v>90.3</v>
      </c>
      <c r="AB692" s="175">
        <f t="shared" si="334"/>
        <v>90.3</v>
      </c>
      <c r="AC692" s="175">
        <f t="shared" si="334"/>
        <v>90.3</v>
      </c>
      <c r="AD692" s="175">
        <f t="shared" si="334"/>
        <v>90.3</v>
      </c>
      <c r="AE692" s="175">
        <f t="shared" si="334"/>
        <v>90.3</v>
      </c>
      <c r="AF692" s="175">
        <f t="shared" si="334"/>
        <v>90.3</v>
      </c>
      <c r="AG692" s="175">
        <f t="shared" si="334"/>
        <v>90.3</v>
      </c>
      <c r="AH692" s="175">
        <f t="shared" si="333"/>
        <v>0</v>
      </c>
      <c r="AI692" s="175">
        <f t="shared" si="333"/>
        <v>0</v>
      </c>
      <c r="AJ692" s="175">
        <f t="shared" si="333"/>
        <v>0</v>
      </c>
      <c r="AK692" s="193">
        <f t="shared" si="333"/>
        <v>0</v>
      </c>
      <c r="AL692" s="193">
        <f t="shared" si="333"/>
        <v>0</v>
      </c>
      <c r="AM692" s="193">
        <f t="shared" si="333"/>
        <v>0</v>
      </c>
      <c r="AN692" s="193">
        <f t="shared" si="333"/>
        <v>0</v>
      </c>
      <c r="AO692" s="193">
        <f t="shared" si="333"/>
        <v>0</v>
      </c>
      <c r="AP692" s="193">
        <f t="shared" si="333"/>
        <v>0</v>
      </c>
      <c r="AQ692" s="193">
        <f t="shared" si="333"/>
        <v>0</v>
      </c>
      <c r="AR692" s="193">
        <f t="shared" si="333"/>
        <v>0</v>
      </c>
      <c r="AS692" s="193">
        <f t="shared" si="333"/>
        <v>0</v>
      </c>
      <c r="AT692" s="193">
        <f t="shared" si="333"/>
        <v>0</v>
      </c>
      <c r="AU692" s="175">
        <f t="shared" si="333"/>
        <v>0</v>
      </c>
      <c r="AV692" s="328"/>
    </row>
    <row r="693" spans="1:48" ht="15.75" customHeight="1">
      <c r="A693" s="585"/>
      <c r="B693" s="587" t="s">
        <v>716</v>
      </c>
      <c r="C693" s="653" t="s">
        <v>717</v>
      </c>
      <c r="D693" s="576" t="s">
        <v>662</v>
      </c>
      <c r="E693" s="569" t="s">
        <v>718</v>
      </c>
      <c r="F693" s="6" t="s">
        <v>18</v>
      </c>
      <c r="G693" s="6" t="s">
        <v>20</v>
      </c>
      <c r="H693" s="6" t="s">
        <v>59</v>
      </c>
      <c r="I693" s="6" t="s">
        <v>58</v>
      </c>
      <c r="J693" s="560">
        <v>2022</v>
      </c>
      <c r="K693" s="560">
        <v>2022</v>
      </c>
      <c r="L693" s="563">
        <v>2.8780000000000001</v>
      </c>
      <c r="M693" s="563">
        <f>Q699+R699+S699+T699</f>
        <v>2.8781500000000002</v>
      </c>
      <c r="N693" s="9">
        <v>0</v>
      </c>
      <c r="O693" s="9">
        <v>0</v>
      </c>
      <c r="P693" s="9">
        <v>0</v>
      </c>
      <c r="Q693" s="9">
        <v>2.8781500000000002</v>
      </c>
      <c r="R693" s="307">
        <v>0</v>
      </c>
      <c r="S693" s="9">
        <v>0</v>
      </c>
      <c r="T693" s="9">
        <v>0</v>
      </c>
      <c r="U693" s="9">
        <f>SUM(N693:T693)</f>
        <v>2.8781500000000002</v>
      </c>
      <c r="V693" s="204" t="s">
        <v>3</v>
      </c>
      <c r="W693" s="93">
        <v>2878.15</v>
      </c>
      <c r="X693" s="9">
        <f>X694</f>
        <v>0</v>
      </c>
      <c r="Y693" s="9">
        <f t="shared" ref="Y693:AS693" si="335">Y694</f>
        <v>0</v>
      </c>
      <c r="Z693" s="9">
        <f t="shared" si="335"/>
        <v>0</v>
      </c>
      <c r="AA693" s="9">
        <f t="shared" si="335"/>
        <v>0</v>
      </c>
      <c r="AB693" s="9">
        <f t="shared" si="335"/>
        <v>0</v>
      </c>
      <c r="AC693" s="9">
        <f t="shared" si="335"/>
        <v>0</v>
      </c>
      <c r="AD693" s="9">
        <f t="shared" si="335"/>
        <v>0</v>
      </c>
      <c r="AE693" s="9">
        <f t="shared" si="335"/>
        <v>0</v>
      </c>
      <c r="AF693" s="9">
        <f t="shared" si="335"/>
        <v>0</v>
      </c>
      <c r="AG693" s="9">
        <f t="shared" si="335"/>
        <v>0</v>
      </c>
      <c r="AH693" s="93">
        <f t="shared" si="335"/>
        <v>0</v>
      </c>
      <c r="AI693" s="93">
        <f t="shared" si="335"/>
        <v>0</v>
      </c>
      <c r="AJ693" s="93">
        <f t="shared" si="335"/>
        <v>0</v>
      </c>
      <c r="AK693" s="93">
        <f t="shared" si="335"/>
        <v>0</v>
      </c>
      <c r="AL693" s="93">
        <f t="shared" si="335"/>
        <v>0</v>
      </c>
      <c r="AM693" s="93">
        <f t="shared" si="335"/>
        <v>0</v>
      </c>
      <c r="AN693" s="93">
        <f t="shared" si="335"/>
        <v>0</v>
      </c>
      <c r="AO693" s="93">
        <f t="shared" si="335"/>
        <v>0</v>
      </c>
      <c r="AP693" s="93">
        <f t="shared" si="335"/>
        <v>0</v>
      </c>
      <c r="AQ693" s="93">
        <f t="shared" si="335"/>
        <v>0</v>
      </c>
      <c r="AR693" s="93">
        <f t="shared" si="335"/>
        <v>0</v>
      </c>
      <c r="AS693" s="93">
        <f t="shared" si="335"/>
        <v>0</v>
      </c>
      <c r="AT693" s="93">
        <v>0</v>
      </c>
      <c r="AU693" s="9">
        <v>0</v>
      </c>
      <c r="AV693" s="636" t="s">
        <v>1005</v>
      </c>
    </row>
    <row r="694" spans="1:48" s="275" customFormat="1" ht="31.5" hidden="1" customHeight="1">
      <c r="A694" s="585"/>
      <c r="B694" s="588"/>
      <c r="C694" s="654"/>
      <c r="D694" s="577"/>
      <c r="E694" s="570"/>
      <c r="F694" s="286"/>
      <c r="G694" s="286"/>
      <c r="H694" s="286"/>
      <c r="I694" s="286"/>
      <c r="J694" s="561"/>
      <c r="K694" s="561"/>
      <c r="L694" s="564"/>
      <c r="M694" s="564"/>
      <c r="N694" s="277"/>
      <c r="O694" s="277"/>
      <c r="P694" s="277"/>
      <c r="Q694" s="277"/>
      <c r="R694" s="404"/>
      <c r="S694" s="277"/>
      <c r="T694" s="277"/>
      <c r="U694" s="277"/>
      <c r="V694" s="287" t="s">
        <v>971</v>
      </c>
      <c r="W694" s="274"/>
      <c r="X694" s="277"/>
      <c r="Y694" s="277"/>
      <c r="Z694" s="277"/>
      <c r="AA694" s="277"/>
      <c r="AB694" s="277"/>
      <c r="AC694" s="277"/>
      <c r="AD694" s="277"/>
      <c r="AE694" s="277"/>
      <c r="AF694" s="277"/>
      <c r="AG694" s="277"/>
      <c r="AH694" s="277"/>
      <c r="AI694" s="277"/>
      <c r="AJ694" s="277"/>
      <c r="AK694" s="274"/>
      <c r="AL694" s="274"/>
      <c r="AM694" s="274"/>
      <c r="AN694" s="274"/>
      <c r="AO694" s="274"/>
      <c r="AP694" s="274"/>
      <c r="AQ694" s="274"/>
      <c r="AR694" s="274"/>
      <c r="AS694" s="274"/>
      <c r="AT694" s="274"/>
      <c r="AU694" s="277"/>
      <c r="AV694" s="637"/>
    </row>
    <row r="695" spans="1:48" ht="18" customHeight="1">
      <c r="A695" s="585"/>
      <c r="B695" s="588"/>
      <c r="C695" s="654"/>
      <c r="D695" s="577"/>
      <c r="E695" s="570"/>
      <c r="F695" s="96" t="s">
        <v>19</v>
      </c>
      <c r="G695" s="96" t="s">
        <v>22</v>
      </c>
      <c r="H695" s="96" t="s">
        <v>59</v>
      </c>
      <c r="I695" s="96" t="s">
        <v>719</v>
      </c>
      <c r="J695" s="561"/>
      <c r="K695" s="561"/>
      <c r="L695" s="564"/>
      <c r="M695" s="564"/>
      <c r="N695" s="83">
        <v>0</v>
      </c>
      <c r="O695" s="83">
        <v>0</v>
      </c>
      <c r="P695" s="83">
        <v>0</v>
      </c>
      <c r="Q695" s="83">
        <v>0</v>
      </c>
      <c r="R695" s="124">
        <v>0</v>
      </c>
      <c r="S695" s="83">
        <v>0</v>
      </c>
      <c r="T695" s="83">
        <v>0</v>
      </c>
      <c r="U695" s="83">
        <f t="shared" ref="U695:U699" si="336">SUM(N695:T695)</f>
        <v>0</v>
      </c>
      <c r="V695" s="171" t="s">
        <v>8</v>
      </c>
      <c r="W695" s="192">
        <v>0</v>
      </c>
      <c r="X695" s="83">
        <v>0</v>
      </c>
      <c r="Y695" s="83">
        <v>0</v>
      </c>
      <c r="Z695" s="83">
        <v>0</v>
      </c>
      <c r="AA695" s="83">
        <v>0</v>
      </c>
      <c r="AB695" s="83">
        <v>0</v>
      </c>
      <c r="AC695" s="83">
        <v>0</v>
      </c>
      <c r="AD695" s="83">
        <v>0</v>
      </c>
      <c r="AE695" s="83">
        <v>0</v>
      </c>
      <c r="AF695" s="83">
        <v>0</v>
      </c>
      <c r="AG695" s="83">
        <v>0</v>
      </c>
      <c r="AH695" s="83">
        <v>0</v>
      </c>
      <c r="AI695" s="83">
        <v>0</v>
      </c>
      <c r="AJ695" s="83">
        <v>0</v>
      </c>
      <c r="AK695" s="192">
        <v>0</v>
      </c>
      <c r="AL695" s="192">
        <v>0</v>
      </c>
      <c r="AM695" s="192">
        <v>0</v>
      </c>
      <c r="AN695" s="192">
        <v>0</v>
      </c>
      <c r="AO695" s="192">
        <v>0</v>
      </c>
      <c r="AP695" s="192">
        <v>0</v>
      </c>
      <c r="AQ695" s="192">
        <v>0</v>
      </c>
      <c r="AR695" s="192">
        <v>0</v>
      </c>
      <c r="AS695" s="192">
        <v>0</v>
      </c>
      <c r="AT695" s="192">
        <v>0</v>
      </c>
      <c r="AU695" s="83">
        <v>0</v>
      </c>
      <c r="AV695" s="637"/>
    </row>
    <row r="696" spans="1:48" ht="21" customHeight="1">
      <c r="A696" s="585"/>
      <c r="B696" s="588"/>
      <c r="C696" s="654"/>
      <c r="D696" s="577"/>
      <c r="E696" s="570"/>
      <c r="F696" s="566" t="s">
        <v>39</v>
      </c>
      <c r="G696" s="566" t="s">
        <v>21</v>
      </c>
      <c r="H696" s="566" t="s">
        <v>59</v>
      </c>
      <c r="I696" s="566" t="s">
        <v>377</v>
      </c>
      <c r="J696" s="561"/>
      <c r="K696" s="561"/>
      <c r="L696" s="564"/>
      <c r="M696" s="564"/>
      <c r="N696" s="83">
        <v>0</v>
      </c>
      <c r="O696" s="83">
        <v>0</v>
      </c>
      <c r="P696" s="83">
        <v>0</v>
      </c>
      <c r="Q696" s="83">
        <v>0</v>
      </c>
      <c r="R696" s="124">
        <v>0</v>
      </c>
      <c r="S696" s="83">
        <v>0</v>
      </c>
      <c r="T696" s="83">
        <v>0</v>
      </c>
      <c r="U696" s="83">
        <f>SUM(N696:T696)</f>
        <v>0</v>
      </c>
      <c r="V696" s="170" t="s">
        <v>50</v>
      </c>
      <c r="W696" s="192">
        <v>0</v>
      </c>
      <c r="X696" s="83">
        <v>0</v>
      </c>
      <c r="Y696" s="83">
        <v>0</v>
      </c>
      <c r="Z696" s="83">
        <v>0</v>
      </c>
      <c r="AA696" s="83">
        <v>0</v>
      </c>
      <c r="AB696" s="83">
        <v>0</v>
      </c>
      <c r="AC696" s="83">
        <v>0</v>
      </c>
      <c r="AD696" s="83">
        <v>0</v>
      </c>
      <c r="AE696" s="83">
        <v>0</v>
      </c>
      <c r="AF696" s="83">
        <v>0</v>
      </c>
      <c r="AG696" s="83">
        <v>0</v>
      </c>
      <c r="AH696" s="83">
        <v>0</v>
      </c>
      <c r="AI696" s="83">
        <v>0</v>
      </c>
      <c r="AJ696" s="83">
        <v>0</v>
      </c>
      <c r="AK696" s="192">
        <v>0</v>
      </c>
      <c r="AL696" s="192">
        <v>0</v>
      </c>
      <c r="AM696" s="192">
        <v>0</v>
      </c>
      <c r="AN696" s="192">
        <v>0</v>
      </c>
      <c r="AO696" s="192">
        <v>0</v>
      </c>
      <c r="AP696" s="192">
        <v>0</v>
      </c>
      <c r="AQ696" s="192">
        <v>0</v>
      </c>
      <c r="AR696" s="192">
        <v>0</v>
      </c>
      <c r="AS696" s="192">
        <v>0</v>
      </c>
      <c r="AT696" s="192">
        <v>0</v>
      </c>
      <c r="AU696" s="83">
        <v>0</v>
      </c>
      <c r="AV696" s="637"/>
    </row>
    <row r="697" spans="1:48">
      <c r="A697" s="585"/>
      <c r="B697" s="588"/>
      <c r="C697" s="654"/>
      <c r="D697" s="577"/>
      <c r="E697" s="570"/>
      <c r="F697" s="567"/>
      <c r="G697" s="567"/>
      <c r="H697" s="567"/>
      <c r="I697" s="567"/>
      <c r="J697" s="561"/>
      <c r="K697" s="561"/>
      <c r="L697" s="564"/>
      <c r="M697" s="564"/>
      <c r="N697" s="83">
        <v>0</v>
      </c>
      <c r="O697" s="83">
        <v>0</v>
      </c>
      <c r="P697" s="83">
        <v>0</v>
      </c>
      <c r="Q697" s="83">
        <v>0</v>
      </c>
      <c r="R697" s="124">
        <v>0</v>
      </c>
      <c r="S697" s="83">
        <v>0</v>
      </c>
      <c r="T697" s="83">
        <v>0</v>
      </c>
      <c r="U697" s="83">
        <f t="shared" si="336"/>
        <v>0</v>
      </c>
      <c r="V697" s="170" t="s">
        <v>51</v>
      </c>
      <c r="W697" s="192">
        <v>0</v>
      </c>
      <c r="X697" s="83">
        <v>0</v>
      </c>
      <c r="Y697" s="83">
        <v>0</v>
      </c>
      <c r="Z697" s="83">
        <v>0</v>
      </c>
      <c r="AA697" s="83">
        <v>0</v>
      </c>
      <c r="AB697" s="83">
        <v>0</v>
      </c>
      <c r="AC697" s="83">
        <v>0</v>
      </c>
      <c r="AD697" s="83">
        <v>0</v>
      </c>
      <c r="AE697" s="83">
        <v>0</v>
      </c>
      <c r="AF697" s="83">
        <v>0</v>
      </c>
      <c r="AG697" s="83">
        <v>0</v>
      </c>
      <c r="AH697" s="83">
        <v>0</v>
      </c>
      <c r="AI697" s="83">
        <v>0</v>
      </c>
      <c r="AJ697" s="83">
        <v>0</v>
      </c>
      <c r="AK697" s="192">
        <v>0</v>
      </c>
      <c r="AL697" s="192">
        <v>0</v>
      </c>
      <c r="AM697" s="192">
        <v>0</v>
      </c>
      <c r="AN697" s="192">
        <v>0</v>
      </c>
      <c r="AO697" s="192">
        <v>0</v>
      </c>
      <c r="AP697" s="192">
        <v>0</v>
      </c>
      <c r="AQ697" s="192">
        <v>0</v>
      </c>
      <c r="AR697" s="192">
        <v>0</v>
      </c>
      <c r="AS697" s="192">
        <v>0</v>
      </c>
      <c r="AT697" s="192">
        <v>0</v>
      </c>
      <c r="AU697" s="83">
        <v>0</v>
      </c>
      <c r="AV697" s="637"/>
    </row>
    <row r="698" spans="1:48" ht="15.75" customHeight="1">
      <c r="A698" s="585"/>
      <c r="B698" s="588"/>
      <c r="C698" s="654"/>
      <c r="D698" s="577"/>
      <c r="E698" s="570"/>
      <c r="F698" s="567"/>
      <c r="G698" s="567"/>
      <c r="H698" s="567"/>
      <c r="I698" s="567"/>
      <c r="J698" s="561"/>
      <c r="K698" s="561"/>
      <c r="L698" s="564"/>
      <c r="M698" s="564"/>
      <c r="N698" s="86">
        <v>0</v>
      </c>
      <c r="O698" s="86">
        <v>0</v>
      </c>
      <c r="P698" s="86">
        <v>0</v>
      </c>
      <c r="Q698" s="86">
        <v>0</v>
      </c>
      <c r="R698" s="123">
        <v>0</v>
      </c>
      <c r="S698" s="86">
        <v>0</v>
      </c>
      <c r="T698" s="86">
        <v>0</v>
      </c>
      <c r="U698" s="83">
        <f t="shared" si="336"/>
        <v>0</v>
      </c>
      <c r="V698" s="170" t="s">
        <v>52</v>
      </c>
      <c r="W698" s="207">
        <v>0</v>
      </c>
      <c r="X698" s="86">
        <v>0</v>
      </c>
      <c r="Y698" s="86">
        <v>0</v>
      </c>
      <c r="Z698" s="86">
        <v>0</v>
      </c>
      <c r="AA698" s="86">
        <v>0</v>
      </c>
      <c r="AB698" s="86">
        <v>0</v>
      </c>
      <c r="AC698" s="86">
        <v>0</v>
      </c>
      <c r="AD698" s="86">
        <v>0</v>
      </c>
      <c r="AE698" s="86">
        <v>0</v>
      </c>
      <c r="AF698" s="86">
        <v>0</v>
      </c>
      <c r="AG698" s="86">
        <v>0</v>
      </c>
      <c r="AH698" s="86">
        <v>0</v>
      </c>
      <c r="AI698" s="86">
        <v>0</v>
      </c>
      <c r="AJ698" s="86">
        <v>0</v>
      </c>
      <c r="AK698" s="207">
        <v>0</v>
      </c>
      <c r="AL698" s="207">
        <v>0</v>
      </c>
      <c r="AM698" s="207">
        <v>0</v>
      </c>
      <c r="AN698" s="207">
        <v>0</v>
      </c>
      <c r="AO698" s="207">
        <v>0</v>
      </c>
      <c r="AP698" s="207">
        <v>0</v>
      </c>
      <c r="AQ698" s="207">
        <v>0</v>
      </c>
      <c r="AR698" s="207">
        <v>0</v>
      </c>
      <c r="AS698" s="207">
        <v>0</v>
      </c>
      <c r="AT698" s="207">
        <v>0</v>
      </c>
      <c r="AU698" s="86">
        <v>0</v>
      </c>
      <c r="AV698" s="639"/>
    </row>
    <row r="699" spans="1:48">
      <c r="A699" s="586"/>
      <c r="B699" s="589"/>
      <c r="C699" s="655"/>
      <c r="D699" s="578"/>
      <c r="E699" s="571"/>
      <c r="F699" s="568"/>
      <c r="G699" s="568"/>
      <c r="H699" s="568"/>
      <c r="I699" s="568"/>
      <c r="J699" s="562"/>
      <c r="K699" s="562"/>
      <c r="L699" s="565"/>
      <c r="M699" s="565"/>
      <c r="N699" s="88">
        <f>SUM(N693:N698)</f>
        <v>0</v>
      </c>
      <c r="O699" s="88">
        <f t="shared" ref="O699:T699" si="337">SUM(O693:O698)</f>
        <v>0</v>
      </c>
      <c r="P699" s="88">
        <f t="shared" si="337"/>
        <v>0</v>
      </c>
      <c r="Q699" s="175">
        <f t="shared" si="337"/>
        <v>2.8781500000000002</v>
      </c>
      <c r="R699" s="428">
        <f t="shared" si="337"/>
        <v>0</v>
      </c>
      <c r="S699" s="175">
        <f t="shared" si="337"/>
        <v>0</v>
      </c>
      <c r="T699" s="175">
        <f t="shared" si="337"/>
        <v>0</v>
      </c>
      <c r="U699" s="176">
        <f t="shared" si="336"/>
        <v>2.8781500000000002</v>
      </c>
      <c r="V699" s="177" t="s">
        <v>11</v>
      </c>
      <c r="W699" s="193">
        <f t="shared" ref="W699:AU699" si="338">SUM(W693:W698)</f>
        <v>2878.15</v>
      </c>
      <c r="X699" s="175">
        <f>X693</f>
        <v>0</v>
      </c>
      <c r="Y699" s="175">
        <f t="shared" ref="Y699:AS699" si="339">Y693</f>
        <v>0</v>
      </c>
      <c r="Z699" s="175">
        <f t="shared" si="339"/>
        <v>0</v>
      </c>
      <c r="AA699" s="175">
        <f t="shared" si="339"/>
        <v>0</v>
      </c>
      <c r="AB699" s="175">
        <f t="shared" si="339"/>
        <v>0</v>
      </c>
      <c r="AC699" s="175">
        <f t="shared" si="339"/>
        <v>0</v>
      </c>
      <c r="AD699" s="175">
        <f t="shared" si="339"/>
        <v>0</v>
      </c>
      <c r="AE699" s="175">
        <f t="shared" si="339"/>
        <v>0</v>
      </c>
      <c r="AF699" s="175">
        <f t="shared" si="339"/>
        <v>0</v>
      </c>
      <c r="AG699" s="175">
        <f t="shared" si="339"/>
        <v>0</v>
      </c>
      <c r="AH699" s="193">
        <f t="shared" si="339"/>
        <v>0</v>
      </c>
      <c r="AI699" s="193">
        <f t="shared" si="339"/>
        <v>0</v>
      </c>
      <c r="AJ699" s="193">
        <f t="shared" si="339"/>
        <v>0</v>
      </c>
      <c r="AK699" s="193">
        <f t="shared" si="339"/>
        <v>0</v>
      </c>
      <c r="AL699" s="193">
        <f t="shared" si="339"/>
        <v>0</v>
      </c>
      <c r="AM699" s="193">
        <f t="shared" si="339"/>
        <v>0</v>
      </c>
      <c r="AN699" s="193">
        <f t="shared" si="339"/>
        <v>0</v>
      </c>
      <c r="AO699" s="193">
        <f t="shared" si="339"/>
        <v>0</v>
      </c>
      <c r="AP699" s="193">
        <f t="shared" si="339"/>
        <v>0</v>
      </c>
      <c r="AQ699" s="193">
        <f t="shared" si="339"/>
        <v>0</v>
      </c>
      <c r="AR699" s="193">
        <f t="shared" si="339"/>
        <v>0</v>
      </c>
      <c r="AS699" s="193">
        <f t="shared" si="339"/>
        <v>0</v>
      </c>
      <c r="AT699" s="193">
        <f t="shared" si="338"/>
        <v>0</v>
      </c>
      <c r="AU699" s="175">
        <f t="shared" si="338"/>
        <v>0</v>
      </c>
      <c r="AV699" s="328"/>
    </row>
    <row r="700" spans="1:48" ht="19.5" hidden="1" customHeight="1">
      <c r="A700" s="556" t="s">
        <v>720</v>
      </c>
      <c r="B700" s="557"/>
      <c r="C700" s="557"/>
      <c r="D700" s="557"/>
      <c r="E700" s="557"/>
      <c r="F700" s="557"/>
      <c r="G700" s="557"/>
      <c r="H700" s="557"/>
      <c r="I700" s="557"/>
      <c r="J700" s="557"/>
      <c r="K700" s="557"/>
      <c r="L700" s="557"/>
      <c r="M700" s="557"/>
      <c r="N700" s="557"/>
      <c r="O700" s="557"/>
      <c r="P700" s="557"/>
      <c r="Q700" s="557"/>
      <c r="R700" s="557"/>
      <c r="S700" s="557"/>
      <c r="T700" s="557"/>
      <c r="U700" s="557"/>
      <c r="V700" s="557"/>
      <c r="W700" s="558"/>
      <c r="X700" s="558"/>
      <c r="Y700" s="558"/>
      <c r="Z700" s="558"/>
      <c r="AA700" s="558"/>
      <c r="AB700" s="558"/>
      <c r="AC700" s="558"/>
      <c r="AD700" s="558"/>
      <c r="AE700" s="558"/>
      <c r="AF700" s="558"/>
      <c r="AG700" s="558"/>
      <c r="AH700" s="558"/>
      <c r="AI700" s="558"/>
      <c r="AJ700" s="558"/>
      <c r="AK700" s="558"/>
      <c r="AL700" s="558"/>
      <c r="AM700" s="558"/>
      <c r="AN700" s="558"/>
      <c r="AO700" s="558"/>
      <c r="AP700" s="558"/>
      <c r="AQ700" s="558"/>
      <c r="AR700" s="558"/>
      <c r="AS700" s="558"/>
      <c r="AT700" s="558"/>
      <c r="AU700" s="558"/>
      <c r="AV700" s="559"/>
    </row>
    <row r="701" spans="1:48" ht="15.75" customHeight="1">
      <c r="A701" s="471" t="s">
        <v>54</v>
      </c>
      <c r="B701" s="535" t="s">
        <v>721</v>
      </c>
      <c r="C701" s="653" t="s">
        <v>722</v>
      </c>
      <c r="D701" s="576" t="s">
        <v>662</v>
      </c>
      <c r="E701" s="569" t="s">
        <v>723</v>
      </c>
      <c r="F701" s="6" t="s">
        <v>18</v>
      </c>
      <c r="G701" s="6" t="s">
        <v>20</v>
      </c>
      <c r="H701" s="6" t="s">
        <v>59</v>
      </c>
      <c r="I701" s="6" t="s">
        <v>724</v>
      </c>
      <c r="J701" s="532">
        <v>2023</v>
      </c>
      <c r="K701" s="532">
        <v>2025</v>
      </c>
      <c r="L701" s="541">
        <v>3.738</v>
      </c>
      <c r="M701" s="563">
        <f>Q706+R706+S706+T706</f>
        <v>0.73947499999999988</v>
      </c>
      <c r="N701" s="9">
        <v>0</v>
      </c>
      <c r="O701" s="9">
        <v>0</v>
      </c>
      <c r="P701" s="9">
        <v>0</v>
      </c>
      <c r="Q701" s="9">
        <v>0</v>
      </c>
      <c r="R701" s="307">
        <v>0.73799999999999999</v>
      </c>
      <c r="S701" s="9">
        <v>7.3750000000000009E-4</v>
      </c>
      <c r="T701" s="9">
        <v>7.3750000000000009E-4</v>
      </c>
      <c r="U701" s="9">
        <f>SUM(N701:T701)</f>
        <v>0.73947499999999988</v>
      </c>
      <c r="V701" s="204" t="s">
        <v>3</v>
      </c>
      <c r="W701" s="93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0</v>
      </c>
      <c r="AK701" s="93">
        <v>0</v>
      </c>
      <c r="AL701" s="93">
        <v>0</v>
      </c>
      <c r="AM701" s="93">
        <v>0</v>
      </c>
      <c r="AN701" s="93">
        <v>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">
        <v>0</v>
      </c>
      <c r="AV701" s="302"/>
    </row>
    <row r="702" spans="1:48" ht="19.5" customHeight="1">
      <c r="A702" s="472"/>
      <c r="B702" s="536"/>
      <c r="C702" s="654"/>
      <c r="D702" s="577"/>
      <c r="E702" s="570"/>
      <c r="F702" s="24" t="s">
        <v>19</v>
      </c>
      <c r="G702" s="24" t="s">
        <v>22</v>
      </c>
      <c r="H702" s="24" t="s">
        <v>59</v>
      </c>
      <c r="I702" s="96" t="s">
        <v>678</v>
      </c>
      <c r="J702" s="533"/>
      <c r="K702" s="533"/>
      <c r="L702" s="609"/>
      <c r="M702" s="564"/>
      <c r="N702" s="9">
        <v>0</v>
      </c>
      <c r="O702" s="9">
        <v>0</v>
      </c>
      <c r="P702" s="9">
        <v>0</v>
      </c>
      <c r="Q702" s="9">
        <v>0</v>
      </c>
      <c r="R702" s="307">
        <v>0</v>
      </c>
      <c r="S702" s="9">
        <v>0</v>
      </c>
      <c r="T702" s="9">
        <v>0</v>
      </c>
      <c r="U702" s="83">
        <f t="shared" ref="U702:U706" si="340">SUM(N702:T702)</f>
        <v>0</v>
      </c>
      <c r="V702" s="172" t="s">
        <v>8</v>
      </c>
      <c r="W702" s="93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3">
        <v>0</v>
      </c>
      <c r="AL702" s="93">
        <v>0</v>
      </c>
      <c r="AM702" s="93">
        <v>0</v>
      </c>
      <c r="AN702" s="93">
        <v>0</v>
      </c>
      <c r="AO702" s="93">
        <v>0</v>
      </c>
      <c r="AP702" s="93">
        <v>0</v>
      </c>
      <c r="AQ702" s="93">
        <v>0</v>
      </c>
      <c r="AR702" s="93">
        <v>0</v>
      </c>
      <c r="AS702" s="93">
        <v>0</v>
      </c>
      <c r="AT702" s="93">
        <v>0</v>
      </c>
      <c r="AU702" s="9">
        <v>0</v>
      </c>
      <c r="AV702" s="302"/>
    </row>
    <row r="703" spans="1:48" ht="21" customHeight="1">
      <c r="A703" s="472"/>
      <c r="B703" s="536"/>
      <c r="C703" s="654"/>
      <c r="D703" s="577"/>
      <c r="E703" s="570"/>
      <c r="F703" s="538" t="s">
        <v>39</v>
      </c>
      <c r="G703" s="538" t="s">
        <v>21</v>
      </c>
      <c r="H703" s="538" t="s">
        <v>59</v>
      </c>
      <c r="I703" s="566" t="s">
        <v>303</v>
      </c>
      <c r="J703" s="533"/>
      <c r="K703" s="533"/>
      <c r="L703" s="609"/>
      <c r="M703" s="564"/>
      <c r="N703" s="9">
        <v>0</v>
      </c>
      <c r="O703" s="9">
        <v>0</v>
      </c>
      <c r="P703" s="9">
        <v>0</v>
      </c>
      <c r="Q703" s="9">
        <v>0</v>
      </c>
      <c r="R703" s="307">
        <v>0</v>
      </c>
      <c r="S703" s="9">
        <v>0</v>
      </c>
      <c r="T703" s="9">
        <v>0</v>
      </c>
      <c r="U703" s="83">
        <f>SUM(N703:T703)</f>
        <v>0</v>
      </c>
      <c r="V703" s="204" t="s">
        <v>50</v>
      </c>
      <c r="W703" s="93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9">
        <v>0</v>
      </c>
      <c r="AH703" s="9">
        <v>0</v>
      </c>
      <c r="AI703" s="9">
        <v>0</v>
      </c>
      <c r="AJ703" s="9">
        <v>0</v>
      </c>
      <c r="AK703" s="93">
        <v>0</v>
      </c>
      <c r="AL703" s="93">
        <v>0</v>
      </c>
      <c r="AM703" s="93">
        <v>0</v>
      </c>
      <c r="AN703" s="93">
        <v>0</v>
      </c>
      <c r="AO703" s="93">
        <v>0</v>
      </c>
      <c r="AP703" s="93">
        <v>0</v>
      </c>
      <c r="AQ703" s="93">
        <v>0</v>
      </c>
      <c r="AR703" s="93">
        <v>0</v>
      </c>
      <c r="AS703" s="93">
        <v>0</v>
      </c>
      <c r="AT703" s="93">
        <v>0</v>
      </c>
      <c r="AU703" s="9">
        <v>0</v>
      </c>
      <c r="AV703" s="302"/>
    </row>
    <row r="704" spans="1:48" ht="15.75" customHeight="1">
      <c r="A704" s="472"/>
      <c r="B704" s="536"/>
      <c r="C704" s="654"/>
      <c r="D704" s="577"/>
      <c r="E704" s="570"/>
      <c r="F704" s="539"/>
      <c r="G704" s="539"/>
      <c r="H704" s="539"/>
      <c r="I704" s="567"/>
      <c r="J704" s="533"/>
      <c r="K704" s="533"/>
      <c r="L704" s="609"/>
      <c r="M704" s="564"/>
      <c r="N704" s="9">
        <v>0</v>
      </c>
      <c r="O704" s="9">
        <v>0</v>
      </c>
      <c r="P704" s="9">
        <v>0</v>
      </c>
      <c r="Q704" s="9">
        <v>0</v>
      </c>
      <c r="R704" s="307">
        <v>0</v>
      </c>
      <c r="S704" s="9">
        <v>0</v>
      </c>
      <c r="T704" s="9">
        <v>0</v>
      </c>
      <c r="U704" s="83">
        <f t="shared" si="340"/>
        <v>0</v>
      </c>
      <c r="V704" s="204" t="s">
        <v>51</v>
      </c>
      <c r="W704" s="93">
        <v>0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9">
        <v>0</v>
      </c>
      <c r="AH704" s="9">
        <v>0</v>
      </c>
      <c r="AI704" s="9">
        <v>0</v>
      </c>
      <c r="AJ704" s="9">
        <v>0</v>
      </c>
      <c r="AK704" s="93">
        <v>0</v>
      </c>
      <c r="AL704" s="93">
        <v>0</v>
      </c>
      <c r="AM704" s="93">
        <v>0</v>
      </c>
      <c r="AN704" s="93">
        <v>0</v>
      </c>
      <c r="AO704" s="93">
        <v>0</v>
      </c>
      <c r="AP704" s="93">
        <v>0</v>
      </c>
      <c r="AQ704" s="93">
        <v>0</v>
      </c>
      <c r="AR704" s="93">
        <v>0</v>
      </c>
      <c r="AS704" s="93">
        <v>0</v>
      </c>
      <c r="AT704" s="93">
        <v>0</v>
      </c>
      <c r="AU704" s="9">
        <v>0</v>
      </c>
      <c r="AV704" s="302"/>
    </row>
    <row r="705" spans="1:48">
      <c r="A705" s="472"/>
      <c r="B705" s="536"/>
      <c r="C705" s="654"/>
      <c r="D705" s="577"/>
      <c r="E705" s="570"/>
      <c r="F705" s="539"/>
      <c r="G705" s="539"/>
      <c r="H705" s="539"/>
      <c r="I705" s="567"/>
      <c r="J705" s="533"/>
      <c r="K705" s="533"/>
      <c r="L705" s="609"/>
      <c r="M705" s="564"/>
      <c r="N705" s="85">
        <v>0</v>
      </c>
      <c r="O705" s="85">
        <v>0</v>
      </c>
      <c r="P705" s="85">
        <v>0</v>
      </c>
      <c r="Q705" s="85">
        <v>0</v>
      </c>
      <c r="R705" s="317">
        <v>0</v>
      </c>
      <c r="S705" s="85">
        <v>0</v>
      </c>
      <c r="T705" s="85">
        <v>0</v>
      </c>
      <c r="U705" s="83">
        <f t="shared" si="340"/>
        <v>0</v>
      </c>
      <c r="V705" s="204" t="s">
        <v>52</v>
      </c>
      <c r="W705" s="191">
        <v>0</v>
      </c>
      <c r="X705" s="85">
        <v>0</v>
      </c>
      <c r="Y705" s="85">
        <v>0</v>
      </c>
      <c r="Z705" s="85">
        <v>0</v>
      </c>
      <c r="AA705" s="85">
        <v>0</v>
      </c>
      <c r="AB705" s="85">
        <v>0</v>
      </c>
      <c r="AC705" s="85">
        <v>0</v>
      </c>
      <c r="AD705" s="85">
        <v>0</v>
      </c>
      <c r="AE705" s="85">
        <v>0</v>
      </c>
      <c r="AF705" s="85">
        <v>0</v>
      </c>
      <c r="AG705" s="85">
        <v>0</v>
      </c>
      <c r="AH705" s="85">
        <v>0</v>
      </c>
      <c r="AI705" s="85">
        <v>0</v>
      </c>
      <c r="AJ705" s="85">
        <v>0</v>
      </c>
      <c r="AK705" s="191">
        <v>0</v>
      </c>
      <c r="AL705" s="191">
        <v>0</v>
      </c>
      <c r="AM705" s="191">
        <v>0</v>
      </c>
      <c r="AN705" s="191">
        <v>0</v>
      </c>
      <c r="AO705" s="191">
        <v>0</v>
      </c>
      <c r="AP705" s="191">
        <v>0</v>
      </c>
      <c r="AQ705" s="191">
        <v>0</v>
      </c>
      <c r="AR705" s="191">
        <v>0</v>
      </c>
      <c r="AS705" s="191">
        <v>0</v>
      </c>
      <c r="AT705" s="191">
        <v>0</v>
      </c>
      <c r="AU705" s="85">
        <v>0</v>
      </c>
      <c r="AV705" s="302"/>
    </row>
    <row r="706" spans="1:48">
      <c r="A706" s="473"/>
      <c r="B706" s="537"/>
      <c r="C706" s="655"/>
      <c r="D706" s="578"/>
      <c r="E706" s="571"/>
      <c r="F706" s="540"/>
      <c r="G706" s="540"/>
      <c r="H706" s="540"/>
      <c r="I706" s="568"/>
      <c r="J706" s="534"/>
      <c r="K706" s="534"/>
      <c r="L706" s="610"/>
      <c r="M706" s="565"/>
      <c r="N706" s="88">
        <f>SUM(N701:N705)</f>
        <v>0</v>
      </c>
      <c r="O706" s="88">
        <f t="shared" ref="O706:T706" si="341">SUM(O701:O705)</f>
        <v>0</v>
      </c>
      <c r="P706" s="88">
        <f t="shared" si="341"/>
        <v>0</v>
      </c>
      <c r="Q706" s="175">
        <f t="shared" si="341"/>
        <v>0</v>
      </c>
      <c r="R706" s="428">
        <f t="shared" si="341"/>
        <v>0.73799999999999999</v>
      </c>
      <c r="S706" s="175">
        <f t="shared" si="341"/>
        <v>7.3750000000000009E-4</v>
      </c>
      <c r="T706" s="175">
        <f t="shared" si="341"/>
        <v>7.3750000000000009E-4</v>
      </c>
      <c r="U706" s="176">
        <f t="shared" si="340"/>
        <v>0.73947499999999988</v>
      </c>
      <c r="V706" s="177" t="s">
        <v>11</v>
      </c>
      <c r="W706" s="193">
        <f t="shared" ref="W706:AU706" si="342">SUM(W701:W705)</f>
        <v>0</v>
      </c>
      <c r="X706" s="175">
        <f t="shared" si="342"/>
        <v>0</v>
      </c>
      <c r="Y706" s="175">
        <f t="shared" si="342"/>
        <v>0</v>
      </c>
      <c r="Z706" s="175">
        <f t="shared" si="342"/>
        <v>0</v>
      </c>
      <c r="AA706" s="175">
        <f t="shared" si="342"/>
        <v>0</v>
      </c>
      <c r="AB706" s="175">
        <f t="shared" si="342"/>
        <v>0</v>
      </c>
      <c r="AC706" s="175">
        <f t="shared" si="342"/>
        <v>0</v>
      </c>
      <c r="AD706" s="175">
        <f t="shared" si="342"/>
        <v>0</v>
      </c>
      <c r="AE706" s="175">
        <f t="shared" si="342"/>
        <v>0</v>
      </c>
      <c r="AF706" s="175">
        <f t="shared" si="342"/>
        <v>0</v>
      </c>
      <c r="AG706" s="175">
        <f t="shared" si="342"/>
        <v>0</v>
      </c>
      <c r="AH706" s="175">
        <f t="shared" si="342"/>
        <v>0</v>
      </c>
      <c r="AI706" s="175">
        <f t="shared" si="342"/>
        <v>0</v>
      </c>
      <c r="AJ706" s="175">
        <f t="shared" si="342"/>
        <v>0</v>
      </c>
      <c r="AK706" s="193">
        <f t="shared" si="342"/>
        <v>0</v>
      </c>
      <c r="AL706" s="193">
        <f t="shared" si="342"/>
        <v>0</v>
      </c>
      <c r="AM706" s="193">
        <f t="shared" si="342"/>
        <v>0</v>
      </c>
      <c r="AN706" s="193">
        <f t="shared" si="342"/>
        <v>0</v>
      </c>
      <c r="AO706" s="193">
        <f t="shared" si="342"/>
        <v>0</v>
      </c>
      <c r="AP706" s="193">
        <f t="shared" si="342"/>
        <v>0</v>
      </c>
      <c r="AQ706" s="193">
        <f t="shared" si="342"/>
        <v>0</v>
      </c>
      <c r="AR706" s="193">
        <f t="shared" si="342"/>
        <v>0</v>
      </c>
      <c r="AS706" s="193">
        <f t="shared" si="342"/>
        <v>0</v>
      </c>
      <c r="AT706" s="193">
        <f t="shared" si="342"/>
        <v>0</v>
      </c>
      <c r="AU706" s="175">
        <f t="shared" si="342"/>
        <v>0</v>
      </c>
      <c r="AV706" s="328"/>
    </row>
    <row r="707" spans="1:48" ht="15.75" hidden="1" customHeight="1">
      <c r="A707" s="459" t="s">
        <v>725</v>
      </c>
      <c r="B707" s="460"/>
      <c r="C707" s="460"/>
      <c r="D707" s="460"/>
      <c r="E707" s="460"/>
      <c r="F707" s="460"/>
      <c r="G707" s="460"/>
      <c r="H707" s="460"/>
      <c r="I707" s="460"/>
      <c r="J707" s="460"/>
      <c r="K707" s="460"/>
      <c r="L707" s="460"/>
      <c r="M707" s="460"/>
      <c r="N707" s="460"/>
      <c r="O707" s="460"/>
      <c r="P707" s="460"/>
      <c r="Q707" s="460"/>
      <c r="R707" s="460"/>
      <c r="S707" s="460"/>
      <c r="T707" s="460"/>
      <c r="U707" s="460"/>
      <c r="V707" s="460"/>
      <c r="W707" s="461"/>
      <c r="X707" s="461"/>
      <c r="Y707" s="461"/>
      <c r="Z707" s="461"/>
      <c r="AA707" s="461"/>
      <c r="AB707" s="461"/>
      <c r="AC707" s="461"/>
      <c r="AD707" s="461"/>
      <c r="AE707" s="461"/>
      <c r="AF707" s="461"/>
      <c r="AG707" s="461"/>
      <c r="AH707" s="461"/>
      <c r="AI707" s="461"/>
      <c r="AJ707" s="461"/>
      <c r="AK707" s="461"/>
      <c r="AL707" s="461"/>
      <c r="AM707" s="461"/>
      <c r="AN707" s="461"/>
      <c r="AO707" s="461"/>
      <c r="AP707" s="461"/>
      <c r="AQ707" s="461"/>
      <c r="AR707" s="461"/>
      <c r="AS707" s="461"/>
      <c r="AT707" s="461"/>
      <c r="AU707" s="461"/>
      <c r="AV707" s="462"/>
    </row>
    <row r="708" spans="1:48" ht="19.5" hidden="1" customHeight="1">
      <c r="A708" s="556" t="s">
        <v>628</v>
      </c>
      <c r="B708" s="557"/>
      <c r="C708" s="557"/>
      <c r="D708" s="557"/>
      <c r="E708" s="557"/>
      <c r="F708" s="557"/>
      <c r="G708" s="557"/>
      <c r="H708" s="557"/>
      <c r="I708" s="557"/>
      <c r="J708" s="557"/>
      <c r="K708" s="557"/>
      <c r="L708" s="557"/>
      <c r="M708" s="557"/>
      <c r="N708" s="557"/>
      <c r="O708" s="557"/>
      <c r="P708" s="557"/>
      <c r="Q708" s="557"/>
      <c r="R708" s="557"/>
      <c r="S708" s="557"/>
      <c r="T708" s="557"/>
      <c r="U708" s="557"/>
      <c r="V708" s="557"/>
      <c r="W708" s="558"/>
      <c r="X708" s="558"/>
      <c r="Y708" s="558"/>
      <c r="Z708" s="558"/>
      <c r="AA708" s="558"/>
      <c r="AB708" s="558"/>
      <c r="AC708" s="558"/>
      <c r="AD708" s="558"/>
      <c r="AE708" s="558"/>
      <c r="AF708" s="558"/>
      <c r="AG708" s="558"/>
      <c r="AH708" s="558"/>
      <c r="AI708" s="558"/>
      <c r="AJ708" s="558"/>
      <c r="AK708" s="558"/>
      <c r="AL708" s="558"/>
      <c r="AM708" s="558"/>
      <c r="AN708" s="558"/>
      <c r="AO708" s="558"/>
      <c r="AP708" s="558"/>
      <c r="AQ708" s="558"/>
      <c r="AR708" s="558"/>
      <c r="AS708" s="558"/>
      <c r="AT708" s="558"/>
      <c r="AU708" s="558"/>
      <c r="AV708" s="559"/>
    </row>
    <row r="709" spans="1:48" ht="15.75" customHeight="1">
      <c r="A709" s="471" t="s">
        <v>53</v>
      </c>
      <c r="B709" s="535" t="s">
        <v>726</v>
      </c>
      <c r="C709" s="653" t="s">
        <v>727</v>
      </c>
      <c r="D709" s="614" t="s">
        <v>662</v>
      </c>
      <c r="E709" s="617" t="s">
        <v>728</v>
      </c>
      <c r="F709" s="6" t="s">
        <v>18</v>
      </c>
      <c r="G709" s="6" t="s">
        <v>20</v>
      </c>
      <c r="H709" s="6" t="s">
        <v>59</v>
      </c>
      <c r="I709" s="6" t="s">
        <v>378</v>
      </c>
      <c r="J709" s="532">
        <v>2019</v>
      </c>
      <c r="K709" s="532">
        <v>2021</v>
      </c>
      <c r="L709" s="541">
        <v>6.6959999999999997</v>
      </c>
      <c r="M709" s="563">
        <f>Q716+R716+S716+T716</f>
        <v>0</v>
      </c>
      <c r="N709" s="9">
        <v>0</v>
      </c>
      <c r="O709" s="9">
        <v>2.0819299999999998</v>
      </c>
      <c r="P709" s="9">
        <v>4.6148599999999993</v>
      </c>
      <c r="Q709" s="9">
        <v>0</v>
      </c>
      <c r="R709" s="307">
        <v>0</v>
      </c>
      <c r="S709" s="9">
        <v>0</v>
      </c>
      <c r="T709" s="9">
        <v>0</v>
      </c>
      <c r="U709" s="9">
        <f>SUM(N709:T709)</f>
        <v>6.6967899999999991</v>
      </c>
      <c r="V709" s="204" t="s">
        <v>3</v>
      </c>
      <c r="W709" s="93">
        <v>0</v>
      </c>
      <c r="X709" s="9">
        <f>SUM(X710:X711)</f>
        <v>0</v>
      </c>
      <c r="Y709" s="9">
        <f t="shared" ref="Y709:AS709" si="343">SUM(Y710:Y711)</f>
        <v>0</v>
      </c>
      <c r="Z709" s="9">
        <f t="shared" si="343"/>
        <v>0</v>
      </c>
      <c r="AA709" s="9">
        <f t="shared" si="343"/>
        <v>0</v>
      </c>
      <c r="AB709" s="9">
        <f t="shared" si="343"/>
        <v>0</v>
      </c>
      <c r="AC709" s="9">
        <f t="shared" si="343"/>
        <v>0</v>
      </c>
      <c r="AD709" s="9">
        <f t="shared" si="343"/>
        <v>0</v>
      </c>
      <c r="AE709" s="9">
        <f t="shared" si="343"/>
        <v>0</v>
      </c>
      <c r="AF709" s="9">
        <f t="shared" si="343"/>
        <v>0</v>
      </c>
      <c r="AG709" s="9">
        <f t="shared" si="343"/>
        <v>0</v>
      </c>
      <c r="AH709" s="93">
        <f t="shared" si="343"/>
        <v>0</v>
      </c>
      <c r="AI709" s="93">
        <f t="shared" si="343"/>
        <v>0</v>
      </c>
      <c r="AJ709" s="93">
        <f t="shared" si="343"/>
        <v>0</v>
      </c>
      <c r="AK709" s="93">
        <f t="shared" si="343"/>
        <v>0</v>
      </c>
      <c r="AL709" s="93">
        <f t="shared" si="343"/>
        <v>0</v>
      </c>
      <c r="AM709" s="93">
        <f t="shared" si="343"/>
        <v>0</v>
      </c>
      <c r="AN709" s="93">
        <f t="shared" si="343"/>
        <v>0</v>
      </c>
      <c r="AO709" s="93">
        <f t="shared" si="343"/>
        <v>0</v>
      </c>
      <c r="AP709" s="93">
        <f t="shared" si="343"/>
        <v>0</v>
      </c>
      <c r="AQ709" s="93">
        <f t="shared" si="343"/>
        <v>0</v>
      </c>
      <c r="AR709" s="93">
        <f t="shared" si="343"/>
        <v>0</v>
      </c>
      <c r="AS709" s="93">
        <f t="shared" si="343"/>
        <v>0</v>
      </c>
      <c r="AT709" s="93">
        <v>0</v>
      </c>
      <c r="AU709" s="9">
        <v>0</v>
      </c>
      <c r="AV709" s="302"/>
    </row>
    <row r="710" spans="1:48" s="275" customFormat="1" ht="33" hidden="1" customHeight="1">
      <c r="A710" s="472"/>
      <c r="B710" s="536"/>
      <c r="C710" s="654"/>
      <c r="D710" s="615"/>
      <c r="E710" s="618"/>
      <c r="F710" s="286"/>
      <c r="G710" s="286"/>
      <c r="H710" s="286"/>
      <c r="I710" s="286"/>
      <c r="J710" s="533"/>
      <c r="K710" s="533"/>
      <c r="L710" s="609"/>
      <c r="M710" s="564"/>
      <c r="N710" s="277"/>
      <c r="O710" s="277"/>
      <c r="P710" s="277"/>
      <c r="Q710" s="277"/>
      <c r="R710" s="404"/>
      <c r="S710" s="277"/>
      <c r="T710" s="277"/>
      <c r="U710" s="277"/>
      <c r="V710" s="287" t="s">
        <v>972</v>
      </c>
      <c r="W710" s="274"/>
      <c r="X710" s="277"/>
      <c r="Y710" s="277"/>
      <c r="Z710" s="277"/>
      <c r="AA710" s="277"/>
      <c r="AB710" s="277"/>
      <c r="AC710" s="277"/>
      <c r="AD710" s="277"/>
      <c r="AE710" s="277"/>
      <c r="AF710" s="277"/>
      <c r="AG710" s="277"/>
      <c r="AH710" s="277"/>
      <c r="AI710" s="277"/>
      <c r="AJ710" s="277"/>
      <c r="AK710" s="274"/>
      <c r="AL710" s="274"/>
      <c r="AM710" s="274"/>
      <c r="AN710" s="274"/>
      <c r="AO710" s="274"/>
      <c r="AP710" s="274"/>
      <c r="AQ710" s="274"/>
      <c r="AR710" s="274"/>
      <c r="AS710" s="274"/>
      <c r="AT710" s="274"/>
      <c r="AU710" s="277"/>
      <c r="AV710" s="330"/>
    </row>
    <row r="711" spans="1:48" s="275" customFormat="1" ht="15.75" hidden="1" customHeight="1">
      <c r="A711" s="472"/>
      <c r="B711" s="536"/>
      <c r="C711" s="654"/>
      <c r="D711" s="615"/>
      <c r="E711" s="618"/>
      <c r="F711" s="286"/>
      <c r="G711" s="286"/>
      <c r="H711" s="286"/>
      <c r="I711" s="286"/>
      <c r="J711" s="533"/>
      <c r="K711" s="533"/>
      <c r="L711" s="609"/>
      <c r="M711" s="564"/>
      <c r="N711" s="277"/>
      <c r="O711" s="277"/>
      <c r="P711" s="277"/>
      <c r="Q711" s="277"/>
      <c r="R711" s="404"/>
      <c r="S711" s="277"/>
      <c r="T711" s="277"/>
      <c r="U711" s="277"/>
      <c r="V711" s="287" t="s">
        <v>971</v>
      </c>
      <c r="W711" s="274"/>
      <c r="X711" s="277"/>
      <c r="Y711" s="277"/>
      <c r="Z711" s="277"/>
      <c r="AA711" s="277"/>
      <c r="AB711" s="277"/>
      <c r="AC711" s="277"/>
      <c r="AD711" s="277"/>
      <c r="AE711" s="277"/>
      <c r="AF711" s="277"/>
      <c r="AG711" s="277"/>
      <c r="AH711" s="277"/>
      <c r="AI711" s="277"/>
      <c r="AJ711" s="277"/>
      <c r="AK711" s="274"/>
      <c r="AL711" s="274"/>
      <c r="AM711" s="274"/>
      <c r="AN711" s="274"/>
      <c r="AO711" s="274"/>
      <c r="AP711" s="274"/>
      <c r="AQ711" s="274"/>
      <c r="AR711" s="274"/>
      <c r="AS711" s="274"/>
      <c r="AT711" s="274"/>
      <c r="AU711" s="277"/>
      <c r="AV711" s="330"/>
    </row>
    <row r="712" spans="1:48" ht="21.75" customHeight="1">
      <c r="A712" s="472"/>
      <c r="B712" s="536"/>
      <c r="C712" s="654"/>
      <c r="D712" s="615"/>
      <c r="E712" s="618"/>
      <c r="F712" s="24" t="s">
        <v>19</v>
      </c>
      <c r="G712" s="24" t="s">
        <v>22</v>
      </c>
      <c r="H712" s="24" t="s">
        <v>59</v>
      </c>
      <c r="I712" s="24" t="s">
        <v>729</v>
      </c>
      <c r="J712" s="533"/>
      <c r="K712" s="533"/>
      <c r="L712" s="609"/>
      <c r="M712" s="564"/>
      <c r="N712" s="9">
        <v>0</v>
      </c>
      <c r="O712" s="9">
        <v>0</v>
      </c>
      <c r="P712" s="9">
        <v>0</v>
      </c>
      <c r="Q712" s="9">
        <v>0</v>
      </c>
      <c r="R712" s="307">
        <v>0</v>
      </c>
      <c r="S712" s="9">
        <v>0</v>
      </c>
      <c r="T712" s="9">
        <v>0</v>
      </c>
      <c r="U712" s="9">
        <f t="shared" ref="U712:U716" si="344">SUM(N712:T712)</f>
        <v>0</v>
      </c>
      <c r="V712" s="172" t="s">
        <v>8</v>
      </c>
      <c r="W712" s="93">
        <v>0</v>
      </c>
      <c r="X712" s="9">
        <v>0</v>
      </c>
      <c r="Y712" s="9">
        <v>0</v>
      </c>
      <c r="Z712" s="9">
        <v>0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9">
        <v>0</v>
      </c>
      <c r="AH712" s="9">
        <v>0</v>
      </c>
      <c r="AI712" s="9">
        <v>0</v>
      </c>
      <c r="AJ712" s="9">
        <v>0</v>
      </c>
      <c r="AK712" s="93">
        <v>0</v>
      </c>
      <c r="AL712" s="93">
        <v>0</v>
      </c>
      <c r="AM712" s="93">
        <v>0</v>
      </c>
      <c r="AN712" s="93">
        <v>0</v>
      </c>
      <c r="AO712" s="93">
        <v>0</v>
      </c>
      <c r="AP712" s="93">
        <v>0</v>
      </c>
      <c r="AQ712" s="93">
        <v>0</v>
      </c>
      <c r="AR712" s="93">
        <v>0</v>
      </c>
      <c r="AS712" s="93">
        <v>0</v>
      </c>
      <c r="AT712" s="93">
        <v>0</v>
      </c>
      <c r="AU712" s="9">
        <v>0</v>
      </c>
      <c r="AV712" s="302"/>
    </row>
    <row r="713" spans="1:48" ht="21" customHeight="1">
      <c r="A713" s="472"/>
      <c r="B713" s="536"/>
      <c r="C713" s="654"/>
      <c r="D713" s="615"/>
      <c r="E713" s="618"/>
      <c r="F713" s="538" t="s">
        <v>39</v>
      </c>
      <c r="G713" s="538" t="s">
        <v>21</v>
      </c>
      <c r="H713" s="538" t="s">
        <v>59</v>
      </c>
      <c r="I713" s="538" t="s">
        <v>678</v>
      </c>
      <c r="J713" s="533"/>
      <c r="K713" s="533"/>
      <c r="L713" s="609"/>
      <c r="M713" s="564"/>
      <c r="N713" s="9">
        <v>0</v>
      </c>
      <c r="O713" s="9">
        <v>0</v>
      </c>
      <c r="P713" s="9">
        <v>0</v>
      </c>
      <c r="Q713" s="9">
        <v>0</v>
      </c>
      <c r="R713" s="307">
        <v>0</v>
      </c>
      <c r="S713" s="9">
        <v>0</v>
      </c>
      <c r="T713" s="9">
        <v>0</v>
      </c>
      <c r="U713" s="9">
        <f>SUM(N713:T713)</f>
        <v>0</v>
      </c>
      <c r="V713" s="204" t="s">
        <v>50</v>
      </c>
      <c r="W713" s="93">
        <v>0</v>
      </c>
      <c r="X713" s="9">
        <v>0</v>
      </c>
      <c r="Y713" s="9">
        <v>0</v>
      </c>
      <c r="Z713" s="9">
        <v>0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9">
        <v>0</v>
      </c>
      <c r="AH713" s="9">
        <v>0</v>
      </c>
      <c r="AI713" s="9">
        <v>0</v>
      </c>
      <c r="AJ713" s="9">
        <v>0</v>
      </c>
      <c r="AK713" s="93">
        <v>0</v>
      </c>
      <c r="AL713" s="93">
        <v>0</v>
      </c>
      <c r="AM713" s="93">
        <v>0</v>
      </c>
      <c r="AN713" s="93">
        <v>0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">
        <v>0</v>
      </c>
      <c r="AV713" s="302"/>
    </row>
    <row r="714" spans="1:48">
      <c r="A714" s="472"/>
      <c r="B714" s="536"/>
      <c r="C714" s="654"/>
      <c r="D714" s="615"/>
      <c r="E714" s="618"/>
      <c r="F714" s="539"/>
      <c r="G714" s="539"/>
      <c r="H714" s="539"/>
      <c r="I714" s="539"/>
      <c r="J714" s="533"/>
      <c r="K714" s="533"/>
      <c r="L714" s="609"/>
      <c r="M714" s="564"/>
      <c r="N714" s="9">
        <v>0</v>
      </c>
      <c r="O714" s="9">
        <v>0</v>
      </c>
      <c r="P714" s="9">
        <v>0</v>
      </c>
      <c r="Q714" s="9">
        <v>0</v>
      </c>
      <c r="R714" s="307">
        <v>0</v>
      </c>
      <c r="S714" s="9">
        <v>0</v>
      </c>
      <c r="T714" s="9">
        <v>0</v>
      </c>
      <c r="U714" s="9">
        <f t="shared" si="344"/>
        <v>0</v>
      </c>
      <c r="V714" s="204" t="s">
        <v>51</v>
      </c>
      <c r="W714" s="93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93">
        <v>0</v>
      </c>
      <c r="AL714" s="93">
        <v>0</v>
      </c>
      <c r="AM714" s="93">
        <v>0</v>
      </c>
      <c r="AN714" s="93">
        <v>0</v>
      </c>
      <c r="AO714" s="93">
        <v>0</v>
      </c>
      <c r="AP714" s="93">
        <v>0</v>
      </c>
      <c r="AQ714" s="93">
        <v>0</v>
      </c>
      <c r="AR714" s="93">
        <v>0</v>
      </c>
      <c r="AS714" s="93">
        <v>0</v>
      </c>
      <c r="AT714" s="93">
        <v>0</v>
      </c>
      <c r="AU714" s="9">
        <v>0</v>
      </c>
      <c r="AV714" s="302"/>
    </row>
    <row r="715" spans="1:48">
      <c r="A715" s="472"/>
      <c r="B715" s="536"/>
      <c r="C715" s="654"/>
      <c r="D715" s="615"/>
      <c r="E715" s="618"/>
      <c r="F715" s="539"/>
      <c r="G715" s="539"/>
      <c r="H715" s="539"/>
      <c r="I715" s="539"/>
      <c r="J715" s="533"/>
      <c r="K715" s="533"/>
      <c r="L715" s="609"/>
      <c r="M715" s="564"/>
      <c r="N715" s="85">
        <v>0</v>
      </c>
      <c r="O715" s="85">
        <v>0</v>
      </c>
      <c r="P715" s="85">
        <v>0</v>
      </c>
      <c r="Q715" s="85">
        <v>0</v>
      </c>
      <c r="R715" s="317">
        <v>0</v>
      </c>
      <c r="S715" s="85">
        <v>0</v>
      </c>
      <c r="T715" s="85">
        <v>0</v>
      </c>
      <c r="U715" s="9">
        <f t="shared" si="344"/>
        <v>0</v>
      </c>
      <c r="V715" s="204" t="s">
        <v>52</v>
      </c>
      <c r="W715" s="191">
        <v>0</v>
      </c>
      <c r="X715" s="85">
        <v>0</v>
      </c>
      <c r="Y715" s="85">
        <v>0</v>
      </c>
      <c r="Z715" s="85">
        <v>0</v>
      </c>
      <c r="AA715" s="85">
        <v>0</v>
      </c>
      <c r="AB715" s="85">
        <v>0</v>
      </c>
      <c r="AC715" s="85">
        <v>0</v>
      </c>
      <c r="AD715" s="85">
        <v>0</v>
      </c>
      <c r="AE715" s="85">
        <v>0</v>
      </c>
      <c r="AF715" s="85">
        <v>0</v>
      </c>
      <c r="AG715" s="85">
        <v>0</v>
      </c>
      <c r="AH715" s="85">
        <v>0</v>
      </c>
      <c r="AI715" s="85">
        <v>0</v>
      </c>
      <c r="AJ715" s="85">
        <v>0</v>
      </c>
      <c r="AK715" s="191">
        <v>0</v>
      </c>
      <c r="AL715" s="191">
        <v>0</v>
      </c>
      <c r="AM715" s="191">
        <v>0</v>
      </c>
      <c r="AN715" s="191">
        <v>0</v>
      </c>
      <c r="AO715" s="191">
        <v>0</v>
      </c>
      <c r="AP715" s="191">
        <v>0</v>
      </c>
      <c r="AQ715" s="191">
        <v>0</v>
      </c>
      <c r="AR715" s="191">
        <v>0</v>
      </c>
      <c r="AS715" s="191">
        <v>0</v>
      </c>
      <c r="AT715" s="191">
        <v>0</v>
      </c>
      <c r="AU715" s="85">
        <v>0</v>
      </c>
      <c r="AV715" s="302"/>
    </row>
    <row r="716" spans="1:48">
      <c r="A716" s="472"/>
      <c r="B716" s="537"/>
      <c r="C716" s="655"/>
      <c r="D716" s="616"/>
      <c r="E716" s="619"/>
      <c r="F716" s="540"/>
      <c r="G716" s="540"/>
      <c r="H716" s="540"/>
      <c r="I716" s="540"/>
      <c r="J716" s="534"/>
      <c r="K716" s="534"/>
      <c r="L716" s="610"/>
      <c r="M716" s="565"/>
      <c r="N716" s="87">
        <f>SUM(N709:N715)</f>
        <v>0</v>
      </c>
      <c r="O716" s="87">
        <f t="shared" ref="O716:T716" si="345">SUM(O709:O715)</f>
        <v>2.0819299999999998</v>
      </c>
      <c r="P716" s="87">
        <f t="shared" si="345"/>
        <v>4.6148599999999993</v>
      </c>
      <c r="Q716" s="175">
        <f t="shared" si="345"/>
        <v>0</v>
      </c>
      <c r="R716" s="428">
        <f t="shared" si="345"/>
        <v>0</v>
      </c>
      <c r="S716" s="175">
        <f t="shared" si="345"/>
        <v>0</v>
      </c>
      <c r="T716" s="175">
        <f t="shared" si="345"/>
        <v>0</v>
      </c>
      <c r="U716" s="176">
        <f t="shared" si="344"/>
        <v>6.6967899999999991</v>
      </c>
      <c r="V716" s="177" t="s">
        <v>11</v>
      </c>
      <c r="W716" s="193">
        <f t="shared" ref="W716:AU716" si="346">SUM(W709:W715)</f>
        <v>0</v>
      </c>
      <c r="X716" s="175">
        <f>X709</f>
        <v>0</v>
      </c>
      <c r="Y716" s="175">
        <f t="shared" ref="Y716:AT716" si="347">Y709</f>
        <v>0</v>
      </c>
      <c r="Z716" s="175">
        <f t="shared" si="347"/>
        <v>0</v>
      </c>
      <c r="AA716" s="175">
        <f t="shared" si="347"/>
        <v>0</v>
      </c>
      <c r="AB716" s="175">
        <f t="shared" si="347"/>
        <v>0</v>
      </c>
      <c r="AC716" s="175">
        <f t="shared" si="347"/>
        <v>0</v>
      </c>
      <c r="AD716" s="175">
        <f t="shared" si="347"/>
        <v>0</v>
      </c>
      <c r="AE716" s="175">
        <f t="shared" si="347"/>
        <v>0</v>
      </c>
      <c r="AF716" s="175">
        <f t="shared" si="347"/>
        <v>0</v>
      </c>
      <c r="AG716" s="175">
        <f t="shared" si="347"/>
        <v>0</v>
      </c>
      <c r="AH716" s="193">
        <f t="shared" si="347"/>
        <v>0</v>
      </c>
      <c r="AI716" s="193">
        <f t="shared" si="347"/>
        <v>0</v>
      </c>
      <c r="AJ716" s="193">
        <f t="shared" si="347"/>
        <v>0</v>
      </c>
      <c r="AK716" s="193">
        <f t="shared" si="347"/>
        <v>0</v>
      </c>
      <c r="AL716" s="193">
        <f t="shared" si="347"/>
        <v>0</v>
      </c>
      <c r="AM716" s="193">
        <f t="shared" si="347"/>
        <v>0</v>
      </c>
      <c r="AN716" s="193">
        <f t="shared" si="347"/>
        <v>0</v>
      </c>
      <c r="AO716" s="193">
        <f t="shared" si="347"/>
        <v>0</v>
      </c>
      <c r="AP716" s="193">
        <f t="shared" si="347"/>
        <v>0</v>
      </c>
      <c r="AQ716" s="193">
        <f t="shared" si="347"/>
        <v>0</v>
      </c>
      <c r="AR716" s="193">
        <f t="shared" si="347"/>
        <v>0</v>
      </c>
      <c r="AS716" s="193">
        <f t="shared" si="347"/>
        <v>0</v>
      </c>
      <c r="AT716" s="193">
        <f t="shared" si="347"/>
        <v>0</v>
      </c>
      <c r="AU716" s="175">
        <f t="shared" si="346"/>
        <v>0</v>
      </c>
      <c r="AV716" s="328"/>
    </row>
    <row r="717" spans="1:48" ht="15.75" customHeight="1">
      <c r="A717" s="472"/>
      <c r="B717" s="535" t="s">
        <v>730</v>
      </c>
      <c r="C717" s="653" t="s">
        <v>731</v>
      </c>
      <c r="D717" s="614" t="s">
        <v>662</v>
      </c>
      <c r="E717" s="617" t="s">
        <v>732</v>
      </c>
      <c r="F717" s="6" t="s">
        <v>18</v>
      </c>
      <c r="G717" s="6" t="s">
        <v>20</v>
      </c>
      <c r="H717" s="6" t="s">
        <v>59</v>
      </c>
      <c r="I717" s="6" t="s">
        <v>58</v>
      </c>
      <c r="J717" s="532">
        <v>2022</v>
      </c>
      <c r="K717" s="532">
        <v>2023</v>
      </c>
      <c r="L717" s="541">
        <v>0.81299999999999994</v>
      </c>
      <c r="M717" s="563">
        <f>Q723+R723+S723+T723</f>
        <v>810.752702</v>
      </c>
      <c r="N717" s="9">
        <v>0</v>
      </c>
      <c r="O717" s="9">
        <v>0</v>
      </c>
      <c r="P717" s="9">
        <v>0</v>
      </c>
      <c r="Q717" s="9">
        <v>2.702E-3</v>
      </c>
      <c r="R717" s="307">
        <v>810.75</v>
      </c>
      <c r="S717" s="9">
        <v>0</v>
      </c>
      <c r="T717" s="9">
        <v>0</v>
      </c>
      <c r="U717" s="9">
        <f>SUM(N717:T717)</f>
        <v>810.752702</v>
      </c>
      <c r="V717" s="204" t="s">
        <v>3</v>
      </c>
      <c r="W717" s="93">
        <v>3</v>
      </c>
      <c r="X717" s="9">
        <f>X718</f>
        <v>7.452</v>
      </c>
      <c r="Y717" s="9">
        <f t="shared" ref="Y717:AG717" si="348">Y718</f>
        <v>7.452</v>
      </c>
      <c r="Z717" s="9">
        <f t="shared" si="348"/>
        <v>7.452</v>
      </c>
      <c r="AA717" s="9">
        <f t="shared" si="348"/>
        <v>7.452</v>
      </c>
      <c r="AB717" s="9">
        <f t="shared" si="348"/>
        <v>7.452</v>
      </c>
      <c r="AC717" s="9">
        <f t="shared" si="348"/>
        <v>7.452</v>
      </c>
      <c r="AD717" s="9">
        <f t="shared" si="348"/>
        <v>7.452</v>
      </c>
      <c r="AE717" s="9">
        <f t="shared" si="348"/>
        <v>7.452</v>
      </c>
      <c r="AF717" s="9">
        <f t="shared" si="348"/>
        <v>7.452</v>
      </c>
      <c r="AG717" s="9">
        <f t="shared" si="348"/>
        <v>7.452</v>
      </c>
      <c r="AH717" s="9">
        <v>0</v>
      </c>
      <c r="AI717" s="9">
        <v>0</v>
      </c>
      <c r="AJ717" s="9">
        <v>0</v>
      </c>
      <c r="AK717" s="93">
        <v>0</v>
      </c>
      <c r="AL717" s="93">
        <v>0</v>
      </c>
      <c r="AM717" s="93">
        <v>0</v>
      </c>
      <c r="AN717" s="93">
        <v>0</v>
      </c>
      <c r="AO717" s="93">
        <v>0</v>
      </c>
      <c r="AP717" s="93">
        <v>0</v>
      </c>
      <c r="AQ717" s="93">
        <v>0</v>
      </c>
      <c r="AR717" s="93">
        <v>0</v>
      </c>
      <c r="AS717" s="93">
        <v>0</v>
      </c>
      <c r="AT717" s="93">
        <v>0</v>
      </c>
      <c r="AU717" s="9">
        <v>0</v>
      </c>
      <c r="AV717" s="302"/>
    </row>
    <row r="718" spans="1:48" s="387" customFormat="1" ht="20.25" hidden="1" customHeight="1">
      <c r="A718" s="472"/>
      <c r="B718" s="536"/>
      <c r="C718" s="654"/>
      <c r="D718" s="615"/>
      <c r="E718" s="618"/>
      <c r="F718" s="388"/>
      <c r="G718" s="388"/>
      <c r="H718" s="388"/>
      <c r="I718" s="388"/>
      <c r="J718" s="533"/>
      <c r="K718" s="533"/>
      <c r="L718" s="609"/>
      <c r="M718" s="564"/>
      <c r="N718" s="384"/>
      <c r="O718" s="384"/>
      <c r="P718" s="384"/>
      <c r="Q718" s="384"/>
      <c r="R718" s="432"/>
      <c r="S718" s="384"/>
      <c r="T718" s="384"/>
      <c r="U718" s="384"/>
      <c r="V718" s="397" t="s">
        <v>1054</v>
      </c>
      <c r="W718" s="391"/>
      <c r="X718" s="384">
        <v>7.452</v>
      </c>
      <c r="Y718" s="384">
        <v>7.452</v>
      </c>
      <c r="Z718" s="384">
        <v>7.452</v>
      </c>
      <c r="AA718" s="384">
        <v>7.452</v>
      </c>
      <c r="AB718" s="384">
        <v>7.452</v>
      </c>
      <c r="AC718" s="384">
        <v>7.452</v>
      </c>
      <c r="AD718" s="384">
        <v>7.452</v>
      </c>
      <c r="AE718" s="384">
        <v>7.452</v>
      </c>
      <c r="AF718" s="384">
        <v>7.452</v>
      </c>
      <c r="AG718" s="384">
        <v>7.452</v>
      </c>
      <c r="AH718" s="384"/>
      <c r="AI718" s="384"/>
      <c r="AJ718" s="384"/>
      <c r="AK718" s="391"/>
      <c r="AL718" s="391"/>
      <c r="AM718" s="391"/>
      <c r="AN718" s="391"/>
      <c r="AO718" s="391"/>
      <c r="AP718" s="391"/>
      <c r="AQ718" s="391"/>
      <c r="AR718" s="391"/>
      <c r="AS718" s="391"/>
      <c r="AT718" s="391"/>
      <c r="AU718" s="384"/>
      <c r="AV718" s="398"/>
    </row>
    <row r="719" spans="1:48" ht="15.75" customHeight="1">
      <c r="A719" s="472"/>
      <c r="B719" s="536"/>
      <c r="C719" s="654"/>
      <c r="D719" s="615"/>
      <c r="E719" s="618"/>
      <c r="F719" s="24" t="s">
        <v>19</v>
      </c>
      <c r="G719" s="24" t="s">
        <v>22</v>
      </c>
      <c r="H719" s="24" t="s">
        <v>59</v>
      </c>
      <c r="I719" s="24" t="s">
        <v>317</v>
      </c>
      <c r="J719" s="533"/>
      <c r="K719" s="533"/>
      <c r="L719" s="609"/>
      <c r="M719" s="564"/>
      <c r="N719" s="9">
        <v>0</v>
      </c>
      <c r="O719" s="9">
        <v>0</v>
      </c>
      <c r="P719" s="9">
        <v>0</v>
      </c>
      <c r="Q719" s="9">
        <v>0</v>
      </c>
      <c r="R719" s="307">
        <v>0</v>
      </c>
      <c r="S719" s="9">
        <v>0</v>
      </c>
      <c r="T719" s="9">
        <v>0</v>
      </c>
      <c r="U719" s="9">
        <f t="shared" ref="U719:U723" si="349">SUM(N719:T719)</f>
        <v>0</v>
      </c>
      <c r="V719" s="172" t="s">
        <v>8</v>
      </c>
      <c r="W719" s="93">
        <v>0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9">
        <v>0</v>
      </c>
      <c r="AH719" s="9">
        <v>0</v>
      </c>
      <c r="AI719" s="9">
        <v>0</v>
      </c>
      <c r="AJ719" s="9">
        <v>0</v>
      </c>
      <c r="AK719" s="93">
        <v>0</v>
      </c>
      <c r="AL719" s="93">
        <v>0</v>
      </c>
      <c r="AM719" s="93">
        <v>0</v>
      </c>
      <c r="AN719" s="93">
        <v>0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">
        <v>0</v>
      </c>
      <c r="AV719" s="302"/>
    </row>
    <row r="720" spans="1:48" ht="21.75" customHeight="1">
      <c r="A720" s="472"/>
      <c r="B720" s="536"/>
      <c r="C720" s="654"/>
      <c r="D720" s="615"/>
      <c r="E720" s="618"/>
      <c r="F720" s="538" t="s">
        <v>39</v>
      </c>
      <c r="G720" s="538" t="s">
        <v>21</v>
      </c>
      <c r="H720" s="538" t="s">
        <v>59</v>
      </c>
      <c r="I720" s="538" t="s">
        <v>303</v>
      </c>
      <c r="J720" s="533"/>
      <c r="K720" s="533"/>
      <c r="L720" s="609"/>
      <c r="M720" s="564"/>
      <c r="N720" s="9">
        <v>0</v>
      </c>
      <c r="O720" s="9">
        <v>0</v>
      </c>
      <c r="P720" s="9">
        <v>0</v>
      </c>
      <c r="Q720" s="9">
        <v>0</v>
      </c>
      <c r="R720" s="307">
        <v>0</v>
      </c>
      <c r="S720" s="9">
        <v>0</v>
      </c>
      <c r="T720" s="9">
        <v>0</v>
      </c>
      <c r="U720" s="9">
        <f>SUM(N720:T720)</f>
        <v>0</v>
      </c>
      <c r="V720" s="204" t="s">
        <v>50</v>
      </c>
      <c r="W720" s="93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9">
        <v>0</v>
      </c>
      <c r="AH720" s="9">
        <v>0</v>
      </c>
      <c r="AI720" s="9">
        <v>0</v>
      </c>
      <c r="AJ720" s="9">
        <v>0</v>
      </c>
      <c r="AK720" s="93">
        <v>0</v>
      </c>
      <c r="AL720" s="93">
        <v>0</v>
      </c>
      <c r="AM720" s="93">
        <v>0</v>
      </c>
      <c r="AN720" s="93">
        <v>0</v>
      </c>
      <c r="AO720" s="93">
        <v>0</v>
      </c>
      <c r="AP720" s="93">
        <v>0</v>
      </c>
      <c r="AQ720" s="93">
        <v>0</v>
      </c>
      <c r="AR720" s="93">
        <v>0</v>
      </c>
      <c r="AS720" s="93">
        <v>0</v>
      </c>
      <c r="AT720" s="93">
        <v>0</v>
      </c>
      <c r="AU720" s="9">
        <v>0</v>
      </c>
      <c r="AV720" s="302"/>
    </row>
    <row r="721" spans="1:48">
      <c r="A721" s="472"/>
      <c r="B721" s="536"/>
      <c r="C721" s="654"/>
      <c r="D721" s="615"/>
      <c r="E721" s="618"/>
      <c r="F721" s="539"/>
      <c r="G721" s="539"/>
      <c r="H721" s="539"/>
      <c r="I721" s="539"/>
      <c r="J721" s="533"/>
      <c r="K721" s="533"/>
      <c r="L721" s="609"/>
      <c r="M721" s="564"/>
      <c r="N721" s="9">
        <v>0</v>
      </c>
      <c r="O721" s="9">
        <v>0</v>
      </c>
      <c r="P721" s="9">
        <v>0</v>
      </c>
      <c r="Q721" s="9">
        <v>0</v>
      </c>
      <c r="R721" s="307">
        <v>0</v>
      </c>
      <c r="S721" s="9">
        <v>0</v>
      </c>
      <c r="T721" s="9">
        <v>0</v>
      </c>
      <c r="U721" s="9">
        <f t="shared" si="349"/>
        <v>0</v>
      </c>
      <c r="V721" s="204" t="s">
        <v>51</v>
      </c>
      <c r="W721" s="93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93">
        <v>0</v>
      </c>
      <c r="AL721" s="93">
        <v>0</v>
      </c>
      <c r="AM721" s="93">
        <v>0</v>
      </c>
      <c r="AN721" s="93">
        <v>0</v>
      </c>
      <c r="AO721" s="93">
        <v>0</v>
      </c>
      <c r="AP721" s="93">
        <v>0</v>
      </c>
      <c r="AQ721" s="93">
        <v>0</v>
      </c>
      <c r="AR721" s="93">
        <v>0</v>
      </c>
      <c r="AS721" s="93">
        <v>0</v>
      </c>
      <c r="AT721" s="93">
        <v>0</v>
      </c>
      <c r="AU721" s="9">
        <v>0</v>
      </c>
      <c r="AV721" s="302"/>
    </row>
    <row r="722" spans="1:48">
      <c r="A722" s="472"/>
      <c r="B722" s="536"/>
      <c r="C722" s="654"/>
      <c r="D722" s="615"/>
      <c r="E722" s="618"/>
      <c r="F722" s="539"/>
      <c r="G722" s="539"/>
      <c r="H722" s="539"/>
      <c r="I722" s="539"/>
      <c r="J722" s="533"/>
      <c r="K722" s="533"/>
      <c r="L722" s="609"/>
      <c r="M722" s="564"/>
      <c r="N722" s="85">
        <v>0</v>
      </c>
      <c r="O722" s="85">
        <v>0</v>
      </c>
      <c r="P722" s="85">
        <v>0</v>
      </c>
      <c r="Q722" s="85">
        <v>0</v>
      </c>
      <c r="R722" s="317">
        <v>0</v>
      </c>
      <c r="S722" s="85">
        <v>0</v>
      </c>
      <c r="T722" s="85">
        <v>0</v>
      </c>
      <c r="U722" s="9">
        <f t="shared" si="349"/>
        <v>0</v>
      </c>
      <c r="V722" s="204" t="s">
        <v>52</v>
      </c>
      <c r="W722" s="191">
        <v>0</v>
      </c>
      <c r="X722" s="85">
        <v>0</v>
      </c>
      <c r="Y722" s="85">
        <v>0</v>
      </c>
      <c r="Z722" s="85">
        <v>0</v>
      </c>
      <c r="AA722" s="85">
        <v>0</v>
      </c>
      <c r="AB722" s="85">
        <v>0</v>
      </c>
      <c r="AC722" s="85">
        <v>0</v>
      </c>
      <c r="AD722" s="85">
        <v>0</v>
      </c>
      <c r="AE722" s="85">
        <v>0</v>
      </c>
      <c r="AF722" s="85">
        <v>0</v>
      </c>
      <c r="AG722" s="85">
        <v>0</v>
      </c>
      <c r="AH722" s="85">
        <v>0</v>
      </c>
      <c r="AI722" s="85">
        <v>0</v>
      </c>
      <c r="AJ722" s="85">
        <v>0</v>
      </c>
      <c r="AK722" s="191">
        <v>0</v>
      </c>
      <c r="AL722" s="191">
        <v>0</v>
      </c>
      <c r="AM722" s="191">
        <v>0</v>
      </c>
      <c r="AN722" s="191">
        <v>0</v>
      </c>
      <c r="AO722" s="191">
        <v>0</v>
      </c>
      <c r="AP722" s="191">
        <v>0</v>
      </c>
      <c r="AQ722" s="191">
        <v>0</v>
      </c>
      <c r="AR722" s="191">
        <v>0</v>
      </c>
      <c r="AS722" s="191">
        <v>0</v>
      </c>
      <c r="AT722" s="191">
        <v>0</v>
      </c>
      <c r="AU722" s="85">
        <v>0</v>
      </c>
      <c r="AV722" s="302"/>
    </row>
    <row r="723" spans="1:48">
      <c r="A723" s="472"/>
      <c r="B723" s="537"/>
      <c r="C723" s="655"/>
      <c r="D723" s="616"/>
      <c r="E723" s="619"/>
      <c r="F723" s="540"/>
      <c r="G723" s="540"/>
      <c r="H723" s="540"/>
      <c r="I723" s="540"/>
      <c r="J723" s="534"/>
      <c r="K723" s="534"/>
      <c r="L723" s="610"/>
      <c r="M723" s="565"/>
      <c r="N723" s="87">
        <f t="shared" ref="N723:T723" si="350">SUM(N717:N722)</f>
        <v>0</v>
      </c>
      <c r="O723" s="87">
        <f t="shared" si="350"/>
        <v>0</v>
      </c>
      <c r="P723" s="87">
        <f t="shared" si="350"/>
        <v>0</v>
      </c>
      <c r="Q723" s="175">
        <f t="shared" si="350"/>
        <v>2.702E-3</v>
      </c>
      <c r="R723" s="428">
        <f t="shared" si="350"/>
        <v>810.75</v>
      </c>
      <c r="S723" s="175">
        <f t="shared" si="350"/>
        <v>0</v>
      </c>
      <c r="T723" s="175">
        <f t="shared" si="350"/>
        <v>0</v>
      </c>
      <c r="U723" s="176">
        <f t="shared" si="349"/>
        <v>810.752702</v>
      </c>
      <c r="V723" s="177" t="s">
        <v>11</v>
      </c>
      <c r="W723" s="193">
        <f>SUM(W717:W722)</f>
        <v>3</v>
      </c>
      <c r="X723" s="175">
        <f>X717+X719+X720+X721+X722</f>
        <v>7.452</v>
      </c>
      <c r="Y723" s="175">
        <f t="shared" ref="Y723:AG723" si="351">Y717+Y719+Y720+Y721+Y722</f>
        <v>7.452</v>
      </c>
      <c r="Z723" s="175">
        <f t="shared" si="351"/>
        <v>7.452</v>
      </c>
      <c r="AA723" s="175">
        <f t="shared" si="351"/>
        <v>7.452</v>
      </c>
      <c r="AB723" s="175">
        <f t="shared" si="351"/>
        <v>7.452</v>
      </c>
      <c r="AC723" s="175">
        <f t="shared" si="351"/>
        <v>7.452</v>
      </c>
      <c r="AD723" s="175">
        <f t="shared" si="351"/>
        <v>7.452</v>
      </c>
      <c r="AE723" s="175">
        <f t="shared" si="351"/>
        <v>7.452</v>
      </c>
      <c r="AF723" s="175">
        <f t="shared" si="351"/>
        <v>7.452</v>
      </c>
      <c r="AG723" s="175">
        <f t="shared" si="351"/>
        <v>7.452</v>
      </c>
      <c r="AH723" s="175">
        <f t="shared" ref="AH723:AU723" si="352">SUM(AH717:AH722)</f>
        <v>0</v>
      </c>
      <c r="AI723" s="175">
        <f t="shared" si="352"/>
        <v>0</v>
      </c>
      <c r="AJ723" s="175">
        <f t="shared" si="352"/>
        <v>0</v>
      </c>
      <c r="AK723" s="193">
        <f t="shared" si="352"/>
        <v>0</v>
      </c>
      <c r="AL723" s="193">
        <f t="shared" si="352"/>
        <v>0</v>
      </c>
      <c r="AM723" s="193">
        <f t="shared" si="352"/>
        <v>0</v>
      </c>
      <c r="AN723" s="193">
        <f t="shared" si="352"/>
        <v>0</v>
      </c>
      <c r="AO723" s="193">
        <f t="shared" si="352"/>
        <v>0</v>
      </c>
      <c r="AP723" s="193">
        <f t="shared" si="352"/>
        <v>0</v>
      </c>
      <c r="AQ723" s="193">
        <f t="shared" si="352"/>
        <v>0</v>
      </c>
      <c r="AR723" s="193">
        <f t="shared" si="352"/>
        <v>0</v>
      </c>
      <c r="AS723" s="193">
        <f t="shared" si="352"/>
        <v>0</v>
      </c>
      <c r="AT723" s="193">
        <f t="shared" si="352"/>
        <v>0</v>
      </c>
      <c r="AU723" s="175">
        <f t="shared" si="352"/>
        <v>0</v>
      </c>
      <c r="AV723" s="328"/>
    </row>
    <row r="724" spans="1:48" ht="15.75" customHeight="1">
      <c r="A724" s="472"/>
      <c r="B724" s="535" t="s">
        <v>733</v>
      </c>
      <c r="C724" s="653" t="s">
        <v>734</v>
      </c>
      <c r="D724" s="614" t="s">
        <v>662</v>
      </c>
      <c r="E724" s="617" t="s">
        <v>735</v>
      </c>
      <c r="F724" s="6" t="s">
        <v>18</v>
      </c>
      <c r="G724" s="6" t="s">
        <v>20</v>
      </c>
      <c r="H724" s="6" t="s">
        <v>59</v>
      </c>
      <c r="I724" s="6" t="s">
        <v>724</v>
      </c>
      <c r="J724" s="532">
        <v>2023</v>
      </c>
      <c r="K724" s="532">
        <v>2023</v>
      </c>
      <c r="L724" s="541">
        <v>2.899</v>
      </c>
      <c r="M724" s="563">
        <f>Q729+R729+S729+T729</f>
        <v>2899.3</v>
      </c>
      <c r="N724" s="9">
        <v>0</v>
      </c>
      <c r="O724" s="9">
        <v>0</v>
      </c>
      <c r="P724" s="9">
        <v>0</v>
      </c>
      <c r="Q724" s="9">
        <v>0</v>
      </c>
      <c r="R724" s="307">
        <v>2899.3</v>
      </c>
      <c r="S724" s="9">
        <v>0</v>
      </c>
      <c r="T724" s="9">
        <v>0</v>
      </c>
      <c r="U724" s="9">
        <f>SUM(N724:T724)</f>
        <v>2899.3</v>
      </c>
      <c r="V724" s="204" t="s">
        <v>3</v>
      </c>
      <c r="W724" s="93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3">
        <v>0</v>
      </c>
      <c r="AL724" s="93">
        <v>0</v>
      </c>
      <c r="AM724" s="93">
        <v>0</v>
      </c>
      <c r="AN724" s="93">
        <v>0</v>
      </c>
      <c r="AO724" s="93">
        <v>0</v>
      </c>
      <c r="AP724" s="93">
        <v>0</v>
      </c>
      <c r="AQ724" s="93">
        <v>0</v>
      </c>
      <c r="AR724" s="93">
        <v>0</v>
      </c>
      <c r="AS724" s="93">
        <v>0</v>
      </c>
      <c r="AT724" s="93">
        <v>0</v>
      </c>
      <c r="AU724" s="9">
        <v>0</v>
      </c>
      <c r="AV724" s="302"/>
    </row>
    <row r="725" spans="1:48" ht="15.75" customHeight="1">
      <c r="A725" s="472"/>
      <c r="B725" s="536"/>
      <c r="C725" s="654"/>
      <c r="D725" s="615"/>
      <c r="E725" s="618"/>
      <c r="F725" s="24" t="s">
        <v>19</v>
      </c>
      <c r="G725" s="24" t="s">
        <v>22</v>
      </c>
      <c r="H725" s="24" t="s">
        <v>59</v>
      </c>
      <c r="I725" s="24" t="s">
        <v>736</v>
      </c>
      <c r="J725" s="533"/>
      <c r="K725" s="533"/>
      <c r="L725" s="609"/>
      <c r="M725" s="564"/>
      <c r="N725" s="9">
        <v>0</v>
      </c>
      <c r="O725" s="9">
        <v>0</v>
      </c>
      <c r="P725" s="9">
        <v>0</v>
      </c>
      <c r="Q725" s="9">
        <v>0</v>
      </c>
      <c r="R725" s="307">
        <v>0</v>
      </c>
      <c r="S725" s="9">
        <v>0</v>
      </c>
      <c r="T725" s="9">
        <v>0</v>
      </c>
      <c r="U725" s="9">
        <f t="shared" ref="U725:U729" si="353">SUM(N725:T725)</f>
        <v>0</v>
      </c>
      <c r="V725" s="172" t="s">
        <v>8</v>
      </c>
      <c r="W725" s="93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0</v>
      </c>
      <c r="AI725" s="9">
        <v>0</v>
      </c>
      <c r="AJ725" s="9">
        <v>0</v>
      </c>
      <c r="AK725" s="93">
        <v>0</v>
      </c>
      <c r="AL725" s="93">
        <v>0</v>
      </c>
      <c r="AM725" s="93">
        <v>0</v>
      </c>
      <c r="AN725" s="93">
        <v>0</v>
      </c>
      <c r="AO725" s="93">
        <v>0</v>
      </c>
      <c r="AP725" s="93">
        <v>0</v>
      </c>
      <c r="AQ725" s="93">
        <v>0</v>
      </c>
      <c r="AR725" s="93">
        <v>0</v>
      </c>
      <c r="AS725" s="93">
        <v>0</v>
      </c>
      <c r="AT725" s="93">
        <v>0</v>
      </c>
      <c r="AU725" s="9">
        <v>0</v>
      </c>
      <c r="AV725" s="302"/>
    </row>
    <row r="726" spans="1:48" ht="15.75" customHeight="1">
      <c r="A726" s="472"/>
      <c r="B726" s="536"/>
      <c r="C726" s="654"/>
      <c r="D726" s="615"/>
      <c r="E726" s="618"/>
      <c r="F726" s="538" t="s">
        <v>39</v>
      </c>
      <c r="G726" s="538" t="s">
        <v>21</v>
      </c>
      <c r="H726" s="538" t="s">
        <v>59</v>
      </c>
      <c r="I726" s="538" t="s">
        <v>306</v>
      </c>
      <c r="J726" s="533"/>
      <c r="K726" s="533"/>
      <c r="L726" s="609"/>
      <c r="M726" s="564"/>
      <c r="N726" s="9">
        <v>0</v>
      </c>
      <c r="O726" s="9">
        <v>0</v>
      </c>
      <c r="P726" s="9">
        <v>0</v>
      </c>
      <c r="Q726" s="9">
        <v>0</v>
      </c>
      <c r="R726" s="307">
        <v>0</v>
      </c>
      <c r="S726" s="9">
        <v>0</v>
      </c>
      <c r="T726" s="9">
        <v>0</v>
      </c>
      <c r="U726" s="9">
        <f>SUM(N726:T726)</f>
        <v>0</v>
      </c>
      <c r="V726" s="204" t="s">
        <v>50</v>
      </c>
      <c r="W726" s="93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93">
        <v>0</v>
      </c>
      <c r="AL726" s="93">
        <v>0</v>
      </c>
      <c r="AM726" s="93">
        <v>0</v>
      </c>
      <c r="AN726" s="93">
        <v>0</v>
      </c>
      <c r="AO726" s="93">
        <v>0</v>
      </c>
      <c r="AP726" s="93">
        <v>0</v>
      </c>
      <c r="AQ726" s="93">
        <v>0</v>
      </c>
      <c r="AR726" s="93">
        <v>0</v>
      </c>
      <c r="AS726" s="93">
        <v>0</v>
      </c>
      <c r="AT726" s="93">
        <v>0</v>
      </c>
      <c r="AU726" s="9">
        <v>0</v>
      </c>
      <c r="AV726" s="302"/>
    </row>
    <row r="727" spans="1:48">
      <c r="A727" s="472"/>
      <c r="B727" s="536"/>
      <c r="C727" s="654"/>
      <c r="D727" s="615"/>
      <c r="E727" s="618"/>
      <c r="F727" s="539"/>
      <c r="G727" s="539"/>
      <c r="H727" s="539"/>
      <c r="I727" s="539"/>
      <c r="J727" s="533"/>
      <c r="K727" s="533"/>
      <c r="L727" s="609"/>
      <c r="M727" s="564"/>
      <c r="N727" s="9">
        <v>0</v>
      </c>
      <c r="O727" s="9">
        <v>0</v>
      </c>
      <c r="P727" s="9">
        <v>0</v>
      </c>
      <c r="Q727" s="9">
        <v>0</v>
      </c>
      <c r="R727" s="307">
        <v>0</v>
      </c>
      <c r="S727" s="9">
        <v>0</v>
      </c>
      <c r="T727" s="9">
        <v>0</v>
      </c>
      <c r="U727" s="9">
        <f t="shared" si="353"/>
        <v>0</v>
      </c>
      <c r="V727" s="204" t="s">
        <v>51</v>
      </c>
      <c r="W727" s="93">
        <v>0</v>
      </c>
      <c r="X727" s="9">
        <v>0</v>
      </c>
      <c r="Y727" s="9">
        <v>0</v>
      </c>
      <c r="Z727" s="9">
        <v>0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9">
        <v>0</v>
      </c>
      <c r="AH727" s="9">
        <v>0</v>
      </c>
      <c r="AI727" s="9">
        <v>0</v>
      </c>
      <c r="AJ727" s="9">
        <v>0</v>
      </c>
      <c r="AK727" s="93">
        <v>0</v>
      </c>
      <c r="AL727" s="93">
        <v>0</v>
      </c>
      <c r="AM727" s="93">
        <v>0</v>
      </c>
      <c r="AN727" s="93">
        <v>0</v>
      </c>
      <c r="AO727" s="93">
        <v>0</v>
      </c>
      <c r="AP727" s="93">
        <v>0</v>
      </c>
      <c r="AQ727" s="93">
        <v>0</v>
      </c>
      <c r="AR727" s="93">
        <v>0</v>
      </c>
      <c r="AS727" s="93">
        <v>0</v>
      </c>
      <c r="AT727" s="93">
        <v>0</v>
      </c>
      <c r="AU727" s="9">
        <v>0</v>
      </c>
      <c r="AV727" s="302"/>
    </row>
    <row r="728" spans="1:48">
      <c r="A728" s="472"/>
      <c r="B728" s="536"/>
      <c r="C728" s="654"/>
      <c r="D728" s="615"/>
      <c r="E728" s="618"/>
      <c r="F728" s="539"/>
      <c r="G728" s="539"/>
      <c r="H728" s="539"/>
      <c r="I728" s="539"/>
      <c r="J728" s="533"/>
      <c r="K728" s="533"/>
      <c r="L728" s="609"/>
      <c r="M728" s="564"/>
      <c r="N728" s="85">
        <v>0</v>
      </c>
      <c r="O728" s="85">
        <v>0</v>
      </c>
      <c r="P728" s="85">
        <v>0</v>
      </c>
      <c r="Q728" s="85">
        <v>0</v>
      </c>
      <c r="R728" s="317">
        <v>0</v>
      </c>
      <c r="S728" s="85">
        <v>0</v>
      </c>
      <c r="T728" s="85">
        <v>0</v>
      </c>
      <c r="U728" s="9">
        <f t="shared" si="353"/>
        <v>0</v>
      </c>
      <c r="V728" s="204" t="s">
        <v>52</v>
      </c>
      <c r="W728" s="191">
        <v>0</v>
      </c>
      <c r="X728" s="85">
        <v>0</v>
      </c>
      <c r="Y728" s="85">
        <v>0</v>
      </c>
      <c r="Z728" s="85">
        <v>0</v>
      </c>
      <c r="AA728" s="85">
        <v>0</v>
      </c>
      <c r="AB728" s="85">
        <v>0</v>
      </c>
      <c r="AC728" s="85">
        <v>0</v>
      </c>
      <c r="AD728" s="85">
        <v>0</v>
      </c>
      <c r="AE728" s="85">
        <v>0</v>
      </c>
      <c r="AF728" s="85">
        <v>0</v>
      </c>
      <c r="AG728" s="85">
        <v>0</v>
      </c>
      <c r="AH728" s="85">
        <v>0</v>
      </c>
      <c r="AI728" s="85">
        <v>0</v>
      </c>
      <c r="AJ728" s="85">
        <v>0</v>
      </c>
      <c r="AK728" s="191">
        <v>0</v>
      </c>
      <c r="AL728" s="191">
        <v>0</v>
      </c>
      <c r="AM728" s="191">
        <v>0</v>
      </c>
      <c r="AN728" s="191">
        <v>0</v>
      </c>
      <c r="AO728" s="191">
        <v>0</v>
      </c>
      <c r="AP728" s="191">
        <v>0</v>
      </c>
      <c r="AQ728" s="191">
        <v>0</v>
      </c>
      <c r="AR728" s="191">
        <v>0</v>
      </c>
      <c r="AS728" s="191">
        <v>0</v>
      </c>
      <c r="AT728" s="191">
        <v>0</v>
      </c>
      <c r="AU728" s="85">
        <v>0</v>
      </c>
      <c r="AV728" s="302"/>
    </row>
    <row r="729" spans="1:48">
      <c r="A729" s="472"/>
      <c r="B729" s="537"/>
      <c r="C729" s="655"/>
      <c r="D729" s="616"/>
      <c r="E729" s="619"/>
      <c r="F729" s="540"/>
      <c r="G729" s="540"/>
      <c r="H729" s="540"/>
      <c r="I729" s="540"/>
      <c r="J729" s="534"/>
      <c r="K729" s="534"/>
      <c r="L729" s="610"/>
      <c r="M729" s="565"/>
      <c r="N729" s="87">
        <f>SUM(N724:N728)</f>
        <v>0</v>
      </c>
      <c r="O729" s="87">
        <f t="shared" ref="O729:T729" si="354">SUM(O724:O728)</f>
        <v>0</v>
      </c>
      <c r="P729" s="87">
        <f t="shared" si="354"/>
        <v>0</v>
      </c>
      <c r="Q729" s="175">
        <f t="shared" si="354"/>
        <v>0</v>
      </c>
      <c r="R729" s="428">
        <f t="shared" si="354"/>
        <v>2899.3</v>
      </c>
      <c r="S729" s="175">
        <f t="shared" si="354"/>
        <v>0</v>
      </c>
      <c r="T729" s="175">
        <f t="shared" si="354"/>
        <v>0</v>
      </c>
      <c r="U729" s="176">
        <f t="shared" si="353"/>
        <v>2899.3</v>
      </c>
      <c r="V729" s="177" t="s">
        <v>11</v>
      </c>
      <c r="W729" s="193">
        <f t="shared" ref="W729:AU729" si="355">SUM(W724:W728)</f>
        <v>0</v>
      </c>
      <c r="X729" s="175">
        <f t="shared" si="355"/>
        <v>0</v>
      </c>
      <c r="Y729" s="175">
        <f t="shared" si="355"/>
        <v>0</v>
      </c>
      <c r="Z729" s="175">
        <f t="shared" si="355"/>
        <v>0</v>
      </c>
      <c r="AA729" s="175">
        <f t="shared" si="355"/>
        <v>0</v>
      </c>
      <c r="AB729" s="175">
        <f t="shared" si="355"/>
        <v>0</v>
      </c>
      <c r="AC729" s="175">
        <f t="shared" si="355"/>
        <v>0</v>
      </c>
      <c r="AD729" s="175">
        <f t="shared" si="355"/>
        <v>0</v>
      </c>
      <c r="AE729" s="175">
        <f t="shared" si="355"/>
        <v>0</v>
      </c>
      <c r="AF729" s="175">
        <f t="shared" si="355"/>
        <v>0</v>
      </c>
      <c r="AG729" s="175">
        <f t="shared" si="355"/>
        <v>0</v>
      </c>
      <c r="AH729" s="175">
        <f t="shared" si="355"/>
        <v>0</v>
      </c>
      <c r="AI729" s="175">
        <f t="shared" si="355"/>
        <v>0</v>
      </c>
      <c r="AJ729" s="175">
        <f t="shared" si="355"/>
        <v>0</v>
      </c>
      <c r="AK729" s="193">
        <f t="shared" si="355"/>
        <v>0</v>
      </c>
      <c r="AL729" s="193">
        <f t="shared" si="355"/>
        <v>0</v>
      </c>
      <c r="AM729" s="193">
        <f t="shared" si="355"/>
        <v>0</v>
      </c>
      <c r="AN729" s="193">
        <f t="shared" si="355"/>
        <v>0</v>
      </c>
      <c r="AO729" s="193">
        <f t="shared" si="355"/>
        <v>0</v>
      </c>
      <c r="AP729" s="193">
        <f t="shared" si="355"/>
        <v>0</v>
      </c>
      <c r="AQ729" s="193">
        <f t="shared" si="355"/>
        <v>0</v>
      </c>
      <c r="AR729" s="193">
        <f t="shared" si="355"/>
        <v>0</v>
      </c>
      <c r="AS729" s="193">
        <f t="shared" si="355"/>
        <v>0</v>
      </c>
      <c r="AT729" s="193">
        <f t="shared" si="355"/>
        <v>0</v>
      </c>
      <c r="AU729" s="175">
        <f t="shared" si="355"/>
        <v>0</v>
      </c>
      <c r="AV729" s="328"/>
    </row>
    <row r="730" spans="1:48" ht="15.75" customHeight="1">
      <c r="A730" s="472"/>
      <c r="B730" s="535" t="s">
        <v>737</v>
      </c>
      <c r="C730" s="653" t="s">
        <v>738</v>
      </c>
      <c r="D730" s="614" t="s">
        <v>662</v>
      </c>
      <c r="E730" s="617" t="s">
        <v>739</v>
      </c>
      <c r="F730" s="6" t="s">
        <v>18</v>
      </c>
      <c r="G730" s="6" t="s">
        <v>20</v>
      </c>
      <c r="H730" s="6" t="s">
        <v>59</v>
      </c>
      <c r="I730" s="6" t="s">
        <v>58</v>
      </c>
      <c r="J730" s="532">
        <v>2023</v>
      </c>
      <c r="K730" s="532">
        <v>2023</v>
      </c>
      <c r="L730" s="541">
        <v>7.5</v>
      </c>
      <c r="M730" s="563">
        <f>Q735+R735+S735+T735</f>
        <v>7500</v>
      </c>
      <c r="N730" s="9">
        <v>0</v>
      </c>
      <c r="O730" s="9">
        <v>0</v>
      </c>
      <c r="P730" s="9">
        <v>0</v>
      </c>
      <c r="Q730" s="9">
        <v>0</v>
      </c>
      <c r="R730" s="307">
        <v>7500</v>
      </c>
      <c r="S730" s="9">
        <v>0</v>
      </c>
      <c r="T730" s="9">
        <v>0</v>
      </c>
      <c r="U730" s="9">
        <f>SUM(N730:T730)</f>
        <v>7500</v>
      </c>
      <c r="V730" s="204" t="s">
        <v>3</v>
      </c>
      <c r="W730" s="93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3">
        <v>0</v>
      </c>
      <c r="AL730" s="93">
        <v>0</v>
      </c>
      <c r="AM730" s="93">
        <v>0</v>
      </c>
      <c r="AN730" s="93">
        <v>0</v>
      </c>
      <c r="AO730" s="93">
        <v>0</v>
      </c>
      <c r="AP730" s="93">
        <v>0</v>
      </c>
      <c r="AQ730" s="93">
        <v>0</v>
      </c>
      <c r="AR730" s="93">
        <v>0</v>
      </c>
      <c r="AS730" s="93">
        <v>0</v>
      </c>
      <c r="AT730" s="93">
        <v>0</v>
      </c>
      <c r="AU730" s="9">
        <v>0</v>
      </c>
      <c r="AV730" s="302"/>
    </row>
    <row r="731" spans="1:48" ht="19.5" customHeight="1">
      <c r="A731" s="472"/>
      <c r="B731" s="536"/>
      <c r="C731" s="654"/>
      <c r="D731" s="615"/>
      <c r="E731" s="618"/>
      <c r="F731" s="24" t="s">
        <v>19</v>
      </c>
      <c r="G731" s="24" t="s">
        <v>22</v>
      </c>
      <c r="H731" s="24" t="s">
        <v>59</v>
      </c>
      <c r="I731" s="24" t="s">
        <v>740</v>
      </c>
      <c r="J731" s="533"/>
      <c r="K731" s="533"/>
      <c r="L731" s="609"/>
      <c r="M731" s="564"/>
      <c r="N731" s="9">
        <v>0</v>
      </c>
      <c r="O731" s="9">
        <v>0</v>
      </c>
      <c r="P731" s="9">
        <v>0</v>
      </c>
      <c r="Q731" s="9">
        <v>0</v>
      </c>
      <c r="R731" s="307">
        <v>0</v>
      </c>
      <c r="S731" s="9">
        <v>0</v>
      </c>
      <c r="T731" s="9">
        <v>0</v>
      </c>
      <c r="U731" s="9">
        <f t="shared" ref="U731:U735" si="356">SUM(N731:T731)</f>
        <v>0</v>
      </c>
      <c r="V731" s="172" t="s">
        <v>8</v>
      </c>
      <c r="W731" s="93">
        <v>0</v>
      </c>
      <c r="X731" s="9">
        <v>0</v>
      </c>
      <c r="Y731" s="9">
        <v>0</v>
      </c>
      <c r="Z731" s="9">
        <v>0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93">
        <v>0</v>
      </c>
      <c r="AL731" s="93">
        <v>0</v>
      </c>
      <c r="AM731" s="93">
        <v>0</v>
      </c>
      <c r="AN731" s="93">
        <v>0</v>
      </c>
      <c r="AO731" s="93">
        <v>0</v>
      </c>
      <c r="AP731" s="93">
        <v>0</v>
      </c>
      <c r="AQ731" s="93">
        <v>0</v>
      </c>
      <c r="AR731" s="93">
        <v>0</v>
      </c>
      <c r="AS731" s="93">
        <v>0</v>
      </c>
      <c r="AT731" s="93">
        <v>0</v>
      </c>
      <c r="AU731" s="9">
        <v>0</v>
      </c>
      <c r="AV731" s="302"/>
    </row>
    <row r="732" spans="1:48" ht="15.75" customHeight="1">
      <c r="A732" s="472"/>
      <c r="B732" s="536"/>
      <c r="C732" s="654"/>
      <c r="D732" s="615"/>
      <c r="E732" s="618"/>
      <c r="F732" s="538" t="s">
        <v>39</v>
      </c>
      <c r="G732" s="538" t="s">
        <v>21</v>
      </c>
      <c r="H732" s="538" t="s">
        <v>59</v>
      </c>
      <c r="I732" s="538" t="s">
        <v>375</v>
      </c>
      <c r="J732" s="533"/>
      <c r="K732" s="533"/>
      <c r="L732" s="609"/>
      <c r="M732" s="564"/>
      <c r="N732" s="9">
        <v>0</v>
      </c>
      <c r="O732" s="9">
        <v>0</v>
      </c>
      <c r="P732" s="9">
        <v>0</v>
      </c>
      <c r="Q732" s="9">
        <v>0</v>
      </c>
      <c r="R732" s="307">
        <v>0</v>
      </c>
      <c r="S732" s="9">
        <v>0</v>
      </c>
      <c r="T732" s="9">
        <v>0</v>
      </c>
      <c r="U732" s="9">
        <f>SUM(N732:T732)</f>
        <v>0</v>
      </c>
      <c r="V732" s="204" t="s">
        <v>50</v>
      </c>
      <c r="W732" s="93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93">
        <v>0</v>
      </c>
      <c r="AL732" s="93">
        <v>0</v>
      </c>
      <c r="AM732" s="93">
        <v>0</v>
      </c>
      <c r="AN732" s="93">
        <v>0</v>
      </c>
      <c r="AO732" s="93">
        <v>0</v>
      </c>
      <c r="AP732" s="93">
        <v>0</v>
      </c>
      <c r="AQ732" s="93">
        <v>0</v>
      </c>
      <c r="AR732" s="93">
        <v>0</v>
      </c>
      <c r="AS732" s="93">
        <v>0</v>
      </c>
      <c r="AT732" s="93">
        <v>0</v>
      </c>
      <c r="AU732" s="9">
        <v>0</v>
      </c>
      <c r="AV732" s="302"/>
    </row>
    <row r="733" spans="1:48" ht="15.75" customHeight="1">
      <c r="A733" s="472"/>
      <c r="B733" s="536"/>
      <c r="C733" s="654"/>
      <c r="D733" s="615"/>
      <c r="E733" s="618"/>
      <c r="F733" s="539"/>
      <c r="G733" s="539"/>
      <c r="H733" s="539"/>
      <c r="I733" s="539"/>
      <c r="J733" s="533"/>
      <c r="K733" s="533"/>
      <c r="L733" s="609"/>
      <c r="M733" s="564"/>
      <c r="N733" s="9">
        <v>0</v>
      </c>
      <c r="O733" s="9">
        <v>0</v>
      </c>
      <c r="P733" s="9">
        <v>0</v>
      </c>
      <c r="Q733" s="9">
        <v>0</v>
      </c>
      <c r="R733" s="307">
        <v>0</v>
      </c>
      <c r="S733" s="9">
        <v>0</v>
      </c>
      <c r="T733" s="9">
        <v>0</v>
      </c>
      <c r="U733" s="9">
        <f t="shared" si="356"/>
        <v>0</v>
      </c>
      <c r="V733" s="204" t="s">
        <v>51</v>
      </c>
      <c r="W733" s="93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3">
        <v>0</v>
      </c>
      <c r="AL733" s="93">
        <v>0</v>
      </c>
      <c r="AM733" s="93">
        <v>0</v>
      </c>
      <c r="AN733" s="93">
        <v>0</v>
      </c>
      <c r="AO733" s="93">
        <v>0</v>
      </c>
      <c r="AP733" s="93">
        <v>0</v>
      </c>
      <c r="AQ733" s="93">
        <v>0</v>
      </c>
      <c r="AR733" s="93">
        <v>0</v>
      </c>
      <c r="AS733" s="93">
        <v>0</v>
      </c>
      <c r="AT733" s="93">
        <v>0</v>
      </c>
      <c r="AU733" s="9">
        <v>0</v>
      </c>
      <c r="AV733" s="302"/>
    </row>
    <row r="734" spans="1:48" ht="15.75" customHeight="1">
      <c r="A734" s="472"/>
      <c r="B734" s="536"/>
      <c r="C734" s="654"/>
      <c r="D734" s="615"/>
      <c r="E734" s="618"/>
      <c r="F734" s="539"/>
      <c r="G734" s="539"/>
      <c r="H734" s="539"/>
      <c r="I734" s="539"/>
      <c r="J734" s="533"/>
      <c r="K734" s="533"/>
      <c r="L734" s="609"/>
      <c r="M734" s="564"/>
      <c r="N734" s="85">
        <v>0</v>
      </c>
      <c r="O734" s="85">
        <v>0</v>
      </c>
      <c r="P734" s="85">
        <v>0</v>
      </c>
      <c r="Q734" s="85">
        <v>0</v>
      </c>
      <c r="R734" s="317">
        <v>0</v>
      </c>
      <c r="S734" s="85">
        <v>0</v>
      </c>
      <c r="T734" s="85">
        <v>0</v>
      </c>
      <c r="U734" s="9">
        <f t="shared" si="356"/>
        <v>0</v>
      </c>
      <c r="V734" s="204" t="s">
        <v>52</v>
      </c>
      <c r="W734" s="191">
        <v>0</v>
      </c>
      <c r="X734" s="85">
        <v>0</v>
      </c>
      <c r="Y734" s="85">
        <v>0</v>
      </c>
      <c r="Z734" s="85">
        <v>0</v>
      </c>
      <c r="AA734" s="85">
        <v>0</v>
      </c>
      <c r="AB734" s="85">
        <v>0</v>
      </c>
      <c r="AC734" s="85">
        <v>0</v>
      </c>
      <c r="AD734" s="85">
        <v>0</v>
      </c>
      <c r="AE734" s="85">
        <v>0</v>
      </c>
      <c r="AF734" s="85">
        <v>0</v>
      </c>
      <c r="AG734" s="85">
        <v>0</v>
      </c>
      <c r="AH734" s="85">
        <v>0</v>
      </c>
      <c r="AI734" s="85">
        <v>0</v>
      </c>
      <c r="AJ734" s="85">
        <v>0</v>
      </c>
      <c r="AK734" s="191">
        <v>0</v>
      </c>
      <c r="AL734" s="191">
        <v>0</v>
      </c>
      <c r="AM734" s="191">
        <v>0</v>
      </c>
      <c r="AN734" s="191">
        <v>0</v>
      </c>
      <c r="AO734" s="191">
        <v>0</v>
      </c>
      <c r="AP734" s="191">
        <v>0</v>
      </c>
      <c r="AQ734" s="191">
        <v>0</v>
      </c>
      <c r="AR734" s="191">
        <v>0</v>
      </c>
      <c r="AS734" s="191">
        <v>0</v>
      </c>
      <c r="AT734" s="191">
        <v>0</v>
      </c>
      <c r="AU734" s="85">
        <v>0</v>
      </c>
      <c r="AV734" s="302"/>
    </row>
    <row r="735" spans="1:48">
      <c r="A735" s="472"/>
      <c r="B735" s="537"/>
      <c r="C735" s="655"/>
      <c r="D735" s="616"/>
      <c r="E735" s="619"/>
      <c r="F735" s="540"/>
      <c r="G735" s="540"/>
      <c r="H735" s="540"/>
      <c r="I735" s="540"/>
      <c r="J735" s="534"/>
      <c r="K735" s="534"/>
      <c r="L735" s="610"/>
      <c r="M735" s="565"/>
      <c r="N735" s="87">
        <f>SUM(N730:N734)</f>
        <v>0</v>
      </c>
      <c r="O735" s="87">
        <f t="shared" ref="O735:T735" si="357">SUM(O730:O734)</f>
        <v>0</v>
      </c>
      <c r="P735" s="87">
        <f t="shared" si="357"/>
        <v>0</v>
      </c>
      <c r="Q735" s="175">
        <f t="shared" si="357"/>
        <v>0</v>
      </c>
      <c r="R735" s="428">
        <f t="shared" si="357"/>
        <v>7500</v>
      </c>
      <c r="S735" s="175">
        <f t="shared" si="357"/>
        <v>0</v>
      </c>
      <c r="T735" s="175">
        <f t="shared" si="357"/>
        <v>0</v>
      </c>
      <c r="U735" s="176">
        <f t="shared" si="356"/>
        <v>7500</v>
      </c>
      <c r="V735" s="177" t="s">
        <v>11</v>
      </c>
      <c r="W735" s="193">
        <f t="shared" ref="W735:AU735" si="358">SUM(W730:W734)</f>
        <v>0</v>
      </c>
      <c r="X735" s="175">
        <f t="shared" si="358"/>
        <v>0</v>
      </c>
      <c r="Y735" s="175">
        <f t="shared" si="358"/>
        <v>0</v>
      </c>
      <c r="Z735" s="175">
        <f t="shared" si="358"/>
        <v>0</v>
      </c>
      <c r="AA735" s="175">
        <f t="shared" si="358"/>
        <v>0</v>
      </c>
      <c r="AB735" s="175">
        <f t="shared" si="358"/>
        <v>0</v>
      </c>
      <c r="AC735" s="175">
        <f t="shared" si="358"/>
        <v>0</v>
      </c>
      <c r="AD735" s="175">
        <f t="shared" si="358"/>
        <v>0</v>
      </c>
      <c r="AE735" s="175">
        <f t="shared" si="358"/>
        <v>0</v>
      </c>
      <c r="AF735" s="175">
        <f t="shared" si="358"/>
        <v>0</v>
      </c>
      <c r="AG735" s="175">
        <f t="shared" si="358"/>
        <v>0</v>
      </c>
      <c r="AH735" s="175">
        <f t="shared" si="358"/>
        <v>0</v>
      </c>
      <c r="AI735" s="175">
        <f t="shared" si="358"/>
        <v>0</v>
      </c>
      <c r="AJ735" s="175">
        <f t="shared" si="358"/>
        <v>0</v>
      </c>
      <c r="AK735" s="193">
        <f t="shared" si="358"/>
        <v>0</v>
      </c>
      <c r="AL735" s="193">
        <f t="shared" si="358"/>
        <v>0</v>
      </c>
      <c r="AM735" s="193">
        <f t="shared" si="358"/>
        <v>0</v>
      </c>
      <c r="AN735" s="193">
        <f t="shared" si="358"/>
        <v>0</v>
      </c>
      <c r="AO735" s="193">
        <f t="shared" si="358"/>
        <v>0</v>
      </c>
      <c r="AP735" s="193">
        <f t="shared" si="358"/>
        <v>0</v>
      </c>
      <c r="AQ735" s="193">
        <f t="shared" si="358"/>
        <v>0</v>
      </c>
      <c r="AR735" s="193">
        <f t="shared" si="358"/>
        <v>0</v>
      </c>
      <c r="AS735" s="193">
        <f t="shared" si="358"/>
        <v>0</v>
      </c>
      <c r="AT735" s="193">
        <f t="shared" si="358"/>
        <v>0</v>
      </c>
      <c r="AU735" s="175">
        <f t="shared" si="358"/>
        <v>0</v>
      </c>
      <c r="AV735" s="328"/>
    </row>
    <row r="736" spans="1:48" ht="15.75" customHeight="1">
      <c r="A736" s="472"/>
      <c r="B736" s="535" t="s">
        <v>741</v>
      </c>
      <c r="C736" s="653" t="s">
        <v>742</v>
      </c>
      <c r="D736" s="614" t="s">
        <v>662</v>
      </c>
      <c r="E736" s="617" t="s">
        <v>743</v>
      </c>
      <c r="F736" s="6" t="s">
        <v>18</v>
      </c>
      <c r="G736" s="6" t="s">
        <v>20</v>
      </c>
      <c r="H736" s="6" t="s">
        <v>59</v>
      </c>
      <c r="I736" s="6" t="s">
        <v>724</v>
      </c>
      <c r="J736" s="532">
        <v>2023</v>
      </c>
      <c r="K736" s="532">
        <v>2023</v>
      </c>
      <c r="L736" s="541">
        <v>6.4340000000000002</v>
      </c>
      <c r="M736" s="563">
        <f>Q742+R742+S742+T742</f>
        <v>6434.1859999999997</v>
      </c>
      <c r="N736" s="9">
        <v>0</v>
      </c>
      <c r="O736" s="9">
        <v>0</v>
      </c>
      <c r="P736" s="9">
        <v>0</v>
      </c>
      <c r="Q736" s="9">
        <v>0</v>
      </c>
      <c r="R736" s="307">
        <v>6434.1859999999997</v>
      </c>
      <c r="S736" s="9">
        <v>0</v>
      </c>
      <c r="T736" s="9">
        <v>0</v>
      </c>
      <c r="U736" s="9">
        <f>SUM(N736:T736)</f>
        <v>6434.1859999999997</v>
      </c>
      <c r="V736" s="204" t="s">
        <v>3</v>
      </c>
      <c r="W736" s="93">
        <v>0</v>
      </c>
      <c r="X736" s="9">
        <f>X737</f>
        <v>960.97699999999998</v>
      </c>
      <c r="Y736" s="9">
        <f t="shared" ref="Y736:AG736" si="359">Y737</f>
        <v>960.97699999999998</v>
      </c>
      <c r="Z736" s="9">
        <f t="shared" si="359"/>
        <v>960.97699999999998</v>
      </c>
      <c r="AA736" s="9">
        <f t="shared" si="359"/>
        <v>960.97699999999998</v>
      </c>
      <c r="AB736" s="9">
        <f t="shared" si="359"/>
        <v>960.97699999999998</v>
      </c>
      <c r="AC736" s="9">
        <f t="shared" si="359"/>
        <v>960.97699999999998</v>
      </c>
      <c r="AD736" s="9">
        <f t="shared" si="359"/>
        <v>960.97699999999998</v>
      </c>
      <c r="AE736" s="9">
        <f t="shared" si="359"/>
        <v>960.97699999999998</v>
      </c>
      <c r="AF736" s="9">
        <f t="shared" si="359"/>
        <v>960.97699999999998</v>
      </c>
      <c r="AG736" s="9">
        <f t="shared" si="359"/>
        <v>960.97699999999998</v>
      </c>
      <c r="AH736" s="9">
        <v>0</v>
      </c>
      <c r="AI736" s="9">
        <v>0</v>
      </c>
      <c r="AJ736" s="9">
        <v>0</v>
      </c>
      <c r="AK736" s="93">
        <v>0</v>
      </c>
      <c r="AL736" s="93">
        <v>0</v>
      </c>
      <c r="AM736" s="93">
        <v>0</v>
      </c>
      <c r="AN736" s="93">
        <v>0</v>
      </c>
      <c r="AO736" s="93">
        <v>0</v>
      </c>
      <c r="AP736" s="93">
        <v>0</v>
      </c>
      <c r="AQ736" s="93">
        <v>0</v>
      </c>
      <c r="AR736" s="93">
        <v>0</v>
      </c>
      <c r="AS736" s="93">
        <v>0</v>
      </c>
      <c r="AT736" s="93">
        <v>0</v>
      </c>
      <c r="AU736" s="9">
        <v>0</v>
      </c>
      <c r="AV736" s="302"/>
    </row>
    <row r="737" spans="1:48" s="275" customFormat="1" ht="15.75" hidden="1" customHeight="1">
      <c r="A737" s="472"/>
      <c r="B737" s="536"/>
      <c r="C737" s="654"/>
      <c r="D737" s="615"/>
      <c r="E737" s="618"/>
      <c r="F737" s="286"/>
      <c r="G737" s="286"/>
      <c r="H737" s="286"/>
      <c r="I737" s="286"/>
      <c r="J737" s="533"/>
      <c r="K737" s="533"/>
      <c r="L737" s="609"/>
      <c r="M737" s="564"/>
      <c r="N737" s="277"/>
      <c r="O737" s="277"/>
      <c r="P737" s="277"/>
      <c r="Q737" s="277"/>
      <c r="R737" s="404"/>
      <c r="S737" s="277"/>
      <c r="T737" s="277"/>
      <c r="U737" s="277"/>
      <c r="V737" s="287" t="s">
        <v>974</v>
      </c>
      <c r="W737" s="274"/>
      <c r="X737" s="277">
        <v>960.97699999999998</v>
      </c>
      <c r="Y737" s="277">
        <v>960.97699999999998</v>
      </c>
      <c r="Z737" s="277">
        <v>960.97699999999998</v>
      </c>
      <c r="AA737" s="277">
        <v>960.97699999999998</v>
      </c>
      <c r="AB737" s="277">
        <v>960.97699999999998</v>
      </c>
      <c r="AC737" s="277">
        <v>960.97699999999998</v>
      </c>
      <c r="AD737" s="277">
        <v>960.97699999999998</v>
      </c>
      <c r="AE737" s="277">
        <v>960.97699999999998</v>
      </c>
      <c r="AF737" s="277">
        <v>960.97699999999998</v>
      </c>
      <c r="AG737" s="277">
        <v>960.97699999999998</v>
      </c>
      <c r="AH737" s="277"/>
      <c r="AI737" s="277"/>
      <c r="AJ737" s="277"/>
      <c r="AK737" s="274"/>
      <c r="AL737" s="274"/>
      <c r="AM737" s="274"/>
      <c r="AN737" s="274"/>
      <c r="AO737" s="274"/>
      <c r="AP737" s="274"/>
      <c r="AQ737" s="274"/>
      <c r="AR737" s="274"/>
      <c r="AS737" s="274"/>
      <c r="AT737" s="274"/>
      <c r="AU737" s="277"/>
      <c r="AV737" s="330"/>
    </row>
    <row r="738" spans="1:48" ht="20.25" customHeight="1">
      <c r="A738" s="472"/>
      <c r="B738" s="536"/>
      <c r="C738" s="654"/>
      <c r="D738" s="615"/>
      <c r="E738" s="618"/>
      <c r="F738" s="24" t="s">
        <v>19</v>
      </c>
      <c r="G738" s="24" t="s">
        <v>22</v>
      </c>
      <c r="H738" s="24" t="s">
        <v>59</v>
      </c>
      <c r="I738" s="24" t="s">
        <v>744</v>
      </c>
      <c r="J738" s="533"/>
      <c r="K738" s="533"/>
      <c r="L738" s="609"/>
      <c r="M738" s="564"/>
      <c r="N738" s="9">
        <v>0</v>
      </c>
      <c r="O738" s="9">
        <v>0</v>
      </c>
      <c r="P738" s="9">
        <v>0</v>
      </c>
      <c r="Q738" s="9">
        <v>0</v>
      </c>
      <c r="R738" s="307">
        <v>0</v>
      </c>
      <c r="S738" s="9">
        <v>0</v>
      </c>
      <c r="T738" s="9">
        <v>0</v>
      </c>
      <c r="U738" s="9">
        <f t="shared" ref="U738:U742" si="360">SUM(N738:T738)</f>
        <v>0</v>
      </c>
      <c r="V738" s="172" t="s">
        <v>8</v>
      </c>
      <c r="W738" s="93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9">
        <v>0</v>
      </c>
      <c r="AH738" s="9">
        <v>0</v>
      </c>
      <c r="AI738" s="9">
        <v>0</v>
      </c>
      <c r="AJ738" s="9">
        <v>0</v>
      </c>
      <c r="AK738" s="93">
        <v>0</v>
      </c>
      <c r="AL738" s="93">
        <v>0</v>
      </c>
      <c r="AM738" s="93">
        <v>0</v>
      </c>
      <c r="AN738" s="93">
        <v>0</v>
      </c>
      <c r="AO738" s="93">
        <v>0</v>
      </c>
      <c r="AP738" s="93">
        <v>0</v>
      </c>
      <c r="AQ738" s="93">
        <v>0</v>
      </c>
      <c r="AR738" s="93">
        <v>0</v>
      </c>
      <c r="AS738" s="93">
        <v>0</v>
      </c>
      <c r="AT738" s="93">
        <v>0</v>
      </c>
      <c r="AU738" s="9">
        <v>0</v>
      </c>
      <c r="AV738" s="302"/>
    </row>
    <row r="739" spans="1:48" ht="22.5" customHeight="1">
      <c r="A739" s="472"/>
      <c r="B739" s="536"/>
      <c r="C739" s="654"/>
      <c r="D739" s="615"/>
      <c r="E739" s="618"/>
      <c r="F739" s="538" t="s">
        <v>39</v>
      </c>
      <c r="G739" s="538" t="s">
        <v>21</v>
      </c>
      <c r="H739" s="538" t="s">
        <v>59</v>
      </c>
      <c r="I739" s="538" t="s">
        <v>366</v>
      </c>
      <c r="J739" s="533"/>
      <c r="K739" s="533"/>
      <c r="L739" s="609"/>
      <c r="M739" s="564"/>
      <c r="N739" s="9">
        <v>0</v>
      </c>
      <c r="O739" s="9">
        <v>0</v>
      </c>
      <c r="P739" s="9">
        <v>0</v>
      </c>
      <c r="Q739" s="9">
        <v>0</v>
      </c>
      <c r="R739" s="307">
        <v>0</v>
      </c>
      <c r="S739" s="9">
        <v>0</v>
      </c>
      <c r="T739" s="9">
        <v>0</v>
      </c>
      <c r="U739" s="9">
        <f>SUM(N739:T739)</f>
        <v>0</v>
      </c>
      <c r="V739" s="204" t="s">
        <v>50</v>
      </c>
      <c r="W739" s="93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9">
        <v>0</v>
      </c>
      <c r="AH739" s="9">
        <v>0</v>
      </c>
      <c r="AI739" s="9">
        <v>0</v>
      </c>
      <c r="AJ739" s="9">
        <v>0</v>
      </c>
      <c r="AK739" s="93">
        <v>0</v>
      </c>
      <c r="AL739" s="93">
        <v>0</v>
      </c>
      <c r="AM739" s="93">
        <v>0</v>
      </c>
      <c r="AN739" s="93">
        <v>0</v>
      </c>
      <c r="AO739" s="93">
        <v>0</v>
      </c>
      <c r="AP739" s="93">
        <v>0</v>
      </c>
      <c r="AQ739" s="93">
        <v>0</v>
      </c>
      <c r="AR739" s="93">
        <v>0</v>
      </c>
      <c r="AS739" s="93">
        <v>0</v>
      </c>
      <c r="AT739" s="93">
        <v>0</v>
      </c>
      <c r="AU739" s="9">
        <v>0</v>
      </c>
      <c r="AV739" s="302"/>
    </row>
    <row r="740" spans="1:48">
      <c r="A740" s="472"/>
      <c r="B740" s="536"/>
      <c r="C740" s="654"/>
      <c r="D740" s="615"/>
      <c r="E740" s="618"/>
      <c r="F740" s="539"/>
      <c r="G740" s="539"/>
      <c r="H740" s="539"/>
      <c r="I740" s="539"/>
      <c r="J740" s="533"/>
      <c r="K740" s="533"/>
      <c r="L740" s="609"/>
      <c r="M740" s="564"/>
      <c r="N740" s="9">
        <v>0</v>
      </c>
      <c r="O740" s="9">
        <v>0</v>
      </c>
      <c r="P740" s="9">
        <v>0</v>
      </c>
      <c r="Q740" s="9">
        <v>0</v>
      </c>
      <c r="R740" s="307">
        <v>0</v>
      </c>
      <c r="S740" s="9">
        <v>0</v>
      </c>
      <c r="T740" s="9">
        <v>0</v>
      </c>
      <c r="U740" s="9">
        <f t="shared" si="360"/>
        <v>0</v>
      </c>
      <c r="V740" s="204" t="s">
        <v>51</v>
      </c>
      <c r="W740" s="93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9">
        <v>0</v>
      </c>
      <c r="AH740" s="9">
        <v>0</v>
      </c>
      <c r="AI740" s="9">
        <v>0</v>
      </c>
      <c r="AJ740" s="9">
        <v>0</v>
      </c>
      <c r="AK740" s="93">
        <v>0</v>
      </c>
      <c r="AL740" s="93">
        <v>0</v>
      </c>
      <c r="AM740" s="93">
        <v>0</v>
      </c>
      <c r="AN740" s="93">
        <v>0</v>
      </c>
      <c r="AO740" s="93">
        <v>0</v>
      </c>
      <c r="AP740" s="93">
        <v>0</v>
      </c>
      <c r="AQ740" s="93">
        <v>0</v>
      </c>
      <c r="AR740" s="93">
        <v>0</v>
      </c>
      <c r="AS740" s="93">
        <v>0</v>
      </c>
      <c r="AT740" s="93">
        <v>0</v>
      </c>
      <c r="AU740" s="9">
        <v>0</v>
      </c>
      <c r="AV740" s="302"/>
    </row>
    <row r="741" spans="1:48" ht="15.75" customHeight="1">
      <c r="A741" s="472"/>
      <c r="B741" s="536"/>
      <c r="C741" s="654"/>
      <c r="D741" s="615"/>
      <c r="E741" s="618"/>
      <c r="F741" s="539"/>
      <c r="G741" s="539"/>
      <c r="H741" s="539"/>
      <c r="I741" s="539"/>
      <c r="J741" s="533"/>
      <c r="K741" s="533"/>
      <c r="L741" s="609"/>
      <c r="M741" s="564"/>
      <c r="N741" s="85">
        <v>0</v>
      </c>
      <c r="O741" s="85">
        <v>0</v>
      </c>
      <c r="P741" s="85">
        <v>0</v>
      </c>
      <c r="Q741" s="85">
        <v>0</v>
      </c>
      <c r="R741" s="317">
        <v>0</v>
      </c>
      <c r="S741" s="85">
        <v>0</v>
      </c>
      <c r="T741" s="85">
        <v>0</v>
      </c>
      <c r="U741" s="9">
        <f t="shared" si="360"/>
        <v>0</v>
      </c>
      <c r="V741" s="204" t="s">
        <v>52</v>
      </c>
      <c r="W741" s="191">
        <v>0</v>
      </c>
      <c r="X741" s="85">
        <v>0</v>
      </c>
      <c r="Y741" s="85">
        <v>0</v>
      </c>
      <c r="Z741" s="85">
        <v>0</v>
      </c>
      <c r="AA741" s="85">
        <v>0</v>
      </c>
      <c r="AB741" s="85">
        <v>0</v>
      </c>
      <c r="AC741" s="85">
        <v>0</v>
      </c>
      <c r="AD741" s="85">
        <v>0</v>
      </c>
      <c r="AE741" s="85">
        <v>0</v>
      </c>
      <c r="AF741" s="85">
        <v>0</v>
      </c>
      <c r="AG741" s="85">
        <v>0</v>
      </c>
      <c r="AH741" s="85">
        <v>0</v>
      </c>
      <c r="AI741" s="85">
        <v>0</v>
      </c>
      <c r="AJ741" s="85">
        <v>0</v>
      </c>
      <c r="AK741" s="191">
        <v>0</v>
      </c>
      <c r="AL741" s="191">
        <v>0</v>
      </c>
      <c r="AM741" s="191">
        <v>0</v>
      </c>
      <c r="AN741" s="191">
        <v>0</v>
      </c>
      <c r="AO741" s="191">
        <v>0</v>
      </c>
      <c r="AP741" s="191">
        <v>0</v>
      </c>
      <c r="AQ741" s="191">
        <v>0</v>
      </c>
      <c r="AR741" s="191">
        <v>0</v>
      </c>
      <c r="AS741" s="191">
        <v>0</v>
      </c>
      <c r="AT741" s="191">
        <v>0</v>
      </c>
      <c r="AU741" s="85">
        <v>0</v>
      </c>
      <c r="AV741" s="302"/>
    </row>
    <row r="742" spans="1:48">
      <c r="A742" s="472"/>
      <c r="B742" s="537"/>
      <c r="C742" s="655"/>
      <c r="D742" s="616"/>
      <c r="E742" s="619"/>
      <c r="F742" s="540"/>
      <c r="G742" s="540"/>
      <c r="H742" s="540"/>
      <c r="I742" s="540"/>
      <c r="J742" s="534"/>
      <c r="K742" s="534"/>
      <c r="L742" s="610"/>
      <c r="M742" s="565"/>
      <c r="N742" s="87">
        <f>SUM(N736:N741)</f>
        <v>0</v>
      </c>
      <c r="O742" s="87">
        <f t="shared" ref="O742:T742" si="361">SUM(O736:O741)</f>
        <v>0</v>
      </c>
      <c r="P742" s="87">
        <f t="shared" si="361"/>
        <v>0</v>
      </c>
      <c r="Q742" s="175">
        <f t="shared" si="361"/>
        <v>0</v>
      </c>
      <c r="R742" s="428">
        <f t="shared" si="361"/>
        <v>6434.1859999999997</v>
      </c>
      <c r="S742" s="175">
        <f t="shared" si="361"/>
        <v>0</v>
      </c>
      <c r="T742" s="175">
        <f t="shared" si="361"/>
        <v>0</v>
      </c>
      <c r="U742" s="176">
        <f t="shared" si="360"/>
        <v>6434.1859999999997</v>
      </c>
      <c r="V742" s="177" t="s">
        <v>11</v>
      </c>
      <c r="W742" s="193">
        <f t="shared" ref="W742:AU742" si="362">SUM(W736:W741)</f>
        <v>0</v>
      </c>
      <c r="X742" s="175">
        <f>X736</f>
        <v>960.97699999999998</v>
      </c>
      <c r="Y742" s="175">
        <f t="shared" ref="Y742:AG742" si="363">Y736</f>
        <v>960.97699999999998</v>
      </c>
      <c r="Z742" s="175">
        <f t="shared" si="363"/>
        <v>960.97699999999998</v>
      </c>
      <c r="AA742" s="175">
        <f t="shared" si="363"/>
        <v>960.97699999999998</v>
      </c>
      <c r="AB742" s="175">
        <f t="shared" si="363"/>
        <v>960.97699999999998</v>
      </c>
      <c r="AC742" s="175">
        <f t="shared" si="363"/>
        <v>960.97699999999998</v>
      </c>
      <c r="AD742" s="175">
        <f t="shared" si="363"/>
        <v>960.97699999999998</v>
      </c>
      <c r="AE742" s="175">
        <f t="shared" si="363"/>
        <v>960.97699999999998</v>
      </c>
      <c r="AF742" s="175">
        <f t="shared" si="363"/>
        <v>960.97699999999998</v>
      </c>
      <c r="AG742" s="175">
        <f t="shared" si="363"/>
        <v>960.97699999999998</v>
      </c>
      <c r="AH742" s="175">
        <f t="shared" si="362"/>
        <v>0</v>
      </c>
      <c r="AI742" s="175">
        <f t="shared" si="362"/>
        <v>0</v>
      </c>
      <c r="AJ742" s="175">
        <f t="shared" si="362"/>
        <v>0</v>
      </c>
      <c r="AK742" s="193">
        <f t="shared" si="362"/>
        <v>0</v>
      </c>
      <c r="AL742" s="193">
        <f t="shared" si="362"/>
        <v>0</v>
      </c>
      <c r="AM742" s="193">
        <f t="shared" si="362"/>
        <v>0</v>
      </c>
      <c r="AN742" s="193">
        <f t="shared" si="362"/>
        <v>0</v>
      </c>
      <c r="AO742" s="193">
        <f t="shared" si="362"/>
        <v>0</v>
      </c>
      <c r="AP742" s="193">
        <f t="shared" si="362"/>
        <v>0</v>
      </c>
      <c r="AQ742" s="193">
        <f t="shared" si="362"/>
        <v>0</v>
      </c>
      <c r="AR742" s="193">
        <f t="shared" si="362"/>
        <v>0</v>
      </c>
      <c r="AS742" s="193">
        <f t="shared" si="362"/>
        <v>0</v>
      </c>
      <c r="AT742" s="193">
        <f t="shared" si="362"/>
        <v>0</v>
      </c>
      <c r="AU742" s="175">
        <f t="shared" si="362"/>
        <v>0</v>
      </c>
      <c r="AV742" s="328"/>
    </row>
    <row r="743" spans="1:48" ht="15.75" customHeight="1">
      <c r="A743" s="472"/>
      <c r="B743" s="535" t="s">
        <v>745</v>
      </c>
      <c r="C743" s="653" t="s">
        <v>746</v>
      </c>
      <c r="D743" s="614" t="s">
        <v>662</v>
      </c>
      <c r="E743" s="617" t="s">
        <v>747</v>
      </c>
      <c r="F743" s="6" t="s">
        <v>18</v>
      </c>
      <c r="G743" s="6" t="s">
        <v>20</v>
      </c>
      <c r="H743" s="6" t="s">
        <v>59</v>
      </c>
      <c r="I743" s="6" t="s">
        <v>724</v>
      </c>
      <c r="J743" s="532">
        <v>2023</v>
      </c>
      <c r="K743" s="532">
        <v>2023</v>
      </c>
      <c r="L743" s="541">
        <v>6.375</v>
      </c>
      <c r="M743" s="563">
        <f>Q750+R750+S750+T750</f>
        <v>6375.3209999999999</v>
      </c>
      <c r="N743" s="9">
        <v>0</v>
      </c>
      <c r="O743" s="9">
        <v>0</v>
      </c>
      <c r="P743" s="9">
        <v>0</v>
      </c>
      <c r="Q743" s="9">
        <v>0</v>
      </c>
      <c r="R743" s="307">
        <v>6375.3209999999999</v>
      </c>
      <c r="S743" s="9">
        <v>0</v>
      </c>
      <c r="T743" s="9">
        <v>0</v>
      </c>
      <c r="U743" s="9">
        <f>SUM(N743:T743)</f>
        <v>6375.3209999999999</v>
      </c>
      <c r="V743" s="204" t="s">
        <v>3</v>
      </c>
      <c r="W743" s="93">
        <v>0</v>
      </c>
      <c r="X743" s="9">
        <f>SUM(X744:X745)</f>
        <v>0</v>
      </c>
      <c r="Y743" s="93">
        <f t="shared" ref="Y743:AG743" si="364">SUM(Y744:Y745)</f>
        <v>0</v>
      </c>
      <c r="Z743" s="93">
        <f t="shared" si="364"/>
        <v>0</v>
      </c>
      <c r="AA743" s="93">
        <f t="shared" si="364"/>
        <v>0</v>
      </c>
      <c r="AB743" s="93">
        <f t="shared" si="364"/>
        <v>0</v>
      </c>
      <c r="AC743" s="93">
        <f t="shared" si="364"/>
        <v>0</v>
      </c>
      <c r="AD743" s="93">
        <f t="shared" si="364"/>
        <v>0</v>
      </c>
      <c r="AE743" s="93">
        <f t="shared" si="364"/>
        <v>0</v>
      </c>
      <c r="AF743" s="93">
        <f t="shared" si="364"/>
        <v>31.5</v>
      </c>
      <c r="AG743" s="9">
        <f t="shared" si="364"/>
        <v>57.5</v>
      </c>
      <c r="AH743" s="9">
        <v>0</v>
      </c>
      <c r="AI743" s="9">
        <v>0</v>
      </c>
      <c r="AJ743" s="9">
        <v>0</v>
      </c>
      <c r="AK743" s="93">
        <v>0</v>
      </c>
      <c r="AL743" s="93">
        <v>0</v>
      </c>
      <c r="AM743" s="93">
        <v>0</v>
      </c>
      <c r="AN743" s="93">
        <v>0</v>
      </c>
      <c r="AO743" s="93">
        <v>0</v>
      </c>
      <c r="AP743" s="93">
        <v>0</v>
      </c>
      <c r="AQ743" s="93">
        <v>0</v>
      </c>
      <c r="AR743" s="93">
        <v>0</v>
      </c>
      <c r="AS743" s="93">
        <v>0</v>
      </c>
      <c r="AT743" s="93">
        <v>0</v>
      </c>
      <c r="AU743" s="9">
        <v>0</v>
      </c>
      <c r="AV743" s="302"/>
    </row>
    <row r="744" spans="1:48" s="275" customFormat="1" ht="30" hidden="1" customHeight="1">
      <c r="A744" s="472"/>
      <c r="B744" s="536"/>
      <c r="C744" s="654"/>
      <c r="D744" s="615"/>
      <c r="E744" s="618"/>
      <c r="F744" s="286"/>
      <c r="G744" s="286"/>
      <c r="H744" s="286"/>
      <c r="I744" s="286"/>
      <c r="J744" s="533"/>
      <c r="K744" s="533"/>
      <c r="L744" s="609"/>
      <c r="M744" s="564"/>
      <c r="N744" s="277"/>
      <c r="O744" s="277"/>
      <c r="P744" s="277"/>
      <c r="Q744" s="277"/>
      <c r="R744" s="404"/>
      <c r="S744" s="277"/>
      <c r="T744" s="277"/>
      <c r="U744" s="277"/>
      <c r="V744" s="287" t="s">
        <v>1085</v>
      </c>
      <c r="W744" s="274"/>
      <c r="X744" s="277"/>
      <c r="Y744" s="274"/>
      <c r="Z744" s="274"/>
      <c r="AA744" s="274"/>
      <c r="AB744" s="274"/>
      <c r="AC744" s="274"/>
      <c r="AD744" s="274"/>
      <c r="AE744" s="274"/>
      <c r="AF744" s="274">
        <v>31.5</v>
      </c>
      <c r="AG744" s="277">
        <v>31.5</v>
      </c>
      <c r="AH744" s="277"/>
      <c r="AI744" s="277"/>
      <c r="AJ744" s="277"/>
      <c r="AK744" s="274"/>
      <c r="AL744" s="274"/>
      <c r="AM744" s="274"/>
      <c r="AN744" s="274"/>
      <c r="AO744" s="274"/>
      <c r="AP744" s="274"/>
      <c r="AQ744" s="274"/>
      <c r="AR744" s="274"/>
      <c r="AS744" s="274"/>
      <c r="AT744" s="274"/>
      <c r="AU744" s="277"/>
      <c r="AV744" s="330"/>
    </row>
    <row r="745" spans="1:48" s="275" customFormat="1" ht="30" hidden="1" customHeight="1">
      <c r="A745" s="472"/>
      <c r="B745" s="536"/>
      <c r="C745" s="654"/>
      <c r="D745" s="615"/>
      <c r="E745" s="618"/>
      <c r="F745" s="286"/>
      <c r="G745" s="286"/>
      <c r="H745" s="286"/>
      <c r="I745" s="286"/>
      <c r="J745" s="533"/>
      <c r="K745" s="533"/>
      <c r="L745" s="609"/>
      <c r="M745" s="564"/>
      <c r="N745" s="277"/>
      <c r="O745" s="277"/>
      <c r="P745" s="277"/>
      <c r="Q745" s="277"/>
      <c r="R745" s="404"/>
      <c r="S745" s="277"/>
      <c r="T745" s="277"/>
      <c r="U745" s="277"/>
      <c r="V745" s="287" t="s">
        <v>1048</v>
      </c>
      <c r="W745" s="274"/>
      <c r="X745" s="277"/>
      <c r="Y745" s="274"/>
      <c r="Z745" s="274"/>
      <c r="AA745" s="274"/>
      <c r="AB745" s="274"/>
      <c r="AC745" s="274"/>
      <c r="AD745" s="274"/>
      <c r="AE745" s="274"/>
      <c r="AF745" s="274"/>
      <c r="AG745" s="277">
        <v>26</v>
      </c>
      <c r="AH745" s="277"/>
      <c r="AI745" s="277"/>
      <c r="AJ745" s="277"/>
      <c r="AK745" s="274"/>
      <c r="AL745" s="274"/>
      <c r="AM745" s="274"/>
      <c r="AN745" s="274"/>
      <c r="AO745" s="274"/>
      <c r="AP745" s="274"/>
      <c r="AQ745" s="274"/>
      <c r="AR745" s="274"/>
      <c r="AS745" s="274"/>
      <c r="AT745" s="274"/>
      <c r="AU745" s="277"/>
      <c r="AV745" s="330"/>
    </row>
    <row r="746" spans="1:48" ht="21" customHeight="1">
      <c r="A746" s="472"/>
      <c r="B746" s="536"/>
      <c r="C746" s="654"/>
      <c r="D746" s="615"/>
      <c r="E746" s="618"/>
      <c r="F746" s="24" t="s">
        <v>19</v>
      </c>
      <c r="G746" s="24" t="s">
        <v>22</v>
      </c>
      <c r="H746" s="24" t="s">
        <v>59</v>
      </c>
      <c r="I746" s="24" t="s">
        <v>748</v>
      </c>
      <c r="J746" s="533"/>
      <c r="K746" s="533"/>
      <c r="L746" s="609"/>
      <c r="M746" s="564"/>
      <c r="N746" s="9">
        <v>0</v>
      </c>
      <c r="O746" s="9">
        <v>0</v>
      </c>
      <c r="P746" s="9">
        <v>0</v>
      </c>
      <c r="Q746" s="9">
        <v>0</v>
      </c>
      <c r="R746" s="307">
        <v>0</v>
      </c>
      <c r="S746" s="9">
        <v>0</v>
      </c>
      <c r="T746" s="9">
        <v>0</v>
      </c>
      <c r="U746" s="9">
        <f t="shared" ref="U746:U750" si="365">SUM(N746:T746)</f>
        <v>0</v>
      </c>
      <c r="V746" s="172" t="s">
        <v>8</v>
      </c>
      <c r="W746" s="93">
        <v>0</v>
      </c>
      <c r="X746" s="9">
        <v>0</v>
      </c>
      <c r="Y746" s="93">
        <v>0</v>
      </c>
      <c r="Z746" s="93">
        <v>0</v>
      </c>
      <c r="AA746" s="93">
        <v>0</v>
      </c>
      <c r="AB746" s="93">
        <v>0</v>
      </c>
      <c r="AC746" s="93">
        <v>0</v>
      </c>
      <c r="AD746" s="93">
        <v>0</v>
      </c>
      <c r="AE746" s="93">
        <v>0</v>
      </c>
      <c r="AF746" s="93">
        <v>0</v>
      </c>
      <c r="AG746" s="9">
        <v>0</v>
      </c>
      <c r="AH746" s="9">
        <v>0</v>
      </c>
      <c r="AI746" s="9">
        <v>0</v>
      </c>
      <c r="AJ746" s="9">
        <v>0</v>
      </c>
      <c r="AK746" s="93">
        <v>0</v>
      </c>
      <c r="AL746" s="93">
        <v>0</v>
      </c>
      <c r="AM746" s="93">
        <v>0</v>
      </c>
      <c r="AN746" s="93">
        <v>0</v>
      </c>
      <c r="AO746" s="93">
        <v>0</v>
      </c>
      <c r="AP746" s="93">
        <v>0</v>
      </c>
      <c r="AQ746" s="93">
        <v>0</v>
      </c>
      <c r="AR746" s="93">
        <v>0</v>
      </c>
      <c r="AS746" s="93">
        <v>0</v>
      </c>
      <c r="AT746" s="93">
        <v>0</v>
      </c>
      <c r="AU746" s="9">
        <v>0</v>
      </c>
      <c r="AV746" s="302"/>
    </row>
    <row r="747" spans="1:48" ht="23.25" customHeight="1">
      <c r="A747" s="472"/>
      <c r="B747" s="536"/>
      <c r="C747" s="654"/>
      <c r="D747" s="615"/>
      <c r="E747" s="618"/>
      <c r="F747" s="538" t="s">
        <v>39</v>
      </c>
      <c r="G747" s="538" t="s">
        <v>21</v>
      </c>
      <c r="H747" s="538" t="s">
        <v>59</v>
      </c>
      <c r="I747" s="538" t="s">
        <v>684</v>
      </c>
      <c r="J747" s="533"/>
      <c r="K747" s="533"/>
      <c r="L747" s="609"/>
      <c r="M747" s="564"/>
      <c r="N747" s="9">
        <v>0</v>
      </c>
      <c r="O747" s="9">
        <v>0</v>
      </c>
      <c r="P747" s="9">
        <v>0</v>
      </c>
      <c r="Q747" s="9">
        <v>0</v>
      </c>
      <c r="R747" s="307">
        <v>0</v>
      </c>
      <c r="S747" s="9">
        <v>0</v>
      </c>
      <c r="T747" s="9">
        <v>0</v>
      </c>
      <c r="U747" s="9">
        <f>SUM(N747:T747)</f>
        <v>0</v>
      </c>
      <c r="V747" s="204" t="s">
        <v>50</v>
      </c>
      <c r="W747" s="93">
        <v>0</v>
      </c>
      <c r="X747" s="9">
        <v>0</v>
      </c>
      <c r="Y747" s="93">
        <v>0</v>
      </c>
      <c r="Z747" s="93">
        <v>0</v>
      </c>
      <c r="AA747" s="93">
        <v>0</v>
      </c>
      <c r="AB747" s="93">
        <v>0</v>
      </c>
      <c r="AC747" s="93">
        <v>0</v>
      </c>
      <c r="AD747" s="93">
        <v>0</v>
      </c>
      <c r="AE747" s="93">
        <v>0</v>
      </c>
      <c r="AF747" s="93">
        <v>0</v>
      </c>
      <c r="AG747" s="9">
        <v>0</v>
      </c>
      <c r="AH747" s="9">
        <v>0</v>
      </c>
      <c r="AI747" s="9">
        <v>0</v>
      </c>
      <c r="AJ747" s="9">
        <v>0</v>
      </c>
      <c r="AK747" s="93">
        <v>0</v>
      </c>
      <c r="AL747" s="93">
        <v>0</v>
      </c>
      <c r="AM747" s="93">
        <v>0</v>
      </c>
      <c r="AN747" s="93">
        <v>0</v>
      </c>
      <c r="AO747" s="93">
        <v>0</v>
      </c>
      <c r="AP747" s="93">
        <v>0</v>
      </c>
      <c r="AQ747" s="93">
        <v>0</v>
      </c>
      <c r="AR747" s="93">
        <v>0</v>
      </c>
      <c r="AS747" s="93">
        <v>0</v>
      </c>
      <c r="AT747" s="93">
        <v>0</v>
      </c>
      <c r="AU747" s="9">
        <v>0</v>
      </c>
      <c r="AV747" s="302"/>
    </row>
    <row r="748" spans="1:48">
      <c r="A748" s="472"/>
      <c r="B748" s="536"/>
      <c r="C748" s="654"/>
      <c r="D748" s="615"/>
      <c r="E748" s="618"/>
      <c r="F748" s="539"/>
      <c r="G748" s="539"/>
      <c r="H748" s="539"/>
      <c r="I748" s="539"/>
      <c r="J748" s="533"/>
      <c r="K748" s="533"/>
      <c r="L748" s="609"/>
      <c r="M748" s="564"/>
      <c r="N748" s="9">
        <v>0</v>
      </c>
      <c r="O748" s="9">
        <v>0</v>
      </c>
      <c r="P748" s="9">
        <v>0</v>
      </c>
      <c r="Q748" s="9">
        <v>0</v>
      </c>
      <c r="R748" s="307">
        <v>0</v>
      </c>
      <c r="S748" s="9">
        <v>0</v>
      </c>
      <c r="T748" s="9">
        <v>0</v>
      </c>
      <c r="U748" s="9">
        <f t="shared" si="365"/>
        <v>0</v>
      </c>
      <c r="V748" s="204" t="s">
        <v>51</v>
      </c>
      <c r="W748" s="93">
        <v>0</v>
      </c>
      <c r="X748" s="9">
        <v>0</v>
      </c>
      <c r="Y748" s="93">
        <v>0</v>
      </c>
      <c r="Z748" s="93">
        <v>0</v>
      </c>
      <c r="AA748" s="93">
        <v>0</v>
      </c>
      <c r="AB748" s="93">
        <v>0</v>
      </c>
      <c r="AC748" s="93">
        <v>0</v>
      </c>
      <c r="AD748" s="93">
        <v>0</v>
      </c>
      <c r="AE748" s="93">
        <v>0</v>
      </c>
      <c r="AF748" s="93">
        <v>0</v>
      </c>
      <c r="AG748" s="9">
        <v>0</v>
      </c>
      <c r="AH748" s="9">
        <v>0</v>
      </c>
      <c r="AI748" s="9">
        <v>0</v>
      </c>
      <c r="AJ748" s="9">
        <v>0</v>
      </c>
      <c r="AK748" s="93">
        <v>0</v>
      </c>
      <c r="AL748" s="93">
        <v>0</v>
      </c>
      <c r="AM748" s="93">
        <v>0</v>
      </c>
      <c r="AN748" s="93">
        <v>0</v>
      </c>
      <c r="AO748" s="93">
        <v>0</v>
      </c>
      <c r="AP748" s="93">
        <v>0</v>
      </c>
      <c r="AQ748" s="93">
        <v>0</v>
      </c>
      <c r="AR748" s="93">
        <v>0</v>
      </c>
      <c r="AS748" s="93">
        <v>0</v>
      </c>
      <c r="AT748" s="93">
        <v>0</v>
      </c>
      <c r="AU748" s="9">
        <v>0</v>
      </c>
      <c r="AV748" s="302"/>
    </row>
    <row r="749" spans="1:48" ht="15.75" customHeight="1">
      <c r="A749" s="472"/>
      <c r="B749" s="536"/>
      <c r="C749" s="654"/>
      <c r="D749" s="615"/>
      <c r="E749" s="618"/>
      <c r="F749" s="539"/>
      <c r="G749" s="539"/>
      <c r="H749" s="539"/>
      <c r="I749" s="539"/>
      <c r="J749" s="533"/>
      <c r="K749" s="533"/>
      <c r="L749" s="609"/>
      <c r="M749" s="564"/>
      <c r="N749" s="85">
        <v>0</v>
      </c>
      <c r="O749" s="85">
        <v>0</v>
      </c>
      <c r="P749" s="85">
        <v>0</v>
      </c>
      <c r="Q749" s="85">
        <v>0</v>
      </c>
      <c r="R749" s="317">
        <v>0</v>
      </c>
      <c r="S749" s="85">
        <v>0</v>
      </c>
      <c r="T749" s="85">
        <v>0</v>
      </c>
      <c r="U749" s="9">
        <f t="shared" si="365"/>
        <v>0</v>
      </c>
      <c r="V749" s="204" t="s">
        <v>52</v>
      </c>
      <c r="W749" s="191">
        <v>0</v>
      </c>
      <c r="X749" s="85">
        <v>0</v>
      </c>
      <c r="Y749" s="191">
        <v>0</v>
      </c>
      <c r="Z749" s="191">
        <v>0</v>
      </c>
      <c r="AA749" s="191">
        <v>0</v>
      </c>
      <c r="AB749" s="191">
        <v>0</v>
      </c>
      <c r="AC749" s="191">
        <v>0</v>
      </c>
      <c r="AD749" s="191">
        <v>0</v>
      </c>
      <c r="AE749" s="191">
        <v>0</v>
      </c>
      <c r="AF749" s="191">
        <v>0</v>
      </c>
      <c r="AG749" s="85">
        <v>0</v>
      </c>
      <c r="AH749" s="85">
        <v>0</v>
      </c>
      <c r="AI749" s="85">
        <v>0</v>
      </c>
      <c r="AJ749" s="85">
        <v>0</v>
      </c>
      <c r="AK749" s="191">
        <v>0</v>
      </c>
      <c r="AL749" s="191">
        <v>0</v>
      </c>
      <c r="AM749" s="191">
        <v>0</v>
      </c>
      <c r="AN749" s="191">
        <v>0</v>
      </c>
      <c r="AO749" s="191">
        <v>0</v>
      </c>
      <c r="AP749" s="191">
        <v>0</v>
      </c>
      <c r="AQ749" s="191">
        <v>0</v>
      </c>
      <c r="AR749" s="191">
        <v>0</v>
      </c>
      <c r="AS749" s="191">
        <v>0</v>
      </c>
      <c r="AT749" s="191">
        <v>0</v>
      </c>
      <c r="AU749" s="85">
        <v>0</v>
      </c>
      <c r="AV749" s="302"/>
    </row>
    <row r="750" spans="1:48">
      <c r="A750" s="473"/>
      <c r="B750" s="537"/>
      <c r="C750" s="655"/>
      <c r="D750" s="616"/>
      <c r="E750" s="619"/>
      <c r="F750" s="540"/>
      <c r="G750" s="540"/>
      <c r="H750" s="540"/>
      <c r="I750" s="540"/>
      <c r="J750" s="534"/>
      <c r="K750" s="534"/>
      <c r="L750" s="610"/>
      <c r="M750" s="565"/>
      <c r="N750" s="87">
        <f>SUM(N743:N749)</f>
        <v>0</v>
      </c>
      <c r="O750" s="87">
        <f t="shared" ref="O750:T750" si="366">SUM(O743:O749)</f>
        <v>0</v>
      </c>
      <c r="P750" s="87">
        <f t="shared" si="366"/>
        <v>0</v>
      </c>
      <c r="Q750" s="175">
        <f t="shared" si="366"/>
        <v>0</v>
      </c>
      <c r="R750" s="428">
        <f t="shared" si="366"/>
        <v>6375.3209999999999</v>
      </c>
      <c r="S750" s="175">
        <f t="shared" si="366"/>
        <v>0</v>
      </c>
      <c r="T750" s="175">
        <f t="shared" si="366"/>
        <v>0</v>
      </c>
      <c r="U750" s="176">
        <f t="shared" si="365"/>
        <v>6375.3209999999999</v>
      </c>
      <c r="V750" s="177" t="s">
        <v>11</v>
      </c>
      <c r="W750" s="193">
        <f t="shared" ref="W750:AU750" si="367">SUM(W743:W749)</f>
        <v>0</v>
      </c>
      <c r="X750" s="175">
        <f>X743</f>
        <v>0</v>
      </c>
      <c r="Y750" s="193">
        <f t="shared" si="367"/>
        <v>0</v>
      </c>
      <c r="Z750" s="193">
        <f t="shared" si="367"/>
        <v>0</v>
      </c>
      <c r="AA750" s="193">
        <f t="shared" si="367"/>
        <v>0</v>
      </c>
      <c r="AB750" s="193">
        <f t="shared" si="367"/>
        <v>0</v>
      </c>
      <c r="AC750" s="193">
        <f t="shared" si="367"/>
        <v>0</v>
      </c>
      <c r="AD750" s="193">
        <f t="shared" si="367"/>
        <v>0</v>
      </c>
      <c r="AE750" s="193">
        <f t="shared" si="367"/>
        <v>0</v>
      </c>
      <c r="AF750" s="193">
        <f>AF743</f>
        <v>31.5</v>
      </c>
      <c r="AG750" s="175">
        <f>AG743</f>
        <v>57.5</v>
      </c>
      <c r="AH750" s="175">
        <f t="shared" si="367"/>
        <v>0</v>
      </c>
      <c r="AI750" s="175">
        <f t="shared" si="367"/>
        <v>0</v>
      </c>
      <c r="AJ750" s="175">
        <f t="shared" si="367"/>
        <v>0</v>
      </c>
      <c r="AK750" s="193">
        <f t="shared" si="367"/>
        <v>0</v>
      </c>
      <c r="AL750" s="193">
        <f t="shared" si="367"/>
        <v>0</v>
      </c>
      <c r="AM750" s="193">
        <f t="shared" si="367"/>
        <v>0</v>
      </c>
      <c r="AN750" s="193">
        <f t="shared" si="367"/>
        <v>0</v>
      </c>
      <c r="AO750" s="193">
        <f t="shared" si="367"/>
        <v>0</v>
      </c>
      <c r="AP750" s="193">
        <f t="shared" si="367"/>
        <v>0</v>
      </c>
      <c r="AQ750" s="193">
        <f t="shared" si="367"/>
        <v>0</v>
      </c>
      <c r="AR750" s="193">
        <f t="shared" si="367"/>
        <v>0</v>
      </c>
      <c r="AS750" s="193">
        <f t="shared" si="367"/>
        <v>0</v>
      </c>
      <c r="AT750" s="193">
        <f t="shared" si="367"/>
        <v>0</v>
      </c>
      <c r="AU750" s="175">
        <f t="shared" si="367"/>
        <v>0</v>
      </c>
      <c r="AV750" s="328"/>
    </row>
    <row r="751" spans="1:48" ht="19.5" hidden="1" customHeight="1">
      <c r="A751" s="556" t="s">
        <v>643</v>
      </c>
      <c r="B751" s="557"/>
      <c r="C751" s="557"/>
      <c r="D751" s="557"/>
      <c r="E751" s="557"/>
      <c r="F751" s="557"/>
      <c r="G751" s="557"/>
      <c r="H751" s="557"/>
      <c r="I751" s="557"/>
      <c r="J751" s="557"/>
      <c r="K751" s="557"/>
      <c r="L751" s="557"/>
      <c r="M751" s="557"/>
      <c r="N751" s="557"/>
      <c r="O751" s="557"/>
      <c r="P751" s="557"/>
      <c r="Q751" s="557"/>
      <c r="R751" s="557"/>
      <c r="S751" s="557"/>
      <c r="T751" s="557"/>
      <c r="U751" s="557"/>
      <c r="V751" s="557"/>
      <c r="W751" s="558"/>
      <c r="X751" s="558"/>
      <c r="Y751" s="558"/>
      <c r="Z751" s="558"/>
      <c r="AA751" s="558"/>
      <c r="AB751" s="558"/>
      <c r="AC751" s="558"/>
      <c r="AD751" s="558"/>
      <c r="AE751" s="558"/>
      <c r="AF751" s="558"/>
      <c r="AG751" s="558"/>
      <c r="AH751" s="558"/>
      <c r="AI751" s="558"/>
      <c r="AJ751" s="558"/>
      <c r="AK751" s="558"/>
      <c r="AL751" s="558"/>
      <c r="AM751" s="558"/>
      <c r="AN751" s="558"/>
      <c r="AO751" s="558"/>
      <c r="AP751" s="558"/>
      <c r="AQ751" s="558"/>
      <c r="AR751" s="558"/>
      <c r="AS751" s="558"/>
      <c r="AT751" s="558"/>
      <c r="AU751" s="558"/>
      <c r="AV751" s="559"/>
    </row>
    <row r="752" spans="1:48" hidden="1">
      <c r="A752" s="596" t="s">
        <v>644</v>
      </c>
      <c r="B752" s="597"/>
      <c r="C752" s="597"/>
      <c r="D752" s="597"/>
      <c r="E752" s="597"/>
      <c r="F752" s="597"/>
      <c r="G752" s="597"/>
      <c r="H752" s="597"/>
      <c r="I752" s="597"/>
      <c r="J752" s="597"/>
      <c r="K752" s="597"/>
      <c r="L752" s="597"/>
      <c r="M752" s="597"/>
      <c r="N752" s="597"/>
      <c r="O752" s="597"/>
      <c r="P752" s="597"/>
      <c r="Q752" s="597"/>
      <c r="R752" s="597"/>
      <c r="S752" s="597"/>
      <c r="T752" s="597"/>
      <c r="U752" s="597"/>
      <c r="V752" s="598"/>
      <c r="W752" s="190"/>
      <c r="X752" s="190"/>
      <c r="Y752" s="190"/>
      <c r="Z752" s="190"/>
      <c r="AA752" s="190"/>
      <c r="AB752" s="190"/>
      <c r="AC752" s="190"/>
      <c r="AD752" s="190"/>
      <c r="AE752" s="190"/>
      <c r="AF752" s="190"/>
      <c r="AG752" s="190"/>
      <c r="AH752" s="188"/>
      <c r="AI752" s="188"/>
      <c r="AJ752" s="188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  <c r="AU752" s="188"/>
      <c r="AV752" s="302"/>
    </row>
    <row r="753" spans="1:48" ht="15.75" hidden="1" customHeight="1">
      <c r="B753" s="544" t="s">
        <v>45</v>
      </c>
      <c r="C753" s="545"/>
      <c r="D753" s="545"/>
      <c r="E753" s="545"/>
      <c r="F753" s="545"/>
      <c r="G753" s="545"/>
      <c r="H753" s="545"/>
      <c r="I753" s="545"/>
      <c r="J753" s="545"/>
      <c r="K753" s="545"/>
      <c r="L753" s="545"/>
      <c r="M753" s="546"/>
      <c r="N753" s="85"/>
      <c r="O753" s="85"/>
      <c r="P753" s="85"/>
      <c r="Q753" s="85"/>
      <c r="R753" s="317"/>
      <c r="S753" s="85"/>
      <c r="T753" s="85"/>
      <c r="U753" s="9"/>
      <c r="V753" s="172"/>
      <c r="W753" s="190"/>
      <c r="X753" s="190"/>
      <c r="Y753" s="190"/>
      <c r="Z753" s="190"/>
      <c r="AA753" s="190"/>
      <c r="AB753" s="190"/>
      <c r="AC753" s="190"/>
      <c r="AD753" s="190"/>
      <c r="AE753" s="190"/>
      <c r="AF753" s="190"/>
      <c r="AG753" s="190"/>
      <c r="AH753" s="188"/>
      <c r="AI753" s="188"/>
      <c r="AJ753" s="188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  <c r="AU753" s="188"/>
      <c r="AV753" s="302"/>
    </row>
    <row r="754" spans="1:48" hidden="1">
      <c r="A754" s="600"/>
      <c r="B754" s="601"/>
      <c r="C754" s="601"/>
      <c r="D754" s="601"/>
      <c r="E754" s="602"/>
      <c r="F754" s="47"/>
      <c r="G754" s="47"/>
      <c r="H754" s="47"/>
      <c r="I754" s="47"/>
      <c r="J754" s="47"/>
      <c r="K754" s="47"/>
      <c r="L754" s="47"/>
      <c r="M754" s="47"/>
      <c r="N754" s="85">
        <f t="shared" ref="N754:U754" si="368">N743+N736+N730+N724+N717+N709+N701+N693+N685+N679+N673+N666</f>
        <v>4.2690219999999997</v>
      </c>
      <c r="O754" s="85">
        <f t="shared" si="368"/>
        <v>7.4527700000000001</v>
      </c>
      <c r="P754" s="85">
        <f t="shared" si="368"/>
        <v>4.8083999999999989</v>
      </c>
      <c r="Q754" s="85">
        <f t="shared" si="368"/>
        <v>81.437422000000012</v>
      </c>
      <c r="R754" s="317">
        <f t="shared" si="368"/>
        <v>45308.654999999999</v>
      </c>
      <c r="S754" s="85">
        <f t="shared" si="368"/>
        <v>7.3750000000000009E-4</v>
      </c>
      <c r="T754" s="85">
        <f t="shared" si="368"/>
        <v>7.3750000000000009E-4</v>
      </c>
      <c r="U754" s="85">
        <f t="shared" si="368"/>
        <v>45406.624088999997</v>
      </c>
      <c r="V754" s="172" t="s">
        <v>3</v>
      </c>
      <c r="W754" s="191">
        <f t="shared" ref="W754:AU754" si="369">W743+W736+W730+W724+W717+W709+W701+W693+W685+W679+W673+W666</f>
        <v>81437.72</v>
      </c>
      <c r="X754" s="191">
        <f t="shared" si="369"/>
        <v>1098.729</v>
      </c>
      <c r="Y754" s="191">
        <f t="shared" si="369"/>
        <v>1098.729</v>
      </c>
      <c r="Z754" s="191">
        <f t="shared" si="369"/>
        <v>1098.729</v>
      </c>
      <c r="AA754" s="191">
        <f t="shared" si="369"/>
        <v>1098.729</v>
      </c>
      <c r="AB754" s="191">
        <f t="shared" si="369"/>
        <v>1098.729</v>
      </c>
      <c r="AC754" s="191">
        <f t="shared" si="369"/>
        <v>1098.729</v>
      </c>
      <c r="AD754" s="191">
        <f t="shared" si="369"/>
        <v>1098.729</v>
      </c>
      <c r="AE754" s="191">
        <f t="shared" si="369"/>
        <v>1098.729</v>
      </c>
      <c r="AF754" s="191">
        <f t="shared" si="369"/>
        <v>1130.229</v>
      </c>
      <c r="AG754" s="191">
        <f t="shared" si="369"/>
        <v>1156.229</v>
      </c>
      <c r="AH754" s="85">
        <f t="shared" si="369"/>
        <v>0</v>
      </c>
      <c r="AI754" s="85">
        <f t="shared" si="369"/>
        <v>0</v>
      </c>
      <c r="AJ754" s="85">
        <f t="shared" si="369"/>
        <v>0</v>
      </c>
      <c r="AK754" s="191">
        <f t="shared" si="369"/>
        <v>0</v>
      </c>
      <c r="AL754" s="191">
        <f t="shared" si="369"/>
        <v>0</v>
      </c>
      <c r="AM754" s="191">
        <f t="shared" si="369"/>
        <v>0</v>
      </c>
      <c r="AN754" s="191">
        <f t="shared" si="369"/>
        <v>0</v>
      </c>
      <c r="AO754" s="191">
        <f t="shared" si="369"/>
        <v>0</v>
      </c>
      <c r="AP754" s="191">
        <f t="shared" si="369"/>
        <v>0</v>
      </c>
      <c r="AQ754" s="191">
        <f t="shared" si="369"/>
        <v>0</v>
      </c>
      <c r="AR754" s="191">
        <f t="shared" si="369"/>
        <v>0</v>
      </c>
      <c r="AS754" s="191">
        <f t="shared" si="369"/>
        <v>0</v>
      </c>
      <c r="AT754" s="191">
        <f t="shared" si="369"/>
        <v>0</v>
      </c>
      <c r="AU754" s="85">
        <f t="shared" si="369"/>
        <v>0</v>
      </c>
      <c r="AV754" s="302"/>
    </row>
    <row r="755" spans="1:48" ht="15.75" hidden="1" customHeight="1">
      <c r="A755" s="603"/>
      <c r="B755" s="604"/>
      <c r="C755" s="604"/>
      <c r="D755" s="604"/>
      <c r="E755" s="605"/>
      <c r="F755" s="47"/>
      <c r="G755" s="47"/>
      <c r="H755" s="47"/>
      <c r="I755" s="47"/>
      <c r="J755" s="47"/>
      <c r="K755" s="47"/>
      <c r="L755" s="47"/>
      <c r="M755" s="47"/>
      <c r="N755" s="85">
        <f t="shared" ref="N755:U759" si="370">N746+N738+N731+N725+N719+N712+N702+N695+N688+N680+N674+N668</f>
        <v>0</v>
      </c>
      <c r="O755" s="85">
        <f t="shared" si="370"/>
        <v>0</v>
      </c>
      <c r="P755" s="85">
        <f t="shared" si="370"/>
        <v>0</v>
      </c>
      <c r="Q755" s="85">
        <f t="shared" si="370"/>
        <v>0</v>
      </c>
      <c r="R755" s="317">
        <f t="shared" si="370"/>
        <v>0</v>
      </c>
      <c r="S755" s="85">
        <f t="shared" si="370"/>
        <v>0</v>
      </c>
      <c r="T755" s="85">
        <f t="shared" si="370"/>
        <v>0</v>
      </c>
      <c r="U755" s="85">
        <f t="shared" si="370"/>
        <v>0</v>
      </c>
      <c r="V755" s="172" t="s">
        <v>8</v>
      </c>
      <c r="W755" s="191">
        <f t="shared" ref="W755:AU755" si="371">W746+W738+W731+W725+W719+W712+W702+W695+W688+W680+W674+W668</f>
        <v>0</v>
      </c>
      <c r="X755" s="191">
        <f t="shared" si="371"/>
        <v>0</v>
      </c>
      <c r="Y755" s="191">
        <f t="shared" si="371"/>
        <v>0</v>
      </c>
      <c r="Z755" s="191">
        <f t="shared" si="371"/>
        <v>0</v>
      </c>
      <c r="AA755" s="191">
        <f t="shared" si="371"/>
        <v>0</v>
      </c>
      <c r="AB755" s="191">
        <f t="shared" si="371"/>
        <v>0</v>
      </c>
      <c r="AC755" s="191">
        <f t="shared" si="371"/>
        <v>0</v>
      </c>
      <c r="AD755" s="191">
        <f t="shared" si="371"/>
        <v>0</v>
      </c>
      <c r="AE755" s="191">
        <f t="shared" si="371"/>
        <v>0</v>
      </c>
      <c r="AF755" s="191">
        <f t="shared" si="371"/>
        <v>0</v>
      </c>
      <c r="AG755" s="191">
        <f t="shared" si="371"/>
        <v>0</v>
      </c>
      <c r="AH755" s="85">
        <f t="shared" si="371"/>
        <v>0</v>
      </c>
      <c r="AI755" s="85">
        <f t="shared" si="371"/>
        <v>0</v>
      </c>
      <c r="AJ755" s="85">
        <f t="shared" si="371"/>
        <v>0</v>
      </c>
      <c r="AK755" s="191">
        <f t="shared" si="371"/>
        <v>0</v>
      </c>
      <c r="AL755" s="191">
        <f t="shared" si="371"/>
        <v>0</v>
      </c>
      <c r="AM755" s="191">
        <f t="shared" si="371"/>
        <v>0</v>
      </c>
      <c r="AN755" s="191">
        <f t="shared" si="371"/>
        <v>0</v>
      </c>
      <c r="AO755" s="191">
        <f t="shared" si="371"/>
        <v>0</v>
      </c>
      <c r="AP755" s="191">
        <f t="shared" si="371"/>
        <v>0</v>
      </c>
      <c r="AQ755" s="191">
        <f t="shared" si="371"/>
        <v>0</v>
      </c>
      <c r="AR755" s="191">
        <f t="shared" si="371"/>
        <v>0</v>
      </c>
      <c r="AS755" s="191">
        <f t="shared" si="371"/>
        <v>0</v>
      </c>
      <c r="AT755" s="191">
        <f t="shared" si="371"/>
        <v>0</v>
      </c>
      <c r="AU755" s="85">
        <f t="shared" si="371"/>
        <v>0</v>
      </c>
      <c r="AV755" s="302"/>
    </row>
    <row r="756" spans="1:48" ht="31.5" hidden="1">
      <c r="A756" s="603"/>
      <c r="B756" s="604"/>
      <c r="C756" s="604"/>
      <c r="D756" s="604"/>
      <c r="E756" s="605"/>
      <c r="F756" s="47"/>
      <c r="G756" s="47"/>
      <c r="H756" s="47"/>
      <c r="I756" s="47"/>
      <c r="J756" s="47"/>
      <c r="K756" s="47"/>
      <c r="L756" s="47"/>
      <c r="M756" s="47"/>
      <c r="N756" s="85">
        <f t="shared" si="370"/>
        <v>0</v>
      </c>
      <c r="O756" s="85">
        <f t="shared" si="370"/>
        <v>0</v>
      </c>
      <c r="P756" s="85">
        <f t="shared" si="370"/>
        <v>0</v>
      </c>
      <c r="Q756" s="85">
        <f t="shared" si="370"/>
        <v>0</v>
      </c>
      <c r="R756" s="317">
        <f t="shared" si="370"/>
        <v>0</v>
      </c>
      <c r="S756" s="85">
        <f t="shared" si="370"/>
        <v>0</v>
      </c>
      <c r="T756" s="85">
        <f t="shared" si="370"/>
        <v>0</v>
      </c>
      <c r="U756" s="85">
        <f t="shared" si="370"/>
        <v>0</v>
      </c>
      <c r="V756" s="172" t="s">
        <v>50</v>
      </c>
      <c r="W756" s="191">
        <f t="shared" ref="W756:AU756" si="372">W747+W739+W732+W726+W720+W713+W703+W696+W689+W681+W675+W669</f>
        <v>0</v>
      </c>
      <c r="X756" s="191">
        <f t="shared" si="372"/>
        <v>0</v>
      </c>
      <c r="Y756" s="191">
        <f t="shared" si="372"/>
        <v>0</v>
      </c>
      <c r="Z756" s="191">
        <f t="shared" si="372"/>
        <v>0</v>
      </c>
      <c r="AA756" s="191">
        <f t="shared" si="372"/>
        <v>0</v>
      </c>
      <c r="AB756" s="191">
        <f t="shared" si="372"/>
        <v>0</v>
      </c>
      <c r="AC756" s="191">
        <f t="shared" si="372"/>
        <v>0</v>
      </c>
      <c r="AD756" s="191">
        <f t="shared" si="372"/>
        <v>0</v>
      </c>
      <c r="AE756" s="191">
        <f t="shared" si="372"/>
        <v>0</v>
      </c>
      <c r="AF756" s="191">
        <f t="shared" si="372"/>
        <v>0</v>
      </c>
      <c r="AG756" s="191">
        <f t="shared" si="372"/>
        <v>0</v>
      </c>
      <c r="AH756" s="85">
        <f t="shared" si="372"/>
        <v>0</v>
      </c>
      <c r="AI756" s="85">
        <f t="shared" si="372"/>
        <v>0</v>
      </c>
      <c r="AJ756" s="85">
        <f t="shared" si="372"/>
        <v>0</v>
      </c>
      <c r="AK756" s="191">
        <f t="shared" si="372"/>
        <v>0</v>
      </c>
      <c r="AL756" s="191">
        <f t="shared" si="372"/>
        <v>0</v>
      </c>
      <c r="AM756" s="191">
        <f t="shared" si="372"/>
        <v>0</v>
      </c>
      <c r="AN756" s="191">
        <f t="shared" si="372"/>
        <v>0</v>
      </c>
      <c r="AO756" s="191">
        <f t="shared" si="372"/>
        <v>0</v>
      </c>
      <c r="AP756" s="191">
        <f t="shared" si="372"/>
        <v>0</v>
      </c>
      <c r="AQ756" s="191">
        <f t="shared" si="372"/>
        <v>0</v>
      </c>
      <c r="AR756" s="191">
        <f t="shared" si="372"/>
        <v>0</v>
      </c>
      <c r="AS756" s="191">
        <f t="shared" si="372"/>
        <v>0</v>
      </c>
      <c r="AT756" s="191">
        <f t="shared" si="372"/>
        <v>0</v>
      </c>
      <c r="AU756" s="85">
        <f t="shared" si="372"/>
        <v>0</v>
      </c>
      <c r="AV756" s="302"/>
    </row>
    <row r="757" spans="1:48" hidden="1">
      <c r="A757" s="603"/>
      <c r="B757" s="604"/>
      <c r="C757" s="604"/>
      <c r="D757" s="604"/>
      <c r="E757" s="605"/>
      <c r="F757" s="47"/>
      <c r="G757" s="47"/>
      <c r="H757" s="47"/>
      <c r="I757" s="47"/>
      <c r="J757" s="47"/>
      <c r="K757" s="47"/>
      <c r="L757" s="47"/>
      <c r="M757" s="47"/>
      <c r="N757" s="85">
        <f t="shared" si="370"/>
        <v>0</v>
      </c>
      <c r="O757" s="85">
        <f t="shared" si="370"/>
        <v>0</v>
      </c>
      <c r="P757" s="85">
        <f t="shared" si="370"/>
        <v>0</v>
      </c>
      <c r="Q757" s="85">
        <f t="shared" si="370"/>
        <v>0</v>
      </c>
      <c r="R757" s="317">
        <f t="shared" si="370"/>
        <v>0</v>
      </c>
      <c r="S757" s="85">
        <f t="shared" si="370"/>
        <v>0</v>
      </c>
      <c r="T757" s="85">
        <f t="shared" si="370"/>
        <v>0</v>
      </c>
      <c r="U757" s="85">
        <f t="shared" si="370"/>
        <v>0</v>
      </c>
      <c r="V757" s="172" t="s">
        <v>51</v>
      </c>
      <c r="W757" s="191">
        <f t="shared" ref="W757:AU757" si="373">W748+W740+W733+W727+W721+W714+W704+W697+W690+W682+W676+W670</f>
        <v>0</v>
      </c>
      <c r="X757" s="191">
        <f t="shared" si="373"/>
        <v>0</v>
      </c>
      <c r="Y757" s="191">
        <f t="shared" si="373"/>
        <v>0</v>
      </c>
      <c r="Z757" s="191">
        <f t="shared" si="373"/>
        <v>0</v>
      </c>
      <c r="AA757" s="191">
        <f t="shared" si="373"/>
        <v>0</v>
      </c>
      <c r="AB757" s="191">
        <f t="shared" si="373"/>
        <v>0</v>
      </c>
      <c r="AC757" s="191">
        <f t="shared" si="373"/>
        <v>0</v>
      </c>
      <c r="AD757" s="191">
        <f t="shared" si="373"/>
        <v>0</v>
      </c>
      <c r="AE757" s="191">
        <f t="shared" si="373"/>
        <v>0</v>
      </c>
      <c r="AF757" s="191">
        <f t="shared" si="373"/>
        <v>0</v>
      </c>
      <c r="AG757" s="191">
        <f t="shared" si="373"/>
        <v>0</v>
      </c>
      <c r="AH757" s="85">
        <f t="shared" si="373"/>
        <v>0</v>
      </c>
      <c r="AI757" s="85">
        <f t="shared" si="373"/>
        <v>0</v>
      </c>
      <c r="AJ757" s="85">
        <f t="shared" si="373"/>
        <v>0</v>
      </c>
      <c r="AK757" s="191">
        <f t="shared" si="373"/>
        <v>0</v>
      </c>
      <c r="AL757" s="191">
        <f t="shared" si="373"/>
        <v>0</v>
      </c>
      <c r="AM757" s="191">
        <f t="shared" si="373"/>
        <v>0</v>
      </c>
      <c r="AN757" s="191">
        <f t="shared" si="373"/>
        <v>0</v>
      </c>
      <c r="AO757" s="191">
        <f t="shared" si="373"/>
        <v>0</v>
      </c>
      <c r="AP757" s="191">
        <f t="shared" si="373"/>
        <v>0</v>
      </c>
      <c r="AQ757" s="191">
        <f t="shared" si="373"/>
        <v>0</v>
      </c>
      <c r="AR757" s="191">
        <f t="shared" si="373"/>
        <v>0</v>
      </c>
      <c r="AS757" s="191">
        <f t="shared" si="373"/>
        <v>0</v>
      </c>
      <c r="AT757" s="191">
        <f t="shared" si="373"/>
        <v>0</v>
      </c>
      <c r="AU757" s="85">
        <f t="shared" si="373"/>
        <v>0</v>
      </c>
      <c r="AV757" s="302"/>
    </row>
    <row r="758" spans="1:48" hidden="1">
      <c r="A758" s="603"/>
      <c r="B758" s="604"/>
      <c r="C758" s="604"/>
      <c r="D758" s="604"/>
      <c r="E758" s="605"/>
      <c r="F758" s="47"/>
      <c r="G758" s="47"/>
      <c r="H758" s="47"/>
      <c r="I758" s="47"/>
      <c r="J758" s="47"/>
      <c r="K758" s="47"/>
      <c r="L758" s="47"/>
      <c r="M758" s="47"/>
      <c r="N758" s="85">
        <f t="shared" si="370"/>
        <v>1.2467699999999999</v>
      </c>
      <c r="O758" s="85">
        <f t="shared" si="370"/>
        <v>0</v>
      </c>
      <c r="P758" s="85">
        <f t="shared" si="370"/>
        <v>0</v>
      </c>
      <c r="Q758" s="85">
        <f t="shared" si="370"/>
        <v>0</v>
      </c>
      <c r="R758" s="317">
        <f t="shared" si="370"/>
        <v>0</v>
      </c>
      <c r="S758" s="85">
        <f t="shared" si="370"/>
        <v>0</v>
      </c>
      <c r="T758" s="85">
        <f t="shared" si="370"/>
        <v>0</v>
      </c>
      <c r="U758" s="85">
        <f t="shared" si="370"/>
        <v>1.2467699999999999</v>
      </c>
      <c r="V758" s="172" t="s">
        <v>52</v>
      </c>
      <c r="W758" s="191">
        <f t="shared" ref="W758:AU758" si="374">W749+W741+W734+W728+W722+W715+W705+W698+W691+W683+W677+W671</f>
        <v>0</v>
      </c>
      <c r="X758" s="191">
        <f t="shared" si="374"/>
        <v>0</v>
      </c>
      <c r="Y758" s="191">
        <f t="shared" si="374"/>
        <v>0</v>
      </c>
      <c r="Z758" s="191">
        <f t="shared" si="374"/>
        <v>0</v>
      </c>
      <c r="AA758" s="191">
        <f t="shared" si="374"/>
        <v>0</v>
      </c>
      <c r="AB758" s="191">
        <f t="shared" si="374"/>
        <v>0</v>
      </c>
      <c r="AC758" s="191">
        <f t="shared" si="374"/>
        <v>0</v>
      </c>
      <c r="AD758" s="191">
        <f t="shared" si="374"/>
        <v>0</v>
      </c>
      <c r="AE758" s="191">
        <f t="shared" si="374"/>
        <v>0</v>
      </c>
      <c r="AF758" s="191">
        <f t="shared" si="374"/>
        <v>0</v>
      </c>
      <c r="AG758" s="191">
        <f t="shared" si="374"/>
        <v>0</v>
      </c>
      <c r="AH758" s="85">
        <f t="shared" si="374"/>
        <v>0</v>
      </c>
      <c r="AI758" s="85">
        <f t="shared" si="374"/>
        <v>0</v>
      </c>
      <c r="AJ758" s="85">
        <f t="shared" si="374"/>
        <v>0</v>
      </c>
      <c r="AK758" s="191">
        <f t="shared" si="374"/>
        <v>0</v>
      </c>
      <c r="AL758" s="191">
        <f t="shared" si="374"/>
        <v>0</v>
      </c>
      <c r="AM758" s="191">
        <f t="shared" si="374"/>
        <v>0</v>
      </c>
      <c r="AN758" s="191">
        <f t="shared" si="374"/>
        <v>0</v>
      </c>
      <c r="AO758" s="191">
        <f t="shared" si="374"/>
        <v>0</v>
      </c>
      <c r="AP758" s="191">
        <f t="shared" si="374"/>
        <v>0</v>
      </c>
      <c r="AQ758" s="191">
        <f t="shared" si="374"/>
        <v>0</v>
      </c>
      <c r="AR758" s="191">
        <f t="shared" si="374"/>
        <v>0</v>
      </c>
      <c r="AS758" s="191">
        <f t="shared" si="374"/>
        <v>0</v>
      </c>
      <c r="AT758" s="191">
        <f t="shared" si="374"/>
        <v>0</v>
      </c>
      <c r="AU758" s="85">
        <f t="shared" si="374"/>
        <v>0</v>
      </c>
      <c r="AV758" s="302"/>
    </row>
    <row r="759" spans="1:48" s="95" customFormat="1" hidden="1">
      <c r="A759" s="606"/>
      <c r="B759" s="607"/>
      <c r="C759" s="607"/>
      <c r="D759" s="607"/>
      <c r="E759" s="608"/>
      <c r="F759" s="182"/>
      <c r="G759" s="182"/>
      <c r="H759" s="182"/>
      <c r="I759" s="182"/>
      <c r="J759" s="182"/>
      <c r="K759" s="182"/>
      <c r="L759" s="87">
        <f>L743+L736+L730+L724+L717+L709+L701+L693+L685+L679+L673+L666</f>
        <v>151.61799999999999</v>
      </c>
      <c r="M759" s="87">
        <f>M743+M736+M730+M724+M717+M709+M701+M693+M685+M679+M673+M666</f>
        <v>45390.093896999999</v>
      </c>
      <c r="N759" s="87">
        <f t="shared" si="370"/>
        <v>5.5157920000000003</v>
      </c>
      <c r="O759" s="87">
        <f t="shared" si="370"/>
        <v>7.4527700000000001</v>
      </c>
      <c r="P759" s="87">
        <f t="shared" si="370"/>
        <v>4.8083999999999989</v>
      </c>
      <c r="Q759" s="185">
        <f t="shared" si="370"/>
        <v>81.437422000000012</v>
      </c>
      <c r="R759" s="433">
        <f t="shared" si="370"/>
        <v>45308.654999999999</v>
      </c>
      <c r="S759" s="185">
        <f t="shared" si="370"/>
        <v>7.3750000000000009E-4</v>
      </c>
      <c r="T759" s="185">
        <f t="shared" si="370"/>
        <v>7.3750000000000009E-4</v>
      </c>
      <c r="U759" s="185">
        <f t="shared" si="370"/>
        <v>45407.870858999995</v>
      </c>
      <c r="V759" s="177" t="s">
        <v>11</v>
      </c>
      <c r="W759" s="200">
        <f t="shared" ref="W759:AU759" si="375">W750+W742+W735+W729+W723+W716+W706+W699+W692+W684+W678+W672</f>
        <v>81437.72</v>
      </c>
      <c r="X759" s="200">
        <f t="shared" si="375"/>
        <v>1098.729</v>
      </c>
      <c r="Y759" s="200">
        <f t="shared" si="375"/>
        <v>1138.729</v>
      </c>
      <c r="Z759" s="200">
        <f t="shared" si="375"/>
        <v>1138.729</v>
      </c>
      <c r="AA759" s="200">
        <f t="shared" si="375"/>
        <v>1138.729</v>
      </c>
      <c r="AB759" s="200">
        <f t="shared" si="375"/>
        <v>1138.729</v>
      </c>
      <c r="AC759" s="200">
        <f t="shared" si="375"/>
        <v>1138.729</v>
      </c>
      <c r="AD759" s="200">
        <f t="shared" si="375"/>
        <v>1138.729</v>
      </c>
      <c r="AE759" s="200">
        <f t="shared" si="375"/>
        <v>1138.729</v>
      </c>
      <c r="AF759" s="200">
        <f t="shared" si="375"/>
        <v>1170.229</v>
      </c>
      <c r="AG759" s="200">
        <f t="shared" si="375"/>
        <v>1156.229</v>
      </c>
      <c r="AH759" s="201">
        <f t="shared" si="375"/>
        <v>0</v>
      </c>
      <c r="AI759" s="201">
        <f t="shared" si="375"/>
        <v>0</v>
      </c>
      <c r="AJ759" s="201">
        <f t="shared" si="375"/>
        <v>0</v>
      </c>
      <c r="AK759" s="200">
        <f t="shared" si="375"/>
        <v>0</v>
      </c>
      <c r="AL759" s="200">
        <f t="shared" si="375"/>
        <v>0</v>
      </c>
      <c r="AM759" s="200">
        <f t="shared" si="375"/>
        <v>0</v>
      </c>
      <c r="AN759" s="200">
        <f t="shared" si="375"/>
        <v>0</v>
      </c>
      <c r="AO759" s="200">
        <f t="shared" si="375"/>
        <v>0</v>
      </c>
      <c r="AP759" s="200">
        <f t="shared" si="375"/>
        <v>0</v>
      </c>
      <c r="AQ759" s="200">
        <f t="shared" si="375"/>
        <v>0</v>
      </c>
      <c r="AR759" s="200">
        <f t="shared" si="375"/>
        <v>0</v>
      </c>
      <c r="AS759" s="200">
        <f t="shared" si="375"/>
        <v>0</v>
      </c>
      <c r="AT759" s="200">
        <f t="shared" si="375"/>
        <v>0</v>
      </c>
      <c r="AU759" s="201">
        <f t="shared" si="375"/>
        <v>0</v>
      </c>
      <c r="AV759" s="332"/>
    </row>
    <row r="760" spans="1:48" ht="15.75" hidden="1" customHeight="1">
      <c r="A760" s="178"/>
      <c r="B760" s="625" t="s">
        <v>749</v>
      </c>
      <c r="C760" s="626"/>
      <c r="D760" s="626"/>
      <c r="E760" s="626"/>
      <c r="F760" s="626"/>
      <c r="G760" s="626"/>
      <c r="H760" s="626"/>
      <c r="I760" s="626"/>
      <c r="J760" s="626"/>
      <c r="K760" s="626"/>
      <c r="L760" s="626"/>
      <c r="M760" s="626"/>
      <c r="N760" s="626"/>
      <c r="O760" s="626"/>
      <c r="P760" s="626"/>
      <c r="Q760" s="626"/>
      <c r="R760" s="626"/>
      <c r="S760" s="626"/>
      <c r="T760" s="626"/>
      <c r="U760" s="626"/>
      <c r="V760" s="626"/>
      <c r="W760" s="461"/>
      <c r="X760" s="461"/>
      <c r="Y760" s="461"/>
      <c r="Z760" s="461"/>
      <c r="AA760" s="461"/>
      <c r="AB760" s="461"/>
      <c r="AC760" s="461"/>
      <c r="AD760" s="461"/>
      <c r="AE760" s="461"/>
      <c r="AF760" s="461"/>
      <c r="AG760" s="461"/>
      <c r="AH760" s="461"/>
      <c r="AI760" s="461"/>
      <c r="AJ760" s="461"/>
      <c r="AK760" s="461"/>
      <c r="AL760" s="461"/>
      <c r="AM760" s="461"/>
      <c r="AN760" s="461"/>
      <c r="AO760" s="461"/>
      <c r="AP760" s="461"/>
      <c r="AQ760" s="461"/>
      <c r="AR760" s="461"/>
      <c r="AS760" s="461"/>
      <c r="AT760" s="461"/>
      <c r="AU760" s="461"/>
      <c r="AV760" s="462"/>
    </row>
    <row r="761" spans="1:48" ht="15.75" hidden="1" customHeight="1">
      <c r="A761" s="178"/>
      <c r="B761" s="625" t="s">
        <v>750</v>
      </c>
      <c r="C761" s="626"/>
      <c r="D761" s="626"/>
      <c r="E761" s="626"/>
      <c r="F761" s="626"/>
      <c r="G761" s="626"/>
      <c r="H761" s="626"/>
      <c r="I761" s="626"/>
      <c r="J761" s="626"/>
      <c r="K761" s="626"/>
      <c r="L761" s="626"/>
      <c r="M761" s="626"/>
      <c r="N761" s="626"/>
      <c r="O761" s="626"/>
      <c r="P761" s="626"/>
      <c r="Q761" s="626"/>
      <c r="R761" s="626"/>
      <c r="S761" s="626"/>
      <c r="T761" s="626"/>
      <c r="U761" s="626"/>
      <c r="V761" s="626"/>
      <c r="W761" s="461"/>
      <c r="X761" s="461"/>
      <c r="Y761" s="461"/>
      <c r="Z761" s="461"/>
      <c r="AA761" s="461"/>
      <c r="AB761" s="461"/>
      <c r="AC761" s="461"/>
      <c r="AD761" s="461"/>
      <c r="AE761" s="461"/>
      <c r="AF761" s="461"/>
      <c r="AG761" s="461"/>
      <c r="AH761" s="461"/>
      <c r="AI761" s="461"/>
      <c r="AJ761" s="461"/>
      <c r="AK761" s="461"/>
      <c r="AL761" s="461"/>
      <c r="AM761" s="461"/>
      <c r="AN761" s="461"/>
      <c r="AO761" s="461"/>
      <c r="AP761" s="461"/>
      <c r="AQ761" s="461"/>
      <c r="AR761" s="461"/>
      <c r="AS761" s="461"/>
      <c r="AT761" s="461"/>
      <c r="AU761" s="461"/>
      <c r="AV761" s="462"/>
    </row>
    <row r="762" spans="1:48" ht="19.5" hidden="1" customHeight="1">
      <c r="A762" s="556" t="s">
        <v>628</v>
      </c>
      <c r="B762" s="557"/>
      <c r="C762" s="557"/>
      <c r="D762" s="557"/>
      <c r="E762" s="557"/>
      <c r="F762" s="557"/>
      <c r="G762" s="557"/>
      <c r="H762" s="557"/>
      <c r="I762" s="557"/>
      <c r="J762" s="557"/>
      <c r="K762" s="557"/>
      <c r="L762" s="557"/>
      <c r="M762" s="557"/>
      <c r="N762" s="557"/>
      <c r="O762" s="557"/>
      <c r="P762" s="557"/>
      <c r="Q762" s="557"/>
      <c r="R762" s="557"/>
      <c r="S762" s="557"/>
      <c r="T762" s="557"/>
      <c r="U762" s="557"/>
      <c r="V762" s="557"/>
      <c r="W762" s="558"/>
      <c r="X762" s="558"/>
      <c r="Y762" s="558"/>
      <c r="Z762" s="558"/>
      <c r="AA762" s="558"/>
      <c r="AB762" s="558"/>
      <c r="AC762" s="558"/>
      <c r="AD762" s="558"/>
      <c r="AE762" s="558"/>
      <c r="AF762" s="558"/>
      <c r="AG762" s="558"/>
      <c r="AH762" s="558"/>
      <c r="AI762" s="558"/>
      <c r="AJ762" s="558"/>
      <c r="AK762" s="558"/>
      <c r="AL762" s="558"/>
      <c r="AM762" s="558"/>
      <c r="AN762" s="558"/>
      <c r="AO762" s="558"/>
      <c r="AP762" s="558"/>
      <c r="AQ762" s="558"/>
      <c r="AR762" s="558"/>
      <c r="AS762" s="558"/>
      <c r="AT762" s="558"/>
      <c r="AU762" s="558"/>
      <c r="AV762" s="559"/>
    </row>
    <row r="763" spans="1:48" ht="15.75" customHeight="1">
      <c r="A763" s="581" t="s">
        <v>53</v>
      </c>
      <c r="B763" s="535" t="s">
        <v>751</v>
      </c>
      <c r="C763" s="653" t="s">
        <v>203</v>
      </c>
      <c r="D763" s="614" t="s">
        <v>662</v>
      </c>
      <c r="E763" s="617" t="s">
        <v>752</v>
      </c>
      <c r="F763" s="6" t="s">
        <v>18</v>
      </c>
      <c r="G763" s="6" t="s">
        <v>20</v>
      </c>
      <c r="H763" s="6" t="s">
        <v>378</v>
      </c>
      <c r="I763" s="6" t="s">
        <v>753</v>
      </c>
      <c r="J763" s="532">
        <v>2023</v>
      </c>
      <c r="K763" s="532">
        <v>2023</v>
      </c>
      <c r="L763" s="541">
        <v>4.9589999999999996</v>
      </c>
      <c r="M763" s="563">
        <f>Q768+R768+S768+T768</f>
        <v>4959</v>
      </c>
      <c r="N763" s="9">
        <v>0</v>
      </c>
      <c r="O763" s="9">
        <v>0</v>
      </c>
      <c r="P763" s="9">
        <v>0</v>
      </c>
      <c r="Q763" s="9">
        <v>0</v>
      </c>
      <c r="R763" s="307">
        <v>0</v>
      </c>
      <c r="S763" s="9">
        <v>0</v>
      </c>
      <c r="T763" s="9">
        <v>0</v>
      </c>
      <c r="U763" s="9">
        <f>SUM(N763:T763)</f>
        <v>0</v>
      </c>
      <c r="V763" s="204" t="s">
        <v>3</v>
      </c>
      <c r="W763" s="93">
        <v>0</v>
      </c>
      <c r="X763" s="9">
        <v>0</v>
      </c>
      <c r="Y763" s="9">
        <v>0</v>
      </c>
      <c r="Z763" s="9">
        <v>0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9">
        <v>0</v>
      </c>
      <c r="AH763" s="9">
        <v>0</v>
      </c>
      <c r="AI763" s="9">
        <v>0</v>
      </c>
      <c r="AJ763" s="9">
        <v>0</v>
      </c>
      <c r="AK763" s="93">
        <v>0</v>
      </c>
      <c r="AL763" s="93">
        <v>0</v>
      </c>
      <c r="AM763" s="93">
        <v>0</v>
      </c>
      <c r="AN763" s="93">
        <v>0</v>
      </c>
      <c r="AO763" s="93">
        <v>0</v>
      </c>
      <c r="AP763" s="93">
        <v>0</v>
      </c>
      <c r="AQ763" s="93">
        <v>0</v>
      </c>
      <c r="AR763" s="93">
        <v>0</v>
      </c>
      <c r="AS763" s="93">
        <v>0</v>
      </c>
      <c r="AT763" s="93">
        <v>0</v>
      </c>
      <c r="AU763" s="9">
        <v>0</v>
      </c>
      <c r="AV763" s="302"/>
    </row>
    <row r="764" spans="1:48" ht="21" customHeight="1">
      <c r="A764" s="582"/>
      <c r="B764" s="536"/>
      <c r="C764" s="654"/>
      <c r="D764" s="615"/>
      <c r="E764" s="618"/>
      <c r="F764" s="24" t="s">
        <v>19</v>
      </c>
      <c r="G764" s="24" t="s">
        <v>22</v>
      </c>
      <c r="H764" s="24" t="s">
        <v>754</v>
      </c>
      <c r="I764" s="24" t="s">
        <v>754</v>
      </c>
      <c r="J764" s="533"/>
      <c r="K764" s="533"/>
      <c r="L764" s="609"/>
      <c r="M764" s="564"/>
      <c r="N764" s="9">
        <v>0</v>
      </c>
      <c r="O764" s="9">
        <v>0</v>
      </c>
      <c r="P764" s="9">
        <v>0</v>
      </c>
      <c r="Q764" s="9">
        <v>0</v>
      </c>
      <c r="R764" s="307">
        <v>0</v>
      </c>
      <c r="S764" s="9">
        <v>0</v>
      </c>
      <c r="T764" s="9">
        <v>0</v>
      </c>
      <c r="U764" s="9">
        <f t="shared" ref="U764:U768" si="376">SUM(N764:T764)</f>
        <v>0</v>
      </c>
      <c r="V764" s="172" t="s">
        <v>8</v>
      </c>
      <c r="W764" s="93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9">
        <v>0</v>
      </c>
      <c r="AH764" s="9">
        <v>0</v>
      </c>
      <c r="AI764" s="9">
        <v>0</v>
      </c>
      <c r="AJ764" s="9">
        <v>0</v>
      </c>
      <c r="AK764" s="93">
        <v>0</v>
      </c>
      <c r="AL764" s="93">
        <v>0</v>
      </c>
      <c r="AM764" s="93">
        <v>0</v>
      </c>
      <c r="AN764" s="93">
        <v>0</v>
      </c>
      <c r="AO764" s="93">
        <v>0</v>
      </c>
      <c r="AP764" s="93">
        <v>0</v>
      </c>
      <c r="AQ764" s="93">
        <v>0</v>
      </c>
      <c r="AR764" s="93">
        <v>0</v>
      </c>
      <c r="AS764" s="93">
        <v>0</v>
      </c>
      <c r="AT764" s="93">
        <v>0</v>
      </c>
      <c r="AU764" s="9">
        <v>0</v>
      </c>
      <c r="AV764" s="302"/>
    </row>
    <row r="765" spans="1:48" ht="20.25" customHeight="1">
      <c r="A765" s="582"/>
      <c r="B765" s="536"/>
      <c r="C765" s="654"/>
      <c r="D765" s="615"/>
      <c r="E765" s="618"/>
      <c r="F765" s="538" t="s">
        <v>39</v>
      </c>
      <c r="G765" s="538" t="s">
        <v>21</v>
      </c>
      <c r="H765" s="538" t="s">
        <v>755</v>
      </c>
      <c r="I765" s="538" t="s">
        <v>298</v>
      </c>
      <c r="J765" s="533"/>
      <c r="K765" s="533"/>
      <c r="L765" s="609"/>
      <c r="M765" s="564"/>
      <c r="N765" s="9">
        <v>0</v>
      </c>
      <c r="O765" s="9">
        <v>0</v>
      </c>
      <c r="P765" s="9">
        <v>0</v>
      </c>
      <c r="Q765" s="9">
        <v>0</v>
      </c>
      <c r="R765" s="307">
        <v>0</v>
      </c>
      <c r="S765" s="9">
        <v>0</v>
      </c>
      <c r="T765" s="9">
        <v>0</v>
      </c>
      <c r="U765" s="9">
        <f>SUM(N765:T765)</f>
        <v>0</v>
      </c>
      <c r="V765" s="204" t="s">
        <v>50</v>
      </c>
      <c r="W765" s="93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9">
        <v>0</v>
      </c>
      <c r="AH765" s="9">
        <v>0</v>
      </c>
      <c r="AI765" s="9">
        <v>0</v>
      </c>
      <c r="AJ765" s="9">
        <v>0</v>
      </c>
      <c r="AK765" s="93">
        <v>0</v>
      </c>
      <c r="AL765" s="93">
        <v>0</v>
      </c>
      <c r="AM765" s="93">
        <v>0</v>
      </c>
      <c r="AN765" s="93">
        <v>0</v>
      </c>
      <c r="AO765" s="93">
        <v>0</v>
      </c>
      <c r="AP765" s="93">
        <v>0</v>
      </c>
      <c r="AQ765" s="93">
        <v>0</v>
      </c>
      <c r="AR765" s="93">
        <v>0</v>
      </c>
      <c r="AS765" s="93">
        <v>0</v>
      </c>
      <c r="AT765" s="93">
        <v>0</v>
      </c>
      <c r="AU765" s="9">
        <v>0</v>
      </c>
      <c r="AV765" s="302"/>
    </row>
    <row r="766" spans="1:48">
      <c r="A766" s="582"/>
      <c r="B766" s="536"/>
      <c r="C766" s="654"/>
      <c r="D766" s="615"/>
      <c r="E766" s="618"/>
      <c r="F766" s="539"/>
      <c r="G766" s="539"/>
      <c r="H766" s="539"/>
      <c r="I766" s="539"/>
      <c r="J766" s="533"/>
      <c r="K766" s="533"/>
      <c r="L766" s="609"/>
      <c r="M766" s="564"/>
      <c r="N766" s="9">
        <v>0</v>
      </c>
      <c r="O766" s="9">
        <v>0</v>
      </c>
      <c r="P766" s="9">
        <v>0</v>
      </c>
      <c r="Q766" s="9">
        <v>0</v>
      </c>
      <c r="R766" s="307">
        <v>0</v>
      </c>
      <c r="S766" s="9">
        <v>0</v>
      </c>
      <c r="T766" s="9">
        <v>0</v>
      </c>
      <c r="U766" s="9">
        <f t="shared" si="376"/>
        <v>0</v>
      </c>
      <c r="V766" s="204" t="s">
        <v>51</v>
      </c>
      <c r="W766" s="93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9">
        <v>0</v>
      </c>
      <c r="AH766" s="9">
        <v>0</v>
      </c>
      <c r="AI766" s="9">
        <v>0</v>
      </c>
      <c r="AJ766" s="9">
        <v>0</v>
      </c>
      <c r="AK766" s="93">
        <v>0</v>
      </c>
      <c r="AL766" s="93">
        <v>0</v>
      </c>
      <c r="AM766" s="93">
        <v>0</v>
      </c>
      <c r="AN766" s="93">
        <v>0</v>
      </c>
      <c r="AO766" s="93">
        <v>0</v>
      </c>
      <c r="AP766" s="93">
        <v>0</v>
      </c>
      <c r="AQ766" s="93">
        <v>0</v>
      </c>
      <c r="AR766" s="93">
        <v>0</v>
      </c>
      <c r="AS766" s="93">
        <v>0</v>
      </c>
      <c r="AT766" s="93">
        <v>0</v>
      </c>
      <c r="AU766" s="9">
        <v>0</v>
      </c>
      <c r="AV766" s="302"/>
    </row>
    <row r="767" spans="1:48" ht="15.75" customHeight="1">
      <c r="A767" s="582"/>
      <c r="B767" s="536"/>
      <c r="C767" s="654"/>
      <c r="D767" s="615"/>
      <c r="E767" s="618"/>
      <c r="F767" s="539"/>
      <c r="G767" s="539"/>
      <c r="H767" s="539"/>
      <c r="I767" s="539"/>
      <c r="J767" s="533"/>
      <c r="K767" s="533"/>
      <c r="L767" s="609"/>
      <c r="M767" s="564"/>
      <c r="N767" s="9">
        <v>0</v>
      </c>
      <c r="O767" s="9">
        <v>0</v>
      </c>
      <c r="P767" s="9">
        <v>0</v>
      </c>
      <c r="Q767" s="9">
        <v>0</v>
      </c>
      <c r="R767" s="307">
        <v>4959</v>
      </c>
      <c r="S767" s="9">
        <v>0</v>
      </c>
      <c r="T767" s="9">
        <v>0</v>
      </c>
      <c r="U767" s="9">
        <f t="shared" si="376"/>
        <v>4959</v>
      </c>
      <c r="V767" s="204" t="s">
        <v>52</v>
      </c>
      <c r="W767" s="93">
        <v>0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3">
        <v>0</v>
      </c>
      <c r="AL767" s="93">
        <v>0</v>
      </c>
      <c r="AM767" s="93">
        <v>0</v>
      </c>
      <c r="AN767" s="93">
        <v>0</v>
      </c>
      <c r="AO767" s="93">
        <v>0</v>
      </c>
      <c r="AP767" s="93">
        <v>0</v>
      </c>
      <c r="AQ767" s="93">
        <v>0</v>
      </c>
      <c r="AR767" s="93">
        <v>0</v>
      </c>
      <c r="AS767" s="93">
        <v>0</v>
      </c>
      <c r="AT767" s="93">
        <v>0</v>
      </c>
      <c r="AU767" s="9">
        <v>0</v>
      </c>
      <c r="AV767" s="302"/>
    </row>
    <row r="768" spans="1:48">
      <c r="A768" s="582"/>
      <c r="B768" s="537"/>
      <c r="C768" s="655"/>
      <c r="D768" s="616"/>
      <c r="E768" s="619"/>
      <c r="F768" s="540"/>
      <c r="G768" s="540"/>
      <c r="H768" s="540"/>
      <c r="I768" s="540"/>
      <c r="J768" s="534"/>
      <c r="K768" s="534"/>
      <c r="L768" s="610"/>
      <c r="M768" s="565"/>
      <c r="N768" s="87">
        <f>SUM(N763:N767)</f>
        <v>0</v>
      </c>
      <c r="O768" s="87">
        <f t="shared" ref="O768:T768" si="377">SUM(O763:O767)</f>
        <v>0</v>
      </c>
      <c r="P768" s="87">
        <f t="shared" si="377"/>
        <v>0</v>
      </c>
      <c r="Q768" s="185">
        <f t="shared" si="377"/>
        <v>0</v>
      </c>
      <c r="R768" s="433">
        <f t="shared" si="377"/>
        <v>4959</v>
      </c>
      <c r="S768" s="185">
        <f t="shared" si="377"/>
        <v>0</v>
      </c>
      <c r="T768" s="185">
        <f t="shared" si="377"/>
        <v>0</v>
      </c>
      <c r="U768" s="185">
        <f t="shared" si="376"/>
        <v>4959</v>
      </c>
      <c r="V768" s="177" t="s">
        <v>11</v>
      </c>
      <c r="W768" s="200">
        <f t="shared" ref="W768:AU768" si="378">SUM(W763:W767)</f>
        <v>0</v>
      </c>
      <c r="X768" s="201">
        <f t="shared" si="378"/>
        <v>0</v>
      </c>
      <c r="Y768" s="201">
        <f t="shared" si="378"/>
        <v>0</v>
      </c>
      <c r="Z768" s="201">
        <f t="shared" si="378"/>
        <v>0</v>
      </c>
      <c r="AA768" s="201">
        <f t="shared" si="378"/>
        <v>0</v>
      </c>
      <c r="AB768" s="201">
        <f t="shared" si="378"/>
        <v>0</v>
      </c>
      <c r="AC768" s="201">
        <f t="shared" si="378"/>
        <v>0</v>
      </c>
      <c r="AD768" s="201">
        <f t="shared" si="378"/>
        <v>0</v>
      </c>
      <c r="AE768" s="201">
        <f t="shared" si="378"/>
        <v>0</v>
      </c>
      <c r="AF768" s="201">
        <f t="shared" si="378"/>
        <v>0</v>
      </c>
      <c r="AG768" s="201">
        <f t="shared" si="378"/>
        <v>0</v>
      </c>
      <c r="AH768" s="201">
        <f t="shared" si="378"/>
        <v>0</v>
      </c>
      <c r="AI768" s="201">
        <f t="shared" si="378"/>
        <v>0</v>
      </c>
      <c r="AJ768" s="201">
        <f t="shared" si="378"/>
        <v>0</v>
      </c>
      <c r="AK768" s="200">
        <f t="shared" si="378"/>
        <v>0</v>
      </c>
      <c r="AL768" s="200">
        <f t="shared" si="378"/>
        <v>0</v>
      </c>
      <c r="AM768" s="200">
        <f t="shared" si="378"/>
        <v>0</v>
      </c>
      <c r="AN768" s="200">
        <f t="shared" si="378"/>
        <v>0</v>
      </c>
      <c r="AO768" s="200">
        <f t="shared" si="378"/>
        <v>0</v>
      </c>
      <c r="AP768" s="200">
        <f t="shared" si="378"/>
        <v>0</v>
      </c>
      <c r="AQ768" s="200">
        <f t="shared" si="378"/>
        <v>0</v>
      </c>
      <c r="AR768" s="200">
        <f t="shared" si="378"/>
        <v>0</v>
      </c>
      <c r="AS768" s="200">
        <f t="shared" si="378"/>
        <v>0</v>
      </c>
      <c r="AT768" s="200">
        <f t="shared" si="378"/>
        <v>0</v>
      </c>
      <c r="AU768" s="201">
        <f t="shared" si="378"/>
        <v>0</v>
      </c>
      <c r="AV768" s="332"/>
    </row>
    <row r="769" spans="1:48" ht="15.75" customHeight="1">
      <c r="A769" s="582"/>
      <c r="B769" s="535" t="s">
        <v>756</v>
      </c>
      <c r="C769" s="653" t="s">
        <v>757</v>
      </c>
      <c r="D769" s="614" t="s">
        <v>662</v>
      </c>
      <c r="E769" s="617" t="s">
        <v>758</v>
      </c>
      <c r="F769" s="6" t="s">
        <v>18</v>
      </c>
      <c r="G769" s="6" t="s">
        <v>20</v>
      </c>
      <c r="H769" s="6" t="s">
        <v>375</v>
      </c>
      <c r="I769" s="6" t="s">
        <v>378</v>
      </c>
      <c r="J769" s="532">
        <v>2022</v>
      </c>
      <c r="K769" s="532">
        <v>2023</v>
      </c>
      <c r="L769" s="541">
        <v>6.8620000000000001</v>
      </c>
      <c r="M769" s="563">
        <f>Q774+R774+S774+T774</f>
        <v>4464.7004400000005</v>
      </c>
      <c r="N769" s="9">
        <v>0</v>
      </c>
      <c r="O769" s="9">
        <v>0</v>
      </c>
      <c r="P769" s="9">
        <v>0</v>
      </c>
      <c r="Q769" s="9">
        <v>2.4004400000000001</v>
      </c>
      <c r="R769" s="307">
        <v>4462.3</v>
      </c>
      <c r="S769" s="9">
        <v>0</v>
      </c>
      <c r="T769" s="9">
        <v>0</v>
      </c>
      <c r="U769" s="9">
        <f>SUM(N769:T769)</f>
        <v>4464.7004400000005</v>
      </c>
      <c r="V769" s="204" t="s">
        <v>3</v>
      </c>
      <c r="W769" s="93">
        <v>2400.44</v>
      </c>
      <c r="X769" s="9">
        <v>0</v>
      </c>
      <c r="Y769" s="9">
        <v>0</v>
      </c>
      <c r="Z769" s="9">
        <v>0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93">
        <v>0</v>
      </c>
      <c r="AL769" s="93">
        <v>0</v>
      </c>
      <c r="AM769" s="93">
        <v>0</v>
      </c>
      <c r="AN769" s="93">
        <v>0</v>
      </c>
      <c r="AO769" s="93">
        <v>0</v>
      </c>
      <c r="AP769" s="93">
        <v>0</v>
      </c>
      <c r="AQ769" s="93">
        <v>0</v>
      </c>
      <c r="AR769" s="93">
        <v>0</v>
      </c>
      <c r="AS769" s="93">
        <v>0</v>
      </c>
      <c r="AT769" s="93">
        <v>0</v>
      </c>
      <c r="AU769" s="9">
        <v>0</v>
      </c>
      <c r="AV769" s="636" t="s">
        <v>1004</v>
      </c>
    </row>
    <row r="770" spans="1:48" ht="21.75" customHeight="1">
      <c r="A770" s="582"/>
      <c r="B770" s="536"/>
      <c r="C770" s="654"/>
      <c r="D770" s="615"/>
      <c r="E770" s="618"/>
      <c r="F770" s="24" t="s">
        <v>19</v>
      </c>
      <c r="G770" s="24" t="s">
        <v>22</v>
      </c>
      <c r="H770" s="24" t="s">
        <v>754</v>
      </c>
      <c r="I770" s="24" t="s">
        <v>754</v>
      </c>
      <c r="J770" s="533"/>
      <c r="K770" s="533"/>
      <c r="L770" s="609"/>
      <c r="M770" s="564"/>
      <c r="N770" s="9">
        <v>0</v>
      </c>
      <c r="O770" s="9">
        <v>0</v>
      </c>
      <c r="P770" s="9">
        <v>0</v>
      </c>
      <c r="Q770" s="9">
        <v>0</v>
      </c>
      <c r="R770" s="307">
        <v>0</v>
      </c>
      <c r="S770" s="9">
        <v>0</v>
      </c>
      <c r="T770" s="9">
        <v>0</v>
      </c>
      <c r="U770" s="9">
        <f t="shared" ref="U770:U774" si="379">SUM(N770:T770)</f>
        <v>0</v>
      </c>
      <c r="V770" s="172" t="s">
        <v>8</v>
      </c>
      <c r="W770" s="93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9">
        <v>0</v>
      </c>
      <c r="AH770" s="9">
        <v>0</v>
      </c>
      <c r="AI770" s="9">
        <v>0</v>
      </c>
      <c r="AJ770" s="9">
        <v>0</v>
      </c>
      <c r="AK770" s="93">
        <v>0</v>
      </c>
      <c r="AL770" s="93">
        <v>0</v>
      </c>
      <c r="AM770" s="93">
        <v>0</v>
      </c>
      <c r="AN770" s="93">
        <v>0</v>
      </c>
      <c r="AO770" s="93">
        <v>0</v>
      </c>
      <c r="AP770" s="93">
        <v>0</v>
      </c>
      <c r="AQ770" s="93">
        <v>0</v>
      </c>
      <c r="AR770" s="93">
        <v>0</v>
      </c>
      <c r="AS770" s="93">
        <v>0</v>
      </c>
      <c r="AT770" s="93">
        <v>0</v>
      </c>
      <c r="AU770" s="9">
        <v>0</v>
      </c>
      <c r="AV770" s="637"/>
    </row>
    <row r="771" spans="1:48" ht="18" customHeight="1">
      <c r="A771" s="582"/>
      <c r="B771" s="536"/>
      <c r="C771" s="654"/>
      <c r="D771" s="615"/>
      <c r="E771" s="618"/>
      <c r="F771" s="538" t="s">
        <v>39</v>
      </c>
      <c r="G771" s="538" t="s">
        <v>21</v>
      </c>
      <c r="H771" s="538" t="s">
        <v>375</v>
      </c>
      <c r="I771" s="538" t="s">
        <v>366</v>
      </c>
      <c r="J771" s="533"/>
      <c r="K771" s="533"/>
      <c r="L771" s="609"/>
      <c r="M771" s="564"/>
      <c r="N771" s="9">
        <v>0</v>
      </c>
      <c r="O771" s="9">
        <v>0</v>
      </c>
      <c r="P771" s="9">
        <v>0</v>
      </c>
      <c r="Q771" s="9">
        <v>0</v>
      </c>
      <c r="R771" s="307">
        <v>0</v>
      </c>
      <c r="S771" s="9">
        <v>0</v>
      </c>
      <c r="T771" s="9">
        <v>0</v>
      </c>
      <c r="U771" s="9">
        <f>SUM(N771:T771)</f>
        <v>0</v>
      </c>
      <c r="V771" s="204" t="s">
        <v>50</v>
      </c>
      <c r="W771" s="93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9">
        <v>0</v>
      </c>
      <c r="AH771" s="9">
        <v>0</v>
      </c>
      <c r="AI771" s="9">
        <v>0</v>
      </c>
      <c r="AJ771" s="9">
        <v>0</v>
      </c>
      <c r="AK771" s="93">
        <v>0</v>
      </c>
      <c r="AL771" s="93">
        <v>0</v>
      </c>
      <c r="AM771" s="93">
        <v>0</v>
      </c>
      <c r="AN771" s="93">
        <v>0</v>
      </c>
      <c r="AO771" s="93">
        <v>0</v>
      </c>
      <c r="AP771" s="93">
        <v>0</v>
      </c>
      <c r="AQ771" s="93">
        <v>0</v>
      </c>
      <c r="AR771" s="93">
        <v>0</v>
      </c>
      <c r="AS771" s="93">
        <v>0</v>
      </c>
      <c r="AT771" s="93">
        <v>0</v>
      </c>
      <c r="AU771" s="9">
        <v>0</v>
      </c>
      <c r="AV771" s="637"/>
    </row>
    <row r="772" spans="1:48">
      <c r="A772" s="582"/>
      <c r="B772" s="536"/>
      <c r="C772" s="654"/>
      <c r="D772" s="615"/>
      <c r="E772" s="618"/>
      <c r="F772" s="539"/>
      <c r="G772" s="539"/>
      <c r="H772" s="539"/>
      <c r="I772" s="539"/>
      <c r="J772" s="533"/>
      <c r="K772" s="533"/>
      <c r="L772" s="609"/>
      <c r="M772" s="564"/>
      <c r="N772" s="9">
        <v>0</v>
      </c>
      <c r="O772" s="9">
        <v>0</v>
      </c>
      <c r="P772" s="9">
        <v>0</v>
      </c>
      <c r="Q772" s="9">
        <v>0</v>
      </c>
      <c r="R772" s="307">
        <v>0</v>
      </c>
      <c r="S772" s="9">
        <v>0</v>
      </c>
      <c r="T772" s="9">
        <v>0</v>
      </c>
      <c r="U772" s="9">
        <f t="shared" si="379"/>
        <v>0</v>
      </c>
      <c r="V772" s="204" t="s">
        <v>51</v>
      </c>
      <c r="W772" s="93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9">
        <v>0</v>
      </c>
      <c r="AH772" s="9">
        <v>0</v>
      </c>
      <c r="AI772" s="9">
        <v>0</v>
      </c>
      <c r="AJ772" s="9">
        <v>0</v>
      </c>
      <c r="AK772" s="93">
        <v>0</v>
      </c>
      <c r="AL772" s="93">
        <v>0</v>
      </c>
      <c r="AM772" s="93">
        <v>0</v>
      </c>
      <c r="AN772" s="93">
        <v>0</v>
      </c>
      <c r="AO772" s="93">
        <v>0</v>
      </c>
      <c r="AP772" s="93">
        <v>0</v>
      </c>
      <c r="AQ772" s="93">
        <v>0</v>
      </c>
      <c r="AR772" s="93">
        <v>0</v>
      </c>
      <c r="AS772" s="93">
        <v>0</v>
      </c>
      <c r="AT772" s="93">
        <v>0</v>
      </c>
      <c r="AU772" s="9">
        <v>0</v>
      </c>
      <c r="AV772" s="637"/>
    </row>
    <row r="773" spans="1:48" ht="15.75" customHeight="1">
      <c r="A773" s="582"/>
      <c r="B773" s="536"/>
      <c r="C773" s="654"/>
      <c r="D773" s="615"/>
      <c r="E773" s="618"/>
      <c r="F773" s="539"/>
      <c r="G773" s="539"/>
      <c r="H773" s="539"/>
      <c r="I773" s="539"/>
      <c r="J773" s="533"/>
      <c r="K773" s="533"/>
      <c r="L773" s="609"/>
      <c r="M773" s="564"/>
      <c r="N773" s="85">
        <v>0</v>
      </c>
      <c r="O773" s="85">
        <v>0</v>
      </c>
      <c r="P773" s="85">
        <v>0</v>
      </c>
      <c r="Q773" s="85">
        <v>0</v>
      </c>
      <c r="R773" s="317">
        <v>0</v>
      </c>
      <c r="S773" s="85">
        <v>0</v>
      </c>
      <c r="T773" s="85">
        <v>0</v>
      </c>
      <c r="U773" s="9">
        <f t="shared" si="379"/>
        <v>0</v>
      </c>
      <c r="V773" s="204" t="s">
        <v>52</v>
      </c>
      <c r="W773" s="191">
        <v>0</v>
      </c>
      <c r="X773" s="85">
        <v>0</v>
      </c>
      <c r="Y773" s="85">
        <v>0</v>
      </c>
      <c r="Z773" s="85">
        <v>0</v>
      </c>
      <c r="AA773" s="85">
        <v>0</v>
      </c>
      <c r="AB773" s="85">
        <v>0</v>
      </c>
      <c r="AC773" s="85">
        <v>0</v>
      </c>
      <c r="AD773" s="85">
        <v>0</v>
      </c>
      <c r="AE773" s="85">
        <v>0</v>
      </c>
      <c r="AF773" s="85">
        <v>0</v>
      </c>
      <c r="AG773" s="85">
        <v>0</v>
      </c>
      <c r="AH773" s="85">
        <v>0</v>
      </c>
      <c r="AI773" s="85">
        <v>0</v>
      </c>
      <c r="AJ773" s="85">
        <v>0</v>
      </c>
      <c r="AK773" s="191">
        <v>0</v>
      </c>
      <c r="AL773" s="191">
        <v>0</v>
      </c>
      <c r="AM773" s="191">
        <v>0</v>
      </c>
      <c r="AN773" s="191">
        <v>0</v>
      </c>
      <c r="AO773" s="191">
        <v>0</v>
      </c>
      <c r="AP773" s="191">
        <v>0</v>
      </c>
      <c r="AQ773" s="191">
        <v>0</v>
      </c>
      <c r="AR773" s="191">
        <v>0</v>
      </c>
      <c r="AS773" s="191">
        <v>0</v>
      </c>
      <c r="AT773" s="191">
        <v>0</v>
      </c>
      <c r="AU773" s="85">
        <v>0</v>
      </c>
      <c r="AV773" s="638"/>
    </row>
    <row r="774" spans="1:48">
      <c r="A774" s="582"/>
      <c r="B774" s="537"/>
      <c r="C774" s="655"/>
      <c r="D774" s="616"/>
      <c r="E774" s="619"/>
      <c r="F774" s="540"/>
      <c r="G774" s="540"/>
      <c r="H774" s="540"/>
      <c r="I774" s="540"/>
      <c r="J774" s="534"/>
      <c r="K774" s="534"/>
      <c r="L774" s="610"/>
      <c r="M774" s="565"/>
      <c r="N774" s="87">
        <f>SUM(N769:N773)</f>
        <v>0</v>
      </c>
      <c r="O774" s="87">
        <f t="shared" ref="O774:T774" si="380">SUM(O769:O773)</f>
        <v>0</v>
      </c>
      <c r="P774" s="87">
        <f t="shared" si="380"/>
        <v>0</v>
      </c>
      <c r="Q774" s="185">
        <f t="shared" si="380"/>
        <v>2.4004400000000001</v>
      </c>
      <c r="R774" s="433">
        <f t="shared" si="380"/>
        <v>4462.3</v>
      </c>
      <c r="S774" s="185">
        <f t="shared" si="380"/>
        <v>0</v>
      </c>
      <c r="T774" s="185">
        <f t="shared" si="380"/>
        <v>0</v>
      </c>
      <c r="U774" s="185">
        <f t="shared" si="379"/>
        <v>4464.7004400000005</v>
      </c>
      <c r="V774" s="177" t="s">
        <v>11</v>
      </c>
      <c r="W774" s="200">
        <f t="shared" ref="W774:AU774" si="381">SUM(W769:W773)</f>
        <v>2400.44</v>
      </c>
      <c r="X774" s="201">
        <f t="shared" si="381"/>
        <v>0</v>
      </c>
      <c r="Y774" s="201">
        <f t="shared" si="381"/>
        <v>0</v>
      </c>
      <c r="Z774" s="201">
        <f t="shared" si="381"/>
        <v>0</v>
      </c>
      <c r="AA774" s="201">
        <f t="shared" si="381"/>
        <v>0</v>
      </c>
      <c r="AB774" s="201">
        <f t="shared" si="381"/>
        <v>0</v>
      </c>
      <c r="AC774" s="201">
        <f t="shared" si="381"/>
        <v>0</v>
      </c>
      <c r="AD774" s="201">
        <f t="shared" si="381"/>
        <v>0</v>
      </c>
      <c r="AE774" s="201">
        <f t="shared" si="381"/>
        <v>0</v>
      </c>
      <c r="AF774" s="201">
        <f t="shared" si="381"/>
        <v>0</v>
      </c>
      <c r="AG774" s="201">
        <f t="shared" si="381"/>
        <v>0</v>
      </c>
      <c r="AH774" s="201">
        <f t="shared" si="381"/>
        <v>0</v>
      </c>
      <c r="AI774" s="201">
        <f t="shared" si="381"/>
        <v>0</v>
      </c>
      <c r="AJ774" s="201">
        <f t="shared" si="381"/>
        <v>0</v>
      </c>
      <c r="AK774" s="200">
        <f t="shared" si="381"/>
        <v>0</v>
      </c>
      <c r="AL774" s="200">
        <f t="shared" si="381"/>
        <v>0</v>
      </c>
      <c r="AM774" s="200">
        <f t="shared" si="381"/>
        <v>0</v>
      </c>
      <c r="AN774" s="200">
        <f t="shared" si="381"/>
        <v>0</v>
      </c>
      <c r="AO774" s="200">
        <f t="shared" si="381"/>
        <v>0</v>
      </c>
      <c r="AP774" s="200">
        <f t="shared" si="381"/>
        <v>0</v>
      </c>
      <c r="AQ774" s="200">
        <f t="shared" si="381"/>
        <v>0</v>
      </c>
      <c r="AR774" s="200">
        <f t="shared" si="381"/>
        <v>0</v>
      </c>
      <c r="AS774" s="200">
        <f t="shared" si="381"/>
        <v>0</v>
      </c>
      <c r="AT774" s="200">
        <f t="shared" si="381"/>
        <v>0</v>
      </c>
      <c r="AU774" s="201">
        <f t="shared" si="381"/>
        <v>0</v>
      </c>
      <c r="AV774" s="332"/>
    </row>
    <row r="775" spans="1:48" ht="15.75" customHeight="1">
      <c r="A775" s="582"/>
      <c r="B775" s="587" t="s">
        <v>759</v>
      </c>
      <c r="C775" s="653" t="s">
        <v>760</v>
      </c>
      <c r="D775" s="576" t="s">
        <v>662</v>
      </c>
      <c r="E775" s="569" t="s">
        <v>761</v>
      </c>
      <c r="F775" s="6"/>
      <c r="G775" s="6" t="s">
        <v>20</v>
      </c>
      <c r="H775" s="6" t="s">
        <v>303</v>
      </c>
      <c r="I775" s="6" t="s">
        <v>58</v>
      </c>
      <c r="J775" s="560">
        <v>2022</v>
      </c>
      <c r="K775" s="560">
        <v>2023</v>
      </c>
      <c r="L775" s="563">
        <v>13.855</v>
      </c>
      <c r="M775" s="563">
        <f>Q780+R780+S780+T780</f>
        <v>11054.174270000001</v>
      </c>
      <c r="N775" s="9">
        <v>0</v>
      </c>
      <c r="O775" s="9">
        <v>0</v>
      </c>
      <c r="P775" s="9">
        <v>0</v>
      </c>
      <c r="Q775" s="9">
        <v>2.8042699999999998</v>
      </c>
      <c r="R775" s="307">
        <v>11051.37</v>
      </c>
      <c r="S775" s="9">
        <v>0</v>
      </c>
      <c r="T775" s="9">
        <v>0</v>
      </c>
      <c r="U775" s="9">
        <f>SUM(N775:T775)</f>
        <v>11054.174270000001</v>
      </c>
      <c r="V775" s="204" t="s">
        <v>3</v>
      </c>
      <c r="W775" s="93">
        <v>2804.27</v>
      </c>
      <c r="X775" s="9">
        <v>0</v>
      </c>
      <c r="Y775" s="9">
        <v>0</v>
      </c>
      <c r="Z775" s="9">
        <v>0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9">
        <v>0</v>
      </c>
      <c r="AH775" s="9">
        <v>0</v>
      </c>
      <c r="AI775" s="9">
        <v>0</v>
      </c>
      <c r="AJ775" s="9">
        <v>0</v>
      </c>
      <c r="AK775" s="93">
        <v>0</v>
      </c>
      <c r="AL775" s="93">
        <v>0</v>
      </c>
      <c r="AM775" s="93">
        <v>0</v>
      </c>
      <c r="AN775" s="93">
        <v>0</v>
      </c>
      <c r="AO775" s="93">
        <v>0</v>
      </c>
      <c r="AP775" s="93">
        <v>0</v>
      </c>
      <c r="AQ775" s="93">
        <v>0</v>
      </c>
      <c r="AR775" s="93">
        <v>0</v>
      </c>
      <c r="AS775" s="93">
        <v>0</v>
      </c>
      <c r="AT775" s="93">
        <v>0</v>
      </c>
      <c r="AU775" s="9">
        <v>0</v>
      </c>
      <c r="AV775" s="636" t="s">
        <v>1004</v>
      </c>
    </row>
    <row r="776" spans="1:48" ht="20.25" customHeight="1">
      <c r="A776" s="582"/>
      <c r="B776" s="588"/>
      <c r="C776" s="654"/>
      <c r="D776" s="577"/>
      <c r="E776" s="570"/>
      <c r="F776" s="96" t="s">
        <v>19</v>
      </c>
      <c r="G776" s="96" t="s">
        <v>22</v>
      </c>
      <c r="H776" s="96" t="s">
        <v>324</v>
      </c>
      <c r="I776" s="96" t="s">
        <v>324</v>
      </c>
      <c r="J776" s="561"/>
      <c r="K776" s="561"/>
      <c r="L776" s="564"/>
      <c r="M776" s="564"/>
      <c r="N776" s="83">
        <v>0</v>
      </c>
      <c r="O776" s="83">
        <v>0</v>
      </c>
      <c r="P776" s="83">
        <v>0</v>
      </c>
      <c r="Q776" s="83">
        <v>0</v>
      </c>
      <c r="R776" s="124">
        <v>0</v>
      </c>
      <c r="S776" s="83">
        <v>0</v>
      </c>
      <c r="T776" s="83">
        <v>0</v>
      </c>
      <c r="U776" s="83">
        <f t="shared" ref="U776:U780" si="382">SUM(N776:T776)</f>
        <v>0</v>
      </c>
      <c r="V776" s="171" t="s">
        <v>8</v>
      </c>
      <c r="W776" s="192">
        <v>0</v>
      </c>
      <c r="X776" s="83">
        <v>0</v>
      </c>
      <c r="Y776" s="83">
        <v>0</v>
      </c>
      <c r="Z776" s="83">
        <v>0</v>
      </c>
      <c r="AA776" s="83">
        <v>0</v>
      </c>
      <c r="AB776" s="83">
        <v>0</v>
      </c>
      <c r="AC776" s="83">
        <v>0</v>
      </c>
      <c r="AD776" s="83">
        <v>0</v>
      </c>
      <c r="AE776" s="83">
        <v>0</v>
      </c>
      <c r="AF776" s="83">
        <v>0</v>
      </c>
      <c r="AG776" s="83">
        <v>0</v>
      </c>
      <c r="AH776" s="83">
        <v>0</v>
      </c>
      <c r="AI776" s="83">
        <v>0</v>
      </c>
      <c r="AJ776" s="83">
        <v>0</v>
      </c>
      <c r="AK776" s="192">
        <v>0</v>
      </c>
      <c r="AL776" s="192">
        <v>0</v>
      </c>
      <c r="AM776" s="192">
        <v>0</v>
      </c>
      <c r="AN776" s="192">
        <v>0</v>
      </c>
      <c r="AO776" s="192">
        <v>0</v>
      </c>
      <c r="AP776" s="192">
        <v>0</v>
      </c>
      <c r="AQ776" s="192">
        <v>0</v>
      </c>
      <c r="AR776" s="192">
        <v>0</v>
      </c>
      <c r="AS776" s="192">
        <v>0</v>
      </c>
      <c r="AT776" s="192">
        <v>0</v>
      </c>
      <c r="AU776" s="83">
        <v>0</v>
      </c>
      <c r="AV776" s="637"/>
    </row>
    <row r="777" spans="1:48" ht="18.75" customHeight="1">
      <c r="A777" s="582"/>
      <c r="B777" s="588"/>
      <c r="C777" s="654"/>
      <c r="D777" s="577"/>
      <c r="E777" s="570"/>
      <c r="F777" s="566" t="s">
        <v>39</v>
      </c>
      <c r="G777" s="566" t="s">
        <v>21</v>
      </c>
      <c r="H777" s="566" t="s">
        <v>375</v>
      </c>
      <c r="I777" s="566" t="s">
        <v>366</v>
      </c>
      <c r="J777" s="561"/>
      <c r="K777" s="561"/>
      <c r="L777" s="564"/>
      <c r="M777" s="564"/>
      <c r="N777" s="83">
        <v>0</v>
      </c>
      <c r="O777" s="83">
        <v>0</v>
      </c>
      <c r="P777" s="83">
        <v>0</v>
      </c>
      <c r="Q777" s="83">
        <v>0</v>
      </c>
      <c r="R777" s="124">
        <v>0</v>
      </c>
      <c r="S777" s="83">
        <v>0</v>
      </c>
      <c r="T777" s="83">
        <v>0</v>
      </c>
      <c r="U777" s="83">
        <f>SUM(N777:T777)</f>
        <v>0</v>
      </c>
      <c r="V777" s="170" t="s">
        <v>50</v>
      </c>
      <c r="W777" s="192">
        <v>0</v>
      </c>
      <c r="X777" s="83">
        <v>0</v>
      </c>
      <c r="Y777" s="83">
        <v>0</v>
      </c>
      <c r="Z777" s="83">
        <v>0</v>
      </c>
      <c r="AA777" s="83">
        <v>0</v>
      </c>
      <c r="AB777" s="83">
        <v>0</v>
      </c>
      <c r="AC777" s="83">
        <v>0</v>
      </c>
      <c r="AD777" s="83">
        <v>0</v>
      </c>
      <c r="AE777" s="83">
        <v>0</v>
      </c>
      <c r="AF777" s="83">
        <v>0</v>
      </c>
      <c r="AG777" s="83">
        <v>0</v>
      </c>
      <c r="AH777" s="83">
        <v>0</v>
      </c>
      <c r="AI777" s="83">
        <v>0</v>
      </c>
      <c r="AJ777" s="83">
        <v>0</v>
      </c>
      <c r="AK777" s="192">
        <v>0</v>
      </c>
      <c r="AL777" s="192">
        <v>0</v>
      </c>
      <c r="AM777" s="192">
        <v>0</v>
      </c>
      <c r="AN777" s="192">
        <v>0</v>
      </c>
      <c r="AO777" s="192">
        <v>0</v>
      </c>
      <c r="AP777" s="192">
        <v>0</v>
      </c>
      <c r="AQ777" s="192">
        <v>0</v>
      </c>
      <c r="AR777" s="192">
        <v>0</v>
      </c>
      <c r="AS777" s="192">
        <v>0</v>
      </c>
      <c r="AT777" s="192">
        <v>0</v>
      </c>
      <c r="AU777" s="83">
        <v>0</v>
      </c>
      <c r="AV777" s="637"/>
    </row>
    <row r="778" spans="1:48">
      <c r="A778" s="582"/>
      <c r="B778" s="588"/>
      <c r="C778" s="654"/>
      <c r="D778" s="577"/>
      <c r="E778" s="570"/>
      <c r="F778" s="567"/>
      <c r="G778" s="567"/>
      <c r="H778" s="567"/>
      <c r="I778" s="567"/>
      <c r="J778" s="561"/>
      <c r="K778" s="561"/>
      <c r="L778" s="564"/>
      <c r="M778" s="564"/>
      <c r="N778" s="83">
        <v>0</v>
      </c>
      <c r="O778" s="83">
        <v>0</v>
      </c>
      <c r="P778" s="83">
        <v>0</v>
      </c>
      <c r="Q778" s="83">
        <v>0</v>
      </c>
      <c r="R778" s="124">
        <v>0</v>
      </c>
      <c r="S778" s="83">
        <v>0</v>
      </c>
      <c r="T778" s="83">
        <v>0</v>
      </c>
      <c r="U778" s="83">
        <f t="shared" si="382"/>
        <v>0</v>
      </c>
      <c r="V778" s="170" t="s">
        <v>51</v>
      </c>
      <c r="W778" s="192">
        <v>0</v>
      </c>
      <c r="X778" s="83">
        <v>0</v>
      </c>
      <c r="Y778" s="83">
        <v>0</v>
      </c>
      <c r="Z778" s="83">
        <v>0</v>
      </c>
      <c r="AA778" s="83">
        <v>0</v>
      </c>
      <c r="AB778" s="83">
        <v>0</v>
      </c>
      <c r="AC778" s="83">
        <v>0</v>
      </c>
      <c r="AD778" s="83">
        <v>0</v>
      </c>
      <c r="AE778" s="83">
        <v>0</v>
      </c>
      <c r="AF778" s="83">
        <v>0</v>
      </c>
      <c r="AG778" s="83">
        <v>0</v>
      </c>
      <c r="AH778" s="83">
        <v>0</v>
      </c>
      <c r="AI778" s="83">
        <v>0</v>
      </c>
      <c r="AJ778" s="83">
        <v>0</v>
      </c>
      <c r="AK778" s="192">
        <v>0</v>
      </c>
      <c r="AL778" s="192">
        <v>0</v>
      </c>
      <c r="AM778" s="192">
        <v>0</v>
      </c>
      <c r="AN778" s="192">
        <v>0</v>
      </c>
      <c r="AO778" s="192">
        <v>0</v>
      </c>
      <c r="AP778" s="192">
        <v>0</v>
      </c>
      <c r="AQ778" s="192">
        <v>0</v>
      </c>
      <c r="AR778" s="192">
        <v>0</v>
      </c>
      <c r="AS778" s="192">
        <v>0</v>
      </c>
      <c r="AT778" s="192">
        <v>0</v>
      </c>
      <c r="AU778" s="83">
        <v>0</v>
      </c>
      <c r="AV778" s="637"/>
    </row>
    <row r="779" spans="1:48">
      <c r="A779" s="582"/>
      <c r="B779" s="588"/>
      <c r="C779" s="654"/>
      <c r="D779" s="577"/>
      <c r="E779" s="570"/>
      <c r="F779" s="567"/>
      <c r="G779" s="567"/>
      <c r="H779" s="567"/>
      <c r="I779" s="567"/>
      <c r="J779" s="561"/>
      <c r="K779" s="561"/>
      <c r="L779" s="564"/>
      <c r="M779" s="564"/>
      <c r="N779" s="86">
        <v>0</v>
      </c>
      <c r="O779" s="86">
        <v>0</v>
      </c>
      <c r="P779" s="86">
        <v>0</v>
      </c>
      <c r="Q779" s="86">
        <v>0</v>
      </c>
      <c r="R779" s="123">
        <v>0</v>
      </c>
      <c r="S779" s="86">
        <v>0</v>
      </c>
      <c r="T779" s="86">
        <v>0</v>
      </c>
      <c r="U779" s="83">
        <f t="shared" si="382"/>
        <v>0</v>
      </c>
      <c r="V779" s="170" t="s">
        <v>52</v>
      </c>
      <c r="W779" s="207">
        <v>0</v>
      </c>
      <c r="X779" s="86">
        <v>0</v>
      </c>
      <c r="Y779" s="86">
        <v>0</v>
      </c>
      <c r="Z779" s="86">
        <v>0</v>
      </c>
      <c r="AA779" s="86">
        <v>0</v>
      </c>
      <c r="AB779" s="86">
        <v>0</v>
      </c>
      <c r="AC779" s="86">
        <v>0</v>
      </c>
      <c r="AD779" s="86">
        <v>0</v>
      </c>
      <c r="AE779" s="86">
        <v>0</v>
      </c>
      <c r="AF779" s="86">
        <v>0</v>
      </c>
      <c r="AG779" s="86">
        <v>0</v>
      </c>
      <c r="AH779" s="86">
        <v>0</v>
      </c>
      <c r="AI779" s="86">
        <v>0</v>
      </c>
      <c r="AJ779" s="86">
        <v>0</v>
      </c>
      <c r="AK779" s="207">
        <v>0</v>
      </c>
      <c r="AL779" s="207">
        <v>0</v>
      </c>
      <c r="AM779" s="207">
        <v>0</v>
      </c>
      <c r="AN779" s="207">
        <v>0</v>
      </c>
      <c r="AO779" s="207">
        <v>0</v>
      </c>
      <c r="AP779" s="207">
        <v>0</v>
      </c>
      <c r="AQ779" s="207">
        <v>0</v>
      </c>
      <c r="AR779" s="207">
        <v>0</v>
      </c>
      <c r="AS779" s="207">
        <v>0</v>
      </c>
      <c r="AT779" s="207">
        <v>0</v>
      </c>
      <c r="AU779" s="86">
        <v>0</v>
      </c>
      <c r="AV779" s="638"/>
    </row>
    <row r="780" spans="1:48">
      <c r="A780" s="583"/>
      <c r="B780" s="589"/>
      <c r="C780" s="655"/>
      <c r="D780" s="578"/>
      <c r="E780" s="571"/>
      <c r="F780" s="568"/>
      <c r="G780" s="568"/>
      <c r="H780" s="568"/>
      <c r="I780" s="568"/>
      <c r="J780" s="562"/>
      <c r="K780" s="562"/>
      <c r="L780" s="565"/>
      <c r="M780" s="565"/>
      <c r="N780" s="88">
        <f>SUM(N775:N779)</f>
        <v>0</v>
      </c>
      <c r="O780" s="88">
        <f t="shared" ref="O780:T780" si="383">SUM(O775:O779)</f>
        <v>0</v>
      </c>
      <c r="P780" s="88">
        <f t="shared" si="383"/>
        <v>0</v>
      </c>
      <c r="Q780" s="185">
        <f t="shared" si="383"/>
        <v>2.8042699999999998</v>
      </c>
      <c r="R780" s="433">
        <f t="shared" si="383"/>
        <v>11051.37</v>
      </c>
      <c r="S780" s="185">
        <f t="shared" si="383"/>
        <v>0</v>
      </c>
      <c r="T780" s="185">
        <f t="shared" si="383"/>
        <v>0</v>
      </c>
      <c r="U780" s="185">
        <f t="shared" si="382"/>
        <v>11054.174270000001</v>
      </c>
      <c r="V780" s="177" t="s">
        <v>11</v>
      </c>
      <c r="W780" s="200">
        <f t="shared" ref="W780:AU780" si="384">SUM(W775:W779)</f>
        <v>2804.27</v>
      </c>
      <c r="X780" s="201">
        <f t="shared" si="384"/>
        <v>0</v>
      </c>
      <c r="Y780" s="201">
        <f t="shared" si="384"/>
        <v>0</v>
      </c>
      <c r="Z780" s="201">
        <f t="shared" si="384"/>
        <v>0</v>
      </c>
      <c r="AA780" s="201">
        <f t="shared" si="384"/>
        <v>0</v>
      </c>
      <c r="AB780" s="201">
        <f t="shared" si="384"/>
        <v>0</v>
      </c>
      <c r="AC780" s="201">
        <f t="shared" si="384"/>
        <v>0</v>
      </c>
      <c r="AD780" s="201">
        <f t="shared" si="384"/>
        <v>0</v>
      </c>
      <c r="AE780" s="201">
        <f t="shared" si="384"/>
        <v>0</v>
      </c>
      <c r="AF780" s="201">
        <f t="shared" si="384"/>
        <v>0</v>
      </c>
      <c r="AG780" s="201">
        <f t="shared" si="384"/>
        <v>0</v>
      </c>
      <c r="AH780" s="201">
        <f t="shared" si="384"/>
        <v>0</v>
      </c>
      <c r="AI780" s="201">
        <f t="shared" si="384"/>
        <v>0</v>
      </c>
      <c r="AJ780" s="201">
        <f t="shared" si="384"/>
        <v>0</v>
      </c>
      <c r="AK780" s="200">
        <f t="shared" si="384"/>
        <v>0</v>
      </c>
      <c r="AL780" s="200">
        <f t="shared" si="384"/>
        <v>0</v>
      </c>
      <c r="AM780" s="200">
        <f t="shared" si="384"/>
        <v>0</v>
      </c>
      <c r="AN780" s="200">
        <f t="shared" si="384"/>
        <v>0</v>
      </c>
      <c r="AO780" s="200">
        <f t="shared" si="384"/>
        <v>0</v>
      </c>
      <c r="AP780" s="200">
        <f t="shared" si="384"/>
        <v>0</v>
      </c>
      <c r="AQ780" s="200">
        <f t="shared" si="384"/>
        <v>0</v>
      </c>
      <c r="AR780" s="200">
        <f t="shared" si="384"/>
        <v>0</v>
      </c>
      <c r="AS780" s="200">
        <f t="shared" si="384"/>
        <v>0</v>
      </c>
      <c r="AT780" s="200">
        <f t="shared" si="384"/>
        <v>0</v>
      </c>
      <c r="AU780" s="201">
        <f t="shared" si="384"/>
        <v>0</v>
      </c>
      <c r="AV780" s="332"/>
    </row>
    <row r="781" spans="1:48" ht="19.5" hidden="1" customHeight="1">
      <c r="A781" s="556" t="s">
        <v>643</v>
      </c>
      <c r="B781" s="557"/>
      <c r="C781" s="557"/>
      <c r="D781" s="557"/>
      <c r="E781" s="557"/>
      <c r="F781" s="557"/>
      <c r="G781" s="557"/>
      <c r="H781" s="557"/>
      <c r="I781" s="557"/>
      <c r="J781" s="557"/>
      <c r="K781" s="557"/>
      <c r="L781" s="557"/>
      <c r="M781" s="557"/>
      <c r="N781" s="557"/>
      <c r="O781" s="557"/>
      <c r="P781" s="557"/>
      <c r="Q781" s="557"/>
      <c r="R781" s="557"/>
      <c r="S781" s="557"/>
      <c r="T781" s="557"/>
      <c r="U781" s="557"/>
      <c r="V781" s="557"/>
      <c r="W781" s="558"/>
      <c r="X781" s="558"/>
      <c r="Y781" s="558"/>
      <c r="Z781" s="558"/>
      <c r="AA781" s="558"/>
      <c r="AB781" s="558"/>
      <c r="AC781" s="558"/>
      <c r="AD781" s="558"/>
      <c r="AE781" s="558"/>
      <c r="AF781" s="558"/>
      <c r="AG781" s="558"/>
      <c r="AH781" s="558"/>
      <c r="AI781" s="558"/>
      <c r="AJ781" s="558"/>
      <c r="AK781" s="558"/>
      <c r="AL781" s="558"/>
      <c r="AM781" s="558"/>
      <c r="AN781" s="558"/>
      <c r="AO781" s="558"/>
      <c r="AP781" s="558"/>
      <c r="AQ781" s="558"/>
      <c r="AR781" s="558"/>
      <c r="AS781" s="558"/>
      <c r="AT781" s="558"/>
      <c r="AU781" s="558"/>
      <c r="AV781" s="559"/>
    </row>
    <row r="782" spans="1:48" ht="15.75" customHeight="1">
      <c r="A782" s="584" t="s">
        <v>54</v>
      </c>
      <c r="B782" s="587" t="s">
        <v>762</v>
      </c>
      <c r="C782" s="653" t="s">
        <v>763</v>
      </c>
      <c r="D782" s="576" t="s">
        <v>662</v>
      </c>
      <c r="E782" s="569" t="s">
        <v>683</v>
      </c>
      <c r="F782" s="6" t="s">
        <v>18</v>
      </c>
      <c r="G782" s="6" t="s">
        <v>20</v>
      </c>
      <c r="H782" s="6" t="s">
        <v>303</v>
      </c>
      <c r="I782" s="6" t="s">
        <v>724</v>
      </c>
      <c r="J782" s="560">
        <v>2023</v>
      </c>
      <c r="K782" s="560">
        <v>2025</v>
      </c>
      <c r="L782" s="563">
        <v>15.35</v>
      </c>
      <c r="M782" s="563">
        <f>Q787+R787+S787+T787</f>
        <v>0.73947499999999988</v>
      </c>
      <c r="N782" s="9">
        <v>0</v>
      </c>
      <c r="O782" s="9">
        <v>0</v>
      </c>
      <c r="P782" s="9">
        <v>0</v>
      </c>
      <c r="Q782" s="9">
        <v>0</v>
      </c>
      <c r="R782" s="307">
        <v>0.73799999999999999</v>
      </c>
      <c r="S782" s="9">
        <v>7.3750000000000009E-4</v>
      </c>
      <c r="T782" s="9">
        <v>7.3750000000000009E-4</v>
      </c>
      <c r="U782" s="9">
        <f>SUM(N782:T782)</f>
        <v>0.73947499999999988</v>
      </c>
      <c r="V782" s="204" t="s">
        <v>3</v>
      </c>
      <c r="W782" s="93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3">
        <v>0</v>
      </c>
      <c r="AL782" s="93">
        <v>0</v>
      </c>
      <c r="AM782" s="93">
        <v>0</v>
      </c>
      <c r="AN782" s="93">
        <v>0</v>
      </c>
      <c r="AO782" s="93">
        <v>0</v>
      </c>
      <c r="AP782" s="93">
        <v>0</v>
      </c>
      <c r="AQ782" s="93">
        <v>0</v>
      </c>
      <c r="AR782" s="93">
        <v>0</v>
      </c>
      <c r="AS782" s="93">
        <v>0</v>
      </c>
      <c r="AT782" s="93">
        <v>0</v>
      </c>
      <c r="AU782" s="9">
        <v>0</v>
      </c>
      <c r="AV782" s="302"/>
    </row>
    <row r="783" spans="1:48" ht="15.75" customHeight="1">
      <c r="A783" s="585"/>
      <c r="B783" s="588"/>
      <c r="C783" s="654"/>
      <c r="D783" s="577"/>
      <c r="E783" s="570"/>
      <c r="F783" s="96" t="s">
        <v>19</v>
      </c>
      <c r="G783" s="96" t="s">
        <v>22</v>
      </c>
      <c r="H783" s="96" t="s">
        <v>764</v>
      </c>
      <c r="I783" s="96" t="s">
        <v>764</v>
      </c>
      <c r="J783" s="561"/>
      <c r="K783" s="561"/>
      <c r="L783" s="564"/>
      <c r="M783" s="564"/>
      <c r="N783" s="83">
        <v>0</v>
      </c>
      <c r="O783" s="83">
        <v>0</v>
      </c>
      <c r="P783" s="83">
        <v>0</v>
      </c>
      <c r="Q783" s="83">
        <v>0</v>
      </c>
      <c r="R783" s="124">
        <v>0</v>
      </c>
      <c r="S783" s="83">
        <v>0</v>
      </c>
      <c r="T783" s="83">
        <v>0</v>
      </c>
      <c r="U783" s="83">
        <f t="shared" ref="U783:U787" si="385">SUM(N783:T783)</f>
        <v>0</v>
      </c>
      <c r="V783" s="171" t="s">
        <v>8</v>
      </c>
      <c r="W783" s="192">
        <v>0</v>
      </c>
      <c r="X783" s="83">
        <v>0</v>
      </c>
      <c r="Y783" s="83">
        <v>0</v>
      </c>
      <c r="Z783" s="83">
        <v>0</v>
      </c>
      <c r="AA783" s="83">
        <v>0</v>
      </c>
      <c r="AB783" s="83">
        <v>0</v>
      </c>
      <c r="AC783" s="83">
        <v>0</v>
      </c>
      <c r="AD783" s="83">
        <v>0</v>
      </c>
      <c r="AE783" s="83">
        <v>0</v>
      </c>
      <c r="AF783" s="83">
        <v>0</v>
      </c>
      <c r="AG783" s="83">
        <v>0</v>
      </c>
      <c r="AH783" s="83">
        <v>0</v>
      </c>
      <c r="AI783" s="83">
        <v>0</v>
      </c>
      <c r="AJ783" s="83">
        <v>0</v>
      </c>
      <c r="AK783" s="192">
        <v>0</v>
      </c>
      <c r="AL783" s="192">
        <v>0</v>
      </c>
      <c r="AM783" s="192">
        <v>0</v>
      </c>
      <c r="AN783" s="192">
        <v>0</v>
      </c>
      <c r="AO783" s="192">
        <v>0</v>
      </c>
      <c r="AP783" s="192">
        <v>0</v>
      </c>
      <c r="AQ783" s="192">
        <v>0</v>
      </c>
      <c r="AR783" s="192">
        <v>0</v>
      </c>
      <c r="AS783" s="192">
        <v>0</v>
      </c>
      <c r="AT783" s="192">
        <v>0</v>
      </c>
      <c r="AU783" s="83">
        <v>0</v>
      </c>
      <c r="AV783" s="302"/>
    </row>
    <row r="784" spans="1:48" ht="15.75" customHeight="1">
      <c r="A784" s="585"/>
      <c r="B784" s="588"/>
      <c r="C784" s="654"/>
      <c r="D784" s="577"/>
      <c r="E784" s="570"/>
      <c r="F784" s="566" t="s">
        <v>39</v>
      </c>
      <c r="G784" s="566" t="s">
        <v>21</v>
      </c>
      <c r="H784" s="566" t="s">
        <v>375</v>
      </c>
      <c r="I784" s="566" t="s">
        <v>366</v>
      </c>
      <c r="J784" s="561"/>
      <c r="K784" s="561"/>
      <c r="L784" s="564"/>
      <c r="M784" s="564"/>
      <c r="N784" s="83">
        <v>0</v>
      </c>
      <c r="O784" s="83">
        <v>0</v>
      </c>
      <c r="P784" s="83">
        <v>0</v>
      </c>
      <c r="Q784" s="83">
        <v>0</v>
      </c>
      <c r="R784" s="124">
        <v>0</v>
      </c>
      <c r="S784" s="83">
        <v>0</v>
      </c>
      <c r="T784" s="83">
        <v>0</v>
      </c>
      <c r="U784" s="83">
        <f>SUM(N784:T784)</f>
        <v>0</v>
      </c>
      <c r="V784" s="170" t="s">
        <v>50</v>
      </c>
      <c r="W784" s="192">
        <v>0</v>
      </c>
      <c r="X784" s="83">
        <v>0</v>
      </c>
      <c r="Y784" s="83">
        <v>0</v>
      </c>
      <c r="Z784" s="83">
        <v>0</v>
      </c>
      <c r="AA784" s="83">
        <v>0</v>
      </c>
      <c r="AB784" s="83">
        <v>0</v>
      </c>
      <c r="AC784" s="83">
        <v>0</v>
      </c>
      <c r="AD784" s="83">
        <v>0</v>
      </c>
      <c r="AE784" s="83">
        <v>0</v>
      </c>
      <c r="AF784" s="83">
        <v>0</v>
      </c>
      <c r="AG784" s="83">
        <v>0</v>
      </c>
      <c r="AH784" s="83">
        <v>0</v>
      </c>
      <c r="AI784" s="83">
        <v>0</v>
      </c>
      <c r="AJ784" s="83">
        <v>0</v>
      </c>
      <c r="AK784" s="192">
        <v>0</v>
      </c>
      <c r="AL784" s="192">
        <v>0</v>
      </c>
      <c r="AM784" s="192">
        <v>0</v>
      </c>
      <c r="AN784" s="192">
        <v>0</v>
      </c>
      <c r="AO784" s="192">
        <v>0</v>
      </c>
      <c r="AP784" s="192">
        <v>0</v>
      </c>
      <c r="AQ784" s="192">
        <v>0</v>
      </c>
      <c r="AR784" s="192">
        <v>0</v>
      </c>
      <c r="AS784" s="192">
        <v>0</v>
      </c>
      <c r="AT784" s="192">
        <v>0</v>
      </c>
      <c r="AU784" s="83">
        <v>0</v>
      </c>
      <c r="AV784" s="302"/>
    </row>
    <row r="785" spans="1:48" ht="15.75" customHeight="1">
      <c r="A785" s="585"/>
      <c r="B785" s="588"/>
      <c r="C785" s="654"/>
      <c r="D785" s="577"/>
      <c r="E785" s="570"/>
      <c r="F785" s="567"/>
      <c r="G785" s="567"/>
      <c r="H785" s="567"/>
      <c r="I785" s="567"/>
      <c r="J785" s="561"/>
      <c r="K785" s="561"/>
      <c r="L785" s="564"/>
      <c r="M785" s="564"/>
      <c r="N785" s="83">
        <v>0</v>
      </c>
      <c r="O785" s="83">
        <v>0</v>
      </c>
      <c r="P785" s="83">
        <v>0</v>
      </c>
      <c r="Q785" s="83">
        <v>0</v>
      </c>
      <c r="R785" s="124">
        <v>0</v>
      </c>
      <c r="S785" s="83">
        <v>0</v>
      </c>
      <c r="T785" s="83">
        <v>0</v>
      </c>
      <c r="U785" s="83">
        <f t="shared" si="385"/>
        <v>0</v>
      </c>
      <c r="V785" s="170" t="s">
        <v>51</v>
      </c>
      <c r="W785" s="192">
        <v>0</v>
      </c>
      <c r="X785" s="83">
        <v>0</v>
      </c>
      <c r="Y785" s="83">
        <v>0</v>
      </c>
      <c r="Z785" s="83">
        <v>0</v>
      </c>
      <c r="AA785" s="83">
        <v>0</v>
      </c>
      <c r="AB785" s="83">
        <v>0</v>
      </c>
      <c r="AC785" s="83">
        <v>0</v>
      </c>
      <c r="AD785" s="83">
        <v>0</v>
      </c>
      <c r="AE785" s="83">
        <v>0</v>
      </c>
      <c r="AF785" s="83">
        <v>0</v>
      </c>
      <c r="AG785" s="83">
        <v>0</v>
      </c>
      <c r="AH785" s="83">
        <v>0</v>
      </c>
      <c r="AI785" s="83">
        <v>0</v>
      </c>
      <c r="AJ785" s="83">
        <v>0</v>
      </c>
      <c r="AK785" s="192">
        <v>0</v>
      </c>
      <c r="AL785" s="192">
        <v>0</v>
      </c>
      <c r="AM785" s="192">
        <v>0</v>
      </c>
      <c r="AN785" s="192">
        <v>0</v>
      </c>
      <c r="AO785" s="192">
        <v>0</v>
      </c>
      <c r="AP785" s="192">
        <v>0</v>
      </c>
      <c r="AQ785" s="192">
        <v>0</v>
      </c>
      <c r="AR785" s="192">
        <v>0</v>
      </c>
      <c r="AS785" s="192">
        <v>0</v>
      </c>
      <c r="AT785" s="192">
        <v>0</v>
      </c>
      <c r="AU785" s="83">
        <v>0</v>
      </c>
      <c r="AV785" s="302"/>
    </row>
    <row r="786" spans="1:48">
      <c r="A786" s="585"/>
      <c r="B786" s="588"/>
      <c r="C786" s="654"/>
      <c r="D786" s="577"/>
      <c r="E786" s="570"/>
      <c r="F786" s="567"/>
      <c r="G786" s="567"/>
      <c r="H786" s="567"/>
      <c r="I786" s="567"/>
      <c r="J786" s="561"/>
      <c r="K786" s="561"/>
      <c r="L786" s="564"/>
      <c r="M786" s="564"/>
      <c r="N786" s="86">
        <v>0</v>
      </c>
      <c r="O786" s="86">
        <v>0</v>
      </c>
      <c r="P786" s="86">
        <v>0</v>
      </c>
      <c r="Q786" s="86">
        <v>0</v>
      </c>
      <c r="R786" s="123">
        <v>0</v>
      </c>
      <c r="S786" s="86">
        <v>0</v>
      </c>
      <c r="T786" s="86">
        <v>0</v>
      </c>
      <c r="U786" s="83">
        <f t="shared" si="385"/>
        <v>0</v>
      </c>
      <c r="V786" s="170" t="s">
        <v>52</v>
      </c>
      <c r="W786" s="207">
        <v>0</v>
      </c>
      <c r="X786" s="86">
        <v>0</v>
      </c>
      <c r="Y786" s="86">
        <v>0</v>
      </c>
      <c r="Z786" s="86">
        <v>0</v>
      </c>
      <c r="AA786" s="86">
        <v>0</v>
      </c>
      <c r="AB786" s="86">
        <v>0</v>
      </c>
      <c r="AC786" s="86">
        <v>0</v>
      </c>
      <c r="AD786" s="86">
        <v>0</v>
      </c>
      <c r="AE786" s="86">
        <v>0</v>
      </c>
      <c r="AF786" s="86">
        <v>0</v>
      </c>
      <c r="AG786" s="86">
        <v>0</v>
      </c>
      <c r="AH786" s="86">
        <v>0</v>
      </c>
      <c r="AI786" s="86">
        <v>0</v>
      </c>
      <c r="AJ786" s="86">
        <v>0</v>
      </c>
      <c r="AK786" s="207">
        <v>0</v>
      </c>
      <c r="AL786" s="207">
        <v>0</v>
      </c>
      <c r="AM786" s="207">
        <v>0</v>
      </c>
      <c r="AN786" s="207">
        <v>0</v>
      </c>
      <c r="AO786" s="207">
        <v>0</v>
      </c>
      <c r="AP786" s="207">
        <v>0</v>
      </c>
      <c r="AQ786" s="207">
        <v>0</v>
      </c>
      <c r="AR786" s="207">
        <v>0</v>
      </c>
      <c r="AS786" s="207">
        <v>0</v>
      </c>
      <c r="AT786" s="207">
        <v>0</v>
      </c>
      <c r="AU786" s="86">
        <v>0</v>
      </c>
      <c r="AV786" s="302"/>
    </row>
    <row r="787" spans="1:48">
      <c r="A787" s="586"/>
      <c r="B787" s="589"/>
      <c r="C787" s="655"/>
      <c r="D787" s="578"/>
      <c r="E787" s="571"/>
      <c r="F787" s="568"/>
      <c r="G787" s="568"/>
      <c r="H787" s="568"/>
      <c r="I787" s="568"/>
      <c r="J787" s="562"/>
      <c r="K787" s="562"/>
      <c r="L787" s="565"/>
      <c r="M787" s="565"/>
      <c r="N787" s="88">
        <f>SUM(N782:N786)</f>
        <v>0</v>
      </c>
      <c r="O787" s="88">
        <f t="shared" ref="O787:T787" si="386">SUM(O782:O786)</f>
        <v>0</v>
      </c>
      <c r="P787" s="88">
        <f t="shared" si="386"/>
        <v>0</v>
      </c>
      <c r="Q787" s="185">
        <f t="shared" si="386"/>
        <v>0</v>
      </c>
      <c r="R787" s="433">
        <f t="shared" si="386"/>
        <v>0.73799999999999999</v>
      </c>
      <c r="S787" s="185">
        <f t="shared" si="386"/>
        <v>7.3750000000000009E-4</v>
      </c>
      <c r="T787" s="185">
        <f t="shared" si="386"/>
        <v>7.3750000000000009E-4</v>
      </c>
      <c r="U787" s="185">
        <f t="shared" si="385"/>
        <v>0.73947499999999988</v>
      </c>
      <c r="V787" s="177" t="s">
        <v>11</v>
      </c>
      <c r="W787" s="200">
        <f t="shared" ref="W787:AU787" si="387">SUM(W782:W786)</f>
        <v>0</v>
      </c>
      <c r="X787" s="201">
        <f t="shared" si="387"/>
        <v>0</v>
      </c>
      <c r="Y787" s="201">
        <f t="shared" si="387"/>
        <v>0</v>
      </c>
      <c r="Z787" s="201">
        <f t="shared" si="387"/>
        <v>0</v>
      </c>
      <c r="AA787" s="201">
        <f t="shared" si="387"/>
        <v>0</v>
      </c>
      <c r="AB787" s="201">
        <f t="shared" si="387"/>
        <v>0</v>
      </c>
      <c r="AC787" s="201">
        <f t="shared" si="387"/>
        <v>0</v>
      </c>
      <c r="AD787" s="201">
        <f t="shared" si="387"/>
        <v>0</v>
      </c>
      <c r="AE787" s="201">
        <f t="shared" si="387"/>
        <v>0</v>
      </c>
      <c r="AF787" s="201">
        <f t="shared" si="387"/>
        <v>0</v>
      </c>
      <c r="AG787" s="201">
        <f t="shared" si="387"/>
        <v>0</v>
      </c>
      <c r="AH787" s="201">
        <f t="shared" si="387"/>
        <v>0</v>
      </c>
      <c r="AI787" s="201">
        <f t="shared" si="387"/>
        <v>0</v>
      </c>
      <c r="AJ787" s="201">
        <f t="shared" si="387"/>
        <v>0</v>
      </c>
      <c r="AK787" s="200">
        <f t="shared" si="387"/>
        <v>0</v>
      </c>
      <c r="AL787" s="200">
        <f t="shared" si="387"/>
        <v>0</v>
      </c>
      <c r="AM787" s="200">
        <f t="shared" si="387"/>
        <v>0</v>
      </c>
      <c r="AN787" s="200">
        <f t="shared" si="387"/>
        <v>0</v>
      </c>
      <c r="AO787" s="200">
        <f t="shared" si="387"/>
        <v>0</v>
      </c>
      <c r="AP787" s="200">
        <f t="shared" si="387"/>
        <v>0</v>
      </c>
      <c r="AQ787" s="200">
        <f t="shared" si="387"/>
        <v>0</v>
      </c>
      <c r="AR787" s="200">
        <f t="shared" si="387"/>
        <v>0</v>
      </c>
      <c r="AS787" s="200">
        <f t="shared" si="387"/>
        <v>0</v>
      </c>
      <c r="AT787" s="200">
        <f t="shared" si="387"/>
        <v>0</v>
      </c>
      <c r="AU787" s="201">
        <f t="shared" si="387"/>
        <v>0</v>
      </c>
      <c r="AV787" s="332"/>
    </row>
    <row r="788" spans="1:48" ht="15.75" hidden="1" customHeight="1">
      <c r="A788" s="178"/>
      <c r="B788" s="625" t="s">
        <v>765</v>
      </c>
      <c r="C788" s="626"/>
      <c r="D788" s="626"/>
      <c r="E788" s="626"/>
      <c r="F788" s="626"/>
      <c r="G788" s="626"/>
      <c r="H788" s="626"/>
      <c r="I788" s="626"/>
      <c r="J788" s="626"/>
      <c r="K788" s="626"/>
      <c r="L788" s="626"/>
      <c r="M788" s="626"/>
      <c r="N788" s="626"/>
      <c r="O788" s="626"/>
      <c r="P788" s="626"/>
      <c r="Q788" s="626"/>
      <c r="R788" s="626"/>
      <c r="S788" s="626"/>
      <c r="T788" s="626"/>
      <c r="U788" s="626"/>
      <c r="V788" s="626"/>
      <c r="W788" s="461"/>
      <c r="X788" s="461"/>
      <c r="Y788" s="461"/>
      <c r="Z788" s="461"/>
      <c r="AA788" s="461"/>
      <c r="AB788" s="461"/>
      <c r="AC788" s="461"/>
      <c r="AD788" s="461"/>
      <c r="AE788" s="461"/>
      <c r="AF788" s="461"/>
      <c r="AG788" s="461"/>
      <c r="AH788" s="461"/>
      <c r="AI788" s="461"/>
      <c r="AJ788" s="461"/>
      <c r="AK788" s="461"/>
      <c r="AL788" s="461"/>
      <c r="AM788" s="461"/>
      <c r="AN788" s="461"/>
      <c r="AO788" s="461"/>
      <c r="AP788" s="461"/>
      <c r="AQ788" s="461"/>
      <c r="AR788" s="461"/>
      <c r="AS788" s="461"/>
      <c r="AT788" s="461"/>
      <c r="AU788" s="461"/>
      <c r="AV788" s="462"/>
    </row>
    <row r="789" spans="1:48" ht="15.75" customHeight="1">
      <c r="A789" s="471" t="s">
        <v>53</v>
      </c>
      <c r="B789" s="535" t="s">
        <v>428</v>
      </c>
      <c r="C789" s="653" t="s">
        <v>766</v>
      </c>
      <c r="D789" s="614" t="s">
        <v>630</v>
      </c>
      <c r="E789" s="617" t="s">
        <v>691</v>
      </c>
      <c r="F789" s="6" t="s">
        <v>18</v>
      </c>
      <c r="G789" s="6" t="s">
        <v>20</v>
      </c>
      <c r="H789" s="6" t="s">
        <v>297</v>
      </c>
      <c r="I789" s="6" t="s">
        <v>297</v>
      </c>
      <c r="J789" s="532">
        <v>2019</v>
      </c>
      <c r="K789" s="532">
        <v>2019</v>
      </c>
      <c r="L789" s="541">
        <v>5.6109999999999998</v>
      </c>
      <c r="M789" s="563">
        <f>Q794+R794+S794+T794</f>
        <v>0.41602999999999996</v>
      </c>
      <c r="N789" s="9">
        <v>0</v>
      </c>
      <c r="O789" s="9">
        <v>5.0374399999999993</v>
      </c>
      <c r="P789" s="9">
        <v>0.15759489000000029</v>
      </c>
      <c r="Q789" s="9">
        <v>0.41602999999999996</v>
      </c>
      <c r="R789" s="307">
        <v>0</v>
      </c>
      <c r="S789" s="9">
        <v>0</v>
      </c>
      <c r="T789" s="9">
        <v>0</v>
      </c>
      <c r="U789" s="9">
        <f>SUM(N789:T789)</f>
        <v>5.6110648899999997</v>
      </c>
      <c r="V789" s="204" t="s">
        <v>3</v>
      </c>
      <c r="W789" s="93">
        <v>416.03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93">
        <v>0</v>
      </c>
      <c r="AL789" s="93">
        <v>0</v>
      </c>
      <c r="AM789" s="93">
        <v>0</v>
      </c>
      <c r="AN789" s="93">
        <v>0</v>
      </c>
      <c r="AO789" s="93">
        <v>0</v>
      </c>
      <c r="AP789" s="93">
        <v>0</v>
      </c>
      <c r="AQ789" s="93">
        <v>0</v>
      </c>
      <c r="AR789" s="93">
        <v>0</v>
      </c>
      <c r="AS789" s="93">
        <v>0</v>
      </c>
      <c r="AT789" s="93">
        <v>0</v>
      </c>
      <c r="AU789" s="9">
        <v>0</v>
      </c>
      <c r="AV789" s="636" t="s">
        <v>997</v>
      </c>
    </row>
    <row r="790" spans="1:48" ht="20.25" customHeight="1">
      <c r="A790" s="472"/>
      <c r="B790" s="536"/>
      <c r="C790" s="654"/>
      <c r="D790" s="615"/>
      <c r="E790" s="618"/>
      <c r="F790" s="6" t="s">
        <v>19</v>
      </c>
      <c r="G790" s="6" t="s">
        <v>22</v>
      </c>
      <c r="H790" s="6" t="s">
        <v>297</v>
      </c>
      <c r="I790" s="6" t="s">
        <v>297</v>
      </c>
      <c r="J790" s="533"/>
      <c r="K790" s="533"/>
      <c r="L790" s="609"/>
      <c r="M790" s="564"/>
      <c r="N790" s="9">
        <v>0</v>
      </c>
      <c r="O790" s="9">
        <v>0</v>
      </c>
      <c r="P790" s="9">
        <v>0</v>
      </c>
      <c r="Q790" s="9">
        <v>0</v>
      </c>
      <c r="R790" s="307">
        <v>0</v>
      </c>
      <c r="S790" s="9">
        <v>0</v>
      </c>
      <c r="T790" s="9">
        <v>0</v>
      </c>
      <c r="U790" s="9">
        <f t="shared" ref="U790:U794" si="388">SUM(N790:T790)</f>
        <v>0</v>
      </c>
      <c r="V790" s="172" t="s">
        <v>8</v>
      </c>
      <c r="W790" s="93">
        <v>0</v>
      </c>
      <c r="X790" s="9">
        <v>0</v>
      </c>
      <c r="Y790" s="9">
        <v>0</v>
      </c>
      <c r="Z790" s="9">
        <v>0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9">
        <v>0</v>
      </c>
      <c r="AH790" s="9">
        <v>0</v>
      </c>
      <c r="AI790" s="9">
        <v>0</v>
      </c>
      <c r="AJ790" s="9">
        <v>0</v>
      </c>
      <c r="AK790" s="93">
        <v>0</v>
      </c>
      <c r="AL790" s="93">
        <v>0</v>
      </c>
      <c r="AM790" s="93">
        <v>0</v>
      </c>
      <c r="AN790" s="93">
        <v>0</v>
      </c>
      <c r="AO790" s="93">
        <v>0</v>
      </c>
      <c r="AP790" s="93">
        <v>0</v>
      </c>
      <c r="AQ790" s="93">
        <v>0</v>
      </c>
      <c r="AR790" s="93">
        <v>0</v>
      </c>
      <c r="AS790" s="93">
        <v>0</v>
      </c>
      <c r="AT790" s="93">
        <v>0</v>
      </c>
      <c r="AU790" s="9">
        <v>0</v>
      </c>
      <c r="AV790" s="637"/>
    </row>
    <row r="791" spans="1:48" ht="15.75" customHeight="1">
      <c r="A791" s="472"/>
      <c r="B791" s="536"/>
      <c r="C791" s="654"/>
      <c r="D791" s="615"/>
      <c r="E791" s="618"/>
      <c r="F791" s="538" t="s">
        <v>39</v>
      </c>
      <c r="G791" s="538" t="s">
        <v>21</v>
      </c>
      <c r="H791" s="538" t="s">
        <v>319</v>
      </c>
      <c r="I791" s="538" t="s">
        <v>767</v>
      </c>
      <c r="J791" s="533"/>
      <c r="K791" s="533"/>
      <c r="L791" s="609"/>
      <c r="M791" s="564"/>
      <c r="N791" s="9">
        <v>0</v>
      </c>
      <c r="O791" s="9">
        <v>0</v>
      </c>
      <c r="P791" s="9">
        <v>0</v>
      </c>
      <c r="Q791" s="9">
        <v>0</v>
      </c>
      <c r="R791" s="307">
        <v>0</v>
      </c>
      <c r="S791" s="9">
        <v>0</v>
      </c>
      <c r="T791" s="9">
        <v>0</v>
      </c>
      <c r="U791" s="9">
        <f>SUM(N791:T791)</f>
        <v>0</v>
      </c>
      <c r="V791" s="204" t="s">
        <v>50</v>
      </c>
      <c r="W791" s="93">
        <v>0</v>
      </c>
      <c r="X791" s="9">
        <v>0</v>
      </c>
      <c r="Y791" s="9">
        <v>0</v>
      </c>
      <c r="Z791" s="9">
        <v>0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9">
        <v>0</v>
      </c>
      <c r="AH791" s="9">
        <v>0</v>
      </c>
      <c r="AI791" s="9">
        <v>0</v>
      </c>
      <c r="AJ791" s="9">
        <v>0</v>
      </c>
      <c r="AK791" s="93">
        <v>0</v>
      </c>
      <c r="AL791" s="93">
        <v>0</v>
      </c>
      <c r="AM791" s="93">
        <v>0</v>
      </c>
      <c r="AN791" s="93">
        <v>0</v>
      </c>
      <c r="AO791" s="93">
        <v>0</v>
      </c>
      <c r="AP791" s="93">
        <v>0</v>
      </c>
      <c r="AQ791" s="93">
        <v>0</v>
      </c>
      <c r="AR791" s="93">
        <v>0</v>
      </c>
      <c r="AS791" s="93">
        <v>0</v>
      </c>
      <c r="AT791" s="93">
        <v>0</v>
      </c>
      <c r="AU791" s="9">
        <v>0</v>
      </c>
      <c r="AV791" s="637"/>
    </row>
    <row r="792" spans="1:48">
      <c r="A792" s="472"/>
      <c r="B792" s="536"/>
      <c r="C792" s="654"/>
      <c r="D792" s="615"/>
      <c r="E792" s="618"/>
      <c r="F792" s="539"/>
      <c r="G792" s="539"/>
      <c r="H792" s="539"/>
      <c r="I792" s="539"/>
      <c r="J792" s="533"/>
      <c r="K792" s="533"/>
      <c r="L792" s="609"/>
      <c r="M792" s="564"/>
      <c r="N792" s="9">
        <v>0</v>
      </c>
      <c r="O792" s="9">
        <v>0</v>
      </c>
      <c r="P792" s="9">
        <v>0</v>
      </c>
      <c r="Q792" s="9">
        <v>0</v>
      </c>
      <c r="R792" s="307">
        <v>0</v>
      </c>
      <c r="S792" s="9">
        <v>0</v>
      </c>
      <c r="T792" s="9">
        <v>0</v>
      </c>
      <c r="U792" s="9">
        <f t="shared" si="388"/>
        <v>0</v>
      </c>
      <c r="V792" s="204" t="s">
        <v>51</v>
      </c>
      <c r="W792" s="93">
        <v>0</v>
      </c>
      <c r="X792" s="9">
        <v>0</v>
      </c>
      <c r="Y792" s="9">
        <v>0</v>
      </c>
      <c r="Z792" s="9">
        <v>0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9">
        <v>0</v>
      </c>
      <c r="AH792" s="9">
        <v>0</v>
      </c>
      <c r="AI792" s="9">
        <v>0</v>
      </c>
      <c r="AJ792" s="9">
        <v>0</v>
      </c>
      <c r="AK792" s="93">
        <v>0</v>
      </c>
      <c r="AL792" s="93">
        <v>0</v>
      </c>
      <c r="AM792" s="93">
        <v>0</v>
      </c>
      <c r="AN792" s="93">
        <v>0</v>
      </c>
      <c r="AO792" s="93">
        <v>0</v>
      </c>
      <c r="AP792" s="93">
        <v>0</v>
      </c>
      <c r="AQ792" s="93">
        <v>0</v>
      </c>
      <c r="AR792" s="93">
        <v>0</v>
      </c>
      <c r="AS792" s="93">
        <v>0</v>
      </c>
      <c r="AT792" s="93">
        <v>0</v>
      </c>
      <c r="AU792" s="9">
        <v>0</v>
      </c>
      <c r="AV792" s="637"/>
    </row>
    <row r="793" spans="1:48">
      <c r="A793" s="472"/>
      <c r="B793" s="536"/>
      <c r="C793" s="654"/>
      <c r="D793" s="615"/>
      <c r="E793" s="618"/>
      <c r="F793" s="539"/>
      <c r="G793" s="539"/>
      <c r="H793" s="539"/>
      <c r="I793" s="539"/>
      <c r="J793" s="533"/>
      <c r="K793" s="533"/>
      <c r="L793" s="609"/>
      <c r="M793" s="564"/>
      <c r="N793" s="85">
        <v>0</v>
      </c>
      <c r="O793" s="85">
        <v>0</v>
      </c>
      <c r="P793" s="85">
        <v>0</v>
      </c>
      <c r="Q793" s="85">
        <v>0</v>
      </c>
      <c r="R793" s="317">
        <v>0</v>
      </c>
      <c r="S793" s="85">
        <v>0</v>
      </c>
      <c r="T793" s="85">
        <v>0</v>
      </c>
      <c r="U793" s="9">
        <f t="shared" si="388"/>
        <v>0</v>
      </c>
      <c r="V793" s="204" t="s">
        <v>52</v>
      </c>
      <c r="W793" s="191">
        <v>0</v>
      </c>
      <c r="X793" s="85">
        <v>0</v>
      </c>
      <c r="Y793" s="85">
        <v>0</v>
      </c>
      <c r="Z793" s="85">
        <v>0</v>
      </c>
      <c r="AA793" s="85">
        <v>0</v>
      </c>
      <c r="AB793" s="85">
        <v>0</v>
      </c>
      <c r="AC793" s="85">
        <v>0</v>
      </c>
      <c r="AD793" s="85">
        <v>0</v>
      </c>
      <c r="AE793" s="85">
        <v>0</v>
      </c>
      <c r="AF793" s="85">
        <v>0</v>
      </c>
      <c r="AG793" s="85">
        <v>0</v>
      </c>
      <c r="AH793" s="85">
        <v>0</v>
      </c>
      <c r="AI793" s="85">
        <v>0</v>
      </c>
      <c r="AJ793" s="85">
        <v>0</v>
      </c>
      <c r="AK793" s="191">
        <v>0</v>
      </c>
      <c r="AL793" s="191">
        <v>0</v>
      </c>
      <c r="AM793" s="191">
        <v>0</v>
      </c>
      <c r="AN793" s="191">
        <v>0</v>
      </c>
      <c r="AO793" s="191">
        <v>0</v>
      </c>
      <c r="AP793" s="191">
        <v>0</v>
      </c>
      <c r="AQ793" s="191">
        <v>0</v>
      </c>
      <c r="AR793" s="191">
        <v>0</v>
      </c>
      <c r="AS793" s="191">
        <v>0</v>
      </c>
      <c r="AT793" s="191">
        <v>0</v>
      </c>
      <c r="AU793" s="85">
        <v>0</v>
      </c>
      <c r="AV793" s="638"/>
    </row>
    <row r="794" spans="1:48">
      <c r="A794" s="472"/>
      <c r="B794" s="537"/>
      <c r="C794" s="655"/>
      <c r="D794" s="616"/>
      <c r="E794" s="619"/>
      <c r="F794" s="540"/>
      <c r="G794" s="540"/>
      <c r="H794" s="540"/>
      <c r="I794" s="540"/>
      <c r="J794" s="534"/>
      <c r="K794" s="534"/>
      <c r="L794" s="610"/>
      <c r="M794" s="565"/>
      <c r="N794" s="87">
        <f>SUM(N789:N793)</f>
        <v>0</v>
      </c>
      <c r="O794" s="87">
        <f t="shared" ref="O794:T794" si="389">SUM(O789:O793)</f>
        <v>5.0374399999999993</v>
      </c>
      <c r="P794" s="87">
        <f t="shared" si="389"/>
        <v>0.15759489000000029</v>
      </c>
      <c r="Q794" s="185">
        <f t="shared" si="389"/>
        <v>0.41602999999999996</v>
      </c>
      <c r="R794" s="433">
        <f t="shared" si="389"/>
        <v>0</v>
      </c>
      <c r="S794" s="185">
        <f t="shared" si="389"/>
        <v>0</v>
      </c>
      <c r="T794" s="185">
        <f t="shared" si="389"/>
        <v>0</v>
      </c>
      <c r="U794" s="185">
        <f t="shared" si="388"/>
        <v>5.6110648899999997</v>
      </c>
      <c r="V794" s="177" t="s">
        <v>11</v>
      </c>
      <c r="W794" s="200">
        <f t="shared" ref="W794:AU794" si="390">SUM(W789:W793)</f>
        <v>416.03</v>
      </c>
      <c r="X794" s="201">
        <f t="shared" si="390"/>
        <v>0</v>
      </c>
      <c r="Y794" s="201">
        <f t="shared" si="390"/>
        <v>0</v>
      </c>
      <c r="Z794" s="201">
        <f t="shared" si="390"/>
        <v>0</v>
      </c>
      <c r="AA794" s="201">
        <f t="shared" si="390"/>
        <v>0</v>
      </c>
      <c r="AB794" s="201">
        <f t="shared" si="390"/>
        <v>0</v>
      </c>
      <c r="AC794" s="201">
        <f t="shared" si="390"/>
        <v>0</v>
      </c>
      <c r="AD794" s="201">
        <f t="shared" si="390"/>
        <v>0</v>
      </c>
      <c r="AE794" s="201">
        <f t="shared" si="390"/>
        <v>0</v>
      </c>
      <c r="AF794" s="201">
        <f t="shared" si="390"/>
        <v>0</v>
      </c>
      <c r="AG794" s="201">
        <f t="shared" si="390"/>
        <v>0</v>
      </c>
      <c r="AH794" s="201">
        <f t="shared" si="390"/>
        <v>0</v>
      </c>
      <c r="AI794" s="201">
        <f t="shared" si="390"/>
        <v>0</v>
      </c>
      <c r="AJ794" s="201">
        <f t="shared" si="390"/>
        <v>0</v>
      </c>
      <c r="AK794" s="200">
        <f t="shared" si="390"/>
        <v>0</v>
      </c>
      <c r="AL794" s="200">
        <f t="shared" si="390"/>
        <v>0</v>
      </c>
      <c r="AM794" s="200">
        <f t="shared" si="390"/>
        <v>0</v>
      </c>
      <c r="AN794" s="200">
        <f t="shared" si="390"/>
        <v>0</v>
      </c>
      <c r="AO794" s="200">
        <f t="shared" si="390"/>
        <v>0</v>
      </c>
      <c r="AP794" s="200">
        <f t="shared" si="390"/>
        <v>0</v>
      </c>
      <c r="AQ794" s="200">
        <f t="shared" si="390"/>
        <v>0</v>
      </c>
      <c r="AR794" s="200">
        <f t="shared" si="390"/>
        <v>0</v>
      </c>
      <c r="AS794" s="200">
        <f t="shared" si="390"/>
        <v>0</v>
      </c>
      <c r="AT794" s="200">
        <f t="shared" si="390"/>
        <v>0</v>
      </c>
      <c r="AU794" s="201">
        <f t="shared" si="390"/>
        <v>0</v>
      </c>
      <c r="AV794" s="332"/>
    </row>
    <row r="795" spans="1:48" ht="15.75" customHeight="1">
      <c r="A795" s="472"/>
      <c r="B795" s="535" t="s">
        <v>768</v>
      </c>
      <c r="C795" s="653" t="s">
        <v>769</v>
      </c>
      <c r="D795" s="614" t="s">
        <v>630</v>
      </c>
      <c r="E795" s="617" t="s">
        <v>691</v>
      </c>
      <c r="F795" s="6" t="s">
        <v>18</v>
      </c>
      <c r="G795" s="6" t="s">
        <v>20</v>
      </c>
      <c r="H795" s="6" t="s">
        <v>297</v>
      </c>
      <c r="I795" s="6" t="s">
        <v>297</v>
      </c>
      <c r="J795" s="532">
        <v>2020</v>
      </c>
      <c r="K795" s="532">
        <v>2023</v>
      </c>
      <c r="L795" s="541">
        <v>140.749</v>
      </c>
      <c r="M795" s="563">
        <f>Q800+R800+S800+T800</f>
        <v>3369.5465199999999</v>
      </c>
      <c r="N795" s="9">
        <v>1.82511</v>
      </c>
      <c r="O795" s="9">
        <v>57.476200000000006</v>
      </c>
      <c r="P795" s="9">
        <v>30.284520000000001</v>
      </c>
      <c r="Q795" s="9">
        <v>13.866520000000001</v>
      </c>
      <c r="R795" s="307">
        <v>3339.68</v>
      </c>
      <c r="S795" s="9">
        <v>8</v>
      </c>
      <c r="T795" s="9">
        <v>8</v>
      </c>
      <c r="U795" s="9">
        <f>SUM(N795:T795)</f>
        <v>3459.1323499999999</v>
      </c>
      <c r="V795" s="204" t="s">
        <v>3</v>
      </c>
      <c r="W795" s="93">
        <v>13866.52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3">
        <v>0</v>
      </c>
      <c r="AL795" s="93">
        <v>0</v>
      </c>
      <c r="AM795" s="93">
        <v>0</v>
      </c>
      <c r="AN795" s="93">
        <v>0</v>
      </c>
      <c r="AO795" s="93">
        <v>0</v>
      </c>
      <c r="AP795" s="93">
        <v>0</v>
      </c>
      <c r="AQ795" s="93">
        <v>0</v>
      </c>
      <c r="AR795" s="93">
        <v>0</v>
      </c>
      <c r="AS795" s="93">
        <v>0</v>
      </c>
      <c r="AT795" s="93">
        <v>0</v>
      </c>
      <c r="AU795" s="9">
        <v>0</v>
      </c>
      <c r="AV795" s="636" t="s">
        <v>1006</v>
      </c>
    </row>
    <row r="796" spans="1:48" ht="19.5" customHeight="1">
      <c r="A796" s="472"/>
      <c r="B796" s="536"/>
      <c r="C796" s="654"/>
      <c r="D796" s="615"/>
      <c r="E796" s="618"/>
      <c r="F796" s="6" t="s">
        <v>19</v>
      </c>
      <c r="G796" s="6" t="s">
        <v>22</v>
      </c>
      <c r="H796" s="6" t="s">
        <v>297</v>
      </c>
      <c r="I796" s="6" t="s">
        <v>297</v>
      </c>
      <c r="J796" s="533"/>
      <c r="K796" s="533"/>
      <c r="L796" s="609"/>
      <c r="M796" s="564"/>
      <c r="N796" s="9">
        <v>0</v>
      </c>
      <c r="O796" s="9">
        <v>0</v>
      </c>
      <c r="P796" s="9">
        <v>0</v>
      </c>
      <c r="Q796" s="9">
        <v>0</v>
      </c>
      <c r="R796" s="307">
        <v>0</v>
      </c>
      <c r="S796" s="9">
        <v>0</v>
      </c>
      <c r="T796" s="9">
        <v>0</v>
      </c>
      <c r="U796" s="9">
        <f t="shared" ref="U796:U800" si="391">SUM(N796:T796)</f>
        <v>0</v>
      </c>
      <c r="V796" s="172" t="s">
        <v>8</v>
      </c>
      <c r="W796" s="93">
        <v>0</v>
      </c>
      <c r="X796" s="9">
        <v>0</v>
      </c>
      <c r="Y796" s="9">
        <v>0</v>
      </c>
      <c r="Z796" s="9">
        <v>0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9">
        <v>0</v>
      </c>
      <c r="AI796" s="9">
        <v>0</v>
      </c>
      <c r="AJ796" s="9">
        <v>0</v>
      </c>
      <c r="AK796" s="93">
        <v>0</v>
      </c>
      <c r="AL796" s="93">
        <v>0</v>
      </c>
      <c r="AM796" s="93">
        <v>0</v>
      </c>
      <c r="AN796" s="93">
        <v>0</v>
      </c>
      <c r="AO796" s="93">
        <v>0</v>
      </c>
      <c r="AP796" s="93">
        <v>0</v>
      </c>
      <c r="AQ796" s="93">
        <v>0</v>
      </c>
      <c r="AR796" s="93">
        <v>0</v>
      </c>
      <c r="AS796" s="93">
        <v>0</v>
      </c>
      <c r="AT796" s="93">
        <v>0</v>
      </c>
      <c r="AU796" s="9">
        <v>0</v>
      </c>
      <c r="AV796" s="637"/>
    </row>
    <row r="797" spans="1:48" ht="15.75" customHeight="1">
      <c r="A797" s="472"/>
      <c r="B797" s="536"/>
      <c r="C797" s="654"/>
      <c r="D797" s="615"/>
      <c r="E797" s="618"/>
      <c r="F797" s="538" t="s">
        <v>39</v>
      </c>
      <c r="G797" s="538" t="s">
        <v>21</v>
      </c>
      <c r="H797" s="538" t="s">
        <v>319</v>
      </c>
      <c r="I797" s="538" t="s">
        <v>767</v>
      </c>
      <c r="J797" s="533"/>
      <c r="K797" s="533"/>
      <c r="L797" s="609"/>
      <c r="M797" s="564"/>
      <c r="N797" s="9">
        <v>0</v>
      </c>
      <c r="O797" s="9">
        <v>0</v>
      </c>
      <c r="P797" s="9">
        <v>0</v>
      </c>
      <c r="Q797" s="9">
        <v>0</v>
      </c>
      <c r="R797" s="307">
        <v>0</v>
      </c>
      <c r="S797" s="9">
        <v>0</v>
      </c>
      <c r="T797" s="9">
        <v>0</v>
      </c>
      <c r="U797" s="9">
        <f>SUM(N797:T797)</f>
        <v>0</v>
      </c>
      <c r="V797" s="204" t="s">
        <v>50</v>
      </c>
      <c r="W797" s="93">
        <v>0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9">
        <v>0</v>
      </c>
      <c r="AH797" s="9">
        <v>0</v>
      </c>
      <c r="AI797" s="9">
        <v>0</v>
      </c>
      <c r="AJ797" s="9">
        <v>0</v>
      </c>
      <c r="AK797" s="93">
        <v>0</v>
      </c>
      <c r="AL797" s="93">
        <v>0</v>
      </c>
      <c r="AM797" s="93">
        <v>0</v>
      </c>
      <c r="AN797" s="93">
        <v>0</v>
      </c>
      <c r="AO797" s="93">
        <v>0</v>
      </c>
      <c r="AP797" s="93">
        <v>0</v>
      </c>
      <c r="AQ797" s="93">
        <v>0</v>
      </c>
      <c r="AR797" s="93">
        <v>0</v>
      </c>
      <c r="AS797" s="93">
        <v>0</v>
      </c>
      <c r="AT797" s="93">
        <v>0</v>
      </c>
      <c r="AU797" s="9">
        <v>0</v>
      </c>
      <c r="AV797" s="637"/>
    </row>
    <row r="798" spans="1:48">
      <c r="A798" s="472"/>
      <c r="B798" s="536"/>
      <c r="C798" s="654"/>
      <c r="D798" s="615"/>
      <c r="E798" s="618"/>
      <c r="F798" s="539"/>
      <c r="G798" s="539"/>
      <c r="H798" s="539"/>
      <c r="I798" s="539"/>
      <c r="J798" s="533"/>
      <c r="K798" s="533"/>
      <c r="L798" s="609"/>
      <c r="M798" s="564"/>
      <c r="N798" s="9">
        <v>0</v>
      </c>
      <c r="O798" s="9">
        <v>0</v>
      </c>
      <c r="P798" s="9">
        <v>0</v>
      </c>
      <c r="Q798" s="9">
        <v>0</v>
      </c>
      <c r="R798" s="307">
        <v>0</v>
      </c>
      <c r="S798" s="9">
        <v>0</v>
      </c>
      <c r="T798" s="9">
        <v>0</v>
      </c>
      <c r="U798" s="9">
        <f t="shared" si="391"/>
        <v>0</v>
      </c>
      <c r="V798" s="204" t="s">
        <v>51</v>
      </c>
      <c r="W798" s="93">
        <v>0</v>
      </c>
      <c r="X798" s="9">
        <v>0</v>
      </c>
      <c r="Y798" s="9">
        <v>0</v>
      </c>
      <c r="Z798" s="9">
        <v>0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9">
        <v>0</v>
      </c>
      <c r="AH798" s="9">
        <v>0</v>
      </c>
      <c r="AI798" s="9">
        <v>0</v>
      </c>
      <c r="AJ798" s="9">
        <v>0</v>
      </c>
      <c r="AK798" s="93">
        <v>0</v>
      </c>
      <c r="AL798" s="93">
        <v>0</v>
      </c>
      <c r="AM798" s="93">
        <v>0</v>
      </c>
      <c r="AN798" s="93">
        <v>0</v>
      </c>
      <c r="AO798" s="93">
        <v>0</v>
      </c>
      <c r="AP798" s="93">
        <v>0</v>
      </c>
      <c r="AQ798" s="93">
        <v>0</v>
      </c>
      <c r="AR798" s="93">
        <v>0</v>
      </c>
      <c r="AS798" s="93">
        <v>0</v>
      </c>
      <c r="AT798" s="93">
        <v>0</v>
      </c>
      <c r="AU798" s="9">
        <v>0</v>
      </c>
      <c r="AV798" s="637"/>
    </row>
    <row r="799" spans="1:48">
      <c r="A799" s="472"/>
      <c r="B799" s="536"/>
      <c r="C799" s="654"/>
      <c r="D799" s="615"/>
      <c r="E799" s="618"/>
      <c r="F799" s="539"/>
      <c r="G799" s="539"/>
      <c r="H799" s="539"/>
      <c r="I799" s="539"/>
      <c r="J799" s="533"/>
      <c r="K799" s="533"/>
      <c r="L799" s="609"/>
      <c r="M799" s="564"/>
      <c r="N799" s="85">
        <v>0</v>
      </c>
      <c r="O799" s="85">
        <v>0</v>
      </c>
      <c r="P799" s="85">
        <v>0</v>
      </c>
      <c r="Q799" s="85">
        <v>0</v>
      </c>
      <c r="R799" s="317">
        <v>0</v>
      </c>
      <c r="S799" s="85">
        <v>0</v>
      </c>
      <c r="T799" s="85">
        <v>0</v>
      </c>
      <c r="U799" s="9">
        <f t="shared" si="391"/>
        <v>0</v>
      </c>
      <c r="V799" s="204" t="s">
        <v>52</v>
      </c>
      <c r="W799" s="191">
        <v>0</v>
      </c>
      <c r="X799" s="85">
        <v>0</v>
      </c>
      <c r="Y799" s="85">
        <v>0</v>
      </c>
      <c r="Z799" s="85">
        <v>0</v>
      </c>
      <c r="AA799" s="85">
        <v>0</v>
      </c>
      <c r="AB799" s="85">
        <v>0</v>
      </c>
      <c r="AC799" s="85">
        <v>0</v>
      </c>
      <c r="AD799" s="85">
        <v>0</v>
      </c>
      <c r="AE799" s="85">
        <v>0</v>
      </c>
      <c r="AF799" s="85">
        <v>0</v>
      </c>
      <c r="AG799" s="85">
        <v>0</v>
      </c>
      <c r="AH799" s="85">
        <v>0</v>
      </c>
      <c r="AI799" s="85">
        <v>0</v>
      </c>
      <c r="AJ799" s="85">
        <v>0</v>
      </c>
      <c r="AK799" s="191">
        <v>0</v>
      </c>
      <c r="AL799" s="191">
        <v>0</v>
      </c>
      <c r="AM799" s="191">
        <v>0</v>
      </c>
      <c r="AN799" s="191">
        <v>0</v>
      </c>
      <c r="AO799" s="191">
        <v>0</v>
      </c>
      <c r="AP799" s="191">
        <v>0</v>
      </c>
      <c r="AQ799" s="191">
        <v>0</v>
      </c>
      <c r="AR799" s="191">
        <v>0</v>
      </c>
      <c r="AS799" s="191">
        <v>0</v>
      </c>
      <c r="AT799" s="191">
        <v>0</v>
      </c>
      <c r="AU799" s="85">
        <v>0</v>
      </c>
      <c r="AV799" s="638"/>
    </row>
    <row r="800" spans="1:48">
      <c r="A800" s="472"/>
      <c r="B800" s="537"/>
      <c r="C800" s="655"/>
      <c r="D800" s="616"/>
      <c r="E800" s="619"/>
      <c r="F800" s="540"/>
      <c r="G800" s="540"/>
      <c r="H800" s="540"/>
      <c r="I800" s="540"/>
      <c r="J800" s="534"/>
      <c r="K800" s="534"/>
      <c r="L800" s="610"/>
      <c r="M800" s="565"/>
      <c r="N800" s="87">
        <f>SUM(N795:N799)</f>
        <v>1.82511</v>
      </c>
      <c r="O800" s="87">
        <f t="shared" ref="O800:T800" si="392">SUM(O795:O799)</f>
        <v>57.476200000000006</v>
      </c>
      <c r="P800" s="87">
        <f t="shared" si="392"/>
        <v>30.284520000000001</v>
      </c>
      <c r="Q800" s="185">
        <f t="shared" si="392"/>
        <v>13.866520000000001</v>
      </c>
      <c r="R800" s="433">
        <f t="shared" si="392"/>
        <v>3339.68</v>
      </c>
      <c r="S800" s="185">
        <f t="shared" si="392"/>
        <v>8</v>
      </c>
      <c r="T800" s="185">
        <f t="shared" si="392"/>
        <v>8</v>
      </c>
      <c r="U800" s="185">
        <f t="shared" si="391"/>
        <v>3459.1323499999999</v>
      </c>
      <c r="V800" s="177" t="s">
        <v>11</v>
      </c>
      <c r="W800" s="200">
        <f t="shared" ref="W800:AU800" si="393">SUM(W795:W799)</f>
        <v>13866.52</v>
      </c>
      <c r="X800" s="201">
        <f t="shared" si="393"/>
        <v>0</v>
      </c>
      <c r="Y800" s="201">
        <f t="shared" si="393"/>
        <v>0</v>
      </c>
      <c r="Z800" s="201">
        <f t="shared" si="393"/>
        <v>0</v>
      </c>
      <c r="AA800" s="201">
        <f t="shared" si="393"/>
        <v>0</v>
      </c>
      <c r="AB800" s="201">
        <f t="shared" si="393"/>
        <v>0</v>
      </c>
      <c r="AC800" s="201">
        <f t="shared" si="393"/>
        <v>0</v>
      </c>
      <c r="AD800" s="201">
        <f t="shared" si="393"/>
        <v>0</v>
      </c>
      <c r="AE800" s="201">
        <f t="shared" si="393"/>
        <v>0</v>
      </c>
      <c r="AF800" s="201">
        <f t="shared" si="393"/>
        <v>0</v>
      </c>
      <c r="AG800" s="201">
        <f t="shared" si="393"/>
        <v>0</v>
      </c>
      <c r="AH800" s="201">
        <f t="shared" si="393"/>
        <v>0</v>
      </c>
      <c r="AI800" s="201">
        <f t="shared" si="393"/>
        <v>0</v>
      </c>
      <c r="AJ800" s="201">
        <f t="shared" si="393"/>
        <v>0</v>
      </c>
      <c r="AK800" s="200">
        <f t="shared" si="393"/>
        <v>0</v>
      </c>
      <c r="AL800" s="200">
        <f t="shared" si="393"/>
        <v>0</v>
      </c>
      <c r="AM800" s="200">
        <f t="shared" si="393"/>
        <v>0</v>
      </c>
      <c r="AN800" s="200">
        <f t="shared" si="393"/>
        <v>0</v>
      </c>
      <c r="AO800" s="200">
        <f t="shared" si="393"/>
        <v>0</v>
      </c>
      <c r="AP800" s="200">
        <f t="shared" si="393"/>
        <v>0</v>
      </c>
      <c r="AQ800" s="200">
        <f t="shared" si="393"/>
        <v>0</v>
      </c>
      <c r="AR800" s="200">
        <f t="shared" si="393"/>
        <v>0</v>
      </c>
      <c r="AS800" s="200">
        <f t="shared" si="393"/>
        <v>0</v>
      </c>
      <c r="AT800" s="200">
        <f t="shared" si="393"/>
        <v>0</v>
      </c>
      <c r="AU800" s="201">
        <f t="shared" si="393"/>
        <v>0</v>
      </c>
      <c r="AV800" s="332"/>
    </row>
    <row r="801" spans="1:48" ht="15.75" customHeight="1">
      <c r="A801" s="472"/>
      <c r="B801" s="535" t="s">
        <v>770</v>
      </c>
      <c r="C801" s="653" t="s">
        <v>771</v>
      </c>
      <c r="D801" s="614" t="s">
        <v>662</v>
      </c>
      <c r="E801" s="617" t="s">
        <v>772</v>
      </c>
      <c r="F801" s="6" t="s">
        <v>18</v>
      </c>
      <c r="G801" s="6" t="s">
        <v>20</v>
      </c>
      <c r="H801" s="6" t="s">
        <v>297</v>
      </c>
      <c r="I801" s="6" t="s">
        <v>297</v>
      </c>
      <c r="J801" s="532">
        <v>2019</v>
      </c>
      <c r="K801" s="532">
        <v>2020</v>
      </c>
      <c r="L801" s="541">
        <v>27.018999999999998</v>
      </c>
      <c r="M801" s="563">
        <f>W806+R806+S806+T806</f>
        <v>0</v>
      </c>
      <c r="N801" s="9">
        <v>27.019380000000002</v>
      </c>
      <c r="O801" s="9">
        <v>0</v>
      </c>
      <c r="P801" s="9">
        <v>0</v>
      </c>
      <c r="R801" s="307">
        <v>0</v>
      </c>
      <c r="S801" s="9">
        <v>0</v>
      </c>
      <c r="T801" s="9">
        <v>0</v>
      </c>
      <c r="U801" s="9">
        <f>SUM(N801:T801)</f>
        <v>27.019380000000002</v>
      </c>
      <c r="V801" s="204" t="s">
        <v>3</v>
      </c>
      <c r="W801" s="93">
        <v>0</v>
      </c>
      <c r="X801" s="9">
        <v>0</v>
      </c>
      <c r="Y801" s="9">
        <v>0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93">
        <v>0</v>
      </c>
      <c r="AL801" s="93">
        <v>0</v>
      </c>
      <c r="AM801" s="93">
        <v>0</v>
      </c>
      <c r="AN801" s="93">
        <v>0</v>
      </c>
      <c r="AO801" s="93">
        <v>0</v>
      </c>
      <c r="AP801" s="93">
        <v>0</v>
      </c>
      <c r="AQ801" s="93">
        <v>0</v>
      </c>
      <c r="AR801" s="93">
        <v>0</v>
      </c>
      <c r="AS801" s="93">
        <v>0</v>
      </c>
      <c r="AT801" s="93">
        <v>0</v>
      </c>
      <c r="AU801" s="9">
        <v>0</v>
      </c>
      <c r="AV801" s="302"/>
    </row>
    <row r="802" spans="1:48" ht="19.5" customHeight="1">
      <c r="A802" s="472"/>
      <c r="B802" s="536"/>
      <c r="C802" s="654"/>
      <c r="D802" s="615"/>
      <c r="E802" s="618"/>
      <c r="F802" s="6" t="s">
        <v>19</v>
      </c>
      <c r="G802" s="6" t="s">
        <v>22</v>
      </c>
      <c r="H802" s="6" t="s">
        <v>297</v>
      </c>
      <c r="I802" s="6" t="s">
        <v>297</v>
      </c>
      <c r="J802" s="533"/>
      <c r="K802" s="533"/>
      <c r="L802" s="609"/>
      <c r="M802" s="564"/>
      <c r="N802" s="9">
        <v>0</v>
      </c>
      <c r="O802" s="9">
        <v>0</v>
      </c>
      <c r="P802" s="9">
        <v>0</v>
      </c>
      <c r="R802" s="307">
        <v>0</v>
      </c>
      <c r="S802" s="9">
        <v>0</v>
      </c>
      <c r="T802" s="9">
        <v>0</v>
      </c>
      <c r="U802" s="9">
        <f t="shared" ref="U802:U806" si="394">SUM(N802:T802)</f>
        <v>0</v>
      </c>
      <c r="V802" s="172" t="s">
        <v>8</v>
      </c>
      <c r="W802" s="93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9">
        <v>0</v>
      </c>
      <c r="AH802" s="9">
        <v>0</v>
      </c>
      <c r="AI802" s="9">
        <v>0</v>
      </c>
      <c r="AJ802" s="9">
        <v>0</v>
      </c>
      <c r="AK802" s="93">
        <v>0</v>
      </c>
      <c r="AL802" s="93">
        <v>0</v>
      </c>
      <c r="AM802" s="93">
        <v>0</v>
      </c>
      <c r="AN802" s="93">
        <v>0</v>
      </c>
      <c r="AO802" s="93">
        <v>0</v>
      </c>
      <c r="AP802" s="93">
        <v>0</v>
      </c>
      <c r="AQ802" s="93">
        <v>0</v>
      </c>
      <c r="AR802" s="93">
        <v>0</v>
      </c>
      <c r="AS802" s="93">
        <v>0</v>
      </c>
      <c r="AT802" s="93">
        <v>0</v>
      </c>
      <c r="AU802" s="9">
        <v>0</v>
      </c>
      <c r="AV802" s="302"/>
    </row>
    <row r="803" spans="1:48" ht="15.75" customHeight="1">
      <c r="A803" s="472"/>
      <c r="B803" s="536"/>
      <c r="C803" s="654"/>
      <c r="D803" s="615"/>
      <c r="E803" s="618"/>
      <c r="F803" s="538" t="s">
        <v>39</v>
      </c>
      <c r="G803" s="538" t="s">
        <v>21</v>
      </c>
      <c r="H803" s="538" t="s">
        <v>773</v>
      </c>
      <c r="I803" s="538" t="s">
        <v>774</v>
      </c>
      <c r="J803" s="533"/>
      <c r="K803" s="533"/>
      <c r="L803" s="609"/>
      <c r="M803" s="564"/>
      <c r="N803" s="9">
        <v>0</v>
      </c>
      <c r="O803" s="9">
        <v>0</v>
      </c>
      <c r="P803" s="9">
        <v>0</v>
      </c>
      <c r="R803" s="307">
        <v>0</v>
      </c>
      <c r="S803" s="9">
        <v>0</v>
      </c>
      <c r="T803" s="9">
        <v>0</v>
      </c>
      <c r="U803" s="9">
        <f>SUM(N803:T803)</f>
        <v>0</v>
      </c>
      <c r="V803" s="204" t="s">
        <v>50</v>
      </c>
      <c r="W803" s="93">
        <v>0</v>
      </c>
      <c r="X803" s="9">
        <v>0</v>
      </c>
      <c r="Y803" s="9">
        <v>0</v>
      </c>
      <c r="Z803" s="9">
        <v>0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9">
        <v>0</v>
      </c>
      <c r="AH803" s="9">
        <v>0</v>
      </c>
      <c r="AI803" s="9">
        <v>0</v>
      </c>
      <c r="AJ803" s="9">
        <v>0</v>
      </c>
      <c r="AK803" s="93">
        <v>0</v>
      </c>
      <c r="AL803" s="93">
        <v>0</v>
      </c>
      <c r="AM803" s="93">
        <v>0</v>
      </c>
      <c r="AN803" s="93">
        <v>0</v>
      </c>
      <c r="AO803" s="93">
        <v>0</v>
      </c>
      <c r="AP803" s="93">
        <v>0</v>
      </c>
      <c r="AQ803" s="93">
        <v>0</v>
      </c>
      <c r="AR803" s="93">
        <v>0</v>
      </c>
      <c r="AS803" s="93">
        <v>0</v>
      </c>
      <c r="AT803" s="93">
        <v>0</v>
      </c>
      <c r="AU803" s="9">
        <v>0</v>
      </c>
      <c r="AV803" s="302"/>
    </row>
    <row r="804" spans="1:48" ht="15.75" customHeight="1">
      <c r="A804" s="472"/>
      <c r="B804" s="536"/>
      <c r="C804" s="654"/>
      <c r="D804" s="615"/>
      <c r="E804" s="618"/>
      <c r="F804" s="539"/>
      <c r="G804" s="539"/>
      <c r="H804" s="539"/>
      <c r="I804" s="539"/>
      <c r="J804" s="533"/>
      <c r="K804" s="533"/>
      <c r="L804" s="609"/>
      <c r="M804" s="564"/>
      <c r="N804" s="9">
        <v>0</v>
      </c>
      <c r="O804" s="9">
        <v>0</v>
      </c>
      <c r="P804" s="9">
        <v>0</v>
      </c>
      <c r="R804" s="307">
        <v>0</v>
      </c>
      <c r="S804" s="9">
        <v>0</v>
      </c>
      <c r="T804" s="9">
        <v>0</v>
      </c>
      <c r="U804" s="9">
        <f t="shared" si="394"/>
        <v>0</v>
      </c>
      <c r="V804" s="204" t="s">
        <v>51</v>
      </c>
      <c r="W804" s="93">
        <v>0</v>
      </c>
      <c r="X804" s="9">
        <v>0</v>
      </c>
      <c r="Y804" s="9">
        <v>0</v>
      </c>
      <c r="Z804" s="9">
        <v>0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9">
        <v>0</v>
      </c>
      <c r="AH804" s="9">
        <v>0</v>
      </c>
      <c r="AI804" s="9">
        <v>0</v>
      </c>
      <c r="AJ804" s="9">
        <v>0</v>
      </c>
      <c r="AK804" s="93">
        <v>0</v>
      </c>
      <c r="AL804" s="93">
        <v>0</v>
      </c>
      <c r="AM804" s="93">
        <v>0</v>
      </c>
      <c r="AN804" s="93">
        <v>0</v>
      </c>
      <c r="AO804" s="93">
        <v>0</v>
      </c>
      <c r="AP804" s="93">
        <v>0</v>
      </c>
      <c r="AQ804" s="93">
        <v>0</v>
      </c>
      <c r="AR804" s="93">
        <v>0</v>
      </c>
      <c r="AS804" s="93">
        <v>0</v>
      </c>
      <c r="AT804" s="93">
        <v>0</v>
      </c>
      <c r="AU804" s="9">
        <v>0</v>
      </c>
      <c r="AV804" s="302"/>
    </row>
    <row r="805" spans="1:48">
      <c r="A805" s="472"/>
      <c r="B805" s="536"/>
      <c r="C805" s="654"/>
      <c r="D805" s="615"/>
      <c r="E805" s="618"/>
      <c r="F805" s="539"/>
      <c r="G805" s="539"/>
      <c r="H805" s="539"/>
      <c r="I805" s="539"/>
      <c r="J805" s="533"/>
      <c r="K805" s="533"/>
      <c r="L805" s="609"/>
      <c r="M805" s="564"/>
      <c r="N805" s="85">
        <v>0</v>
      </c>
      <c r="O805" s="85">
        <v>0</v>
      </c>
      <c r="P805" s="85">
        <v>0</v>
      </c>
      <c r="R805" s="317">
        <v>0</v>
      </c>
      <c r="S805" s="85">
        <v>0</v>
      </c>
      <c r="T805" s="85">
        <v>0</v>
      </c>
      <c r="U805" s="9">
        <f t="shared" si="394"/>
        <v>0</v>
      </c>
      <c r="V805" s="204" t="s">
        <v>52</v>
      </c>
      <c r="W805" s="191">
        <v>0</v>
      </c>
      <c r="X805" s="85">
        <v>0</v>
      </c>
      <c r="Y805" s="85">
        <v>0</v>
      </c>
      <c r="Z805" s="85">
        <v>0</v>
      </c>
      <c r="AA805" s="85">
        <v>0</v>
      </c>
      <c r="AB805" s="85">
        <v>0</v>
      </c>
      <c r="AC805" s="85">
        <v>0</v>
      </c>
      <c r="AD805" s="85">
        <v>0</v>
      </c>
      <c r="AE805" s="85">
        <v>0</v>
      </c>
      <c r="AF805" s="85">
        <v>0</v>
      </c>
      <c r="AG805" s="85">
        <v>0</v>
      </c>
      <c r="AH805" s="85">
        <v>0</v>
      </c>
      <c r="AI805" s="85">
        <v>0</v>
      </c>
      <c r="AJ805" s="85">
        <v>0</v>
      </c>
      <c r="AK805" s="191">
        <v>0</v>
      </c>
      <c r="AL805" s="191">
        <v>0</v>
      </c>
      <c r="AM805" s="191">
        <v>0</v>
      </c>
      <c r="AN805" s="191">
        <v>0</v>
      </c>
      <c r="AO805" s="191">
        <v>0</v>
      </c>
      <c r="AP805" s="191">
        <v>0</v>
      </c>
      <c r="AQ805" s="191">
        <v>0</v>
      </c>
      <c r="AR805" s="191">
        <v>0</v>
      </c>
      <c r="AS805" s="191">
        <v>0</v>
      </c>
      <c r="AT805" s="191">
        <v>0</v>
      </c>
      <c r="AU805" s="85">
        <v>0</v>
      </c>
      <c r="AV805" s="302"/>
    </row>
    <row r="806" spans="1:48">
      <c r="A806" s="472"/>
      <c r="B806" s="537"/>
      <c r="C806" s="655"/>
      <c r="D806" s="616"/>
      <c r="E806" s="619"/>
      <c r="F806" s="540"/>
      <c r="G806" s="540"/>
      <c r="H806" s="540"/>
      <c r="I806" s="540"/>
      <c r="J806" s="534"/>
      <c r="K806" s="534"/>
      <c r="L806" s="610"/>
      <c r="M806" s="565"/>
      <c r="N806" s="87">
        <f>SUM(N801:N805)</f>
        <v>27.019380000000002</v>
      </c>
      <c r="O806" s="87">
        <f t="shared" ref="O806:T806" si="395">SUM(O801:O805)</f>
        <v>0</v>
      </c>
      <c r="P806" s="87">
        <f t="shared" si="395"/>
        <v>0</v>
      </c>
      <c r="Q806" s="194"/>
      <c r="R806" s="428">
        <f t="shared" si="395"/>
        <v>0</v>
      </c>
      <c r="S806" s="175">
        <f t="shared" si="395"/>
        <v>0</v>
      </c>
      <c r="T806" s="175">
        <f t="shared" si="395"/>
        <v>0</v>
      </c>
      <c r="U806" s="176">
        <f t="shared" si="394"/>
        <v>27.019380000000002</v>
      </c>
      <c r="V806" s="177" t="s">
        <v>11</v>
      </c>
      <c r="W806" s="193">
        <f>SUM(W801:W805)</f>
        <v>0</v>
      </c>
      <c r="X806" s="175">
        <f t="shared" ref="X806:AU806" si="396">SUM(X801:X805)</f>
        <v>0</v>
      </c>
      <c r="Y806" s="175">
        <f t="shared" si="396"/>
        <v>0</v>
      </c>
      <c r="Z806" s="175">
        <f t="shared" si="396"/>
        <v>0</v>
      </c>
      <c r="AA806" s="175">
        <f t="shared" si="396"/>
        <v>0</v>
      </c>
      <c r="AB806" s="175">
        <f t="shared" si="396"/>
        <v>0</v>
      </c>
      <c r="AC806" s="175">
        <f t="shared" si="396"/>
        <v>0</v>
      </c>
      <c r="AD806" s="175">
        <f t="shared" si="396"/>
        <v>0</v>
      </c>
      <c r="AE806" s="175">
        <f t="shared" si="396"/>
        <v>0</v>
      </c>
      <c r="AF806" s="175">
        <f t="shared" si="396"/>
        <v>0</v>
      </c>
      <c r="AG806" s="175">
        <f t="shared" si="396"/>
        <v>0</v>
      </c>
      <c r="AH806" s="175">
        <f t="shared" si="396"/>
        <v>0</v>
      </c>
      <c r="AI806" s="175">
        <f t="shared" si="396"/>
        <v>0</v>
      </c>
      <c r="AJ806" s="175">
        <f t="shared" si="396"/>
        <v>0</v>
      </c>
      <c r="AK806" s="193">
        <f t="shared" si="396"/>
        <v>0</v>
      </c>
      <c r="AL806" s="193">
        <f t="shared" si="396"/>
        <v>0</v>
      </c>
      <c r="AM806" s="193">
        <f t="shared" si="396"/>
        <v>0</v>
      </c>
      <c r="AN806" s="193">
        <f t="shared" si="396"/>
        <v>0</v>
      </c>
      <c r="AO806" s="193">
        <f t="shared" si="396"/>
        <v>0</v>
      </c>
      <c r="AP806" s="193">
        <f t="shared" si="396"/>
        <v>0</v>
      </c>
      <c r="AQ806" s="193">
        <f t="shared" si="396"/>
        <v>0</v>
      </c>
      <c r="AR806" s="193">
        <f t="shared" si="396"/>
        <v>0</v>
      </c>
      <c r="AS806" s="193">
        <f t="shared" si="396"/>
        <v>0</v>
      </c>
      <c r="AT806" s="193">
        <f t="shared" si="396"/>
        <v>0</v>
      </c>
      <c r="AU806" s="175">
        <f t="shared" si="396"/>
        <v>0</v>
      </c>
      <c r="AV806" s="328"/>
    </row>
    <row r="807" spans="1:48" ht="15.75" customHeight="1">
      <c r="A807" s="472"/>
      <c r="B807" s="535" t="s">
        <v>775</v>
      </c>
      <c r="C807" s="653" t="s">
        <v>776</v>
      </c>
      <c r="D807" s="614" t="s">
        <v>662</v>
      </c>
      <c r="E807" s="617" t="s">
        <v>777</v>
      </c>
      <c r="F807" s="6" t="s">
        <v>18</v>
      </c>
      <c r="G807" s="6" t="s">
        <v>20</v>
      </c>
      <c r="H807" s="6" t="s">
        <v>59</v>
      </c>
      <c r="I807" s="6" t="s">
        <v>724</v>
      </c>
      <c r="J807" s="532">
        <v>2020</v>
      </c>
      <c r="K807" s="532">
        <v>2023</v>
      </c>
      <c r="L807" s="541">
        <v>36.412999999999997</v>
      </c>
      <c r="M807" s="563">
        <f>W812+R812+S812+T812</f>
        <v>0</v>
      </c>
      <c r="N807" s="9">
        <v>0</v>
      </c>
      <c r="O807" s="9">
        <v>0</v>
      </c>
      <c r="P807" s="9">
        <v>2.5207100000000002</v>
      </c>
      <c r="R807" s="307">
        <v>0</v>
      </c>
      <c r="S807" s="9">
        <v>0</v>
      </c>
      <c r="T807" s="9">
        <v>0</v>
      </c>
      <c r="U807" s="9">
        <f>SUM(N807:T807)</f>
        <v>2.5207100000000002</v>
      </c>
      <c r="V807" s="204" t="s">
        <v>3</v>
      </c>
      <c r="W807" s="93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9">
        <v>0</v>
      </c>
      <c r="AH807" s="9">
        <v>0</v>
      </c>
      <c r="AI807" s="9">
        <v>0</v>
      </c>
      <c r="AJ807" s="9">
        <v>0</v>
      </c>
      <c r="AK807" s="93">
        <v>0</v>
      </c>
      <c r="AL807" s="93">
        <v>0</v>
      </c>
      <c r="AM807" s="93">
        <v>0</v>
      </c>
      <c r="AN807" s="93">
        <v>0</v>
      </c>
      <c r="AO807" s="93">
        <v>0</v>
      </c>
      <c r="AP807" s="93">
        <v>0</v>
      </c>
      <c r="AQ807" s="93">
        <v>0</v>
      </c>
      <c r="AR807" s="93">
        <v>0</v>
      </c>
      <c r="AS807" s="93">
        <v>0</v>
      </c>
      <c r="AT807" s="93">
        <v>0</v>
      </c>
      <c r="AU807" s="9">
        <v>0</v>
      </c>
      <c r="AV807" s="302"/>
    </row>
    <row r="808" spans="1:48" ht="18.75" customHeight="1">
      <c r="A808" s="472"/>
      <c r="B808" s="536"/>
      <c r="C808" s="654"/>
      <c r="D808" s="615"/>
      <c r="E808" s="618"/>
      <c r="F808" s="6" t="s">
        <v>19</v>
      </c>
      <c r="G808" s="6" t="s">
        <v>22</v>
      </c>
      <c r="H808" s="6" t="s">
        <v>59</v>
      </c>
      <c r="I808" s="6" t="s">
        <v>778</v>
      </c>
      <c r="J808" s="533"/>
      <c r="K808" s="533"/>
      <c r="L808" s="609"/>
      <c r="M808" s="564"/>
      <c r="N808" s="9">
        <v>0</v>
      </c>
      <c r="O808" s="9">
        <v>0</v>
      </c>
      <c r="P808" s="9">
        <v>0</v>
      </c>
      <c r="R808" s="307">
        <v>0</v>
      </c>
      <c r="S808" s="9">
        <v>0</v>
      </c>
      <c r="T808" s="9">
        <v>0</v>
      </c>
      <c r="U808" s="9">
        <f t="shared" ref="U808:U812" si="397">SUM(N808:T808)</f>
        <v>0</v>
      </c>
      <c r="V808" s="172" t="s">
        <v>8</v>
      </c>
      <c r="W808" s="93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93">
        <v>0</v>
      </c>
      <c r="AL808" s="93">
        <v>0</v>
      </c>
      <c r="AM808" s="93">
        <v>0</v>
      </c>
      <c r="AN808" s="93">
        <v>0</v>
      </c>
      <c r="AO808" s="93">
        <v>0</v>
      </c>
      <c r="AP808" s="93">
        <v>0</v>
      </c>
      <c r="AQ808" s="93">
        <v>0</v>
      </c>
      <c r="AR808" s="93">
        <v>0</v>
      </c>
      <c r="AS808" s="93">
        <v>0</v>
      </c>
      <c r="AT808" s="93">
        <v>0</v>
      </c>
      <c r="AU808" s="9">
        <v>0</v>
      </c>
      <c r="AV808" s="302"/>
    </row>
    <row r="809" spans="1:48" ht="18.75" customHeight="1">
      <c r="A809" s="472"/>
      <c r="B809" s="536"/>
      <c r="C809" s="654"/>
      <c r="D809" s="615"/>
      <c r="E809" s="618"/>
      <c r="F809" s="538" t="s">
        <v>39</v>
      </c>
      <c r="G809" s="538" t="s">
        <v>21</v>
      </c>
      <c r="H809" s="538" t="s">
        <v>59</v>
      </c>
      <c r="I809" s="538" t="s">
        <v>378</v>
      </c>
      <c r="J809" s="533"/>
      <c r="K809" s="533"/>
      <c r="L809" s="609"/>
      <c r="M809" s="564"/>
      <c r="N809" s="9">
        <v>0</v>
      </c>
      <c r="O809" s="9">
        <v>0</v>
      </c>
      <c r="P809" s="9">
        <v>0</v>
      </c>
      <c r="R809" s="307">
        <v>0</v>
      </c>
      <c r="S809" s="9">
        <v>0</v>
      </c>
      <c r="T809" s="9">
        <v>0</v>
      </c>
      <c r="U809" s="9">
        <f>SUM(N809:T809)</f>
        <v>0</v>
      </c>
      <c r="V809" s="204" t="s">
        <v>50</v>
      </c>
      <c r="W809" s="93">
        <v>0</v>
      </c>
      <c r="X809" s="9">
        <v>0</v>
      </c>
      <c r="Y809" s="9">
        <v>0</v>
      </c>
      <c r="Z809" s="9">
        <v>0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9">
        <v>0</v>
      </c>
      <c r="AH809" s="9">
        <v>0</v>
      </c>
      <c r="AI809" s="9">
        <v>0</v>
      </c>
      <c r="AJ809" s="9">
        <v>0</v>
      </c>
      <c r="AK809" s="93">
        <v>0</v>
      </c>
      <c r="AL809" s="93">
        <v>0</v>
      </c>
      <c r="AM809" s="93">
        <v>0</v>
      </c>
      <c r="AN809" s="93">
        <v>0</v>
      </c>
      <c r="AO809" s="93">
        <v>0</v>
      </c>
      <c r="AP809" s="93">
        <v>0</v>
      </c>
      <c r="AQ809" s="93">
        <v>0</v>
      </c>
      <c r="AR809" s="93">
        <v>0</v>
      </c>
      <c r="AS809" s="93">
        <v>0</v>
      </c>
      <c r="AT809" s="93">
        <v>0</v>
      </c>
      <c r="AU809" s="9">
        <v>0</v>
      </c>
      <c r="AV809" s="302"/>
    </row>
    <row r="810" spans="1:48" ht="15.75" customHeight="1">
      <c r="A810" s="472"/>
      <c r="B810" s="536"/>
      <c r="C810" s="654"/>
      <c r="D810" s="615"/>
      <c r="E810" s="618"/>
      <c r="F810" s="539"/>
      <c r="G810" s="539"/>
      <c r="H810" s="539"/>
      <c r="I810" s="539"/>
      <c r="J810" s="533"/>
      <c r="K810" s="533"/>
      <c r="L810" s="609"/>
      <c r="M810" s="564"/>
      <c r="N810" s="9">
        <v>0</v>
      </c>
      <c r="O810" s="9">
        <v>0</v>
      </c>
      <c r="P810" s="9">
        <v>0</v>
      </c>
      <c r="R810" s="307">
        <v>0</v>
      </c>
      <c r="S810" s="9">
        <v>0</v>
      </c>
      <c r="T810" s="9">
        <v>0</v>
      </c>
      <c r="U810" s="9">
        <f t="shared" si="397"/>
        <v>0</v>
      </c>
      <c r="V810" s="204" t="s">
        <v>51</v>
      </c>
      <c r="W810" s="93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3">
        <v>0</v>
      </c>
      <c r="AL810" s="93">
        <v>0</v>
      </c>
      <c r="AM810" s="93">
        <v>0</v>
      </c>
      <c r="AN810" s="93">
        <v>0</v>
      </c>
      <c r="AO810" s="93">
        <v>0</v>
      </c>
      <c r="AP810" s="93">
        <v>0</v>
      </c>
      <c r="AQ810" s="93">
        <v>0</v>
      </c>
      <c r="AR810" s="93">
        <v>0</v>
      </c>
      <c r="AS810" s="93">
        <v>0</v>
      </c>
      <c r="AT810" s="93">
        <v>0</v>
      </c>
      <c r="AU810" s="9">
        <v>0</v>
      </c>
      <c r="AV810" s="302"/>
    </row>
    <row r="811" spans="1:48" ht="15.75" customHeight="1">
      <c r="A811" s="472"/>
      <c r="B811" s="536"/>
      <c r="C811" s="654"/>
      <c r="D811" s="615"/>
      <c r="E811" s="618"/>
      <c r="F811" s="539"/>
      <c r="G811" s="539"/>
      <c r="H811" s="539"/>
      <c r="I811" s="539"/>
      <c r="J811" s="533"/>
      <c r="K811" s="533"/>
      <c r="L811" s="609"/>
      <c r="M811" s="564"/>
      <c r="N811" s="85">
        <v>0</v>
      </c>
      <c r="O811" s="85">
        <v>33.892000000000003</v>
      </c>
      <c r="P811" s="85">
        <v>0</v>
      </c>
      <c r="R811" s="317">
        <v>0</v>
      </c>
      <c r="S811" s="85">
        <v>0</v>
      </c>
      <c r="T811" s="85">
        <v>0</v>
      </c>
      <c r="U811" s="9">
        <f t="shared" si="397"/>
        <v>33.892000000000003</v>
      </c>
      <c r="V811" s="204" t="s">
        <v>52</v>
      </c>
      <c r="W811" s="191">
        <v>0</v>
      </c>
      <c r="X811" s="85">
        <v>0</v>
      </c>
      <c r="Y811" s="85">
        <v>0</v>
      </c>
      <c r="Z811" s="85">
        <v>0</v>
      </c>
      <c r="AA811" s="85">
        <v>0</v>
      </c>
      <c r="AB811" s="85">
        <v>0</v>
      </c>
      <c r="AC811" s="85">
        <v>0</v>
      </c>
      <c r="AD811" s="85">
        <v>0</v>
      </c>
      <c r="AE811" s="85">
        <v>0</v>
      </c>
      <c r="AF811" s="85">
        <v>0</v>
      </c>
      <c r="AG811" s="85">
        <v>0</v>
      </c>
      <c r="AH811" s="85">
        <v>0</v>
      </c>
      <c r="AI811" s="85">
        <v>0</v>
      </c>
      <c r="AJ811" s="85">
        <v>0</v>
      </c>
      <c r="AK811" s="191">
        <v>0</v>
      </c>
      <c r="AL811" s="191">
        <v>0</v>
      </c>
      <c r="AM811" s="191">
        <v>0</v>
      </c>
      <c r="AN811" s="191">
        <v>0</v>
      </c>
      <c r="AO811" s="191">
        <v>0</v>
      </c>
      <c r="AP811" s="191">
        <v>0</v>
      </c>
      <c r="AQ811" s="191">
        <v>0</v>
      </c>
      <c r="AR811" s="191">
        <v>0</v>
      </c>
      <c r="AS811" s="191">
        <v>0</v>
      </c>
      <c r="AT811" s="191">
        <v>0</v>
      </c>
      <c r="AU811" s="85">
        <v>0</v>
      </c>
      <c r="AV811" s="302"/>
    </row>
    <row r="812" spans="1:48">
      <c r="A812" s="472"/>
      <c r="B812" s="537"/>
      <c r="C812" s="655"/>
      <c r="D812" s="616"/>
      <c r="E812" s="619"/>
      <c r="F812" s="540"/>
      <c r="G812" s="540"/>
      <c r="H812" s="540"/>
      <c r="I812" s="540"/>
      <c r="J812" s="534"/>
      <c r="K812" s="534"/>
      <c r="L812" s="610"/>
      <c r="M812" s="565"/>
      <c r="N812" s="87">
        <f>SUM(N807:N811)</f>
        <v>0</v>
      </c>
      <c r="O812" s="87">
        <f t="shared" ref="O812:T812" si="398">SUM(O807:O811)</f>
        <v>33.892000000000003</v>
      </c>
      <c r="P812" s="87">
        <f t="shared" si="398"/>
        <v>2.5207100000000002</v>
      </c>
      <c r="Q812" s="185"/>
      <c r="R812" s="433">
        <f t="shared" si="398"/>
        <v>0</v>
      </c>
      <c r="S812" s="185">
        <f t="shared" si="398"/>
        <v>0</v>
      </c>
      <c r="T812" s="185">
        <f t="shared" si="398"/>
        <v>0</v>
      </c>
      <c r="U812" s="185">
        <f t="shared" si="397"/>
        <v>36.412710000000004</v>
      </c>
      <c r="V812" s="177" t="s">
        <v>11</v>
      </c>
      <c r="W812" s="200">
        <f>SUM(W807:W811)</f>
        <v>0</v>
      </c>
      <c r="X812" s="201">
        <f t="shared" ref="X812:AU812" si="399">SUM(X807:X811)</f>
        <v>0</v>
      </c>
      <c r="Y812" s="201">
        <f t="shared" si="399"/>
        <v>0</v>
      </c>
      <c r="Z812" s="201">
        <f t="shared" si="399"/>
        <v>0</v>
      </c>
      <c r="AA812" s="201">
        <f t="shared" si="399"/>
        <v>0</v>
      </c>
      <c r="AB812" s="201">
        <f t="shared" si="399"/>
        <v>0</v>
      </c>
      <c r="AC812" s="201">
        <f t="shared" si="399"/>
        <v>0</v>
      </c>
      <c r="AD812" s="201">
        <f t="shared" si="399"/>
        <v>0</v>
      </c>
      <c r="AE812" s="201">
        <f t="shared" si="399"/>
        <v>0</v>
      </c>
      <c r="AF812" s="201">
        <f t="shared" si="399"/>
        <v>0</v>
      </c>
      <c r="AG812" s="201">
        <f t="shared" si="399"/>
        <v>0</v>
      </c>
      <c r="AH812" s="201">
        <f t="shared" si="399"/>
        <v>0</v>
      </c>
      <c r="AI812" s="201">
        <f t="shared" si="399"/>
        <v>0</v>
      </c>
      <c r="AJ812" s="201">
        <f t="shared" si="399"/>
        <v>0</v>
      </c>
      <c r="AK812" s="200">
        <f t="shared" si="399"/>
        <v>0</v>
      </c>
      <c r="AL812" s="200">
        <f t="shared" si="399"/>
        <v>0</v>
      </c>
      <c r="AM812" s="200">
        <f t="shared" si="399"/>
        <v>0</v>
      </c>
      <c r="AN812" s="200">
        <f t="shared" si="399"/>
        <v>0</v>
      </c>
      <c r="AO812" s="200">
        <f t="shared" si="399"/>
        <v>0</v>
      </c>
      <c r="AP812" s="200">
        <f t="shared" si="399"/>
        <v>0</v>
      </c>
      <c r="AQ812" s="200">
        <f t="shared" si="399"/>
        <v>0</v>
      </c>
      <c r="AR812" s="200">
        <f t="shared" si="399"/>
        <v>0</v>
      </c>
      <c r="AS812" s="200">
        <f t="shared" si="399"/>
        <v>0</v>
      </c>
      <c r="AT812" s="200">
        <f t="shared" si="399"/>
        <v>0</v>
      </c>
      <c r="AU812" s="201">
        <f t="shared" si="399"/>
        <v>0</v>
      </c>
      <c r="AV812" s="332"/>
    </row>
    <row r="813" spans="1:48" ht="15.75" customHeight="1">
      <c r="A813" s="472"/>
      <c r="B813" s="535" t="s">
        <v>779</v>
      </c>
      <c r="C813" s="653" t="s">
        <v>780</v>
      </c>
      <c r="D813" s="614" t="s">
        <v>630</v>
      </c>
      <c r="E813" s="617" t="s">
        <v>781</v>
      </c>
      <c r="F813" s="6" t="s">
        <v>18</v>
      </c>
      <c r="G813" s="6" t="s">
        <v>20</v>
      </c>
      <c r="H813" s="6" t="s">
        <v>297</v>
      </c>
      <c r="I813" s="6" t="s">
        <v>297</v>
      </c>
      <c r="J813" s="532">
        <v>2021</v>
      </c>
      <c r="K813" s="532">
        <v>2021</v>
      </c>
      <c r="L813" s="541">
        <v>6.4619999999999997</v>
      </c>
      <c r="M813" s="563">
        <f>Q818+R818+S818+T818</f>
        <v>0</v>
      </c>
      <c r="N813" s="9">
        <v>0</v>
      </c>
      <c r="O813" s="9">
        <v>0</v>
      </c>
      <c r="P813" s="9">
        <v>6.4629700000000003</v>
      </c>
      <c r="Q813" s="9">
        <v>0</v>
      </c>
      <c r="R813" s="307">
        <v>0</v>
      </c>
      <c r="S813" s="9">
        <v>0</v>
      </c>
      <c r="T813" s="9">
        <v>0</v>
      </c>
      <c r="U813" s="9">
        <f>SUM(N813:T813)</f>
        <v>6.4629700000000003</v>
      </c>
      <c r="V813" s="204" t="s">
        <v>3</v>
      </c>
      <c r="W813" s="93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93">
        <v>0</v>
      </c>
      <c r="AL813" s="93">
        <v>0</v>
      </c>
      <c r="AM813" s="93">
        <v>0</v>
      </c>
      <c r="AN813" s="93">
        <v>0</v>
      </c>
      <c r="AO813" s="93">
        <v>0</v>
      </c>
      <c r="AP813" s="93">
        <v>0</v>
      </c>
      <c r="AQ813" s="93">
        <v>0</v>
      </c>
      <c r="AR813" s="93">
        <v>0</v>
      </c>
      <c r="AS813" s="93">
        <v>0</v>
      </c>
      <c r="AT813" s="93">
        <v>0</v>
      </c>
      <c r="AU813" s="9">
        <v>0</v>
      </c>
      <c r="AV813" s="302"/>
    </row>
    <row r="814" spans="1:48" ht="21" customHeight="1">
      <c r="A814" s="472"/>
      <c r="B814" s="536"/>
      <c r="C814" s="654"/>
      <c r="D814" s="615"/>
      <c r="E814" s="618"/>
      <c r="F814" s="6" t="s">
        <v>19</v>
      </c>
      <c r="G814" s="6" t="s">
        <v>22</v>
      </c>
      <c r="H814" s="6" t="s">
        <v>297</v>
      </c>
      <c r="I814" s="6" t="s">
        <v>297</v>
      </c>
      <c r="J814" s="533"/>
      <c r="K814" s="533"/>
      <c r="L814" s="609"/>
      <c r="M814" s="564"/>
      <c r="N814" s="9">
        <v>0</v>
      </c>
      <c r="O814" s="9">
        <v>0</v>
      </c>
      <c r="P814" s="9">
        <v>0</v>
      </c>
      <c r="Q814" s="9">
        <v>0</v>
      </c>
      <c r="R814" s="307">
        <v>0</v>
      </c>
      <c r="S814" s="9">
        <v>0</v>
      </c>
      <c r="T814" s="9">
        <v>0</v>
      </c>
      <c r="U814" s="9">
        <f t="shared" ref="U814:U818" si="400">SUM(N814:T814)</f>
        <v>0</v>
      </c>
      <c r="V814" s="172" t="s">
        <v>8</v>
      </c>
      <c r="W814" s="93">
        <v>0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9">
        <v>0</v>
      </c>
      <c r="AH814" s="9">
        <v>0</v>
      </c>
      <c r="AI814" s="9">
        <v>0</v>
      </c>
      <c r="AJ814" s="9">
        <v>0</v>
      </c>
      <c r="AK814" s="93">
        <v>0</v>
      </c>
      <c r="AL814" s="93">
        <v>0</v>
      </c>
      <c r="AM814" s="93">
        <v>0</v>
      </c>
      <c r="AN814" s="93">
        <v>0</v>
      </c>
      <c r="AO814" s="93">
        <v>0</v>
      </c>
      <c r="AP814" s="93">
        <v>0</v>
      </c>
      <c r="AQ814" s="93">
        <v>0</v>
      </c>
      <c r="AR814" s="93">
        <v>0</v>
      </c>
      <c r="AS814" s="93">
        <v>0</v>
      </c>
      <c r="AT814" s="93">
        <v>0</v>
      </c>
      <c r="AU814" s="9">
        <v>0</v>
      </c>
      <c r="AV814" s="302"/>
    </row>
    <row r="815" spans="1:48" ht="20.25" customHeight="1">
      <c r="A815" s="472"/>
      <c r="B815" s="536"/>
      <c r="C815" s="654"/>
      <c r="D815" s="615"/>
      <c r="E815" s="618"/>
      <c r="F815" s="538" t="s">
        <v>39</v>
      </c>
      <c r="G815" s="538" t="s">
        <v>21</v>
      </c>
      <c r="H815" s="538" t="s">
        <v>298</v>
      </c>
      <c r="I815" s="538" t="s">
        <v>782</v>
      </c>
      <c r="J815" s="533"/>
      <c r="K815" s="533"/>
      <c r="L815" s="609"/>
      <c r="M815" s="564"/>
      <c r="N815" s="9">
        <v>0</v>
      </c>
      <c r="O815" s="9">
        <v>0</v>
      </c>
      <c r="P815" s="9">
        <v>0</v>
      </c>
      <c r="Q815" s="9">
        <v>0</v>
      </c>
      <c r="R815" s="307">
        <v>0</v>
      </c>
      <c r="S815" s="9">
        <v>0</v>
      </c>
      <c r="T815" s="9">
        <v>0</v>
      </c>
      <c r="U815" s="9">
        <f>SUM(N815:T815)</f>
        <v>0</v>
      </c>
      <c r="V815" s="204" t="s">
        <v>50</v>
      </c>
      <c r="W815" s="93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9">
        <v>0</v>
      </c>
      <c r="AH815" s="9">
        <v>0</v>
      </c>
      <c r="AI815" s="9">
        <v>0</v>
      </c>
      <c r="AJ815" s="9">
        <v>0</v>
      </c>
      <c r="AK815" s="93">
        <v>0</v>
      </c>
      <c r="AL815" s="93">
        <v>0</v>
      </c>
      <c r="AM815" s="93">
        <v>0</v>
      </c>
      <c r="AN815" s="93">
        <v>0</v>
      </c>
      <c r="AO815" s="93">
        <v>0</v>
      </c>
      <c r="AP815" s="93">
        <v>0</v>
      </c>
      <c r="AQ815" s="93">
        <v>0</v>
      </c>
      <c r="AR815" s="93">
        <v>0</v>
      </c>
      <c r="AS815" s="93">
        <v>0</v>
      </c>
      <c r="AT815" s="93">
        <v>0</v>
      </c>
      <c r="AU815" s="9">
        <v>0</v>
      </c>
      <c r="AV815" s="302"/>
    </row>
    <row r="816" spans="1:48">
      <c r="A816" s="472"/>
      <c r="B816" s="536"/>
      <c r="C816" s="654"/>
      <c r="D816" s="615"/>
      <c r="E816" s="618"/>
      <c r="F816" s="539"/>
      <c r="G816" s="539"/>
      <c r="H816" s="539"/>
      <c r="I816" s="539"/>
      <c r="J816" s="533"/>
      <c r="K816" s="533"/>
      <c r="L816" s="609"/>
      <c r="M816" s="564"/>
      <c r="N816" s="9">
        <v>0</v>
      </c>
      <c r="O816" s="9">
        <v>0</v>
      </c>
      <c r="P816" s="9">
        <v>0</v>
      </c>
      <c r="Q816" s="9">
        <v>0</v>
      </c>
      <c r="R816" s="307">
        <v>0</v>
      </c>
      <c r="S816" s="9">
        <v>0</v>
      </c>
      <c r="T816" s="9">
        <v>0</v>
      </c>
      <c r="U816" s="9">
        <f t="shared" si="400"/>
        <v>0</v>
      </c>
      <c r="V816" s="204" t="s">
        <v>51</v>
      </c>
      <c r="W816" s="93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3">
        <v>0</v>
      </c>
      <c r="AL816" s="93">
        <v>0</v>
      </c>
      <c r="AM816" s="93">
        <v>0</v>
      </c>
      <c r="AN816" s="93">
        <v>0</v>
      </c>
      <c r="AO816" s="93">
        <v>0</v>
      </c>
      <c r="AP816" s="93">
        <v>0</v>
      </c>
      <c r="AQ816" s="93">
        <v>0</v>
      </c>
      <c r="AR816" s="93">
        <v>0</v>
      </c>
      <c r="AS816" s="93">
        <v>0</v>
      </c>
      <c r="AT816" s="93">
        <v>0</v>
      </c>
      <c r="AU816" s="9">
        <v>0</v>
      </c>
      <c r="AV816" s="302"/>
    </row>
    <row r="817" spans="1:48" ht="15.75" customHeight="1">
      <c r="A817" s="472"/>
      <c r="B817" s="536"/>
      <c r="C817" s="654"/>
      <c r="D817" s="615"/>
      <c r="E817" s="618"/>
      <c r="F817" s="539"/>
      <c r="G817" s="539"/>
      <c r="H817" s="539"/>
      <c r="I817" s="539"/>
      <c r="J817" s="533"/>
      <c r="K817" s="533"/>
      <c r="L817" s="609"/>
      <c r="M817" s="564"/>
      <c r="N817" s="85">
        <v>0</v>
      </c>
      <c r="O817" s="85">
        <v>0</v>
      </c>
      <c r="P817" s="85">
        <v>0</v>
      </c>
      <c r="Q817" s="85">
        <v>0</v>
      </c>
      <c r="R817" s="317">
        <v>0</v>
      </c>
      <c r="S817" s="85">
        <v>0</v>
      </c>
      <c r="T817" s="85">
        <v>0</v>
      </c>
      <c r="U817" s="9">
        <f t="shared" si="400"/>
        <v>0</v>
      </c>
      <c r="V817" s="204" t="s">
        <v>52</v>
      </c>
      <c r="W817" s="191">
        <v>0</v>
      </c>
      <c r="X817" s="85">
        <v>0</v>
      </c>
      <c r="Y817" s="85">
        <v>0</v>
      </c>
      <c r="Z817" s="85">
        <v>0</v>
      </c>
      <c r="AA817" s="85">
        <v>0</v>
      </c>
      <c r="AB817" s="85">
        <v>0</v>
      </c>
      <c r="AC817" s="85">
        <v>0</v>
      </c>
      <c r="AD817" s="85">
        <v>0</v>
      </c>
      <c r="AE817" s="85">
        <v>0</v>
      </c>
      <c r="AF817" s="85">
        <v>0</v>
      </c>
      <c r="AG817" s="85">
        <v>0</v>
      </c>
      <c r="AH817" s="85">
        <v>0</v>
      </c>
      <c r="AI817" s="85">
        <v>0</v>
      </c>
      <c r="AJ817" s="85">
        <v>0</v>
      </c>
      <c r="AK817" s="191">
        <v>0</v>
      </c>
      <c r="AL817" s="191">
        <v>0</v>
      </c>
      <c r="AM817" s="191">
        <v>0</v>
      </c>
      <c r="AN817" s="191">
        <v>0</v>
      </c>
      <c r="AO817" s="191">
        <v>0</v>
      </c>
      <c r="AP817" s="191">
        <v>0</v>
      </c>
      <c r="AQ817" s="191">
        <v>0</v>
      </c>
      <c r="AR817" s="191">
        <v>0</v>
      </c>
      <c r="AS817" s="191">
        <v>0</v>
      </c>
      <c r="AT817" s="191">
        <v>0</v>
      </c>
      <c r="AU817" s="85">
        <v>0</v>
      </c>
      <c r="AV817" s="302"/>
    </row>
    <row r="818" spans="1:48">
      <c r="A818" s="472"/>
      <c r="B818" s="537"/>
      <c r="C818" s="655"/>
      <c r="D818" s="616"/>
      <c r="E818" s="619"/>
      <c r="F818" s="540"/>
      <c r="G818" s="540"/>
      <c r="H818" s="540"/>
      <c r="I818" s="540"/>
      <c r="J818" s="534"/>
      <c r="K818" s="534"/>
      <c r="L818" s="610"/>
      <c r="M818" s="565"/>
      <c r="N818" s="87">
        <f>SUM(N813:N817)</f>
        <v>0</v>
      </c>
      <c r="O818" s="87">
        <f t="shared" ref="O818:T818" si="401">SUM(O813:O817)</f>
        <v>0</v>
      </c>
      <c r="P818" s="87">
        <f t="shared" si="401"/>
        <v>6.4629700000000003</v>
      </c>
      <c r="Q818" s="185">
        <f t="shared" si="401"/>
        <v>0</v>
      </c>
      <c r="R818" s="433">
        <f t="shared" si="401"/>
        <v>0</v>
      </c>
      <c r="S818" s="185">
        <f t="shared" si="401"/>
        <v>0</v>
      </c>
      <c r="T818" s="185">
        <f t="shared" si="401"/>
        <v>0</v>
      </c>
      <c r="U818" s="185">
        <f t="shared" si="400"/>
        <v>6.4629700000000003</v>
      </c>
      <c r="V818" s="177" t="s">
        <v>11</v>
      </c>
      <c r="W818" s="200">
        <f t="shared" ref="W818:AU818" si="402">SUM(W813:W817)</f>
        <v>0</v>
      </c>
      <c r="X818" s="201">
        <f t="shared" si="402"/>
        <v>0</v>
      </c>
      <c r="Y818" s="201">
        <f t="shared" si="402"/>
        <v>0</v>
      </c>
      <c r="Z818" s="201">
        <f t="shared" si="402"/>
        <v>0</v>
      </c>
      <c r="AA818" s="201">
        <f t="shared" si="402"/>
        <v>0</v>
      </c>
      <c r="AB818" s="201">
        <f t="shared" si="402"/>
        <v>0</v>
      </c>
      <c r="AC818" s="201">
        <f t="shared" si="402"/>
        <v>0</v>
      </c>
      <c r="AD818" s="201">
        <f t="shared" si="402"/>
        <v>0</v>
      </c>
      <c r="AE818" s="201">
        <f t="shared" si="402"/>
        <v>0</v>
      </c>
      <c r="AF818" s="201">
        <f t="shared" si="402"/>
        <v>0</v>
      </c>
      <c r="AG818" s="201">
        <f t="shared" si="402"/>
        <v>0</v>
      </c>
      <c r="AH818" s="201">
        <f t="shared" si="402"/>
        <v>0</v>
      </c>
      <c r="AI818" s="201">
        <f t="shared" si="402"/>
        <v>0</v>
      </c>
      <c r="AJ818" s="201">
        <f t="shared" si="402"/>
        <v>0</v>
      </c>
      <c r="AK818" s="200">
        <f t="shared" si="402"/>
        <v>0</v>
      </c>
      <c r="AL818" s="200">
        <f t="shared" si="402"/>
        <v>0</v>
      </c>
      <c r="AM818" s="200">
        <f t="shared" si="402"/>
        <v>0</v>
      </c>
      <c r="AN818" s="200">
        <f t="shared" si="402"/>
        <v>0</v>
      </c>
      <c r="AO818" s="200">
        <f t="shared" si="402"/>
        <v>0</v>
      </c>
      <c r="AP818" s="200">
        <f t="shared" si="402"/>
        <v>0</v>
      </c>
      <c r="AQ818" s="200">
        <f t="shared" si="402"/>
        <v>0</v>
      </c>
      <c r="AR818" s="200">
        <f t="shared" si="402"/>
        <v>0</v>
      </c>
      <c r="AS818" s="200">
        <f t="shared" si="402"/>
        <v>0</v>
      </c>
      <c r="AT818" s="200">
        <f t="shared" si="402"/>
        <v>0</v>
      </c>
      <c r="AU818" s="201">
        <f t="shared" si="402"/>
        <v>0</v>
      </c>
      <c r="AV818" s="332"/>
    </row>
    <row r="819" spans="1:48" ht="15.75" customHeight="1">
      <c r="A819" s="472"/>
      <c r="B819" s="535" t="s">
        <v>783</v>
      </c>
      <c r="C819" s="653" t="s">
        <v>784</v>
      </c>
      <c r="D819" s="614" t="s">
        <v>662</v>
      </c>
      <c r="E819" s="617" t="s">
        <v>785</v>
      </c>
      <c r="F819" s="6" t="s">
        <v>18</v>
      </c>
      <c r="G819" s="6" t="s">
        <v>20</v>
      </c>
      <c r="H819" s="6" t="s">
        <v>59</v>
      </c>
      <c r="I819" s="6" t="s">
        <v>55</v>
      </c>
      <c r="J819" s="532">
        <v>2019</v>
      </c>
      <c r="K819" s="532">
        <v>2023</v>
      </c>
      <c r="L819" s="541">
        <v>47.296999999999997</v>
      </c>
      <c r="M819" s="563">
        <f>Q825+R825+S825+T825</f>
        <v>40.219919999999995</v>
      </c>
      <c r="N819" s="9">
        <v>3.3479000000000002E-2</v>
      </c>
      <c r="O819" s="9">
        <v>7.0444399999999998</v>
      </c>
      <c r="P819" s="9">
        <v>0</v>
      </c>
      <c r="Q819" s="9">
        <v>40.219919999999995</v>
      </c>
      <c r="R819" s="307">
        <v>0</v>
      </c>
      <c r="S819" s="9">
        <v>0</v>
      </c>
      <c r="T819" s="9">
        <v>0</v>
      </c>
      <c r="U819" s="9">
        <f>SUM(N819:T819)</f>
        <v>47.297838999999996</v>
      </c>
      <c r="V819" s="204" t="s">
        <v>3</v>
      </c>
      <c r="W819" s="93">
        <v>40219.919999999998</v>
      </c>
      <c r="X819" s="9">
        <f>X820</f>
        <v>4800</v>
      </c>
      <c r="Y819" s="9">
        <f t="shared" ref="Y819:AS819" si="403">Y820</f>
        <v>0</v>
      </c>
      <c r="Z819" s="9">
        <f t="shared" si="403"/>
        <v>0</v>
      </c>
      <c r="AA819" s="9">
        <f t="shared" si="403"/>
        <v>0</v>
      </c>
      <c r="AB819" s="9">
        <f t="shared" si="403"/>
        <v>0</v>
      </c>
      <c r="AC819" s="9">
        <f t="shared" si="403"/>
        <v>0</v>
      </c>
      <c r="AD819" s="9">
        <f t="shared" si="403"/>
        <v>0</v>
      </c>
      <c r="AE819" s="9">
        <f t="shared" si="403"/>
        <v>0</v>
      </c>
      <c r="AF819" s="9">
        <f t="shared" si="403"/>
        <v>0</v>
      </c>
      <c r="AG819" s="9">
        <f t="shared" si="403"/>
        <v>4800</v>
      </c>
      <c r="AH819" s="93">
        <f t="shared" si="403"/>
        <v>0</v>
      </c>
      <c r="AI819" s="93">
        <f t="shared" si="403"/>
        <v>0</v>
      </c>
      <c r="AJ819" s="93">
        <f t="shared" si="403"/>
        <v>0</v>
      </c>
      <c r="AK819" s="93">
        <f t="shared" si="403"/>
        <v>169.93</v>
      </c>
      <c r="AL819" s="93">
        <f t="shared" si="403"/>
        <v>0</v>
      </c>
      <c r="AM819" s="93">
        <f t="shared" si="403"/>
        <v>0</v>
      </c>
      <c r="AN819" s="93">
        <f t="shared" si="403"/>
        <v>0</v>
      </c>
      <c r="AO819" s="93">
        <f t="shared" si="403"/>
        <v>0</v>
      </c>
      <c r="AP819" s="93">
        <f t="shared" si="403"/>
        <v>0</v>
      </c>
      <c r="AQ819" s="93">
        <f t="shared" si="403"/>
        <v>0</v>
      </c>
      <c r="AR819" s="93">
        <f t="shared" si="403"/>
        <v>0</v>
      </c>
      <c r="AS819" s="93">
        <f t="shared" si="403"/>
        <v>0</v>
      </c>
      <c r="AT819" s="93">
        <v>0</v>
      </c>
      <c r="AU819" s="9">
        <v>0</v>
      </c>
      <c r="AV819" s="636" t="s">
        <v>999</v>
      </c>
    </row>
    <row r="820" spans="1:48" s="275" customFormat="1" ht="31.5" hidden="1" customHeight="1">
      <c r="A820" s="472"/>
      <c r="B820" s="536"/>
      <c r="C820" s="654"/>
      <c r="D820" s="615"/>
      <c r="E820" s="618"/>
      <c r="F820" s="272"/>
      <c r="G820" s="272"/>
      <c r="H820" s="272"/>
      <c r="I820" s="272"/>
      <c r="J820" s="533"/>
      <c r="K820" s="533"/>
      <c r="L820" s="609"/>
      <c r="M820" s="564"/>
      <c r="N820" s="277"/>
      <c r="O820" s="277"/>
      <c r="P820" s="277"/>
      <c r="Q820" s="277"/>
      <c r="R820" s="404"/>
      <c r="S820" s="277"/>
      <c r="T820" s="277"/>
      <c r="U820" s="277"/>
      <c r="V820" s="287" t="s">
        <v>1049</v>
      </c>
      <c r="W820" s="274"/>
      <c r="X820" s="274">
        <v>4800</v>
      </c>
      <c r="Y820" s="274"/>
      <c r="Z820" s="274"/>
      <c r="AA820" s="274"/>
      <c r="AB820" s="274"/>
      <c r="AC820" s="274"/>
      <c r="AD820" s="274"/>
      <c r="AE820" s="274"/>
      <c r="AF820" s="274"/>
      <c r="AG820" s="274">
        <v>4800</v>
      </c>
      <c r="AH820" s="277"/>
      <c r="AI820" s="277"/>
      <c r="AJ820" s="277"/>
      <c r="AK820" s="274">
        <v>169.93</v>
      </c>
      <c r="AL820" s="274"/>
      <c r="AM820" s="274"/>
      <c r="AN820" s="274"/>
      <c r="AO820" s="274"/>
      <c r="AP820" s="274"/>
      <c r="AQ820" s="274"/>
      <c r="AR820" s="274"/>
      <c r="AS820" s="274"/>
      <c r="AT820" s="274"/>
      <c r="AU820" s="277"/>
      <c r="AV820" s="640"/>
    </row>
    <row r="821" spans="1:48" ht="20.25" customHeight="1">
      <c r="A821" s="472"/>
      <c r="B821" s="536"/>
      <c r="C821" s="654"/>
      <c r="D821" s="615"/>
      <c r="E821" s="618"/>
      <c r="F821" s="6" t="s">
        <v>19</v>
      </c>
      <c r="G821" s="6" t="s">
        <v>22</v>
      </c>
      <c r="H821" s="6" t="s">
        <v>59</v>
      </c>
      <c r="I821" s="6" t="s">
        <v>786</v>
      </c>
      <c r="J821" s="533"/>
      <c r="K821" s="533"/>
      <c r="L821" s="609"/>
      <c r="M821" s="564"/>
      <c r="N821" s="9">
        <v>0</v>
      </c>
      <c r="O821" s="9">
        <v>0</v>
      </c>
      <c r="P821" s="9">
        <v>0</v>
      </c>
      <c r="Q821" s="9">
        <v>0</v>
      </c>
      <c r="R821" s="307">
        <v>0</v>
      </c>
      <c r="S821" s="9">
        <v>0</v>
      </c>
      <c r="T821" s="9">
        <v>0</v>
      </c>
      <c r="U821" s="9">
        <f t="shared" ref="U821:U825" si="404">SUM(N821:T821)</f>
        <v>0</v>
      </c>
      <c r="V821" s="172" t="s">
        <v>8</v>
      </c>
      <c r="W821" s="93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93">
        <v>0</v>
      </c>
      <c r="AL821" s="93">
        <v>0</v>
      </c>
      <c r="AM821" s="93">
        <v>0</v>
      </c>
      <c r="AN821" s="93">
        <v>0</v>
      </c>
      <c r="AO821" s="93">
        <v>0</v>
      </c>
      <c r="AP821" s="93">
        <v>0</v>
      </c>
      <c r="AQ821" s="93">
        <v>0</v>
      </c>
      <c r="AR821" s="93">
        <v>0</v>
      </c>
      <c r="AS821" s="93">
        <v>0</v>
      </c>
      <c r="AT821" s="93">
        <v>0</v>
      </c>
      <c r="AU821" s="9">
        <v>0</v>
      </c>
      <c r="AV821" s="640"/>
    </row>
    <row r="822" spans="1:48" ht="20.25" customHeight="1">
      <c r="A822" s="472"/>
      <c r="B822" s="536"/>
      <c r="C822" s="654"/>
      <c r="D822" s="615"/>
      <c r="E822" s="618"/>
      <c r="F822" s="538" t="s">
        <v>39</v>
      </c>
      <c r="G822" s="538" t="s">
        <v>21</v>
      </c>
      <c r="H822" s="538" t="s">
        <v>59</v>
      </c>
      <c r="I822" s="538" t="s">
        <v>367</v>
      </c>
      <c r="J822" s="533"/>
      <c r="K822" s="533"/>
      <c r="L822" s="609"/>
      <c r="M822" s="564"/>
      <c r="N822" s="9">
        <v>0</v>
      </c>
      <c r="O822" s="9">
        <v>0</v>
      </c>
      <c r="P822" s="9">
        <v>0</v>
      </c>
      <c r="Q822" s="9">
        <v>0</v>
      </c>
      <c r="R822" s="307">
        <v>0</v>
      </c>
      <c r="S822" s="9">
        <v>0</v>
      </c>
      <c r="T822" s="9">
        <v>0</v>
      </c>
      <c r="U822" s="9">
        <f>SUM(N822:T822)</f>
        <v>0</v>
      </c>
      <c r="V822" s="204" t="s">
        <v>50</v>
      </c>
      <c r="W822" s="93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93">
        <v>0</v>
      </c>
      <c r="AL822" s="93">
        <v>0</v>
      </c>
      <c r="AM822" s="93">
        <v>0</v>
      </c>
      <c r="AN822" s="93">
        <v>0</v>
      </c>
      <c r="AO822" s="93">
        <v>0</v>
      </c>
      <c r="AP822" s="93">
        <v>0</v>
      </c>
      <c r="AQ822" s="93">
        <v>0</v>
      </c>
      <c r="AR822" s="93">
        <v>0</v>
      </c>
      <c r="AS822" s="93">
        <v>0</v>
      </c>
      <c r="AT822" s="93">
        <v>0</v>
      </c>
      <c r="AU822" s="9">
        <v>0</v>
      </c>
      <c r="AV822" s="640"/>
    </row>
    <row r="823" spans="1:48">
      <c r="A823" s="472"/>
      <c r="B823" s="536"/>
      <c r="C823" s="654"/>
      <c r="D823" s="615"/>
      <c r="E823" s="618"/>
      <c r="F823" s="539"/>
      <c r="G823" s="539"/>
      <c r="H823" s="539"/>
      <c r="I823" s="539"/>
      <c r="J823" s="533"/>
      <c r="K823" s="533"/>
      <c r="L823" s="609"/>
      <c r="M823" s="564"/>
      <c r="N823" s="9">
        <v>0</v>
      </c>
      <c r="O823" s="9">
        <v>0</v>
      </c>
      <c r="P823" s="9">
        <v>0</v>
      </c>
      <c r="Q823" s="9">
        <v>0</v>
      </c>
      <c r="R823" s="307">
        <v>0</v>
      </c>
      <c r="S823" s="9">
        <v>0</v>
      </c>
      <c r="T823" s="9">
        <v>0</v>
      </c>
      <c r="U823" s="9">
        <f t="shared" si="404"/>
        <v>0</v>
      </c>
      <c r="V823" s="204" t="s">
        <v>51</v>
      </c>
      <c r="W823" s="93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9">
        <v>0</v>
      </c>
      <c r="AH823" s="9">
        <v>0</v>
      </c>
      <c r="AI823" s="9">
        <v>0</v>
      </c>
      <c r="AJ823" s="9">
        <v>0</v>
      </c>
      <c r="AK823" s="93">
        <v>0</v>
      </c>
      <c r="AL823" s="93">
        <v>0</v>
      </c>
      <c r="AM823" s="93">
        <v>0</v>
      </c>
      <c r="AN823" s="93">
        <v>0</v>
      </c>
      <c r="AO823" s="93">
        <v>0</v>
      </c>
      <c r="AP823" s="93">
        <v>0</v>
      </c>
      <c r="AQ823" s="93">
        <v>0</v>
      </c>
      <c r="AR823" s="93">
        <v>0</v>
      </c>
      <c r="AS823" s="93">
        <v>0</v>
      </c>
      <c r="AT823" s="93">
        <v>0</v>
      </c>
      <c r="AU823" s="9">
        <v>0</v>
      </c>
      <c r="AV823" s="640"/>
    </row>
    <row r="824" spans="1:48" ht="15.75" customHeight="1">
      <c r="A824" s="472"/>
      <c r="B824" s="536"/>
      <c r="C824" s="654"/>
      <c r="D824" s="615"/>
      <c r="E824" s="618"/>
      <c r="F824" s="539"/>
      <c r="G824" s="539"/>
      <c r="H824" s="539"/>
      <c r="I824" s="539"/>
      <c r="J824" s="533"/>
      <c r="K824" s="533"/>
      <c r="L824" s="609"/>
      <c r="M824" s="564"/>
      <c r="N824" s="85">
        <v>0</v>
      </c>
      <c r="O824" s="85">
        <v>0</v>
      </c>
      <c r="P824" s="85">
        <v>0</v>
      </c>
      <c r="Q824" s="85">
        <v>0</v>
      </c>
      <c r="R824" s="317">
        <v>0</v>
      </c>
      <c r="S824" s="85">
        <v>0</v>
      </c>
      <c r="T824" s="85">
        <v>0</v>
      </c>
      <c r="U824" s="9">
        <f t="shared" si="404"/>
        <v>0</v>
      </c>
      <c r="V824" s="204" t="s">
        <v>52</v>
      </c>
      <c r="W824" s="191">
        <v>0</v>
      </c>
      <c r="X824" s="85">
        <v>0</v>
      </c>
      <c r="Y824" s="85">
        <v>0</v>
      </c>
      <c r="Z824" s="85">
        <v>0</v>
      </c>
      <c r="AA824" s="85">
        <v>0</v>
      </c>
      <c r="AB824" s="85">
        <v>0</v>
      </c>
      <c r="AC824" s="85">
        <v>0</v>
      </c>
      <c r="AD824" s="85">
        <v>0</v>
      </c>
      <c r="AE824" s="85">
        <v>0</v>
      </c>
      <c r="AF824" s="85">
        <v>0</v>
      </c>
      <c r="AG824" s="85">
        <v>0</v>
      </c>
      <c r="AH824" s="85">
        <v>0</v>
      </c>
      <c r="AI824" s="85">
        <v>0</v>
      </c>
      <c r="AJ824" s="85">
        <v>0</v>
      </c>
      <c r="AK824" s="191">
        <v>0</v>
      </c>
      <c r="AL824" s="191">
        <v>0</v>
      </c>
      <c r="AM824" s="191">
        <v>0</v>
      </c>
      <c r="AN824" s="191">
        <v>0</v>
      </c>
      <c r="AO824" s="191">
        <v>0</v>
      </c>
      <c r="AP824" s="191">
        <v>0</v>
      </c>
      <c r="AQ824" s="191">
        <v>0</v>
      </c>
      <c r="AR824" s="191">
        <v>0</v>
      </c>
      <c r="AS824" s="191">
        <v>0</v>
      </c>
      <c r="AT824" s="191">
        <v>0</v>
      </c>
      <c r="AU824" s="85">
        <v>0</v>
      </c>
      <c r="AV824" s="639"/>
    </row>
    <row r="825" spans="1:48">
      <c r="A825" s="472"/>
      <c r="B825" s="537"/>
      <c r="C825" s="655"/>
      <c r="D825" s="616"/>
      <c r="E825" s="619"/>
      <c r="F825" s="540"/>
      <c r="G825" s="540"/>
      <c r="H825" s="540"/>
      <c r="I825" s="540"/>
      <c r="J825" s="534"/>
      <c r="K825" s="534"/>
      <c r="L825" s="610"/>
      <c r="M825" s="565"/>
      <c r="N825" s="87">
        <f>SUM(N819:N824)</f>
        <v>3.3479000000000002E-2</v>
      </c>
      <c r="O825" s="87">
        <f t="shared" ref="O825:T825" si="405">SUM(O819:O824)</f>
        <v>7.0444399999999998</v>
      </c>
      <c r="P825" s="87">
        <f t="shared" si="405"/>
        <v>0</v>
      </c>
      <c r="Q825" s="185">
        <f t="shared" si="405"/>
        <v>40.219919999999995</v>
      </c>
      <c r="R825" s="433">
        <f t="shared" si="405"/>
        <v>0</v>
      </c>
      <c r="S825" s="185">
        <f t="shared" si="405"/>
        <v>0</v>
      </c>
      <c r="T825" s="185">
        <f t="shared" si="405"/>
        <v>0</v>
      </c>
      <c r="U825" s="185">
        <f t="shared" si="404"/>
        <v>47.297838999999996</v>
      </c>
      <c r="V825" s="177" t="s">
        <v>11</v>
      </c>
      <c r="W825" s="200">
        <f t="shared" ref="W825" si="406">SUM(W819:W824)</f>
        <v>40219.919999999998</v>
      </c>
      <c r="X825" s="201">
        <f>X819</f>
        <v>4800</v>
      </c>
      <c r="Y825" s="201">
        <f t="shared" ref="Y825:AS825" si="407">Y819</f>
        <v>0</v>
      </c>
      <c r="Z825" s="201">
        <f t="shared" si="407"/>
        <v>0</v>
      </c>
      <c r="AA825" s="201">
        <f t="shared" si="407"/>
        <v>0</v>
      </c>
      <c r="AB825" s="201">
        <f t="shared" si="407"/>
        <v>0</v>
      </c>
      <c r="AC825" s="201">
        <f t="shared" si="407"/>
        <v>0</v>
      </c>
      <c r="AD825" s="201">
        <f t="shared" si="407"/>
        <v>0</v>
      </c>
      <c r="AE825" s="201">
        <f t="shared" si="407"/>
        <v>0</v>
      </c>
      <c r="AF825" s="201">
        <f t="shared" si="407"/>
        <v>0</v>
      </c>
      <c r="AG825" s="201">
        <f t="shared" si="407"/>
        <v>4800</v>
      </c>
      <c r="AH825" s="200">
        <f t="shared" si="407"/>
        <v>0</v>
      </c>
      <c r="AI825" s="200">
        <f t="shared" si="407"/>
        <v>0</v>
      </c>
      <c r="AJ825" s="200">
        <f t="shared" si="407"/>
        <v>0</v>
      </c>
      <c r="AK825" s="200">
        <f t="shared" si="407"/>
        <v>169.93</v>
      </c>
      <c r="AL825" s="200">
        <f t="shared" si="407"/>
        <v>0</v>
      </c>
      <c r="AM825" s="200">
        <f t="shared" si="407"/>
        <v>0</v>
      </c>
      <c r="AN825" s="200">
        <f t="shared" si="407"/>
        <v>0</v>
      </c>
      <c r="AO825" s="200">
        <f t="shared" si="407"/>
        <v>0</v>
      </c>
      <c r="AP825" s="200">
        <f t="shared" si="407"/>
        <v>0</v>
      </c>
      <c r="AQ825" s="200">
        <f t="shared" si="407"/>
        <v>0</v>
      </c>
      <c r="AR825" s="200">
        <f t="shared" si="407"/>
        <v>0</v>
      </c>
      <c r="AS825" s="200">
        <f t="shared" si="407"/>
        <v>0</v>
      </c>
      <c r="AT825" s="200">
        <f t="shared" ref="AT825:AU825" si="408">SUM(AT819:AT824)</f>
        <v>0</v>
      </c>
      <c r="AU825" s="201">
        <f t="shared" si="408"/>
        <v>0</v>
      </c>
      <c r="AV825" s="332"/>
    </row>
    <row r="826" spans="1:48" ht="15.75" customHeight="1">
      <c r="A826" s="472"/>
      <c r="B826" s="535" t="s">
        <v>787</v>
      </c>
      <c r="C826" s="653" t="s">
        <v>788</v>
      </c>
      <c r="D826" s="614" t="s">
        <v>789</v>
      </c>
      <c r="E826" s="617" t="s">
        <v>790</v>
      </c>
      <c r="F826" s="6" t="s">
        <v>18</v>
      </c>
      <c r="G826" s="6" t="s">
        <v>20</v>
      </c>
      <c r="H826" s="6" t="s">
        <v>297</v>
      </c>
      <c r="I826" s="6" t="s">
        <v>297</v>
      </c>
      <c r="J826" s="532">
        <v>2019</v>
      </c>
      <c r="K826" s="532">
        <v>2023</v>
      </c>
      <c r="L826" s="541">
        <v>47.436999999999998</v>
      </c>
      <c r="M826" s="563">
        <f>Q831+R831+S831+T831</f>
        <v>28537.547019999998</v>
      </c>
      <c r="N826" s="9">
        <v>2.7614399999999999</v>
      </c>
      <c r="O826" s="9">
        <v>9.6296700000000008</v>
      </c>
      <c r="P826" s="9">
        <v>2.6059899999999998</v>
      </c>
      <c r="Q826" s="9">
        <v>3.9070200000000002</v>
      </c>
      <c r="R826" s="307">
        <v>28533.64</v>
      </c>
      <c r="S826" s="9">
        <v>0</v>
      </c>
      <c r="T826" s="9">
        <v>0</v>
      </c>
      <c r="U826" s="9">
        <f>SUM(N826:T826)</f>
        <v>28552.544119999999</v>
      </c>
      <c r="V826" s="204" t="s">
        <v>3</v>
      </c>
      <c r="W826" s="93">
        <v>3907.02</v>
      </c>
      <c r="X826" s="9">
        <v>0</v>
      </c>
      <c r="Y826" s="9">
        <v>0</v>
      </c>
      <c r="Z826" s="9">
        <v>0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93">
        <v>0</v>
      </c>
      <c r="AL826" s="93">
        <v>0</v>
      </c>
      <c r="AM826" s="93">
        <v>0</v>
      </c>
      <c r="AN826" s="93">
        <v>0</v>
      </c>
      <c r="AO826" s="93">
        <v>0</v>
      </c>
      <c r="AP826" s="93">
        <v>0</v>
      </c>
      <c r="AQ826" s="93">
        <v>0</v>
      </c>
      <c r="AR826" s="93">
        <v>0</v>
      </c>
      <c r="AS826" s="93">
        <v>0</v>
      </c>
      <c r="AT826" s="93">
        <v>0</v>
      </c>
      <c r="AU826" s="9">
        <v>0</v>
      </c>
      <c r="AV826" s="302"/>
    </row>
    <row r="827" spans="1:48" ht="18.75" customHeight="1">
      <c r="A827" s="472"/>
      <c r="B827" s="536"/>
      <c r="C827" s="654"/>
      <c r="D827" s="615"/>
      <c r="E827" s="618"/>
      <c r="F827" s="6" t="s">
        <v>19</v>
      </c>
      <c r="G827" s="6" t="s">
        <v>22</v>
      </c>
      <c r="H827" s="6" t="s">
        <v>297</v>
      </c>
      <c r="I827" s="6" t="s">
        <v>297</v>
      </c>
      <c r="J827" s="533"/>
      <c r="K827" s="533"/>
      <c r="L827" s="609"/>
      <c r="M827" s="564"/>
      <c r="N827" s="9">
        <v>0</v>
      </c>
      <c r="O827" s="9">
        <v>0</v>
      </c>
      <c r="P827" s="9">
        <v>0</v>
      </c>
      <c r="Q827" s="9">
        <v>0</v>
      </c>
      <c r="R827" s="307">
        <v>0</v>
      </c>
      <c r="S827" s="9">
        <v>0</v>
      </c>
      <c r="T827" s="9">
        <v>0</v>
      </c>
      <c r="U827" s="9">
        <f t="shared" ref="U827:U831" si="409">SUM(N827:T827)</f>
        <v>0</v>
      </c>
      <c r="V827" s="172" t="s">
        <v>8</v>
      </c>
      <c r="W827" s="93">
        <v>0</v>
      </c>
      <c r="X827" s="9">
        <v>0</v>
      </c>
      <c r="Y827" s="9">
        <v>0</v>
      </c>
      <c r="Z827" s="9">
        <v>0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9">
        <v>0</v>
      </c>
      <c r="AH827" s="9">
        <v>0</v>
      </c>
      <c r="AI827" s="9">
        <v>0</v>
      </c>
      <c r="AJ827" s="9">
        <v>0</v>
      </c>
      <c r="AK827" s="93">
        <v>0</v>
      </c>
      <c r="AL827" s="93">
        <v>0</v>
      </c>
      <c r="AM827" s="93">
        <v>0</v>
      </c>
      <c r="AN827" s="93">
        <v>0</v>
      </c>
      <c r="AO827" s="93">
        <v>0</v>
      </c>
      <c r="AP827" s="93">
        <v>0</v>
      </c>
      <c r="AQ827" s="93">
        <v>0</v>
      </c>
      <c r="AR827" s="93">
        <v>0</v>
      </c>
      <c r="AS827" s="93">
        <v>0</v>
      </c>
      <c r="AT827" s="93">
        <v>0</v>
      </c>
      <c r="AU827" s="9">
        <v>0</v>
      </c>
      <c r="AV827" s="302"/>
    </row>
    <row r="828" spans="1:48" ht="22.5" customHeight="1">
      <c r="A828" s="472"/>
      <c r="B828" s="536"/>
      <c r="C828" s="654"/>
      <c r="D828" s="615"/>
      <c r="E828" s="618"/>
      <c r="F828" s="538" t="s">
        <v>39</v>
      </c>
      <c r="G828" s="538" t="s">
        <v>21</v>
      </c>
      <c r="H828" s="538" t="s">
        <v>297</v>
      </c>
      <c r="I828" s="538" t="s">
        <v>297</v>
      </c>
      <c r="J828" s="533"/>
      <c r="K828" s="533"/>
      <c r="L828" s="609"/>
      <c r="M828" s="564"/>
      <c r="N828" s="9">
        <v>0</v>
      </c>
      <c r="O828" s="9">
        <v>0</v>
      </c>
      <c r="P828" s="9">
        <v>0</v>
      </c>
      <c r="Q828" s="9">
        <v>0</v>
      </c>
      <c r="R828" s="307">
        <v>0</v>
      </c>
      <c r="S828" s="9">
        <v>0</v>
      </c>
      <c r="T828" s="9">
        <v>0</v>
      </c>
      <c r="U828" s="9">
        <f>SUM(N828:T828)</f>
        <v>0</v>
      </c>
      <c r="V828" s="204" t="s">
        <v>50</v>
      </c>
      <c r="W828" s="93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3">
        <v>0</v>
      </c>
      <c r="AL828" s="93">
        <v>0</v>
      </c>
      <c r="AM828" s="93">
        <v>0</v>
      </c>
      <c r="AN828" s="93">
        <v>0</v>
      </c>
      <c r="AO828" s="93">
        <v>0</v>
      </c>
      <c r="AP828" s="93">
        <v>0</v>
      </c>
      <c r="AQ828" s="93">
        <v>0</v>
      </c>
      <c r="AR828" s="93">
        <v>0</v>
      </c>
      <c r="AS828" s="93">
        <v>0</v>
      </c>
      <c r="AT828" s="93">
        <v>0</v>
      </c>
      <c r="AU828" s="9">
        <v>0</v>
      </c>
      <c r="AV828" s="302"/>
    </row>
    <row r="829" spans="1:48">
      <c r="A829" s="472"/>
      <c r="B829" s="536"/>
      <c r="C829" s="654"/>
      <c r="D829" s="615"/>
      <c r="E829" s="618"/>
      <c r="F829" s="539"/>
      <c r="G829" s="539"/>
      <c r="H829" s="539"/>
      <c r="I829" s="539"/>
      <c r="J829" s="533"/>
      <c r="K829" s="533"/>
      <c r="L829" s="609"/>
      <c r="M829" s="564"/>
      <c r="N829" s="9">
        <v>0</v>
      </c>
      <c r="O829" s="9">
        <v>0</v>
      </c>
      <c r="P829" s="9">
        <v>0</v>
      </c>
      <c r="Q829" s="9">
        <v>0</v>
      </c>
      <c r="R829" s="307">
        <v>0</v>
      </c>
      <c r="S829" s="9">
        <v>0</v>
      </c>
      <c r="T829" s="9">
        <v>0</v>
      </c>
      <c r="U829" s="9">
        <f t="shared" si="409"/>
        <v>0</v>
      </c>
      <c r="V829" s="204" t="s">
        <v>51</v>
      </c>
      <c r="W829" s="93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9">
        <v>0</v>
      </c>
      <c r="AH829" s="9">
        <v>0</v>
      </c>
      <c r="AI829" s="9">
        <v>0</v>
      </c>
      <c r="AJ829" s="9">
        <v>0</v>
      </c>
      <c r="AK829" s="93">
        <v>0</v>
      </c>
      <c r="AL829" s="93">
        <v>0</v>
      </c>
      <c r="AM829" s="93">
        <v>0</v>
      </c>
      <c r="AN829" s="93">
        <v>0</v>
      </c>
      <c r="AO829" s="93">
        <v>0</v>
      </c>
      <c r="AP829" s="93">
        <v>0</v>
      </c>
      <c r="AQ829" s="93">
        <v>0</v>
      </c>
      <c r="AR829" s="93">
        <v>0</v>
      </c>
      <c r="AS829" s="93">
        <v>0</v>
      </c>
      <c r="AT829" s="93">
        <v>0</v>
      </c>
      <c r="AU829" s="9">
        <v>0</v>
      </c>
      <c r="AV829" s="302"/>
    </row>
    <row r="830" spans="1:48" ht="15.75" customHeight="1">
      <c r="A830" s="472"/>
      <c r="B830" s="536"/>
      <c r="C830" s="654"/>
      <c r="D830" s="615"/>
      <c r="E830" s="618"/>
      <c r="F830" s="539"/>
      <c r="G830" s="539"/>
      <c r="H830" s="539"/>
      <c r="I830" s="539"/>
      <c r="J830" s="533"/>
      <c r="K830" s="533"/>
      <c r="L830" s="609"/>
      <c r="M830" s="564"/>
      <c r="N830" s="85">
        <v>0</v>
      </c>
      <c r="O830" s="85">
        <v>0</v>
      </c>
      <c r="P830" s="85">
        <v>0</v>
      </c>
      <c r="Q830" s="85">
        <v>0</v>
      </c>
      <c r="R830" s="317">
        <v>0</v>
      </c>
      <c r="S830" s="85">
        <v>0</v>
      </c>
      <c r="T830" s="85">
        <v>0</v>
      </c>
      <c r="U830" s="9">
        <f t="shared" si="409"/>
        <v>0</v>
      </c>
      <c r="V830" s="204" t="s">
        <v>52</v>
      </c>
      <c r="W830" s="191">
        <v>0</v>
      </c>
      <c r="X830" s="85">
        <v>0</v>
      </c>
      <c r="Y830" s="85">
        <v>0</v>
      </c>
      <c r="Z830" s="85">
        <v>0</v>
      </c>
      <c r="AA830" s="85">
        <v>0</v>
      </c>
      <c r="AB830" s="85">
        <v>0</v>
      </c>
      <c r="AC830" s="85">
        <v>0</v>
      </c>
      <c r="AD830" s="85">
        <v>0</v>
      </c>
      <c r="AE830" s="85">
        <v>0</v>
      </c>
      <c r="AF830" s="85">
        <v>0</v>
      </c>
      <c r="AG830" s="85">
        <v>0</v>
      </c>
      <c r="AH830" s="85">
        <v>0</v>
      </c>
      <c r="AI830" s="85">
        <v>0</v>
      </c>
      <c r="AJ830" s="85">
        <v>0</v>
      </c>
      <c r="AK830" s="191">
        <v>0</v>
      </c>
      <c r="AL830" s="191">
        <v>0</v>
      </c>
      <c r="AM830" s="191">
        <v>0</v>
      </c>
      <c r="AN830" s="191">
        <v>0</v>
      </c>
      <c r="AO830" s="191">
        <v>0</v>
      </c>
      <c r="AP830" s="191">
        <v>0</v>
      </c>
      <c r="AQ830" s="191">
        <v>0</v>
      </c>
      <c r="AR830" s="191">
        <v>0</v>
      </c>
      <c r="AS830" s="191">
        <v>0</v>
      </c>
      <c r="AT830" s="191">
        <v>0</v>
      </c>
      <c r="AU830" s="85">
        <v>0</v>
      </c>
      <c r="AV830" s="302"/>
    </row>
    <row r="831" spans="1:48">
      <c r="A831" s="472"/>
      <c r="B831" s="537"/>
      <c r="C831" s="655"/>
      <c r="D831" s="616"/>
      <c r="E831" s="619"/>
      <c r="F831" s="540"/>
      <c r="G831" s="540"/>
      <c r="H831" s="540"/>
      <c r="I831" s="540"/>
      <c r="J831" s="534"/>
      <c r="K831" s="534"/>
      <c r="L831" s="610"/>
      <c r="M831" s="565"/>
      <c r="N831" s="87">
        <f>SUM(N826:N830)</f>
        <v>2.7614399999999999</v>
      </c>
      <c r="O831" s="87">
        <f t="shared" ref="O831:T831" si="410">SUM(O826:O830)</f>
        <v>9.6296700000000008</v>
      </c>
      <c r="P831" s="87">
        <f t="shared" si="410"/>
        <v>2.6059899999999998</v>
      </c>
      <c r="Q831" s="185">
        <f t="shared" si="410"/>
        <v>3.9070200000000002</v>
      </c>
      <c r="R831" s="433">
        <f t="shared" si="410"/>
        <v>28533.64</v>
      </c>
      <c r="S831" s="185">
        <f t="shared" si="410"/>
        <v>0</v>
      </c>
      <c r="T831" s="185">
        <f t="shared" si="410"/>
        <v>0</v>
      </c>
      <c r="U831" s="185">
        <f t="shared" si="409"/>
        <v>28552.544119999999</v>
      </c>
      <c r="V831" s="177" t="s">
        <v>11</v>
      </c>
      <c r="W831" s="200">
        <f t="shared" ref="W831:AU831" si="411">SUM(W826:W830)</f>
        <v>3907.02</v>
      </c>
      <c r="X831" s="201">
        <f t="shared" si="411"/>
        <v>0</v>
      </c>
      <c r="Y831" s="201">
        <f t="shared" si="411"/>
        <v>0</v>
      </c>
      <c r="Z831" s="201">
        <f t="shared" si="411"/>
        <v>0</v>
      </c>
      <c r="AA831" s="201">
        <f t="shared" si="411"/>
        <v>0</v>
      </c>
      <c r="AB831" s="201">
        <f t="shared" si="411"/>
        <v>0</v>
      </c>
      <c r="AC831" s="201">
        <f t="shared" si="411"/>
        <v>0</v>
      </c>
      <c r="AD831" s="201">
        <f t="shared" si="411"/>
        <v>0</v>
      </c>
      <c r="AE831" s="201">
        <f t="shared" si="411"/>
        <v>0</v>
      </c>
      <c r="AF831" s="201">
        <f t="shared" si="411"/>
        <v>0</v>
      </c>
      <c r="AG831" s="201">
        <f t="shared" si="411"/>
        <v>0</v>
      </c>
      <c r="AH831" s="201">
        <f t="shared" si="411"/>
        <v>0</v>
      </c>
      <c r="AI831" s="201">
        <f t="shared" si="411"/>
        <v>0</v>
      </c>
      <c r="AJ831" s="201">
        <f t="shared" si="411"/>
        <v>0</v>
      </c>
      <c r="AK831" s="200">
        <f t="shared" si="411"/>
        <v>0</v>
      </c>
      <c r="AL831" s="200">
        <f t="shared" si="411"/>
        <v>0</v>
      </c>
      <c r="AM831" s="200">
        <f t="shared" si="411"/>
        <v>0</v>
      </c>
      <c r="AN831" s="200">
        <f t="shared" si="411"/>
        <v>0</v>
      </c>
      <c r="AO831" s="200">
        <f t="shared" si="411"/>
        <v>0</v>
      </c>
      <c r="AP831" s="200">
        <f t="shared" si="411"/>
        <v>0</v>
      </c>
      <c r="AQ831" s="200">
        <f t="shared" si="411"/>
        <v>0</v>
      </c>
      <c r="AR831" s="200">
        <f t="shared" si="411"/>
        <v>0</v>
      </c>
      <c r="AS831" s="200">
        <f t="shared" si="411"/>
        <v>0</v>
      </c>
      <c r="AT831" s="200">
        <f t="shared" si="411"/>
        <v>0</v>
      </c>
      <c r="AU831" s="201">
        <f t="shared" si="411"/>
        <v>0</v>
      </c>
      <c r="AV831" s="332"/>
    </row>
    <row r="832" spans="1:48" ht="15.75" customHeight="1">
      <c r="A832" s="472"/>
      <c r="B832" s="535" t="s">
        <v>791</v>
      </c>
      <c r="C832" s="653" t="s">
        <v>792</v>
      </c>
      <c r="D832" s="614" t="s">
        <v>789</v>
      </c>
      <c r="E832" s="617" t="s">
        <v>631</v>
      </c>
      <c r="F832" s="6" t="s">
        <v>18</v>
      </c>
      <c r="G832" s="6" t="s">
        <v>20</v>
      </c>
      <c r="H832" s="6" t="s">
        <v>297</v>
      </c>
      <c r="I832" s="6" t="s">
        <v>297</v>
      </c>
      <c r="J832" s="532">
        <v>2019</v>
      </c>
      <c r="K832" s="532">
        <v>2020</v>
      </c>
      <c r="L832" s="541">
        <v>2.7559999999999998</v>
      </c>
      <c r="M832" s="563">
        <f>Q837+R837+S837+T837</f>
        <v>0</v>
      </c>
      <c r="N832" s="9">
        <v>0.29718</v>
      </c>
      <c r="O832" s="9">
        <v>1.6398499999999998</v>
      </c>
      <c r="P832" s="9">
        <v>0</v>
      </c>
      <c r="Q832" s="9">
        <v>0</v>
      </c>
      <c r="R832" s="307">
        <v>0</v>
      </c>
      <c r="S832" s="9">
        <v>0</v>
      </c>
      <c r="T832" s="9">
        <v>0</v>
      </c>
      <c r="U832" s="9">
        <f>SUM(N832:T832)</f>
        <v>1.9370299999999998</v>
      </c>
      <c r="V832" s="204" t="s">
        <v>3</v>
      </c>
      <c r="W832" s="93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93">
        <v>0</v>
      </c>
      <c r="AL832" s="93">
        <v>0</v>
      </c>
      <c r="AM832" s="93">
        <v>0</v>
      </c>
      <c r="AN832" s="93">
        <v>0</v>
      </c>
      <c r="AO832" s="93">
        <v>0</v>
      </c>
      <c r="AP832" s="93">
        <v>0</v>
      </c>
      <c r="AQ832" s="93">
        <v>0</v>
      </c>
      <c r="AR832" s="93">
        <v>0</v>
      </c>
      <c r="AS832" s="93">
        <v>0</v>
      </c>
      <c r="AT832" s="93">
        <v>0</v>
      </c>
      <c r="AU832" s="9">
        <v>0</v>
      </c>
      <c r="AV832" s="302"/>
    </row>
    <row r="833" spans="1:48" ht="20.25" customHeight="1">
      <c r="A833" s="472"/>
      <c r="B833" s="536"/>
      <c r="C833" s="654"/>
      <c r="D833" s="615"/>
      <c r="E833" s="618"/>
      <c r="F833" s="6" t="s">
        <v>19</v>
      </c>
      <c r="G833" s="6" t="s">
        <v>22</v>
      </c>
      <c r="H833" s="6" t="s">
        <v>297</v>
      </c>
      <c r="I833" s="6" t="s">
        <v>297</v>
      </c>
      <c r="J833" s="533"/>
      <c r="K833" s="533"/>
      <c r="L833" s="609"/>
      <c r="M833" s="564"/>
      <c r="N833" s="9">
        <v>0</v>
      </c>
      <c r="O833" s="9">
        <v>0</v>
      </c>
      <c r="P833" s="9">
        <v>0</v>
      </c>
      <c r="Q833" s="9">
        <v>0</v>
      </c>
      <c r="R833" s="307">
        <v>0</v>
      </c>
      <c r="S833" s="9">
        <v>0</v>
      </c>
      <c r="T833" s="9">
        <v>0</v>
      </c>
      <c r="U833" s="9">
        <f t="shared" ref="U833:U837" si="412">SUM(N833:T833)</f>
        <v>0</v>
      </c>
      <c r="V833" s="172" t="s">
        <v>8</v>
      </c>
      <c r="W833" s="93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93">
        <v>0</v>
      </c>
      <c r="AL833" s="93">
        <v>0</v>
      </c>
      <c r="AM833" s="93">
        <v>0</v>
      </c>
      <c r="AN833" s="93">
        <v>0</v>
      </c>
      <c r="AO833" s="93">
        <v>0</v>
      </c>
      <c r="AP833" s="93">
        <v>0</v>
      </c>
      <c r="AQ833" s="93">
        <v>0</v>
      </c>
      <c r="AR833" s="93">
        <v>0</v>
      </c>
      <c r="AS833" s="93">
        <v>0</v>
      </c>
      <c r="AT833" s="93">
        <v>0</v>
      </c>
      <c r="AU833" s="9">
        <v>0</v>
      </c>
      <c r="AV833" s="302"/>
    </row>
    <row r="834" spans="1:48" ht="20.25" customHeight="1">
      <c r="A834" s="472"/>
      <c r="B834" s="536"/>
      <c r="C834" s="654"/>
      <c r="D834" s="615"/>
      <c r="E834" s="618"/>
      <c r="F834" s="538" t="s">
        <v>39</v>
      </c>
      <c r="G834" s="538" t="s">
        <v>21</v>
      </c>
      <c r="H834" s="538" t="s">
        <v>297</v>
      </c>
      <c r="I834" s="538" t="s">
        <v>297</v>
      </c>
      <c r="J834" s="533"/>
      <c r="K834" s="533"/>
      <c r="L834" s="609"/>
      <c r="M834" s="564"/>
      <c r="N834" s="9">
        <v>0</v>
      </c>
      <c r="O834" s="9">
        <v>0</v>
      </c>
      <c r="P834" s="9">
        <v>0</v>
      </c>
      <c r="Q834" s="9">
        <v>0</v>
      </c>
      <c r="R834" s="307">
        <v>0</v>
      </c>
      <c r="S834" s="9">
        <v>0</v>
      </c>
      <c r="T834" s="9">
        <v>0</v>
      </c>
      <c r="U834" s="9">
        <f>SUM(N834:T834)</f>
        <v>0</v>
      </c>
      <c r="V834" s="204" t="s">
        <v>50</v>
      </c>
      <c r="W834" s="93">
        <v>0</v>
      </c>
      <c r="X834" s="9">
        <v>0</v>
      </c>
      <c r="Y834" s="9">
        <v>0</v>
      </c>
      <c r="Z834" s="9">
        <v>0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9">
        <v>0</v>
      </c>
      <c r="AH834" s="9">
        <v>0</v>
      </c>
      <c r="AI834" s="9">
        <v>0</v>
      </c>
      <c r="AJ834" s="9">
        <v>0</v>
      </c>
      <c r="AK834" s="93">
        <v>0</v>
      </c>
      <c r="AL834" s="93">
        <v>0</v>
      </c>
      <c r="AM834" s="93">
        <v>0</v>
      </c>
      <c r="AN834" s="93">
        <v>0</v>
      </c>
      <c r="AO834" s="93">
        <v>0</v>
      </c>
      <c r="AP834" s="93">
        <v>0</v>
      </c>
      <c r="AQ834" s="93">
        <v>0</v>
      </c>
      <c r="AR834" s="93">
        <v>0</v>
      </c>
      <c r="AS834" s="93">
        <v>0</v>
      </c>
      <c r="AT834" s="93">
        <v>0</v>
      </c>
      <c r="AU834" s="9">
        <v>0</v>
      </c>
      <c r="AV834" s="302"/>
    </row>
    <row r="835" spans="1:48">
      <c r="A835" s="472"/>
      <c r="B835" s="536"/>
      <c r="C835" s="654"/>
      <c r="D835" s="615"/>
      <c r="E835" s="618"/>
      <c r="F835" s="539"/>
      <c r="G835" s="539"/>
      <c r="H835" s="539"/>
      <c r="I835" s="539"/>
      <c r="J835" s="533"/>
      <c r="K835" s="533"/>
      <c r="L835" s="609"/>
      <c r="M835" s="564"/>
      <c r="N835" s="9">
        <v>0</v>
      </c>
      <c r="O835" s="9">
        <v>0</v>
      </c>
      <c r="P835" s="9">
        <v>0</v>
      </c>
      <c r="Q835" s="9">
        <v>0</v>
      </c>
      <c r="R835" s="307">
        <v>0</v>
      </c>
      <c r="S835" s="9">
        <v>0</v>
      </c>
      <c r="T835" s="9">
        <v>0</v>
      </c>
      <c r="U835" s="9">
        <f t="shared" si="412"/>
        <v>0</v>
      </c>
      <c r="V835" s="204" t="s">
        <v>51</v>
      </c>
      <c r="W835" s="93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9">
        <v>0</v>
      </c>
      <c r="AH835" s="9">
        <v>0</v>
      </c>
      <c r="AI835" s="9">
        <v>0</v>
      </c>
      <c r="AJ835" s="9">
        <v>0</v>
      </c>
      <c r="AK835" s="93">
        <v>0</v>
      </c>
      <c r="AL835" s="93">
        <v>0</v>
      </c>
      <c r="AM835" s="93">
        <v>0</v>
      </c>
      <c r="AN835" s="93">
        <v>0</v>
      </c>
      <c r="AO835" s="93">
        <v>0</v>
      </c>
      <c r="AP835" s="93">
        <v>0</v>
      </c>
      <c r="AQ835" s="93">
        <v>0</v>
      </c>
      <c r="AR835" s="93">
        <v>0</v>
      </c>
      <c r="AS835" s="93">
        <v>0</v>
      </c>
      <c r="AT835" s="93">
        <v>0</v>
      </c>
      <c r="AU835" s="9">
        <v>0</v>
      </c>
      <c r="AV835" s="302"/>
    </row>
    <row r="836" spans="1:48" ht="15.75" customHeight="1">
      <c r="A836" s="472"/>
      <c r="B836" s="536"/>
      <c r="C836" s="654"/>
      <c r="D836" s="615"/>
      <c r="E836" s="618"/>
      <c r="F836" s="539"/>
      <c r="G836" s="539"/>
      <c r="H836" s="539"/>
      <c r="I836" s="539"/>
      <c r="J836" s="533"/>
      <c r="K836" s="533"/>
      <c r="L836" s="609"/>
      <c r="M836" s="564"/>
      <c r="N836" s="85">
        <v>0</v>
      </c>
      <c r="O836" s="85">
        <v>0</v>
      </c>
      <c r="P836" s="85">
        <v>0</v>
      </c>
      <c r="Q836" s="85">
        <v>0</v>
      </c>
      <c r="R836" s="317">
        <v>0</v>
      </c>
      <c r="S836" s="85">
        <v>0</v>
      </c>
      <c r="T836" s="85">
        <v>0</v>
      </c>
      <c r="U836" s="9">
        <f t="shared" si="412"/>
        <v>0</v>
      </c>
      <c r="V836" s="204" t="s">
        <v>52</v>
      </c>
      <c r="W836" s="191">
        <v>0</v>
      </c>
      <c r="X836" s="85">
        <v>0</v>
      </c>
      <c r="Y836" s="85">
        <v>0</v>
      </c>
      <c r="Z836" s="85">
        <v>0</v>
      </c>
      <c r="AA836" s="85">
        <v>0</v>
      </c>
      <c r="AB836" s="85">
        <v>0</v>
      </c>
      <c r="AC836" s="85">
        <v>0</v>
      </c>
      <c r="AD836" s="85">
        <v>0</v>
      </c>
      <c r="AE836" s="85">
        <v>0</v>
      </c>
      <c r="AF836" s="85">
        <v>0</v>
      </c>
      <c r="AG836" s="85">
        <v>0</v>
      </c>
      <c r="AH836" s="85">
        <v>0</v>
      </c>
      <c r="AI836" s="85">
        <v>0</v>
      </c>
      <c r="AJ836" s="85">
        <v>0</v>
      </c>
      <c r="AK836" s="191">
        <v>0</v>
      </c>
      <c r="AL836" s="191">
        <v>0</v>
      </c>
      <c r="AM836" s="191">
        <v>0</v>
      </c>
      <c r="AN836" s="191">
        <v>0</v>
      </c>
      <c r="AO836" s="191">
        <v>0</v>
      </c>
      <c r="AP836" s="191">
        <v>0</v>
      </c>
      <c r="AQ836" s="191">
        <v>0</v>
      </c>
      <c r="AR836" s="191">
        <v>0</v>
      </c>
      <c r="AS836" s="191">
        <v>0</v>
      </c>
      <c r="AT836" s="191">
        <v>0</v>
      </c>
      <c r="AU836" s="85">
        <v>0</v>
      </c>
      <c r="AV836" s="302"/>
    </row>
    <row r="837" spans="1:48">
      <c r="A837" s="472"/>
      <c r="B837" s="537"/>
      <c r="C837" s="655"/>
      <c r="D837" s="616"/>
      <c r="E837" s="619"/>
      <c r="F837" s="540"/>
      <c r="G837" s="540"/>
      <c r="H837" s="540"/>
      <c r="I837" s="540"/>
      <c r="J837" s="534"/>
      <c r="K837" s="534"/>
      <c r="L837" s="610"/>
      <c r="M837" s="565"/>
      <c r="N837" s="87">
        <f>SUM(N832:N836)</f>
        <v>0.29718</v>
      </c>
      <c r="O837" s="87">
        <f t="shared" ref="O837:T837" si="413">SUM(O832:O836)</f>
        <v>1.6398499999999998</v>
      </c>
      <c r="P837" s="87">
        <f t="shared" si="413"/>
        <v>0</v>
      </c>
      <c r="Q837" s="185">
        <f t="shared" si="413"/>
        <v>0</v>
      </c>
      <c r="R837" s="433">
        <f t="shared" si="413"/>
        <v>0</v>
      </c>
      <c r="S837" s="185">
        <f t="shared" si="413"/>
        <v>0</v>
      </c>
      <c r="T837" s="185">
        <f t="shared" si="413"/>
        <v>0</v>
      </c>
      <c r="U837" s="185">
        <f t="shared" si="412"/>
        <v>1.9370299999999998</v>
      </c>
      <c r="V837" s="177" t="s">
        <v>11</v>
      </c>
      <c r="W837" s="200">
        <f t="shared" ref="W837:AU837" si="414">SUM(W832:W836)</f>
        <v>0</v>
      </c>
      <c r="X837" s="201">
        <f t="shared" si="414"/>
        <v>0</v>
      </c>
      <c r="Y837" s="201">
        <f t="shared" si="414"/>
        <v>0</v>
      </c>
      <c r="Z837" s="201">
        <f t="shared" si="414"/>
        <v>0</v>
      </c>
      <c r="AA837" s="201">
        <f t="shared" si="414"/>
        <v>0</v>
      </c>
      <c r="AB837" s="201">
        <f t="shared" si="414"/>
        <v>0</v>
      </c>
      <c r="AC837" s="201">
        <f t="shared" si="414"/>
        <v>0</v>
      </c>
      <c r="AD837" s="201">
        <f t="shared" si="414"/>
        <v>0</v>
      </c>
      <c r="AE837" s="201">
        <f t="shared" si="414"/>
        <v>0</v>
      </c>
      <c r="AF837" s="201">
        <f t="shared" si="414"/>
        <v>0</v>
      </c>
      <c r="AG837" s="201">
        <f t="shared" si="414"/>
        <v>0</v>
      </c>
      <c r="AH837" s="201">
        <f t="shared" si="414"/>
        <v>0</v>
      </c>
      <c r="AI837" s="201">
        <f t="shared" si="414"/>
        <v>0</v>
      </c>
      <c r="AJ837" s="201">
        <f t="shared" si="414"/>
        <v>0</v>
      </c>
      <c r="AK837" s="200">
        <f t="shared" si="414"/>
        <v>0</v>
      </c>
      <c r="AL837" s="200">
        <f t="shared" si="414"/>
        <v>0</v>
      </c>
      <c r="AM837" s="200">
        <f t="shared" si="414"/>
        <v>0</v>
      </c>
      <c r="AN837" s="200">
        <f t="shared" si="414"/>
        <v>0</v>
      </c>
      <c r="AO837" s="200">
        <f t="shared" si="414"/>
        <v>0</v>
      </c>
      <c r="AP837" s="200">
        <f t="shared" si="414"/>
        <v>0</v>
      </c>
      <c r="AQ837" s="200">
        <f t="shared" si="414"/>
        <v>0</v>
      </c>
      <c r="AR837" s="200">
        <f t="shared" si="414"/>
        <v>0</v>
      </c>
      <c r="AS837" s="200">
        <f t="shared" si="414"/>
        <v>0</v>
      </c>
      <c r="AT837" s="200">
        <f t="shared" si="414"/>
        <v>0</v>
      </c>
      <c r="AU837" s="201">
        <f t="shared" si="414"/>
        <v>0</v>
      </c>
      <c r="AV837" s="332"/>
    </row>
    <row r="838" spans="1:48" ht="15.75" customHeight="1">
      <c r="A838" s="472"/>
      <c r="B838" s="535" t="s">
        <v>793</v>
      </c>
      <c r="C838" s="653" t="s">
        <v>794</v>
      </c>
      <c r="D838" s="614" t="s">
        <v>630</v>
      </c>
      <c r="E838" s="617" t="s">
        <v>657</v>
      </c>
      <c r="F838" s="6" t="s">
        <v>18</v>
      </c>
      <c r="G838" s="6" t="s">
        <v>20</v>
      </c>
      <c r="H838" s="6" t="s">
        <v>297</v>
      </c>
      <c r="I838" s="6" t="s">
        <v>297</v>
      </c>
      <c r="J838" s="532">
        <v>2021</v>
      </c>
      <c r="K838" s="532">
        <v>2021</v>
      </c>
      <c r="L838" s="541">
        <v>12.298999999999999</v>
      </c>
      <c r="M838" s="563">
        <f>Q844+R844+S844+T844</f>
        <v>0</v>
      </c>
      <c r="N838" s="9">
        <v>0</v>
      </c>
      <c r="O838" s="9">
        <v>0</v>
      </c>
      <c r="P838" s="9">
        <v>2.7846599999999997</v>
      </c>
      <c r="Q838" s="9">
        <v>0</v>
      </c>
      <c r="R838" s="307">
        <v>0</v>
      </c>
      <c r="S838" s="9">
        <v>0</v>
      </c>
      <c r="T838" s="9">
        <v>0</v>
      </c>
      <c r="U838" s="9">
        <f>SUM(N838:T838)</f>
        <v>2.7846599999999997</v>
      </c>
      <c r="V838" s="204" t="s">
        <v>3</v>
      </c>
      <c r="W838" s="93">
        <v>0</v>
      </c>
      <c r="X838" s="9">
        <f>X839</f>
        <v>1879.4880000000001</v>
      </c>
      <c r="Y838" s="9">
        <f t="shared" ref="Y838:AG838" si="415">Y839</f>
        <v>1879.4880000000001</v>
      </c>
      <c r="Z838" s="9">
        <f t="shared" si="415"/>
        <v>1879.4880000000001</v>
      </c>
      <c r="AA838" s="9">
        <f t="shared" si="415"/>
        <v>1879.4880000000001</v>
      </c>
      <c r="AB838" s="9">
        <f t="shared" si="415"/>
        <v>1879.4880000000001</v>
      </c>
      <c r="AC838" s="9">
        <f t="shared" si="415"/>
        <v>1879.4880000000001</v>
      </c>
      <c r="AD838" s="9">
        <f t="shared" si="415"/>
        <v>1879.4880000000001</v>
      </c>
      <c r="AE838" s="9">
        <f t="shared" si="415"/>
        <v>1879.4880000000001</v>
      </c>
      <c r="AF838" s="9">
        <f t="shared" si="415"/>
        <v>1879.4880000000001</v>
      </c>
      <c r="AG838" s="9">
        <f t="shared" si="415"/>
        <v>1879.4880000000001</v>
      </c>
      <c r="AH838" s="9">
        <v>0</v>
      </c>
      <c r="AI838" s="9">
        <v>0</v>
      </c>
      <c r="AJ838" s="9">
        <v>0</v>
      </c>
      <c r="AK838" s="93">
        <v>0</v>
      </c>
      <c r="AL838" s="93">
        <v>0</v>
      </c>
      <c r="AM838" s="93">
        <v>0</v>
      </c>
      <c r="AN838" s="93">
        <v>0</v>
      </c>
      <c r="AO838" s="93">
        <v>0</v>
      </c>
      <c r="AP838" s="93">
        <v>0</v>
      </c>
      <c r="AQ838" s="93">
        <v>0</v>
      </c>
      <c r="AR838" s="93">
        <v>0</v>
      </c>
      <c r="AS838" s="93">
        <v>0</v>
      </c>
      <c r="AT838" s="93">
        <v>0</v>
      </c>
      <c r="AU838" s="9">
        <v>0</v>
      </c>
      <c r="AV838" s="302"/>
    </row>
    <row r="839" spans="1:48" s="234" customFormat="1" ht="15.75" hidden="1" customHeight="1">
      <c r="A839" s="472"/>
      <c r="B839" s="536"/>
      <c r="C839" s="654"/>
      <c r="D839" s="615"/>
      <c r="E839" s="618"/>
      <c r="F839" s="394"/>
      <c r="G839" s="394"/>
      <c r="H839" s="232"/>
      <c r="I839" s="232"/>
      <c r="J839" s="533"/>
      <c r="K839" s="533"/>
      <c r="L839" s="609"/>
      <c r="M839" s="564"/>
      <c r="N839" s="395"/>
      <c r="O839" s="395"/>
      <c r="P839" s="395"/>
      <c r="Q839" s="395"/>
      <c r="R839" s="414"/>
      <c r="S839" s="395"/>
      <c r="T839" s="395"/>
      <c r="U839" s="395"/>
      <c r="V839" s="396" t="s">
        <v>1050</v>
      </c>
      <c r="W839" s="208"/>
      <c r="X839" s="395">
        <v>1879.4880000000001</v>
      </c>
      <c r="Y839" s="395">
        <v>1879.4880000000001</v>
      </c>
      <c r="Z839" s="395">
        <v>1879.4880000000001</v>
      </c>
      <c r="AA839" s="395">
        <v>1879.4880000000001</v>
      </c>
      <c r="AB839" s="395">
        <v>1879.4880000000001</v>
      </c>
      <c r="AC839" s="395">
        <v>1879.4880000000001</v>
      </c>
      <c r="AD839" s="395">
        <v>1879.4880000000001</v>
      </c>
      <c r="AE839" s="395">
        <v>1879.4880000000001</v>
      </c>
      <c r="AF839" s="395">
        <v>1879.4880000000001</v>
      </c>
      <c r="AG839" s="395">
        <v>1879.4880000000001</v>
      </c>
      <c r="AH839" s="395"/>
      <c r="AI839" s="395"/>
      <c r="AJ839" s="395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395"/>
      <c r="AV839" s="329"/>
    </row>
    <row r="840" spans="1:48" ht="18.75" customHeight="1">
      <c r="A840" s="472"/>
      <c r="B840" s="536"/>
      <c r="C840" s="654"/>
      <c r="D840" s="615"/>
      <c r="E840" s="618"/>
      <c r="F840" s="24" t="s">
        <v>19</v>
      </c>
      <c r="G840" s="24" t="s">
        <v>22</v>
      </c>
      <c r="H840" s="6" t="s">
        <v>297</v>
      </c>
      <c r="I840" s="6" t="s">
        <v>297</v>
      </c>
      <c r="J840" s="533"/>
      <c r="K840" s="533"/>
      <c r="L840" s="609"/>
      <c r="M840" s="564"/>
      <c r="N840" s="9">
        <v>0</v>
      </c>
      <c r="O840" s="9">
        <v>0</v>
      </c>
      <c r="P840" s="9">
        <v>0</v>
      </c>
      <c r="Q840" s="9">
        <v>0</v>
      </c>
      <c r="R840" s="307">
        <v>0</v>
      </c>
      <c r="S840" s="9">
        <v>0</v>
      </c>
      <c r="T840" s="9">
        <v>0</v>
      </c>
      <c r="U840" s="9">
        <f t="shared" ref="U840:U843" si="416">SUM(N840:T840)</f>
        <v>0</v>
      </c>
      <c r="V840" s="172" t="s">
        <v>8</v>
      </c>
      <c r="W840" s="93">
        <v>0</v>
      </c>
      <c r="X840" s="9">
        <v>0</v>
      </c>
      <c r="Y840" s="9">
        <v>0</v>
      </c>
      <c r="Z840" s="9">
        <v>0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9">
        <v>0</v>
      </c>
      <c r="AH840" s="9">
        <v>0</v>
      </c>
      <c r="AI840" s="9">
        <v>0</v>
      </c>
      <c r="AJ840" s="9">
        <v>0</v>
      </c>
      <c r="AK840" s="93">
        <v>0</v>
      </c>
      <c r="AL840" s="93">
        <v>0</v>
      </c>
      <c r="AM840" s="93">
        <v>0</v>
      </c>
      <c r="AN840" s="93">
        <v>0</v>
      </c>
      <c r="AO840" s="93">
        <v>0</v>
      </c>
      <c r="AP840" s="93">
        <v>0</v>
      </c>
      <c r="AQ840" s="93">
        <v>0</v>
      </c>
      <c r="AR840" s="93">
        <v>0</v>
      </c>
      <c r="AS840" s="93">
        <v>0</v>
      </c>
      <c r="AT840" s="93">
        <v>0</v>
      </c>
      <c r="AU840" s="9">
        <v>0</v>
      </c>
      <c r="AV840" s="302"/>
    </row>
    <row r="841" spans="1:48" ht="16.5" customHeight="1">
      <c r="A841" s="472"/>
      <c r="B841" s="536"/>
      <c r="C841" s="654"/>
      <c r="D841" s="615"/>
      <c r="E841" s="618"/>
      <c r="F841" s="538" t="s">
        <v>39</v>
      </c>
      <c r="G841" s="538" t="s">
        <v>21</v>
      </c>
      <c r="H841" s="538" t="s">
        <v>658</v>
      </c>
      <c r="I841" s="538" t="s">
        <v>795</v>
      </c>
      <c r="J841" s="533"/>
      <c r="K841" s="533"/>
      <c r="L841" s="609"/>
      <c r="M841" s="564"/>
      <c r="N841" s="9">
        <v>0</v>
      </c>
      <c r="O841" s="9">
        <v>0</v>
      </c>
      <c r="P841" s="9">
        <v>0</v>
      </c>
      <c r="Q841" s="9">
        <v>0</v>
      </c>
      <c r="R841" s="307">
        <v>0</v>
      </c>
      <c r="S841" s="9">
        <v>0</v>
      </c>
      <c r="T841" s="9">
        <v>0</v>
      </c>
      <c r="U841" s="9">
        <f>SUM(N841:T841)</f>
        <v>0</v>
      </c>
      <c r="V841" s="204" t="s">
        <v>50</v>
      </c>
      <c r="W841" s="93">
        <v>0</v>
      </c>
      <c r="X841" s="9">
        <v>0</v>
      </c>
      <c r="Y841" s="9">
        <v>0</v>
      </c>
      <c r="Z841" s="9">
        <v>0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9">
        <v>0</v>
      </c>
      <c r="AH841" s="9">
        <v>0</v>
      </c>
      <c r="AI841" s="9">
        <v>0</v>
      </c>
      <c r="AJ841" s="9">
        <v>0</v>
      </c>
      <c r="AK841" s="93">
        <v>0</v>
      </c>
      <c r="AL841" s="93">
        <v>0</v>
      </c>
      <c r="AM841" s="93">
        <v>0</v>
      </c>
      <c r="AN841" s="93">
        <v>0</v>
      </c>
      <c r="AO841" s="93">
        <v>0</v>
      </c>
      <c r="AP841" s="93">
        <v>0</v>
      </c>
      <c r="AQ841" s="93">
        <v>0</v>
      </c>
      <c r="AR841" s="93">
        <v>0</v>
      </c>
      <c r="AS841" s="93">
        <v>0</v>
      </c>
      <c r="AT841" s="93">
        <v>0</v>
      </c>
      <c r="AU841" s="9">
        <v>0</v>
      </c>
      <c r="AV841" s="302"/>
    </row>
    <row r="842" spans="1:48">
      <c r="A842" s="472"/>
      <c r="B842" s="536"/>
      <c r="C842" s="654"/>
      <c r="D842" s="615"/>
      <c r="E842" s="618"/>
      <c r="F842" s="539"/>
      <c r="G842" s="539"/>
      <c r="H842" s="539"/>
      <c r="I842" s="539"/>
      <c r="J842" s="533"/>
      <c r="K842" s="533"/>
      <c r="L842" s="609"/>
      <c r="M842" s="564"/>
      <c r="N842" s="9">
        <v>0</v>
      </c>
      <c r="O842" s="9">
        <v>0</v>
      </c>
      <c r="P842" s="9">
        <v>0</v>
      </c>
      <c r="Q842" s="9">
        <v>0</v>
      </c>
      <c r="R842" s="307">
        <v>0</v>
      </c>
      <c r="S842" s="9">
        <v>0</v>
      </c>
      <c r="T842" s="9">
        <v>0</v>
      </c>
      <c r="U842" s="9">
        <f t="shared" si="416"/>
        <v>0</v>
      </c>
      <c r="V842" s="204" t="s">
        <v>51</v>
      </c>
      <c r="W842" s="93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9">
        <v>0</v>
      </c>
      <c r="AH842" s="9">
        <v>0</v>
      </c>
      <c r="AI842" s="9">
        <v>0</v>
      </c>
      <c r="AJ842" s="9">
        <v>0</v>
      </c>
      <c r="AK842" s="93">
        <v>0</v>
      </c>
      <c r="AL842" s="93">
        <v>0</v>
      </c>
      <c r="AM842" s="93">
        <v>0</v>
      </c>
      <c r="AN842" s="93">
        <v>0</v>
      </c>
      <c r="AO842" s="93">
        <v>0</v>
      </c>
      <c r="AP842" s="93">
        <v>0</v>
      </c>
      <c r="AQ842" s="93">
        <v>0</v>
      </c>
      <c r="AR842" s="93">
        <v>0</v>
      </c>
      <c r="AS842" s="93">
        <v>0</v>
      </c>
      <c r="AT842" s="93">
        <v>0</v>
      </c>
      <c r="AU842" s="9">
        <v>0</v>
      </c>
      <c r="AV842" s="302"/>
    </row>
    <row r="843" spans="1:48" ht="15.75" customHeight="1">
      <c r="A843" s="472"/>
      <c r="B843" s="536"/>
      <c r="C843" s="654"/>
      <c r="D843" s="615"/>
      <c r="E843" s="618"/>
      <c r="F843" s="539"/>
      <c r="G843" s="539"/>
      <c r="H843" s="539"/>
      <c r="I843" s="539"/>
      <c r="J843" s="533"/>
      <c r="K843" s="533"/>
      <c r="L843" s="609"/>
      <c r="M843" s="564"/>
      <c r="N843" s="85">
        <v>0</v>
      </c>
      <c r="O843" s="85">
        <v>0</v>
      </c>
      <c r="P843" s="85">
        <v>0</v>
      </c>
      <c r="Q843" s="85">
        <v>0</v>
      </c>
      <c r="R843" s="317">
        <v>0</v>
      </c>
      <c r="S843" s="85">
        <v>0</v>
      </c>
      <c r="T843" s="85">
        <v>0</v>
      </c>
      <c r="U843" s="9">
        <f t="shared" si="416"/>
        <v>0</v>
      </c>
      <c r="V843" s="204" t="s">
        <v>52</v>
      </c>
      <c r="W843" s="191">
        <v>0</v>
      </c>
      <c r="X843" s="85">
        <v>0</v>
      </c>
      <c r="Y843" s="85">
        <v>0</v>
      </c>
      <c r="Z843" s="85">
        <v>0</v>
      </c>
      <c r="AA843" s="85">
        <v>0</v>
      </c>
      <c r="AB843" s="85">
        <v>0</v>
      </c>
      <c r="AC843" s="85">
        <v>0</v>
      </c>
      <c r="AD843" s="85">
        <v>0</v>
      </c>
      <c r="AE843" s="85">
        <v>0</v>
      </c>
      <c r="AF843" s="85">
        <v>0</v>
      </c>
      <c r="AG843" s="85">
        <v>0</v>
      </c>
      <c r="AH843" s="85">
        <v>0</v>
      </c>
      <c r="AI843" s="85">
        <v>0</v>
      </c>
      <c r="AJ843" s="85">
        <v>0</v>
      </c>
      <c r="AK843" s="191">
        <v>0</v>
      </c>
      <c r="AL843" s="191">
        <v>0</v>
      </c>
      <c r="AM843" s="191">
        <v>0</v>
      </c>
      <c r="AN843" s="191">
        <v>0</v>
      </c>
      <c r="AO843" s="191">
        <v>0</v>
      </c>
      <c r="AP843" s="191">
        <v>0</v>
      </c>
      <c r="AQ843" s="191">
        <v>0</v>
      </c>
      <c r="AR843" s="191">
        <v>0</v>
      </c>
      <c r="AS843" s="191">
        <v>0</v>
      </c>
      <c r="AT843" s="191">
        <v>0</v>
      </c>
      <c r="AU843" s="85">
        <v>0</v>
      </c>
      <c r="AV843" s="302"/>
    </row>
    <row r="844" spans="1:48">
      <c r="A844" s="472"/>
      <c r="B844" s="537"/>
      <c r="C844" s="655"/>
      <c r="D844" s="616"/>
      <c r="E844" s="619"/>
      <c r="F844" s="540"/>
      <c r="G844" s="540"/>
      <c r="H844" s="540"/>
      <c r="I844" s="540"/>
      <c r="J844" s="534"/>
      <c r="K844" s="534"/>
      <c r="L844" s="610"/>
      <c r="M844" s="565"/>
      <c r="N844" s="87">
        <f>SUM(N838:N843)</f>
        <v>0</v>
      </c>
      <c r="O844" s="87">
        <f t="shared" ref="O844:T844" si="417">SUM(O838:O843)</f>
        <v>0</v>
      </c>
      <c r="P844" s="87">
        <f t="shared" si="417"/>
        <v>2.7846599999999997</v>
      </c>
      <c r="Q844" s="185">
        <f t="shared" si="417"/>
        <v>0</v>
      </c>
      <c r="R844" s="433">
        <f t="shared" si="417"/>
        <v>0</v>
      </c>
      <c r="S844" s="185">
        <f t="shared" si="417"/>
        <v>0</v>
      </c>
      <c r="T844" s="185">
        <f t="shared" si="417"/>
        <v>0</v>
      </c>
      <c r="U844" s="185">
        <f>SUM(N844:T844)</f>
        <v>2.7846599999999997</v>
      </c>
      <c r="V844" s="177" t="s">
        <v>11</v>
      </c>
      <c r="W844" s="200">
        <f t="shared" ref="W844:AU844" si="418">SUM(W838:W843)</f>
        <v>0</v>
      </c>
      <c r="X844" s="201">
        <f>X838</f>
        <v>1879.4880000000001</v>
      </c>
      <c r="Y844" s="201">
        <f t="shared" ref="Y844:AG844" si="419">Y838</f>
        <v>1879.4880000000001</v>
      </c>
      <c r="Z844" s="201">
        <f t="shared" si="419"/>
        <v>1879.4880000000001</v>
      </c>
      <c r="AA844" s="201">
        <f t="shared" si="419"/>
        <v>1879.4880000000001</v>
      </c>
      <c r="AB844" s="201">
        <f t="shared" si="419"/>
        <v>1879.4880000000001</v>
      </c>
      <c r="AC844" s="201">
        <f t="shared" si="419"/>
        <v>1879.4880000000001</v>
      </c>
      <c r="AD844" s="201">
        <f t="shared" si="419"/>
        <v>1879.4880000000001</v>
      </c>
      <c r="AE844" s="201">
        <f t="shared" si="419"/>
        <v>1879.4880000000001</v>
      </c>
      <c r="AF844" s="201">
        <f t="shared" si="419"/>
        <v>1879.4880000000001</v>
      </c>
      <c r="AG844" s="201">
        <f t="shared" si="419"/>
        <v>1879.4880000000001</v>
      </c>
      <c r="AH844" s="201">
        <f t="shared" si="418"/>
        <v>0</v>
      </c>
      <c r="AI844" s="201">
        <f t="shared" si="418"/>
        <v>0</v>
      </c>
      <c r="AJ844" s="201">
        <f t="shared" si="418"/>
        <v>0</v>
      </c>
      <c r="AK844" s="200">
        <f t="shared" si="418"/>
        <v>0</v>
      </c>
      <c r="AL844" s="200">
        <f t="shared" si="418"/>
        <v>0</v>
      </c>
      <c r="AM844" s="200">
        <f t="shared" si="418"/>
        <v>0</v>
      </c>
      <c r="AN844" s="200">
        <f t="shared" si="418"/>
        <v>0</v>
      </c>
      <c r="AO844" s="200">
        <f t="shared" si="418"/>
        <v>0</v>
      </c>
      <c r="AP844" s="200">
        <f t="shared" si="418"/>
        <v>0</v>
      </c>
      <c r="AQ844" s="200">
        <f t="shared" si="418"/>
        <v>0</v>
      </c>
      <c r="AR844" s="200">
        <f t="shared" si="418"/>
        <v>0</v>
      </c>
      <c r="AS844" s="200">
        <f t="shared" si="418"/>
        <v>0</v>
      </c>
      <c r="AT844" s="200">
        <f t="shared" si="418"/>
        <v>0</v>
      </c>
      <c r="AU844" s="201">
        <f t="shared" si="418"/>
        <v>0</v>
      </c>
      <c r="AV844" s="332"/>
    </row>
    <row r="845" spans="1:48" ht="15.75" customHeight="1">
      <c r="A845" s="472"/>
      <c r="B845" s="535" t="s">
        <v>796</v>
      </c>
      <c r="C845" s="653" t="s">
        <v>797</v>
      </c>
      <c r="D845" s="614" t="s">
        <v>630</v>
      </c>
      <c r="E845" s="617" t="s">
        <v>798</v>
      </c>
      <c r="F845" s="6" t="s">
        <v>18</v>
      </c>
      <c r="G845" s="6" t="s">
        <v>20</v>
      </c>
      <c r="H845" s="6" t="s">
        <v>59</v>
      </c>
      <c r="I845" s="6" t="s">
        <v>317</v>
      </c>
      <c r="J845" s="532">
        <v>2023</v>
      </c>
      <c r="K845" s="532">
        <v>2023</v>
      </c>
      <c r="L845" s="541">
        <v>6.7750000000000004</v>
      </c>
      <c r="M845" s="563">
        <f>Q850+R850+S850+T850</f>
        <v>6775.067</v>
      </c>
      <c r="N845" s="9">
        <v>0</v>
      </c>
      <c r="O845" s="9">
        <v>0</v>
      </c>
      <c r="P845" s="9">
        <v>0</v>
      </c>
      <c r="Q845" s="9">
        <v>0</v>
      </c>
      <c r="R845" s="307">
        <v>6775.067</v>
      </c>
      <c r="S845" s="9">
        <v>0</v>
      </c>
      <c r="T845" s="9">
        <v>0</v>
      </c>
      <c r="U845" s="9">
        <f>SUM(N845:T845)</f>
        <v>6775.067</v>
      </c>
      <c r="V845" s="204" t="s">
        <v>3</v>
      </c>
      <c r="W845" s="93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9">
        <v>0</v>
      </c>
      <c r="AH845" s="9">
        <v>0</v>
      </c>
      <c r="AI845" s="9">
        <v>0</v>
      </c>
      <c r="AJ845" s="9">
        <v>0</v>
      </c>
      <c r="AK845" s="93">
        <v>0</v>
      </c>
      <c r="AL845" s="93">
        <v>0</v>
      </c>
      <c r="AM845" s="93">
        <v>0</v>
      </c>
      <c r="AN845" s="93">
        <v>0</v>
      </c>
      <c r="AO845" s="93">
        <v>0</v>
      </c>
      <c r="AP845" s="93">
        <v>0</v>
      </c>
      <c r="AQ845" s="93">
        <v>0</v>
      </c>
      <c r="AR845" s="93">
        <v>0</v>
      </c>
      <c r="AS845" s="93">
        <v>0</v>
      </c>
      <c r="AT845" s="93">
        <v>0</v>
      </c>
      <c r="AU845" s="9">
        <v>0</v>
      </c>
      <c r="AV845" s="302"/>
    </row>
    <row r="846" spans="1:48" ht="16.5" customHeight="1">
      <c r="A846" s="472"/>
      <c r="B846" s="536"/>
      <c r="C846" s="654"/>
      <c r="D846" s="615"/>
      <c r="E846" s="618"/>
      <c r="F846" s="24" t="s">
        <v>19</v>
      </c>
      <c r="G846" s="24" t="s">
        <v>22</v>
      </c>
      <c r="H846" s="24" t="s">
        <v>59</v>
      </c>
      <c r="I846" s="24" t="s">
        <v>799</v>
      </c>
      <c r="J846" s="533"/>
      <c r="K846" s="533"/>
      <c r="L846" s="609"/>
      <c r="M846" s="564"/>
      <c r="N846" s="9">
        <v>0</v>
      </c>
      <c r="O846" s="9">
        <v>0</v>
      </c>
      <c r="P846" s="9">
        <v>0</v>
      </c>
      <c r="Q846" s="9">
        <v>0</v>
      </c>
      <c r="R846" s="307">
        <v>0</v>
      </c>
      <c r="S846" s="9">
        <v>0</v>
      </c>
      <c r="T846" s="9">
        <v>0</v>
      </c>
      <c r="U846" s="9">
        <f t="shared" ref="U846:U850" si="420">SUM(N846:T846)</f>
        <v>0</v>
      </c>
      <c r="V846" s="172" t="s">
        <v>8</v>
      </c>
      <c r="W846" s="93">
        <v>0</v>
      </c>
      <c r="X846" s="9">
        <v>0</v>
      </c>
      <c r="Y846" s="9">
        <v>0</v>
      </c>
      <c r="Z846" s="9">
        <v>0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9">
        <v>0</v>
      </c>
      <c r="AH846" s="9">
        <v>0</v>
      </c>
      <c r="AI846" s="9">
        <v>0</v>
      </c>
      <c r="AJ846" s="9">
        <v>0</v>
      </c>
      <c r="AK846" s="93">
        <v>0</v>
      </c>
      <c r="AL846" s="93">
        <v>0</v>
      </c>
      <c r="AM846" s="93">
        <v>0</v>
      </c>
      <c r="AN846" s="93">
        <v>0</v>
      </c>
      <c r="AO846" s="93">
        <v>0</v>
      </c>
      <c r="AP846" s="93">
        <v>0</v>
      </c>
      <c r="AQ846" s="93">
        <v>0</v>
      </c>
      <c r="AR846" s="93">
        <v>0</v>
      </c>
      <c r="AS846" s="93">
        <v>0</v>
      </c>
      <c r="AT846" s="93">
        <v>0</v>
      </c>
      <c r="AU846" s="9">
        <v>0</v>
      </c>
      <c r="AV846" s="302"/>
    </row>
    <row r="847" spans="1:48" ht="18" customHeight="1">
      <c r="A847" s="472"/>
      <c r="B847" s="536"/>
      <c r="C847" s="654"/>
      <c r="D847" s="615"/>
      <c r="E847" s="618"/>
      <c r="F847" s="538" t="s">
        <v>39</v>
      </c>
      <c r="G847" s="538" t="s">
        <v>21</v>
      </c>
      <c r="H847" s="538" t="s">
        <v>59</v>
      </c>
      <c r="I847" s="538" t="s">
        <v>367</v>
      </c>
      <c r="J847" s="533"/>
      <c r="K847" s="533"/>
      <c r="L847" s="609"/>
      <c r="M847" s="564"/>
      <c r="N847" s="9">
        <v>0</v>
      </c>
      <c r="O847" s="9">
        <v>0</v>
      </c>
      <c r="P847" s="9">
        <v>0</v>
      </c>
      <c r="Q847" s="9">
        <v>0</v>
      </c>
      <c r="R847" s="307">
        <v>0</v>
      </c>
      <c r="S847" s="9">
        <v>0</v>
      </c>
      <c r="T847" s="9">
        <v>0</v>
      </c>
      <c r="U847" s="9">
        <f>SUM(N847:T847)</f>
        <v>0</v>
      </c>
      <c r="V847" s="204" t="s">
        <v>50</v>
      </c>
      <c r="W847" s="93">
        <v>0</v>
      </c>
      <c r="X847" s="9">
        <v>0</v>
      </c>
      <c r="Y847" s="9">
        <v>0</v>
      </c>
      <c r="Z847" s="9">
        <v>0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9">
        <v>0</v>
      </c>
      <c r="AH847" s="9">
        <v>0</v>
      </c>
      <c r="AI847" s="9">
        <v>0</v>
      </c>
      <c r="AJ847" s="9">
        <v>0</v>
      </c>
      <c r="AK847" s="93">
        <v>0</v>
      </c>
      <c r="AL847" s="93">
        <v>0</v>
      </c>
      <c r="AM847" s="93">
        <v>0</v>
      </c>
      <c r="AN847" s="93">
        <v>0</v>
      </c>
      <c r="AO847" s="93">
        <v>0</v>
      </c>
      <c r="AP847" s="93">
        <v>0</v>
      </c>
      <c r="AQ847" s="93">
        <v>0</v>
      </c>
      <c r="AR847" s="93">
        <v>0</v>
      </c>
      <c r="AS847" s="93">
        <v>0</v>
      </c>
      <c r="AT847" s="93">
        <v>0</v>
      </c>
      <c r="AU847" s="9">
        <v>0</v>
      </c>
      <c r="AV847" s="302"/>
    </row>
    <row r="848" spans="1:48">
      <c r="A848" s="472"/>
      <c r="B848" s="536"/>
      <c r="C848" s="654"/>
      <c r="D848" s="615"/>
      <c r="E848" s="618"/>
      <c r="F848" s="539"/>
      <c r="G848" s="539"/>
      <c r="H848" s="539"/>
      <c r="I848" s="539"/>
      <c r="J848" s="533"/>
      <c r="K848" s="533"/>
      <c r="L848" s="609"/>
      <c r="M848" s="564"/>
      <c r="N848" s="9">
        <v>0</v>
      </c>
      <c r="O848" s="9">
        <v>0</v>
      </c>
      <c r="P848" s="9">
        <v>0</v>
      </c>
      <c r="Q848" s="9">
        <v>0</v>
      </c>
      <c r="R848" s="307">
        <v>0</v>
      </c>
      <c r="S848" s="9">
        <v>0</v>
      </c>
      <c r="T848" s="9">
        <v>0</v>
      </c>
      <c r="U848" s="9">
        <f t="shared" si="420"/>
        <v>0</v>
      </c>
      <c r="V848" s="204" t="s">
        <v>51</v>
      </c>
      <c r="W848" s="93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9">
        <v>0</v>
      </c>
      <c r="AH848" s="9">
        <v>0</v>
      </c>
      <c r="AI848" s="9">
        <v>0</v>
      </c>
      <c r="AJ848" s="9">
        <v>0</v>
      </c>
      <c r="AK848" s="93">
        <v>0</v>
      </c>
      <c r="AL848" s="93">
        <v>0</v>
      </c>
      <c r="AM848" s="93">
        <v>0</v>
      </c>
      <c r="AN848" s="93">
        <v>0</v>
      </c>
      <c r="AO848" s="93">
        <v>0</v>
      </c>
      <c r="AP848" s="93">
        <v>0</v>
      </c>
      <c r="AQ848" s="93">
        <v>0</v>
      </c>
      <c r="AR848" s="93">
        <v>0</v>
      </c>
      <c r="AS848" s="93">
        <v>0</v>
      </c>
      <c r="AT848" s="93">
        <v>0</v>
      </c>
      <c r="AU848" s="9">
        <v>0</v>
      </c>
      <c r="AV848" s="302"/>
    </row>
    <row r="849" spans="1:48" ht="15.75" customHeight="1">
      <c r="A849" s="472"/>
      <c r="B849" s="536"/>
      <c r="C849" s="654"/>
      <c r="D849" s="615"/>
      <c r="E849" s="618"/>
      <c r="F849" s="539"/>
      <c r="G849" s="539"/>
      <c r="H849" s="539"/>
      <c r="I849" s="539"/>
      <c r="J849" s="533"/>
      <c r="K849" s="533"/>
      <c r="L849" s="609"/>
      <c r="M849" s="564"/>
      <c r="N849" s="85">
        <v>0</v>
      </c>
      <c r="O849" s="85">
        <v>0</v>
      </c>
      <c r="P849" s="85">
        <v>0</v>
      </c>
      <c r="Q849" s="85">
        <v>0</v>
      </c>
      <c r="R849" s="317">
        <v>0</v>
      </c>
      <c r="S849" s="85">
        <v>0</v>
      </c>
      <c r="T849" s="85">
        <v>0</v>
      </c>
      <c r="U849" s="9">
        <f t="shared" si="420"/>
        <v>0</v>
      </c>
      <c r="V849" s="204" t="s">
        <v>52</v>
      </c>
      <c r="W849" s="191">
        <v>0</v>
      </c>
      <c r="X849" s="85">
        <v>0</v>
      </c>
      <c r="Y849" s="85">
        <v>0</v>
      </c>
      <c r="Z849" s="85">
        <v>0</v>
      </c>
      <c r="AA849" s="85">
        <v>0</v>
      </c>
      <c r="AB849" s="85">
        <v>0</v>
      </c>
      <c r="AC849" s="85">
        <v>0</v>
      </c>
      <c r="AD849" s="85">
        <v>0</v>
      </c>
      <c r="AE849" s="85">
        <v>0</v>
      </c>
      <c r="AF849" s="85">
        <v>0</v>
      </c>
      <c r="AG849" s="85">
        <v>0</v>
      </c>
      <c r="AH849" s="85">
        <v>0</v>
      </c>
      <c r="AI849" s="85">
        <v>0</v>
      </c>
      <c r="AJ849" s="85">
        <v>0</v>
      </c>
      <c r="AK849" s="191">
        <v>0</v>
      </c>
      <c r="AL849" s="191">
        <v>0</v>
      </c>
      <c r="AM849" s="191">
        <v>0</v>
      </c>
      <c r="AN849" s="191">
        <v>0</v>
      </c>
      <c r="AO849" s="191">
        <v>0</v>
      </c>
      <c r="AP849" s="191">
        <v>0</v>
      </c>
      <c r="AQ849" s="191">
        <v>0</v>
      </c>
      <c r="AR849" s="191">
        <v>0</v>
      </c>
      <c r="AS849" s="191">
        <v>0</v>
      </c>
      <c r="AT849" s="191">
        <v>0</v>
      </c>
      <c r="AU849" s="85">
        <v>0</v>
      </c>
      <c r="AV849" s="302"/>
    </row>
    <row r="850" spans="1:48">
      <c r="A850" s="472"/>
      <c r="B850" s="537"/>
      <c r="C850" s="655"/>
      <c r="D850" s="616"/>
      <c r="E850" s="619"/>
      <c r="F850" s="540"/>
      <c r="G850" s="540"/>
      <c r="H850" s="540"/>
      <c r="I850" s="540"/>
      <c r="J850" s="534"/>
      <c r="K850" s="534"/>
      <c r="L850" s="610"/>
      <c r="M850" s="565"/>
      <c r="N850" s="87">
        <f>SUM(N845:N849)</f>
        <v>0</v>
      </c>
      <c r="O850" s="87">
        <f t="shared" ref="O850:T850" si="421">SUM(O845:O849)</f>
        <v>0</v>
      </c>
      <c r="P850" s="87">
        <f t="shared" si="421"/>
        <v>0</v>
      </c>
      <c r="Q850" s="185">
        <f t="shared" si="421"/>
        <v>0</v>
      </c>
      <c r="R850" s="433">
        <f t="shared" si="421"/>
        <v>6775.067</v>
      </c>
      <c r="S850" s="185">
        <f t="shared" si="421"/>
        <v>0</v>
      </c>
      <c r="T850" s="185">
        <f t="shared" si="421"/>
        <v>0</v>
      </c>
      <c r="U850" s="185">
        <f t="shared" si="420"/>
        <v>6775.067</v>
      </c>
      <c r="V850" s="177" t="s">
        <v>11</v>
      </c>
      <c r="W850" s="200">
        <f t="shared" ref="W850:AU850" si="422">SUM(W845:W849)</f>
        <v>0</v>
      </c>
      <c r="X850" s="201">
        <f t="shared" si="422"/>
        <v>0</v>
      </c>
      <c r="Y850" s="201">
        <f t="shared" si="422"/>
        <v>0</v>
      </c>
      <c r="Z850" s="201">
        <f t="shared" si="422"/>
        <v>0</v>
      </c>
      <c r="AA850" s="201">
        <f t="shared" si="422"/>
        <v>0</v>
      </c>
      <c r="AB850" s="201">
        <f t="shared" si="422"/>
        <v>0</v>
      </c>
      <c r="AC850" s="201">
        <f t="shared" si="422"/>
        <v>0</v>
      </c>
      <c r="AD850" s="201">
        <f t="shared" si="422"/>
        <v>0</v>
      </c>
      <c r="AE850" s="201">
        <f t="shared" si="422"/>
        <v>0</v>
      </c>
      <c r="AF850" s="201">
        <f t="shared" si="422"/>
        <v>0</v>
      </c>
      <c r="AG850" s="201">
        <f t="shared" si="422"/>
        <v>0</v>
      </c>
      <c r="AH850" s="201">
        <f t="shared" si="422"/>
        <v>0</v>
      </c>
      <c r="AI850" s="201">
        <f t="shared" si="422"/>
        <v>0</v>
      </c>
      <c r="AJ850" s="201">
        <f t="shared" si="422"/>
        <v>0</v>
      </c>
      <c r="AK850" s="200">
        <f t="shared" si="422"/>
        <v>0</v>
      </c>
      <c r="AL850" s="200">
        <f t="shared" si="422"/>
        <v>0</v>
      </c>
      <c r="AM850" s="200">
        <f t="shared" si="422"/>
        <v>0</v>
      </c>
      <c r="AN850" s="200">
        <f t="shared" si="422"/>
        <v>0</v>
      </c>
      <c r="AO850" s="200">
        <f t="shared" si="422"/>
        <v>0</v>
      </c>
      <c r="AP850" s="200">
        <f t="shared" si="422"/>
        <v>0</v>
      </c>
      <c r="AQ850" s="200">
        <f t="shared" si="422"/>
        <v>0</v>
      </c>
      <c r="AR850" s="200">
        <f t="shared" si="422"/>
        <v>0</v>
      </c>
      <c r="AS850" s="200">
        <f t="shared" si="422"/>
        <v>0</v>
      </c>
      <c r="AT850" s="200">
        <f t="shared" si="422"/>
        <v>0</v>
      </c>
      <c r="AU850" s="201">
        <f t="shared" si="422"/>
        <v>0</v>
      </c>
      <c r="AV850" s="332"/>
    </row>
    <row r="851" spans="1:48" ht="15.75" customHeight="1">
      <c r="A851" s="472"/>
      <c r="B851" s="535" t="s">
        <v>800</v>
      </c>
      <c r="C851" s="653" t="s">
        <v>801</v>
      </c>
      <c r="D851" s="614" t="s">
        <v>630</v>
      </c>
      <c r="E851" s="617" t="s">
        <v>802</v>
      </c>
      <c r="F851" s="6" t="s">
        <v>18</v>
      </c>
      <c r="G851" s="6" t="s">
        <v>20</v>
      </c>
      <c r="H851" s="6" t="s">
        <v>297</v>
      </c>
      <c r="I851" s="6" t="s">
        <v>297</v>
      </c>
      <c r="J851" s="532">
        <v>2020</v>
      </c>
      <c r="K851" s="532">
        <v>2022</v>
      </c>
      <c r="L851" s="541">
        <v>263.85000000000002</v>
      </c>
      <c r="M851" s="563">
        <f>Q862+R862+S862+T862</f>
        <v>3.3999999999999998E-3</v>
      </c>
      <c r="N851" s="9">
        <v>0</v>
      </c>
      <c r="O851" s="9">
        <v>0</v>
      </c>
      <c r="P851" s="9">
        <v>0.30079</v>
      </c>
      <c r="Q851" s="9">
        <v>3.3999999999999998E-3</v>
      </c>
      <c r="R851" s="307">
        <v>0</v>
      </c>
      <c r="S851" s="9">
        <v>0</v>
      </c>
      <c r="T851" s="9">
        <v>0</v>
      </c>
      <c r="U851" s="9">
        <f>SUM(N851:T851)</f>
        <v>0.30419000000000002</v>
      </c>
      <c r="V851" s="204" t="s">
        <v>3</v>
      </c>
      <c r="W851" s="93">
        <v>3.4</v>
      </c>
      <c r="X851" s="9">
        <f t="shared" ref="X851:AS851" si="423">SUM(X852:X854)</f>
        <v>0</v>
      </c>
      <c r="Y851" s="9">
        <f t="shared" si="423"/>
        <v>0</v>
      </c>
      <c r="Z851" s="9">
        <f t="shared" si="423"/>
        <v>0</v>
      </c>
      <c r="AA851" s="9">
        <f t="shared" si="423"/>
        <v>0</v>
      </c>
      <c r="AB851" s="9">
        <f t="shared" si="423"/>
        <v>0</v>
      </c>
      <c r="AC851" s="9">
        <f t="shared" si="423"/>
        <v>0</v>
      </c>
      <c r="AD851" s="9">
        <f t="shared" si="423"/>
        <v>0</v>
      </c>
      <c r="AE851" s="9">
        <f t="shared" si="423"/>
        <v>0</v>
      </c>
      <c r="AF851" s="9">
        <f t="shared" si="423"/>
        <v>0</v>
      </c>
      <c r="AG851" s="9">
        <f t="shared" si="423"/>
        <v>0</v>
      </c>
      <c r="AH851" s="93">
        <f t="shared" si="423"/>
        <v>0</v>
      </c>
      <c r="AI851" s="93">
        <f t="shared" si="423"/>
        <v>0</v>
      </c>
      <c r="AJ851" s="93">
        <f t="shared" si="423"/>
        <v>0</v>
      </c>
      <c r="AK851" s="93">
        <f t="shared" si="423"/>
        <v>0</v>
      </c>
      <c r="AL851" s="93">
        <f t="shared" si="423"/>
        <v>0</v>
      </c>
      <c r="AM851" s="93">
        <f t="shared" si="423"/>
        <v>0</v>
      </c>
      <c r="AN851" s="93">
        <f t="shared" si="423"/>
        <v>0</v>
      </c>
      <c r="AO851" s="93">
        <f t="shared" si="423"/>
        <v>0</v>
      </c>
      <c r="AP851" s="93">
        <f t="shared" si="423"/>
        <v>0</v>
      </c>
      <c r="AQ851" s="93">
        <f t="shared" si="423"/>
        <v>0</v>
      </c>
      <c r="AR851" s="93">
        <f t="shared" si="423"/>
        <v>0</v>
      </c>
      <c r="AS851" s="93">
        <f t="shared" si="423"/>
        <v>0</v>
      </c>
      <c r="AT851" s="93">
        <v>0</v>
      </c>
      <c r="AU851" s="9">
        <v>0</v>
      </c>
      <c r="AV851" s="302"/>
    </row>
    <row r="852" spans="1:48" s="275" customFormat="1" ht="15.75" hidden="1" customHeight="1">
      <c r="A852" s="472"/>
      <c r="B852" s="536"/>
      <c r="C852" s="654"/>
      <c r="D852" s="615"/>
      <c r="E852" s="618"/>
      <c r="F852" s="286"/>
      <c r="G852" s="286"/>
      <c r="H852" s="272"/>
      <c r="I852" s="272"/>
      <c r="J852" s="533"/>
      <c r="K852" s="533"/>
      <c r="L852" s="609"/>
      <c r="M852" s="564"/>
      <c r="N852" s="277"/>
      <c r="O852" s="277"/>
      <c r="P852" s="277"/>
      <c r="Q852" s="277"/>
      <c r="R852" s="404"/>
      <c r="S852" s="277"/>
      <c r="T852" s="277"/>
      <c r="U852" s="277"/>
      <c r="V852" s="287" t="s">
        <v>975</v>
      </c>
      <c r="W852" s="274"/>
      <c r="X852" s="277"/>
      <c r="Y852" s="277"/>
      <c r="Z852" s="277"/>
      <c r="AA852" s="277"/>
      <c r="AB852" s="277"/>
      <c r="AC852" s="277"/>
      <c r="AD852" s="277"/>
      <c r="AE852" s="277"/>
      <c r="AF852" s="277"/>
      <c r="AG852" s="277"/>
      <c r="AH852" s="277"/>
      <c r="AI852" s="277"/>
      <c r="AJ852" s="277"/>
      <c r="AK852" s="274"/>
      <c r="AL852" s="274"/>
      <c r="AM852" s="274"/>
      <c r="AN852" s="274"/>
      <c r="AO852" s="274"/>
      <c r="AP852" s="274"/>
      <c r="AQ852" s="274"/>
      <c r="AR852" s="274"/>
      <c r="AS852" s="274"/>
      <c r="AT852" s="274"/>
      <c r="AU852" s="277"/>
      <c r="AV852" s="330"/>
    </row>
    <row r="853" spans="1:48" s="275" customFormat="1" ht="39" hidden="1" customHeight="1">
      <c r="A853" s="472"/>
      <c r="B853" s="536"/>
      <c r="C853" s="654"/>
      <c r="D853" s="615"/>
      <c r="E853" s="618"/>
      <c r="F853" s="286"/>
      <c r="G853" s="286"/>
      <c r="H853" s="272"/>
      <c r="I853" s="272"/>
      <c r="J853" s="533"/>
      <c r="K853" s="533"/>
      <c r="L853" s="609"/>
      <c r="M853" s="564"/>
      <c r="N853" s="277"/>
      <c r="O853" s="277"/>
      <c r="P853" s="277"/>
      <c r="Q853" s="277"/>
      <c r="R853" s="404"/>
      <c r="S853" s="277"/>
      <c r="T853" s="277"/>
      <c r="U853" s="277"/>
      <c r="V853" s="287" t="s">
        <v>976</v>
      </c>
      <c r="W853" s="274"/>
      <c r="X853" s="277"/>
      <c r="Y853" s="277"/>
      <c r="Z853" s="277"/>
      <c r="AA853" s="277"/>
      <c r="AB853" s="277"/>
      <c r="AC853" s="277"/>
      <c r="AD853" s="277"/>
      <c r="AE853" s="277"/>
      <c r="AF853" s="277"/>
      <c r="AG853" s="277"/>
      <c r="AH853" s="277"/>
      <c r="AI853" s="277"/>
      <c r="AJ853" s="277"/>
      <c r="AK853" s="274"/>
      <c r="AL853" s="274"/>
      <c r="AM853" s="274"/>
      <c r="AN853" s="274"/>
      <c r="AO853" s="274"/>
      <c r="AP853" s="274"/>
      <c r="AQ853" s="274"/>
      <c r="AR853" s="274"/>
      <c r="AS853" s="274"/>
      <c r="AT853" s="274"/>
      <c r="AU853" s="277"/>
      <c r="AV853" s="330"/>
    </row>
    <row r="854" spans="1:48" s="275" customFormat="1" ht="39" hidden="1" customHeight="1">
      <c r="A854" s="472"/>
      <c r="B854" s="536"/>
      <c r="C854" s="654"/>
      <c r="D854" s="615"/>
      <c r="E854" s="618"/>
      <c r="F854" s="286"/>
      <c r="G854" s="286"/>
      <c r="H854" s="272"/>
      <c r="I854" s="272"/>
      <c r="J854" s="533"/>
      <c r="K854" s="533"/>
      <c r="L854" s="609"/>
      <c r="M854" s="564"/>
      <c r="N854" s="277"/>
      <c r="O854" s="277"/>
      <c r="P854" s="277"/>
      <c r="Q854" s="277"/>
      <c r="R854" s="404"/>
      <c r="S854" s="277"/>
      <c r="T854" s="277"/>
      <c r="U854" s="277"/>
      <c r="V854" s="287" t="s">
        <v>977</v>
      </c>
      <c r="W854" s="274"/>
      <c r="X854" s="277"/>
      <c r="Y854" s="277"/>
      <c r="Z854" s="277"/>
      <c r="AA854" s="277"/>
      <c r="AB854" s="277"/>
      <c r="AC854" s="277"/>
      <c r="AD854" s="277"/>
      <c r="AE854" s="277"/>
      <c r="AF854" s="277"/>
      <c r="AG854" s="277"/>
      <c r="AH854" s="277"/>
      <c r="AI854" s="277"/>
      <c r="AJ854" s="277"/>
      <c r="AK854" s="274"/>
      <c r="AL854" s="274"/>
      <c r="AM854" s="274"/>
      <c r="AN854" s="274"/>
      <c r="AO854" s="274"/>
      <c r="AP854" s="274"/>
      <c r="AQ854" s="274"/>
      <c r="AR854" s="274"/>
      <c r="AS854" s="274"/>
      <c r="AT854" s="274"/>
      <c r="AU854" s="277"/>
      <c r="AV854" s="330"/>
    </row>
    <row r="855" spans="1:48" ht="18" customHeight="1">
      <c r="A855" s="472"/>
      <c r="B855" s="536"/>
      <c r="C855" s="654"/>
      <c r="D855" s="615"/>
      <c r="E855" s="618"/>
      <c r="F855" s="24" t="s">
        <v>19</v>
      </c>
      <c r="G855" s="24" t="s">
        <v>22</v>
      </c>
      <c r="H855" s="6" t="s">
        <v>297</v>
      </c>
      <c r="I855" s="6" t="s">
        <v>297</v>
      </c>
      <c r="J855" s="533"/>
      <c r="K855" s="533"/>
      <c r="L855" s="609"/>
      <c r="M855" s="564"/>
      <c r="N855" s="9">
        <v>0</v>
      </c>
      <c r="O855" s="9">
        <v>0</v>
      </c>
      <c r="P855" s="9">
        <v>0</v>
      </c>
      <c r="Q855" s="9">
        <v>0</v>
      </c>
      <c r="R855" s="307">
        <v>0</v>
      </c>
      <c r="S855" s="9">
        <v>0</v>
      </c>
      <c r="T855" s="9">
        <v>0</v>
      </c>
      <c r="U855" s="9">
        <f>SUM(N855:T855)</f>
        <v>0</v>
      </c>
      <c r="V855" s="172" t="s">
        <v>8</v>
      </c>
      <c r="W855" s="93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9">
        <v>0</v>
      </c>
      <c r="AH855" s="9">
        <v>0</v>
      </c>
      <c r="AI855" s="9">
        <v>0</v>
      </c>
      <c r="AJ855" s="9">
        <v>0</v>
      </c>
      <c r="AK855" s="93">
        <v>0</v>
      </c>
      <c r="AL855" s="93">
        <v>0</v>
      </c>
      <c r="AM855" s="93">
        <v>0</v>
      </c>
      <c r="AN855" s="93">
        <v>0</v>
      </c>
      <c r="AO855" s="93">
        <v>0</v>
      </c>
      <c r="AP855" s="93">
        <v>0</v>
      </c>
      <c r="AQ855" s="93">
        <v>0</v>
      </c>
      <c r="AR855" s="93">
        <v>0</v>
      </c>
      <c r="AS855" s="93">
        <v>0</v>
      </c>
      <c r="AT855" s="93">
        <v>0</v>
      </c>
      <c r="AU855" s="9">
        <v>0</v>
      </c>
      <c r="AV855" s="302"/>
    </row>
    <row r="856" spans="1:48" ht="22.5" customHeight="1">
      <c r="A856" s="472"/>
      <c r="B856" s="536"/>
      <c r="C856" s="654"/>
      <c r="D856" s="615"/>
      <c r="E856" s="618"/>
      <c r="F856" s="538" t="s">
        <v>39</v>
      </c>
      <c r="G856" s="538" t="s">
        <v>21</v>
      </c>
      <c r="H856" s="538" t="s">
        <v>680</v>
      </c>
      <c r="I856" s="538" t="s">
        <v>803</v>
      </c>
      <c r="J856" s="533"/>
      <c r="K856" s="533"/>
      <c r="L856" s="609"/>
      <c r="M856" s="564"/>
      <c r="N856" s="9">
        <v>0</v>
      </c>
      <c r="O856" s="9">
        <v>0</v>
      </c>
      <c r="P856" s="9">
        <v>0</v>
      </c>
      <c r="Q856" s="9">
        <v>0</v>
      </c>
      <c r="R856" s="307">
        <v>0</v>
      </c>
      <c r="S856" s="9">
        <v>0</v>
      </c>
      <c r="T856" s="9">
        <v>0</v>
      </c>
      <c r="U856" s="9">
        <f>SUM(N856:T856)</f>
        <v>0</v>
      </c>
      <c r="V856" s="204" t="s">
        <v>50</v>
      </c>
      <c r="W856" s="93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93">
        <v>0</v>
      </c>
      <c r="AL856" s="93">
        <v>0</v>
      </c>
      <c r="AM856" s="93">
        <v>0</v>
      </c>
      <c r="AN856" s="93">
        <v>0</v>
      </c>
      <c r="AO856" s="93">
        <v>0</v>
      </c>
      <c r="AP856" s="93">
        <v>0</v>
      </c>
      <c r="AQ856" s="93">
        <v>0</v>
      </c>
      <c r="AR856" s="93">
        <v>0</v>
      </c>
      <c r="AS856" s="93">
        <v>0</v>
      </c>
      <c r="AT856" s="93">
        <v>0</v>
      </c>
      <c r="AU856" s="9">
        <v>0</v>
      </c>
      <c r="AV856" s="302"/>
    </row>
    <row r="857" spans="1:48">
      <c r="A857" s="472"/>
      <c r="B857" s="536"/>
      <c r="C857" s="654"/>
      <c r="D857" s="615"/>
      <c r="E857" s="618"/>
      <c r="F857" s="539"/>
      <c r="G857" s="539"/>
      <c r="H857" s="539"/>
      <c r="I857" s="539"/>
      <c r="J857" s="533"/>
      <c r="K857" s="533"/>
      <c r="L857" s="609"/>
      <c r="M857" s="564"/>
      <c r="N857" s="9">
        <v>0</v>
      </c>
      <c r="O857" s="9">
        <v>0</v>
      </c>
      <c r="P857" s="9">
        <v>0</v>
      </c>
      <c r="Q857" s="9">
        <v>0</v>
      </c>
      <c r="R857" s="307">
        <v>0</v>
      </c>
      <c r="S857" s="9">
        <v>0</v>
      </c>
      <c r="T857" s="9">
        <v>0</v>
      </c>
      <c r="U857" s="9">
        <f>SUM(N857:T857)</f>
        <v>0</v>
      </c>
      <c r="V857" s="204" t="s">
        <v>51</v>
      </c>
      <c r="W857" s="93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9">
        <v>0</v>
      </c>
      <c r="AH857" s="9">
        <v>0</v>
      </c>
      <c r="AI857" s="9">
        <v>0</v>
      </c>
      <c r="AJ857" s="9">
        <v>0</v>
      </c>
      <c r="AK857" s="93">
        <v>0</v>
      </c>
      <c r="AL857" s="93">
        <v>0</v>
      </c>
      <c r="AM857" s="93">
        <v>0</v>
      </c>
      <c r="AN857" s="93">
        <v>0</v>
      </c>
      <c r="AO857" s="93">
        <v>0</v>
      </c>
      <c r="AP857" s="93">
        <v>0</v>
      </c>
      <c r="AQ857" s="93">
        <v>0</v>
      </c>
      <c r="AR857" s="93">
        <v>0</v>
      </c>
      <c r="AS857" s="93">
        <v>0</v>
      </c>
      <c r="AT857" s="93">
        <v>0</v>
      </c>
      <c r="AU857" s="9">
        <v>0</v>
      </c>
      <c r="AV857" s="302"/>
    </row>
    <row r="858" spans="1:48" ht="15.75" customHeight="1">
      <c r="A858" s="472"/>
      <c r="B858" s="536"/>
      <c r="C858" s="654"/>
      <c r="D858" s="615"/>
      <c r="E858" s="618"/>
      <c r="F858" s="539"/>
      <c r="G858" s="539"/>
      <c r="H858" s="539"/>
      <c r="I858" s="539"/>
      <c r="J858" s="533"/>
      <c r="K858" s="533"/>
      <c r="L858" s="609"/>
      <c r="M858" s="564"/>
      <c r="N858" s="85">
        <v>0</v>
      </c>
      <c r="O858" s="85">
        <v>263.85007000000002</v>
      </c>
      <c r="P858" s="85">
        <v>0</v>
      </c>
      <c r="Q858" s="85">
        <v>0</v>
      </c>
      <c r="R858" s="317">
        <v>0</v>
      </c>
      <c r="S858" s="85">
        <v>0</v>
      </c>
      <c r="T858" s="85">
        <v>0</v>
      </c>
      <c r="U858" s="9">
        <f>SUM(N858:T858)</f>
        <v>263.85007000000002</v>
      </c>
      <c r="V858" s="204" t="s">
        <v>52</v>
      </c>
      <c r="W858" s="191">
        <v>0</v>
      </c>
      <c r="X858" s="85">
        <f>SUM(X859:X861)</f>
        <v>0</v>
      </c>
      <c r="Y858" s="85">
        <f t="shared" ref="Y858:AU858" si="424">SUM(Y859:Y861)</f>
        <v>0</v>
      </c>
      <c r="Z858" s="85">
        <f t="shared" si="424"/>
        <v>0</v>
      </c>
      <c r="AA858" s="85">
        <f t="shared" si="424"/>
        <v>0</v>
      </c>
      <c r="AB858" s="85">
        <f t="shared" si="424"/>
        <v>0</v>
      </c>
      <c r="AC858" s="85">
        <f t="shared" si="424"/>
        <v>0</v>
      </c>
      <c r="AD858" s="85">
        <f t="shared" si="424"/>
        <v>0</v>
      </c>
      <c r="AE858" s="85">
        <f t="shared" si="424"/>
        <v>0</v>
      </c>
      <c r="AF858" s="85">
        <f t="shared" si="424"/>
        <v>0</v>
      </c>
      <c r="AG858" s="85">
        <f t="shared" si="424"/>
        <v>0</v>
      </c>
      <c r="AH858" s="191">
        <f t="shared" si="424"/>
        <v>0</v>
      </c>
      <c r="AI858" s="191">
        <f t="shared" si="424"/>
        <v>0</v>
      </c>
      <c r="AJ858" s="191">
        <f t="shared" si="424"/>
        <v>0</v>
      </c>
      <c r="AK858" s="191">
        <f t="shared" si="424"/>
        <v>0</v>
      </c>
      <c r="AL858" s="191">
        <f t="shared" si="424"/>
        <v>0</v>
      </c>
      <c r="AM858" s="191">
        <f t="shared" si="424"/>
        <v>0</v>
      </c>
      <c r="AN858" s="191">
        <f t="shared" si="424"/>
        <v>0</v>
      </c>
      <c r="AO858" s="191">
        <f t="shared" si="424"/>
        <v>0</v>
      </c>
      <c r="AP858" s="191">
        <f t="shared" si="424"/>
        <v>0</v>
      </c>
      <c r="AQ858" s="191">
        <f t="shared" si="424"/>
        <v>0</v>
      </c>
      <c r="AR858" s="191">
        <f t="shared" si="424"/>
        <v>0</v>
      </c>
      <c r="AS858" s="191">
        <f t="shared" si="424"/>
        <v>0</v>
      </c>
      <c r="AT858" s="191">
        <f t="shared" si="424"/>
        <v>0</v>
      </c>
      <c r="AU858" s="191">
        <f t="shared" si="424"/>
        <v>0</v>
      </c>
      <c r="AV858" s="302"/>
    </row>
    <row r="859" spans="1:48" s="275" customFormat="1" ht="15.75" hidden="1" customHeight="1">
      <c r="A859" s="472"/>
      <c r="B859" s="536"/>
      <c r="C859" s="654"/>
      <c r="D859" s="615"/>
      <c r="E859" s="618"/>
      <c r="F859" s="539"/>
      <c r="G859" s="539"/>
      <c r="H859" s="539"/>
      <c r="I859" s="539"/>
      <c r="J859" s="533"/>
      <c r="K859" s="533"/>
      <c r="L859" s="609"/>
      <c r="M859" s="564"/>
      <c r="N859" s="288"/>
      <c r="O859" s="288"/>
      <c r="P859" s="288"/>
      <c r="Q859" s="288"/>
      <c r="R859" s="434"/>
      <c r="S859" s="288"/>
      <c r="T859" s="288"/>
      <c r="U859" s="277"/>
      <c r="V859" s="287" t="s">
        <v>978</v>
      </c>
      <c r="W859" s="289"/>
      <c r="X859" s="288"/>
      <c r="Y859" s="288"/>
      <c r="Z859" s="288"/>
      <c r="AA859" s="288"/>
      <c r="AB859" s="288"/>
      <c r="AC859" s="288"/>
      <c r="AD859" s="288"/>
      <c r="AE859" s="288"/>
      <c r="AF859" s="288"/>
      <c r="AG859" s="288"/>
      <c r="AH859" s="288"/>
      <c r="AI859" s="288"/>
      <c r="AJ859" s="288"/>
      <c r="AK859" s="289"/>
      <c r="AL859" s="289"/>
      <c r="AM859" s="289"/>
      <c r="AN859" s="289"/>
      <c r="AO859" s="289"/>
      <c r="AP859" s="289"/>
      <c r="AQ859" s="289"/>
      <c r="AR859" s="289"/>
      <c r="AS859" s="289"/>
      <c r="AT859" s="289"/>
      <c r="AU859" s="288"/>
      <c r="AV859" s="330"/>
    </row>
    <row r="860" spans="1:48" s="275" customFormat="1" ht="27.75" hidden="1" customHeight="1">
      <c r="A860" s="472"/>
      <c r="B860" s="536"/>
      <c r="C860" s="654"/>
      <c r="D860" s="615"/>
      <c r="E860" s="618"/>
      <c r="F860" s="539"/>
      <c r="G860" s="539"/>
      <c r="H860" s="539"/>
      <c r="I860" s="539"/>
      <c r="J860" s="533"/>
      <c r="K860" s="533"/>
      <c r="L860" s="609"/>
      <c r="M860" s="564"/>
      <c r="N860" s="288"/>
      <c r="O860" s="288"/>
      <c r="P860" s="288"/>
      <c r="Q860" s="288"/>
      <c r="R860" s="434"/>
      <c r="S860" s="288"/>
      <c r="T860" s="288"/>
      <c r="U860" s="277"/>
      <c r="V860" s="287" t="s">
        <v>979</v>
      </c>
      <c r="W860" s="289"/>
      <c r="X860" s="288"/>
      <c r="Y860" s="288"/>
      <c r="Z860" s="288"/>
      <c r="AA860" s="288"/>
      <c r="AB860" s="288"/>
      <c r="AC860" s="288"/>
      <c r="AD860" s="288"/>
      <c r="AE860" s="288"/>
      <c r="AF860" s="288"/>
      <c r="AG860" s="288"/>
      <c r="AH860" s="288"/>
      <c r="AI860" s="288"/>
      <c r="AJ860" s="288"/>
      <c r="AK860" s="289"/>
      <c r="AL860" s="289"/>
      <c r="AM860" s="289"/>
      <c r="AN860" s="289"/>
      <c r="AO860" s="289"/>
      <c r="AP860" s="289"/>
      <c r="AQ860" s="289"/>
      <c r="AR860" s="289"/>
      <c r="AS860" s="289"/>
      <c r="AT860" s="289"/>
      <c r="AU860" s="288"/>
      <c r="AV860" s="330"/>
    </row>
    <row r="861" spans="1:48" s="275" customFormat="1" ht="28.5" hidden="1" customHeight="1">
      <c r="A861" s="472"/>
      <c r="B861" s="536"/>
      <c r="C861" s="654"/>
      <c r="D861" s="615"/>
      <c r="E861" s="618"/>
      <c r="F861" s="539"/>
      <c r="G861" s="539"/>
      <c r="H861" s="539"/>
      <c r="I861" s="539"/>
      <c r="J861" s="533"/>
      <c r="K861" s="533"/>
      <c r="L861" s="609"/>
      <c r="M861" s="564"/>
      <c r="N861" s="288"/>
      <c r="O861" s="288"/>
      <c r="P861" s="288"/>
      <c r="Q861" s="288"/>
      <c r="R861" s="434"/>
      <c r="S861" s="288"/>
      <c r="T861" s="288"/>
      <c r="U861" s="277"/>
      <c r="V861" s="287" t="s">
        <v>980</v>
      </c>
      <c r="W861" s="289"/>
      <c r="X861" s="288"/>
      <c r="Y861" s="288"/>
      <c r="Z861" s="288"/>
      <c r="AA861" s="288"/>
      <c r="AB861" s="288"/>
      <c r="AC861" s="288"/>
      <c r="AD861" s="288"/>
      <c r="AE861" s="288"/>
      <c r="AF861" s="288"/>
      <c r="AG861" s="288"/>
      <c r="AH861" s="288"/>
      <c r="AI861" s="288"/>
      <c r="AJ861" s="288"/>
      <c r="AK861" s="289"/>
      <c r="AL861" s="289"/>
      <c r="AM861" s="289"/>
      <c r="AN861" s="289"/>
      <c r="AO861" s="289"/>
      <c r="AP861" s="289"/>
      <c r="AQ861" s="289"/>
      <c r="AR861" s="289"/>
      <c r="AS861" s="289"/>
      <c r="AT861" s="289"/>
      <c r="AU861" s="288"/>
      <c r="AV861" s="330"/>
    </row>
    <row r="862" spans="1:48">
      <c r="A862" s="473"/>
      <c r="B862" s="537"/>
      <c r="C862" s="655"/>
      <c r="D862" s="616"/>
      <c r="E862" s="619"/>
      <c r="F862" s="540"/>
      <c r="G862" s="540"/>
      <c r="H862" s="540"/>
      <c r="I862" s="540"/>
      <c r="J862" s="534"/>
      <c r="K862" s="534"/>
      <c r="L862" s="610"/>
      <c r="M862" s="565"/>
      <c r="N862" s="87">
        <f t="shared" ref="N862:T862" si="425">SUM(N851:N858)</f>
        <v>0</v>
      </c>
      <c r="O862" s="87">
        <f t="shared" si="425"/>
        <v>263.85007000000002</v>
      </c>
      <c r="P862" s="87">
        <f t="shared" si="425"/>
        <v>0.30079</v>
      </c>
      <c r="Q862" s="185">
        <f t="shared" si="425"/>
        <v>3.3999999999999998E-3</v>
      </c>
      <c r="R862" s="433">
        <f t="shared" si="425"/>
        <v>0</v>
      </c>
      <c r="S862" s="185">
        <f t="shared" si="425"/>
        <v>0</v>
      </c>
      <c r="T862" s="185">
        <f t="shared" si="425"/>
        <v>0</v>
      </c>
      <c r="U862" s="185">
        <f t="shared" ref="U862" si="426">SUM(N862:T862)</f>
        <v>264.15426000000002</v>
      </c>
      <c r="V862" s="177" t="s">
        <v>11</v>
      </c>
      <c r="W862" s="200">
        <f>SUM(W851:W858)</f>
        <v>3.4</v>
      </c>
      <c r="X862" s="201">
        <f t="shared" ref="X862:AS862" si="427">X851+X855+X856+X857+X858</f>
        <v>0</v>
      </c>
      <c r="Y862" s="201">
        <f t="shared" si="427"/>
        <v>0</v>
      </c>
      <c r="Z862" s="201">
        <f t="shared" si="427"/>
        <v>0</v>
      </c>
      <c r="AA862" s="201">
        <f t="shared" si="427"/>
        <v>0</v>
      </c>
      <c r="AB862" s="201">
        <f t="shared" si="427"/>
        <v>0</v>
      </c>
      <c r="AC862" s="201">
        <f t="shared" si="427"/>
        <v>0</v>
      </c>
      <c r="AD862" s="201">
        <f t="shared" si="427"/>
        <v>0</v>
      </c>
      <c r="AE862" s="201">
        <f t="shared" si="427"/>
        <v>0</v>
      </c>
      <c r="AF862" s="201">
        <f t="shared" si="427"/>
        <v>0</v>
      </c>
      <c r="AG862" s="201">
        <f t="shared" si="427"/>
        <v>0</v>
      </c>
      <c r="AH862" s="200">
        <f t="shared" si="427"/>
        <v>0</v>
      </c>
      <c r="AI862" s="200">
        <f t="shared" si="427"/>
        <v>0</v>
      </c>
      <c r="AJ862" s="200">
        <f t="shared" si="427"/>
        <v>0</v>
      </c>
      <c r="AK862" s="200">
        <f t="shared" si="427"/>
        <v>0</v>
      </c>
      <c r="AL862" s="200">
        <v>251949.81492</v>
      </c>
      <c r="AM862" s="200">
        <f t="shared" si="427"/>
        <v>0</v>
      </c>
      <c r="AN862" s="200">
        <f t="shared" si="427"/>
        <v>0</v>
      </c>
      <c r="AO862" s="200">
        <f t="shared" si="427"/>
        <v>0</v>
      </c>
      <c r="AP862" s="200">
        <f t="shared" si="427"/>
        <v>0</v>
      </c>
      <c r="AQ862" s="200">
        <f t="shared" si="427"/>
        <v>0</v>
      </c>
      <c r="AR862" s="200">
        <f t="shared" si="427"/>
        <v>0</v>
      </c>
      <c r="AS862" s="200">
        <f t="shared" si="427"/>
        <v>0</v>
      </c>
      <c r="AT862" s="200">
        <f>SUM(AT851:AT858)</f>
        <v>0</v>
      </c>
      <c r="AU862" s="201">
        <f>SUM(AU851:AU858)</f>
        <v>0</v>
      </c>
      <c r="AV862" s="332"/>
    </row>
    <row r="863" spans="1:48" ht="19.5" hidden="1" customHeight="1">
      <c r="A863" s="556" t="s">
        <v>643</v>
      </c>
      <c r="B863" s="557"/>
      <c r="C863" s="557"/>
      <c r="D863" s="557"/>
      <c r="E863" s="557"/>
      <c r="F863" s="557"/>
      <c r="G863" s="557"/>
      <c r="H863" s="557"/>
      <c r="I863" s="557"/>
      <c r="J863" s="557"/>
      <c r="K863" s="557"/>
      <c r="L863" s="557"/>
      <c r="M863" s="557"/>
      <c r="N863" s="557"/>
      <c r="O863" s="557"/>
      <c r="P863" s="557"/>
      <c r="Q863" s="557"/>
      <c r="R863" s="557"/>
      <c r="S863" s="557"/>
      <c r="T863" s="557"/>
      <c r="U863" s="557"/>
      <c r="V863" s="557"/>
      <c r="W863" s="558"/>
      <c r="X863" s="558"/>
      <c r="Y863" s="558"/>
      <c r="Z863" s="558"/>
      <c r="AA863" s="558"/>
      <c r="AB863" s="558"/>
      <c r="AC863" s="558"/>
      <c r="AD863" s="558"/>
      <c r="AE863" s="558"/>
      <c r="AF863" s="558"/>
      <c r="AG863" s="558"/>
      <c r="AH863" s="558"/>
      <c r="AI863" s="558"/>
      <c r="AJ863" s="558"/>
      <c r="AK863" s="558"/>
      <c r="AL863" s="558"/>
      <c r="AM863" s="558"/>
      <c r="AN863" s="558"/>
      <c r="AO863" s="558"/>
      <c r="AP863" s="558"/>
      <c r="AQ863" s="558"/>
      <c r="AR863" s="558"/>
      <c r="AS863" s="558"/>
      <c r="AT863" s="558"/>
      <c r="AU863" s="558"/>
      <c r="AV863" s="559"/>
    </row>
    <row r="864" spans="1:48" hidden="1">
      <c r="A864" s="580" t="s">
        <v>644</v>
      </c>
      <c r="B864" s="620"/>
      <c r="C864" s="620"/>
      <c r="D864" s="620"/>
      <c r="E864" s="620"/>
      <c r="F864" s="620"/>
      <c r="G864" s="620"/>
      <c r="H864" s="620"/>
      <c r="I864" s="620"/>
      <c r="J864" s="620"/>
      <c r="K864" s="620"/>
      <c r="L864" s="620"/>
      <c r="M864" s="620"/>
      <c r="N864" s="620"/>
      <c r="O864" s="620"/>
      <c r="P864" s="620"/>
      <c r="Q864" s="620"/>
      <c r="R864" s="620"/>
      <c r="S864" s="620"/>
      <c r="T864" s="620"/>
      <c r="U864" s="620"/>
      <c r="V864" s="621"/>
      <c r="W864" s="190"/>
      <c r="X864" s="190"/>
      <c r="Y864" s="190"/>
      <c r="Z864" s="190"/>
      <c r="AA864" s="190"/>
      <c r="AB864" s="190"/>
      <c r="AC864" s="190"/>
      <c r="AD864" s="190"/>
      <c r="AE864" s="190"/>
      <c r="AF864" s="190"/>
      <c r="AG864" s="190"/>
      <c r="AH864" s="188"/>
      <c r="AI864" s="188"/>
      <c r="AJ864" s="188"/>
      <c r="AK864" s="190"/>
      <c r="AL864" s="190"/>
      <c r="AM864" s="190"/>
      <c r="AN864" s="190"/>
      <c r="AO864" s="190"/>
      <c r="AP864" s="190"/>
      <c r="AQ864" s="190"/>
      <c r="AR864" s="190"/>
      <c r="AS864" s="190"/>
      <c r="AT864" s="190"/>
      <c r="AU864" s="188"/>
      <c r="AV864" s="302"/>
    </row>
    <row r="865" spans="1:48" ht="15.75" hidden="1" customHeight="1">
      <c r="A865" s="8"/>
      <c r="B865" s="544" t="s">
        <v>46</v>
      </c>
      <c r="C865" s="545"/>
      <c r="D865" s="545"/>
      <c r="E865" s="545"/>
      <c r="F865" s="545"/>
      <c r="G865" s="545"/>
      <c r="H865" s="545"/>
      <c r="I865" s="545"/>
      <c r="J865" s="545"/>
      <c r="K865" s="545"/>
      <c r="L865" s="545"/>
      <c r="M865" s="546"/>
      <c r="N865" s="85"/>
      <c r="O865" s="85"/>
      <c r="P865" s="85"/>
      <c r="Q865" s="85"/>
      <c r="R865" s="317"/>
      <c r="S865" s="85"/>
      <c r="T865" s="85"/>
      <c r="U865" s="9"/>
      <c r="V865" s="172"/>
      <c r="W865" s="190"/>
      <c r="X865" s="190"/>
      <c r="Y865" s="190"/>
      <c r="Z865" s="190"/>
      <c r="AA865" s="190"/>
      <c r="AB865" s="190"/>
      <c r="AC865" s="190"/>
      <c r="AD865" s="190"/>
      <c r="AE865" s="190"/>
      <c r="AF865" s="190"/>
      <c r="AG865" s="190"/>
      <c r="AH865" s="188"/>
      <c r="AI865" s="188"/>
      <c r="AJ865" s="188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88"/>
      <c r="AV865" s="302"/>
    </row>
    <row r="866" spans="1:48" hidden="1">
      <c r="A866" s="600"/>
      <c r="B866" s="601"/>
      <c r="C866" s="601"/>
      <c r="D866" s="601"/>
      <c r="E866" s="602"/>
      <c r="F866" s="47"/>
      <c r="G866" s="47"/>
      <c r="H866" s="47"/>
      <c r="I866" s="47"/>
      <c r="J866" s="47"/>
      <c r="K866" s="47"/>
      <c r="L866" s="47"/>
      <c r="M866" s="47"/>
      <c r="N866" s="85">
        <f>N851+N845+N838+N832+N826+N819+N813+N807+N801+N795+N789+N782+N775+N769+N763</f>
        <v>31.936589000000001</v>
      </c>
      <c r="O866" s="85">
        <f t="shared" ref="O866:U866" si="428">O851+O845+O838+O832+O826+O819+O813+O807+O801+O795+O789+O782+O775+O769+O763</f>
        <v>80.827600000000018</v>
      </c>
      <c r="P866" s="85">
        <f t="shared" si="428"/>
        <v>45.117234889999999</v>
      </c>
      <c r="Q866" s="85">
        <f>Q851+Q845+Q838+Q832+Q826+Q819+Q813+W807+W801+Q795+Q789+Q782+Q775+Q769+Q763</f>
        <v>63.617600000000003</v>
      </c>
      <c r="R866" s="317">
        <f t="shared" si="428"/>
        <v>54162.795000000006</v>
      </c>
      <c r="S866" s="85">
        <f t="shared" si="428"/>
        <v>8.0007374999999996</v>
      </c>
      <c r="T866" s="85">
        <f t="shared" si="428"/>
        <v>8.0007374999999996</v>
      </c>
      <c r="U866" s="85">
        <f t="shared" si="428"/>
        <v>54400.295498890002</v>
      </c>
      <c r="V866" s="172" t="s">
        <v>3</v>
      </c>
      <c r="W866" s="191">
        <f>W851+W845+W838+W832+W826+W819+W813+AC807+AC801+W795+W789+W782+W775+W769+W763</f>
        <v>63617.599999999999</v>
      </c>
      <c r="X866" s="191">
        <f t="shared" ref="X866:AU866" si="429">X851+X845+X838+X832+X826+X819+X813+AD807+AD801+X795+X789+X782+X775+X769+X763</f>
        <v>6679.4880000000003</v>
      </c>
      <c r="Y866" s="191">
        <f t="shared" si="429"/>
        <v>1879.4880000000001</v>
      </c>
      <c r="Z866" s="191">
        <f t="shared" si="429"/>
        <v>1879.4880000000001</v>
      </c>
      <c r="AA866" s="191">
        <f t="shared" si="429"/>
        <v>1879.4880000000001</v>
      </c>
      <c r="AB866" s="191">
        <f t="shared" si="429"/>
        <v>1879.4880000000001</v>
      </c>
      <c r="AC866" s="191">
        <f t="shared" si="429"/>
        <v>1879.4880000000001</v>
      </c>
      <c r="AD866" s="191">
        <f t="shared" si="429"/>
        <v>1879.4880000000001</v>
      </c>
      <c r="AE866" s="191">
        <f t="shared" si="429"/>
        <v>1879.4880000000001</v>
      </c>
      <c r="AF866" s="191">
        <f t="shared" si="429"/>
        <v>1879.4880000000001</v>
      </c>
      <c r="AG866" s="191">
        <f t="shared" si="429"/>
        <v>6679.4880000000003</v>
      </c>
      <c r="AH866" s="85">
        <f t="shared" si="429"/>
        <v>0</v>
      </c>
      <c r="AI866" s="85">
        <f t="shared" si="429"/>
        <v>0</v>
      </c>
      <c r="AJ866" s="85">
        <f t="shared" si="429"/>
        <v>0</v>
      </c>
      <c r="AK866" s="191">
        <f t="shared" si="429"/>
        <v>169.93</v>
      </c>
      <c r="AL866" s="191">
        <f t="shared" si="429"/>
        <v>0</v>
      </c>
      <c r="AM866" s="191">
        <f t="shared" si="429"/>
        <v>0</v>
      </c>
      <c r="AN866" s="191">
        <f t="shared" si="429"/>
        <v>0</v>
      </c>
      <c r="AO866" s="191">
        <f t="shared" si="429"/>
        <v>0</v>
      </c>
      <c r="AP866" s="191">
        <f t="shared" si="429"/>
        <v>0</v>
      </c>
      <c r="AQ866" s="191">
        <f t="shared" si="429"/>
        <v>0</v>
      </c>
      <c r="AR866" s="191">
        <f t="shared" si="429"/>
        <v>0</v>
      </c>
      <c r="AS866" s="191">
        <f t="shared" si="429"/>
        <v>0</v>
      </c>
      <c r="AT866" s="191">
        <f t="shared" si="429"/>
        <v>0</v>
      </c>
      <c r="AU866" s="85">
        <f t="shared" si="429"/>
        <v>0</v>
      </c>
      <c r="AV866" s="302"/>
    </row>
    <row r="867" spans="1:48" ht="15.75" hidden="1" customHeight="1">
      <c r="A867" s="603"/>
      <c r="B867" s="604"/>
      <c r="C867" s="604"/>
      <c r="D867" s="604"/>
      <c r="E867" s="605"/>
      <c r="F867" s="47"/>
      <c r="G867" s="47"/>
      <c r="H867" s="47"/>
      <c r="I867" s="47"/>
      <c r="J867" s="47"/>
      <c r="K867" s="47"/>
      <c r="L867" s="47"/>
      <c r="M867" s="47"/>
      <c r="N867" s="85">
        <f t="shared" ref="N867:P870" si="430">N855+N846+N840+N833+N827+N821+N814+N808+N802+N796+N790+N783+N776+N770+N764</f>
        <v>0</v>
      </c>
      <c r="O867" s="85">
        <f t="shared" si="430"/>
        <v>0</v>
      </c>
      <c r="P867" s="85">
        <f t="shared" si="430"/>
        <v>0</v>
      </c>
      <c r="Q867" s="85">
        <f>Q855+Q846+Q840+Q833+Q827+Q821+Q814+W808+W802+Q796+Q790+Q783+Q776+Q770+Q764</f>
        <v>0</v>
      </c>
      <c r="R867" s="317">
        <f t="shared" ref="R867:U870" si="431">R855+R846+R840+R833+R827+R821+R814+R808+R802+R796+R790+R783+R776+R770+R764</f>
        <v>0</v>
      </c>
      <c r="S867" s="85">
        <f t="shared" si="431"/>
        <v>0</v>
      </c>
      <c r="T867" s="85">
        <f t="shared" si="431"/>
        <v>0</v>
      </c>
      <c r="U867" s="85">
        <f t="shared" si="431"/>
        <v>0</v>
      </c>
      <c r="V867" s="172" t="s">
        <v>8</v>
      </c>
      <c r="W867" s="191">
        <f t="shared" ref="W867:AU870" si="432">W855+W846+W840+W833+W827+W821+W814+AC808+AC802+W796+W790+W783+W776+W770+W764</f>
        <v>0</v>
      </c>
      <c r="X867" s="191">
        <f t="shared" si="432"/>
        <v>0</v>
      </c>
      <c r="Y867" s="191">
        <f t="shared" si="432"/>
        <v>0</v>
      </c>
      <c r="Z867" s="191">
        <f t="shared" si="432"/>
        <v>0</v>
      </c>
      <c r="AA867" s="191">
        <f t="shared" si="432"/>
        <v>0</v>
      </c>
      <c r="AB867" s="191">
        <f t="shared" si="432"/>
        <v>0</v>
      </c>
      <c r="AC867" s="191">
        <f t="shared" si="432"/>
        <v>0</v>
      </c>
      <c r="AD867" s="191">
        <f t="shared" si="432"/>
        <v>0</v>
      </c>
      <c r="AE867" s="191">
        <f t="shared" si="432"/>
        <v>0</v>
      </c>
      <c r="AF867" s="191">
        <f t="shared" si="432"/>
        <v>0</v>
      </c>
      <c r="AG867" s="191">
        <f t="shared" si="432"/>
        <v>0</v>
      </c>
      <c r="AH867" s="85">
        <f t="shared" si="432"/>
        <v>0</v>
      </c>
      <c r="AI867" s="85">
        <f t="shared" si="432"/>
        <v>0</v>
      </c>
      <c r="AJ867" s="85">
        <f t="shared" si="432"/>
        <v>0</v>
      </c>
      <c r="AK867" s="191">
        <f t="shared" si="432"/>
        <v>0</v>
      </c>
      <c r="AL867" s="191">
        <f t="shared" si="432"/>
        <v>0</v>
      </c>
      <c r="AM867" s="191">
        <f t="shared" si="432"/>
        <v>0</v>
      </c>
      <c r="AN867" s="191">
        <f t="shared" si="432"/>
        <v>0</v>
      </c>
      <c r="AO867" s="191">
        <f t="shared" si="432"/>
        <v>0</v>
      </c>
      <c r="AP867" s="191">
        <f t="shared" si="432"/>
        <v>0</v>
      </c>
      <c r="AQ867" s="191">
        <f t="shared" si="432"/>
        <v>0</v>
      </c>
      <c r="AR867" s="191">
        <f t="shared" si="432"/>
        <v>0</v>
      </c>
      <c r="AS867" s="191">
        <f t="shared" si="432"/>
        <v>0</v>
      </c>
      <c r="AT867" s="191">
        <f t="shared" si="432"/>
        <v>0</v>
      </c>
      <c r="AU867" s="85">
        <f t="shared" si="432"/>
        <v>0</v>
      </c>
      <c r="AV867" s="302"/>
    </row>
    <row r="868" spans="1:48" ht="31.5" hidden="1">
      <c r="A868" s="603"/>
      <c r="B868" s="604"/>
      <c r="C868" s="604"/>
      <c r="D868" s="604"/>
      <c r="E868" s="605"/>
      <c r="F868" s="47"/>
      <c r="G868" s="47"/>
      <c r="H868" s="47"/>
      <c r="I868" s="47"/>
      <c r="J868" s="47"/>
      <c r="K868" s="47"/>
      <c r="L868" s="47"/>
      <c r="M868" s="47"/>
      <c r="N868" s="85">
        <f t="shared" si="430"/>
        <v>0</v>
      </c>
      <c r="O868" s="85">
        <f t="shared" si="430"/>
        <v>0</v>
      </c>
      <c r="P868" s="85">
        <f t="shared" si="430"/>
        <v>0</v>
      </c>
      <c r="Q868" s="85">
        <f>Q856+Q847+Q841+Q834+Q828+Q822+Q815+W809+W803+Q797+Q791+Q784+Q777+Q771+Q765</f>
        <v>0</v>
      </c>
      <c r="R868" s="317">
        <f t="shared" si="431"/>
        <v>0</v>
      </c>
      <c r="S868" s="85">
        <f t="shared" si="431"/>
        <v>0</v>
      </c>
      <c r="T868" s="85">
        <f t="shared" si="431"/>
        <v>0</v>
      </c>
      <c r="U868" s="85">
        <f t="shared" si="431"/>
        <v>0</v>
      </c>
      <c r="V868" s="172" t="s">
        <v>50</v>
      </c>
      <c r="W868" s="191">
        <f t="shared" si="432"/>
        <v>0</v>
      </c>
      <c r="X868" s="191">
        <f t="shared" si="432"/>
        <v>0</v>
      </c>
      <c r="Y868" s="191">
        <f t="shared" si="432"/>
        <v>0</v>
      </c>
      <c r="Z868" s="191">
        <f t="shared" si="432"/>
        <v>0</v>
      </c>
      <c r="AA868" s="191">
        <f t="shared" si="432"/>
        <v>0</v>
      </c>
      <c r="AB868" s="191">
        <f t="shared" si="432"/>
        <v>0</v>
      </c>
      <c r="AC868" s="191">
        <f t="shared" si="432"/>
        <v>0</v>
      </c>
      <c r="AD868" s="191">
        <f t="shared" si="432"/>
        <v>0</v>
      </c>
      <c r="AE868" s="191">
        <f t="shared" si="432"/>
        <v>0</v>
      </c>
      <c r="AF868" s="191">
        <f t="shared" si="432"/>
        <v>0</v>
      </c>
      <c r="AG868" s="191">
        <f t="shared" si="432"/>
        <v>0</v>
      </c>
      <c r="AH868" s="85">
        <f t="shared" si="432"/>
        <v>0</v>
      </c>
      <c r="AI868" s="85">
        <f t="shared" si="432"/>
        <v>0</v>
      </c>
      <c r="AJ868" s="85">
        <f t="shared" si="432"/>
        <v>0</v>
      </c>
      <c r="AK868" s="191">
        <f t="shared" si="432"/>
        <v>0</v>
      </c>
      <c r="AL868" s="191">
        <f t="shared" si="432"/>
        <v>0</v>
      </c>
      <c r="AM868" s="191">
        <f t="shared" si="432"/>
        <v>0</v>
      </c>
      <c r="AN868" s="191">
        <f t="shared" si="432"/>
        <v>0</v>
      </c>
      <c r="AO868" s="191">
        <f t="shared" si="432"/>
        <v>0</v>
      </c>
      <c r="AP868" s="191">
        <f t="shared" si="432"/>
        <v>0</v>
      </c>
      <c r="AQ868" s="191">
        <f t="shared" si="432"/>
        <v>0</v>
      </c>
      <c r="AR868" s="191">
        <f t="shared" si="432"/>
        <v>0</v>
      </c>
      <c r="AS868" s="191">
        <f t="shared" si="432"/>
        <v>0</v>
      </c>
      <c r="AT868" s="191">
        <f t="shared" si="432"/>
        <v>0</v>
      </c>
      <c r="AU868" s="85">
        <f t="shared" si="432"/>
        <v>0</v>
      </c>
      <c r="AV868" s="302"/>
    </row>
    <row r="869" spans="1:48" hidden="1">
      <c r="A869" s="603"/>
      <c r="B869" s="604"/>
      <c r="C869" s="604"/>
      <c r="D869" s="604"/>
      <c r="E869" s="605"/>
      <c r="F869" s="47"/>
      <c r="G869" s="47"/>
      <c r="H869" s="47"/>
      <c r="I869" s="47"/>
      <c r="J869" s="47"/>
      <c r="K869" s="47"/>
      <c r="L869" s="47"/>
      <c r="M869" s="47"/>
      <c r="N869" s="85">
        <f t="shared" si="430"/>
        <v>0</v>
      </c>
      <c r="O869" s="85">
        <f t="shared" si="430"/>
        <v>0</v>
      </c>
      <c r="P869" s="85">
        <f t="shared" si="430"/>
        <v>0</v>
      </c>
      <c r="Q869" s="85">
        <f>Q857+Q848+Q842+Q835+Q829+Q823+Q816+W810+W804+Q798+Q792+Q785+Q778+Q772+Q766</f>
        <v>0</v>
      </c>
      <c r="R869" s="317">
        <f t="shared" si="431"/>
        <v>0</v>
      </c>
      <c r="S869" s="85">
        <f t="shared" si="431"/>
        <v>0</v>
      </c>
      <c r="T869" s="85">
        <f t="shared" si="431"/>
        <v>0</v>
      </c>
      <c r="U869" s="85">
        <f t="shared" si="431"/>
        <v>0</v>
      </c>
      <c r="V869" s="172" t="s">
        <v>51</v>
      </c>
      <c r="W869" s="191">
        <f t="shared" si="432"/>
        <v>0</v>
      </c>
      <c r="X869" s="191">
        <f t="shared" si="432"/>
        <v>0</v>
      </c>
      <c r="Y869" s="191">
        <f t="shared" si="432"/>
        <v>0</v>
      </c>
      <c r="Z869" s="191">
        <f t="shared" si="432"/>
        <v>0</v>
      </c>
      <c r="AA869" s="191">
        <f t="shared" si="432"/>
        <v>0</v>
      </c>
      <c r="AB869" s="191">
        <f t="shared" si="432"/>
        <v>0</v>
      </c>
      <c r="AC869" s="191">
        <f t="shared" si="432"/>
        <v>0</v>
      </c>
      <c r="AD869" s="191">
        <f t="shared" si="432"/>
        <v>0</v>
      </c>
      <c r="AE869" s="191">
        <f t="shared" si="432"/>
        <v>0</v>
      </c>
      <c r="AF869" s="191">
        <f t="shared" si="432"/>
        <v>0</v>
      </c>
      <c r="AG869" s="191">
        <f t="shared" si="432"/>
        <v>0</v>
      </c>
      <c r="AH869" s="85">
        <f t="shared" si="432"/>
        <v>0</v>
      </c>
      <c r="AI869" s="85">
        <f t="shared" si="432"/>
        <v>0</v>
      </c>
      <c r="AJ869" s="85">
        <f t="shared" si="432"/>
        <v>0</v>
      </c>
      <c r="AK869" s="191">
        <f t="shared" si="432"/>
        <v>0</v>
      </c>
      <c r="AL869" s="191">
        <f t="shared" si="432"/>
        <v>0</v>
      </c>
      <c r="AM869" s="191">
        <f t="shared" si="432"/>
        <v>0</v>
      </c>
      <c r="AN869" s="191">
        <f t="shared" si="432"/>
        <v>0</v>
      </c>
      <c r="AO869" s="191">
        <f t="shared" si="432"/>
        <v>0</v>
      </c>
      <c r="AP869" s="191">
        <f t="shared" si="432"/>
        <v>0</v>
      </c>
      <c r="AQ869" s="191">
        <f t="shared" si="432"/>
        <v>0</v>
      </c>
      <c r="AR869" s="191">
        <f t="shared" si="432"/>
        <v>0</v>
      </c>
      <c r="AS869" s="191">
        <f t="shared" si="432"/>
        <v>0</v>
      </c>
      <c r="AT869" s="191">
        <f t="shared" si="432"/>
        <v>0</v>
      </c>
      <c r="AU869" s="85">
        <f t="shared" si="432"/>
        <v>0</v>
      </c>
      <c r="AV869" s="302"/>
    </row>
    <row r="870" spans="1:48" hidden="1">
      <c r="A870" s="603"/>
      <c r="B870" s="604"/>
      <c r="C870" s="604"/>
      <c r="D870" s="604"/>
      <c r="E870" s="605"/>
      <c r="F870" s="47"/>
      <c r="G870" s="47"/>
      <c r="H870" s="47"/>
      <c r="I870" s="47"/>
      <c r="J870" s="47"/>
      <c r="K870" s="47"/>
      <c r="L870" s="47"/>
      <c r="M870" s="47"/>
      <c r="N870" s="85">
        <f t="shared" si="430"/>
        <v>0</v>
      </c>
      <c r="O870" s="85">
        <f t="shared" si="430"/>
        <v>297.74207000000001</v>
      </c>
      <c r="P870" s="85">
        <f t="shared" si="430"/>
        <v>0</v>
      </c>
      <c r="Q870" s="85">
        <f>Q858+Q849+Q843+Q836+Q830+Q824+Q817+W811+W805+Q799+Q793+Q786+Q779+Q773+Q767</f>
        <v>0</v>
      </c>
      <c r="R870" s="317">
        <f t="shared" si="431"/>
        <v>4959</v>
      </c>
      <c r="S870" s="85">
        <f t="shared" si="431"/>
        <v>0</v>
      </c>
      <c r="T870" s="85">
        <f t="shared" si="431"/>
        <v>0</v>
      </c>
      <c r="U870" s="85">
        <f t="shared" si="431"/>
        <v>5256.7420700000002</v>
      </c>
      <c r="V870" s="172" t="s">
        <v>52</v>
      </c>
      <c r="W870" s="191">
        <f t="shared" si="432"/>
        <v>0</v>
      </c>
      <c r="X870" s="191">
        <f t="shared" si="432"/>
        <v>0</v>
      </c>
      <c r="Y870" s="191">
        <f t="shared" si="432"/>
        <v>0</v>
      </c>
      <c r="Z870" s="191">
        <f t="shared" si="432"/>
        <v>0</v>
      </c>
      <c r="AA870" s="191">
        <f t="shared" si="432"/>
        <v>0</v>
      </c>
      <c r="AB870" s="191">
        <f t="shared" si="432"/>
        <v>0</v>
      </c>
      <c r="AC870" s="191">
        <f t="shared" si="432"/>
        <v>0</v>
      </c>
      <c r="AD870" s="191">
        <f t="shared" si="432"/>
        <v>0</v>
      </c>
      <c r="AE870" s="191">
        <f t="shared" si="432"/>
        <v>0</v>
      </c>
      <c r="AF870" s="191">
        <f t="shared" si="432"/>
        <v>0</v>
      </c>
      <c r="AG870" s="191">
        <f t="shared" si="432"/>
        <v>0</v>
      </c>
      <c r="AH870" s="85">
        <f t="shared" si="432"/>
        <v>0</v>
      </c>
      <c r="AI870" s="85">
        <f t="shared" si="432"/>
        <v>0</v>
      </c>
      <c r="AJ870" s="85">
        <f t="shared" si="432"/>
        <v>0</v>
      </c>
      <c r="AK870" s="191">
        <f t="shared" si="432"/>
        <v>0</v>
      </c>
      <c r="AL870" s="191">
        <f t="shared" si="432"/>
        <v>0</v>
      </c>
      <c r="AM870" s="191">
        <f t="shared" si="432"/>
        <v>0</v>
      </c>
      <c r="AN870" s="191">
        <f t="shared" si="432"/>
        <v>0</v>
      </c>
      <c r="AO870" s="191">
        <f t="shared" si="432"/>
        <v>0</v>
      </c>
      <c r="AP870" s="191">
        <f t="shared" si="432"/>
        <v>0</v>
      </c>
      <c r="AQ870" s="191">
        <f t="shared" si="432"/>
        <v>0</v>
      </c>
      <c r="AR870" s="191">
        <f t="shared" si="432"/>
        <v>0</v>
      </c>
      <c r="AS870" s="191">
        <f t="shared" si="432"/>
        <v>0</v>
      </c>
      <c r="AT870" s="191">
        <f t="shared" si="432"/>
        <v>0</v>
      </c>
      <c r="AU870" s="85">
        <f t="shared" si="432"/>
        <v>0</v>
      </c>
      <c r="AV870" s="302"/>
    </row>
    <row r="871" spans="1:48" hidden="1">
      <c r="A871" s="606"/>
      <c r="B871" s="607"/>
      <c r="C871" s="607"/>
      <c r="D871" s="607"/>
      <c r="E871" s="608"/>
      <c r="F871" s="47"/>
      <c r="G871" s="47"/>
      <c r="H871" s="47"/>
      <c r="I871" s="47"/>
      <c r="J871" s="47"/>
      <c r="K871" s="47"/>
      <c r="L871" s="85">
        <f>L851+L845+L838+L832+L826+L819+L813+L807+L801+L795+L789+L782+L775+L769+L763</f>
        <v>637.69399999999996</v>
      </c>
      <c r="M871" s="85">
        <f>M851+M845+M838+M832+M826+M819+M813+M807+M801+M795+M789+M782+M775+M769+M763</f>
        <v>59201.414075000008</v>
      </c>
      <c r="N871" s="85">
        <f>N862+N850+N844+N837+N831+N825+N818+N812+N806+N800+N794+N787+N780+N774+N768</f>
        <v>31.936589000000001</v>
      </c>
      <c r="O871" s="85">
        <f>O862+O850+O844+O837+O831+O825+O818+O812+O806+O800+O794+O787+O780+O774+O768</f>
        <v>378.56967000000003</v>
      </c>
      <c r="P871" s="85">
        <f>P862+P850+P844+P837+P831+P825+P818+P812+P806+P800+P794+P787+P780+P774+P768</f>
        <v>45.117234889999999</v>
      </c>
      <c r="Q871" s="185">
        <f>Q862+Q850+Q844+Q837+Q831+Q825+Q818+W812+W806+Q800+Q794+Q787+Q780+Q774+Q768</f>
        <v>63.617600000000003</v>
      </c>
      <c r="R871" s="433">
        <f>R862+R850+R844+R837+R831+R825+R818+R812+R806+R800+R794+R787+R780+R774+R768</f>
        <v>59121.795000000006</v>
      </c>
      <c r="S871" s="185">
        <f>S862+S850+S844+S837+S831+S825+S818+S812+S806+S800+S794+S787+S780+S774+S768</f>
        <v>8.0007374999999996</v>
      </c>
      <c r="T871" s="185">
        <f>T862+T850+T844+T837+T831+T825+T818+T812+T806+T800+T794+T787+T780+T774+T768</f>
        <v>8.0007374999999996</v>
      </c>
      <c r="U871" s="185">
        <f>U862+U850+U844+U837+U831+U825+U818+U812+U806+U800+U794+U787+U780+U774+U768</f>
        <v>59657.037568890002</v>
      </c>
      <c r="V871" s="177" t="s">
        <v>11</v>
      </c>
      <c r="W871" s="200">
        <f t="shared" ref="W871:AU871" si="433">W862+W850+W844+W837+W831+W825+W818+AC812+AC806+W800+W794+W787+W780+W774+W768</f>
        <v>63617.599999999999</v>
      </c>
      <c r="X871" s="200">
        <f t="shared" si="433"/>
        <v>6679.4880000000003</v>
      </c>
      <c r="Y871" s="200">
        <f t="shared" si="433"/>
        <v>1879.4880000000001</v>
      </c>
      <c r="Z871" s="200">
        <f t="shared" si="433"/>
        <v>1879.4880000000001</v>
      </c>
      <c r="AA871" s="200">
        <f t="shared" si="433"/>
        <v>1879.4880000000001</v>
      </c>
      <c r="AB871" s="200">
        <f t="shared" si="433"/>
        <v>1879.4880000000001</v>
      </c>
      <c r="AC871" s="200">
        <f t="shared" si="433"/>
        <v>1879.4880000000001</v>
      </c>
      <c r="AD871" s="200">
        <f t="shared" si="433"/>
        <v>1879.4880000000001</v>
      </c>
      <c r="AE871" s="200">
        <f t="shared" si="433"/>
        <v>1879.4880000000001</v>
      </c>
      <c r="AF871" s="200">
        <f t="shared" si="433"/>
        <v>1879.4880000000001</v>
      </c>
      <c r="AG871" s="200">
        <f t="shared" si="433"/>
        <v>6679.4880000000003</v>
      </c>
      <c r="AH871" s="201">
        <f t="shared" si="433"/>
        <v>0</v>
      </c>
      <c r="AI871" s="201">
        <f t="shared" si="433"/>
        <v>0</v>
      </c>
      <c r="AJ871" s="201">
        <f t="shared" si="433"/>
        <v>0</v>
      </c>
      <c r="AK871" s="200">
        <f t="shared" si="433"/>
        <v>169.93</v>
      </c>
      <c r="AL871" s="200">
        <f t="shared" si="433"/>
        <v>251949.81492</v>
      </c>
      <c r="AM871" s="200">
        <f t="shared" si="433"/>
        <v>0</v>
      </c>
      <c r="AN871" s="200">
        <f t="shared" si="433"/>
        <v>0</v>
      </c>
      <c r="AO871" s="200">
        <f t="shared" si="433"/>
        <v>0</v>
      </c>
      <c r="AP871" s="200">
        <f t="shared" si="433"/>
        <v>0</v>
      </c>
      <c r="AQ871" s="200">
        <f t="shared" si="433"/>
        <v>0</v>
      </c>
      <c r="AR871" s="200">
        <f t="shared" si="433"/>
        <v>0</v>
      </c>
      <c r="AS871" s="200">
        <f t="shared" si="433"/>
        <v>0</v>
      </c>
      <c r="AT871" s="200">
        <f t="shared" si="433"/>
        <v>0</v>
      </c>
      <c r="AU871" s="201">
        <f t="shared" si="433"/>
        <v>0</v>
      </c>
      <c r="AV871" s="332"/>
    </row>
    <row r="872" spans="1:48" ht="15.75" hidden="1" customHeight="1">
      <c r="A872" s="647" t="s">
        <v>926</v>
      </c>
      <c r="B872" s="500"/>
      <c r="C872" s="500"/>
      <c r="D872" s="500"/>
      <c r="E872" s="500"/>
      <c r="F872" s="500"/>
      <c r="G872" s="500"/>
      <c r="H872" s="500"/>
      <c r="I872" s="500"/>
      <c r="J872" s="500"/>
      <c r="K872" s="500"/>
      <c r="L872" s="500"/>
      <c r="M872" s="500"/>
      <c r="N872" s="500"/>
      <c r="O872" s="500"/>
      <c r="P872" s="500"/>
      <c r="Q872" s="500"/>
      <c r="R872" s="500"/>
      <c r="S872" s="500"/>
      <c r="T872" s="500"/>
      <c r="U872" s="500"/>
      <c r="V872" s="500"/>
      <c r="W872" s="500"/>
      <c r="X872" s="500"/>
      <c r="Y872" s="500"/>
      <c r="Z872" s="500"/>
      <c r="AA872" s="500"/>
      <c r="AB872" s="500"/>
      <c r="AC872" s="500"/>
      <c r="AD872" s="500"/>
      <c r="AE872" s="500"/>
      <c r="AF872" s="500"/>
      <c r="AG872" s="500"/>
      <c r="AH872" s="500"/>
      <c r="AI872" s="500"/>
      <c r="AJ872" s="500"/>
      <c r="AK872" s="500"/>
      <c r="AL872" s="500"/>
      <c r="AM872" s="500"/>
      <c r="AN872" s="500"/>
      <c r="AO872" s="500"/>
      <c r="AP872" s="500"/>
      <c r="AQ872" s="500"/>
      <c r="AR872" s="500"/>
      <c r="AS872" s="500"/>
      <c r="AT872" s="500"/>
      <c r="AU872" s="500"/>
      <c r="AV872" s="501"/>
    </row>
    <row r="873" spans="1:48" ht="15.75" hidden="1" customHeight="1">
      <c r="A873" s="646" t="s">
        <v>927</v>
      </c>
      <c r="B873" s="503"/>
      <c r="C873" s="503"/>
      <c r="D873" s="503"/>
      <c r="E873" s="503"/>
      <c r="F873" s="503"/>
      <c r="G873" s="503"/>
      <c r="H873" s="503"/>
      <c r="I873" s="503"/>
      <c r="J873" s="503"/>
      <c r="K873" s="503"/>
      <c r="L873" s="503"/>
      <c r="M873" s="503"/>
      <c r="N873" s="503"/>
      <c r="O873" s="503"/>
      <c r="P873" s="503"/>
      <c r="Q873" s="503"/>
      <c r="R873" s="503"/>
      <c r="S873" s="503"/>
      <c r="T873" s="503"/>
      <c r="U873" s="503"/>
      <c r="V873" s="503"/>
      <c r="W873" s="503"/>
      <c r="X873" s="503"/>
      <c r="Y873" s="503"/>
      <c r="Z873" s="503"/>
      <c r="AA873" s="503"/>
      <c r="AB873" s="503"/>
      <c r="AC873" s="503"/>
      <c r="AD873" s="503"/>
      <c r="AE873" s="503"/>
      <c r="AF873" s="503"/>
      <c r="AG873" s="503"/>
      <c r="AH873" s="503"/>
      <c r="AI873" s="503"/>
      <c r="AJ873" s="503"/>
      <c r="AK873" s="503"/>
      <c r="AL873" s="503"/>
      <c r="AM873" s="503"/>
      <c r="AN873" s="503"/>
      <c r="AO873" s="503"/>
      <c r="AP873" s="503"/>
      <c r="AQ873" s="503"/>
      <c r="AR873" s="503"/>
      <c r="AS873" s="503"/>
      <c r="AT873" s="503"/>
      <c r="AU873" s="503"/>
      <c r="AV873" s="504"/>
    </row>
    <row r="874" spans="1:48" ht="19.5" hidden="1" customHeight="1">
      <c r="A874" s="556" t="s">
        <v>628</v>
      </c>
      <c r="B874" s="557"/>
      <c r="C874" s="557"/>
      <c r="D874" s="557"/>
      <c r="E874" s="557"/>
      <c r="F874" s="557"/>
      <c r="G874" s="557"/>
      <c r="H874" s="557"/>
      <c r="I874" s="557"/>
      <c r="J874" s="557"/>
      <c r="K874" s="557"/>
      <c r="L874" s="557"/>
      <c r="M874" s="557"/>
      <c r="N874" s="557"/>
      <c r="O874" s="557"/>
      <c r="P874" s="557"/>
      <c r="Q874" s="557"/>
      <c r="R874" s="557"/>
      <c r="S874" s="557"/>
      <c r="T874" s="557"/>
      <c r="U874" s="557"/>
      <c r="V874" s="557"/>
      <c r="W874" s="558"/>
      <c r="X874" s="558"/>
      <c r="Y874" s="558"/>
      <c r="Z874" s="558"/>
      <c r="AA874" s="558"/>
      <c r="AB874" s="558"/>
      <c r="AC874" s="558"/>
      <c r="AD874" s="558"/>
      <c r="AE874" s="558"/>
      <c r="AF874" s="558"/>
      <c r="AG874" s="558"/>
      <c r="AH874" s="558"/>
      <c r="AI874" s="558"/>
      <c r="AJ874" s="558"/>
      <c r="AK874" s="558"/>
      <c r="AL874" s="558"/>
      <c r="AM874" s="558"/>
      <c r="AN874" s="558"/>
      <c r="AO874" s="558"/>
      <c r="AP874" s="558"/>
      <c r="AQ874" s="558"/>
      <c r="AR874" s="558"/>
      <c r="AS874" s="558"/>
      <c r="AT874" s="558"/>
      <c r="AU874" s="558"/>
      <c r="AV874" s="559"/>
    </row>
    <row r="875" spans="1:48" hidden="1">
      <c r="A875" s="580" t="s">
        <v>644</v>
      </c>
      <c r="B875" s="620"/>
      <c r="C875" s="620"/>
      <c r="D875" s="620"/>
      <c r="E875" s="620"/>
      <c r="F875" s="620"/>
      <c r="G875" s="620"/>
      <c r="H875" s="620"/>
      <c r="I875" s="620"/>
      <c r="J875" s="620"/>
      <c r="K875" s="620"/>
      <c r="L875" s="620"/>
      <c r="M875" s="620"/>
      <c r="N875" s="620"/>
      <c r="O875" s="620"/>
      <c r="P875" s="620"/>
      <c r="Q875" s="620"/>
      <c r="R875" s="620"/>
      <c r="S875" s="620"/>
      <c r="T875" s="620"/>
      <c r="U875" s="620"/>
      <c r="V875" s="621"/>
      <c r="W875" s="190"/>
      <c r="X875" s="190"/>
      <c r="Y875" s="190"/>
      <c r="Z875" s="190"/>
      <c r="AA875" s="190"/>
      <c r="AB875" s="190"/>
      <c r="AC875" s="190"/>
      <c r="AD875" s="190"/>
      <c r="AE875" s="190"/>
      <c r="AF875" s="190"/>
      <c r="AG875" s="190"/>
      <c r="AH875" s="188"/>
      <c r="AI875" s="188"/>
      <c r="AJ875" s="188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  <c r="AU875" s="188"/>
      <c r="AV875" s="302"/>
    </row>
    <row r="876" spans="1:48" ht="19.5" hidden="1" customHeight="1">
      <c r="A876" s="556" t="s">
        <v>643</v>
      </c>
      <c r="B876" s="557"/>
      <c r="C876" s="557"/>
      <c r="D876" s="557"/>
      <c r="E876" s="557"/>
      <c r="F876" s="557"/>
      <c r="G876" s="557"/>
      <c r="H876" s="557"/>
      <c r="I876" s="557"/>
      <c r="J876" s="557"/>
      <c r="K876" s="557"/>
      <c r="L876" s="557"/>
      <c r="M876" s="557"/>
      <c r="N876" s="557"/>
      <c r="O876" s="557"/>
      <c r="P876" s="557"/>
      <c r="Q876" s="557"/>
      <c r="R876" s="557"/>
      <c r="S876" s="557"/>
      <c r="T876" s="557"/>
      <c r="U876" s="557"/>
      <c r="V876" s="557"/>
      <c r="W876" s="558"/>
      <c r="X876" s="558"/>
      <c r="Y876" s="558"/>
      <c r="Z876" s="558"/>
      <c r="AA876" s="558"/>
      <c r="AB876" s="558"/>
      <c r="AC876" s="558"/>
      <c r="AD876" s="558"/>
      <c r="AE876" s="558"/>
      <c r="AF876" s="558"/>
      <c r="AG876" s="558"/>
      <c r="AH876" s="558"/>
      <c r="AI876" s="558"/>
      <c r="AJ876" s="558"/>
      <c r="AK876" s="558"/>
      <c r="AL876" s="558"/>
      <c r="AM876" s="558"/>
      <c r="AN876" s="558"/>
      <c r="AO876" s="558"/>
      <c r="AP876" s="558"/>
      <c r="AQ876" s="558"/>
      <c r="AR876" s="558"/>
      <c r="AS876" s="558"/>
      <c r="AT876" s="558"/>
      <c r="AU876" s="558"/>
      <c r="AV876" s="559"/>
    </row>
    <row r="877" spans="1:48" hidden="1">
      <c r="A877" s="580" t="s">
        <v>644</v>
      </c>
      <c r="B877" s="620"/>
      <c r="C877" s="620"/>
      <c r="D877" s="620"/>
      <c r="E877" s="620"/>
      <c r="F877" s="620"/>
      <c r="G877" s="620"/>
      <c r="H877" s="620"/>
      <c r="I877" s="620"/>
      <c r="J877" s="620"/>
      <c r="K877" s="620"/>
      <c r="L877" s="620"/>
      <c r="M877" s="620"/>
      <c r="N877" s="620"/>
      <c r="O877" s="620"/>
      <c r="P877" s="620"/>
      <c r="Q877" s="620"/>
      <c r="R877" s="620"/>
      <c r="S877" s="620"/>
      <c r="T877" s="620"/>
      <c r="U877" s="620"/>
      <c r="V877" s="621"/>
      <c r="W877" s="190"/>
      <c r="X877" s="190"/>
      <c r="Y877" s="190"/>
      <c r="Z877" s="190"/>
      <c r="AA877" s="190"/>
      <c r="AB877" s="190"/>
      <c r="AC877" s="190"/>
      <c r="AD877" s="190"/>
      <c r="AE877" s="190"/>
      <c r="AF877" s="190"/>
      <c r="AG877" s="190"/>
      <c r="AH877" s="188"/>
      <c r="AI877" s="188"/>
      <c r="AJ877" s="188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88"/>
      <c r="AV877" s="302"/>
    </row>
    <row r="878" spans="1:48" ht="15.75" hidden="1" customHeight="1">
      <c r="A878" s="8"/>
      <c r="B878" s="544" t="s">
        <v>47</v>
      </c>
      <c r="C878" s="545"/>
      <c r="D878" s="545"/>
      <c r="E878" s="545"/>
      <c r="F878" s="545"/>
      <c r="G878" s="545"/>
      <c r="H878" s="545"/>
      <c r="I878" s="545"/>
      <c r="J878" s="545"/>
      <c r="K878" s="545"/>
      <c r="L878" s="545"/>
      <c r="M878" s="546"/>
      <c r="N878" s="85"/>
      <c r="O878" s="85"/>
      <c r="P878" s="85"/>
      <c r="Q878" s="85"/>
      <c r="R878" s="317"/>
      <c r="S878" s="85"/>
      <c r="T878" s="85"/>
      <c r="U878" s="9"/>
      <c r="V878" s="172"/>
      <c r="W878" s="190"/>
      <c r="X878" s="190"/>
      <c r="Y878" s="190"/>
      <c r="Z878" s="190"/>
      <c r="AA878" s="190"/>
      <c r="AB878" s="190"/>
      <c r="AC878" s="190"/>
      <c r="AD878" s="190"/>
      <c r="AE878" s="190"/>
      <c r="AF878" s="190"/>
      <c r="AG878" s="190"/>
      <c r="AH878" s="188"/>
      <c r="AI878" s="188"/>
      <c r="AJ878" s="188"/>
      <c r="AK878" s="190"/>
      <c r="AL878" s="190"/>
      <c r="AM878" s="190"/>
      <c r="AN878" s="190"/>
      <c r="AO878" s="190"/>
      <c r="AP878" s="190"/>
      <c r="AQ878" s="190"/>
      <c r="AR878" s="190"/>
      <c r="AS878" s="190"/>
      <c r="AT878" s="190"/>
      <c r="AU878" s="188"/>
      <c r="AV878" s="302"/>
    </row>
    <row r="879" spans="1:48" hidden="1">
      <c r="A879" s="600"/>
      <c r="B879" s="601"/>
      <c r="C879" s="601"/>
      <c r="D879" s="601"/>
      <c r="E879" s="602"/>
      <c r="F879" s="47"/>
      <c r="G879" s="47"/>
      <c r="H879" s="47"/>
      <c r="I879" s="47"/>
      <c r="J879" s="47"/>
      <c r="K879" s="47"/>
      <c r="L879" s="47"/>
      <c r="M879" s="47"/>
      <c r="N879" s="85">
        <v>0</v>
      </c>
      <c r="O879" s="85">
        <v>0</v>
      </c>
      <c r="P879" s="85">
        <v>0</v>
      </c>
      <c r="Q879" s="85">
        <v>0</v>
      </c>
      <c r="R879" s="317">
        <v>0</v>
      </c>
      <c r="S879" s="85">
        <v>0</v>
      </c>
      <c r="T879" s="85">
        <v>0</v>
      </c>
      <c r="U879" s="85">
        <v>0</v>
      </c>
      <c r="V879" s="172" t="s">
        <v>3</v>
      </c>
      <c r="W879" s="191">
        <v>0</v>
      </c>
      <c r="X879" s="191">
        <v>0</v>
      </c>
      <c r="Y879" s="191">
        <v>0</v>
      </c>
      <c r="Z879" s="191">
        <v>0</v>
      </c>
      <c r="AA879" s="191">
        <v>0</v>
      </c>
      <c r="AB879" s="191">
        <v>0</v>
      </c>
      <c r="AC879" s="191">
        <v>0</v>
      </c>
      <c r="AD879" s="191">
        <v>0</v>
      </c>
      <c r="AE879" s="191">
        <v>0</v>
      </c>
      <c r="AF879" s="191">
        <v>0</v>
      </c>
      <c r="AG879" s="191">
        <v>0</v>
      </c>
      <c r="AH879" s="85">
        <v>0</v>
      </c>
      <c r="AI879" s="85">
        <v>0</v>
      </c>
      <c r="AJ879" s="85">
        <v>0</v>
      </c>
      <c r="AK879" s="191">
        <v>0</v>
      </c>
      <c r="AL879" s="191">
        <v>0</v>
      </c>
      <c r="AM879" s="191">
        <v>0</v>
      </c>
      <c r="AN879" s="191">
        <v>0</v>
      </c>
      <c r="AO879" s="191">
        <v>0</v>
      </c>
      <c r="AP879" s="191">
        <v>0</v>
      </c>
      <c r="AQ879" s="191">
        <v>0</v>
      </c>
      <c r="AR879" s="191">
        <v>0</v>
      </c>
      <c r="AS879" s="191">
        <v>0</v>
      </c>
      <c r="AT879" s="191">
        <v>0</v>
      </c>
      <c r="AU879" s="85">
        <v>0</v>
      </c>
      <c r="AV879" s="302"/>
    </row>
    <row r="880" spans="1:48" ht="15.75" hidden="1" customHeight="1">
      <c r="A880" s="603"/>
      <c r="B880" s="604"/>
      <c r="C880" s="604"/>
      <c r="D880" s="604"/>
      <c r="E880" s="605"/>
      <c r="F880" s="47"/>
      <c r="G880" s="47"/>
      <c r="H880" s="47"/>
      <c r="I880" s="47"/>
      <c r="J880" s="47"/>
      <c r="K880" s="47"/>
      <c r="L880" s="47"/>
      <c r="M880" s="47"/>
      <c r="N880" s="85">
        <v>0</v>
      </c>
      <c r="O880" s="85">
        <v>0</v>
      </c>
      <c r="P880" s="85">
        <v>0</v>
      </c>
      <c r="Q880" s="85">
        <v>0</v>
      </c>
      <c r="R880" s="317">
        <v>0</v>
      </c>
      <c r="S880" s="85">
        <v>0</v>
      </c>
      <c r="T880" s="85">
        <v>0</v>
      </c>
      <c r="U880" s="85">
        <v>0</v>
      </c>
      <c r="V880" s="172" t="s">
        <v>8</v>
      </c>
      <c r="W880" s="191">
        <v>0</v>
      </c>
      <c r="X880" s="191">
        <v>0</v>
      </c>
      <c r="Y880" s="191">
        <v>0</v>
      </c>
      <c r="Z880" s="191">
        <v>0</v>
      </c>
      <c r="AA880" s="191">
        <v>0</v>
      </c>
      <c r="AB880" s="191">
        <v>0</v>
      </c>
      <c r="AC880" s="191">
        <v>0</v>
      </c>
      <c r="AD880" s="191">
        <v>0</v>
      </c>
      <c r="AE880" s="191">
        <v>0</v>
      </c>
      <c r="AF880" s="191">
        <v>0</v>
      </c>
      <c r="AG880" s="191">
        <v>0</v>
      </c>
      <c r="AH880" s="85">
        <v>0</v>
      </c>
      <c r="AI880" s="85">
        <v>0</v>
      </c>
      <c r="AJ880" s="85">
        <v>0</v>
      </c>
      <c r="AK880" s="191">
        <v>0</v>
      </c>
      <c r="AL880" s="191">
        <v>0</v>
      </c>
      <c r="AM880" s="191">
        <v>0</v>
      </c>
      <c r="AN880" s="191">
        <v>0</v>
      </c>
      <c r="AO880" s="191">
        <v>0</v>
      </c>
      <c r="AP880" s="191">
        <v>0</v>
      </c>
      <c r="AQ880" s="191">
        <v>0</v>
      </c>
      <c r="AR880" s="191">
        <v>0</v>
      </c>
      <c r="AS880" s="191">
        <v>0</v>
      </c>
      <c r="AT880" s="191">
        <v>0</v>
      </c>
      <c r="AU880" s="85">
        <v>0</v>
      </c>
      <c r="AV880" s="302"/>
    </row>
    <row r="881" spans="1:48" ht="31.5" hidden="1">
      <c r="A881" s="603"/>
      <c r="B881" s="604"/>
      <c r="C881" s="604"/>
      <c r="D881" s="604"/>
      <c r="E881" s="605"/>
      <c r="F881" s="47"/>
      <c r="G881" s="47"/>
      <c r="H881" s="47"/>
      <c r="I881" s="47"/>
      <c r="J881" s="47"/>
      <c r="K881" s="47"/>
      <c r="L881" s="47"/>
      <c r="M881" s="47"/>
      <c r="N881" s="85">
        <v>0</v>
      </c>
      <c r="O881" s="85">
        <v>0</v>
      </c>
      <c r="P881" s="85">
        <v>0</v>
      </c>
      <c r="Q881" s="85">
        <v>0</v>
      </c>
      <c r="R881" s="317">
        <v>0</v>
      </c>
      <c r="S881" s="85">
        <v>0</v>
      </c>
      <c r="T881" s="85">
        <v>0</v>
      </c>
      <c r="U881" s="85">
        <v>0</v>
      </c>
      <c r="V881" s="172" t="s">
        <v>50</v>
      </c>
      <c r="W881" s="191">
        <v>0</v>
      </c>
      <c r="X881" s="191">
        <v>0</v>
      </c>
      <c r="Y881" s="191">
        <v>0</v>
      </c>
      <c r="Z881" s="191">
        <v>0</v>
      </c>
      <c r="AA881" s="191">
        <v>0</v>
      </c>
      <c r="AB881" s="191">
        <v>0</v>
      </c>
      <c r="AC881" s="191">
        <v>0</v>
      </c>
      <c r="AD881" s="191">
        <v>0</v>
      </c>
      <c r="AE881" s="191">
        <v>0</v>
      </c>
      <c r="AF881" s="191">
        <v>0</v>
      </c>
      <c r="AG881" s="191">
        <v>0</v>
      </c>
      <c r="AH881" s="85">
        <v>0</v>
      </c>
      <c r="AI881" s="85">
        <v>0</v>
      </c>
      <c r="AJ881" s="85">
        <v>0</v>
      </c>
      <c r="AK881" s="191">
        <v>0</v>
      </c>
      <c r="AL881" s="191">
        <v>0</v>
      </c>
      <c r="AM881" s="191">
        <v>0</v>
      </c>
      <c r="AN881" s="191">
        <v>0</v>
      </c>
      <c r="AO881" s="191">
        <v>0</v>
      </c>
      <c r="AP881" s="191">
        <v>0</v>
      </c>
      <c r="AQ881" s="191">
        <v>0</v>
      </c>
      <c r="AR881" s="191">
        <v>0</v>
      </c>
      <c r="AS881" s="191">
        <v>0</v>
      </c>
      <c r="AT881" s="191">
        <v>0</v>
      </c>
      <c r="AU881" s="85">
        <v>0</v>
      </c>
      <c r="AV881" s="302"/>
    </row>
    <row r="882" spans="1:48" hidden="1">
      <c r="A882" s="603"/>
      <c r="B882" s="604"/>
      <c r="C882" s="604"/>
      <c r="D882" s="604"/>
      <c r="E882" s="605"/>
      <c r="F882" s="47"/>
      <c r="G882" s="47"/>
      <c r="H882" s="47"/>
      <c r="I882" s="47"/>
      <c r="J882" s="47"/>
      <c r="K882" s="47"/>
      <c r="L882" s="47"/>
      <c r="M882" s="47"/>
      <c r="N882" s="85">
        <v>0</v>
      </c>
      <c r="O882" s="85">
        <v>0</v>
      </c>
      <c r="P882" s="85">
        <v>0</v>
      </c>
      <c r="Q882" s="85">
        <v>0</v>
      </c>
      <c r="R882" s="317">
        <v>0</v>
      </c>
      <c r="S882" s="85">
        <v>0</v>
      </c>
      <c r="T882" s="85">
        <v>0</v>
      </c>
      <c r="U882" s="85">
        <v>0</v>
      </c>
      <c r="V882" s="172" t="s">
        <v>51</v>
      </c>
      <c r="W882" s="191">
        <v>0</v>
      </c>
      <c r="X882" s="191">
        <v>0</v>
      </c>
      <c r="Y882" s="191">
        <v>0</v>
      </c>
      <c r="Z882" s="191">
        <v>0</v>
      </c>
      <c r="AA882" s="191">
        <v>0</v>
      </c>
      <c r="AB882" s="191">
        <v>0</v>
      </c>
      <c r="AC882" s="191">
        <v>0</v>
      </c>
      <c r="AD882" s="191">
        <v>0</v>
      </c>
      <c r="AE882" s="191">
        <v>0</v>
      </c>
      <c r="AF882" s="191">
        <v>0</v>
      </c>
      <c r="AG882" s="191">
        <v>0</v>
      </c>
      <c r="AH882" s="85">
        <v>0</v>
      </c>
      <c r="AI882" s="85">
        <v>0</v>
      </c>
      <c r="AJ882" s="85">
        <v>0</v>
      </c>
      <c r="AK882" s="191">
        <v>0</v>
      </c>
      <c r="AL882" s="191">
        <v>0</v>
      </c>
      <c r="AM882" s="191">
        <v>0</v>
      </c>
      <c r="AN882" s="191">
        <v>0</v>
      </c>
      <c r="AO882" s="191">
        <v>0</v>
      </c>
      <c r="AP882" s="191">
        <v>0</v>
      </c>
      <c r="AQ882" s="191">
        <v>0</v>
      </c>
      <c r="AR882" s="191">
        <v>0</v>
      </c>
      <c r="AS882" s="191">
        <v>0</v>
      </c>
      <c r="AT882" s="191">
        <v>0</v>
      </c>
      <c r="AU882" s="85">
        <v>0</v>
      </c>
      <c r="AV882" s="302"/>
    </row>
    <row r="883" spans="1:48" hidden="1">
      <c r="A883" s="603"/>
      <c r="B883" s="604"/>
      <c r="C883" s="604"/>
      <c r="D883" s="604"/>
      <c r="E883" s="605"/>
      <c r="F883" s="47"/>
      <c r="G883" s="47"/>
      <c r="H883" s="47"/>
      <c r="I883" s="47"/>
      <c r="J883" s="47"/>
      <c r="K883" s="47"/>
      <c r="L883" s="47"/>
      <c r="M883" s="47"/>
      <c r="N883" s="85">
        <v>0</v>
      </c>
      <c r="O883" s="85">
        <v>0</v>
      </c>
      <c r="P883" s="85">
        <v>0</v>
      </c>
      <c r="Q883" s="85">
        <v>0</v>
      </c>
      <c r="R883" s="317">
        <v>0</v>
      </c>
      <c r="S883" s="85">
        <v>0</v>
      </c>
      <c r="T883" s="85">
        <v>0</v>
      </c>
      <c r="U883" s="85">
        <v>0</v>
      </c>
      <c r="V883" s="172" t="s">
        <v>52</v>
      </c>
      <c r="W883" s="191">
        <v>0</v>
      </c>
      <c r="X883" s="191">
        <v>0</v>
      </c>
      <c r="Y883" s="191">
        <v>0</v>
      </c>
      <c r="Z883" s="191">
        <v>0</v>
      </c>
      <c r="AA883" s="191">
        <v>0</v>
      </c>
      <c r="AB883" s="191">
        <v>0</v>
      </c>
      <c r="AC883" s="191">
        <v>0</v>
      </c>
      <c r="AD883" s="191">
        <v>0</v>
      </c>
      <c r="AE883" s="191">
        <v>0</v>
      </c>
      <c r="AF883" s="191">
        <v>0</v>
      </c>
      <c r="AG883" s="191">
        <v>0</v>
      </c>
      <c r="AH883" s="85">
        <v>0</v>
      </c>
      <c r="AI883" s="85">
        <v>0</v>
      </c>
      <c r="AJ883" s="85">
        <v>0</v>
      </c>
      <c r="AK883" s="191">
        <v>0</v>
      </c>
      <c r="AL883" s="191">
        <v>0</v>
      </c>
      <c r="AM883" s="191">
        <v>0</v>
      </c>
      <c r="AN883" s="191">
        <v>0</v>
      </c>
      <c r="AO883" s="191">
        <v>0</v>
      </c>
      <c r="AP883" s="191">
        <v>0</v>
      </c>
      <c r="AQ883" s="191">
        <v>0</v>
      </c>
      <c r="AR883" s="191">
        <v>0</v>
      </c>
      <c r="AS883" s="191">
        <v>0</v>
      </c>
      <c r="AT883" s="191">
        <v>0</v>
      </c>
      <c r="AU883" s="85">
        <v>0</v>
      </c>
      <c r="AV883" s="302"/>
    </row>
    <row r="884" spans="1:48" hidden="1">
      <c r="A884" s="606"/>
      <c r="B884" s="607"/>
      <c r="C884" s="607"/>
      <c r="D884" s="607"/>
      <c r="E884" s="608"/>
      <c r="F884" s="47"/>
      <c r="G884" s="47"/>
      <c r="H884" s="47"/>
      <c r="I884" s="47"/>
      <c r="J884" s="47"/>
      <c r="K884" s="47"/>
      <c r="L884" s="85">
        <v>0</v>
      </c>
      <c r="M884" s="85" t="s">
        <v>805</v>
      </c>
      <c r="N884" s="85">
        <v>0</v>
      </c>
      <c r="O884" s="85">
        <v>0</v>
      </c>
      <c r="P884" s="85">
        <v>0</v>
      </c>
      <c r="Q884" s="185">
        <v>0</v>
      </c>
      <c r="R884" s="433">
        <v>0</v>
      </c>
      <c r="S884" s="185">
        <v>0</v>
      </c>
      <c r="T884" s="185">
        <v>0</v>
      </c>
      <c r="U884" s="185">
        <v>0</v>
      </c>
      <c r="V884" s="177" t="s">
        <v>11</v>
      </c>
      <c r="W884" s="200">
        <v>0</v>
      </c>
      <c r="X884" s="200">
        <v>0</v>
      </c>
      <c r="Y884" s="200">
        <v>0</v>
      </c>
      <c r="Z884" s="200">
        <v>0</v>
      </c>
      <c r="AA884" s="200">
        <v>0</v>
      </c>
      <c r="AB884" s="200">
        <v>0</v>
      </c>
      <c r="AC884" s="200">
        <v>0</v>
      </c>
      <c r="AD884" s="200">
        <v>0</v>
      </c>
      <c r="AE884" s="200">
        <v>0</v>
      </c>
      <c r="AF884" s="200">
        <v>0</v>
      </c>
      <c r="AG884" s="200">
        <v>0</v>
      </c>
      <c r="AH884" s="201">
        <v>0</v>
      </c>
      <c r="AI884" s="201">
        <v>0</v>
      </c>
      <c r="AJ884" s="201">
        <v>0</v>
      </c>
      <c r="AK884" s="200">
        <v>0</v>
      </c>
      <c r="AL884" s="200">
        <v>0</v>
      </c>
      <c r="AM884" s="200">
        <v>0</v>
      </c>
      <c r="AN884" s="200">
        <v>0</v>
      </c>
      <c r="AO884" s="200">
        <v>0</v>
      </c>
      <c r="AP884" s="200">
        <v>0</v>
      </c>
      <c r="AQ884" s="200">
        <v>0</v>
      </c>
      <c r="AR884" s="200">
        <v>0</v>
      </c>
      <c r="AS884" s="200">
        <v>0</v>
      </c>
      <c r="AT884" s="200">
        <v>0</v>
      </c>
      <c r="AU884" s="201">
        <v>0</v>
      </c>
      <c r="AV884" s="332"/>
    </row>
    <row r="885" spans="1:48" ht="15.75" hidden="1" customHeight="1">
      <c r="A885" s="178"/>
      <c r="B885" s="625" t="s">
        <v>806</v>
      </c>
      <c r="C885" s="626"/>
      <c r="D885" s="626"/>
      <c r="E885" s="626"/>
      <c r="F885" s="626"/>
      <c r="G885" s="626"/>
      <c r="H885" s="626"/>
      <c r="I885" s="626"/>
      <c r="J885" s="626"/>
      <c r="K885" s="626"/>
      <c r="L885" s="626"/>
      <c r="M885" s="626"/>
      <c r="N885" s="626"/>
      <c r="O885" s="626"/>
      <c r="P885" s="626"/>
      <c r="Q885" s="626"/>
      <c r="R885" s="626"/>
      <c r="S885" s="626"/>
      <c r="T885" s="626"/>
      <c r="U885" s="626"/>
      <c r="V885" s="626"/>
      <c r="W885" s="461"/>
      <c r="X885" s="461"/>
      <c r="Y885" s="461"/>
      <c r="Z885" s="461"/>
      <c r="AA885" s="461"/>
      <c r="AB885" s="461"/>
      <c r="AC885" s="461"/>
      <c r="AD885" s="461"/>
      <c r="AE885" s="461"/>
      <c r="AF885" s="461"/>
      <c r="AG885" s="461"/>
      <c r="AH885" s="461"/>
      <c r="AI885" s="461"/>
      <c r="AJ885" s="461"/>
      <c r="AK885" s="461"/>
      <c r="AL885" s="461"/>
      <c r="AM885" s="461"/>
      <c r="AN885" s="461"/>
      <c r="AO885" s="461"/>
      <c r="AP885" s="461"/>
      <c r="AQ885" s="461"/>
      <c r="AR885" s="461"/>
      <c r="AS885" s="461"/>
      <c r="AT885" s="461"/>
      <c r="AU885" s="461"/>
      <c r="AV885" s="462"/>
    </row>
    <row r="886" spans="1:48" ht="19.5" hidden="1" customHeight="1">
      <c r="A886" s="556" t="s">
        <v>628</v>
      </c>
      <c r="B886" s="557"/>
      <c r="C886" s="557"/>
      <c r="D886" s="557"/>
      <c r="E886" s="557"/>
      <c r="F886" s="557"/>
      <c r="G886" s="557"/>
      <c r="H886" s="557"/>
      <c r="I886" s="557"/>
      <c r="J886" s="557"/>
      <c r="K886" s="557"/>
      <c r="L886" s="557"/>
      <c r="M886" s="557"/>
      <c r="N886" s="557"/>
      <c r="O886" s="557"/>
      <c r="P886" s="557"/>
      <c r="Q886" s="557"/>
      <c r="R886" s="557"/>
      <c r="S886" s="557"/>
      <c r="T886" s="557"/>
      <c r="U886" s="557"/>
      <c r="V886" s="557"/>
      <c r="W886" s="558"/>
      <c r="X886" s="558"/>
      <c r="Y886" s="558"/>
      <c r="Z886" s="558"/>
      <c r="AA886" s="558"/>
      <c r="AB886" s="558"/>
      <c r="AC886" s="558"/>
      <c r="AD886" s="558"/>
      <c r="AE886" s="558"/>
      <c r="AF886" s="558"/>
      <c r="AG886" s="558"/>
      <c r="AH886" s="558"/>
      <c r="AI886" s="558"/>
      <c r="AJ886" s="558"/>
      <c r="AK886" s="558"/>
      <c r="AL886" s="558"/>
      <c r="AM886" s="558"/>
      <c r="AN886" s="558"/>
      <c r="AO886" s="558"/>
      <c r="AP886" s="558"/>
      <c r="AQ886" s="558"/>
      <c r="AR886" s="558"/>
      <c r="AS886" s="558"/>
      <c r="AT886" s="558"/>
      <c r="AU886" s="558"/>
      <c r="AV886" s="559"/>
    </row>
    <row r="887" spans="1:48" hidden="1">
      <c r="A887" s="580" t="s">
        <v>644</v>
      </c>
      <c r="B887" s="620"/>
      <c r="C887" s="620"/>
      <c r="D887" s="620"/>
      <c r="E887" s="620"/>
      <c r="F887" s="620"/>
      <c r="G887" s="620"/>
      <c r="H887" s="620"/>
      <c r="I887" s="620"/>
      <c r="J887" s="620"/>
      <c r="K887" s="620"/>
      <c r="L887" s="620"/>
      <c r="M887" s="620"/>
      <c r="N887" s="620"/>
      <c r="O887" s="620"/>
      <c r="P887" s="620"/>
      <c r="Q887" s="620"/>
      <c r="R887" s="620"/>
      <c r="S887" s="620"/>
      <c r="T887" s="620"/>
      <c r="U887" s="620"/>
      <c r="V887" s="621"/>
      <c r="W887" s="190"/>
      <c r="X887" s="190"/>
      <c r="Y887" s="190"/>
      <c r="Z887" s="190"/>
      <c r="AA887" s="190"/>
      <c r="AB887" s="190"/>
      <c r="AC887" s="190"/>
      <c r="AD887" s="190"/>
      <c r="AE887" s="190"/>
      <c r="AF887" s="190"/>
      <c r="AG887" s="190"/>
      <c r="AH887" s="188"/>
      <c r="AI887" s="188"/>
      <c r="AJ887" s="188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  <c r="AU887" s="188"/>
      <c r="AV887" s="302"/>
    </row>
    <row r="888" spans="1:48" ht="19.5" hidden="1" customHeight="1">
      <c r="A888" s="556" t="s">
        <v>643</v>
      </c>
      <c r="B888" s="557"/>
      <c r="C888" s="557"/>
      <c r="D888" s="557"/>
      <c r="E888" s="557"/>
      <c r="F888" s="557"/>
      <c r="G888" s="557"/>
      <c r="H888" s="557"/>
      <c r="I888" s="557"/>
      <c r="J888" s="557"/>
      <c r="K888" s="557"/>
      <c r="L888" s="557"/>
      <c r="M888" s="557"/>
      <c r="N888" s="557"/>
      <c r="O888" s="557"/>
      <c r="P888" s="557"/>
      <c r="Q888" s="557"/>
      <c r="R888" s="557"/>
      <c r="S888" s="557"/>
      <c r="T888" s="557"/>
      <c r="U888" s="557"/>
      <c r="V888" s="557"/>
      <c r="W888" s="558"/>
      <c r="X888" s="558"/>
      <c r="Y888" s="558"/>
      <c r="Z888" s="558"/>
      <c r="AA888" s="558"/>
      <c r="AB888" s="558"/>
      <c r="AC888" s="558"/>
      <c r="AD888" s="558"/>
      <c r="AE888" s="558"/>
      <c r="AF888" s="558"/>
      <c r="AG888" s="558"/>
      <c r="AH888" s="558"/>
      <c r="AI888" s="558"/>
      <c r="AJ888" s="558"/>
      <c r="AK888" s="558"/>
      <c r="AL888" s="558"/>
      <c r="AM888" s="558"/>
      <c r="AN888" s="558"/>
      <c r="AO888" s="558"/>
      <c r="AP888" s="558"/>
      <c r="AQ888" s="558"/>
      <c r="AR888" s="558"/>
      <c r="AS888" s="558"/>
      <c r="AT888" s="558"/>
      <c r="AU888" s="558"/>
      <c r="AV888" s="559"/>
    </row>
    <row r="889" spans="1:48" hidden="1">
      <c r="A889" s="580" t="s">
        <v>644</v>
      </c>
      <c r="B889" s="620"/>
      <c r="C889" s="620"/>
      <c r="D889" s="620"/>
      <c r="E889" s="620"/>
      <c r="F889" s="620"/>
      <c r="G889" s="620"/>
      <c r="H889" s="620"/>
      <c r="I889" s="620"/>
      <c r="J889" s="620"/>
      <c r="K889" s="620"/>
      <c r="L889" s="620"/>
      <c r="M889" s="620"/>
      <c r="N889" s="620"/>
      <c r="O889" s="620"/>
      <c r="P889" s="620"/>
      <c r="Q889" s="620"/>
      <c r="R889" s="620"/>
      <c r="S889" s="620"/>
      <c r="T889" s="620"/>
      <c r="U889" s="620"/>
      <c r="V889" s="621"/>
      <c r="W889" s="190"/>
      <c r="X889" s="190"/>
      <c r="Y889" s="190"/>
      <c r="Z889" s="190"/>
      <c r="AA889" s="190"/>
      <c r="AB889" s="190"/>
      <c r="AC889" s="190"/>
      <c r="AD889" s="190"/>
      <c r="AE889" s="190"/>
      <c r="AF889" s="190"/>
      <c r="AG889" s="190"/>
      <c r="AH889" s="188"/>
      <c r="AI889" s="188"/>
      <c r="AJ889" s="188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  <c r="AU889" s="188"/>
      <c r="AV889" s="302"/>
    </row>
    <row r="890" spans="1:48" ht="15.75" hidden="1" customHeight="1">
      <c r="A890" s="178"/>
      <c r="B890" s="625" t="s">
        <v>807</v>
      </c>
      <c r="C890" s="626"/>
      <c r="D890" s="626"/>
      <c r="E890" s="626"/>
      <c r="F890" s="626"/>
      <c r="G890" s="626"/>
      <c r="H890" s="626"/>
      <c r="I890" s="626"/>
      <c r="J890" s="626"/>
      <c r="K890" s="626"/>
      <c r="L890" s="626"/>
      <c r="M890" s="626"/>
      <c r="N890" s="626"/>
      <c r="O890" s="626"/>
      <c r="P890" s="626"/>
      <c r="Q890" s="626"/>
      <c r="R890" s="626"/>
      <c r="S890" s="626"/>
      <c r="T890" s="626"/>
      <c r="U890" s="626"/>
      <c r="V890" s="626"/>
      <c r="W890" s="461"/>
      <c r="X890" s="461"/>
      <c r="Y890" s="461"/>
      <c r="Z890" s="461"/>
      <c r="AA890" s="461"/>
      <c r="AB890" s="461"/>
      <c r="AC890" s="461"/>
      <c r="AD890" s="461"/>
      <c r="AE890" s="461"/>
      <c r="AF890" s="461"/>
      <c r="AG890" s="461"/>
      <c r="AH890" s="461"/>
      <c r="AI890" s="461"/>
      <c r="AJ890" s="461"/>
      <c r="AK890" s="461"/>
      <c r="AL890" s="461"/>
      <c r="AM890" s="461"/>
      <c r="AN890" s="461"/>
      <c r="AO890" s="461"/>
      <c r="AP890" s="461"/>
      <c r="AQ890" s="461"/>
      <c r="AR890" s="461"/>
      <c r="AS890" s="461"/>
      <c r="AT890" s="461"/>
      <c r="AU890" s="461"/>
      <c r="AV890" s="462"/>
    </row>
    <row r="891" spans="1:48" ht="15.75" customHeight="1">
      <c r="A891" s="584" t="s">
        <v>53</v>
      </c>
      <c r="B891" s="535" t="s">
        <v>808</v>
      </c>
      <c r="C891" s="653" t="s">
        <v>809</v>
      </c>
      <c r="D891" s="576" t="s">
        <v>810</v>
      </c>
      <c r="E891" s="569" t="s">
        <v>811</v>
      </c>
      <c r="F891" s="6" t="s">
        <v>18</v>
      </c>
      <c r="G891" s="6" t="s">
        <v>20</v>
      </c>
      <c r="H891" s="6" t="s">
        <v>297</v>
      </c>
      <c r="I891" s="6" t="s">
        <v>297</v>
      </c>
      <c r="J891" s="532">
        <v>2022</v>
      </c>
      <c r="K891" s="532">
        <v>2023</v>
      </c>
      <c r="L891" s="541">
        <v>1.2809999999999999</v>
      </c>
      <c r="M891" s="563">
        <f>Q896+R896+S896+T896</f>
        <v>903.71391700000004</v>
      </c>
      <c r="N891" s="9">
        <v>0</v>
      </c>
      <c r="O891" s="9">
        <v>0</v>
      </c>
      <c r="P891" s="9">
        <v>0</v>
      </c>
      <c r="Q891" s="9">
        <v>0.37791699999999995</v>
      </c>
      <c r="R891" s="307">
        <v>903.33600000000001</v>
      </c>
      <c r="S891" s="9">
        <v>0</v>
      </c>
      <c r="T891" s="9">
        <v>0</v>
      </c>
      <c r="U891" s="9">
        <f>SUM(N891:T891)</f>
        <v>903.71391700000004</v>
      </c>
      <c r="V891" s="204" t="s">
        <v>3</v>
      </c>
      <c r="W891" s="93">
        <v>377.91699999999997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3">
        <v>0</v>
      </c>
      <c r="AL891" s="93">
        <v>0</v>
      </c>
      <c r="AM891" s="93">
        <v>0</v>
      </c>
      <c r="AN891" s="93">
        <v>0</v>
      </c>
      <c r="AO891" s="93">
        <v>0</v>
      </c>
      <c r="AP891" s="93">
        <v>0</v>
      </c>
      <c r="AQ891" s="93">
        <v>0</v>
      </c>
      <c r="AR891" s="93">
        <v>0</v>
      </c>
      <c r="AS891" s="93">
        <v>0</v>
      </c>
      <c r="AT891" s="93">
        <v>0</v>
      </c>
      <c r="AU891" s="9">
        <v>0</v>
      </c>
      <c r="AV891" s="636" t="s">
        <v>1004</v>
      </c>
    </row>
    <row r="892" spans="1:48" ht="18" customHeight="1">
      <c r="A892" s="585"/>
      <c r="B892" s="536"/>
      <c r="C892" s="654"/>
      <c r="D892" s="577"/>
      <c r="E892" s="570"/>
      <c r="F892" s="24" t="s">
        <v>19</v>
      </c>
      <c r="G892" s="24" t="s">
        <v>22</v>
      </c>
      <c r="H892" s="6" t="s">
        <v>297</v>
      </c>
      <c r="I892" s="6" t="s">
        <v>297</v>
      </c>
      <c r="J892" s="533"/>
      <c r="K892" s="533"/>
      <c r="L892" s="609"/>
      <c r="M892" s="564"/>
      <c r="N892" s="9">
        <v>0</v>
      </c>
      <c r="O892" s="9">
        <v>0</v>
      </c>
      <c r="P892" s="9">
        <v>0</v>
      </c>
      <c r="Q892" s="9">
        <v>0</v>
      </c>
      <c r="R892" s="307">
        <v>0</v>
      </c>
      <c r="S892" s="9">
        <v>0</v>
      </c>
      <c r="T892" s="9">
        <v>0</v>
      </c>
      <c r="U892" s="83">
        <f>SUM(N892:T892)</f>
        <v>0</v>
      </c>
      <c r="V892" s="172" t="s">
        <v>8</v>
      </c>
      <c r="W892" s="93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3">
        <v>0</v>
      </c>
      <c r="AL892" s="93">
        <v>0</v>
      </c>
      <c r="AM892" s="93">
        <v>0</v>
      </c>
      <c r="AN892" s="93">
        <v>0</v>
      </c>
      <c r="AO892" s="93">
        <v>0</v>
      </c>
      <c r="AP892" s="93">
        <v>0</v>
      </c>
      <c r="AQ892" s="93">
        <v>0</v>
      </c>
      <c r="AR892" s="93">
        <v>0</v>
      </c>
      <c r="AS892" s="93">
        <v>0</v>
      </c>
      <c r="AT892" s="93">
        <v>0</v>
      </c>
      <c r="AU892" s="9">
        <v>0</v>
      </c>
      <c r="AV892" s="637"/>
    </row>
    <row r="893" spans="1:48" ht="22.5" customHeight="1">
      <c r="A893" s="585"/>
      <c r="B893" s="536"/>
      <c r="C893" s="654"/>
      <c r="D893" s="577"/>
      <c r="E893" s="570"/>
      <c r="F893" s="538" t="s">
        <v>39</v>
      </c>
      <c r="G893" s="538" t="s">
        <v>21</v>
      </c>
      <c r="H893" s="538" t="s">
        <v>297</v>
      </c>
      <c r="I893" s="566" t="s">
        <v>297</v>
      </c>
      <c r="J893" s="533"/>
      <c r="K893" s="533"/>
      <c r="L893" s="609"/>
      <c r="M893" s="564"/>
      <c r="N893" s="9">
        <v>0</v>
      </c>
      <c r="O893" s="9">
        <v>0</v>
      </c>
      <c r="P893" s="9">
        <v>0</v>
      </c>
      <c r="Q893" s="9">
        <v>0</v>
      </c>
      <c r="R893" s="307">
        <v>0</v>
      </c>
      <c r="S893" s="9">
        <v>0</v>
      </c>
      <c r="T893" s="9">
        <v>0</v>
      </c>
      <c r="U893" s="83">
        <f>SUM(N893:T893)</f>
        <v>0</v>
      </c>
      <c r="V893" s="204" t="s">
        <v>50</v>
      </c>
      <c r="W893" s="93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3">
        <v>0</v>
      </c>
      <c r="AL893" s="93">
        <v>0</v>
      </c>
      <c r="AM893" s="93">
        <v>0</v>
      </c>
      <c r="AN893" s="93">
        <v>0</v>
      </c>
      <c r="AO893" s="93">
        <v>0</v>
      </c>
      <c r="AP893" s="93">
        <v>0</v>
      </c>
      <c r="AQ893" s="93">
        <v>0</v>
      </c>
      <c r="AR893" s="93">
        <v>0</v>
      </c>
      <c r="AS893" s="93">
        <v>0</v>
      </c>
      <c r="AT893" s="93">
        <v>0</v>
      </c>
      <c r="AU893" s="9">
        <v>0</v>
      </c>
      <c r="AV893" s="637"/>
    </row>
    <row r="894" spans="1:48">
      <c r="A894" s="585"/>
      <c r="B894" s="536"/>
      <c r="C894" s="654"/>
      <c r="D894" s="577"/>
      <c r="E894" s="570"/>
      <c r="F894" s="539"/>
      <c r="G894" s="539"/>
      <c r="H894" s="539"/>
      <c r="I894" s="567"/>
      <c r="J894" s="533"/>
      <c r="K894" s="533"/>
      <c r="L894" s="609"/>
      <c r="M894" s="564"/>
      <c r="N894" s="9">
        <v>0</v>
      </c>
      <c r="O894" s="9">
        <v>0</v>
      </c>
      <c r="P894" s="9">
        <v>0</v>
      </c>
      <c r="Q894" s="9">
        <v>0</v>
      </c>
      <c r="R894" s="307">
        <v>0</v>
      </c>
      <c r="S894" s="9">
        <v>0</v>
      </c>
      <c r="T894" s="9">
        <v>0</v>
      </c>
      <c r="U894" s="83">
        <f>SUM(N894:T894)</f>
        <v>0</v>
      </c>
      <c r="V894" s="204" t="s">
        <v>51</v>
      </c>
      <c r="W894" s="93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93">
        <v>0</v>
      </c>
      <c r="AL894" s="93">
        <v>0</v>
      </c>
      <c r="AM894" s="93">
        <v>0</v>
      </c>
      <c r="AN894" s="93">
        <v>0</v>
      </c>
      <c r="AO894" s="93">
        <v>0</v>
      </c>
      <c r="AP894" s="93">
        <v>0</v>
      </c>
      <c r="AQ894" s="93">
        <v>0</v>
      </c>
      <c r="AR894" s="93">
        <v>0</v>
      </c>
      <c r="AS894" s="93">
        <v>0</v>
      </c>
      <c r="AT894" s="93">
        <v>0</v>
      </c>
      <c r="AU894" s="9">
        <v>0</v>
      </c>
      <c r="AV894" s="637"/>
    </row>
    <row r="895" spans="1:48">
      <c r="A895" s="585"/>
      <c r="B895" s="536"/>
      <c r="C895" s="654"/>
      <c r="D895" s="577"/>
      <c r="E895" s="570"/>
      <c r="F895" s="539"/>
      <c r="G895" s="539"/>
      <c r="H895" s="539"/>
      <c r="I895" s="567"/>
      <c r="J895" s="533"/>
      <c r="K895" s="533"/>
      <c r="L895" s="609"/>
      <c r="M895" s="564"/>
      <c r="N895" s="85">
        <v>0</v>
      </c>
      <c r="O895" s="85">
        <v>0</v>
      </c>
      <c r="P895" s="85">
        <v>0</v>
      </c>
      <c r="Q895" s="85">
        <v>0</v>
      </c>
      <c r="R895" s="317">
        <v>0</v>
      </c>
      <c r="S895" s="85">
        <v>0</v>
      </c>
      <c r="T895" s="85">
        <v>0</v>
      </c>
      <c r="U895" s="83">
        <f>SUM(N895:T895)</f>
        <v>0</v>
      </c>
      <c r="V895" s="204" t="s">
        <v>52</v>
      </c>
      <c r="W895" s="191">
        <v>0</v>
      </c>
      <c r="X895" s="85">
        <v>0</v>
      </c>
      <c r="Y895" s="85">
        <v>0</v>
      </c>
      <c r="Z895" s="85">
        <v>0</v>
      </c>
      <c r="AA895" s="85">
        <v>0</v>
      </c>
      <c r="AB895" s="85">
        <v>0</v>
      </c>
      <c r="AC895" s="85">
        <v>0</v>
      </c>
      <c r="AD895" s="85">
        <v>0</v>
      </c>
      <c r="AE895" s="85">
        <v>0</v>
      </c>
      <c r="AF895" s="85">
        <v>0</v>
      </c>
      <c r="AG895" s="85">
        <v>0</v>
      </c>
      <c r="AH895" s="85">
        <v>0</v>
      </c>
      <c r="AI895" s="85">
        <v>0</v>
      </c>
      <c r="AJ895" s="85">
        <v>0</v>
      </c>
      <c r="AK895" s="191">
        <v>0</v>
      </c>
      <c r="AL895" s="191">
        <v>0</v>
      </c>
      <c r="AM895" s="191">
        <v>0</v>
      </c>
      <c r="AN895" s="191">
        <v>0</v>
      </c>
      <c r="AO895" s="191">
        <v>0</v>
      </c>
      <c r="AP895" s="191">
        <v>0</v>
      </c>
      <c r="AQ895" s="191">
        <v>0</v>
      </c>
      <c r="AR895" s="191">
        <v>0</v>
      </c>
      <c r="AS895" s="191">
        <v>0</v>
      </c>
      <c r="AT895" s="191">
        <v>0</v>
      </c>
      <c r="AU895" s="85">
        <v>0</v>
      </c>
      <c r="AV895" s="638"/>
    </row>
    <row r="896" spans="1:48" ht="15.75" customHeight="1">
      <c r="A896" s="586"/>
      <c r="B896" s="537"/>
      <c r="C896" s="655"/>
      <c r="D896" s="578"/>
      <c r="E896" s="571"/>
      <c r="F896" s="540"/>
      <c r="G896" s="540"/>
      <c r="H896" s="540"/>
      <c r="I896" s="568"/>
      <c r="J896" s="534"/>
      <c r="K896" s="534"/>
      <c r="L896" s="610"/>
      <c r="M896" s="565"/>
      <c r="N896" s="88">
        <f t="shared" ref="N896:T896" si="434">SUM(N891:N895)</f>
        <v>0</v>
      </c>
      <c r="O896" s="88">
        <f t="shared" si="434"/>
        <v>0</v>
      </c>
      <c r="P896" s="88">
        <f t="shared" si="434"/>
        <v>0</v>
      </c>
      <c r="Q896" s="186">
        <f>SUM(Q891:Q895)</f>
        <v>0.37791699999999995</v>
      </c>
      <c r="R896" s="433">
        <f t="shared" si="434"/>
        <v>903.33600000000001</v>
      </c>
      <c r="S896" s="185">
        <f t="shared" si="434"/>
        <v>0</v>
      </c>
      <c r="T896" s="185">
        <f t="shared" si="434"/>
        <v>0</v>
      </c>
      <c r="U896" s="185">
        <f t="shared" ref="U896" si="435">SUM(N896:T896)</f>
        <v>903.71391700000004</v>
      </c>
      <c r="V896" s="177" t="s">
        <v>11</v>
      </c>
      <c r="W896" s="200">
        <f>SUM(W891:W895)</f>
        <v>377.91699999999997</v>
      </c>
      <c r="X896" s="201">
        <f t="shared" ref="X896:AU896" si="436">SUM(X891:X895)</f>
        <v>0</v>
      </c>
      <c r="Y896" s="201">
        <f t="shared" si="436"/>
        <v>0</v>
      </c>
      <c r="Z896" s="201">
        <f t="shared" si="436"/>
        <v>0</v>
      </c>
      <c r="AA896" s="201">
        <f t="shared" si="436"/>
        <v>0</v>
      </c>
      <c r="AB896" s="201">
        <f t="shared" si="436"/>
        <v>0</v>
      </c>
      <c r="AC896" s="201">
        <f t="shared" si="436"/>
        <v>0</v>
      </c>
      <c r="AD896" s="201">
        <f t="shared" si="436"/>
        <v>0</v>
      </c>
      <c r="AE896" s="201">
        <f t="shared" si="436"/>
        <v>0</v>
      </c>
      <c r="AF896" s="201">
        <f t="shared" si="436"/>
        <v>0</v>
      </c>
      <c r="AG896" s="201">
        <f t="shared" si="436"/>
        <v>0</v>
      </c>
      <c r="AH896" s="201">
        <f t="shared" si="436"/>
        <v>0</v>
      </c>
      <c r="AI896" s="201">
        <f t="shared" si="436"/>
        <v>0</v>
      </c>
      <c r="AJ896" s="201">
        <f t="shared" si="436"/>
        <v>0</v>
      </c>
      <c r="AK896" s="200">
        <f t="shared" si="436"/>
        <v>0</v>
      </c>
      <c r="AL896" s="200">
        <f t="shared" si="436"/>
        <v>0</v>
      </c>
      <c r="AM896" s="200">
        <f t="shared" si="436"/>
        <v>0</v>
      </c>
      <c r="AN896" s="200">
        <f t="shared" si="436"/>
        <v>0</v>
      </c>
      <c r="AO896" s="200">
        <f t="shared" si="436"/>
        <v>0</v>
      </c>
      <c r="AP896" s="200">
        <f t="shared" si="436"/>
        <v>0</v>
      </c>
      <c r="AQ896" s="200">
        <f t="shared" si="436"/>
        <v>0</v>
      </c>
      <c r="AR896" s="200">
        <f t="shared" si="436"/>
        <v>0</v>
      </c>
      <c r="AS896" s="200">
        <f t="shared" si="436"/>
        <v>0</v>
      </c>
      <c r="AT896" s="200">
        <f t="shared" si="436"/>
        <v>0</v>
      </c>
      <c r="AU896" s="201">
        <f t="shared" si="436"/>
        <v>0</v>
      </c>
      <c r="AV896" s="332"/>
    </row>
    <row r="897" spans="1:48" ht="19.5" hidden="1" customHeight="1">
      <c r="A897" s="556" t="s">
        <v>643</v>
      </c>
      <c r="B897" s="557"/>
      <c r="C897" s="557"/>
      <c r="D897" s="557"/>
      <c r="E897" s="557"/>
      <c r="F897" s="557"/>
      <c r="G897" s="557"/>
      <c r="H897" s="557"/>
      <c r="I897" s="557"/>
      <c r="J897" s="557"/>
      <c r="K897" s="557"/>
      <c r="L897" s="557"/>
      <c r="M897" s="557"/>
      <c r="N897" s="557"/>
      <c r="O897" s="557"/>
      <c r="P897" s="557"/>
      <c r="Q897" s="557"/>
      <c r="R897" s="557"/>
      <c r="S897" s="557"/>
      <c r="T897" s="557"/>
      <c r="U897" s="557"/>
      <c r="V897" s="557"/>
      <c r="W897" s="558"/>
      <c r="X897" s="558"/>
      <c r="Y897" s="558"/>
      <c r="Z897" s="558"/>
      <c r="AA897" s="558"/>
      <c r="AB897" s="558"/>
      <c r="AC897" s="558"/>
      <c r="AD897" s="558"/>
      <c r="AE897" s="558"/>
      <c r="AF897" s="558"/>
      <c r="AG897" s="558"/>
      <c r="AH897" s="558"/>
      <c r="AI897" s="558"/>
      <c r="AJ897" s="558"/>
      <c r="AK897" s="558"/>
      <c r="AL897" s="558"/>
      <c r="AM897" s="558"/>
      <c r="AN897" s="558"/>
      <c r="AO897" s="558"/>
      <c r="AP897" s="558"/>
      <c r="AQ897" s="558"/>
      <c r="AR897" s="558"/>
      <c r="AS897" s="558"/>
      <c r="AT897" s="558"/>
      <c r="AU897" s="558"/>
      <c r="AV897" s="559"/>
    </row>
    <row r="898" spans="1:48" ht="15.75" hidden="1" customHeight="1">
      <c r="A898" s="580" t="s">
        <v>644</v>
      </c>
      <c r="B898" s="620"/>
      <c r="C898" s="620"/>
      <c r="D898" s="620"/>
      <c r="E898" s="620"/>
      <c r="F898" s="620"/>
      <c r="G898" s="620"/>
      <c r="H898" s="620"/>
      <c r="I898" s="620"/>
      <c r="J898" s="620"/>
      <c r="K898" s="620"/>
      <c r="L898" s="620"/>
      <c r="M898" s="620"/>
      <c r="N898" s="620"/>
      <c r="O898" s="620"/>
      <c r="P898" s="620"/>
      <c r="Q898" s="620"/>
      <c r="R898" s="620"/>
      <c r="S898" s="620"/>
      <c r="T898" s="620"/>
      <c r="U898" s="620"/>
      <c r="V898" s="621"/>
      <c r="W898" s="190"/>
      <c r="X898" s="190"/>
      <c r="Y898" s="190"/>
      <c r="Z898" s="190"/>
      <c r="AA898" s="190"/>
      <c r="AB898" s="190"/>
      <c r="AC898" s="190"/>
      <c r="AD898" s="190"/>
      <c r="AE898" s="190"/>
      <c r="AF898" s="190"/>
      <c r="AG898" s="190"/>
      <c r="AH898" s="188"/>
      <c r="AI898" s="188"/>
      <c r="AJ898" s="188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88"/>
      <c r="AV898" s="302"/>
    </row>
    <row r="899" spans="1:48" ht="15.75" hidden="1" customHeight="1">
      <c r="A899" s="8"/>
      <c r="B899" s="544" t="s">
        <v>48</v>
      </c>
      <c r="C899" s="545"/>
      <c r="D899" s="545"/>
      <c r="E899" s="545"/>
      <c r="F899" s="545"/>
      <c r="G899" s="545"/>
      <c r="H899" s="545"/>
      <c r="I899" s="545"/>
      <c r="J899" s="545"/>
      <c r="K899" s="545"/>
      <c r="L899" s="545"/>
      <c r="M899" s="546"/>
      <c r="N899" s="85"/>
      <c r="O899" s="85"/>
      <c r="P899" s="85"/>
      <c r="Q899" s="85"/>
      <c r="R899" s="317"/>
      <c r="S899" s="85"/>
      <c r="T899" s="85"/>
      <c r="U899" s="85"/>
      <c r="V899" s="172"/>
      <c r="W899" s="190"/>
      <c r="X899" s="190"/>
      <c r="Y899" s="190"/>
      <c r="Z899" s="190"/>
      <c r="AA899" s="190"/>
      <c r="AB899" s="190"/>
      <c r="AC899" s="190"/>
      <c r="AD899" s="190"/>
      <c r="AE899" s="190"/>
      <c r="AF899" s="190"/>
      <c r="AG899" s="190"/>
      <c r="AH899" s="188"/>
      <c r="AI899" s="188"/>
      <c r="AJ899" s="188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88"/>
      <c r="AV899" s="302"/>
    </row>
    <row r="900" spans="1:48" ht="15.75" hidden="1" customHeight="1">
      <c r="A900" s="600"/>
      <c r="B900" s="601"/>
      <c r="C900" s="601"/>
      <c r="D900" s="601"/>
      <c r="E900" s="602"/>
      <c r="F900" s="47"/>
      <c r="G900" s="47"/>
      <c r="H900" s="47"/>
      <c r="I900" s="47"/>
      <c r="J900" s="47"/>
      <c r="K900" s="47"/>
      <c r="L900" s="47"/>
      <c r="M900" s="47"/>
      <c r="N900" s="85">
        <f>N891</f>
        <v>0</v>
      </c>
      <c r="O900" s="85">
        <f t="shared" ref="O900:U900" si="437">O891</f>
        <v>0</v>
      </c>
      <c r="P900" s="85">
        <f t="shared" si="437"/>
        <v>0</v>
      </c>
      <c r="Q900" s="85">
        <f t="shared" si="437"/>
        <v>0.37791699999999995</v>
      </c>
      <c r="R900" s="317">
        <f t="shared" si="437"/>
        <v>903.33600000000001</v>
      </c>
      <c r="S900" s="85">
        <f t="shared" si="437"/>
        <v>0</v>
      </c>
      <c r="T900" s="85">
        <f t="shared" si="437"/>
        <v>0</v>
      </c>
      <c r="U900" s="85">
        <f t="shared" si="437"/>
        <v>903.71391700000004</v>
      </c>
      <c r="V900" s="172" t="s">
        <v>3</v>
      </c>
      <c r="W900" s="191">
        <f t="shared" ref="W900:AU904" si="438">W891</f>
        <v>377.91699999999997</v>
      </c>
      <c r="X900" s="191">
        <f t="shared" si="438"/>
        <v>0</v>
      </c>
      <c r="Y900" s="191">
        <f t="shared" si="438"/>
        <v>0</v>
      </c>
      <c r="Z900" s="191">
        <f t="shared" si="438"/>
        <v>0</v>
      </c>
      <c r="AA900" s="191">
        <f t="shared" si="438"/>
        <v>0</v>
      </c>
      <c r="AB900" s="191">
        <f t="shared" si="438"/>
        <v>0</v>
      </c>
      <c r="AC900" s="191">
        <f t="shared" si="438"/>
        <v>0</v>
      </c>
      <c r="AD900" s="191">
        <f t="shared" si="438"/>
        <v>0</v>
      </c>
      <c r="AE900" s="191">
        <f t="shared" si="438"/>
        <v>0</v>
      </c>
      <c r="AF900" s="191">
        <f t="shared" si="438"/>
        <v>0</v>
      </c>
      <c r="AG900" s="191">
        <f t="shared" si="438"/>
        <v>0</v>
      </c>
      <c r="AH900" s="85">
        <f t="shared" si="438"/>
        <v>0</v>
      </c>
      <c r="AI900" s="85">
        <f t="shared" si="438"/>
        <v>0</v>
      </c>
      <c r="AJ900" s="85">
        <f t="shared" si="438"/>
        <v>0</v>
      </c>
      <c r="AK900" s="191">
        <f t="shared" si="438"/>
        <v>0</v>
      </c>
      <c r="AL900" s="191">
        <f t="shared" si="438"/>
        <v>0</v>
      </c>
      <c r="AM900" s="191">
        <f t="shared" si="438"/>
        <v>0</v>
      </c>
      <c r="AN900" s="191">
        <f t="shared" si="438"/>
        <v>0</v>
      </c>
      <c r="AO900" s="191">
        <f t="shared" si="438"/>
        <v>0</v>
      </c>
      <c r="AP900" s="191">
        <f t="shared" si="438"/>
        <v>0</v>
      </c>
      <c r="AQ900" s="191">
        <f t="shared" si="438"/>
        <v>0</v>
      </c>
      <c r="AR900" s="191">
        <f t="shared" si="438"/>
        <v>0</v>
      </c>
      <c r="AS900" s="191">
        <f t="shared" si="438"/>
        <v>0</v>
      </c>
      <c r="AT900" s="191">
        <f t="shared" si="438"/>
        <v>0</v>
      </c>
      <c r="AU900" s="85">
        <f t="shared" si="438"/>
        <v>0</v>
      </c>
      <c r="AV900" s="302"/>
    </row>
    <row r="901" spans="1:48" hidden="1">
      <c r="A901" s="603"/>
      <c r="B901" s="604"/>
      <c r="C901" s="604"/>
      <c r="D901" s="604"/>
      <c r="E901" s="605"/>
      <c r="F901" s="47"/>
      <c r="G901" s="47"/>
      <c r="H901" s="47"/>
      <c r="I901" s="47"/>
      <c r="J901" s="47"/>
      <c r="K901" s="47"/>
      <c r="L901" s="47"/>
      <c r="M901" s="47"/>
      <c r="N901" s="85">
        <f t="shared" ref="N901:U905" si="439">N892</f>
        <v>0</v>
      </c>
      <c r="O901" s="85">
        <f t="shared" si="439"/>
        <v>0</v>
      </c>
      <c r="P901" s="85">
        <f t="shared" si="439"/>
        <v>0</v>
      </c>
      <c r="Q901" s="85">
        <f t="shared" si="439"/>
        <v>0</v>
      </c>
      <c r="R901" s="317">
        <f t="shared" si="439"/>
        <v>0</v>
      </c>
      <c r="S901" s="85">
        <f t="shared" si="439"/>
        <v>0</v>
      </c>
      <c r="T901" s="85">
        <f t="shared" si="439"/>
        <v>0</v>
      </c>
      <c r="U901" s="85">
        <f t="shared" si="439"/>
        <v>0</v>
      </c>
      <c r="V901" s="172" t="s">
        <v>8</v>
      </c>
      <c r="W901" s="191">
        <f t="shared" si="438"/>
        <v>0</v>
      </c>
      <c r="X901" s="191">
        <f t="shared" si="438"/>
        <v>0</v>
      </c>
      <c r="Y901" s="191">
        <f t="shared" si="438"/>
        <v>0</v>
      </c>
      <c r="Z901" s="191">
        <f t="shared" si="438"/>
        <v>0</v>
      </c>
      <c r="AA901" s="191">
        <f t="shared" si="438"/>
        <v>0</v>
      </c>
      <c r="AB901" s="191">
        <f t="shared" si="438"/>
        <v>0</v>
      </c>
      <c r="AC901" s="191">
        <f t="shared" si="438"/>
        <v>0</v>
      </c>
      <c r="AD901" s="191">
        <f t="shared" si="438"/>
        <v>0</v>
      </c>
      <c r="AE901" s="191">
        <f t="shared" si="438"/>
        <v>0</v>
      </c>
      <c r="AF901" s="191">
        <f t="shared" si="438"/>
        <v>0</v>
      </c>
      <c r="AG901" s="191">
        <f t="shared" si="438"/>
        <v>0</v>
      </c>
      <c r="AH901" s="85">
        <f t="shared" si="438"/>
        <v>0</v>
      </c>
      <c r="AI901" s="85">
        <f t="shared" si="438"/>
        <v>0</v>
      </c>
      <c r="AJ901" s="85">
        <f t="shared" si="438"/>
        <v>0</v>
      </c>
      <c r="AK901" s="191">
        <f t="shared" si="438"/>
        <v>0</v>
      </c>
      <c r="AL901" s="191">
        <f t="shared" si="438"/>
        <v>0</v>
      </c>
      <c r="AM901" s="191">
        <f t="shared" si="438"/>
        <v>0</v>
      </c>
      <c r="AN901" s="191">
        <f t="shared" si="438"/>
        <v>0</v>
      </c>
      <c r="AO901" s="191">
        <f t="shared" si="438"/>
        <v>0</v>
      </c>
      <c r="AP901" s="191">
        <f t="shared" si="438"/>
        <v>0</v>
      </c>
      <c r="AQ901" s="191">
        <f t="shared" si="438"/>
        <v>0</v>
      </c>
      <c r="AR901" s="191">
        <f t="shared" si="438"/>
        <v>0</v>
      </c>
      <c r="AS901" s="191">
        <f t="shared" si="438"/>
        <v>0</v>
      </c>
      <c r="AT901" s="191">
        <f t="shared" si="438"/>
        <v>0</v>
      </c>
      <c r="AU901" s="85">
        <f t="shared" si="438"/>
        <v>0</v>
      </c>
      <c r="AV901" s="302"/>
    </row>
    <row r="902" spans="1:48" ht="31.5" hidden="1">
      <c r="A902" s="603"/>
      <c r="B902" s="604"/>
      <c r="C902" s="604"/>
      <c r="D902" s="604"/>
      <c r="E902" s="605"/>
      <c r="F902" s="47"/>
      <c r="G902" s="47"/>
      <c r="H902" s="47"/>
      <c r="I902" s="47"/>
      <c r="J902" s="47"/>
      <c r="K902" s="47"/>
      <c r="L902" s="47"/>
      <c r="M902" s="47"/>
      <c r="N902" s="85">
        <f t="shared" si="439"/>
        <v>0</v>
      </c>
      <c r="O902" s="85">
        <f t="shared" si="439"/>
        <v>0</v>
      </c>
      <c r="P902" s="85">
        <f t="shared" si="439"/>
        <v>0</v>
      </c>
      <c r="Q902" s="85">
        <f t="shared" si="439"/>
        <v>0</v>
      </c>
      <c r="R902" s="317">
        <f t="shared" si="439"/>
        <v>0</v>
      </c>
      <c r="S902" s="85">
        <f t="shared" si="439"/>
        <v>0</v>
      </c>
      <c r="T902" s="85">
        <f t="shared" si="439"/>
        <v>0</v>
      </c>
      <c r="U902" s="85">
        <f t="shared" si="439"/>
        <v>0</v>
      </c>
      <c r="V902" s="172" t="s">
        <v>50</v>
      </c>
      <c r="W902" s="191">
        <f t="shared" si="438"/>
        <v>0</v>
      </c>
      <c r="X902" s="191">
        <f t="shared" si="438"/>
        <v>0</v>
      </c>
      <c r="Y902" s="191">
        <f t="shared" si="438"/>
        <v>0</v>
      </c>
      <c r="Z902" s="191">
        <f t="shared" si="438"/>
        <v>0</v>
      </c>
      <c r="AA902" s="191">
        <f t="shared" si="438"/>
        <v>0</v>
      </c>
      <c r="AB902" s="191">
        <f t="shared" si="438"/>
        <v>0</v>
      </c>
      <c r="AC902" s="191">
        <f t="shared" si="438"/>
        <v>0</v>
      </c>
      <c r="AD902" s="191">
        <f t="shared" si="438"/>
        <v>0</v>
      </c>
      <c r="AE902" s="191">
        <f t="shared" si="438"/>
        <v>0</v>
      </c>
      <c r="AF902" s="191">
        <f t="shared" si="438"/>
        <v>0</v>
      </c>
      <c r="AG902" s="191">
        <f t="shared" si="438"/>
        <v>0</v>
      </c>
      <c r="AH902" s="85">
        <f t="shared" si="438"/>
        <v>0</v>
      </c>
      <c r="AI902" s="85">
        <f t="shared" si="438"/>
        <v>0</v>
      </c>
      <c r="AJ902" s="85">
        <f t="shared" si="438"/>
        <v>0</v>
      </c>
      <c r="AK902" s="191">
        <f t="shared" si="438"/>
        <v>0</v>
      </c>
      <c r="AL902" s="191">
        <f t="shared" si="438"/>
        <v>0</v>
      </c>
      <c r="AM902" s="191">
        <f t="shared" si="438"/>
        <v>0</v>
      </c>
      <c r="AN902" s="191">
        <f t="shared" si="438"/>
        <v>0</v>
      </c>
      <c r="AO902" s="191">
        <f t="shared" si="438"/>
        <v>0</v>
      </c>
      <c r="AP902" s="191">
        <f t="shared" si="438"/>
        <v>0</v>
      </c>
      <c r="AQ902" s="191">
        <f t="shared" si="438"/>
        <v>0</v>
      </c>
      <c r="AR902" s="191">
        <f t="shared" si="438"/>
        <v>0</v>
      </c>
      <c r="AS902" s="191">
        <f t="shared" si="438"/>
        <v>0</v>
      </c>
      <c r="AT902" s="191">
        <f t="shared" si="438"/>
        <v>0</v>
      </c>
      <c r="AU902" s="85">
        <f t="shared" si="438"/>
        <v>0</v>
      </c>
      <c r="AV902" s="302"/>
    </row>
    <row r="903" spans="1:48" hidden="1">
      <c r="A903" s="603"/>
      <c r="B903" s="604"/>
      <c r="C903" s="604"/>
      <c r="D903" s="604"/>
      <c r="E903" s="605"/>
      <c r="F903" s="47"/>
      <c r="G903" s="47"/>
      <c r="H903" s="47"/>
      <c r="I903" s="47"/>
      <c r="J903" s="47"/>
      <c r="K903" s="47"/>
      <c r="L903" s="47"/>
      <c r="M903" s="47"/>
      <c r="N903" s="85">
        <f t="shared" si="439"/>
        <v>0</v>
      </c>
      <c r="O903" s="85">
        <f t="shared" si="439"/>
        <v>0</v>
      </c>
      <c r="P903" s="85">
        <f t="shared" si="439"/>
        <v>0</v>
      </c>
      <c r="Q903" s="85">
        <f t="shared" si="439"/>
        <v>0</v>
      </c>
      <c r="R903" s="317">
        <f t="shared" si="439"/>
        <v>0</v>
      </c>
      <c r="S903" s="85">
        <f t="shared" si="439"/>
        <v>0</v>
      </c>
      <c r="T903" s="85">
        <f t="shared" si="439"/>
        <v>0</v>
      </c>
      <c r="U903" s="85">
        <f t="shared" si="439"/>
        <v>0</v>
      </c>
      <c r="V903" s="172" t="s">
        <v>51</v>
      </c>
      <c r="W903" s="191">
        <f t="shared" si="438"/>
        <v>0</v>
      </c>
      <c r="X903" s="191">
        <f t="shared" si="438"/>
        <v>0</v>
      </c>
      <c r="Y903" s="191">
        <f t="shared" si="438"/>
        <v>0</v>
      </c>
      <c r="Z903" s="191">
        <f t="shared" si="438"/>
        <v>0</v>
      </c>
      <c r="AA903" s="191">
        <f t="shared" si="438"/>
        <v>0</v>
      </c>
      <c r="AB903" s="191">
        <f t="shared" si="438"/>
        <v>0</v>
      </c>
      <c r="AC903" s="191">
        <f t="shared" si="438"/>
        <v>0</v>
      </c>
      <c r="AD903" s="191">
        <f t="shared" si="438"/>
        <v>0</v>
      </c>
      <c r="AE903" s="191">
        <f t="shared" si="438"/>
        <v>0</v>
      </c>
      <c r="AF903" s="191">
        <f t="shared" si="438"/>
        <v>0</v>
      </c>
      <c r="AG903" s="191">
        <f t="shared" si="438"/>
        <v>0</v>
      </c>
      <c r="AH903" s="85">
        <f t="shared" si="438"/>
        <v>0</v>
      </c>
      <c r="AI903" s="85">
        <f t="shared" si="438"/>
        <v>0</v>
      </c>
      <c r="AJ903" s="85">
        <f t="shared" si="438"/>
        <v>0</v>
      </c>
      <c r="AK903" s="191">
        <f t="shared" si="438"/>
        <v>0</v>
      </c>
      <c r="AL903" s="191">
        <f t="shared" si="438"/>
        <v>0</v>
      </c>
      <c r="AM903" s="191">
        <f t="shared" si="438"/>
        <v>0</v>
      </c>
      <c r="AN903" s="191">
        <f t="shared" si="438"/>
        <v>0</v>
      </c>
      <c r="AO903" s="191">
        <f t="shared" si="438"/>
        <v>0</v>
      </c>
      <c r="AP903" s="191">
        <f t="shared" si="438"/>
        <v>0</v>
      </c>
      <c r="AQ903" s="191">
        <f t="shared" si="438"/>
        <v>0</v>
      </c>
      <c r="AR903" s="191">
        <f t="shared" si="438"/>
        <v>0</v>
      </c>
      <c r="AS903" s="191">
        <f t="shared" si="438"/>
        <v>0</v>
      </c>
      <c r="AT903" s="191">
        <f t="shared" si="438"/>
        <v>0</v>
      </c>
      <c r="AU903" s="85">
        <f t="shared" si="438"/>
        <v>0</v>
      </c>
      <c r="AV903" s="302"/>
    </row>
    <row r="904" spans="1:48" hidden="1">
      <c r="A904" s="603"/>
      <c r="B904" s="604"/>
      <c r="C904" s="604"/>
      <c r="D904" s="604"/>
      <c r="E904" s="605"/>
      <c r="F904" s="47"/>
      <c r="G904" s="47"/>
      <c r="H904" s="47"/>
      <c r="I904" s="47"/>
      <c r="J904" s="47"/>
      <c r="K904" s="47"/>
      <c r="L904" s="47"/>
      <c r="M904" s="47"/>
      <c r="N904" s="85">
        <f t="shared" si="439"/>
        <v>0</v>
      </c>
      <c r="O904" s="85">
        <f t="shared" si="439"/>
        <v>0</v>
      </c>
      <c r="P904" s="85">
        <f t="shared" si="439"/>
        <v>0</v>
      </c>
      <c r="Q904" s="85">
        <f t="shared" si="439"/>
        <v>0</v>
      </c>
      <c r="R904" s="317">
        <f t="shared" si="439"/>
        <v>0</v>
      </c>
      <c r="S904" s="85">
        <f t="shared" si="439"/>
        <v>0</v>
      </c>
      <c r="T904" s="85">
        <f t="shared" si="439"/>
        <v>0</v>
      </c>
      <c r="U904" s="85">
        <f t="shared" si="439"/>
        <v>0</v>
      </c>
      <c r="V904" s="172" t="s">
        <v>52</v>
      </c>
      <c r="W904" s="191">
        <f t="shared" si="438"/>
        <v>0</v>
      </c>
      <c r="X904" s="191">
        <f t="shared" si="438"/>
        <v>0</v>
      </c>
      <c r="Y904" s="191">
        <f t="shared" si="438"/>
        <v>0</v>
      </c>
      <c r="Z904" s="191">
        <f t="shared" si="438"/>
        <v>0</v>
      </c>
      <c r="AA904" s="191">
        <f t="shared" si="438"/>
        <v>0</v>
      </c>
      <c r="AB904" s="191">
        <f t="shared" si="438"/>
        <v>0</v>
      </c>
      <c r="AC904" s="191">
        <f t="shared" si="438"/>
        <v>0</v>
      </c>
      <c r="AD904" s="191">
        <f t="shared" si="438"/>
        <v>0</v>
      </c>
      <c r="AE904" s="191">
        <f t="shared" si="438"/>
        <v>0</v>
      </c>
      <c r="AF904" s="191">
        <f t="shared" si="438"/>
        <v>0</v>
      </c>
      <c r="AG904" s="191">
        <f t="shared" si="438"/>
        <v>0</v>
      </c>
      <c r="AH904" s="85">
        <f t="shared" si="438"/>
        <v>0</v>
      </c>
      <c r="AI904" s="85">
        <f t="shared" si="438"/>
        <v>0</v>
      </c>
      <c r="AJ904" s="85">
        <f t="shared" si="438"/>
        <v>0</v>
      </c>
      <c r="AK904" s="191">
        <f t="shared" si="438"/>
        <v>0</v>
      </c>
      <c r="AL904" s="191">
        <f t="shared" si="438"/>
        <v>0</v>
      </c>
      <c r="AM904" s="191">
        <f t="shared" si="438"/>
        <v>0</v>
      </c>
      <c r="AN904" s="191">
        <f t="shared" si="438"/>
        <v>0</v>
      </c>
      <c r="AO904" s="191">
        <f t="shared" si="438"/>
        <v>0</v>
      </c>
      <c r="AP904" s="191">
        <f t="shared" si="438"/>
        <v>0</v>
      </c>
      <c r="AQ904" s="191">
        <f t="shared" si="438"/>
        <v>0</v>
      </c>
      <c r="AR904" s="191">
        <f t="shared" si="438"/>
        <v>0</v>
      </c>
      <c r="AS904" s="191">
        <f t="shared" si="438"/>
        <v>0</v>
      </c>
      <c r="AT904" s="191">
        <f t="shared" si="438"/>
        <v>0</v>
      </c>
      <c r="AU904" s="85">
        <f t="shared" si="438"/>
        <v>0</v>
      </c>
      <c r="AV904" s="302"/>
    </row>
    <row r="905" spans="1:48" hidden="1">
      <c r="A905" s="606"/>
      <c r="B905" s="607"/>
      <c r="C905" s="607"/>
      <c r="D905" s="607"/>
      <c r="E905" s="608"/>
      <c r="F905" s="47"/>
      <c r="G905" s="47"/>
      <c r="H905" s="47"/>
      <c r="I905" s="47"/>
      <c r="J905" s="47"/>
      <c r="K905" s="47"/>
      <c r="L905" s="97">
        <f>L891</f>
        <v>1.2809999999999999</v>
      </c>
      <c r="M905" s="97">
        <f>M891</f>
        <v>903.71391700000004</v>
      </c>
      <c r="N905" s="85">
        <f t="shared" si="439"/>
        <v>0</v>
      </c>
      <c r="O905" s="85">
        <f t="shared" si="439"/>
        <v>0</v>
      </c>
      <c r="P905" s="85">
        <f t="shared" si="439"/>
        <v>0</v>
      </c>
      <c r="Q905" s="186">
        <f>SUM(Q900:Q904)</f>
        <v>0.37791699999999995</v>
      </c>
      <c r="R905" s="433">
        <f t="shared" si="439"/>
        <v>903.33600000000001</v>
      </c>
      <c r="S905" s="185">
        <f t="shared" si="439"/>
        <v>0</v>
      </c>
      <c r="T905" s="185">
        <f t="shared" si="439"/>
        <v>0</v>
      </c>
      <c r="U905" s="185">
        <f t="shared" si="439"/>
        <v>903.71391700000004</v>
      </c>
      <c r="V905" s="177" t="s">
        <v>11</v>
      </c>
      <c r="W905" s="200">
        <f>SUM(W900:W904)</f>
        <v>377.91699999999997</v>
      </c>
      <c r="X905" s="200">
        <f t="shared" ref="X905:AU905" si="440">SUM(X900:X904)</f>
        <v>0</v>
      </c>
      <c r="Y905" s="200">
        <f t="shared" si="440"/>
        <v>0</v>
      </c>
      <c r="Z905" s="200">
        <f t="shared" si="440"/>
        <v>0</v>
      </c>
      <c r="AA905" s="200">
        <f t="shared" si="440"/>
        <v>0</v>
      </c>
      <c r="AB905" s="200">
        <f t="shared" si="440"/>
        <v>0</v>
      </c>
      <c r="AC905" s="200">
        <f t="shared" si="440"/>
        <v>0</v>
      </c>
      <c r="AD905" s="200">
        <f t="shared" si="440"/>
        <v>0</v>
      </c>
      <c r="AE905" s="200">
        <f t="shared" si="440"/>
        <v>0</v>
      </c>
      <c r="AF905" s="200">
        <f t="shared" si="440"/>
        <v>0</v>
      </c>
      <c r="AG905" s="200">
        <f t="shared" si="440"/>
        <v>0</v>
      </c>
      <c r="AH905" s="201">
        <f t="shared" si="440"/>
        <v>0</v>
      </c>
      <c r="AI905" s="201">
        <f t="shared" si="440"/>
        <v>0</v>
      </c>
      <c r="AJ905" s="201">
        <f t="shared" si="440"/>
        <v>0</v>
      </c>
      <c r="AK905" s="200">
        <f t="shared" si="440"/>
        <v>0</v>
      </c>
      <c r="AL905" s="200">
        <f t="shared" si="440"/>
        <v>0</v>
      </c>
      <c r="AM905" s="200">
        <f t="shared" si="440"/>
        <v>0</v>
      </c>
      <c r="AN905" s="200">
        <f t="shared" si="440"/>
        <v>0</v>
      </c>
      <c r="AO905" s="200">
        <f t="shared" si="440"/>
        <v>0</v>
      </c>
      <c r="AP905" s="200">
        <f t="shared" si="440"/>
        <v>0</v>
      </c>
      <c r="AQ905" s="200">
        <f t="shared" si="440"/>
        <v>0</v>
      </c>
      <c r="AR905" s="200">
        <f t="shared" si="440"/>
        <v>0</v>
      </c>
      <c r="AS905" s="200">
        <f t="shared" si="440"/>
        <v>0</v>
      </c>
      <c r="AT905" s="200">
        <f t="shared" si="440"/>
        <v>0</v>
      </c>
      <c r="AU905" s="201">
        <f t="shared" si="440"/>
        <v>0</v>
      </c>
      <c r="AV905" s="332"/>
    </row>
    <row r="906" spans="1:48" hidden="1">
      <c r="A906" s="647" t="s">
        <v>923</v>
      </c>
      <c r="B906" s="500"/>
      <c r="C906" s="500"/>
      <c r="D906" s="500"/>
      <c r="E906" s="500"/>
      <c r="F906" s="500"/>
      <c r="G906" s="500"/>
      <c r="H906" s="500"/>
      <c r="I906" s="500"/>
      <c r="J906" s="500"/>
      <c r="K906" s="500"/>
      <c r="L906" s="500"/>
      <c r="M906" s="500"/>
      <c r="N906" s="500"/>
      <c r="O906" s="500"/>
      <c r="P906" s="500"/>
      <c r="Q906" s="500"/>
      <c r="R906" s="500"/>
      <c r="S906" s="500"/>
      <c r="T906" s="500"/>
      <c r="U906" s="500"/>
      <c r="V906" s="500"/>
      <c r="W906" s="500"/>
      <c r="X906" s="500"/>
      <c r="Y906" s="500"/>
      <c r="Z906" s="500"/>
      <c r="AA906" s="500"/>
      <c r="AB906" s="500"/>
      <c r="AC906" s="500"/>
      <c r="AD906" s="500"/>
      <c r="AE906" s="500"/>
      <c r="AF906" s="500"/>
      <c r="AG906" s="500"/>
      <c r="AH906" s="500"/>
      <c r="AI906" s="500"/>
      <c r="AJ906" s="500"/>
      <c r="AK906" s="500"/>
      <c r="AL906" s="500"/>
      <c r="AM906" s="500"/>
      <c r="AN906" s="500"/>
      <c r="AO906" s="500"/>
      <c r="AP906" s="500"/>
      <c r="AQ906" s="500"/>
      <c r="AR906" s="500"/>
      <c r="AS906" s="500"/>
      <c r="AT906" s="500"/>
      <c r="AU906" s="500"/>
      <c r="AV906" s="501"/>
    </row>
    <row r="907" spans="1:48" hidden="1">
      <c r="A907" s="644" t="s">
        <v>924</v>
      </c>
      <c r="B907" s="452"/>
      <c r="C907" s="452"/>
      <c r="D907" s="452"/>
      <c r="E907" s="452"/>
      <c r="F907" s="452"/>
      <c r="G907" s="452"/>
      <c r="H907" s="452"/>
      <c r="I907" s="452"/>
      <c r="J907" s="452"/>
      <c r="K907" s="452"/>
      <c r="L907" s="452"/>
      <c r="M907" s="452"/>
      <c r="N907" s="452"/>
      <c r="O907" s="452"/>
      <c r="P907" s="452"/>
      <c r="Q907" s="452"/>
      <c r="R907" s="452"/>
      <c r="S907" s="452"/>
      <c r="T907" s="452"/>
      <c r="U907" s="452"/>
      <c r="V907" s="452"/>
      <c r="W907" s="452"/>
      <c r="X907" s="452"/>
      <c r="Y907" s="452"/>
      <c r="Z907" s="452"/>
      <c r="AA907" s="452"/>
      <c r="AB907" s="452"/>
      <c r="AC907" s="452"/>
      <c r="AD907" s="452"/>
      <c r="AE907" s="452"/>
      <c r="AF907" s="452"/>
      <c r="AG907" s="452"/>
      <c r="AH907" s="452"/>
      <c r="AI907" s="452"/>
      <c r="AJ907" s="452"/>
      <c r="AK907" s="452"/>
      <c r="AL907" s="452"/>
      <c r="AM907" s="452"/>
      <c r="AN907" s="452"/>
      <c r="AO907" s="452"/>
      <c r="AP907" s="452"/>
      <c r="AQ907" s="452"/>
      <c r="AR907" s="452"/>
      <c r="AS907" s="452"/>
      <c r="AT907" s="452"/>
      <c r="AU907" s="452"/>
      <c r="AV907" s="645"/>
    </row>
    <row r="908" spans="1:48" hidden="1">
      <c r="A908" s="646" t="s">
        <v>925</v>
      </c>
      <c r="B908" s="503"/>
      <c r="C908" s="503"/>
      <c r="D908" s="503"/>
      <c r="E908" s="503"/>
      <c r="F908" s="503"/>
      <c r="G908" s="503"/>
      <c r="H908" s="503"/>
      <c r="I908" s="503"/>
      <c r="J908" s="503"/>
      <c r="K908" s="503"/>
      <c r="L908" s="503"/>
      <c r="M908" s="503"/>
      <c r="N908" s="503"/>
      <c r="O908" s="503"/>
      <c r="P908" s="503"/>
      <c r="Q908" s="503"/>
      <c r="R908" s="503"/>
      <c r="S908" s="503"/>
      <c r="T908" s="503"/>
      <c r="U908" s="503"/>
      <c r="V908" s="503"/>
      <c r="W908" s="503"/>
      <c r="X908" s="503"/>
      <c r="Y908" s="503"/>
      <c r="Z908" s="503"/>
      <c r="AA908" s="503"/>
      <c r="AB908" s="503"/>
      <c r="AC908" s="503"/>
      <c r="AD908" s="503"/>
      <c r="AE908" s="503"/>
      <c r="AF908" s="503"/>
      <c r="AG908" s="503"/>
      <c r="AH908" s="503"/>
      <c r="AI908" s="503"/>
      <c r="AJ908" s="503"/>
      <c r="AK908" s="503"/>
      <c r="AL908" s="503"/>
      <c r="AM908" s="503"/>
      <c r="AN908" s="503"/>
      <c r="AO908" s="503"/>
      <c r="AP908" s="503"/>
      <c r="AQ908" s="503"/>
      <c r="AR908" s="503"/>
      <c r="AS908" s="503"/>
      <c r="AT908" s="503"/>
      <c r="AU908" s="503"/>
      <c r="AV908" s="504"/>
    </row>
    <row r="909" spans="1:48" ht="19.5" hidden="1" customHeight="1">
      <c r="A909" s="556" t="s">
        <v>628</v>
      </c>
      <c r="B909" s="557"/>
      <c r="C909" s="557"/>
      <c r="D909" s="557"/>
      <c r="E909" s="557"/>
      <c r="F909" s="557"/>
      <c r="G909" s="557"/>
      <c r="H909" s="557"/>
      <c r="I909" s="557"/>
      <c r="J909" s="557"/>
      <c r="K909" s="557"/>
      <c r="L909" s="557"/>
      <c r="M909" s="557"/>
      <c r="N909" s="557"/>
      <c r="O909" s="557"/>
      <c r="P909" s="557"/>
      <c r="Q909" s="557"/>
      <c r="R909" s="557"/>
      <c r="S909" s="557"/>
      <c r="T909" s="557"/>
      <c r="U909" s="557"/>
      <c r="V909" s="557"/>
      <c r="W909" s="558"/>
      <c r="X909" s="558"/>
      <c r="Y909" s="558"/>
      <c r="Z909" s="558"/>
      <c r="AA909" s="558"/>
      <c r="AB909" s="558"/>
      <c r="AC909" s="558"/>
      <c r="AD909" s="558"/>
      <c r="AE909" s="558"/>
      <c r="AF909" s="558"/>
      <c r="AG909" s="558"/>
      <c r="AH909" s="558"/>
      <c r="AI909" s="558"/>
      <c r="AJ909" s="558"/>
      <c r="AK909" s="558"/>
      <c r="AL909" s="558"/>
      <c r="AM909" s="558"/>
      <c r="AN909" s="558"/>
      <c r="AO909" s="558"/>
      <c r="AP909" s="558"/>
      <c r="AQ909" s="558"/>
      <c r="AR909" s="558"/>
      <c r="AS909" s="558"/>
      <c r="AT909" s="558"/>
      <c r="AU909" s="558"/>
      <c r="AV909" s="559"/>
    </row>
    <row r="910" spans="1:48" ht="15.75" hidden="1" customHeight="1">
      <c r="A910" s="580" t="s">
        <v>644</v>
      </c>
      <c r="B910" s="620"/>
      <c r="C910" s="620"/>
      <c r="D910" s="620"/>
      <c r="E910" s="620"/>
      <c r="F910" s="620"/>
      <c r="G910" s="620"/>
      <c r="H910" s="620"/>
      <c r="I910" s="620"/>
      <c r="J910" s="620"/>
      <c r="K910" s="620"/>
      <c r="L910" s="620"/>
      <c r="M910" s="620"/>
      <c r="N910" s="620"/>
      <c r="O910" s="620"/>
      <c r="P910" s="620"/>
      <c r="Q910" s="620"/>
      <c r="R910" s="620"/>
      <c r="S910" s="620"/>
      <c r="T910" s="620"/>
      <c r="U910" s="620"/>
      <c r="V910" s="621"/>
      <c r="W910" s="190"/>
      <c r="X910" s="190"/>
      <c r="Y910" s="190"/>
      <c r="Z910" s="190"/>
      <c r="AA910" s="190"/>
      <c r="AB910" s="190"/>
      <c r="AC910" s="190"/>
      <c r="AD910" s="190"/>
      <c r="AE910" s="190"/>
      <c r="AF910" s="190"/>
      <c r="AG910" s="190"/>
      <c r="AH910" s="188"/>
      <c r="AI910" s="188"/>
      <c r="AJ910" s="188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88"/>
      <c r="AV910" s="302"/>
    </row>
    <row r="911" spans="1:48" ht="19.5" hidden="1" customHeight="1">
      <c r="A911" s="556" t="s">
        <v>643</v>
      </c>
      <c r="B911" s="557"/>
      <c r="C911" s="557"/>
      <c r="D911" s="557"/>
      <c r="E911" s="557"/>
      <c r="F911" s="557"/>
      <c r="G911" s="557"/>
      <c r="H911" s="557"/>
      <c r="I911" s="557"/>
      <c r="J911" s="557"/>
      <c r="K911" s="557"/>
      <c r="L911" s="557"/>
      <c r="M911" s="557"/>
      <c r="N911" s="557"/>
      <c r="O911" s="557"/>
      <c r="P911" s="557"/>
      <c r="Q911" s="557"/>
      <c r="R911" s="557"/>
      <c r="S911" s="557"/>
      <c r="T911" s="557"/>
      <c r="U911" s="557"/>
      <c r="V911" s="557"/>
      <c r="W911" s="558"/>
      <c r="X911" s="558"/>
      <c r="Y911" s="558"/>
      <c r="Z911" s="558"/>
      <c r="AA911" s="558"/>
      <c r="AB911" s="558"/>
      <c r="AC911" s="558"/>
      <c r="AD911" s="558"/>
      <c r="AE911" s="558"/>
      <c r="AF911" s="558"/>
      <c r="AG911" s="558"/>
      <c r="AH911" s="558"/>
      <c r="AI911" s="558"/>
      <c r="AJ911" s="558"/>
      <c r="AK911" s="558"/>
      <c r="AL911" s="558"/>
      <c r="AM911" s="558"/>
      <c r="AN911" s="558"/>
      <c r="AO911" s="558"/>
      <c r="AP911" s="558"/>
      <c r="AQ911" s="558"/>
      <c r="AR911" s="558"/>
      <c r="AS911" s="558"/>
      <c r="AT911" s="558"/>
      <c r="AU911" s="558"/>
      <c r="AV911" s="559"/>
    </row>
    <row r="912" spans="1:48" ht="15.75" hidden="1" customHeight="1">
      <c r="A912" s="580" t="s">
        <v>644</v>
      </c>
      <c r="B912" s="620"/>
      <c r="C912" s="620"/>
      <c r="D912" s="620"/>
      <c r="E912" s="620"/>
      <c r="F912" s="620"/>
      <c r="G912" s="620"/>
      <c r="H912" s="620"/>
      <c r="I912" s="620"/>
      <c r="J912" s="620"/>
      <c r="K912" s="620"/>
      <c r="L912" s="620"/>
      <c r="M912" s="620"/>
      <c r="N912" s="620"/>
      <c r="O912" s="620"/>
      <c r="P912" s="620"/>
      <c r="Q912" s="620"/>
      <c r="R912" s="620"/>
      <c r="S912" s="620"/>
      <c r="T912" s="620"/>
      <c r="U912" s="620"/>
      <c r="V912" s="621"/>
      <c r="W912" s="190"/>
      <c r="X912" s="190"/>
      <c r="Y912" s="190"/>
      <c r="Z912" s="190"/>
      <c r="AA912" s="190"/>
      <c r="AB912" s="190"/>
      <c r="AC912" s="190"/>
      <c r="AD912" s="190"/>
      <c r="AE912" s="190"/>
      <c r="AF912" s="190"/>
      <c r="AG912" s="190"/>
      <c r="AH912" s="188"/>
      <c r="AI912" s="188"/>
      <c r="AJ912" s="188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  <c r="AU912" s="188"/>
      <c r="AV912" s="302"/>
    </row>
    <row r="913" spans="1:52" ht="15.75" hidden="1" customHeight="1">
      <c r="A913" s="8"/>
      <c r="B913" s="544" t="s">
        <v>49</v>
      </c>
      <c r="C913" s="545"/>
      <c r="D913" s="545"/>
      <c r="E913" s="545"/>
      <c r="F913" s="545"/>
      <c r="G913" s="545"/>
      <c r="H913" s="545"/>
      <c r="I913" s="545"/>
      <c r="J913" s="545"/>
      <c r="K913" s="545"/>
      <c r="L913" s="545"/>
      <c r="M913" s="546"/>
      <c r="N913" s="85">
        <v>0</v>
      </c>
      <c r="O913" s="85">
        <v>0</v>
      </c>
      <c r="P913" s="85">
        <v>0</v>
      </c>
      <c r="Q913" s="85"/>
      <c r="R913" s="317">
        <v>0</v>
      </c>
      <c r="S913" s="85">
        <v>0</v>
      </c>
      <c r="T913" s="85">
        <v>0</v>
      </c>
      <c r="U913" s="85">
        <v>0</v>
      </c>
      <c r="V913" s="172"/>
      <c r="W913" s="190"/>
      <c r="X913" s="190"/>
      <c r="Y913" s="190"/>
      <c r="Z913" s="190"/>
      <c r="AA913" s="190"/>
      <c r="AB913" s="190"/>
      <c r="AC913" s="190"/>
      <c r="AD913" s="190"/>
      <c r="AE913" s="190"/>
      <c r="AF913" s="190"/>
      <c r="AG913" s="190"/>
      <c r="AH913" s="188"/>
      <c r="AI913" s="188"/>
      <c r="AJ913" s="188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  <c r="AU913" s="188"/>
      <c r="AV913" s="302"/>
    </row>
    <row r="914" spans="1:52" ht="15.75" hidden="1" customHeight="1">
      <c r="A914" s="600"/>
      <c r="B914" s="601"/>
      <c r="C914" s="601"/>
      <c r="D914" s="601"/>
      <c r="E914" s="602"/>
      <c r="F914" s="47"/>
      <c r="G914" s="47"/>
      <c r="H914" s="47"/>
      <c r="I914" s="47"/>
      <c r="J914" s="47"/>
      <c r="K914" s="47"/>
      <c r="L914" s="47"/>
      <c r="M914" s="47"/>
      <c r="N914" s="85">
        <v>0</v>
      </c>
      <c r="O914" s="85">
        <v>0</v>
      </c>
      <c r="P914" s="85">
        <v>0</v>
      </c>
      <c r="Q914" s="85">
        <v>0</v>
      </c>
      <c r="R914" s="317">
        <v>0</v>
      </c>
      <c r="S914" s="85">
        <v>0</v>
      </c>
      <c r="T914" s="85">
        <v>0</v>
      </c>
      <c r="U914" s="85">
        <v>0</v>
      </c>
      <c r="V914" s="172" t="s">
        <v>3</v>
      </c>
      <c r="W914" s="191">
        <v>0</v>
      </c>
      <c r="X914" s="191">
        <v>0</v>
      </c>
      <c r="Y914" s="191">
        <v>0</v>
      </c>
      <c r="Z914" s="191">
        <v>0</v>
      </c>
      <c r="AA914" s="191">
        <v>0</v>
      </c>
      <c r="AB914" s="191">
        <v>0</v>
      </c>
      <c r="AC914" s="191">
        <v>0</v>
      </c>
      <c r="AD914" s="191">
        <v>0</v>
      </c>
      <c r="AE914" s="191">
        <v>0</v>
      </c>
      <c r="AF914" s="191">
        <v>0</v>
      </c>
      <c r="AG914" s="191">
        <v>0</v>
      </c>
      <c r="AH914" s="85">
        <v>0</v>
      </c>
      <c r="AI914" s="85">
        <v>0</v>
      </c>
      <c r="AJ914" s="85">
        <v>0</v>
      </c>
      <c r="AK914" s="191">
        <v>0</v>
      </c>
      <c r="AL914" s="191">
        <v>0</v>
      </c>
      <c r="AM914" s="191">
        <v>0</v>
      </c>
      <c r="AN914" s="191">
        <v>0</v>
      </c>
      <c r="AO914" s="191">
        <v>0</v>
      </c>
      <c r="AP914" s="191">
        <v>0</v>
      </c>
      <c r="AQ914" s="191">
        <v>0</v>
      </c>
      <c r="AR914" s="191">
        <v>0</v>
      </c>
      <c r="AS914" s="191">
        <v>0</v>
      </c>
      <c r="AT914" s="191">
        <v>0</v>
      </c>
      <c r="AU914" s="85">
        <v>0</v>
      </c>
      <c r="AV914" s="302"/>
    </row>
    <row r="915" spans="1:52" ht="15.75" hidden="1" customHeight="1">
      <c r="A915" s="603"/>
      <c r="B915" s="604"/>
      <c r="C915" s="604"/>
      <c r="D915" s="604"/>
      <c r="E915" s="605"/>
      <c r="F915" s="47"/>
      <c r="G915" s="47"/>
      <c r="H915" s="47"/>
      <c r="I915" s="47"/>
      <c r="J915" s="47"/>
      <c r="K915" s="47"/>
      <c r="L915" s="47"/>
      <c r="M915" s="47"/>
      <c r="N915" s="85">
        <v>0</v>
      </c>
      <c r="O915" s="85">
        <v>0</v>
      </c>
      <c r="P915" s="85">
        <v>0</v>
      </c>
      <c r="Q915" s="85">
        <v>0</v>
      </c>
      <c r="R915" s="317">
        <v>0</v>
      </c>
      <c r="S915" s="85">
        <v>0</v>
      </c>
      <c r="T915" s="85">
        <v>0</v>
      </c>
      <c r="U915" s="85">
        <v>0</v>
      </c>
      <c r="V915" s="172" t="s">
        <v>8</v>
      </c>
      <c r="W915" s="191">
        <v>0</v>
      </c>
      <c r="X915" s="191">
        <v>0</v>
      </c>
      <c r="Y915" s="191">
        <v>0</v>
      </c>
      <c r="Z915" s="191">
        <v>0</v>
      </c>
      <c r="AA915" s="191">
        <v>0</v>
      </c>
      <c r="AB915" s="191">
        <v>0</v>
      </c>
      <c r="AC915" s="191">
        <v>0</v>
      </c>
      <c r="AD915" s="191">
        <v>0</v>
      </c>
      <c r="AE915" s="191">
        <v>0</v>
      </c>
      <c r="AF915" s="191">
        <v>0</v>
      </c>
      <c r="AG915" s="191">
        <v>0</v>
      </c>
      <c r="AH915" s="85">
        <v>0</v>
      </c>
      <c r="AI915" s="85">
        <v>0</v>
      </c>
      <c r="AJ915" s="85">
        <v>0</v>
      </c>
      <c r="AK915" s="191">
        <v>0</v>
      </c>
      <c r="AL915" s="191">
        <v>0</v>
      </c>
      <c r="AM915" s="191">
        <v>0</v>
      </c>
      <c r="AN915" s="191">
        <v>0</v>
      </c>
      <c r="AO915" s="191">
        <v>0</v>
      </c>
      <c r="AP915" s="191">
        <v>0</v>
      </c>
      <c r="AQ915" s="191">
        <v>0</v>
      </c>
      <c r="AR915" s="191">
        <v>0</v>
      </c>
      <c r="AS915" s="191">
        <v>0</v>
      </c>
      <c r="AT915" s="191">
        <v>0</v>
      </c>
      <c r="AU915" s="85">
        <v>0</v>
      </c>
      <c r="AV915" s="302"/>
    </row>
    <row r="916" spans="1:52" ht="31.5" hidden="1">
      <c r="A916" s="603"/>
      <c r="B916" s="604"/>
      <c r="C916" s="604"/>
      <c r="D916" s="604"/>
      <c r="E916" s="605"/>
      <c r="F916" s="47"/>
      <c r="G916" s="47"/>
      <c r="H916" s="47"/>
      <c r="I916" s="47"/>
      <c r="J916" s="47"/>
      <c r="K916" s="47"/>
      <c r="L916" s="47"/>
      <c r="M916" s="47"/>
      <c r="N916" s="85">
        <v>0</v>
      </c>
      <c r="O916" s="85">
        <v>0</v>
      </c>
      <c r="P916" s="85">
        <v>0</v>
      </c>
      <c r="Q916" s="85">
        <v>0</v>
      </c>
      <c r="R916" s="317">
        <v>0</v>
      </c>
      <c r="S916" s="85">
        <v>0</v>
      </c>
      <c r="T916" s="85">
        <v>0</v>
      </c>
      <c r="U916" s="85">
        <v>0</v>
      </c>
      <c r="V916" s="172" t="s">
        <v>50</v>
      </c>
      <c r="W916" s="191">
        <v>0</v>
      </c>
      <c r="X916" s="191">
        <v>0</v>
      </c>
      <c r="Y916" s="191">
        <v>0</v>
      </c>
      <c r="Z916" s="191">
        <v>0</v>
      </c>
      <c r="AA916" s="191">
        <v>0</v>
      </c>
      <c r="AB916" s="191">
        <v>0</v>
      </c>
      <c r="AC916" s="191">
        <v>0</v>
      </c>
      <c r="AD916" s="191">
        <v>0</v>
      </c>
      <c r="AE916" s="191">
        <v>0</v>
      </c>
      <c r="AF916" s="191">
        <v>0</v>
      </c>
      <c r="AG916" s="191">
        <v>0</v>
      </c>
      <c r="AH916" s="85">
        <v>0</v>
      </c>
      <c r="AI916" s="85">
        <v>0</v>
      </c>
      <c r="AJ916" s="85">
        <v>0</v>
      </c>
      <c r="AK916" s="191">
        <v>0</v>
      </c>
      <c r="AL916" s="191">
        <v>0</v>
      </c>
      <c r="AM916" s="191">
        <v>0</v>
      </c>
      <c r="AN916" s="191">
        <v>0</v>
      </c>
      <c r="AO916" s="191">
        <v>0</v>
      </c>
      <c r="AP916" s="191">
        <v>0</v>
      </c>
      <c r="AQ916" s="191">
        <v>0</v>
      </c>
      <c r="AR916" s="191">
        <v>0</v>
      </c>
      <c r="AS916" s="191">
        <v>0</v>
      </c>
      <c r="AT916" s="191">
        <v>0</v>
      </c>
      <c r="AU916" s="85">
        <v>0</v>
      </c>
      <c r="AV916" s="302"/>
    </row>
    <row r="917" spans="1:52" hidden="1">
      <c r="A917" s="603"/>
      <c r="B917" s="604"/>
      <c r="C917" s="604"/>
      <c r="D917" s="604"/>
      <c r="E917" s="605"/>
      <c r="F917" s="47"/>
      <c r="G917" s="47"/>
      <c r="H917" s="47"/>
      <c r="I917" s="47"/>
      <c r="J917" s="47"/>
      <c r="K917" s="47"/>
      <c r="L917" s="47"/>
      <c r="M917" s="47"/>
      <c r="N917" s="85">
        <v>0</v>
      </c>
      <c r="O917" s="85">
        <v>0</v>
      </c>
      <c r="P917" s="85">
        <v>0</v>
      </c>
      <c r="Q917" s="85">
        <v>0</v>
      </c>
      <c r="R917" s="317">
        <v>0</v>
      </c>
      <c r="S917" s="85">
        <v>0</v>
      </c>
      <c r="T917" s="85">
        <v>0</v>
      </c>
      <c r="U917" s="85">
        <v>0</v>
      </c>
      <c r="V917" s="172" t="s">
        <v>51</v>
      </c>
      <c r="W917" s="191">
        <v>0</v>
      </c>
      <c r="X917" s="191">
        <v>0</v>
      </c>
      <c r="Y917" s="191">
        <v>0</v>
      </c>
      <c r="Z917" s="191">
        <v>0</v>
      </c>
      <c r="AA917" s="191">
        <v>0</v>
      </c>
      <c r="AB917" s="191">
        <v>0</v>
      </c>
      <c r="AC917" s="191">
        <v>0</v>
      </c>
      <c r="AD917" s="191">
        <v>0</v>
      </c>
      <c r="AE917" s="191">
        <v>0</v>
      </c>
      <c r="AF917" s="191">
        <v>0</v>
      </c>
      <c r="AG917" s="191">
        <v>0</v>
      </c>
      <c r="AH917" s="85">
        <v>0</v>
      </c>
      <c r="AI917" s="85">
        <v>0</v>
      </c>
      <c r="AJ917" s="85">
        <v>0</v>
      </c>
      <c r="AK917" s="191">
        <v>0</v>
      </c>
      <c r="AL917" s="191">
        <v>0</v>
      </c>
      <c r="AM917" s="191">
        <v>0</v>
      </c>
      <c r="AN917" s="191">
        <v>0</v>
      </c>
      <c r="AO917" s="191">
        <v>0</v>
      </c>
      <c r="AP917" s="191">
        <v>0</v>
      </c>
      <c r="AQ917" s="191">
        <v>0</v>
      </c>
      <c r="AR917" s="191">
        <v>0</v>
      </c>
      <c r="AS917" s="191">
        <v>0</v>
      </c>
      <c r="AT917" s="191">
        <v>0</v>
      </c>
      <c r="AU917" s="85">
        <v>0</v>
      </c>
      <c r="AV917" s="302"/>
    </row>
    <row r="918" spans="1:52" hidden="1">
      <c r="A918" s="603"/>
      <c r="B918" s="604"/>
      <c r="C918" s="604"/>
      <c r="D918" s="604"/>
      <c r="E918" s="605"/>
      <c r="F918" s="47"/>
      <c r="G918" s="47"/>
      <c r="H918" s="47"/>
      <c r="I918" s="47"/>
      <c r="J918" s="47"/>
      <c r="K918" s="47"/>
      <c r="L918" s="47"/>
      <c r="M918" s="47"/>
      <c r="N918" s="85">
        <v>0</v>
      </c>
      <c r="O918" s="85">
        <v>0</v>
      </c>
      <c r="P918" s="85">
        <v>0</v>
      </c>
      <c r="Q918" s="85">
        <v>0</v>
      </c>
      <c r="R918" s="317">
        <v>0</v>
      </c>
      <c r="S918" s="85">
        <v>0</v>
      </c>
      <c r="T918" s="85">
        <v>0</v>
      </c>
      <c r="U918" s="85">
        <v>0</v>
      </c>
      <c r="V918" s="172" t="s">
        <v>52</v>
      </c>
      <c r="W918" s="191">
        <v>0</v>
      </c>
      <c r="X918" s="191">
        <v>0</v>
      </c>
      <c r="Y918" s="191">
        <v>0</v>
      </c>
      <c r="Z918" s="191">
        <v>0</v>
      </c>
      <c r="AA918" s="191">
        <v>0</v>
      </c>
      <c r="AB918" s="191">
        <v>0</v>
      </c>
      <c r="AC918" s="191">
        <v>0</v>
      </c>
      <c r="AD918" s="191">
        <v>0</v>
      </c>
      <c r="AE918" s="191">
        <v>0</v>
      </c>
      <c r="AF918" s="191">
        <v>0</v>
      </c>
      <c r="AG918" s="191">
        <v>0</v>
      </c>
      <c r="AH918" s="85">
        <v>0</v>
      </c>
      <c r="AI918" s="85">
        <v>0</v>
      </c>
      <c r="AJ918" s="85">
        <v>0</v>
      </c>
      <c r="AK918" s="191">
        <v>0</v>
      </c>
      <c r="AL918" s="191">
        <v>0</v>
      </c>
      <c r="AM918" s="191">
        <v>0</v>
      </c>
      <c r="AN918" s="191">
        <v>0</v>
      </c>
      <c r="AO918" s="191">
        <v>0</v>
      </c>
      <c r="AP918" s="191">
        <v>0</v>
      </c>
      <c r="AQ918" s="191">
        <v>0</v>
      </c>
      <c r="AR918" s="191">
        <v>0</v>
      </c>
      <c r="AS918" s="191">
        <v>0</v>
      </c>
      <c r="AT918" s="191">
        <v>0</v>
      </c>
      <c r="AU918" s="85">
        <v>0</v>
      </c>
      <c r="AV918" s="302"/>
    </row>
    <row r="919" spans="1:52" hidden="1">
      <c r="A919" s="606"/>
      <c r="B919" s="607"/>
      <c r="C919" s="607"/>
      <c r="D919" s="607"/>
      <c r="E919" s="608"/>
      <c r="F919" s="47"/>
      <c r="G919" s="47"/>
      <c r="H919" s="47"/>
      <c r="I919" s="47"/>
      <c r="J919" s="47"/>
      <c r="K919" s="47"/>
      <c r="L919" s="85">
        <v>0</v>
      </c>
      <c r="M919" s="85" t="s">
        <v>59</v>
      </c>
      <c r="N919" s="85">
        <v>0</v>
      </c>
      <c r="O919" s="85">
        <v>0</v>
      </c>
      <c r="P919" s="85">
        <v>0</v>
      </c>
      <c r="Q919" s="186">
        <f>SUM(Q914:Q918)</f>
        <v>0</v>
      </c>
      <c r="R919" s="433">
        <v>0</v>
      </c>
      <c r="S919" s="185">
        <v>0</v>
      </c>
      <c r="T919" s="185">
        <v>0</v>
      </c>
      <c r="U919" s="185">
        <v>0</v>
      </c>
      <c r="V919" s="177" t="s">
        <v>11</v>
      </c>
      <c r="W919" s="200">
        <v>0</v>
      </c>
      <c r="X919" s="200">
        <v>0</v>
      </c>
      <c r="Y919" s="200">
        <v>0</v>
      </c>
      <c r="Z919" s="200">
        <v>0</v>
      </c>
      <c r="AA919" s="200">
        <v>0</v>
      </c>
      <c r="AB919" s="200">
        <v>0</v>
      </c>
      <c r="AC919" s="200">
        <v>0</v>
      </c>
      <c r="AD919" s="200">
        <v>0</v>
      </c>
      <c r="AE919" s="200">
        <v>0</v>
      </c>
      <c r="AF919" s="200">
        <v>0</v>
      </c>
      <c r="AG919" s="200">
        <v>0</v>
      </c>
      <c r="AH919" s="201">
        <v>0</v>
      </c>
      <c r="AI919" s="201">
        <v>0</v>
      </c>
      <c r="AJ919" s="201">
        <v>0</v>
      </c>
      <c r="AK919" s="200">
        <v>0</v>
      </c>
      <c r="AL919" s="200">
        <v>0</v>
      </c>
      <c r="AM919" s="200">
        <v>0</v>
      </c>
      <c r="AN919" s="200">
        <v>0</v>
      </c>
      <c r="AO919" s="200">
        <v>0</v>
      </c>
      <c r="AP919" s="200">
        <v>0</v>
      </c>
      <c r="AQ919" s="200">
        <v>0</v>
      </c>
      <c r="AR919" s="200">
        <v>0</v>
      </c>
      <c r="AS919" s="200">
        <v>0</v>
      </c>
      <c r="AT919" s="200">
        <v>0</v>
      </c>
      <c r="AU919" s="201">
        <v>0</v>
      </c>
      <c r="AV919" s="332"/>
    </row>
    <row r="920" spans="1:52" ht="15.75" customHeight="1">
      <c r="B920" s="650" t="s">
        <v>920</v>
      </c>
      <c r="C920" s="651"/>
      <c r="D920" s="651"/>
      <c r="E920" s="651"/>
      <c r="F920" s="651"/>
      <c r="G920" s="651"/>
      <c r="H920" s="651"/>
      <c r="I920" s="651"/>
      <c r="J920" s="651"/>
      <c r="K920" s="651"/>
      <c r="L920" s="651"/>
      <c r="M920" s="652"/>
      <c r="N920" s="98"/>
      <c r="O920" s="98"/>
      <c r="P920" s="98"/>
      <c r="Q920" s="98"/>
      <c r="R920" s="435"/>
      <c r="S920" s="98"/>
      <c r="T920" s="98"/>
      <c r="U920" s="99"/>
      <c r="V920" s="173"/>
      <c r="W920" s="190"/>
      <c r="X920" s="190"/>
      <c r="Y920" s="190"/>
      <c r="Z920" s="190"/>
      <c r="AA920" s="190"/>
      <c r="AB920" s="190"/>
      <c r="AC920" s="190"/>
      <c r="AD920" s="190"/>
      <c r="AE920" s="190"/>
      <c r="AF920" s="190"/>
      <c r="AG920" s="190"/>
      <c r="AH920" s="188"/>
      <c r="AI920" s="188"/>
      <c r="AJ920" s="188"/>
      <c r="AK920" s="190"/>
      <c r="AL920" s="190"/>
      <c r="AM920" s="190"/>
      <c r="AN920" s="190"/>
      <c r="AO920" s="190"/>
      <c r="AP920" s="190"/>
      <c r="AQ920" s="190"/>
      <c r="AR920" s="190"/>
      <c r="AS920" s="190"/>
      <c r="AT920" s="190"/>
      <c r="AU920" s="188"/>
      <c r="AV920" s="302"/>
    </row>
    <row r="921" spans="1:52" ht="15.75" customHeight="1">
      <c r="A921" s="627"/>
      <c r="B921" s="628"/>
      <c r="C921" s="628"/>
      <c r="D921" s="628"/>
      <c r="E921" s="629"/>
      <c r="F921" s="8"/>
      <c r="G921" s="8"/>
      <c r="H921" s="8"/>
      <c r="I921" s="8"/>
      <c r="J921" s="8"/>
      <c r="K921" s="8"/>
      <c r="L921" s="8"/>
      <c r="M921" s="8"/>
      <c r="N921" s="101">
        <f t="shared" ref="N921:U925" si="441">N900+N879+N866+N754+N657</f>
        <v>36.205611000000005</v>
      </c>
      <c r="O921" s="101">
        <f t="shared" si="441"/>
        <v>88.280370000000019</v>
      </c>
      <c r="P921" s="101">
        <f t="shared" si="441"/>
        <v>49.925634889999998</v>
      </c>
      <c r="Q921" s="101">
        <f t="shared" si="441"/>
        <v>145.432939</v>
      </c>
      <c r="R921" s="436">
        <f t="shared" si="441"/>
        <v>100374.78600000001</v>
      </c>
      <c r="S921" s="101">
        <f t="shared" si="441"/>
        <v>8.0014749999999992</v>
      </c>
      <c r="T921" s="101">
        <f t="shared" si="441"/>
        <v>8.0014749999999992</v>
      </c>
      <c r="U921" s="101">
        <f t="shared" si="441"/>
        <v>100710.63350488999</v>
      </c>
      <c r="V921" s="172" t="s">
        <v>3</v>
      </c>
      <c r="W921" s="190">
        <f t="shared" ref="W921:AU921" si="442">W900+W879+W866+W754+W657</f>
        <v>145433.23699999999</v>
      </c>
      <c r="X921" s="202">
        <f t="shared" si="442"/>
        <v>7778.2170000000006</v>
      </c>
      <c r="Y921" s="202">
        <f t="shared" si="442"/>
        <v>2978.2170000000001</v>
      </c>
      <c r="Z921" s="202">
        <f t="shared" si="442"/>
        <v>2978.2170000000001</v>
      </c>
      <c r="AA921" s="202">
        <f t="shared" si="442"/>
        <v>2978.2170000000001</v>
      </c>
      <c r="AB921" s="202">
        <f t="shared" si="442"/>
        <v>2978.2170000000001</v>
      </c>
      <c r="AC921" s="202">
        <f t="shared" si="442"/>
        <v>2978.2170000000001</v>
      </c>
      <c r="AD921" s="202">
        <f t="shared" si="442"/>
        <v>2978.2170000000001</v>
      </c>
      <c r="AE921" s="202">
        <f t="shared" si="442"/>
        <v>2978.2170000000001</v>
      </c>
      <c r="AF921" s="202">
        <f t="shared" si="442"/>
        <v>3009.7170000000001</v>
      </c>
      <c r="AG921" s="202">
        <f t="shared" si="442"/>
        <v>7835.7170000000006</v>
      </c>
      <c r="AH921" s="202">
        <f t="shared" si="442"/>
        <v>0</v>
      </c>
      <c r="AI921" s="202">
        <f t="shared" si="442"/>
        <v>0</v>
      </c>
      <c r="AJ921" s="202">
        <f t="shared" si="442"/>
        <v>0</v>
      </c>
      <c r="AK921" s="190">
        <f t="shared" si="442"/>
        <v>169.93</v>
      </c>
      <c r="AL921" s="190">
        <f t="shared" si="442"/>
        <v>0</v>
      </c>
      <c r="AM921" s="190">
        <f t="shared" si="442"/>
        <v>0</v>
      </c>
      <c r="AN921" s="190">
        <f t="shared" si="442"/>
        <v>0</v>
      </c>
      <c r="AO921" s="190">
        <f t="shared" si="442"/>
        <v>0</v>
      </c>
      <c r="AP921" s="190">
        <f t="shared" si="442"/>
        <v>0</v>
      </c>
      <c r="AQ921" s="190">
        <f t="shared" si="442"/>
        <v>0</v>
      </c>
      <c r="AR921" s="190">
        <f t="shared" si="442"/>
        <v>0</v>
      </c>
      <c r="AS921" s="190">
        <f t="shared" si="442"/>
        <v>0</v>
      </c>
      <c r="AT921" s="190">
        <f t="shared" si="442"/>
        <v>0</v>
      </c>
      <c r="AU921" s="202">
        <f t="shared" si="442"/>
        <v>0</v>
      </c>
      <c r="AV921" s="302"/>
      <c r="AX921" s="1" t="s">
        <v>1087</v>
      </c>
    </row>
    <row r="922" spans="1:52" ht="18" customHeight="1">
      <c r="A922" s="630"/>
      <c r="B922" s="631"/>
      <c r="C922" s="631"/>
      <c r="D922" s="631"/>
      <c r="E922" s="632"/>
      <c r="F922" s="8"/>
      <c r="G922" s="8"/>
      <c r="H922" s="8"/>
      <c r="I922" s="8"/>
      <c r="J922" s="8"/>
      <c r="K922" s="8"/>
      <c r="L922" s="8"/>
      <c r="M922" s="8"/>
      <c r="N922" s="101">
        <f t="shared" si="441"/>
        <v>24.18074</v>
      </c>
      <c r="O922" s="101">
        <f t="shared" si="441"/>
        <v>32.372579999999999</v>
      </c>
      <c r="P922" s="101">
        <f t="shared" si="441"/>
        <v>30.313510000000001</v>
      </c>
      <c r="Q922" s="101">
        <f t="shared" si="441"/>
        <v>147.40925999999999</v>
      </c>
      <c r="R922" s="436">
        <f t="shared" si="441"/>
        <v>180875.31</v>
      </c>
      <c r="S922" s="101">
        <f t="shared" si="441"/>
        <v>110.313715</v>
      </c>
      <c r="T922" s="101">
        <f t="shared" si="441"/>
        <v>85.125534999999999</v>
      </c>
      <c r="U922" s="101">
        <f t="shared" si="441"/>
        <v>181305.02533999999</v>
      </c>
      <c r="V922" s="172" t="s">
        <v>8</v>
      </c>
      <c r="W922" s="190">
        <f t="shared" ref="W922:AU922" si="443">W901+W880+W867+W755+W658</f>
        <v>147409.25999999998</v>
      </c>
      <c r="X922" s="202">
        <f t="shared" si="443"/>
        <v>197.99299999999999</v>
      </c>
      <c r="Y922" s="202">
        <f t="shared" si="443"/>
        <v>197.99299999999999</v>
      </c>
      <c r="Z922" s="202">
        <f t="shared" si="443"/>
        <v>197.99299999999999</v>
      </c>
      <c r="AA922" s="202">
        <f t="shared" si="443"/>
        <v>197.99299999999999</v>
      </c>
      <c r="AB922" s="202">
        <f t="shared" si="443"/>
        <v>197.99299999999999</v>
      </c>
      <c r="AC922" s="202">
        <f t="shared" si="443"/>
        <v>197.99299999999999</v>
      </c>
      <c r="AD922" s="202">
        <f t="shared" si="443"/>
        <v>197.99299999999999</v>
      </c>
      <c r="AE922" s="202">
        <f t="shared" si="443"/>
        <v>197.99299999999999</v>
      </c>
      <c r="AF922" s="202">
        <f t="shared" si="443"/>
        <v>197.99299999999999</v>
      </c>
      <c r="AG922" s="202">
        <f t="shared" si="443"/>
        <v>332.99299999999999</v>
      </c>
      <c r="AH922" s="202">
        <f t="shared" si="443"/>
        <v>0</v>
      </c>
      <c r="AI922" s="202">
        <f t="shared" si="443"/>
        <v>0</v>
      </c>
      <c r="AJ922" s="202">
        <f t="shared" si="443"/>
        <v>0</v>
      </c>
      <c r="AK922" s="190">
        <f t="shared" si="443"/>
        <v>1138.73</v>
      </c>
      <c r="AL922" s="190">
        <f t="shared" si="443"/>
        <v>0</v>
      </c>
      <c r="AM922" s="190">
        <f t="shared" si="443"/>
        <v>0</v>
      </c>
      <c r="AN922" s="190">
        <f t="shared" si="443"/>
        <v>0</v>
      </c>
      <c r="AO922" s="190">
        <f t="shared" si="443"/>
        <v>0</v>
      </c>
      <c r="AP922" s="190">
        <f t="shared" si="443"/>
        <v>0</v>
      </c>
      <c r="AQ922" s="190">
        <f t="shared" si="443"/>
        <v>0</v>
      </c>
      <c r="AR922" s="190">
        <f t="shared" si="443"/>
        <v>0</v>
      </c>
      <c r="AS922" s="190">
        <f t="shared" si="443"/>
        <v>0</v>
      </c>
      <c r="AT922" s="190">
        <f t="shared" si="443"/>
        <v>0</v>
      </c>
      <c r="AU922" s="202">
        <f t="shared" si="443"/>
        <v>0</v>
      </c>
      <c r="AV922" s="302"/>
    </row>
    <row r="923" spans="1:52" ht="15.75" customHeight="1">
      <c r="A923" s="630"/>
      <c r="B923" s="631"/>
      <c r="C923" s="631"/>
      <c r="D923" s="631"/>
      <c r="E923" s="632"/>
      <c r="F923" s="8"/>
      <c r="G923" s="8"/>
      <c r="H923" s="8"/>
      <c r="I923" s="8"/>
      <c r="J923" s="8"/>
      <c r="K923" s="8"/>
      <c r="L923" s="8"/>
      <c r="M923" s="8"/>
      <c r="N923" s="101">
        <f t="shared" si="441"/>
        <v>0</v>
      </c>
      <c r="O923" s="101">
        <f t="shared" si="441"/>
        <v>0</v>
      </c>
      <c r="P923" s="101">
        <f t="shared" si="441"/>
        <v>0</v>
      </c>
      <c r="Q923" s="101">
        <f t="shared" si="441"/>
        <v>0</v>
      </c>
      <c r="R923" s="436">
        <f t="shared" si="441"/>
        <v>19252.04</v>
      </c>
      <c r="S923" s="101">
        <f t="shared" si="441"/>
        <v>33.78904</v>
      </c>
      <c r="T923" s="101">
        <f t="shared" si="441"/>
        <v>69.198890000000006</v>
      </c>
      <c r="U923" s="101">
        <f t="shared" si="441"/>
        <v>19355.02793</v>
      </c>
      <c r="V923" s="172" t="s">
        <v>50</v>
      </c>
      <c r="W923" s="190">
        <f t="shared" ref="W923:AU923" si="444">W902+W881+W868+W756+W659</f>
        <v>0</v>
      </c>
      <c r="X923" s="202">
        <f t="shared" si="444"/>
        <v>790.35</v>
      </c>
      <c r="Y923" s="202">
        <f t="shared" si="444"/>
        <v>87.25</v>
      </c>
      <c r="Z923" s="202">
        <f t="shared" si="444"/>
        <v>87.25</v>
      </c>
      <c r="AA923" s="202">
        <f t="shared" si="444"/>
        <v>87.25</v>
      </c>
      <c r="AB923" s="202">
        <f t="shared" si="444"/>
        <v>87.25</v>
      </c>
      <c r="AC923" s="202">
        <f t="shared" si="444"/>
        <v>87.25</v>
      </c>
      <c r="AD923" s="202">
        <f t="shared" si="444"/>
        <v>87.25</v>
      </c>
      <c r="AE923" s="202">
        <f t="shared" si="444"/>
        <v>87.25</v>
      </c>
      <c r="AF923" s="202">
        <f t="shared" si="444"/>
        <v>87.25</v>
      </c>
      <c r="AG923" s="202">
        <f t="shared" si="444"/>
        <v>790.35</v>
      </c>
      <c r="AH923" s="202">
        <f t="shared" si="444"/>
        <v>0</v>
      </c>
      <c r="AI923" s="202">
        <f t="shared" si="444"/>
        <v>0</v>
      </c>
      <c r="AJ923" s="202">
        <f t="shared" si="444"/>
        <v>0</v>
      </c>
      <c r="AK923" s="190">
        <f t="shared" si="444"/>
        <v>0</v>
      </c>
      <c r="AL923" s="190">
        <f t="shared" si="444"/>
        <v>0</v>
      </c>
      <c r="AM923" s="190">
        <f t="shared" si="444"/>
        <v>0</v>
      </c>
      <c r="AN923" s="190">
        <f t="shared" si="444"/>
        <v>0</v>
      </c>
      <c r="AO923" s="190">
        <f t="shared" si="444"/>
        <v>0</v>
      </c>
      <c r="AP923" s="190">
        <f t="shared" si="444"/>
        <v>0</v>
      </c>
      <c r="AQ923" s="190">
        <f t="shared" si="444"/>
        <v>0</v>
      </c>
      <c r="AR923" s="190">
        <f t="shared" si="444"/>
        <v>0</v>
      </c>
      <c r="AS923" s="190">
        <f t="shared" si="444"/>
        <v>0</v>
      </c>
      <c r="AT923" s="190">
        <f t="shared" si="444"/>
        <v>0</v>
      </c>
      <c r="AU923" s="202">
        <f t="shared" si="444"/>
        <v>0</v>
      </c>
      <c r="AV923" s="302"/>
    </row>
    <row r="924" spans="1:52">
      <c r="A924" s="630"/>
      <c r="B924" s="631"/>
      <c r="C924" s="631"/>
      <c r="D924" s="631"/>
      <c r="E924" s="632"/>
      <c r="F924" s="8"/>
      <c r="G924" s="8"/>
      <c r="H924" s="8"/>
      <c r="I924" s="8"/>
      <c r="J924" s="8"/>
      <c r="K924" s="8"/>
      <c r="L924" s="8"/>
      <c r="M924" s="8"/>
      <c r="N924" s="101">
        <f t="shared" si="441"/>
        <v>0</v>
      </c>
      <c r="O924" s="101">
        <f t="shared" si="441"/>
        <v>0</v>
      </c>
      <c r="P924" s="101">
        <f t="shared" si="441"/>
        <v>0</v>
      </c>
      <c r="Q924" s="101">
        <f t="shared" si="441"/>
        <v>0</v>
      </c>
      <c r="R924" s="436">
        <f t="shared" si="441"/>
        <v>0</v>
      </c>
      <c r="S924" s="101">
        <f t="shared" si="441"/>
        <v>0</v>
      </c>
      <c r="T924" s="101">
        <f t="shared" si="441"/>
        <v>0</v>
      </c>
      <c r="U924" s="101">
        <f t="shared" si="441"/>
        <v>0</v>
      </c>
      <c r="V924" s="172" t="s">
        <v>51</v>
      </c>
      <c r="W924" s="190">
        <f t="shared" ref="W924:AU924" si="445">W903+W882+W869+W757+W660</f>
        <v>0</v>
      </c>
      <c r="X924" s="202">
        <f t="shared" si="445"/>
        <v>0</v>
      </c>
      <c r="Y924" s="202">
        <f t="shared" si="445"/>
        <v>0</v>
      </c>
      <c r="Z924" s="202">
        <f t="shared" si="445"/>
        <v>0</v>
      </c>
      <c r="AA924" s="202">
        <f t="shared" si="445"/>
        <v>0</v>
      </c>
      <c r="AB924" s="202">
        <f t="shared" si="445"/>
        <v>0</v>
      </c>
      <c r="AC924" s="202">
        <f t="shared" si="445"/>
        <v>0</v>
      </c>
      <c r="AD924" s="202">
        <f t="shared" si="445"/>
        <v>0</v>
      </c>
      <c r="AE924" s="202">
        <f t="shared" si="445"/>
        <v>0</v>
      </c>
      <c r="AF924" s="202">
        <f t="shared" si="445"/>
        <v>0</v>
      </c>
      <c r="AG924" s="202">
        <f t="shared" si="445"/>
        <v>0</v>
      </c>
      <c r="AH924" s="202">
        <f t="shared" si="445"/>
        <v>0</v>
      </c>
      <c r="AI924" s="202">
        <f t="shared" si="445"/>
        <v>0</v>
      </c>
      <c r="AJ924" s="202">
        <f t="shared" si="445"/>
        <v>0</v>
      </c>
      <c r="AK924" s="190">
        <f t="shared" si="445"/>
        <v>0</v>
      </c>
      <c r="AL924" s="190">
        <f t="shared" si="445"/>
        <v>0</v>
      </c>
      <c r="AM924" s="190">
        <f t="shared" si="445"/>
        <v>0</v>
      </c>
      <c r="AN924" s="190">
        <f t="shared" si="445"/>
        <v>0</v>
      </c>
      <c r="AO924" s="190">
        <f t="shared" si="445"/>
        <v>0</v>
      </c>
      <c r="AP924" s="190">
        <f t="shared" si="445"/>
        <v>0</v>
      </c>
      <c r="AQ924" s="190">
        <f t="shared" si="445"/>
        <v>0</v>
      </c>
      <c r="AR924" s="190">
        <f t="shared" si="445"/>
        <v>0</v>
      </c>
      <c r="AS924" s="190">
        <f t="shared" si="445"/>
        <v>0</v>
      </c>
      <c r="AT924" s="190">
        <f t="shared" si="445"/>
        <v>0</v>
      </c>
      <c r="AU924" s="202">
        <f t="shared" si="445"/>
        <v>0</v>
      </c>
      <c r="AV924" s="302"/>
    </row>
    <row r="925" spans="1:52">
      <c r="A925" s="630"/>
      <c r="B925" s="631"/>
      <c r="C925" s="631"/>
      <c r="D925" s="631"/>
      <c r="E925" s="632"/>
      <c r="F925" s="8"/>
      <c r="G925" s="8"/>
      <c r="H925" s="8"/>
      <c r="I925" s="8"/>
      <c r="J925" s="8"/>
      <c r="K925" s="8"/>
      <c r="L925" s="8"/>
      <c r="M925" s="8"/>
      <c r="N925" s="101">
        <f t="shared" si="441"/>
        <v>1.6500999999999999</v>
      </c>
      <c r="O925" s="101">
        <f t="shared" si="441"/>
        <v>493.22707000000003</v>
      </c>
      <c r="P925" s="101">
        <f t="shared" si="441"/>
        <v>0</v>
      </c>
      <c r="Q925" s="101">
        <f t="shared" si="441"/>
        <v>0</v>
      </c>
      <c r="R925" s="436">
        <f t="shared" si="441"/>
        <v>4959</v>
      </c>
      <c r="S925" s="101">
        <f t="shared" si="441"/>
        <v>0</v>
      </c>
      <c r="T925" s="101">
        <f t="shared" si="441"/>
        <v>0</v>
      </c>
      <c r="U925" s="101">
        <f t="shared" si="441"/>
        <v>5453.8771699999998</v>
      </c>
      <c r="V925" s="172" t="s">
        <v>52</v>
      </c>
      <c r="W925" s="190">
        <f t="shared" ref="W925:AU925" si="446">W904+W883+W870+W758+W661</f>
        <v>0</v>
      </c>
      <c r="X925" s="202">
        <f t="shared" si="446"/>
        <v>0</v>
      </c>
      <c r="Y925" s="202">
        <f t="shared" si="446"/>
        <v>0</v>
      </c>
      <c r="Z925" s="202">
        <f t="shared" si="446"/>
        <v>0</v>
      </c>
      <c r="AA925" s="202">
        <f t="shared" si="446"/>
        <v>0</v>
      </c>
      <c r="AB925" s="202">
        <f t="shared" si="446"/>
        <v>0</v>
      </c>
      <c r="AC925" s="202">
        <f t="shared" si="446"/>
        <v>0</v>
      </c>
      <c r="AD925" s="202">
        <f t="shared" si="446"/>
        <v>0</v>
      </c>
      <c r="AE925" s="202">
        <f t="shared" si="446"/>
        <v>0</v>
      </c>
      <c r="AF925" s="202">
        <f t="shared" si="446"/>
        <v>0</v>
      </c>
      <c r="AG925" s="202">
        <f t="shared" si="446"/>
        <v>0</v>
      </c>
      <c r="AH925" s="202">
        <f t="shared" si="446"/>
        <v>0</v>
      </c>
      <c r="AI925" s="202">
        <f t="shared" si="446"/>
        <v>0</v>
      </c>
      <c r="AJ925" s="202">
        <f t="shared" si="446"/>
        <v>0</v>
      </c>
      <c r="AK925" s="190">
        <f t="shared" si="446"/>
        <v>0</v>
      </c>
      <c r="AL925" s="190">
        <f t="shared" si="446"/>
        <v>0</v>
      </c>
      <c r="AM925" s="190">
        <f t="shared" si="446"/>
        <v>0</v>
      </c>
      <c r="AN925" s="190">
        <f t="shared" si="446"/>
        <v>0</v>
      </c>
      <c r="AO925" s="190">
        <f t="shared" si="446"/>
        <v>0</v>
      </c>
      <c r="AP925" s="190">
        <f t="shared" si="446"/>
        <v>0</v>
      </c>
      <c r="AQ925" s="190">
        <f t="shared" si="446"/>
        <v>0</v>
      </c>
      <c r="AR925" s="190">
        <f t="shared" si="446"/>
        <v>0</v>
      </c>
      <c r="AS925" s="190">
        <f t="shared" si="446"/>
        <v>0</v>
      </c>
      <c r="AT925" s="190">
        <f t="shared" si="446"/>
        <v>0</v>
      </c>
      <c r="AU925" s="202">
        <f t="shared" si="446"/>
        <v>0</v>
      </c>
      <c r="AV925" s="302"/>
    </row>
    <row r="926" spans="1:52" s="95" customFormat="1">
      <c r="A926" s="633"/>
      <c r="B926" s="634"/>
      <c r="C926" s="634"/>
      <c r="D926" s="634"/>
      <c r="E926" s="635"/>
      <c r="F926" s="183"/>
      <c r="G926" s="183"/>
      <c r="H926" s="183"/>
      <c r="I926" s="183"/>
      <c r="J926" s="183"/>
      <c r="K926" s="183"/>
      <c r="L926" s="184">
        <f>L919+L905+L884+L871+L759+L662</f>
        <v>1810.1509999999998</v>
      </c>
      <c r="M926" s="184">
        <f>M919+M905+M884+M871+M759+M662</f>
        <v>105495.22188900001</v>
      </c>
      <c r="N926" s="184">
        <f>N905+N884+N871+N759+N662</f>
        <v>62.036451</v>
      </c>
      <c r="O926" s="184">
        <f>O905+O884+O871+O759+O662</f>
        <v>613.88002000000006</v>
      </c>
      <c r="P926" s="184">
        <f>P905+P884+P871+P759+P662</f>
        <v>80.239144890000006</v>
      </c>
      <c r="Q926" s="186">
        <f>SUM(Q921:Q925)</f>
        <v>292.84219899999999</v>
      </c>
      <c r="R926" s="433">
        <f>R905+R884+R871+R759+R662</f>
        <v>305461.136</v>
      </c>
      <c r="S926" s="185">
        <f>S905+S884+S871+S759+S662</f>
        <v>152.10423</v>
      </c>
      <c r="T926" s="185">
        <f>T905+T884+T871+T759+T662</f>
        <v>162.32590000000002</v>
      </c>
      <c r="U926" s="185">
        <f>U905+U884+U871+U759+U662</f>
        <v>306824.56394488999</v>
      </c>
      <c r="V926" s="340" t="s">
        <v>11</v>
      </c>
      <c r="W926" s="341">
        <f>SUM(W921:W925)</f>
        <v>292842.49699999997</v>
      </c>
      <c r="X926" s="421">
        <f>SUM(X921:X925)</f>
        <v>8766.5600000000013</v>
      </c>
      <c r="Y926" s="421">
        <f t="shared" ref="Y926:AU926" si="447">SUM(Y921:Y925)</f>
        <v>3263.46</v>
      </c>
      <c r="Z926" s="421">
        <f t="shared" si="447"/>
        <v>3263.46</v>
      </c>
      <c r="AA926" s="421">
        <f t="shared" si="447"/>
        <v>3263.46</v>
      </c>
      <c r="AB926" s="421">
        <f t="shared" si="447"/>
        <v>3263.46</v>
      </c>
      <c r="AC926" s="421">
        <f t="shared" si="447"/>
        <v>3263.46</v>
      </c>
      <c r="AD926" s="421">
        <f t="shared" si="447"/>
        <v>3263.46</v>
      </c>
      <c r="AE926" s="421">
        <f t="shared" si="447"/>
        <v>3263.46</v>
      </c>
      <c r="AF926" s="421">
        <f t="shared" si="447"/>
        <v>3294.96</v>
      </c>
      <c r="AG926" s="421">
        <f t="shared" si="447"/>
        <v>8959.0600000000013</v>
      </c>
      <c r="AH926" s="201">
        <f t="shared" si="447"/>
        <v>0</v>
      </c>
      <c r="AI926" s="201">
        <f t="shared" si="447"/>
        <v>0</v>
      </c>
      <c r="AJ926" s="201">
        <f t="shared" si="447"/>
        <v>0</v>
      </c>
      <c r="AK926" s="200">
        <f t="shared" si="447"/>
        <v>1308.6600000000001</v>
      </c>
      <c r="AL926" s="200">
        <f>AL862</f>
        <v>251949.81492</v>
      </c>
      <c r="AM926" s="200">
        <f t="shared" si="447"/>
        <v>0</v>
      </c>
      <c r="AN926" s="200">
        <f t="shared" si="447"/>
        <v>0</v>
      </c>
      <c r="AO926" s="200">
        <f t="shared" si="447"/>
        <v>0</v>
      </c>
      <c r="AP926" s="200">
        <f t="shared" si="447"/>
        <v>0</v>
      </c>
      <c r="AQ926" s="200">
        <f t="shared" si="447"/>
        <v>0</v>
      </c>
      <c r="AR926" s="200">
        <f t="shared" si="447"/>
        <v>0</v>
      </c>
      <c r="AS926" s="200">
        <f t="shared" si="447"/>
        <v>0</v>
      </c>
      <c r="AT926" s="200">
        <f t="shared" si="447"/>
        <v>0</v>
      </c>
      <c r="AU926" s="201">
        <f t="shared" si="447"/>
        <v>0</v>
      </c>
      <c r="AV926" s="332"/>
      <c r="AX926" s="399">
        <f>X926-8475.308</f>
        <v>291.25200000000041</v>
      </c>
      <c r="AY926" s="400">
        <f>7510.39-7484.388</f>
        <v>26.002000000000407</v>
      </c>
      <c r="AZ926" s="400"/>
    </row>
    <row r="927" spans="1:52" ht="15.75" customHeight="1">
      <c r="B927" s="641" t="s">
        <v>922</v>
      </c>
      <c r="C927" s="642"/>
      <c r="D927" s="642"/>
      <c r="E927" s="642"/>
      <c r="F927" s="642"/>
      <c r="G927" s="642"/>
      <c r="H927" s="642"/>
      <c r="I927" s="642"/>
      <c r="J927" s="642"/>
      <c r="K927" s="642"/>
      <c r="L927" s="642"/>
      <c r="M927" s="643"/>
      <c r="N927" s="98"/>
      <c r="O927" s="98"/>
      <c r="P927" s="98"/>
      <c r="Q927" s="98"/>
      <c r="R927" s="435"/>
      <c r="S927" s="98"/>
      <c r="T927" s="98"/>
      <c r="U927" s="99"/>
      <c r="V927" s="173"/>
      <c r="W927" s="190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188"/>
      <c r="AI927" s="188"/>
      <c r="AJ927" s="188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  <c r="AU927" s="188"/>
      <c r="AV927" s="302"/>
      <c r="AX927" s="234"/>
      <c r="AY927" s="234"/>
      <c r="AZ927" s="234"/>
    </row>
    <row r="928" spans="1:52" ht="15.75" customHeight="1">
      <c r="A928" s="627"/>
      <c r="B928" s="628"/>
      <c r="C928" s="628"/>
      <c r="D928" s="628"/>
      <c r="E928" s="629"/>
      <c r="F928" s="8"/>
      <c r="G928" s="8"/>
      <c r="H928" s="8"/>
      <c r="I928" s="8"/>
      <c r="J928" s="8"/>
      <c r="K928" s="8"/>
      <c r="L928" s="8"/>
      <c r="M928" s="8"/>
      <c r="N928" s="101">
        <f t="shared" ref="N928:P930" si="448">N909+N886+N874+N761+N664</f>
        <v>0</v>
      </c>
      <c r="O928" s="101">
        <f t="shared" si="448"/>
        <v>0</v>
      </c>
      <c r="P928" s="101">
        <f t="shared" si="448"/>
        <v>0</v>
      </c>
      <c r="Q928" s="101">
        <f>Q921+Q524</f>
        <v>197.727419</v>
      </c>
      <c r="R928" s="202">
        <f t="shared" ref="R928" si="449">R921+R524</f>
        <v>156761.28600000002</v>
      </c>
      <c r="S928" s="101">
        <f t="shared" ref="R928:U930" si="450">S909+S886+S874+S761+S664</f>
        <v>0</v>
      </c>
      <c r="T928" s="101">
        <f t="shared" si="450"/>
        <v>0</v>
      </c>
      <c r="U928" s="101">
        <f t="shared" si="450"/>
        <v>0</v>
      </c>
      <c r="V928" s="172" t="s">
        <v>3</v>
      </c>
      <c r="W928" s="190">
        <f t="shared" ref="W928:AU928" si="451">W921+W524</f>
        <v>197727.717</v>
      </c>
      <c r="X928" s="202">
        <f t="shared" ca="1" si="451"/>
        <v>23748.164000000001</v>
      </c>
      <c r="Y928" s="202">
        <f t="shared" ca="1" si="451"/>
        <v>12979.475</v>
      </c>
      <c r="Z928" s="202">
        <f t="shared" ca="1" si="451"/>
        <v>12979.475</v>
      </c>
      <c r="AA928" s="202">
        <f t="shared" ca="1" si="451"/>
        <v>12979.475</v>
      </c>
      <c r="AB928" s="202">
        <f t="shared" ca="1" si="451"/>
        <v>12979.475</v>
      </c>
      <c r="AC928" s="202">
        <f t="shared" ca="1" si="451"/>
        <v>12979.475</v>
      </c>
      <c r="AD928" s="202">
        <f t="shared" ca="1" si="451"/>
        <v>12979.475</v>
      </c>
      <c r="AE928" s="202">
        <f t="shared" ca="1" si="451"/>
        <v>13004.174999999999</v>
      </c>
      <c r="AF928" s="202">
        <f t="shared" ca="1" si="451"/>
        <v>13335.300009999999</v>
      </c>
      <c r="AG928" s="202">
        <f t="shared" ca="1" si="451"/>
        <v>20984.948</v>
      </c>
      <c r="AH928" s="202">
        <f t="shared" si="451"/>
        <v>870.53</v>
      </c>
      <c r="AI928" s="202">
        <f t="shared" si="451"/>
        <v>870.53</v>
      </c>
      <c r="AJ928" s="202">
        <f t="shared" si="451"/>
        <v>870.53</v>
      </c>
      <c r="AK928" s="190">
        <f t="shared" si="451"/>
        <v>7842.6215599999996</v>
      </c>
      <c r="AL928" s="190">
        <f t="shared" si="451"/>
        <v>0</v>
      </c>
      <c r="AM928" s="190">
        <f t="shared" si="451"/>
        <v>0</v>
      </c>
      <c r="AN928" s="190">
        <f t="shared" si="451"/>
        <v>0</v>
      </c>
      <c r="AO928" s="190">
        <f t="shared" si="451"/>
        <v>0</v>
      </c>
      <c r="AP928" s="190">
        <f t="shared" si="451"/>
        <v>0</v>
      </c>
      <c r="AQ928" s="190">
        <f t="shared" si="451"/>
        <v>0</v>
      </c>
      <c r="AR928" s="190">
        <f t="shared" si="451"/>
        <v>0</v>
      </c>
      <c r="AS928" s="190">
        <f t="shared" si="451"/>
        <v>0</v>
      </c>
      <c r="AT928" s="190">
        <f t="shared" si="451"/>
        <v>0</v>
      </c>
      <c r="AU928" s="202">
        <f t="shared" si="451"/>
        <v>0</v>
      </c>
      <c r="AV928" s="302"/>
    </row>
    <row r="929" spans="1:49" ht="15.75" customHeight="1">
      <c r="A929" s="630"/>
      <c r="B929" s="631"/>
      <c r="C929" s="631"/>
      <c r="D929" s="631"/>
      <c r="E929" s="632"/>
      <c r="F929" s="8"/>
      <c r="G929" s="8"/>
      <c r="H929" s="8"/>
      <c r="I929" s="8"/>
      <c r="J929" s="8"/>
      <c r="K929" s="8"/>
      <c r="L929" s="8"/>
      <c r="M929" s="8"/>
      <c r="N929" s="101">
        <f t="shared" si="448"/>
        <v>0</v>
      </c>
      <c r="O929" s="101">
        <f t="shared" si="448"/>
        <v>0</v>
      </c>
      <c r="P929" s="101">
        <f t="shared" si="448"/>
        <v>0</v>
      </c>
      <c r="Q929" s="101">
        <f>Q922+Q525</f>
        <v>319.62515999999999</v>
      </c>
      <c r="R929" s="202">
        <f t="shared" ref="R929" si="452">R922+R525</f>
        <v>445040.31</v>
      </c>
      <c r="S929" s="101">
        <f t="shared" si="450"/>
        <v>0</v>
      </c>
      <c r="T929" s="101">
        <f t="shared" si="450"/>
        <v>0</v>
      </c>
      <c r="U929" s="101">
        <f t="shared" si="450"/>
        <v>0</v>
      </c>
      <c r="V929" s="172" t="s">
        <v>8</v>
      </c>
      <c r="W929" s="190">
        <f t="shared" ref="W929:AU929" si="453">W922+W525</f>
        <v>319725.15999999997</v>
      </c>
      <c r="X929" s="202">
        <f t="shared" ca="1" si="453"/>
        <v>54159.988000000005</v>
      </c>
      <c r="Y929" s="202" t="e">
        <f t="shared" ca="1" si="453"/>
        <v>#REF!</v>
      </c>
      <c r="Z929" s="202" t="e">
        <f t="shared" ca="1" si="453"/>
        <v>#REF!</v>
      </c>
      <c r="AA929" s="202" t="e">
        <f t="shared" ca="1" si="453"/>
        <v>#REF!</v>
      </c>
      <c r="AB929" s="202" t="e">
        <f t="shared" ca="1" si="453"/>
        <v>#REF!</v>
      </c>
      <c r="AC929" s="202" t="e">
        <f t="shared" ca="1" si="453"/>
        <v>#REF!</v>
      </c>
      <c r="AD929" s="202" t="e">
        <f t="shared" ca="1" si="453"/>
        <v>#REF!</v>
      </c>
      <c r="AE929" s="202" t="e">
        <f t="shared" ca="1" si="453"/>
        <v>#REF!</v>
      </c>
      <c r="AF929" s="202" t="e">
        <f t="shared" ca="1" si="453"/>
        <v>#REF!</v>
      </c>
      <c r="AG929" s="202">
        <f t="shared" ca="1" si="453"/>
        <v>3242.4010000000003</v>
      </c>
      <c r="AH929" s="202" t="e">
        <f t="shared" si="453"/>
        <v>#REF!</v>
      </c>
      <c r="AI929" s="202" t="e">
        <f t="shared" si="453"/>
        <v>#REF!</v>
      </c>
      <c r="AJ929" s="202" t="e">
        <f t="shared" si="453"/>
        <v>#REF!</v>
      </c>
      <c r="AK929" s="190" t="e">
        <f t="shared" si="453"/>
        <v>#REF!</v>
      </c>
      <c r="AL929" s="190" t="e">
        <f t="shared" si="453"/>
        <v>#REF!</v>
      </c>
      <c r="AM929" s="190" t="e">
        <f t="shared" si="453"/>
        <v>#REF!</v>
      </c>
      <c r="AN929" s="190" t="e">
        <f t="shared" si="453"/>
        <v>#REF!</v>
      </c>
      <c r="AO929" s="190" t="e">
        <f t="shared" si="453"/>
        <v>#REF!</v>
      </c>
      <c r="AP929" s="190" t="e">
        <f t="shared" si="453"/>
        <v>#REF!</v>
      </c>
      <c r="AQ929" s="190">
        <f t="shared" si="453"/>
        <v>0</v>
      </c>
      <c r="AR929" s="190">
        <f t="shared" si="453"/>
        <v>0</v>
      </c>
      <c r="AS929" s="190">
        <f t="shared" si="453"/>
        <v>0</v>
      </c>
      <c r="AT929" s="190">
        <f t="shared" si="453"/>
        <v>0</v>
      </c>
      <c r="AU929" s="202">
        <f t="shared" si="453"/>
        <v>0</v>
      </c>
      <c r="AV929" s="302"/>
    </row>
    <row r="930" spans="1:49" ht="15.75" customHeight="1">
      <c r="A930" s="630"/>
      <c r="B930" s="631"/>
      <c r="C930" s="631"/>
      <c r="D930" s="631"/>
      <c r="E930" s="632"/>
      <c r="F930" s="8"/>
      <c r="G930" s="8"/>
      <c r="H930" s="8"/>
      <c r="I930" s="8"/>
      <c r="J930" s="8"/>
      <c r="K930" s="8"/>
      <c r="L930" s="8"/>
      <c r="M930" s="8"/>
      <c r="N930" s="101">
        <f t="shared" si="448"/>
        <v>0</v>
      </c>
      <c r="O930" s="101">
        <f t="shared" si="448"/>
        <v>5.3708400000000003</v>
      </c>
      <c r="P930" s="101">
        <f t="shared" si="448"/>
        <v>0.19353999999999999</v>
      </c>
      <c r="Q930" s="101">
        <f>Q923+Q526</f>
        <v>0</v>
      </c>
      <c r="R930" s="202">
        <f t="shared" ref="R930" si="454">R923+R526</f>
        <v>93170.040000000008</v>
      </c>
      <c r="S930" s="101">
        <f t="shared" si="450"/>
        <v>0</v>
      </c>
      <c r="T930" s="101">
        <f t="shared" si="450"/>
        <v>0</v>
      </c>
      <c r="U930" s="101">
        <f t="shared" si="450"/>
        <v>84.120950000000008</v>
      </c>
      <c r="V930" s="172" t="s">
        <v>50</v>
      </c>
      <c r="W930" s="190">
        <f t="shared" ref="W930:AU930" si="455">W923+W526</f>
        <v>0</v>
      </c>
      <c r="X930" s="202">
        <f t="shared" ca="1" si="455"/>
        <v>790.35</v>
      </c>
      <c r="Y930" s="202">
        <f t="shared" ca="1" si="455"/>
        <v>87.25</v>
      </c>
      <c r="Z930" s="202">
        <f t="shared" ca="1" si="455"/>
        <v>87.25</v>
      </c>
      <c r="AA930" s="202">
        <f t="shared" ca="1" si="455"/>
        <v>87.25</v>
      </c>
      <c r="AB930" s="202">
        <f t="shared" ca="1" si="455"/>
        <v>87.25</v>
      </c>
      <c r="AC930" s="202">
        <f t="shared" ca="1" si="455"/>
        <v>87.25</v>
      </c>
      <c r="AD930" s="202">
        <f t="shared" ca="1" si="455"/>
        <v>87.25</v>
      </c>
      <c r="AE930" s="202">
        <f t="shared" ca="1" si="455"/>
        <v>87.25</v>
      </c>
      <c r="AF930" s="202">
        <f t="shared" ca="1" si="455"/>
        <v>87.25</v>
      </c>
      <c r="AG930" s="202">
        <f t="shared" ca="1" si="455"/>
        <v>790.35</v>
      </c>
      <c r="AH930" s="202">
        <f t="shared" si="455"/>
        <v>0</v>
      </c>
      <c r="AI930" s="202">
        <f t="shared" si="455"/>
        <v>0</v>
      </c>
      <c r="AJ930" s="202">
        <f t="shared" si="455"/>
        <v>0</v>
      </c>
      <c r="AK930" s="190">
        <f t="shared" si="455"/>
        <v>0</v>
      </c>
      <c r="AL930" s="190">
        <f t="shared" si="455"/>
        <v>0</v>
      </c>
      <c r="AM930" s="190">
        <f t="shared" si="455"/>
        <v>0</v>
      </c>
      <c r="AN930" s="190">
        <f t="shared" si="455"/>
        <v>0</v>
      </c>
      <c r="AO930" s="190">
        <f t="shared" si="455"/>
        <v>0</v>
      </c>
      <c r="AP930" s="190">
        <f t="shared" si="455"/>
        <v>0</v>
      </c>
      <c r="AQ930" s="190">
        <f t="shared" si="455"/>
        <v>0</v>
      </c>
      <c r="AR930" s="190">
        <f t="shared" si="455"/>
        <v>0</v>
      </c>
      <c r="AS930" s="190">
        <f t="shared" si="455"/>
        <v>0</v>
      </c>
      <c r="AT930" s="190">
        <f t="shared" si="455"/>
        <v>0</v>
      </c>
      <c r="AU930" s="202">
        <f t="shared" si="455"/>
        <v>0</v>
      </c>
      <c r="AV930" s="302"/>
    </row>
    <row r="931" spans="1:49">
      <c r="A931" s="630"/>
      <c r="B931" s="631"/>
      <c r="C931" s="631"/>
      <c r="D931" s="631"/>
      <c r="E931" s="632"/>
      <c r="F931" s="8"/>
      <c r="G931" s="8"/>
      <c r="H931" s="8"/>
      <c r="I931" s="8"/>
      <c r="J931" s="8"/>
      <c r="K931" s="8"/>
      <c r="L931" s="8"/>
      <c r="M931" s="8"/>
      <c r="N931" s="101">
        <f t="shared" ref="N931:P933" si="456">N912+N889+N877+N764+N668</f>
        <v>0</v>
      </c>
      <c r="O931" s="101">
        <f t="shared" si="456"/>
        <v>0</v>
      </c>
      <c r="P931" s="101">
        <f t="shared" si="456"/>
        <v>0</v>
      </c>
      <c r="Q931" s="101">
        <f>Q924+Q527</f>
        <v>0</v>
      </c>
      <c r="R931" s="202">
        <f t="shared" ref="R931" si="457">R924+R527</f>
        <v>0</v>
      </c>
      <c r="S931" s="101">
        <f t="shared" ref="R931:U933" si="458">S912+S889+S877+S764+S668</f>
        <v>0</v>
      </c>
      <c r="T931" s="101">
        <f t="shared" si="458"/>
        <v>0</v>
      </c>
      <c r="U931" s="101">
        <f t="shared" si="458"/>
        <v>0</v>
      </c>
      <c r="V931" s="172" t="s">
        <v>51</v>
      </c>
      <c r="W931" s="190">
        <f t="shared" ref="W931:AU931" si="459">W924+W527</f>
        <v>0</v>
      </c>
      <c r="X931" s="202">
        <f t="shared" ca="1" si="459"/>
        <v>0</v>
      </c>
      <c r="Y931" s="202">
        <f t="shared" ca="1" si="459"/>
        <v>0</v>
      </c>
      <c r="Z931" s="202">
        <f t="shared" ca="1" si="459"/>
        <v>0</v>
      </c>
      <c r="AA931" s="202">
        <f t="shared" ca="1" si="459"/>
        <v>0</v>
      </c>
      <c r="AB931" s="202">
        <f t="shared" ca="1" si="459"/>
        <v>0</v>
      </c>
      <c r="AC931" s="202">
        <f t="shared" ca="1" si="459"/>
        <v>0</v>
      </c>
      <c r="AD931" s="202">
        <f t="shared" ca="1" si="459"/>
        <v>0</v>
      </c>
      <c r="AE931" s="202">
        <f t="shared" ca="1" si="459"/>
        <v>0</v>
      </c>
      <c r="AF931" s="202">
        <f t="shared" ca="1" si="459"/>
        <v>0</v>
      </c>
      <c r="AG931" s="202">
        <f t="shared" ca="1" si="459"/>
        <v>0</v>
      </c>
      <c r="AH931" s="202">
        <f t="shared" si="459"/>
        <v>0</v>
      </c>
      <c r="AI931" s="202">
        <f t="shared" si="459"/>
        <v>0</v>
      </c>
      <c r="AJ931" s="202">
        <f t="shared" si="459"/>
        <v>0</v>
      </c>
      <c r="AK931" s="190">
        <f t="shared" si="459"/>
        <v>0</v>
      </c>
      <c r="AL931" s="190">
        <f t="shared" si="459"/>
        <v>0</v>
      </c>
      <c r="AM931" s="190">
        <f t="shared" si="459"/>
        <v>0</v>
      </c>
      <c r="AN931" s="190">
        <f t="shared" si="459"/>
        <v>0</v>
      </c>
      <c r="AO931" s="190">
        <f t="shared" si="459"/>
        <v>0</v>
      </c>
      <c r="AP931" s="190">
        <f t="shared" si="459"/>
        <v>0</v>
      </c>
      <c r="AQ931" s="190">
        <f t="shared" si="459"/>
        <v>0</v>
      </c>
      <c r="AR931" s="190">
        <f t="shared" si="459"/>
        <v>0</v>
      </c>
      <c r="AS931" s="190">
        <f t="shared" si="459"/>
        <v>0</v>
      </c>
      <c r="AT931" s="190">
        <f t="shared" si="459"/>
        <v>0</v>
      </c>
      <c r="AU931" s="202">
        <f t="shared" si="459"/>
        <v>0</v>
      </c>
      <c r="AV931" s="302"/>
    </row>
    <row r="932" spans="1:49">
      <c r="A932" s="630"/>
      <c r="B932" s="631"/>
      <c r="C932" s="631"/>
      <c r="D932" s="631"/>
      <c r="E932" s="632"/>
      <c r="F932" s="8"/>
      <c r="G932" s="8"/>
      <c r="H932" s="8"/>
      <c r="I932" s="8"/>
      <c r="J932" s="8"/>
      <c r="K932" s="8"/>
      <c r="L932" s="8"/>
      <c r="M932" s="8"/>
      <c r="N932" s="101">
        <f t="shared" si="456"/>
        <v>0</v>
      </c>
      <c r="O932" s="101">
        <f t="shared" si="456"/>
        <v>0</v>
      </c>
      <c r="P932" s="101">
        <f t="shared" si="456"/>
        <v>0</v>
      </c>
      <c r="Q932" s="101">
        <f>Q925+Q528</f>
        <v>2.23428</v>
      </c>
      <c r="R932" s="202">
        <f t="shared" ref="R932" si="460">R925+R528</f>
        <v>431769</v>
      </c>
      <c r="S932" s="101">
        <f t="shared" si="458"/>
        <v>0</v>
      </c>
      <c r="T932" s="101">
        <f t="shared" si="458"/>
        <v>0</v>
      </c>
      <c r="U932" s="101">
        <f t="shared" si="458"/>
        <v>0</v>
      </c>
      <c r="V932" s="172" t="s">
        <v>52</v>
      </c>
      <c r="W932" s="190">
        <f t="shared" ref="W932:AU932" si="461">W925+W528</f>
        <v>2234.2800000000002</v>
      </c>
      <c r="X932" s="202">
        <f t="shared" ca="1" si="461"/>
        <v>11.55</v>
      </c>
      <c r="Y932" s="202">
        <f t="shared" ca="1" si="461"/>
        <v>0</v>
      </c>
      <c r="Z932" s="202">
        <f t="shared" ca="1" si="461"/>
        <v>0</v>
      </c>
      <c r="AA932" s="202">
        <f t="shared" ca="1" si="461"/>
        <v>0</v>
      </c>
      <c r="AB932" s="202">
        <f t="shared" ca="1" si="461"/>
        <v>0</v>
      </c>
      <c r="AC932" s="202">
        <f t="shared" ca="1" si="461"/>
        <v>0</v>
      </c>
      <c r="AD932" s="202">
        <f t="shared" ca="1" si="461"/>
        <v>0</v>
      </c>
      <c r="AE932" s="202">
        <f t="shared" ca="1" si="461"/>
        <v>0</v>
      </c>
      <c r="AF932" s="202">
        <f t="shared" ca="1" si="461"/>
        <v>0</v>
      </c>
      <c r="AG932" s="202">
        <f t="shared" ca="1" si="461"/>
        <v>0</v>
      </c>
      <c r="AH932" s="202">
        <f t="shared" si="461"/>
        <v>0</v>
      </c>
      <c r="AI932" s="202">
        <f t="shared" si="461"/>
        <v>0</v>
      </c>
      <c r="AJ932" s="202">
        <f t="shared" si="461"/>
        <v>0</v>
      </c>
      <c r="AK932" s="190">
        <f t="shared" si="461"/>
        <v>11.5</v>
      </c>
      <c r="AL932" s="190">
        <f t="shared" si="461"/>
        <v>0</v>
      </c>
      <c r="AM932" s="190">
        <f t="shared" si="461"/>
        <v>0</v>
      </c>
      <c r="AN932" s="190">
        <f t="shared" si="461"/>
        <v>0</v>
      </c>
      <c r="AO932" s="190">
        <f t="shared" si="461"/>
        <v>0</v>
      </c>
      <c r="AP932" s="190">
        <f t="shared" si="461"/>
        <v>0</v>
      </c>
      <c r="AQ932" s="190">
        <f t="shared" si="461"/>
        <v>0</v>
      </c>
      <c r="AR932" s="190">
        <f t="shared" si="461"/>
        <v>0</v>
      </c>
      <c r="AS932" s="190">
        <f t="shared" si="461"/>
        <v>0</v>
      </c>
      <c r="AT932" s="190">
        <f t="shared" si="461"/>
        <v>0</v>
      </c>
      <c r="AU932" s="202">
        <f t="shared" si="461"/>
        <v>0</v>
      </c>
      <c r="AV932" s="302"/>
    </row>
    <row r="933" spans="1:49" s="95" customFormat="1">
      <c r="A933" s="633"/>
      <c r="B933" s="634"/>
      <c r="C933" s="634"/>
      <c r="D933" s="634"/>
      <c r="E933" s="635"/>
      <c r="F933" s="183"/>
      <c r="G933" s="183"/>
      <c r="H933" s="183"/>
      <c r="I933" s="183"/>
      <c r="J933" s="183"/>
      <c r="K933" s="183"/>
      <c r="L933" s="184">
        <f>L926+L914+L891+L879+L766+L670</f>
        <v>1811.4319999999998</v>
      </c>
      <c r="M933" s="184">
        <f>M926+M914+M891+M879+M766+M670</f>
        <v>106398.93580600001</v>
      </c>
      <c r="N933" s="184">
        <f t="shared" si="456"/>
        <v>0</v>
      </c>
      <c r="O933" s="184">
        <f t="shared" si="456"/>
        <v>0</v>
      </c>
      <c r="P933" s="184">
        <f t="shared" si="456"/>
        <v>0</v>
      </c>
      <c r="Q933" s="186">
        <f>SUM(Q928:Q932)</f>
        <v>519.586859</v>
      </c>
      <c r="R933" s="433">
        <f>R926+R530</f>
        <v>1126740.6359999999</v>
      </c>
      <c r="S933" s="185">
        <f t="shared" si="458"/>
        <v>0</v>
      </c>
      <c r="T933" s="185">
        <f t="shared" si="458"/>
        <v>0</v>
      </c>
      <c r="U933" s="185">
        <f t="shared" si="458"/>
        <v>903.71391700000004</v>
      </c>
      <c r="V933" s="342" t="s">
        <v>11</v>
      </c>
      <c r="W933" s="343">
        <f>SUM(W928:W932)</f>
        <v>519687.15700000001</v>
      </c>
      <c r="X933" s="422">
        <f t="shared" ref="X933:AU933" ca="1" si="462">SUM(X928:X932)</f>
        <v>78710.052000000011</v>
      </c>
      <c r="Y933" s="422" t="e">
        <f t="shared" ca="1" si="462"/>
        <v>#REF!</v>
      </c>
      <c r="Z933" s="422" t="e">
        <f t="shared" ca="1" si="462"/>
        <v>#REF!</v>
      </c>
      <c r="AA933" s="422" t="e">
        <f t="shared" ca="1" si="462"/>
        <v>#REF!</v>
      </c>
      <c r="AB933" s="422" t="e">
        <f t="shared" ca="1" si="462"/>
        <v>#REF!</v>
      </c>
      <c r="AC933" s="422" t="e">
        <f t="shared" ca="1" si="462"/>
        <v>#REF!</v>
      </c>
      <c r="AD933" s="422" t="e">
        <f t="shared" ca="1" si="462"/>
        <v>#REF!</v>
      </c>
      <c r="AE933" s="422" t="e">
        <f t="shared" ca="1" si="462"/>
        <v>#REF!</v>
      </c>
      <c r="AF933" s="422" t="e">
        <f t="shared" ca="1" si="462"/>
        <v>#REF!</v>
      </c>
      <c r="AG933" s="422">
        <f t="shared" ca="1" si="462"/>
        <v>25017.699000000001</v>
      </c>
      <c r="AH933" s="201" t="e">
        <f t="shared" si="462"/>
        <v>#REF!</v>
      </c>
      <c r="AI933" s="201" t="e">
        <f t="shared" si="462"/>
        <v>#REF!</v>
      </c>
      <c r="AJ933" s="201" t="e">
        <f t="shared" si="462"/>
        <v>#REF!</v>
      </c>
      <c r="AK933" s="200" t="e">
        <f t="shared" si="462"/>
        <v>#REF!</v>
      </c>
      <c r="AL933" s="200" t="e">
        <f>AL926+AL530</f>
        <v>#REF!</v>
      </c>
      <c r="AM933" s="200" t="e">
        <f t="shared" si="462"/>
        <v>#REF!</v>
      </c>
      <c r="AN933" s="200" t="e">
        <f t="shared" si="462"/>
        <v>#REF!</v>
      </c>
      <c r="AO933" s="200" t="e">
        <f t="shared" si="462"/>
        <v>#REF!</v>
      </c>
      <c r="AP933" s="200" t="e">
        <f t="shared" si="462"/>
        <v>#REF!</v>
      </c>
      <c r="AQ933" s="200">
        <f t="shared" si="462"/>
        <v>0</v>
      </c>
      <c r="AR933" s="200">
        <f t="shared" si="462"/>
        <v>0</v>
      </c>
      <c r="AS933" s="200">
        <f t="shared" si="462"/>
        <v>0</v>
      </c>
      <c r="AT933" s="200">
        <f t="shared" si="462"/>
        <v>0</v>
      </c>
      <c r="AU933" s="201">
        <f t="shared" si="462"/>
        <v>0</v>
      </c>
      <c r="AV933" s="332"/>
    </row>
    <row r="937" spans="1:49" s="195" customFormat="1">
      <c r="A937" s="1"/>
      <c r="B937" s="1"/>
      <c r="C937" s="90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346"/>
      <c r="S937" s="1"/>
      <c r="T937" s="1"/>
      <c r="U937" s="1"/>
      <c r="V937" s="1"/>
      <c r="X937" s="209"/>
      <c r="AH937" s="196"/>
      <c r="AI937" s="196"/>
      <c r="AJ937" s="196"/>
      <c r="AU937" s="196"/>
      <c r="AV937" s="326"/>
      <c r="AW937" s="1"/>
    </row>
    <row r="938" spans="1:49" s="195" customFormat="1">
      <c r="A938" s="1"/>
      <c r="B938" s="1"/>
      <c r="C938" s="90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346"/>
      <c r="S938" s="1"/>
      <c r="T938" s="1"/>
      <c r="U938" s="1"/>
      <c r="V938" s="1"/>
      <c r="X938" s="210"/>
      <c r="AH938" s="196"/>
      <c r="AI938" s="196"/>
      <c r="AJ938" s="196"/>
      <c r="AU938" s="196"/>
      <c r="AV938" s="326"/>
      <c r="AW938" s="1"/>
    </row>
    <row r="939" spans="1:49" s="195" customFormat="1">
      <c r="A939" s="1"/>
      <c r="B939" s="1"/>
      <c r="C939" s="90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346"/>
      <c r="S939" s="1"/>
      <c r="T939" s="1"/>
      <c r="U939" s="1"/>
      <c r="V939" s="1"/>
      <c r="X939" s="209"/>
      <c r="AH939" s="196"/>
      <c r="AI939" s="196"/>
      <c r="AJ939" s="196"/>
      <c r="AU939" s="196"/>
      <c r="AV939" s="326"/>
      <c r="AW939" s="1"/>
    </row>
    <row r="940" spans="1:49" s="195" customFormat="1">
      <c r="A940" s="1"/>
      <c r="B940" s="1"/>
      <c r="C940" s="90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346"/>
      <c r="S940" s="1"/>
      <c r="T940" s="1"/>
      <c r="U940" s="1"/>
      <c r="V940" s="1"/>
      <c r="X940" s="209"/>
      <c r="AH940" s="196"/>
      <c r="AI940" s="196"/>
      <c r="AJ940" s="196"/>
      <c r="AU940" s="196"/>
      <c r="AV940" s="326"/>
      <c r="AW940" s="1"/>
    </row>
    <row r="941" spans="1:49" s="195" customFormat="1">
      <c r="A941" s="1"/>
      <c r="B941" s="1"/>
      <c r="C941" s="90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346"/>
      <c r="S941" s="1"/>
      <c r="T941" s="1"/>
      <c r="U941" s="1"/>
      <c r="V941" s="1"/>
      <c r="X941" s="210"/>
      <c r="AH941" s="196"/>
      <c r="AI941" s="196"/>
      <c r="AJ941" s="196"/>
      <c r="AU941" s="196"/>
      <c r="AV941" s="326"/>
      <c r="AW941" s="1"/>
    </row>
    <row r="942" spans="1:49" s="195" customFormat="1">
      <c r="A942" s="1"/>
      <c r="B942" s="1"/>
      <c r="C942" s="358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346"/>
      <c r="S942" s="1"/>
      <c r="T942" s="1"/>
      <c r="U942" s="1"/>
      <c r="V942" s="1"/>
      <c r="X942" s="241"/>
      <c r="AH942" s="196"/>
      <c r="AI942" s="196"/>
      <c r="AJ942" s="196"/>
      <c r="AU942" s="196"/>
      <c r="AV942" s="326"/>
      <c r="AW942" s="1"/>
    </row>
    <row r="943" spans="1:49" s="195" customFormat="1">
      <c r="A943" s="1"/>
      <c r="B943" s="1"/>
      <c r="C943" s="90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346"/>
      <c r="S943" s="1"/>
      <c r="T943" s="1"/>
      <c r="U943" s="1"/>
      <c r="V943" s="1"/>
      <c r="X943" s="209"/>
      <c r="AH943" s="196"/>
      <c r="AI943" s="196"/>
      <c r="AJ943" s="196"/>
      <c r="AU943" s="196"/>
      <c r="AV943" s="326"/>
      <c r="AW943" s="1"/>
    </row>
    <row r="944" spans="1:49" s="195" customFormat="1">
      <c r="A944" s="1"/>
      <c r="B944" s="1"/>
      <c r="C944" s="90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346"/>
      <c r="S944" s="1"/>
      <c r="T944" s="1"/>
      <c r="U944" s="1"/>
      <c r="V944" s="1"/>
      <c r="X944" s="210"/>
      <c r="AH944" s="196"/>
      <c r="AI944" s="196"/>
      <c r="AJ944" s="196"/>
      <c r="AU944" s="196"/>
      <c r="AV944" s="326"/>
      <c r="AW944" s="1"/>
    </row>
    <row r="945" spans="1:49" s="195" customFormat="1">
      <c r="A945" s="1"/>
      <c r="B945" s="1"/>
      <c r="C945" s="90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346"/>
      <c r="S945" s="1"/>
      <c r="T945" s="1"/>
      <c r="U945" s="1"/>
      <c r="V945" s="1"/>
      <c r="X945" s="209"/>
      <c r="AH945" s="196"/>
      <c r="AI945" s="196"/>
      <c r="AJ945" s="196"/>
      <c r="AU945" s="196"/>
      <c r="AV945" s="326"/>
      <c r="AW945" s="1"/>
    </row>
    <row r="946" spans="1:49" s="195" customFormat="1">
      <c r="A946" s="1"/>
      <c r="B946" s="1"/>
      <c r="C946" s="90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346"/>
      <c r="S946" s="1"/>
      <c r="T946" s="1"/>
      <c r="U946" s="1"/>
      <c r="V946" s="1"/>
      <c r="X946" s="209"/>
      <c r="AH946" s="196"/>
      <c r="AI946" s="196"/>
      <c r="AJ946" s="196"/>
      <c r="AU946" s="196"/>
      <c r="AV946" s="326"/>
      <c r="AW946" s="1"/>
    </row>
  </sheetData>
  <mergeCells count="1496"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9"/>
    <mergeCell ref="AV299:AV308"/>
    <mergeCell ref="F306:F309"/>
    <mergeCell ref="G306:G309"/>
    <mergeCell ref="H306:H309"/>
    <mergeCell ref="I306:I309"/>
    <mergeCell ref="A297:AV297"/>
    <mergeCell ref="A298:AV298"/>
    <mergeCell ref="A299:A334"/>
    <mergeCell ref="B299:B309"/>
    <mergeCell ref="C299:C309"/>
    <mergeCell ref="D299:D309"/>
    <mergeCell ref="E299:E309"/>
    <mergeCell ref="J299:J309"/>
    <mergeCell ref="K299:K309"/>
    <mergeCell ref="L299:L309"/>
    <mergeCell ref="A291:V291"/>
    <mergeCell ref="A292:V292"/>
    <mergeCell ref="A293:V293"/>
    <mergeCell ref="A294:V294"/>
    <mergeCell ref="A295:V295"/>
    <mergeCell ref="A296:V296"/>
    <mergeCell ref="L316:L322"/>
    <mergeCell ref="M316:M322"/>
    <mergeCell ref="AV316:AV321"/>
    <mergeCell ref="F319:F322"/>
    <mergeCell ref="G319:G322"/>
    <mergeCell ref="H319:H322"/>
    <mergeCell ref="I319:I322"/>
    <mergeCell ref="B316:B322"/>
    <mergeCell ref="C316:C322"/>
    <mergeCell ref="D316:D322"/>
    <mergeCell ref="E316:E322"/>
    <mergeCell ref="J316:J322"/>
    <mergeCell ref="K316:K322"/>
    <mergeCell ref="L310:L315"/>
    <mergeCell ref="M310:M315"/>
    <mergeCell ref="AV310:AV314"/>
    <mergeCell ref="F312:F315"/>
    <mergeCell ref="G312:G315"/>
    <mergeCell ref="H312:H315"/>
    <mergeCell ref="I312:I315"/>
    <mergeCell ref="B310:B315"/>
    <mergeCell ref="C310:C315"/>
    <mergeCell ref="D310:D315"/>
    <mergeCell ref="E310:E315"/>
    <mergeCell ref="J310:J315"/>
    <mergeCell ref="K310:K315"/>
    <mergeCell ref="L329:L334"/>
    <mergeCell ref="M329:M334"/>
    <mergeCell ref="AV329:AV333"/>
    <mergeCell ref="F331:F334"/>
    <mergeCell ref="G331:G334"/>
    <mergeCell ref="H331:H334"/>
    <mergeCell ref="I331:I334"/>
    <mergeCell ref="B329:B334"/>
    <mergeCell ref="C329:C334"/>
    <mergeCell ref="D329:D334"/>
    <mergeCell ref="E329:E334"/>
    <mergeCell ref="J329:J334"/>
    <mergeCell ref="K329:K334"/>
    <mergeCell ref="L323:L328"/>
    <mergeCell ref="M323:M328"/>
    <mergeCell ref="AV323:AV327"/>
    <mergeCell ref="F325:F328"/>
    <mergeCell ref="G325:G328"/>
    <mergeCell ref="H325:H328"/>
    <mergeCell ref="I325:I328"/>
    <mergeCell ref="B323:B328"/>
    <mergeCell ref="C323:C328"/>
    <mergeCell ref="D323:D328"/>
    <mergeCell ref="E323:E328"/>
    <mergeCell ref="J323:J328"/>
    <mergeCell ref="K323:K328"/>
    <mergeCell ref="A348:AV348"/>
    <mergeCell ref="A349:AV349"/>
    <mergeCell ref="A350:AV350"/>
    <mergeCell ref="A351:A356"/>
    <mergeCell ref="B351:B356"/>
    <mergeCell ref="C351:C356"/>
    <mergeCell ref="D351:D356"/>
    <mergeCell ref="E351:E356"/>
    <mergeCell ref="J351:J356"/>
    <mergeCell ref="K351:K356"/>
    <mergeCell ref="A341:V341"/>
    <mergeCell ref="A342:E342"/>
    <mergeCell ref="A343:E343"/>
    <mergeCell ref="A344:E344"/>
    <mergeCell ref="A345:E345"/>
    <mergeCell ref="A347:E347"/>
    <mergeCell ref="A335:V335"/>
    <mergeCell ref="A336:V336"/>
    <mergeCell ref="A337:V337"/>
    <mergeCell ref="A338:V338"/>
    <mergeCell ref="A339:V339"/>
    <mergeCell ref="A340:V340"/>
    <mergeCell ref="A363:AV363"/>
    <mergeCell ref="A364:AV364"/>
    <mergeCell ref="A365:A423"/>
    <mergeCell ref="B365:B370"/>
    <mergeCell ref="C365:C370"/>
    <mergeCell ref="D365:D370"/>
    <mergeCell ref="E365:E370"/>
    <mergeCell ref="J365:J370"/>
    <mergeCell ref="K365:K370"/>
    <mergeCell ref="L365:L370"/>
    <mergeCell ref="A357:V357"/>
    <mergeCell ref="A358:V358"/>
    <mergeCell ref="A359:V359"/>
    <mergeCell ref="A360:V360"/>
    <mergeCell ref="A361:V361"/>
    <mergeCell ref="A362:V362"/>
    <mergeCell ref="L351:L356"/>
    <mergeCell ref="M351:M356"/>
    <mergeCell ref="AV351:AV355"/>
    <mergeCell ref="F353:F356"/>
    <mergeCell ref="G353:G356"/>
    <mergeCell ref="H353:H356"/>
    <mergeCell ref="I353:I356"/>
    <mergeCell ref="L371:L377"/>
    <mergeCell ref="M371:M377"/>
    <mergeCell ref="F374:F377"/>
    <mergeCell ref="G374:G377"/>
    <mergeCell ref="H374:H377"/>
    <mergeCell ref="I374:I377"/>
    <mergeCell ref="B371:B377"/>
    <mergeCell ref="C371:C377"/>
    <mergeCell ref="D371:D377"/>
    <mergeCell ref="E371:E377"/>
    <mergeCell ref="J371:J377"/>
    <mergeCell ref="K371:K377"/>
    <mergeCell ref="M365:M370"/>
    <mergeCell ref="AV365:AV369"/>
    <mergeCell ref="F367:F370"/>
    <mergeCell ref="G367:G370"/>
    <mergeCell ref="H367:H370"/>
    <mergeCell ref="I367:I370"/>
    <mergeCell ref="L385:L390"/>
    <mergeCell ref="M385:M390"/>
    <mergeCell ref="F387:F390"/>
    <mergeCell ref="G387:G390"/>
    <mergeCell ref="H387:H390"/>
    <mergeCell ref="I387:I390"/>
    <mergeCell ref="B385:B390"/>
    <mergeCell ref="C385:C390"/>
    <mergeCell ref="D385:D390"/>
    <mergeCell ref="E385:E390"/>
    <mergeCell ref="J385:J390"/>
    <mergeCell ref="K385:K390"/>
    <mergeCell ref="L378:L384"/>
    <mergeCell ref="M378:M384"/>
    <mergeCell ref="F381:F384"/>
    <mergeCell ref="G381:G384"/>
    <mergeCell ref="H381:H384"/>
    <mergeCell ref="I381:I384"/>
    <mergeCell ref="B378:B384"/>
    <mergeCell ref="C378:C384"/>
    <mergeCell ref="D378:D384"/>
    <mergeCell ref="E378:E384"/>
    <mergeCell ref="J378:J384"/>
    <mergeCell ref="K378:K384"/>
    <mergeCell ref="L397:L402"/>
    <mergeCell ref="M397:M402"/>
    <mergeCell ref="F399:F402"/>
    <mergeCell ref="G399:G402"/>
    <mergeCell ref="H399:H402"/>
    <mergeCell ref="I399:I402"/>
    <mergeCell ref="B397:B402"/>
    <mergeCell ref="C397:C402"/>
    <mergeCell ref="D397:D402"/>
    <mergeCell ref="E397:E402"/>
    <mergeCell ref="J397:J402"/>
    <mergeCell ref="K397:K402"/>
    <mergeCell ref="L391:L396"/>
    <mergeCell ref="M391:M396"/>
    <mergeCell ref="F393:F396"/>
    <mergeCell ref="G393:G396"/>
    <mergeCell ref="H393:H396"/>
    <mergeCell ref="I393:I396"/>
    <mergeCell ref="B391:B396"/>
    <mergeCell ref="C391:C396"/>
    <mergeCell ref="D391:D396"/>
    <mergeCell ref="E391:E396"/>
    <mergeCell ref="J391:J396"/>
    <mergeCell ref="K391:K396"/>
    <mergeCell ref="L409:L415"/>
    <mergeCell ref="M409:M415"/>
    <mergeCell ref="AV409:AV414"/>
    <mergeCell ref="F412:F415"/>
    <mergeCell ref="G412:G415"/>
    <mergeCell ref="H412:H415"/>
    <mergeCell ref="I412:I415"/>
    <mergeCell ref="B409:B415"/>
    <mergeCell ref="C409:C415"/>
    <mergeCell ref="D409:D415"/>
    <mergeCell ref="E409:E415"/>
    <mergeCell ref="J409:J415"/>
    <mergeCell ref="K409:K415"/>
    <mergeCell ref="L403:L408"/>
    <mergeCell ref="M403:M408"/>
    <mergeCell ref="AV403:AV407"/>
    <mergeCell ref="F405:F408"/>
    <mergeCell ref="G405:G408"/>
    <mergeCell ref="H405:H408"/>
    <mergeCell ref="I405:I408"/>
    <mergeCell ref="B403:B408"/>
    <mergeCell ref="C403:C408"/>
    <mergeCell ref="D403:D408"/>
    <mergeCell ref="E403:E408"/>
    <mergeCell ref="J403:J408"/>
    <mergeCell ref="K403:K408"/>
    <mergeCell ref="A430:V430"/>
    <mergeCell ref="A431:E431"/>
    <mergeCell ref="A432:E432"/>
    <mergeCell ref="A433:E433"/>
    <mergeCell ref="A434:E434"/>
    <mergeCell ref="A436:E436"/>
    <mergeCell ref="A424:V424"/>
    <mergeCell ref="A425:V425"/>
    <mergeCell ref="A426:V426"/>
    <mergeCell ref="A427:V427"/>
    <mergeCell ref="A428:V428"/>
    <mergeCell ref="A429:V429"/>
    <mergeCell ref="L416:L423"/>
    <mergeCell ref="M416:M423"/>
    <mergeCell ref="AV416:AV422"/>
    <mergeCell ref="F420:F423"/>
    <mergeCell ref="G420:G423"/>
    <mergeCell ref="H420:H423"/>
    <mergeCell ref="I420:I423"/>
    <mergeCell ref="B416:B423"/>
    <mergeCell ref="C416:C423"/>
    <mergeCell ref="D416:D423"/>
    <mergeCell ref="E416:E423"/>
    <mergeCell ref="J416:J423"/>
    <mergeCell ref="K416:K423"/>
    <mergeCell ref="A447:V447"/>
    <mergeCell ref="A448:V448"/>
    <mergeCell ref="A449:V449"/>
    <mergeCell ref="A450:V450"/>
    <mergeCell ref="A451:V451"/>
    <mergeCell ref="A452:V452"/>
    <mergeCell ref="M439:M446"/>
    <mergeCell ref="AV439:AV445"/>
    <mergeCell ref="F443:F446"/>
    <mergeCell ref="G443:G446"/>
    <mergeCell ref="H443:H446"/>
    <mergeCell ref="I443:I446"/>
    <mergeCell ref="A437:AV437"/>
    <mergeCell ref="A438:AV438"/>
    <mergeCell ref="A439:A446"/>
    <mergeCell ref="B439:B446"/>
    <mergeCell ref="C439:C446"/>
    <mergeCell ref="D439:D446"/>
    <mergeCell ref="E439:E446"/>
    <mergeCell ref="J439:J446"/>
    <mergeCell ref="K439:K446"/>
    <mergeCell ref="L439:L446"/>
    <mergeCell ref="A466:V466"/>
    <mergeCell ref="A467:V467"/>
    <mergeCell ref="A468:V468"/>
    <mergeCell ref="A469:V469"/>
    <mergeCell ref="A470:AV470"/>
    <mergeCell ref="A471:AV471"/>
    <mergeCell ref="A460:AV460"/>
    <mergeCell ref="A461:AV461"/>
    <mergeCell ref="A462:AV462"/>
    <mergeCell ref="A463:V463"/>
    <mergeCell ref="A464:V464"/>
    <mergeCell ref="A465:V465"/>
    <mergeCell ref="A453:M453"/>
    <mergeCell ref="A454:E454"/>
    <mergeCell ref="A455:E455"/>
    <mergeCell ref="A456:E456"/>
    <mergeCell ref="A457:E457"/>
    <mergeCell ref="A459:E459"/>
    <mergeCell ref="A485:E485"/>
    <mergeCell ref="A486:AV486"/>
    <mergeCell ref="A487:AV487"/>
    <mergeCell ref="A488:A494"/>
    <mergeCell ref="B488:B494"/>
    <mergeCell ref="C488:C494"/>
    <mergeCell ref="D488:D494"/>
    <mergeCell ref="E488:E494"/>
    <mergeCell ref="J488:J494"/>
    <mergeCell ref="K488:K494"/>
    <mergeCell ref="A478:V478"/>
    <mergeCell ref="A479:M479"/>
    <mergeCell ref="A480:E480"/>
    <mergeCell ref="A481:E481"/>
    <mergeCell ref="A482:E482"/>
    <mergeCell ref="A483:E483"/>
    <mergeCell ref="A472:V472"/>
    <mergeCell ref="A473:V473"/>
    <mergeCell ref="A474:V474"/>
    <mergeCell ref="A475:V475"/>
    <mergeCell ref="A476:V476"/>
    <mergeCell ref="A477:V477"/>
    <mergeCell ref="K495:K501"/>
    <mergeCell ref="L495:L501"/>
    <mergeCell ref="M495:M501"/>
    <mergeCell ref="F498:F501"/>
    <mergeCell ref="G498:G501"/>
    <mergeCell ref="H498:H501"/>
    <mergeCell ref="I498:I501"/>
    <mergeCell ref="A495:A501"/>
    <mergeCell ref="B495:B501"/>
    <mergeCell ref="C495:C501"/>
    <mergeCell ref="D495:D501"/>
    <mergeCell ref="E495:E501"/>
    <mergeCell ref="J495:J501"/>
    <mergeCell ref="L488:L494"/>
    <mergeCell ref="M488:M494"/>
    <mergeCell ref="F491:F494"/>
    <mergeCell ref="G491:G494"/>
    <mergeCell ref="H491:H494"/>
    <mergeCell ref="I491:I494"/>
    <mergeCell ref="A509:V509"/>
    <mergeCell ref="A510:V510"/>
    <mergeCell ref="A511:V511"/>
    <mergeCell ref="A512:V512"/>
    <mergeCell ref="A513:V513"/>
    <mergeCell ref="A514:V514"/>
    <mergeCell ref="K502:K508"/>
    <mergeCell ref="L502:L508"/>
    <mergeCell ref="M502:M508"/>
    <mergeCell ref="F505:F508"/>
    <mergeCell ref="G505:G508"/>
    <mergeCell ref="H505:H508"/>
    <mergeCell ref="I505:I508"/>
    <mergeCell ref="A502:A508"/>
    <mergeCell ref="B502:B508"/>
    <mergeCell ref="C502:C508"/>
    <mergeCell ref="D502:D508"/>
    <mergeCell ref="E502:E508"/>
    <mergeCell ref="J502:J508"/>
    <mergeCell ref="A542:AV542"/>
    <mergeCell ref="A543:AV543"/>
    <mergeCell ref="A544:AV544"/>
    <mergeCell ref="A545:A564"/>
    <mergeCell ref="B545:B550"/>
    <mergeCell ref="C545:C550"/>
    <mergeCell ref="D545:D550"/>
    <mergeCell ref="E545:E550"/>
    <mergeCell ref="J545:J550"/>
    <mergeCell ref="K545:K550"/>
    <mergeCell ref="A522:E522"/>
    <mergeCell ref="A524:E524"/>
    <mergeCell ref="A525:E525"/>
    <mergeCell ref="A526:E526"/>
    <mergeCell ref="A527:E527"/>
    <mergeCell ref="A530:E530"/>
    <mergeCell ref="A515:V515"/>
    <mergeCell ref="A516:V516"/>
    <mergeCell ref="A517:E517"/>
    <mergeCell ref="A518:E518"/>
    <mergeCell ref="A519:E519"/>
    <mergeCell ref="A520:E520"/>
    <mergeCell ref="L551:L556"/>
    <mergeCell ref="M551:M556"/>
    <mergeCell ref="F553:F556"/>
    <mergeCell ref="G553:G556"/>
    <mergeCell ref="H553:H556"/>
    <mergeCell ref="I553:I556"/>
    <mergeCell ref="B551:B556"/>
    <mergeCell ref="C551:C556"/>
    <mergeCell ref="D551:D556"/>
    <mergeCell ref="E551:E556"/>
    <mergeCell ref="J551:J556"/>
    <mergeCell ref="K551:K556"/>
    <mergeCell ref="L545:L550"/>
    <mergeCell ref="M545:M550"/>
    <mergeCell ref="F547:F550"/>
    <mergeCell ref="G547:G550"/>
    <mergeCell ref="H547:H550"/>
    <mergeCell ref="I547:I550"/>
    <mergeCell ref="A565:AV565"/>
    <mergeCell ref="A566:V566"/>
    <mergeCell ref="B567:AV567"/>
    <mergeCell ref="A568:AV568"/>
    <mergeCell ref="A569:A595"/>
    <mergeCell ref="B569:B574"/>
    <mergeCell ref="C569:C574"/>
    <mergeCell ref="D569:D574"/>
    <mergeCell ref="E569:E574"/>
    <mergeCell ref="J569:J574"/>
    <mergeCell ref="L557:L564"/>
    <mergeCell ref="M557:M564"/>
    <mergeCell ref="F561:F564"/>
    <mergeCell ref="G561:G564"/>
    <mergeCell ref="H561:H564"/>
    <mergeCell ref="I561:I564"/>
    <mergeCell ref="B557:B564"/>
    <mergeCell ref="C557:C564"/>
    <mergeCell ref="D557:D564"/>
    <mergeCell ref="E557:E564"/>
    <mergeCell ref="J557:J564"/>
    <mergeCell ref="K557:K564"/>
    <mergeCell ref="L575:L580"/>
    <mergeCell ref="M575:M580"/>
    <mergeCell ref="AV575:AV579"/>
    <mergeCell ref="F577:F580"/>
    <mergeCell ref="G577:G580"/>
    <mergeCell ref="H577:H580"/>
    <mergeCell ref="I577:I580"/>
    <mergeCell ref="B575:B580"/>
    <mergeCell ref="C575:C580"/>
    <mergeCell ref="D575:D580"/>
    <mergeCell ref="E575:E580"/>
    <mergeCell ref="J575:J580"/>
    <mergeCell ref="K575:K580"/>
    <mergeCell ref="K569:K574"/>
    <mergeCell ref="L569:L574"/>
    <mergeCell ref="M569:M574"/>
    <mergeCell ref="AV569:AV573"/>
    <mergeCell ref="F571:F574"/>
    <mergeCell ref="G571:G574"/>
    <mergeCell ref="H571:H574"/>
    <mergeCell ref="I571:I574"/>
    <mergeCell ref="L587:L595"/>
    <mergeCell ref="M587:M595"/>
    <mergeCell ref="AV587:AV594"/>
    <mergeCell ref="F592:F595"/>
    <mergeCell ref="G592:G595"/>
    <mergeCell ref="H592:H595"/>
    <mergeCell ref="I592:I595"/>
    <mergeCell ref="B587:B595"/>
    <mergeCell ref="C587:C595"/>
    <mergeCell ref="D587:D595"/>
    <mergeCell ref="E587:E595"/>
    <mergeCell ref="J587:J595"/>
    <mergeCell ref="K587:K595"/>
    <mergeCell ref="L581:L586"/>
    <mergeCell ref="M581:M586"/>
    <mergeCell ref="AV581:AV585"/>
    <mergeCell ref="F583:F586"/>
    <mergeCell ref="G583:G586"/>
    <mergeCell ref="H583:H586"/>
    <mergeCell ref="I583:I586"/>
    <mergeCell ref="B581:B586"/>
    <mergeCell ref="C581:C586"/>
    <mergeCell ref="D581:D586"/>
    <mergeCell ref="E581:E586"/>
    <mergeCell ref="J581:J586"/>
    <mergeCell ref="K581:K586"/>
    <mergeCell ref="J603:J608"/>
    <mergeCell ref="K603:K608"/>
    <mergeCell ref="L603:L608"/>
    <mergeCell ref="M603:M608"/>
    <mergeCell ref="F605:F608"/>
    <mergeCell ref="G605:G608"/>
    <mergeCell ref="H605:H608"/>
    <mergeCell ref="I605:I608"/>
    <mergeCell ref="F599:F602"/>
    <mergeCell ref="G599:G602"/>
    <mergeCell ref="H599:H602"/>
    <mergeCell ref="I599:I602"/>
    <mergeCell ref="B603:B608"/>
    <mergeCell ref="C603:C608"/>
    <mergeCell ref="D603:D608"/>
    <mergeCell ref="E603:E608"/>
    <mergeCell ref="A596:AV596"/>
    <mergeCell ref="A597:A608"/>
    <mergeCell ref="B597:B602"/>
    <mergeCell ref="C597:C602"/>
    <mergeCell ref="D597:D602"/>
    <mergeCell ref="E597:E602"/>
    <mergeCell ref="J597:J602"/>
    <mergeCell ref="K597:K602"/>
    <mergeCell ref="L597:L602"/>
    <mergeCell ref="M597:M602"/>
    <mergeCell ref="L617:L623"/>
    <mergeCell ref="M617:M623"/>
    <mergeCell ref="F620:F623"/>
    <mergeCell ref="G620:G623"/>
    <mergeCell ref="H620:H623"/>
    <mergeCell ref="I620:I623"/>
    <mergeCell ref="M611:M616"/>
    <mergeCell ref="AV611:AV615"/>
    <mergeCell ref="H613:H616"/>
    <mergeCell ref="I613:I616"/>
    <mergeCell ref="B617:B623"/>
    <mergeCell ref="C617:C623"/>
    <mergeCell ref="D617:D623"/>
    <mergeCell ref="E617:E623"/>
    <mergeCell ref="J617:J623"/>
    <mergeCell ref="K617:K623"/>
    <mergeCell ref="B609:AV609"/>
    <mergeCell ref="A610:AV610"/>
    <mergeCell ref="A611:A623"/>
    <mergeCell ref="B611:B616"/>
    <mergeCell ref="C611:C616"/>
    <mergeCell ref="D611:D616"/>
    <mergeCell ref="E611:E616"/>
    <mergeCell ref="J611:J616"/>
    <mergeCell ref="K611:K616"/>
    <mergeCell ref="L611:L616"/>
    <mergeCell ref="A665:AV665"/>
    <mergeCell ref="A666:A699"/>
    <mergeCell ref="H635:H638"/>
    <mergeCell ref="L685:L692"/>
    <mergeCell ref="M685:M692"/>
    <mergeCell ref="F689:F692"/>
    <mergeCell ref="F627:F630"/>
    <mergeCell ref="G627:G630"/>
    <mergeCell ref="H627:H630"/>
    <mergeCell ref="I627:I630"/>
    <mergeCell ref="B631:AV631"/>
    <mergeCell ref="A632:AV632"/>
    <mergeCell ref="A624:AV624"/>
    <mergeCell ref="A625:A630"/>
    <mergeCell ref="B625:B630"/>
    <mergeCell ref="C625:C630"/>
    <mergeCell ref="D625:D630"/>
    <mergeCell ref="E625:E630"/>
    <mergeCell ref="J625:J630"/>
    <mergeCell ref="K625:K630"/>
    <mergeCell ref="L625:L630"/>
    <mergeCell ref="M625:M630"/>
    <mergeCell ref="J639:J645"/>
    <mergeCell ref="K639:K645"/>
    <mergeCell ref="L639:L645"/>
    <mergeCell ref="M639:M645"/>
    <mergeCell ref="AV639:AV644"/>
    <mergeCell ref="F641:F645"/>
    <mergeCell ref="G641:G645"/>
    <mergeCell ref="H641:H645"/>
    <mergeCell ref="I641:I645"/>
    <mergeCell ref="I635:I638"/>
    <mergeCell ref="A654:AV654"/>
    <mergeCell ref="A655:V655"/>
    <mergeCell ref="B656:M656"/>
    <mergeCell ref="A657:E662"/>
    <mergeCell ref="B663:AV663"/>
    <mergeCell ref="B664:AV664"/>
    <mergeCell ref="L646:L653"/>
    <mergeCell ref="M646:M653"/>
    <mergeCell ref="AV646:AV652"/>
    <mergeCell ref="F648:F653"/>
    <mergeCell ref="G648:G653"/>
    <mergeCell ref="H648:H653"/>
    <mergeCell ref="I648:I653"/>
    <mergeCell ref="B646:B653"/>
    <mergeCell ref="A633:A653"/>
    <mergeCell ref="B633:B638"/>
    <mergeCell ref="C633:C638"/>
    <mergeCell ref="K633:K638"/>
    <mergeCell ref="L633:L638"/>
    <mergeCell ref="M633:M638"/>
    <mergeCell ref="AV633:AV637"/>
    <mergeCell ref="F635:F638"/>
    <mergeCell ref="G635:G638"/>
    <mergeCell ref="D633:D638"/>
    <mergeCell ref="E633:E638"/>
    <mergeCell ref="J633:J638"/>
    <mergeCell ref="B639:B645"/>
    <mergeCell ref="C639:C645"/>
    <mergeCell ref="D639:D645"/>
    <mergeCell ref="K673:K678"/>
    <mergeCell ref="L673:L678"/>
    <mergeCell ref="M673:M678"/>
    <mergeCell ref="F675:F678"/>
    <mergeCell ref="G675:G678"/>
    <mergeCell ref="H675:H678"/>
    <mergeCell ref="I675:I678"/>
    <mergeCell ref="AV666:AV671"/>
    <mergeCell ref="F669:F672"/>
    <mergeCell ref="G669:G672"/>
    <mergeCell ref="H669:H672"/>
    <mergeCell ref="I669:I672"/>
    <mergeCell ref="B673:B678"/>
    <mergeCell ref="C673:C678"/>
    <mergeCell ref="D673:D678"/>
    <mergeCell ref="E673:E678"/>
    <mergeCell ref="J673:J678"/>
    <mergeCell ref="B666:B672"/>
    <mergeCell ref="C666:C672"/>
    <mergeCell ref="D666:D672"/>
    <mergeCell ref="E666:E672"/>
    <mergeCell ref="K666:K672"/>
    <mergeCell ref="L666:L672"/>
    <mergeCell ref="M666:M672"/>
    <mergeCell ref="G689:G692"/>
    <mergeCell ref="H689:H692"/>
    <mergeCell ref="I689:I692"/>
    <mergeCell ref="B685:B692"/>
    <mergeCell ref="C685:C692"/>
    <mergeCell ref="D685:D692"/>
    <mergeCell ref="E685:E692"/>
    <mergeCell ref="J685:J692"/>
    <mergeCell ref="K685:K692"/>
    <mergeCell ref="L679:L684"/>
    <mergeCell ref="M679:M684"/>
    <mergeCell ref="F681:F684"/>
    <mergeCell ref="G681:G684"/>
    <mergeCell ref="H681:H684"/>
    <mergeCell ref="I681:I684"/>
    <mergeCell ref="B679:B684"/>
    <mergeCell ref="C679:C684"/>
    <mergeCell ref="D679:D684"/>
    <mergeCell ref="E679:E684"/>
    <mergeCell ref="J679:J684"/>
    <mergeCell ref="K679:K684"/>
    <mergeCell ref="E639:E645"/>
    <mergeCell ref="C646:C653"/>
    <mergeCell ref="D646:D653"/>
    <mergeCell ref="E646:E653"/>
    <mergeCell ref="J646:J653"/>
    <mergeCell ref="K646:K653"/>
    <mergeCell ref="J666:J672"/>
    <mergeCell ref="F703:F706"/>
    <mergeCell ref="G703:G706"/>
    <mergeCell ref="H703:H706"/>
    <mergeCell ref="I703:I706"/>
    <mergeCell ref="A707:AV707"/>
    <mergeCell ref="A708:AV708"/>
    <mergeCell ref="A700:AV700"/>
    <mergeCell ref="A701:A706"/>
    <mergeCell ref="B701:B706"/>
    <mergeCell ref="C701:C706"/>
    <mergeCell ref="D701:D706"/>
    <mergeCell ref="E701:E706"/>
    <mergeCell ref="J701:J706"/>
    <mergeCell ref="K701:K706"/>
    <mergeCell ref="L701:L706"/>
    <mergeCell ref="M701:M706"/>
    <mergeCell ref="L693:L699"/>
    <mergeCell ref="M693:M699"/>
    <mergeCell ref="AV693:AV698"/>
    <mergeCell ref="F696:F699"/>
    <mergeCell ref="G696:G699"/>
    <mergeCell ref="H696:H699"/>
    <mergeCell ref="I696:I699"/>
    <mergeCell ref="B693:B699"/>
    <mergeCell ref="C693:C699"/>
    <mergeCell ref="D693:D699"/>
    <mergeCell ref="E693:E699"/>
    <mergeCell ref="J693:J699"/>
    <mergeCell ref="K693:K699"/>
    <mergeCell ref="K709:K716"/>
    <mergeCell ref="L709:L716"/>
    <mergeCell ref="M709:M716"/>
    <mergeCell ref="F713:F716"/>
    <mergeCell ref="G713:G716"/>
    <mergeCell ref="H713:H716"/>
    <mergeCell ref="I713:I716"/>
    <mergeCell ref="A709:A750"/>
    <mergeCell ref="B709:B716"/>
    <mergeCell ref="C709:C716"/>
    <mergeCell ref="D709:D716"/>
    <mergeCell ref="E709:E716"/>
    <mergeCell ref="J709:J716"/>
    <mergeCell ref="B717:B723"/>
    <mergeCell ref="C717:C723"/>
    <mergeCell ref="D717:D723"/>
    <mergeCell ref="E717:E723"/>
    <mergeCell ref="L724:L729"/>
    <mergeCell ref="M724:M729"/>
    <mergeCell ref="F726:F729"/>
    <mergeCell ref="G726:G729"/>
    <mergeCell ref="H726:H729"/>
    <mergeCell ref="I726:I729"/>
    <mergeCell ref="B724:B729"/>
    <mergeCell ref="C724:C729"/>
    <mergeCell ref="D724:D729"/>
    <mergeCell ref="E724:E729"/>
    <mergeCell ref="J724:J729"/>
    <mergeCell ref="K724:K729"/>
    <mergeCell ref="J717:J723"/>
    <mergeCell ref="K717:K723"/>
    <mergeCell ref="L717:L723"/>
    <mergeCell ref="M717:M723"/>
    <mergeCell ref="F720:F723"/>
    <mergeCell ref="G720:G723"/>
    <mergeCell ref="H720:H723"/>
    <mergeCell ref="I720:I723"/>
    <mergeCell ref="L736:L742"/>
    <mergeCell ref="M736:M742"/>
    <mergeCell ref="F739:F742"/>
    <mergeCell ref="G739:G742"/>
    <mergeCell ref="H739:H742"/>
    <mergeCell ref="I739:I742"/>
    <mergeCell ref="B736:B742"/>
    <mergeCell ref="C736:C742"/>
    <mergeCell ref="D736:D742"/>
    <mergeCell ref="E736:E742"/>
    <mergeCell ref="J736:J742"/>
    <mergeCell ref="K736:K742"/>
    <mergeCell ref="L730:L735"/>
    <mergeCell ref="M730:M735"/>
    <mergeCell ref="F732:F735"/>
    <mergeCell ref="G732:G735"/>
    <mergeCell ref="H732:H735"/>
    <mergeCell ref="I732:I735"/>
    <mergeCell ref="B730:B735"/>
    <mergeCell ref="C730:C735"/>
    <mergeCell ref="D730:D735"/>
    <mergeCell ref="E730:E735"/>
    <mergeCell ref="J730:J735"/>
    <mergeCell ref="K730:K735"/>
    <mergeCell ref="A751:AV751"/>
    <mergeCell ref="A752:V752"/>
    <mergeCell ref="B753:M753"/>
    <mergeCell ref="A754:E759"/>
    <mergeCell ref="B760:AV760"/>
    <mergeCell ref="B761:AV761"/>
    <mergeCell ref="L743:L750"/>
    <mergeCell ref="M743:M750"/>
    <mergeCell ref="F747:F750"/>
    <mergeCell ref="G747:G750"/>
    <mergeCell ref="H747:H750"/>
    <mergeCell ref="I747:I750"/>
    <mergeCell ref="B743:B750"/>
    <mergeCell ref="C743:C750"/>
    <mergeCell ref="D743:D750"/>
    <mergeCell ref="E743:E750"/>
    <mergeCell ref="J743:J750"/>
    <mergeCell ref="K743:K750"/>
    <mergeCell ref="F765:F768"/>
    <mergeCell ref="G765:G768"/>
    <mergeCell ref="H765:H768"/>
    <mergeCell ref="I765:I768"/>
    <mergeCell ref="B769:B774"/>
    <mergeCell ref="C769:C774"/>
    <mergeCell ref="D769:D774"/>
    <mergeCell ref="E769:E774"/>
    <mergeCell ref="A762:AV762"/>
    <mergeCell ref="A763:A780"/>
    <mergeCell ref="B763:B768"/>
    <mergeCell ref="C763:C768"/>
    <mergeCell ref="D763:D768"/>
    <mergeCell ref="E763:E768"/>
    <mergeCell ref="J763:J768"/>
    <mergeCell ref="K763:K768"/>
    <mergeCell ref="L763:L768"/>
    <mergeCell ref="M763:M768"/>
    <mergeCell ref="L775:L780"/>
    <mergeCell ref="M775:M780"/>
    <mergeCell ref="AV775:AV779"/>
    <mergeCell ref="F777:F780"/>
    <mergeCell ref="G777:G780"/>
    <mergeCell ref="H777:H780"/>
    <mergeCell ref="I777:I780"/>
    <mergeCell ref="B775:B780"/>
    <mergeCell ref="C775:C780"/>
    <mergeCell ref="D775:D780"/>
    <mergeCell ref="E775:E780"/>
    <mergeCell ref="J775:J780"/>
    <mergeCell ref="K775:K780"/>
    <mergeCell ref="J769:J774"/>
    <mergeCell ref="K769:K774"/>
    <mergeCell ref="L769:L774"/>
    <mergeCell ref="M769:M774"/>
    <mergeCell ref="AV769:AV773"/>
    <mergeCell ref="F771:F774"/>
    <mergeCell ref="G771:G774"/>
    <mergeCell ref="H771:H774"/>
    <mergeCell ref="I771:I774"/>
    <mergeCell ref="F784:F787"/>
    <mergeCell ref="G784:G787"/>
    <mergeCell ref="H784:H787"/>
    <mergeCell ref="I784:I787"/>
    <mergeCell ref="B788:AV788"/>
    <mergeCell ref="A789:A862"/>
    <mergeCell ref="B789:B794"/>
    <mergeCell ref="C789:C794"/>
    <mergeCell ref="D789:D794"/>
    <mergeCell ref="E789:E794"/>
    <mergeCell ref="A781:AV781"/>
    <mergeCell ref="A782:A787"/>
    <mergeCell ref="B782:B787"/>
    <mergeCell ref="C782:C787"/>
    <mergeCell ref="D782:D787"/>
    <mergeCell ref="E782:E787"/>
    <mergeCell ref="J782:J787"/>
    <mergeCell ref="K782:K787"/>
    <mergeCell ref="L782:L787"/>
    <mergeCell ref="M782:M787"/>
    <mergeCell ref="L795:L800"/>
    <mergeCell ref="M795:M800"/>
    <mergeCell ref="AV795:AV799"/>
    <mergeCell ref="F797:F800"/>
    <mergeCell ref="G797:G800"/>
    <mergeCell ref="H797:H800"/>
    <mergeCell ref="I797:I800"/>
    <mergeCell ref="B795:B800"/>
    <mergeCell ref="C795:C800"/>
    <mergeCell ref="D795:D800"/>
    <mergeCell ref="E795:E800"/>
    <mergeCell ref="J795:J800"/>
    <mergeCell ref="K795:K800"/>
    <mergeCell ref="J789:J794"/>
    <mergeCell ref="K789:K794"/>
    <mergeCell ref="L789:L794"/>
    <mergeCell ref="M789:M794"/>
    <mergeCell ref="AV789:AV793"/>
    <mergeCell ref="F791:F794"/>
    <mergeCell ref="G791:G794"/>
    <mergeCell ref="H791:H794"/>
    <mergeCell ref="I791:I794"/>
    <mergeCell ref="L807:L812"/>
    <mergeCell ref="M807:M812"/>
    <mergeCell ref="F809:F812"/>
    <mergeCell ref="G809:G812"/>
    <mergeCell ref="H809:H812"/>
    <mergeCell ref="I809:I812"/>
    <mergeCell ref="B807:B812"/>
    <mergeCell ref="C807:C812"/>
    <mergeCell ref="D807:D812"/>
    <mergeCell ref="E807:E812"/>
    <mergeCell ref="J807:J812"/>
    <mergeCell ref="K807:K812"/>
    <mergeCell ref="L801:L806"/>
    <mergeCell ref="M801:M806"/>
    <mergeCell ref="F803:F806"/>
    <mergeCell ref="G803:G806"/>
    <mergeCell ref="H803:H806"/>
    <mergeCell ref="I803:I806"/>
    <mergeCell ref="B801:B806"/>
    <mergeCell ref="C801:C806"/>
    <mergeCell ref="D801:D806"/>
    <mergeCell ref="E801:E806"/>
    <mergeCell ref="J801:J806"/>
    <mergeCell ref="K801:K806"/>
    <mergeCell ref="L819:L825"/>
    <mergeCell ref="M819:M825"/>
    <mergeCell ref="AV819:AV824"/>
    <mergeCell ref="F822:F825"/>
    <mergeCell ref="G822:G825"/>
    <mergeCell ref="H822:H825"/>
    <mergeCell ref="I822:I825"/>
    <mergeCell ref="B819:B825"/>
    <mergeCell ref="C819:C825"/>
    <mergeCell ref="D819:D825"/>
    <mergeCell ref="E819:E825"/>
    <mergeCell ref="J819:J825"/>
    <mergeCell ref="K819:K825"/>
    <mergeCell ref="L813:L818"/>
    <mergeCell ref="M813:M818"/>
    <mergeCell ref="F815:F818"/>
    <mergeCell ref="G815:G818"/>
    <mergeCell ref="H815:H818"/>
    <mergeCell ref="I815:I818"/>
    <mergeCell ref="B813:B818"/>
    <mergeCell ref="C813:C818"/>
    <mergeCell ref="D813:D818"/>
    <mergeCell ref="E813:E818"/>
    <mergeCell ref="J813:J818"/>
    <mergeCell ref="K813:K818"/>
    <mergeCell ref="L832:L837"/>
    <mergeCell ref="M832:M837"/>
    <mergeCell ref="F834:F837"/>
    <mergeCell ref="G834:G837"/>
    <mergeCell ref="H834:H837"/>
    <mergeCell ref="I834:I837"/>
    <mergeCell ref="B832:B837"/>
    <mergeCell ref="C832:C837"/>
    <mergeCell ref="D832:D837"/>
    <mergeCell ref="E832:E837"/>
    <mergeCell ref="J832:J837"/>
    <mergeCell ref="K832:K837"/>
    <mergeCell ref="L826:L831"/>
    <mergeCell ref="M826:M831"/>
    <mergeCell ref="F828:F831"/>
    <mergeCell ref="G828:G831"/>
    <mergeCell ref="H828:H831"/>
    <mergeCell ref="I828:I831"/>
    <mergeCell ref="B826:B831"/>
    <mergeCell ref="C826:C831"/>
    <mergeCell ref="D826:D831"/>
    <mergeCell ref="E826:E831"/>
    <mergeCell ref="J826:J831"/>
    <mergeCell ref="K826:K831"/>
    <mergeCell ref="L845:L850"/>
    <mergeCell ref="M845:M850"/>
    <mergeCell ref="F847:F850"/>
    <mergeCell ref="G847:G850"/>
    <mergeCell ref="H847:H850"/>
    <mergeCell ref="I847:I850"/>
    <mergeCell ref="B845:B850"/>
    <mergeCell ref="C845:C850"/>
    <mergeCell ref="D845:D850"/>
    <mergeCell ref="E845:E850"/>
    <mergeCell ref="J845:J850"/>
    <mergeCell ref="K845:K850"/>
    <mergeCell ref="L838:L844"/>
    <mergeCell ref="M838:M844"/>
    <mergeCell ref="F841:F844"/>
    <mergeCell ref="G841:G844"/>
    <mergeCell ref="H841:H844"/>
    <mergeCell ref="I841:I844"/>
    <mergeCell ref="B838:B844"/>
    <mergeCell ref="C838:C844"/>
    <mergeCell ref="D838:D844"/>
    <mergeCell ref="E838:E844"/>
    <mergeCell ref="J838:J844"/>
    <mergeCell ref="K838:K844"/>
    <mergeCell ref="A874:AV874"/>
    <mergeCell ref="A875:V875"/>
    <mergeCell ref="A876:AV876"/>
    <mergeCell ref="A877:V877"/>
    <mergeCell ref="B878:M878"/>
    <mergeCell ref="A879:E884"/>
    <mergeCell ref="A863:AV863"/>
    <mergeCell ref="A864:V864"/>
    <mergeCell ref="B865:M865"/>
    <mergeCell ref="A866:E871"/>
    <mergeCell ref="A872:AV872"/>
    <mergeCell ref="A873:AV873"/>
    <mergeCell ref="L851:L862"/>
    <mergeCell ref="M851:M862"/>
    <mergeCell ref="F856:F862"/>
    <mergeCell ref="G856:G862"/>
    <mergeCell ref="H856:H862"/>
    <mergeCell ref="I856:I862"/>
    <mergeCell ref="B851:B862"/>
    <mergeCell ref="C851:C862"/>
    <mergeCell ref="D851:D862"/>
    <mergeCell ref="E851:E862"/>
    <mergeCell ref="J851:J862"/>
    <mergeCell ref="K851:K862"/>
    <mergeCell ref="K891:K896"/>
    <mergeCell ref="L891:L896"/>
    <mergeCell ref="M891:M896"/>
    <mergeCell ref="AV891:AV895"/>
    <mergeCell ref="F893:F896"/>
    <mergeCell ref="G893:G896"/>
    <mergeCell ref="H893:H896"/>
    <mergeCell ref="I893:I896"/>
    <mergeCell ref="A891:A896"/>
    <mergeCell ref="B891:B896"/>
    <mergeCell ref="C891:C896"/>
    <mergeCell ref="D891:D896"/>
    <mergeCell ref="E891:E896"/>
    <mergeCell ref="J891:J896"/>
    <mergeCell ref="B885:AV885"/>
    <mergeCell ref="A886:AV886"/>
    <mergeCell ref="A887:V887"/>
    <mergeCell ref="A888:AV888"/>
    <mergeCell ref="A889:V889"/>
    <mergeCell ref="B890:AV890"/>
    <mergeCell ref="A914:E919"/>
    <mergeCell ref="B920:M920"/>
    <mergeCell ref="A921:E926"/>
    <mergeCell ref="B927:M927"/>
    <mergeCell ref="A928:E933"/>
    <mergeCell ref="A908:AV908"/>
    <mergeCell ref="A909:AV909"/>
    <mergeCell ref="A910:V910"/>
    <mergeCell ref="A911:AV911"/>
    <mergeCell ref="A912:V912"/>
    <mergeCell ref="B913:M913"/>
    <mergeCell ref="A897:AV897"/>
    <mergeCell ref="A898:V898"/>
    <mergeCell ref="B899:M899"/>
    <mergeCell ref="A900:E905"/>
    <mergeCell ref="A906:AV906"/>
    <mergeCell ref="A907:AV907"/>
  </mergeCells>
  <pageMargins left="0" right="0" top="0.35433070866141736" bottom="0" header="0.31496062992125984" footer="0.31496062992125984"/>
  <pageSetup paperSize="9" fitToHeight="42" orientation="landscape" r:id="rId1"/>
  <rowBreaks count="2" manualBreakCount="2">
    <brk id="845" max="47" man="1"/>
    <brk id="926" max="47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E37"/>
  <sheetViews>
    <sheetView view="pageBreakPreview" zoomScale="80" zoomScaleNormal="100" zoomScaleSheetLayoutView="80" workbookViewId="0">
      <selection activeCell="B26" sqref="B26:C26"/>
    </sheetView>
  </sheetViews>
  <sheetFormatPr defaultColWidth="8.85546875" defaultRowHeight="15.75"/>
  <cols>
    <col min="1" max="1" width="49.140625" style="76" customWidth="1"/>
    <col min="2" max="2" width="37" style="76" customWidth="1"/>
    <col min="3" max="3" width="64.42578125" style="76" customWidth="1"/>
    <col min="4" max="16384" width="8.85546875" style="76"/>
  </cols>
  <sheetData>
    <row r="1" spans="1:5">
      <c r="C1" s="77" t="s">
        <v>575</v>
      </c>
    </row>
    <row r="2" spans="1:5">
      <c r="C2" s="77" t="s">
        <v>576</v>
      </c>
    </row>
    <row r="3" spans="1:5">
      <c r="C3" s="77" t="s">
        <v>843</v>
      </c>
    </row>
    <row r="4" spans="1:5">
      <c r="C4" s="77" t="s">
        <v>575</v>
      </c>
    </row>
    <row r="5" spans="1:5">
      <c r="C5" s="77" t="s">
        <v>576</v>
      </c>
    </row>
    <row r="6" spans="1:5">
      <c r="C6" s="77" t="s">
        <v>577</v>
      </c>
    </row>
    <row r="7" spans="1:5">
      <c r="A7" s="78" t="s">
        <v>578</v>
      </c>
    </row>
    <row r="8" spans="1:5">
      <c r="A8" s="668" t="s">
        <v>579</v>
      </c>
      <c r="B8" s="668"/>
      <c r="C8" s="668"/>
    </row>
    <row r="9" spans="1:5">
      <c r="A9" s="669" t="s">
        <v>623</v>
      </c>
      <c r="B9" s="669"/>
      <c r="C9" s="669"/>
    </row>
    <row r="10" spans="1:5">
      <c r="C10" s="78" t="s">
        <v>580</v>
      </c>
    </row>
    <row r="11" spans="1:5" ht="47.45" customHeight="1">
      <c r="A11" s="79" t="s">
        <v>581</v>
      </c>
      <c r="B11" s="666" t="s">
        <v>582</v>
      </c>
      <c r="C11" s="666"/>
      <c r="E11" s="80"/>
    </row>
    <row r="12" spans="1:5" ht="31.5">
      <c r="A12" s="79" t="s">
        <v>583</v>
      </c>
      <c r="B12" s="666" t="s">
        <v>584</v>
      </c>
      <c r="C12" s="666"/>
    </row>
    <row r="13" spans="1:5" ht="15" customHeight="1">
      <c r="A13" s="79" t="s">
        <v>585</v>
      </c>
      <c r="B13" s="666"/>
      <c r="C13" s="666"/>
    </row>
    <row r="14" spans="1:5" ht="24.6" customHeight="1">
      <c r="A14" s="79" t="s">
        <v>586</v>
      </c>
      <c r="B14" s="666" t="s">
        <v>587</v>
      </c>
      <c r="C14" s="666"/>
    </row>
    <row r="15" spans="1:5" ht="25.9" customHeight="1">
      <c r="A15" s="670" t="s">
        <v>588</v>
      </c>
      <c r="B15" s="666" t="s">
        <v>589</v>
      </c>
      <c r="C15" s="666"/>
    </row>
    <row r="16" spans="1:5" ht="25.9" customHeight="1">
      <c r="A16" s="671"/>
      <c r="B16" s="666" t="s">
        <v>590</v>
      </c>
      <c r="C16" s="666"/>
    </row>
    <row r="17" spans="1:3" ht="25.9" customHeight="1">
      <c r="A17" s="671"/>
      <c r="B17" s="666" t="s">
        <v>591</v>
      </c>
      <c r="C17" s="666"/>
    </row>
    <row r="18" spans="1:3" ht="25.9" customHeight="1">
      <c r="A18" s="671"/>
      <c r="B18" s="666" t="s">
        <v>592</v>
      </c>
      <c r="C18" s="666"/>
    </row>
    <row r="19" spans="1:3" ht="25.9" customHeight="1">
      <c r="A19" s="672"/>
      <c r="B19" s="666" t="s">
        <v>593</v>
      </c>
      <c r="C19" s="666"/>
    </row>
    <row r="20" spans="1:3" ht="84.6" customHeight="1">
      <c r="A20" s="79" t="s">
        <v>594</v>
      </c>
      <c r="B20" s="666" t="s">
        <v>595</v>
      </c>
      <c r="C20" s="666"/>
    </row>
    <row r="21" spans="1:3" ht="27" customHeight="1">
      <c r="A21" s="79" t="s">
        <v>596</v>
      </c>
      <c r="B21" s="666" t="s">
        <v>597</v>
      </c>
      <c r="C21" s="666"/>
    </row>
    <row r="22" spans="1:3" ht="27" customHeight="1">
      <c r="A22" s="79" t="s">
        <v>598</v>
      </c>
      <c r="B22" s="666" t="s">
        <v>599</v>
      </c>
      <c r="C22" s="666"/>
    </row>
    <row r="23" spans="1:3" ht="31.5">
      <c r="A23" s="79" t="s">
        <v>600</v>
      </c>
      <c r="B23" s="666" t="s">
        <v>601</v>
      </c>
      <c r="C23" s="666"/>
    </row>
    <row r="24" spans="1:3" ht="26.45" customHeight="1">
      <c r="A24" s="79" t="s">
        <v>602</v>
      </c>
      <c r="B24" s="666" t="s">
        <v>603</v>
      </c>
      <c r="C24" s="666"/>
    </row>
    <row r="25" spans="1:3" ht="47.25">
      <c r="A25" s="79" t="s">
        <v>604</v>
      </c>
      <c r="B25" s="666" t="s">
        <v>605</v>
      </c>
      <c r="C25" s="666"/>
    </row>
    <row r="26" spans="1:3" ht="26.45" customHeight="1">
      <c r="A26" s="79" t="s">
        <v>606</v>
      </c>
      <c r="B26" s="666" t="s">
        <v>605</v>
      </c>
      <c r="C26" s="666"/>
    </row>
    <row r="27" spans="1:3" ht="25.15" customHeight="1">
      <c r="A27" s="79" t="s">
        <v>607</v>
      </c>
      <c r="B27" s="666" t="s">
        <v>608</v>
      </c>
      <c r="C27" s="666"/>
    </row>
    <row r="28" spans="1:3" ht="28.15" customHeight="1">
      <c r="A28" s="79" t="s">
        <v>609</v>
      </c>
      <c r="B28" s="666" t="s">
        <v>608</v>
      </c>
      <c r="C28" s="666"/>
    </row>
    <row r="29" spans="1:3" ht="70.150000000000006" customHeight="1">
      <c r="A29" s="79" t="s">
        <v>610</v>
      </c>
      <c r="B29" s="666" t="s">
        <v>611</v>
      </c>
      <c r="C29" s="666"/>
    </row>
    <row r="30" spans="1:3" ht="99" customHeight="1">
      <c r="A30" s="79" t="s">
        <v>612</v>
      </c>
      <c r="B30" s="666" t="s">
        <v>613</v>
      </c>
      <c r="C30" s="666"/>
    </row>
    <row r="31" spans="1:3" ht="34.9" customHeight="1">
      <c r="A31" s="79" t="s">
        <v>614</v>
      </c>
      <c r="B31" s="666" t="s">
        <v>615</v>
      </c>
      <c r="C31" s="666"/>
    </row>
    <row r="32" spans="1:3" ht="25.9" customHeight="1">
      <c r="A32" s="79" t="s">
        <v>616</v>
      </c>
      <c r="B32" s="666" t="s">
        <v>624</v>
      </c>
      <c r="C32" s="666"/>
    </row>
    <row r="33" spans="1:3" ht="33.6" customHeight="1">
      <c r="A33" s="79" t="s">
        <v>617</v>
      </c>
      <c r="B33" s="667" t="s">
        <v>618</v>
      </c>
      <c r="C33" s="667"/>
    </row>
    <row r="34" spans="1:3" ht="83.45" customHeight="1">
      <c r="A34" s="79" t="s">
        <v>619</v>
      </c>
      <c r="B34" s="666" t="s">
        <v>620</v>
      </c>
      <c r="C34" s="666"/>
    </row>
    <row r="35" spans="1:3" ht="49.9" customHeight="1">
      <c r="A35" s="79" t="s">
        <v>621</v>
      </c>
      <c r="B35" s="666" t="s">
        <v>622</v>
      </c>
      <c r="C35" s="666"/>
    </row>
    <row r="36" spans="1:3">
      <c r="A36" s="81"/>
      <c r="B36" s="81"/>
    </row>
    <row r="37" spans="1:3">
      <c r="A37" s="81"/>
      <c r="B37" s="81"/>
    </row>
  </sheetData>
  <mergeCells count="27">
    <mergeCell ref="A15:A19"/>
    <mergeCell ref="B15:C15"/>
    <mergeCell ref="B16:C16"/>
    <mergeCell ref="B17:C17"/>
    <mergeCell ref="B18:C18"/>
    <mergeCell ref="A8:C8"/>
    <mergeCell ref="A9:C9"/>
    <mergeCell ref="B11:C11"/>
    <mergeCell ref="B12:C13"/>
    <mergeCell ref="B14:C14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1:C31"/>
    <mergeCell ref="B32:C32"/>
    <mergeCell ref="B33:C33"/>
    <mergeCell ref="B34:C34"/>
    <mergeCell ref="B35:C35"/>
  </mergeCells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V566"/>
  <sheetViews>
    <sheetView zoomScale="87" zoomScaleNormal="87" zoomScaleSheetLayoutView="90" workbookViewId="0">
      <pane ySplit="10" topLeftCell="A503" activePane="bottomLeft" state="frozen"/>
      <selection pane="bottomLeft" activeCell="AL516" sqref="AL516"/>
    </sheetView>
  </sheetViews>
  <sheetFormatPr defaultColWidth="9.140625" defaultRowHeight="15.75"/>
  <cols>
    <col min="1" max="1" width="3.7109375" style="1" customWidth="1"/>
    <col min="2" max="2" width="7.7109375" style="1" customWidth="1"/>
    <col min="3" max="3" width="33.7109375" style="1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7109375" style="1" customWidth="1"/>
    <col min="19" max="20" width="10.85546875" style="1" hidden="1" customWidth="1"/>
    <col min="21" max="21" width="13" style="1" hidden="1" customWidth="1"/>
    <col min="22" max="22" width="18.7109375" style="1" customWidth="1"/>
    <col min="23" max="23" width="14.7109375" style="361" customWidth="1"/>
    <col min="24" max="24" width="14.7109375" style="1" customWidth="1"/>
    <col min="25" max="25" width="15.5703125" style="1" hidden="1" customWidth="1"/>
    <col min="26" max="26" width="14.140625" style="1" hidden="1" customWidth="1"/>
    <col min="27" max="27" width="14.42578125" style="1" customWidth="1"/>
    <col min="28" max="28" width="14.7109375" style="1" customWidth="1"/>
    <col min="29" max="32" width="9.140625" style="1" hidden="1" customWidth="1"/>
    <col min="33" max="33" width="14.7109375" style="1" customWidth="1"/>
    <col min="34" max="34" width="15" style="1" hidden="1" customWidth="1"/>
    <col min="35" max="35" width="14.7109375" style="1" customWidth="1"/>
    <col min="36" max="36" width="9.140625" style="1" hidden="1" customWidth="1"/>
    <col min="37" max="37" width="10.28515625" style="1" hidden="1" customWidth="1"/>
    <col min="38" max="38" width="12.7109375" style="1" customWidth="1"/>
    <col min="39" max="39" width="13" style="1" hidden="1" customWidth="1"/>
    <col min="40" max="40" width="9.140625" style="1" customWidth="1"/>
    <col min="41" max="42" width="9.140625" style="1" hidden="1" customWidth="1"/>
    <col min="43" max="16384" width="9.140625" style="1"/>
  </cols>
  <sheetData>
    <row r="1" spans="1:48" ht="18.75">
      <c r="AV1" s="161" t="s">
        <v>1053</v>
      </c>
    </row>
    <row r="2" spans="1:48" ht="18.75">
      <c r="AV2" s="161" t="s">
        <v>906</v>
      </c>
    </row>
    <row r="3" spans="1:48" ht="18.75">
      <c r="AV3" s="162" t="s">
        <v>996</v>
      </c>
    </row>
    <row r="4" spans="1:48" ht="18.75">
      <c r="AV4" s="163" t="s">
        <v>907</v>
      </c>
    </row>
    <row r="5" spans="1:48" ht="23.25" customHeight="1">
      <c r="B5" s="681" t="s">
        <v>1074</v>
      </c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  <c r="Q5" s="681"/>
      <c r="R5" s="681"/>
      <c r="S5" s="681"/>
      <c r="T5" s="681"/>
      <c r="U5" s="681"/>
      <c r="V5" s="681"/>
      <c r="W5" s="682"/>
      <c r="X5" s="682"/>
      <c r="Y5" s="682"/>
      <c r="Z5" s="682"/>
      <c r="AA5" s="682"/>
      <c r="AB5" s="682"/>
      <c r="AC5" s="682"/>
      <c r="AD5" s="682"/>
      <c r="AE5" s="682"/>
      <c r="AF5" s="682"/>
      <c r="AG5" s="682"/>
      <c r="AH5" s="682"/>
      <c r="AI5" s="682"/>
      <c r="AJ5" s="682"/>
      <c r="AK5" s="682"/>
      <c r="AL5" s="682"/>
      <c r="AM5" s="682"/>
      <c r="AN5" s="682"/>
      <c r="AO5" s="682"/>
      <c r="AP5" s="682"/>
      <c r="AQ5" s="682"/>
      <c r="AR5" s="682"/>
      <c r="AS5" s="682"/>
      <c r="AT5" s="682"/>
      <c r="AU5" s="682"/>
      <c r="AV5" s="682"/>
    </row>
    <row r="6" spans="1:48" ht="19.899999999999999" customHeight="1">
      <c r="B6" s="681" t="s">
        <v>1073</v>
      </c>
      <c r="C6" s="681"/>
      <c r="D6" s="681"/>
      <c r="E6" s="681"/>
      <c r="F6" s="681"/>
      <c r="G6" s="681"/>
      <c r="H6" s="681"/>
      <c r="I6" s="681"/>
      <c r="J6" s="681"/>
      <c r="K6" s="681"/>
      <c r="L6" s="681"/>
      <c r="M6" s="681"/>
      <c r="N6" s="681"/>
      <c r="O6" s="681"/>
      <c r="P6" s="681"/>
      <c r="Q6" s="681"/>
      <c r="R6" s="681"/>
      <c r="S6" s="681"/>
      <c r="T6" s="681"/>
      <c r="U6" s="681"/>
      <c r="V6" s="681"/>
      <c r="W6" s="682"/>
      <c r="X6" s="682"/>
      <c r="Y6" s="682"/>
      <c r="Z6" s="682"/>
      <c r="AA6" s="682"/>
      <c r="AB6" s="682"/>
      <c r="AC6" s="682"/>
      <c r="AD6" s="682"/>
      <c r="AE6" s="682"/>
      <c r="AF6" s="682"/>
      <c r="AG6" s="682"/>
      <c r="AH6" s="682"/>
      <c r="AI6" s="682"/>
      <c r="AJ6" s="682"/>
      <c r="AK6" s="682"/>
      <c r="AL6" s="682"/>
      <c r="AM6" s="682"/>
      <c r="AN6" s="682"/>
      <c r="AO6" s="682"/>
      <c r="AP6" s="682"/>
      <c r="AQ6" s="682"/>
      <c r="AR6" s="682"/>
      <c r="AS6" s="682"/>
      <c r="AT6" s="682"/>
      <c r="AU6" s="682"/>
      <c r="AV6" s="682"/>
    </row>
    <row r="7" spans="1:48" s="2" customFormat="1" ht="13.5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712"/>
      <c r="O7" s="712"/>
      <c r="P7" s="712"/>
      <c r="Q7" s="712"/>
      <c r="R7" s="712"/>
      <c r="S7" s="712"/>
      <c r="T7" s="712"/>
      <c r="U7" s="712"/>
      <c r="V7" s="712"/>
      <c r="W7" s="362"/>
    </row>
    <row r="8" spans="1:48" ht="21.75" customHeight="1">
      <c r="A8" s="454" t="s">
        <v>7</v>
      </c>
      <c r="B8" s="454"/>
      <c r="C8" s="455" t="s">
        <v>40</v>
      </c>
      <c r="D8" s="455" t="s">
        <v>41</v>
      </c>
      <c r="E8" s="455" t="s">
        <v>42</v>
      </c>
      <c r="F8" s="455" t="s">
        <v>12</v>
      </c>
      <c r="G8" s="455"/>
      <c r="H8" s="455"/>
      <c r="I8" s="455"/>
      <c r="J8" s="455" t="s">
        <v>1</v>
      </c>
      <c r="K8" s="455" t="s">
        <v>2</v>
      </c>
      <c r="L8" s="499" t="s">
        <v>290</v>
      </c>
      <c r="M8" s="713"/>
      <c r="N8" s="713"/>
      <c r="O8" s="713"/>
      <c r="P8" s="713"/>
      <c r="Q8" s="713"/>
      <c r="R8" s="713"/>
      <c r="S8" s="713"/>
      <c r="T8" s="713"/>
      <c r="U8" s="713"/>
      <c r="V8" s="714"/>
      <c r="W8" s="683" t="s">
        <v>1067</v>
      </c>
      <c r="X8" s="684"/>
      <c r="Y8" s="687" t="s">
        <v>880</v>
      </c>
      <c r="Z8" s="688"/>
      <c r="AA8" s="683" t="s">
        <v>1068</v>
      </c>
      <c r="AB8" s="684"/>
      <c r="AC8" s="683" t="s">
        <v>882</v>
      </c>
      <c r="AD8" s="684"/>
      <c r="AE8" s="691" t="s">
        <v>883</v>
      </c>
      <c r="AF8" s="692"/>
      <c r="AG8" s="683" t="s">
        <v>884</v>
      </c>
      <c r="AH8" s="695"/>
      <c r="AI8" s="695"/>
      <c r="AJ8" s="695"/>
      <c r="AK8" s="696"/>
      <c r="AL8" s="683" t="s">
        <v>885</v>
      </c>
      <c r="AM8" s="695"/>
      <c r="AN8" s="695"/>
      <c r="AO8" s="695"/>
      <c r="AP8" s="700"/>
      <c r="AQ8" s="704" t="s">
        <v>886</v>
      </c>
      <c r="AR8" s="707" t="s">
        <v>887</v>
      </c>
      <c r="AS8" s="708"/>
      <c r="AT8" s="708"/>
      <c r="AU8" s="709"/>
      <c r="AV8" s="718" t="s">
        <v>888</v>
      </c>
    </row>
    <row r="9" spans="1:48" ht="59.25" customHeight="1">
      <c r="A9" s="454"/>
      <c r="B9" s="454"/>
      <c r="C9" s="455"/>
      <c r="D9" s="455"/>
      <c r="E9" s="455"/>
      <c r="F9" s="455" t="s">
        <v>13</v>
      </c>
      <c r="G9" s="455" t="s">
        <v>14</v>
      </c>
      <c r="H9" s="455" t="s">
        <v>15</v>
      </c>
      <c r="I9" s="455"/>
      <c r="J9" s="455"/>
      <c r="K9" s="455"/>
      <c r="L9" s="715"/>
      <c r="M9" s="716"/>
      <c r="N9" s="716"/>
      <c r="O9" s="716"/>
      <c r="P9" s="716"/>
      <c r="Q9" s="716"/>
      <c r="R9" s="716"/>
      <c r="S9" s="716"/>
      <c r="T9" s="716"/>
      <c r="U9" s="716"/>
      <c r="V9" s="717"/>
      <c r="W9" s="685"/>
      <c r="X9" s="686"/>
      <c r="Y9" s="689"/>
      <c r="Z9" s="690"/>
      <c r="AA9" s="685"/>
      <c r="AB9" s="686"/>
      <c r="AC9" s="685"/>
      <c r="AD9" s="686"/>
      <c r="AE9" s="693"/>
      <c r="AF9" s="694"/>
      <c r="AG9" s="697"/>
      <c r="AH9" s="698"/>
      <c r="AI9" s="698"/>
      <c r="AJ9" s="698"/>
      <c r="AK9" s="699"/>
      <c r="AL9" s="701"/>
      <c r="AM9" s="702"/>
      <c r="AN9" s="702"/>
      <c r="AO9" s="702"/>
      <c r="AP9" s="703"/>
      <c r="AQ9" s="705"/>
      <c r="AR9" s="721" t="s">
        <v>889</v>
      </c>
      <c r="AS9" s="721" t="s">
        <v>480</v>
      </c>
      <c r="AT9" s="722" t="s">
        <v>890</v>
      </c>
      <c r="AU9" s="722"/>
      <c r="AV9" s="719"/>
    </row>
    <row r="10" spans="1:48" ht="59.25" customHeight="1">
      <c r="A10" s="454"/>
      <c r="B10" s="454"/>
      <c r="C10" s="455"/>
      <c r="D10" s="455"/>
      <c r="E10" s="455"/>
      <c r="F10" s="455"/>
      <c r="G10" s="455"/>
      <c r="H10" s="7" t="s">
        <v>16</v>
      </c>
      <c r="I10" s="7" t="s">
        <v>17</v>
      </c>
      <c r="J10" s="455"/>
      <c r="K10" s="455"/>
      <c r="L10" s="7" t="s">
        <v>5</v>
      </c>
      <c r="M10" s="7" t="s">
        <v>6</v>
      </c>
      <c r="N10" s="7">
        <v>2019</v>
      </c>
      <c r="O10" s="7">
        <v>2020</v>
      </c>
      <c r="P10" s="7">
        <v>2021</v>
      </c>
      <c r="Q10" s="7" t="s">
        <v>9</v>
      </c>
      <c r="R10" s="7" t="s">
        <v>10</v>
      </c>
      <c r="S10" s="7" t="s">
        <v>148</v>
      </c>
      <c r="T10" s="7" t="s">
        <v>149</v>
      </c>
      <c r="U10" s="7" t="s">
        <v>0</v>
      </c>
      <c r="V10" s="7" t="s">
        <v>4</v>
      </c>
      <c r="W10" s="363" t="s">
        <v>351</v>
      </c>
      <c r="X10" s="158" t="s">
        <v>891</v>
      </c>
      <c r="Y10" s="159" t="s">
        <v>892</v>
      </c>
      <c r="Z10" s="348" t="s">
        <v>893</v>
      </c>
      <c r="AA10" s="157" t="s">
        <v>892</v>
      </c>
      <c r="AB10" s="158" t="s">
        <v>893</v>
      </c>
      <c r="AC10" s="158" t="s">
        <v>894</v>
      </c>
      <c r="AD10" s="158" t="s">
        <v>893</v>
      </c>
      <c r="AE10" s="159" t="s">
        <v>894</v>
      </c>
      <c r="AF10" s="159" t="s">
        <v>893</v>
      </c>
      <c r="AG10" s="157" t="s">
        <v>1013</v>
      </c>
      <c r="AH10" s="349" t="s">
        <v>896</v>
      </c>
      <c r="AI10" s="157" t="s">
        <v>902</v>
      </c>
      <c r="AJ10" s="158" t="s">
        <v>898</v>
      </c>
      <c r="AK10" s="158" t="s">
        <v>899</v>
      </c>
      <c r="AL10" s="158" t="s">
        <v>1014</v>
      </c>
      <c r="AM10" s="158" t="s">
        <v>901</v>
      </c>
      <c r="AN10" s="158" t="s">
        <v>902</v>
      </c>
      <c r="AO10" s="158" t="s">
        <v>898</v>
      </c>
      <c r="AP10" s="158" t="s">
        <v>899</v>
      </c>
      <c r="AQ10" s="706"/>
      <c r="AR10" s="721"/>
      <c r="AS10" s="721"/>
      <c r="AT10" s="159" t="s">
        <v>903</v>
      </c>
      <c r="AU10" s="159" t="s">
        <v>904</v>
      </c>
      <c r="AV10" s="720"/>
    </row>
    <row r="11" spans="1:48" s="346" customFormat="1" ht="24" customHeight="1">
      <c r="A11" s="710">
        <v>1</v>
      </c>
      <c r="B11" s="711"/>
      <c r="C11" s="7">
        <v>2</v>
      </c>
      <c r="D11" s="7">
        <v>3</v>
      </c>
      <c r="E11" s="7">
        <v>4</v>
      </c>
      <c r="F11" s="7">
        <v>5</v>
      </c>
      <c r="G11" s="7">
        <v>6</v>
      </c>
      <c r="H11" s="7">
        <v>7</v>
      </c>
      <c r="I11" s="7">
        <v>8</v>
      </c>
      <c r="J11" s="7">
        <v>9</v>
      </c>
      <c r="K11" s="7">
        <v>10</v>
      </c>
      <c r="L11" s="7">
        <v>11</v>
      </c>
      <c r="M11" s="7">
        <v>12</v>
      </c>
      <c r="N11" s="7">
        <v>16</v>
      </c>
      <c r="O11" s="7">
        <v>17</v>
      </c>
      <c r="P11" s="7">
        <v>18</v>
      </c>
      <c r="Q11" s="7">
        <v>19</v>
      </c>
      <c r="R11" s="7">
        <v>3</v>
      </c>
      <c r="S11" s="7">
        <v>21</v>
      </c>
      <c r="T11" s="7">
        <v>22</v>
      </c>
      <c r="U11" s="7">
        <v>23</v>
      </c>
      <c r="V11" s="7">
        <v>4</v>
      </c>
      <c r="W11" s="7">
        <v>5</v>
      </c>
      <c r="X11" s="345">
        <v>6</v>
      </c>
      <c r="Y11" s="345">
        <v>7</v>
      </c>
      <c r="Z11" s="345">
        <v>8</v>
      </c>
      <c r="AA11" s="345">
        <v>7</v>
      </c>
      <c r="AB11" s="345">
        <v>8</v>
      </c>
      <c r="AC11" s="345"/>
      <c r="AD11" s="345"/>
      <c r="AE11" s="345"/>
      <c r="AF11" s="345"/>
      <c r="AG11" s="345">
        <v>9</v>
      </c>
      <c r="AH11" s="345">
        <v>10</v>
      </c>
      <c r="AI11" s="345">
        <v>10</v>
      </c>
      <c r="AJ11" s="345"/>
      <c r="AK11" s="345"/>
      <c r="AL11" s="345">
        <v>11</v>
      </c>
      <c r="AM11" s="345">
        <v>12</v>
      </c>
      <c r="AN11" s="345">
        <v>12</v>
      </c>
      <c r="AO11" s="345"/>
      <c r="AP11" s="345"/>
      <c r="AQ11" s="345">
        <v>13</v>
      </c>
      <c r="AR11" s="345">
        <v>14</v>
      </c>
      <c r="AS11" s="345">
        <v>15</v>
      </c>
      <c r="AT11" s="345">
        <v>16</v>
      </c>
      <c r="AU11" s="345">
        <v>17</v>
      </c>
      <c r="AV11" s="345">
        <v>18</v>
      </c>
    </row>
    <row r="12" spans="1:48" ht="15.75" customHeight="1">
      <c r="A12" s="459" t="s">
        <v>23</v>
      </c>
      <c r="B12" s="460"/>
      <c r="C12" s="460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0"/>
      <c r="R12" s="460"/>
      <c r="S12" s="460"/>
      <c r="T12" s="460"/>
      <c r="U12" s="460"/>
      <c r="V12" s="460"/>
      <c r="W12" s="677"/>
      <c r="X12" s="677"/>
      <c r="Y12" s="677"/>
      <c r="Z12" s="677"/>
      <c r="AA12" s="677"/>
      <c r="AB12" s="677"/>
      <c r="AC12" s="677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7"/>
      <c r="AP12" s="677"/>
      <c r="AQ12" s="677"/>
      <c r="AR12" s="677"/>
      <c r="AS12" s="677"/>
      <c r="AT12" s="677"/>
      <c r="AU12" s="677"/>
      <c r="AV12" s="678"/>
    </row>
    <row r="13" spans="1:48" ht="15.75" customHeight="1">
      <c r="A13" s="463" t="s">
        <v>24</v>
      </c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679"/>
      <c r="X13" s="679"/>
      <c r="Y13" s="679"/>
      <c r="Z13" s="679"/>
      <c r="AA13" s="679"/>
      <c r="AB13" s="679"/>
      <c r="AC13" s="679"/>
      <c r="AD13" s="679"/>
      <c r="AE13" s="679"/>
      <c r="AF13" s="679"/>
      <c r="AG13" s="679"/>
      <c r="AH13" s="679"/>
      <c r="AI13" s="679"/>
      <c r="AJ13" s="679"/>
      <c r="AK13" s="679"/>
      <c r="AL13" s="679"/>
      <c r="AM13" s="679"/>
      <c r="AN13" s="679"/>
      <c r="AO13" s="679"/>
      <c r="AP13" s="679"/>
      <c r="AQ13" s="679"/>
      <c r="AR13" s="679"/>
      <c r="AS13" s="679"/>
      <c r="AT13" s="679"/>
      <c r="AU13" s="679"/>
      <c r="AV13" s="680"/>
    </row>
    <row r="14" spans="1:48" ht="15.75" customHeight="1">
      <c r="A14" s="467" t="s">
        <v>150</v>
      </c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675"/>
      <c r="X14" s="675"/>
      <c r="Y14" s="675"/>
      <c r="Z14" s="675"/>
      <c r="AA14" s="675"/>
      <c r="AB14" s="675"/>
      <c r="AC14" s="675"/>
      <c r="AD14" s="675"/>
      <c r="AE14" s="675"/>
      <c r="AF14" s="675"/>
      <c r="AG14" s="675"/>
      <c r="AH14" s="675"/>
      <c r="AI14" s="675"/>
      <c r="AJ14" s="675"/>
      <c r="AK14" s="675"/>
      <c r="AL14" s="675"/>
      <c r="AM14" s="675"/>
      <c r="AN14" s="675"/>
      <c r="AO14" s="675"/>
      <c r="AP14" s="675"/>
      <c r="AQ14" s="675"/>
      <c r="AR14" s="675"/>
      <c r="AS14" s="675"/>
      <c r="AT14" s="675"/>
      <c r="AU14" s="675"/>
      <c r="AV14" s="676"/>
    </row>
    <row r="15" spans="1:48" ht="19.5" customHeight="1">
      <c r="A15" s="471"/>
      <c r="B15" s="474" t="s">
        <v>151</v>
      </c>
      <c r="C15" s="475" t="s">
        <v>63</v>
      </c>
      <c r="D15" s="474" t="s">
        <v>257</v>
      </c>
      <c r="E15" s="476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517">
        <v>2021</v>
      </c>
      <c r="K15" s="517">
        <v>2023</v>
      </c>
      <c r="L15" s="515">
        <v>6.8157399999999999</v>
      </c>
      <c r="M15" s="515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93">
        <v>6809</v>
      </c>
      <c r="X15" s="5">
        <v>0</v>
      </c>
      <c r="Y15" s="5">
        <v>2271.3240000000001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8"/>
    </row>
    <row r="16" spans="1:48" ht="19.5" customHeight="1">
      <c r="A16" s="472"/>
      <c r="B16" s="474"/>
      <c r="C16" s="475"/>
      <c r="D16" s="474"/>
      <c r="E16" s="476"/>
      <c r="F16" s="6" t="s">
        <v>19</v>
      </c>
      <c r="G16" s="6" t="s">
        <v>22</v>
      </c>
      <c r="H16" s="10" t="s">
        <v>59</v>
      </c>
      <c r="I16" s="6" t="s">
        <v>56</v>
      </c>
      <c r="J16" s="517"/>
      <c r="K16" s="517"/>
      <c r="L16" s="515"/>
      <c r="M16" s="515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93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8"/>
    </row>
    <row r="17" spans="1:48" ht="19.5" customHeight="1">
      <c r="A17" s="472"/>
      <c r="B17" s="474"/>
      <c r="C17" s="475"/>
      <c r="D17" s="474"/>
      <c r="E17" s="476"/>
      <c r="F17" s="476" t="s">
        <v>39</v>
      </c>
      <c r="G17" s="476" t="s">
        <v>21</v>
      </c>
      <c r="H17" s="476" t="s">
        <v>59</v>
      </c>
      <c r="I17" s="476" t="s">
        <v>366</v>
      </c>
      <c r="J17" s="517"/>
      <c r="K17" s="517"/>
      <c r="L17" s="515"/>
      <c r="M17" s="515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187" t="s">
        <v>50</v>
      </c>
      <c r="W17" s="93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8"/>
    </row>
    <row r="18" spans="1:48" ht="19.5" customHeight="1">
      <c r="A18" s="472"/>
      <c r="B18" s="474"/>
      <c r="C18" s="475"/>
      <c r="D18" s="474"/>
      <c r="E18" s="476"/>
      <c r="F18" s="476"/>
      <c r="G18" s="476"/>
      <c r="H18" s="476"/>
      <c r="I18" s="476"/>
      <c r="J18" s="517"/>
      <c r="K18" s="517"/>
      <c r="L18" s="515"/>
      <c r="M18" s="515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93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8"/>
    </row>
    <row r="19" spans="1:48" ht="18" customHeight="1">
      <c r="A19" s="472"/>
      <c r="B19" s="474"/>
      <c r="C19" s="475"/>
      <c r="D19" s="474"/>
      <c r="E19" s="476"/>
      <c r="F19" s="476"/>
      <c r="G19" s="476"/>
      <c r="H19" s="476"/>
      <c r="I19" s="476"/>
      <c r="J19" s="517"/>
      <c r="K19" s="517"/>
      <c r="L19" s="515"/>
      <c r="M19" s="515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93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8"/>
    </row>
    <row r="20" spans="1:48" ht="23.25" customHeight="1">
      <c r="A20" s="472"/>
      <c r="B20" s="474"/>
      <c r="C20" s="475"/>
      <c r="D20" s="474"/>
      <c r="E20" s="476"/>
      <c r="F20" s="476"/>
      <c r="G20" s="476"/>
      <c r="H20" s="476"/>
      <c r="I20" s="476"/>
      <c r="J20" s="517"/>
      <c r="K20" s="517"/>
      <c r="L20" s="515"/>
      <c r="M20" s="515"/>
      <c r="N20" s="151">
        <f t="shared" ref="N20:T20" si="1">SUM(N15:N19)</f>
        <v>0</v>
      </c>
      <c r="O20" s="151">
        <f t="shared" si="1"/>
        <v>0</v>
      </c>
      <c r="P20" s="151">
        <f t="shared" si="1"/>
        <v>7.1999999999999998E-3</v>
      </c>
      <c r="Q20" s="151">
        <f>SUM(Q15:Q19)</f>
        <v>0</v>
      </c>
      <c r="R20" s="151">
        <f t="shared" si="1"/>
        <v>6.8085399999999998</v>
      </c>
      <c r="S20" s="151">
        <f t="shared" si="1"/>
        <v>0</v>
      </c>
      <c r="T20" s="151">
        <f t="shared" si="1"/>
        <v>0</v>
      </c>
      <c r="U20" s="152">
        <f t="shared" si="0"/>
        <v>6.8157399999999999</v>
      </c>
      <c r="V20" s="152" t="s">
        <v>11</v>
      </c>
      <c r="W20" s="364">
        <f>SUM(W15:W19)</f>
        <v>6809</v>
      </c>
      <c r="X20" s="151">
        <f t="shared" ref="X20" si="2">SUM(X15:X19)</f>
        <v>0</v>
      </c>
      <c r="Y20" s="151">
        <f t="shared" ref="Y20" si="3">SUM(Y15:Y19)</f>
        <v>2271.3240000000001</v>
      </c>
      <c r="Z20" s="151">
        <f t="shared" ref="Z20" si="4">SUM(Z15:Z19)</f>
        <v>0</v>
      </c>
      <c r="AA20" s="151">
        <f t="shared" ref="AA20" si="5">SUM(AA15:AA19)</f>
        <v>0</v>
      </c>
      <c r="AB20" s="151">
        <f t="shared" ref="AB20" si="6">SUM(AB15:AB19)</f>
        <v>0</v>
      </c>
      <c r="AC20" s="151">
        <f t="shared" ref="AC20" si="7">SUM(AC15:AC19)</f>
        <v>0</v>
      </c>
      <c r="AD20" s="151">
        <f t="shared" ref="AD20" si="8">SUM(AD15:AD19)</f>
        <v>0</v>
      </c>
      <c r="AE20" s="151">
        <f t="shared" ref="AE20" si="9">SUM(AE15:AE19)</f>
        <v>0</v>
      </c>
      <c r="AF20" s="151">
        <f t="shared" ref="AF20" si="10">SUM(AF15:AF19)</f>
        <v>0</v>
      </c>
      <c r="AG20" s="151">
        <f t="shared" ref="AG20" si="11">SUM(AG15:AG19)</f>
        <v>0</v>
      </c>
      <c r="AH20" s="151">
        <f t="shared" ref="AH20" si="12">SUM(AH15:AH19)</f>
        <v>0</v>
      </c>
      <c r="AI20" s="151">
        <f t="shared" ref="AI20" si="13">SUM(AI15:AI19)</f>
        <v>0</v>
      </c>
      <c r="AJ20" s="151">
        <f t="shared" ref="AJ20" si="14">SUM(AJ15:AJ19)</f>
        <v>0</v>
      </c>
      <c r="AK20" s="151">
        <f t="shared" ref="AK20" si="15">SUM(AK15:AK19)</f>
        <v>0</v>
      </c>
      <c r="AL20" s="151">
        <f t="shared" ref="AL20" si="16">SUM(AL15:AL19)</f>
        <v>0</v>
      </c>
      <c r="AM20" s="151">
        <f t="shared" ref="AM20" si="17">SUM(AM15:AM19)</f>
        <v>0</v>
      </c>
      <c r="AN20" s="151">
        <f t="shared" ref="AN20" si="18">SUM(AN15:AN19)</f>
        <v>0</v>
      </c>
      <c r="AO20" s="151">
        <f t="shared" ref="AO20" si="19">SUM(AO15:AO19)</f>
        <v>0</v>
      </c>
      <c r="AP20" s="151">
        <f t="shared" ref="AP20" si="20">SUM(AP15:AP19)</f>
        <v>0</v>
      </c>
      <c r="AQ20" s="151">
        <f t="shared" ref="AQ20" si="21">SUM(AQ15:AQ19)</f>
        <v>0</v>
      </c>
      <c r="AR20" s="151">
        <f t="shared" ref="AR20" si="22">SUM(AR15:AR19)</f>
        <v>0</v>
      </c>
      <c r="AS20" s="151">
        <f t="shared" ref="AS20" si="23">SUM(AS15:AS19)</f>
        <v>0</v>
      </c>
      <c r="AT20" s="151">
        <f t="shared" ref="AT20" si="24">SUM(AT15:AT19)</f>
        <v>0</v>
      </c>
      <c r="AU20" s="151">
        <f t="shared" ref="AU20" si="25">SUM(AU15:AU19)</f>
        <v>0</v>
      </c>
      <c r="AV20" s="160"/>
    </row>
    <row r="21" spans="1:48" ht="15.75" customHeight="1">
      <c r="A21" s="472"/>
      <c r="B21" s="516" t="s">
        <v>152</v>
      </c>
      <c r="C21" s="475" t="s">
        <v>64</v>
      </c>
      <c r="D21" s="474" t="s">
        <v>257</v>
      </c>
      <c r="E21" s="476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517">
        <v>2023</v>
      </c>
      <c r="K21" s="517">
        <v>2023</v>
      </c>
      <c r="L21" s="515">
        <v>2.5399099999999999</v>
      </c>
      <c r="M21" s="515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91">
        <v>1517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8"/>
    </row>
    <row r="22" spans="1:48" ht="15.75" customHeight="1">
      <c r="A22" s="472"/>
      <c r="B22" s="516"/>
      <c r="C22" s="475"/>
      <c r="D22" s="474"/>
      <c r="E22" s="476"/>
      <c r="F22" s="6" t="s">
        <v>19</v>
      </c>
      <c r="G22" s="6" t="s">
        <v>22</v>
      </c>
      <c r="H22" s="10" t="s">
        <v>59</v>
      </c>
      <c r="I22" s="6" t="s">
        <v>58</v>
      </c>
      <c r="J22" s="517"/>
      <c r="K22" s="517"/>
      <c r="L22" s="515"/>
      <c r="M22" s="515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91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8"/>
    </row>
    <row r="23" spans="1:48" ht="15.75" customHeight="1">
      <c r="A23" s="472"/>
      <c r="B23" s="516"/>
      <c r="C23" s="475"/>
      <c r="D23" s="474"/>
      <c r="E23" s="476"/>
      <c r="F23" s="476" t="s">
        <v>39</v>
      </c>
      <c r="G23" s="476" t="s">
        <v>21</v>
      </c>
      <c r="H23" s="476" t="s">
        <v>59</v>
      </c>
      <c r="I23" s="476" t="s">
        <v>303</v>
      </c>
      <c r="J23" s="517"/>
      <c r="K23" s="517"/>
      <c r="L23" s="515"/>
      <c r="M23" s="515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91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8"/>
    </row>
    <row r="24" spans="1:48" ht="15.75" customHeight="1">
      <c r="A24" s="472"/>
      <c r="B24" s="516"/>
      <c r="C24" s="475"/>
      <c r="D24" s="474"/>
      <c r="E24" s="476"/>
      <c r="F24" s="476"/>
      <c r="G24" s="476"/>
      <c r="H24" s="476"/>
      <c r="I24" s="476"/>
      <c r="J24" s="517"/>
      <c r="K24" s="517"/>
      <c r="L24" s="515"/>
      <c r="M24" s="515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91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8"/>
    </row>
    <row r="25" spans="1:48" ht="20.25" customHeight="1">
      <c r="A25" s="472"/>
      <c r="B25" s="516"/>
      <c r="C25" s="475"/>
      <c r="D25" s="474"/>
      <c r="E25" s="476"/>
      <c r="F25" s="476"/>
      <c r="G25" s="476"/>
      <c r="H25" s="476"/>
      <c r="I25" s="476"/>
      <c r="J25" s="517"/>
      <c r="K25" s="517"/>
      <c r="L25" s="515"/>
      <c r="M25" s="515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91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8"/>
    </row>
    <row r="26" spans="1:48" ht="19.5" customHeight="1">
      <c r="A26" s="473"/>
      <c r="B26" s="516"/>
      <c r="C26" s="475"/>
      <c r="D26" s="474"/>
      <c r="E26" s="476"/>
      <c r="F26" s="476"/>
      <c r="G26" s="476"/>
      <c r="H26" s="476"/>
      <c r="I26" s="476"/>
      <c r="J26" s="517"/>
      <c r="K26" s="517"/>
      <c r="L26" s="515"/>
      <c r="M26" s="515"/>
      <c r="N26" s="151">
        <f t="shared" ref="N26:T26" si="26">SUM(N21:N25)</f>
        <v>0</v>
      </c>
      <c r="O26" s="151">
        <f t="shared" si="26"/>
        <v>0</v>
      </c>
      <c r="P26" s="151">
        <f t="shared" si="26"/>
        <v>0</v>
      </c>
      <c r="Q26" s="151">
        <f t="shared" si="26"/>
        <v>1.0231399999999999</v>
      </c>
      <c r="R26" s="151">
        <f t="shared" si="26"/>
        <v>1.51677</v>
      </c>
      <c r="S26" s="151">
        <f t="shared" si="26"/>
        <v>0</v>
      </c>
      <c r="T26" s="151">
        <f t="shared" si="26"/>
        <v>0</v>
      </c>
      <c r="U26" s="152">
        <f t="shared" si="0"/>
        <v>2.5399099999999999</v>
      </c>
      <c r="V26" s="152" t="s">
        <v>11</v>
      </c>
      <c r="W26" s="364">
        <f t="shared" ref="W26:X26" si="27">SUM(W21:W25)</f>
        <v>1517</v>
      </c>
      <c r="X26" s="151">
        <f t="shared" si="27"/>
        <v>0</v>
      </c>
      <c r="Y26" s="151">
        <f t="shared" ref="Y26:AU26" si="28">SUM(Y21:Y25)</f>
        <v>0</v>
      </c>
      <c r="Z26" s="151">
        <f t="shared" si="28"/>
        <v>0</v>
      </c>
      <c r="AA26" s="151">
        <f t="shared" si="28"/>
        <v>0</v>
      </c>
      <c r="AB26" s="151">
        <f t="shared" si="28"/>
        <v>0</v>
      </c>
      <c r="AC26" s="151">
        <f t="shared" si="28"/>
        <v>0</v>
      </c>
      <c r="AD26" s="151">
        <f t="shared" si="28"/>
        <v>0</v>
      </c>
      <c r="AE26" s="151">
        <f t="shared" si="28"/>
        <v>0</v>
      </c>
      <c r="AF26" s="151">
        <f t="shared" si="28"/>
        <v>0</v>
      </c>
      <c r="AG26" s="151">
        <f t="shared" si="28"/>
        <v>0</v>
      </c>
      <c r="AH26" s="151">
        <f t="shared" si="28"/>
        <v>0</v>
      </c>
      <c r="AI26" s="151">
        <f t="shared" si="28"/>
        <v>0</v>
      </c>
      <c r="AJ26" s="151">
        <f t="shared" si="28"/>
        <v>0</v>
      </c>
      <c r="AK26" s="151">
        <f t="shared" si="28"/>
        <v>0</v>
      </c>
      <c r="AL26" s="151">
        <f t="shared" si="28"/>
        <v>0</v>
      </c>
      <c r="AM26" s="151">
        <f t="shared" si="28"/>
        <v>0</v>
      </c>
      <c r="AN26" s="151">
        <f t="shared" si="28"/>
        <v>0</v>
      </c>
      <c r="AO26" s="151">
        <f t="shared" si="28"/>
        <v>0</v>
      </c>
      <c r="AP26" s="151">
        <f t="shared" si="28"/>
        <v>0</v>
      </c>
      <c r="AQ26" s="151">
        <f t="shared" si="28"/>
        <v>0</v>
      </c>
      <c r="AR26" s="151">
        <f t="shared" si="28"/>
        <v>0</v>
      </c>
      <c r="AS26" s="151">
        <f t="shared" si="28"/>
        <v>0</v>
      </c>
      <c r="AT26" s="151">
        <f t="shared" si="28"/>
        <v>0</v>
      </c>
      <c r="AU26" s="151">
        <f t="shared" si="28"/>
        <v>0</v>
      </c>
      <c r="AV26" s="160"/>
    </row>
    <row r="27" spans="1:48" ht="15.75" customHeight="1">
      <c r="A27" s="467" t="s">
        <v>153</v>
      </c>
      <c r="B27" s="468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518"/>
      <c r="W27" s="365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</row>
    <row r="28" spans="1:48" ht="19.5" customHeight="1">
      <c r="A28" s="471"/>
      <c r="B28" s="474" t="s">
        <v>200</v>
      </c>
      <c r="C28" s="475" t="s">
        <v>62</v>
      </c>
      <c r="D28" s="474" t="s">
        <v>260</v>
      </c>
      <c r="E28" s="476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517">
        <v>2023</v>
      </c>
      <c r="K28" s="517">
        <v>2025</v>
      </c>
      <c r="L28" s="515">
        <v>17.071010000000001</v>
      </c>
      <c r="M28" s="515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93">
        <v>1290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/>
    </row>
    <row r="29" spans="1:48" ht="19.5" customHeight="1">
      <c r="A29" s="472"/>
      <c r="B29" s="474"/>
      <c r="C29" s="475"/>
      <c r="D29" s="474"/>
      <c r="E29" s="476"/>
      <c r="F29" s="6" t="s">
        <v>19</v>
      </c>
      <c r="G29" s="6" t="s">
        <v>22</v>
      </c>
      <c r="H29" s="10" t="s">
        <v>59</v>
      </c>
      <c r="I29" s="6" t="s">
        <v>292</v>
      </c>
      <c r="J29" s="517"/>
      <c r="K29" s="517"/>
      <c r="L29" s="515"/>
      <c r="M29" s="515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93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/>
    </row>
    <row r="30" spans="1:48" ht="19.5" customHeight="1">
      <c r="A30" s="472"/>
      <c r="B30" s="474"/>
      <c r="C30" s="475"/>
      <c r="D30" s="474"/>
      <c r="E30" s="476"/>
      <c r="F30" s="476" t="s">
        <v>39</v>
      </c>
      <c r="G30" s="476" t="s">
        <v>21</v>
      </c>
      <c r="H30" s="476" t="s">
        <v>59</v>
      </c>
      <c r="I30" s="476" t="s">
        <v>367</v>
      </c>
      <c r="J30" s="517"/>
      <c r="K30" s="517"/>
      <c r="L30" s="515"/>
      <c r="M30" s="515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187" t="s">
        <v>50</v>
      </c>
      <c r="W30" s="93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/>
    </row>
    <row r="31" spans="1:48" ht="19.5" customHeight="1">
      <c r="A31" s="472"/>
      <c r="B31" s="474"/>
      <c r="C31" s="475"/>
      <c r="D31" s="474"/>
      <c r="E31" s="476"/>
      <c r="F31" s="476"/>
      <c r="G31" s="476"/>
      <c r="H31" s="476"/>
      <c r="I31" s="476"/>
      <c r="J31" s="517"/>
      <c r="K31" s="517"/>
      <c r="L31" s="515"/>
      <c r="M31" s="515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93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/>
    </row>
    <row r="32" spans="1:48" ht="18" customHeight="1">
      <c r="A32" s="472"/>
      <c r="B32" s="474"/>
      <c r="C32" s="475"/>
      <c r="D32" s="474"/>
      <c r="E32" s="476"/>
      <c r="F32" s="476"/>
      <c r="G32" s="476"/>
      <c r="H32" s="476"/>
      <c r="I32" s="476"/>
      <c r="J32" s="517"/>
      <c r="K32" s="517"/>
      <c r="L32" s="515"/>
      <c r="M32" s="515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93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/>
    </row>
    <row r="33" spans="1:48" ht="19.5" customHeight="1">
      <c r="A33" s="472"/>
      <c r="B33" s="474"/>
      <c r="C33" s="475"/>
      <c r="D33" s="474"/>
      <c r="E33" s="476"/>
      <c r="F33" s="476"/>
      <c r="G33" s="476"/>
      <c r="H33" s="476"/>
      <c r="I33" s="476"/>
      <c r="J33" s="517"/>
      <c r="K33" s="517"/>
      <c r="L33" s="515"/>
      <c r="M33" s="515"/>
      <c r="N33" s="151">
        <f t="shared" ref="N33:U33" si="29">SUM(N28:N32)</f>
        <v>0</v>
      </c>
      <c r="O33" s="151">
        <f t="shared" si="29"/>
        <v>0</v>
      </c>
      <c r="P33" s="151">
        <f t="shared" si="29"/>
        <v>0</v>
      </c>
      <c r="Q33" s="151">
        <f t="shared" si="29"/>
        <v>0</v>
      </c>
      <c r="R33" s="151">
        <f t="shared" si="29"/>
        <v>1.29</v>
      </c>
      <c r="S33" s="151">
        <f t="shared" si="29"/>
        <v>1.29</v>
      </c>
      <c r="T33" s="151">
        <f t="shared" si="29"/>
        <v>1.29</v>
      </c>
      <c r="U33" s="152">
        <f t="shared" si="29"/>
        <v>3.87</v>
      </c>
      <c r="V33" s="152" t="s">
        <v>11</v>
      </c>
      <c r="W33" s="364">
        <f t="shared" ref="W33:AU33" si="30">SUM(W28:W32)</f>
        <v>1290</v>
      </c>
      <c r="X33" s="151">
        <f t="shared" si="30"/>
        <v>0</v>
      </c>
      <c r="Y33" s="151">
        <f t="shared" si="30"/>
        <v>0</v>
      </c>
      <c r="Z33" s="151">
        <f t="shared" si="30"/>
        <v>0</v>
      </c>
      <c r="AA33" s="151">
        <f t="shared" si="30"/>
        <v>0</v>
      </c>
      <c r="AB33" s="151">
        <f t="shared" si="30"/>
        <v>0</v>
      </c>
      <c r="AC33" s="151">
        <f t="shared" si="30"/>
        <v>0</v>
      </c>
      <c r="AD33" s="151">
        <f t="shared" si="30"/>
        <v>0</v>
      </c>
      <c r="AE33" s="151">
        <f t="shared" si="30"/>
        <v>0</v>
      </c>
      <c r="AF33" s="151">
        <f t="shared" si="30"/>
        <v>0</v>
      </c>
      <c r="AG33" s="151">
        <f t="shared" si="30"/>
        <v>0</v>
      </c>
      <c r="AH33" s="151">
        <f t="shared" si="30"/>
        <v>0</v>
      </c>
      <c r="AI33" s="151">
        <f t="shared" si="30"/>
        <v>0</v>
      </c>
      <c r="AJ33" s="151">
        <f t="shared" si="30"/>
        <v>0</v>
      </c>
      <c r="AK33" s="151">
        <f t="shared" si="30"/>
        <v>0</v>
      </c>
      <c r="AL33" s="151">
        <f t="shared" si="30"/>
        <v>0</v>
      </c>
      <c r="AM33" s="151">
        <f t="shared" si="30"/>
        <v>0</v>
      </c>
      <c r="AN33" s="151">
        <f t="shared" si="30"/>
        <v>0</v>
      </c>
      <c r="AO33" s="151">
        <f t="shared" si="30"/>
        <v>0</v>
      </c>
      <c r="AP33" s="151">
        <f t="shared" si="30"/>
        <v>0</v>
      </c>
      <c r="AQ33" s="151">
        <f t="shared" si="30"/>
        <v>0</v>
      </c>
      <c r="AR33" s="151">
        <f t="shared" si="30"/>
        <v>0</v>
      </c>
      <c r="AS33" s="151">
        <f t="shared" si="30"/>
        <v>0</v>
      </c>
      <c r="AT33" s="151">
        <f t="shared" si="30"/>
        <v>0</v>
      </c>
      <c r="AU33" s="151">
        <f t="shared" si="30"/>
        <v>0</v>
      </c>
      <c r="AV33" s="151"/>
    </row>
    <row r="34" spans="1:48" ht="15.75" customHeight="1">
      <c r="A34" s="472"/>
      <c r="B34" s="516" t="s">
        <v>201</v>
      </c>
      <c r="C34" s="475" t="s">
        <v>875</v>
      </c>
      <c r="D34" s="474" t="s">
        <v>257</v>
      </c>
      <c r="E34" s="476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517">
        <v>2023</v>
      </c>
      <c r="K34" s="517">
        <v>2025</v>
      </c>
      <c r="L34" s="515">
        <v>22.295649999999998</v>
      </c>
      <c r="M34" s="515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31">SUM(N34:T34)</f>
        <v>3.87</v>
      </c>
      <c r="V34" s="7" t="s">
        <v>3</v>
      </c>
      <c r="W34" s="191">
        <v>1290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/>
    </row>
    <row r="35" spans="1:48" ht="15.75" customHeight="1">
      <c r="A35" s="472"/>
      <c r="B35" s="516"/>
      <c r="C35" s="475"/>
      <c r="D35" s="474"/>
      <c r="E35" s="476"/>
      <c r="F35" s="6" t="s">
        <v>19</v>
      </c>
      <c r="G35" s="6" t="s">
        <v>22</v>
      </c>
      <c r="H35" s="10" t="s">
        <v>59</v>
      </c>
      <c r="I35" s="6" t="s">
        <v>293</v>
      </c>
      <c r="J35" s="517"/>
      <c r="K35" s="517"/>
      <c r="L35" s="515"/>
      <c r="M35" s="515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31"/>
        <v>0</v>
      </c>
      <c r="V35" s="5" t="s">
        <v>8</v>
      </c>
      <c r="W35" s="191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/>
    </row>
    <row r="36" spans="1:48" ht="15.75" customHeight="1">
      <c r="A36" s="472"/>
      <c r="B36" s="516"/>
      <c r="C36" s="475"/>
      <c r="D36" s="474"/>
      <c r="E36" s="476"/>
      <c r="F36" s="476" t="s">
        <v>39</v>
      </c>
      <c r="G36" s="476" t="s">
        <v>21</v>
      </c>
      <c r="H36" s="476" t="s">
        <v>59</v>
      </c>
      <c r="I36" s="476" t="s">
        <v>366</v>
      </c>
      <c r="J36" s="517"/>
      <c r="K36" s="517"/>
      <c r="L36" s="515"/>
      <c r="M36" s="515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31"/>
        <v>0</v>
      </c>
      <c r="V36" s="7" t="s">
        <v>50</v>
      </c>
      <c r="W36" s="191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/>
    </row>
    <row r="37" spans="1:48" ht="15.75" customHeight="1">
      <c r="A37" s="472"/>
      <c r="B37" s="516"/>
      <c r="C37" s="475"/>
      <c r="D37" s="474"/>
      <c r="E37" s="476"/>
      <c r="F37" s="476"/>
      <c r="G37" s="476"/>
      <c r="H37" s="476"/>
      <c r="I37" s="476"/>
      <c r="J37" s="517"/>
      <c r="K37" s="517"/>
      <c r="L37" s="515"/>
      <c r="M37" s="515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31"/>
        <v>0</v>
      </c>
      <c r="V37" s="7" t="s">
        <v>51</v>
      </c>
      <c r="W37" s="191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/>
    </row>
    <row r="38" spans="1:48" ht="20.25" customHeight="1">
      <c r="A38" s="472"/>
      <c r="B38" s="516"/>
      <c r="C38" s="475"/>
      <c r="D38" s="474"/>
      <c r="E38" s="476"/>
      <c r="F38" s="476"/>
      <c r="G38" s="476"/>
      <c r="H38" s="476"/>
      <c r="I38" s="476"/>
      <c r="J38" s="517"/>
      <c r="K38" s="517"/>
      <c r="L38" s="515"/>
      <c r="M38" s="515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31"/>
        <v>0</v>
      </c>
      <c r="V38" s="7" t="s">
        <v>52</v>
      </c>
      <c r="W38" s="191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/>
    </row>
    <row r="39" spans="1:48" ht="63.75" customHeight="1">
      <c r="A39" s="473"/>
      <c r="B39" s="516"/>
      <c r="C39" s="475"/>
      <c r="D39" s="474"/>
      <c r="E39" s="476"/>
      <c r="F39" s="476"/>
      <c r="G39" s="476"/>
      <c r="H39" s="476"/>
      <c r="I39" s="476"/>
      <c r="J39" s="517"/>
      <c r="K39" s="517"/>
      <c r="L39" s="515"/>
      <c r="M39" s="515"/>
      <c r="N39" s="151">
        <f t="shared" ref="N39:T39" si="32">SUM(N34:N38)</f>
        <v>0</v>
      </c>
      <c r="O39" s="151">
        <f t="shared" si="32"/>
        <v>0</v>
      </c>
      <c r="P39" s="151">
        <f t="shared" si="32"/>
        <v>0</v>
      </c>
      <c r="Q39" s="151">
        <f t="shared" si="32"/>
        <v>0</v>
      </c>
      <c r="R39" s="151">
        <f>SUM(R34:R38)</f>
        <v>1.29</v>
      </c>
      <c r="S39" s="151">
        <f t="shared" si="32"/>
        <v>1.29</v>
      </c>
      <c r="T39" s="151">
        <f t="shared" si="32"/>
        <v>1.29</v>
      </c>
      <c r="U39" s="152">
        <f t="shared" si="31"/>
        <v>3.87</v>
      </c>
      <c r="V39" s="152" t="s">
        <v>11</v>
      </c>
      <c r="W39" s="364">
        <f t="shared" ref="W39:AU39" si="33">SUM(W34:W38)</f>
        <v>1290</v>
      </c>
      <c r="X39" s="151">
        <f t="shared" si="33"/>
        <v>0</v>
      </c>
      <c r="Y39" s="151">
        <f t="shared" si="33"/>
        <v>0</v>
      </c>
      <c r="Z39" s="151">
        <f t="shared" si="33"/>
        <v>0</v>
      </c>
      <c r="AA39" s="151">
        <f t="shared" si="33"/>
        <v>0</v>
      </c>
      <c r="AB39" s="151">
        <f t="shared" si="33"/>
        <v>0</v>
      </c>
      <c r="AC39" s="151">
        <f t="shared" si="33"/>
        <v>0</v>
      </c>
      <c r="AD39" s="151">
        <f t="shared" si="33"/>
        <v>0</v>
      </c>
      <c r="AE39" s="151">
        <f t="shared" si="33"/>
        <v>0</v>
      </c>
      <c r="AF39" s="151">
        <f t="shared" si="33"/>
        <v>0</v>
      </c>
      <c r="AG39" s="151">
        <f t="shared" si="33"/>
        <v>0</v>
      </c>
      <c r="AH39" s="151">
        <f t="shared" si="33"/>
        <v>0</v>
      </c>
      <c r="AI39" s="151">
        <f t="shared" si="33"/>
        <v>0</v>
      </c>
      <c r="AJ39" s="151">
        <f t="shared" si="33"/>
        <v>0</v>
      </c>
      <c r="AK39" s="151">
        <f t="shared" si="33"/>
        <v>0</v>
      </c>
      <c r="AL39" s="151">
        <f t="shared" si="33"/>
        <v>0</v>
      </c>
      <c r="AM39" s="151">
        <f t="shared" si="33"/>
        <v>0</v>
      </c>
      <c r="AN39" s="151">
        <f t="shared" si="33"/>
        <v>0</v>
      </c>
      <c r="AO39" s="151">
        <f t="shared" si="33"/>
        <v>0</v>
      </c>
      <c r="AP39" s="151">
        <f t="shared" si="33"/>
        <v>0</v>
      </c>
      <c r="AQ39" s="151">
        <f t="shared" si="33"/>
        <v>0</v>
      </c>
      <c r="AR39" s="151">
        <f t="shared" si="33"/>
        <v>0</v>
      </c>
      <c r="AS39" s="151">
        <f t="shared" si="33"/>
        <v>0</v>
      </c>
      <c r="AT39" s="151">
        <f t="shared" si="33"/>
        <v>0</v>
      </c>
      <c r="AU39" s="151">
        <f t="shared" si="33"/>
        <v>0</v>
      </c>
      <c r="AV39" s="151"/>
    </row>
    <row r="40" spans="1:48" ht="15.75" customHeight="1">
      <c r="A40" s="467" t="s">
        <v>154</v>
      </c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518"/>
      <c r="W40" s="365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</row>
    <row r="41" spans="1:48" ht="15.75" customHeight="1">
      <c r="A41" s="519"/>
      <c r="B41" s="516" t="s">
        <v>207</v>
      </c>
      <c r="C41" s="475" t="s">
        <v>60</v>
      </c>
      <c r="D41" s="474" t="s">
        <v>257</v>
      </c>
      <c r="E41" s="476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517">
        <v>2023</v>
      </c>
      <c r="K41" s="517">
        <v>2025</v>
      </c>
      <c r="L41" s="515">
        <v>3.4368099999999999</v>
      </c>
      <c r="M41" s="515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34">SUM(N41:T41)</f>
        <v>3.4361999999999999</v>
      </c>
      <c r="V41" s="7" t="s">
        <v>3</v>
      </c>
      <c r="W41" s="191">
        <v>1146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8"/>
    </row>
    <row r="42" spans="1:48" ht="15.75" customHeight="1">
      <c r="A42" s="520"/>
      <c r="B42" s="516"/>
      <c r="C42" s="475"/>
      <c r="D42" s="474"/>
      <c r="E42" s="476"/>
      <c r="F42" s="6" t="s">
        <v>19</v>
      </c>
      <c r="G42" s="6" t="s">
        <v>22</v>
      </c>
      <c r="H42" s="10" t="s">
        <v>59</v>
      </c>
      <c r="I42" s="6" t="s">
        <v>294</v>
      </c>
      <c r="J42" s="517"/>
      <c r="K42" s="517"/>
      <c r="L42" s="515"/>
      <c r="M42" s="515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34"/>
        <v>0</v>
      </c>
      <c r="V42" s="5" t="s">
        <v>8</v>
      </c>
      <c r="W42" s="191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8"/>
    </row>
    <row r="43" spans="1:48" ht="15.75" customHeight="1">
      <c r="A43" s="520"/>
      <c r="B43" s="516"/>
      <c r="C43" s="475"/>
      <c r="D43" s="474"/>
      <c r="E43" s="476"/>
      <c r="F43" s="476" t="s">
        <v>39</v>
      </c>
      <c r="G43" s="476" t="s">
        <v>21</v>
      </c>
      <c r="H43" s="476" t="s">
        <v>59</v>
      </c>
      <c r="I43" s="476" t="s">
        <v>368</v>
      </c>
      <c r="J43" s="517"/>
      <c r="K43" s="517"/>
      <c r="L43" s="515"/>
      <c r="M43" s="515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34"/>
        <v>0</v>
      </c>
      <c r="V43" s="7" t="s">
        <v>50</v>
      </c>
      <c r="W43" s="191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8"/>
    </row>
    <row r="44" spans="1:48" ht="15.75" customHeight="1">
      <c r="A44" s="520"/>
      <c r="B44" s="516"/>
      <c r="C44" s="475"/>
      <c r="D44" s="474"/>
      <c r="E44" s="476"/>
      <c r="F44" s="476"/>
      <c r="G44" s="476"/>
      <c r="H44" s="476"/>
      <c r="I44" s="476"/>
      <c r="J44" s="517"/>
      <c r="K44" s="517"/>
      <c r="L44" s="515"/>
      <c r="M44" s="515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34"/>
        <v>0</v>
      </c>
      <c r="V44" s="7" t="s">
        <v>51</v>
      </c>
      <c r="W44" s="191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8"/>
    </row>
    <row r="45" spans="1:48" ht="20.25" customHeight="1">
      <c r="A45" s="520"/>
      <c r="B45" s="516"/>
      <c r="C45" s="475"/>
      <c r="D45" s="474"/>
      <c r="E45" s="476"/>
      <c r="F45" s="476"/>
      <c r="G45" s="476"/>
      <c r="H45" s="476"/>
      <c r="I45" s="476"/>
      <c r="J45" s="517"/>
      <c r="K45" s="517"/>
      <c r="L45" s="515"/>
      <c r="M45" s="515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34"/>
        <v>0</v>
      </c>
      <c r="V45" s="7" t="s">
        <v>52</v>
      </c>
      <c r="W45" s="191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8"/>
    </row>
    <row r="46" spans="1:48" ht="19.5" customHeight="1">
      <c r="A46" s="521"/>
      <c r="B46" s="516"/>
      <c r="C46" s="475"/>
      <c r="D46" s="474"/>
      <c r="E46" s="476"/>
      <c r="F46" s="476"/>
      <c r="G46" s="476"/>
      <c r="H46" s="476"/>
      <c r="I46" s="476"/>
      <c r="J46" s="517"/>
      <c r="K46" s="517"/>
      <c r="L46" s="515"/>
      <c r="M46" s="515"/>
      <c r="N46" s="151">
        <f t="shared" ref="N46:T46" si="35">SUM(N41:N45)</f>
        <v>0</v>
      </c>
      <c r="O46" s="151">
        <f t="shared" si="35"/>
        <v>0</v>
      </c>
      <c r="P46" s="151">
        <f t="shared" si="35"/>
        <v>0</v>
      </c>
      <c r="Q46" s="151">
        <f t="shared" si="35"/>
        <v>0</v>
      </c>
      <c r="R46" s="151">
        <f t="shared" si="35"/>
        <v>1.1456</v>
      </c>
      <c r="S46" s="151">
        <f t="shared" si="35"/>
        <v>1.1456</v>
      </c>
      <c r="T46" s="151">
        <f t="shared" si="35"/>
        <v>1.145</v>
      </c>
      <c r="U46" s="152">
        <f t="shared" si="34"/>
        <v>3.4361999999999999</v>
      </c>
      <c r="V46" s="152" t="s">
        <v>11</v>
      </c>
      <c r="W46" s="364">
        <f t="shared" ref="W46:AU46" si="36">SUM(W41:W45)</f>
        <v>1146</v>
      </c>
      <c r="X46" s="151">
        <f t="shared" si="36"/>
        <v>0</v>
      </c>
      <c r="Y46" s="151">
        <f t="shared" si="36"/>
        <v>0</v>
      </c>
      <c r="Z46" s="151">
        <f t="shared" si="36"/>
        <v>0</v>
      </c>
      <c r="AA46" s="151">
        <f t="shared" si="36"/>
        <v>0</v>
      </c>
      <c r="AB46" s="151">
        <f t="shared" si="36"/>
        <v>0</v>
      </c>
      <c r="AC46" s="151">
        <f t="shared" si="36"/>
        <v>0</v>
      </c>
      <c r="AD46" s="151">
        <f t="shared" si="36"/>
        <v>0</v>
      </c>
      <c r="AE46" s="151">
        <f t="shared" si="36"/>
        <v>0</v>
      </c>
      <c r="AF46" s="151">
        <f t="shared" si="36"/>
        <v>0</v>
      </c>
      <c r="AG46" s="151">
        <f t="shared" si="36"/>
        <v>0</v>
      </c>
      <c r="AH46" s="151">
        <f t="shared" si="36"/>
        <v>0</v>
      </c>
      <c r="AI46" s="151">
        <f t="shared" si="36"/>
        <v>0</v>
      </c>
      <c r="AJ46" s="151">
        <f t="shared" si="36"/>
        <v>0</v>
      </c>
      <c r="AK46" s="151">
        <f t="shared" si="36"/>
        <v>0</v>
      </c>
      <c r="AL46" s="151">
        <f t="shared" si="36"/>
        <v>0</v>
      </c>
      <c r="AM46" s="151">
        <f t="shared" si="36"/>
        <v>0</v>
      </c>
      <c r="AN46" s="151">
        <f t="shared" si="36"/>
        <v>0</v>
      </c>
      <c r="AO46" s="151">
        <f t="shared" si="36"/>
        <v>0</v>
      </c>
      <c r="AP46" s="151">
        <f t="shared" si="36"/>
        <v>0</v>
      </c>
      <c r="AQ46" s="151">
        <f t="shared" si="36"/>
        <v>0</v>
      </c>
      <c r="AR46" s="151">
        <f t="shared" si="36"/>
        <v>0</v>
      </c>
      <c r="AS46" s="151">
        <f t="shared" si="36"/>
        <v>0</v>
      </c>
      <c r="AT46" s="151">
        <f t="shared" si="36"/>
        <v>0</v>
      </c>
      <c r="AU46" s="151">
        <f t="shared" si="36"/>
        <v>0</v>
      </c>
      <c r="AV46" s="160"/>
    </row>
    <row r="47" spans="1:48" ht="15.75" customHeight="1">
      <c r="A47" s="467" t="s">
        <v>155</v>
      </c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518"/>
      <c r="W47" s="365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</row>
    <row r="48" spans="1:48" ht="15.75" customHeight="1">
      <c r="A48" s="519"/>
      <c r="B48" s="516" t="s">
        <v>208</v>
      </c>
      <c r="C48" s="475" t="s">
        <v>61</v>
      </c>
      <c r="D48" s="474" t="s">
        <v>260</v>
      </c>
      <c r="E48" s="476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517">
        <v>2022</v>
      </c>
      <c r="K48" s="517">
        <v>2023</v>
      </c>
      <c r="L48" s="515">
        <v>1.18391</v>
      </c>
      <c r="M48" s="515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37">SUM(N48:T48)</f>
        <v>4.4399999999999995E-3</v>
      </c>
      <c r="V48" s="7" t="s">
        <v>3</v>
      </c>
      <c r="W48" s="191">
        <v>1.5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8"/>
    </row>
    <row r="49" spans="1:48" ht="15.75" customHeight="1">
      <c r="A49" s="520"/>
      <c r="B49" s="516"/>
      <c r="C49" s="475"/>
      <c r="D49" s="474"/>
      <c r="E49" s="476"/>
      <c r="F49" s="6" t="s">
        <v>19</v>
      </c>
      <c r="G49" s="6" t="s">
        <v>22</v>
      </c>
      <c r="H49" s="6" t="s">
        <v>295</v>
      </c>
      <c r="I49" s="6" t="s">
        <v>295</v>
      </c>
      <c r="J49" s="517"/>
      <c r="K49" s="517"/>
      <c r="L49" s="515"/>
      <c r="M49" s="515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37"/>
        <v>0</v>
      </c>
      <c r="V49" s="5" t="s">
        <v>8</v>
      </c>
      <c r="W49" s="191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8"/>
    </row>
    <row r="50" spans="1:48" ht="15.75" customHeight="1">
      <c r="A50" s="520"/>
      <c r="B50" s="516"/>
      <c r="C50" s="475"/>
      <c r="D50" s="474"/>
      <c r="E50" s="476"/>
      <c r="F50" s="476" t="s">
        <v>39</v>
      </c>
      <c r="G50" s="476" t="s">
        <v>21</v>
      </c>
      <c r="H50" s="476" t="s">
        <v>317</v>
      </c>
      <c r="I50" s="476" t="s">
        <v>58</v>
      </c>
      <c r="J50" s="517"/>
      <c r="K50" s="517"/>
      <c r="L50" s="515"/>
      <c r="M50" s="515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37"/>
        <v>0</v>
      </c>
      <c r="V50" s="7" t="s">
        <v>50</v>
      </c>
      <c r="W50" s="191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8"/>
    </row>
    <row r="51" spans="1:48" ht="15.75" customHeight="1">
      <c r="A51" s="520"/>
      <c r="B51" s="516"/>
      <c r="C51" s="475"/>
      <c r="D51" s="474"/>
      <c r="E51" s="476"/>
      <c r="F51" s="476"/>
      <c r="G51" s="476"/>
      <c r="H51" s="476"/>
      <c r="I51" s="476"/>
      <c r="J51" s="517"/>
      <c r="K51" s="517"/>
      <c r="L51" s="515"/>
      <c r="M51" s="515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37"/>
        <v>0</v>
      </c>
      <c r="V51" s="7" t="s">
        <v>51</v>
      </c>
      <c r="W51" s="191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8"/>
    </row>
    <row r="52" spans="1:48" ht="20.25" customHeight="1">
      <c r="A52" s="520"/>
      <c r="B52" s="516"/>
      <c r="C52" s="475"/>
      <c r="D52" s="474"/>
      <c r="E52" s="476"/>
      <c r="F52" s="476"/>
      <c r="G52" s="476"/>
      <c r="H52" s="476"/>
      <c r="I52" s="476"/>
      <c r="J52" s="517"/>
      <c r="K52" s="517"/>
      <c r="L52" s="515"/>
      <c r="M52" s="515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37"/>
        <v>0</v>
      </c>
      <c r="V52" s="7" t="s">
        <v>52</v>
      </c>
      <c r="W52" s="191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8"/>
    </row>
    <row r="53" spans="1:48" ht="19.5" customHeight="1">
      <c r="A53" s="521"/>
      <c r="B53" s="516"/>
      <c r="C53" s="475"/>
      <c r="D53" s="474"/>
      <c r="E53" s="476"/>
      <c r="F53" s="476"/>
      <c r="G53" s="476"/>
      <c r="H53" s="476"/>
      <c r="I53" s="476"/>
      <c r="J53" s="517"/>
      <c r="K53" s="517"/>
      <c r="L53" s="515"/>
      <c r="M53" s="515"/>
      <c r="N53" s="151">
        <f t="shared" ref="N53:T53" si="38">SUM(N48:N52)</f>
        <v>0</v>
      </c>
      <c r="O53" s="151">
        <f t="shared" si="38"/>
        <v>0</v>
      </c>
      <c r="P53" s="151">
        <f t="shared" si="38"/>
        <v>0</v>
      </c>
      <c r="Q53" s="151">
        <f t="shared" si="38"/>
        <v>0</v>
      </c>
      <c r="R53" s="151">
        <f t="shared" si="38"/>
        <v>1.48E-3</v>
      </c>
      <c r="S53" s="151">
        <f t="shared" si="38"/>
        <v>1.48E-3</v>
      </c>
      <c r="T53" s="151">
        <f t="shared" si="38"/>
        <v>1.48E-3</v>
      </c>
      <c r="U53" s="152">
        <f t="shared" si="37"/>
        <v>4.4399999999999995E-3</v>
      </c>
      <c r="V53" s="152" t="s">
        <v>11</v>
      </c>
      <c r="W53" s="364">
        <f t="shared" ref="W53:AU53" si="39">SUM(W48:W52)</f>
        <v>1.5</v>
      </c>
      <c r="X53" s="151">
        <f t="shared" si="39"/>
        <v>0</v>
      </c>
      <c r="Y53" s="151">
        <f t="shared" si="39"/>
        <v>0</v>
      </c>
      <c r="Z53" s="151">
        <f t="shared" si="39"/>
        <v>0</v>
      </c>
      <c r="AA53" s="151">
        <f t="shared" si="39"/>
        <v>0</v>
      </c>
      <c r="AB53" s="151">
        <f t="shared" si="39"/>
        <v>0</v>
      </c>
      <c r="AC53" s="151">
        <f t="shared" si="39"/>
        <v>0</v>
      </c>
      <c r="AD53" s="151">
        <f t="shared" si="39"/>
        <v>0</v>
      </c>
      <c r="AE53" s="151">
        <f t="shared" si="39"/>
        <v>0</v>
      </c>
      <c r="AF53" s="151">
        <f t="shared" si="39"/>
        <v>0</v>
      </c>
      <c r="AG53" s="151">
        <f t="shared" si="39"/>
        <v>0</v>
      </c>
      <c r="AH53" s="151">
        <f t="shared" si="39"/>
        <v>0</v>
      </c>
      <c r="AI53" s="151">
        <f t="shared" si="39"/>
        <v>0</v>
      </c>
      <c r="AJ53" s="151">
        <f t="shared" si="39"/>
        <v>0</v>
      </c>
      <c r="AK53" s="151">
        <f t="shared" si="39"/>
        <v>0</v>
      </c>
      <c r="AL53" s="151">
        <f t="shared" si="39"/>
        <v>0</v>
      </c>
      <c r="AM53" s="151">
        <f t="shared" si="39"/>
        <v>0</v>
      </c>
      <c r="AN53" s="151">
        <f t="shared" si="39"/>
        <v>0</v>
      </c>
      <c r="AO53" s="151">
        <f t="shared" si="39"/>
        <v>0</v>
      </c>
      <c r="AP53" s="151">
        <f t="shared" si="39"/>
        <v>0</v>
      </c>
      <c r="AQ53" s="151">
        <f t="shared" si="39"/>
        <v>0</v>
      </c>
      <c r="AR53" s="151">
        <f t="shared" si="39"/>
        <v>0</v>
      </c>
      <c r="AS53" s="151">
        <f t="shared" si="39"/>
        <v>0</v>
      </c>
      <c r="AT53" s="151">
        <f t="shared" si="39"/>
        <v>0</v>
      </c>
      <c r="AU53" s="151">
        <f t="shared" si="39"/>
        <v>0</v>
      </c>
      <c r="AV53" s="160"/>
    </row>
    <row r="54" spans="1:48" ht="15.75" customHeight="1">
      <c r="A54" s="463" t="s">
        <v>27</v>
      </c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679"/>
      <c r="X54" s="679"/>
      <c r="Y54" s="679"/>
      <c r="Z54" s="679"/>
      <c r="AA54" s="679"/>
      <c r="AB54" s="679"/>
      <c r="AC54" s="679"/>
      <c r="AD54" s="679"/>
      <c r="AE54" s="679"/>
      <c r="AF54" s="679"/>
      <c r="AG54" s="679"/>
      <c r="AH54" s="679"/>
      <c r="AI54" s="679"/>
      <c r="AJ54" s="679"/>
      <c r="AK54" s="679"/>
      <c r="AL54" s="679"/>
      <c r="AM54" s="679"/>
      <c r="AN54" s="679"/>
      <c r="AO54" s="679"/>
      <c r="AP54" s="679"/>
      <c r="AQ54" s="679"/>
      <c r="AR54" s="679"/>
      <c r="AS54" s="679"/>
      <c r="AT54" s="679"/>
      <c r="AU54" s="679"/>
      <c r="AV54" s="680"/>
    </row>
    <row r="55" spans="1:48" ht="15.75" customHeight="1">
      <c r="A55" s="467" t="s">
        <v>156</v>
      </c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675"/>
      <c r="X55" s="675"/>
      <c r="Y55" s="675"/>
      <c r="Z55" s="675"/>
      <c r="AA55" s="675"/>
      <c r="AB55" s="675"/>
      <c r="AC55" s="675"/>
      <c r="AD55" s="675"/>
      <c r="AE55" s="675"/>
      <c r="AF55" s="675"/>
      <c r="AG55" s="675"/>
      <c r="AH55" s="675"/>
      <c r="AI55" s="675"/>
      <c r="AJ55" s="675"/>
      <c r="AK55" s="675"/>
      <c r="AL55" s="675"/>
      <c r="AM55" s="675"/>
      <c r="AN55" s="675"/>
      <c r="AO55" s="675"/>
      <c r="AP55" s="675"/>
      <c r="AQ55" s="675"/>
      <c r="AR55" s="675"/>
      <c r="AS55" s="675"/>
      <c r="AT55" s="675"/>
      <c r="AU55" s="675"/>
      <c r="AV55" s="676"/>
    </row>
    <row r="56" spans="1:48" ht="23.25" customHeight="1">
      <c r="A56" s="522" t="s">
        <v>65</v>
      </c>
      <c r="B56" s="523"/>
      <c r="C56" s="523"/>
      <c r="D56" s="523"/>
      <c r="E56" s="523"/>
      <c r="F56" s="523"/>
      <c r="G56" s="523"/>
      <c r="H56" s="523"/>
      <c r="I56" s="523"/>
      <c r="J56" s="523"/>
      <c r="K56" s="523"/>
      <c r="L56" s="523"/>
      <c r="M56" s="523"/>
      <c r="N56" s="523"/>
      <c r="O56" s="523"/>
      <c r="P56" s="523"/>
      <c r="Q56" s="523"/>
      <c r="R56" s="523"/>
      <c r="S56" s="523"/>
      <c r="T56" s="523"/>
      <c r="U56" s="523"/>
      <c r="V56" s="524"/>
      <c r="W56" s="365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</row>
    <row r="57" spans="1:48" ht="15.75" customHeight="1">
      <c r="A57" s="467" t="s">
        <v>157</v>
      </c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518"/>
      <c r="W57" s="365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</row>
    <row r="58" spans="1:48" ht="23.25" customHeight="1">
      <c r="A58" s="522" t="s">
        <v>65</v>
      </c>
      <c r="B58" s="523"/>
      <c r="C58" s="523"/>
      <c r="D58" s="523"/>
      <c r="E58" s="523"/>
      <c r="F58" s="523"/>
      <c r="G58" s="523"/>
      <c r="H58" s="523"/>
      <c r="I58" s="523"/>
      <c r="J58" s="523"/>
      <c r="K58" s="523"/>
      <c r="L58" s="523"/>
      <c r="M58" s="523"/>
      <c r="N58" s="523"/>
      <c r="O58" s="523"/>
      <c r="P58" s="523"/>
      <c r="Q58" s="523"/>
      <c r="R58" s="523"/>
      <c r="S58" s="523"/>
      <c r="T58" s="523"/>
      <c r="U58" s="523"/>
      <c r="V58" s="524"/>
      <c r="W58" s="365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</row>
    <row r="59" spans="1:48" ht="15.75" customHeight="1">
      <c r="A59" s="467" t="s">
        <v>158</v>
      </c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518"/>
      <c r="W59" s="365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</row>
    <row r="60" spans="1:48" ht="19.5" customHeight="1">
      <c r="A60" s="525"/>
      <c r="B60" s="474" t="s">
        <v>209</v>
      </c>
      <c r="C60" s="528" t="s">
        <v>67</v>
      </c>
      <c r="D60" s="474" t="s">
        <v>258</v>
      </c>
      <c r="E60" s="476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517">
        <v>2023</v>
      </c>
      <c r="K60" s="517">
        <v>2023</v>
      </c>
      <c r="L60" s="515">
        <v>981.74878000000001</v>
      </c>
      <c r="M60" s="515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40">SUM(N60:T60)</f>
        <v>0</v>
      </c>
      <c r="V60" s="7" t="s">
        <v>3</v>
      </c>
      <c r="W60" s="93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8"/>
    </row>
    <row r="61" spans="1:48" ht="19.5" customHeight="1">
      <c r="A61" s="526"/>
      <c r="B61" s="474"/>
      <c r="C61" s="528"/>
      <c r="D61" s="474"/>
      <c r="E61" s="476"/>
      <c r="F61" s="6" t="s">
        <v>19</v>
      </c>
      <c r="G61" s="6" t="s">
        <v>22</v>
      </c>
      <c r="H61" s="6" t="s">
        <v>297</v>
      </c>
      <c r="I61" s="6" t="s">
        <v>297</v>
      </c>
      <c r="J61" s="517"/>
      <c r="K61" s="517"/>
      <c r="L61" s="515"/>
      <c r="M61" s="515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40"/>
        <v>0</v>
      </c>
      <c r="V61" s="5" t="s">
        <v>8</v>
      </c>
      <c r="W61" s="93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8"/>
    </row>
    <row r="62" spans="1:48" ht="19.5" customHeight="1">
      <c r="A62" s="526"/>
      <c r="B62" s="474"/>
      <c r="C62" s="528"/>
      <c r="D62" s="474"/>
      <c r="E62" s="476"/>
      <c r="F62" s="476" t="s">
        <v>39</v>
      </c>
      <c r="G62" s="476" t="s">
        <v>21</v>
      </c>
      <c r="H62" s="476" t="s">
        <v>59</v>
      </c>
      <c r="I62" s="476" t="s">
        <v>296</v>
      </c>
      <c r="J62" s="517"/>
      <c r="K62" s="517"/>
      <c r="L62" s="515"/>
      <c r="M62" s="515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40"/>
        <v>0</v>
      </c>
      <c r="V62" s="187" t="s">
        <v>50</v>
      </c>
      <c r="W62" s="93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8"/>
    </row>
    <row r="63" spans="1:48" ht="19.5" customHeight="1">
      <c r="A63" s="526"/>
      <c r="B63" s="474"/>
      <c r="C63" s="528"/>
      <c r="D63" s="474"/>
      <c r="E63" s="476"/>
      <c r="F63" s="476"/>
      <c r="G63" s="476"/>
      <c r="H63" s="476"/>
      <c r="I63" s="476"/>
      <c r="J63" s="517"/>
      <c r="K63" s="517"/>
      <c r="L63" s="515"/>
      <c r="M63" s="515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40"/>
        <v>0</v>
      </c>
      <c r="V63" s="7" t="s">
        <v>51</v>
      </c>
      <c r="W63" s="93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8"/>
    </row>
    <row r="64" spans="1:48" ht="18" customHeight="1">
      <c r="A64" s="526"/>
      <c r="B64" s="474"/>
      <c r="C64" s="528"/>
      <c r="D64" s="474"/>
      <c r="E64" s="476"/>
      <c r="F64" s="476"/>
      <c r="G64" s="476"/>
      <c r="H64" s="476"/>
      <c r="I64" s="476"/>
      <c r="J64" s="517"/>
      <c r="K64" s="517"/>
      <c r="L64" s="515"/>
      <c r="M64" s="515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40"/>
        <v>981.74878000000001</v>
      </c>
      <c r="V64" s="7" t="s">
        <v>52</v>
      </c>
      <c r="W64" s="93">
        <v>396734</v>
      </c>
      <c r="X64" s="5">
        <f>X65</f>
        <v>11.55</v>
      </c>
      <c r="Y64" s="5">
        <f t="shared" ref="Y64:AR64" si="41">Y65</f>
        <v>0</v>
      </c>
      <c r="Z64" s="5">
        <f t="shared" si="41"/>
        <v>0</v>
      </c>
      <c r="AA64" s="5">
        <f t="shared" si="41"/>
        <v>11.55</v>
      </c>
      <c r="AB64" s="5">
        <f t="shared" si="41"/>
        <v>11.55</v>
      </c>
      <c r="AC64" s="5">
        <f t="shared" si="41"/>
        <v>0</v>
      </c>
      <c r="AD64" s="5">
        <f t="shared" si="41"/>
        <v>0</v>
      </c>
      <c r="AE64" s="5">
        <f t="shared" si="41"/>
        <v>0</v>
      </c>
      <c r="AF64" s="5">
        <f t="shared" si="41"/>
        <v>0</v>
      </c>
      <c r="AG64" s="5">
        <f t="shared" si="41"/>
        <v>0</v>
      </c>
      <c r="AH64" s="5">
        <f t="shared" si="41"/>
        <v>0</v>
      </c>
      <c r="AI64" s="5">
        <f t="shared" si="41"/>
        <v>0</v>
      </c>
      <c r="AJ64" s="5">
        <f t="shared" si="41"/>
        <v>0</v>
      </c>
      <c r="AK64" s="5">
        <f t="shared" si="41"/>
        <v>0</v>
      </c>
      <c r="AL64" s="5">
        <f t="shared" si="41"/>
        <v>0</v>
      </c>
      <c r="AM64" s="5">
        <f t="shared" si="41"/>
        <v>0</v>
      </c>
      <c r="AN64" s="5">
        <f t="shared" si="41"/>
        <v>0</v>
      </c>
      <c r="AO64" s="5">
        <f t="shared" si="41"/>
        <v>0</v>
      </c>
      <c r="AP64" s="5">
        <f t="shared" si="41"/>
        <v>0</v>
      </c>
      <c r="AQ64" s="5">
        <f t="shared" si="41"/>
        <v>0</v>
      </c>
      <c r="AR64" s="5">
        <f t="shared" si="41"/>
        <v>0</v>
      </c>
      <c r="AS64" s="5">
        <v>0</v>
      </c>
      <c r="AT64" s="5">
        <v>0</v>
      </c>
      <c r="AU64" s="5">
        <v>0</v>
      </c>
      <c r="AV64" s="8"/>
    </row>
    <row r="65" spans="1:48" s="275" customFormat="1" ht="18" customHeight="1">
      <c r="A65" s="526"/>
      <c r="B65" s="474"/>
      <c r="C65" s="528"/>
      <c r="D65" s="474"/>
      <c r="E65" s="476"/>
      <c r="F65" s="476"/>
      <c r="G65" s="476"/>
      <c r="H65" s="476"/>
      <c r="I65" s="476"/>
      <c r="J65" s="517"/>
      <c r="K65" s="517"/>
      <c r="L65" s="515"/>
      <c r="M65" s="515"/>
      <c r="N65" s="273"/>
      <c r="O65" s="273"/>
      <c r="P65" s="273"/>
      <c r="Q65" s="273"/>
      <c r="R65" s="273"/>
      <c r="S65" s="273"/>
      <c r="T65" s="273"/>
      <c r="U65" s="273"/>
      <c r="V65" s="279" t="s">
        <v>1055</v>
      </c>
      <c r="W65" s="274"/>
      <c r="X65" s="273">
        <f>AB65</f>
        <v>11.55</v>
      </c>
      <c r="Y65" s="273"/>
      <c r="Z65" s="273"/>
      <c r="AA65" s="273">
        <f>AB65</f>
        <v>11.55</v>
      </c>
      <c r="AB65" s="273">
        <v>11.55</v>
      </c>
      <c r="AC65" s="273"/>
      <c r="AD65" s="273"/>
      <c r="AE65" s="273"/>
      <c r="AF65" s="273"/>
      <c r="AG65" s="273"/>
      <c r="AH65" s="273"/>
      <c r="AI65" s="273"/>
      <c r="AJ65" s="273"/>
      <c r="AK65" s="273"/>
      <c r="AL65" s="273"/>
      <c r="AM65" s="273"/>
      <c r="AN65" s="273"/>
      <c r="AO65" s="273"/>
      <c r="AP65" s="273"/>
      <c r="AQ65" s="273"/>
      <c r="AR65" s="273"/>
      <c r="AS65" s="273"/>
      <c r="AT65" s="273"/>
      <c r="AU65" s="273"/>
      <c r="AV65" s="347"/>
    </row>
    <row r="66" spans="1:48" ht="17.25" customHeight="1">
      <c r="A66" s="526"/>
      <c r="B66" s="474"/>
      <c r="C66" s="528"/>
      <c r="D66" s="474"/>
      <c r="E66" s="476"/>
      <c r="F66" s="476"/>
      <c r="G66" s="476"/>
      <c r="H66" s="476"/>
      <c r="I66" s="476"/>
      <c r="J66" s="517"/>
      <c r="K66" s="517"/>
      <c r="L66" s="515"/>
      <c r="M66" s="515"/>
      <c r="N66" s="151">
        <f t="shared" ref="N66:T66" si="42">SUM(N60:N64)</f>
        <v>0</v>
      </c>
      <c r="O66" s="151">
        <f t="shared" si="42"/>
        <v>0</v>
      </c>
      <c r="P66" s="151">
        <f t="shared" si="42"/>
        <v>0</v>
      </c>
      <c r="Q66" s="151">
        <f t="shared" si="42"/>
        <v>0</v>
      </c>
      <c r="R66" s="151">
        <f t="shared" si="42"/>
        <v>396.73378000000002</v>
      </c>
      <c r="S66" s="151">
        <f t="shared" si="42"/>
        <v>585.01499999999999</v>
      </c>
      <c r="T66" s="151">
        <f t="shared" si="42"/>
        <v>0</v>
      </c>
      <c r="U66" s="152">
        <f t="shared" si="40"/>
        <v>981.74878000000001</v>
      </c>
      <c r="V66" s="152" t="s">
        <v>11</v>
      </c>
      <c r="W66" s="364">
        <f>SUM(W60:W64)</f>
        <v>396734</v>
      </c>
      <c r="X66" s="151">
        <f>X64</f>
        <v>11.55</v>
      </c>
      <c r="Y66" s="151">
        <f t="shared" ref="Y66:AR66" si="43">Y64</f>
        <v>0</v>
      </c>
      <c r="Z66" s="151">
        <f t="shared" si="43"/>
        <v>0</v>
      </c>
      <c r="AA66" s="151">
        <f t="shared" si="43"/>
        <v>11.55</v>
      </c>
      <c r="AB66" s="151">
        <f t="shared" si="43"/>
        <v>11.55</v>
      </c>
      <c r="AC66" s="151">
        <f t="shared" si="43"/>
        <v>0</v>
      </c>
      <c r="AD66" s="151">
        <f t="shared" si="43"/>
        <v>0</v>
      </c>
      <c r="AE66" s="151">
        <f t="shared" si="43"/>
        <v>0</v>
      </c>
      <c r="AF66" s="151">
        <f t="shared" si="43"/>
        <v>0</v>
      </c>
      <c r="AG66" s="151">
        <f t="shared" si="43"/>
        <v>0</v>
      </c>
      <c r="AH66" s="151">
        <f t="shared" si="43"/>
        <v>0</v>
      </c>
      <c r="AI66" s="151">
        <f t="shared" si="43"/>
        <v>0</v>
      </c>
      <c r="AJ66" s="151">
        <f t="shared" si="43"/>
        <v>0</v>
      </c>
      <c r="AK66" s="151">
        <f t="shared" si="43"/>
        <v>0</v>
      </c>
      <c r="AL66" s="151">
        <f t="shared" si="43"/>
        <v>0</v>
      </c>
      <c r="AM66" s="151">
        <f t="shared" si="43"/>
        <v>0</v>
      </c>
      <c r="AN66" s="151">
        <f t="shared" si="43"/>
        <v>0</v>
      </c>
      <c r="AO66" s="151">
        <f t="shared" si="43"/>
        <v>0</v>
      </c>
      <c r="AP66" s="151">
        <f t="shared" si="43"/>
        <v>0</v>
      </c>
      <c r="AQ66" s="151">
        <f t="shared" si="43"/>
        <v>0</v>
      </c>
      <c r="AR66" s="151">
        <f t="shared" si="43"/>
        <v>0</v>
      </c>
      <c r="AS66" s="151">
        <f>SUM(AS60:AS64)</f>
        <v>0</v>
      </c>
      <c r="AT66" s="151">
        <f>SUM(AT60:AT64)</f>
        <v>0</v>
      </c>
      <c r="AU66" s="151">
        <f>SUM(AU60:AU64)</f>
        <v>0</v>
      </c>
      <c r="AV66" s="160"/>
    </row>
    <row r="67" spans="1:48" ht="19.5" customHeight="1">
      <c r="A67" s="526"/>
      <c r="B67" s="474" t="s">
        <v>210</v>
      </c>
      <c r="C67" s="528" t="s">
        <v>68</v>
      </c>
      <c r="D67" s="474" t="s">
        <v>259</v>
      </c>
      <c r="E67" s="476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517">
        <v>2023</v>
      </c>
      <c r="K67" s="517">
        <v>2023</v>
      </c>
      <c r="L67" s="515">
        <v>97.070650000000001</v>
      </c>
      <c r="M67" s="515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40"/>
        <v>0</v>
      </c>
      <c r="V67" s="7" t="s">
        <v>3</v>
      </c>
      <c r="W67" s="93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8"/>
    </row>
    <row r="68" spans="1:48" ht="19.5" customHeight="1">
      <c r="A68" s="526"/>
      <c r="B68" s="474"/>
      <c r="C68" s="528"/>
      <c r="D68" s="474"/>
      <c r="E68" s="476"/>
      <c r="F68" s="6" t="s">
        <v>19</v>
      </c>
      <c r="G68" s="6" t="s">
        <v>22</v>
      </c>
      <c r="H68" s="6" t="s">
        <v>297</v>
      </c>
      <c r="I68" s="6" t="s">
        <v>297</v>
      </c>
      <c r="J68" s="517"/>
      <c r="K68" s="517"/>
      <c r="L68" s="515"/>
      <c r="M68" s="515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40"/>
        <v>0</v>
      </c>
      <c r="V68" s="5" t="s">
        <v>8</v>
      </c>
      <c r="W68" s="93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8"/>
    </row>
    <row r="69" spans="1:48" ht="19.5" customHeight="1">
      <c r="A69" s="526"/>
      <c r="B69" s="474"/>
      <c r="C69" s="528"/>
      <c r="D69" s="474"/>
      <c r="E69" s="476"/>
      <c r="F69" s="476" t="s">
        <v>39</v>
      </c>
      <c r="G69" s="476" t="s">
        <v>21</v>
      </c>
      <c r="H69" s="476" t="s">
        <v>59</v>
      </c>
      <c r="I69" s="476" t="s">
        <v>298</v>
      </c>
      <c r="J69" s="517"/>
      <c r="K69" s="517"/>
      <c r="L69" s="515"/>
      <c r="M69" s="515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40"/>
        <v>0</v>
      </c>
      <c r="V69" s="187" t="s">
        <v>50</v>
      </c>
      <c r="W69" s="93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8"/>
    </row>
    <row r="70" spans="1:48" ht="19.5" customHeight="1">
      <c r="A70" s="526"/>
      <c r="B70" s="474"/>
      <c r="C70" s="528"/>
      <c r="D70" s="474"/>
      <c r="E70" s="476"/>
      <c r="F70" s="476"/>
      <c r="G70" s="476"/>
      <c r="H70" s="476"/>
      <c r="I70" s="476"/>
      <c r="J70" s="517"/>
      <c r="K70" s="517"/>
      <c r="L70" s="515"/>
      <c r="M70" s="515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40"/>
        <v>0</v>
      </c>
      <c r="V70" s="7" t="s">
        <v>51</v>
      </c>
      <c r="W70" s="93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8"/>
    </row>
    <row r="71" spans="1:48" ht="18" customHeight="1">
      <c r="A71" s="526"/>
      <c r="B71" s="474"/>
      <c r="C71" s="528"/>
      <c r="D71" s="474"/>
      <c r="E71" s="476"/>
      <c r="F71" s="476"/>
      <c r="G71" s="476"/>
      <c r="H71" s="476"/>
      <c r="I71" s="476"/>
      <c r="J71" s="517"/>
      <c r="K71" s="517"/>
      <c r="L71" s="515"/>
      <c r="M71" s="515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40"/>
        <v>97.070650000000001</v>
      </c>
      <c r="V71" s="7" t="s">
        <v>52</v>
      </c>
      <c r="W71" s="93">
        <v>23658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8"/>
    </row>
    <row r="72" spans="1:48" ht="17.25" customHeight="1">
      <c r="A72" s="527"/>
      <c r="B72" s="474"/>
      <c r="C72" s="528"/>
      <c r="D72" s="474"/>
      <c r="E72" s="476"/>
      <c r="F72" s="476"/>
      <c r="G72" s="476"/>
      <c r="H72" s="476"/>
      <c r="I72" s="476"/>
      <c r="J72" s="517"/>
      <c r="K72" s="517"/>
      <c r="L72" s="515"/>
      <c r="M72" s="515"/>
      <c r="N72" s="151">
        <f t="shared" ref="N72:T72" si="44">SUM(N67:N71)</f>
        <v>0</v>
      </c>
      <c r="O72" s="151">
        <f t="shared" si="44"/>
        <v>0</v>
      </c>
      <c r="P72" s="151">
        <f t="shared" si="44"/>
        <v>0</v>
      </c>
      <c r="Q72" s="151">
        <f t="shared" si="44"/>
        <v>0</v>
      </c>
      <c r="R72" s="151">
        <f t="shared" si="44"/>
        <v>23.657599999999999</v>
      </c>
      <c r="S72" s="151">
        <f t="shared" si="44"/>
        <v>73.413049999999998</v>
      </c>
      <c r="T72" s="151">
        <f t="shared" si="44"/>
        <v>0</v>
      </c>
      <c r="U72" s="152">
        <f t="shared" si="40"/>
        <v>97.070650000000001</v>
      </c>
      <c r="V72" s="152" t="s">
        <v>11</v>
      </c>
      <c r="W72" s="364">
        <f t="shared" ref="W72:AU72" si="45">SUM(W67:W71)</f>
        <v>23658</v>
      </c>
      <c r="X72" s="151">
        <f t="shared" si="45"/>
        <v>0</v>
      </c>
      <c r="Y72" s="151">
        <f t="shared" si="45"/>
        <v>0</v>
      </c>
      <c r="Z72" s="151">
        <f t="shared" si="45"/>
        <v>0</v>
      </c>
      <c r="AA72" s="151">
        <f t="shared" si="45"/>
        <v>0</v>
      </c>
      <c r="AB72" s="151">
        <f t="shared" si="45"/>
        <v>0</v>
      </c>
      <c r="AC72" s="151">
        <f t="shared" si="45"/>
        <v>0</v>
      </c>
      <c r="AD72" s="151">
        <f t="shared" si="45"/>
        <v>0</v>
      </c>
      <c r="AE72" s="151">
        <f t="shared" si="45"/>
        <v>0</v>
      </c>
      <c r="AF72" s="151">
        <f t="shared" si="45"/>
        <v>0</v>
      </c>
      <c r="AG72" s="151">
        <f t="shared" si="45"/>
        <v>0</v>
      </c>
      <c r="AH72" s="151">
        <f t="shared" si="45"/>
        <v>0</v>
      </c>
      <c r="AI72" s="151">
        <f t="shared" si="45"/>
        <v>0</v>
      </c>
      <c r="AJ72" s="151">
        <f t="shared" si="45"/>
        <v>0</v>
      </c>
      <c r="AK72" s="151">
        <f t="shared" si="45"/>
        <v>0</v>
      </c>
      <c r="AL72" s="151">
        <f t="shared" si="45"/>
        <v>0</v>
      </c>
      <c r="AM72" s="151">
        <f t="shared" si="45"/>
        <v>0</v>
      </c>
      <c r="AN72" s="151">
        <f t="shared" si="45"/>
        <v>0</v>
      </c>
      <c r="AO72" s="151">
        <f t="shared" si="45"/>
        <v>0</v>
      </c>
      <c r="AP72" s="151">
        <f t="shared" si="45"/>
        <v>0</v>
      </c>
      <c r="AQ72" s="151">
        <f t="shared" si="45"/>
        <v>0</v>
      </c>
      <c r="AR72" s="151">
        <f t="shared" si="45"/>
        <v>0</v>
      </c>
      <c r="AS72" s="151">
        <f t="shared" si="45"/>
        <v>0</v>
      </c>
      <c r="AT72" s="151">
        <f t="shared" si="45"/>
        <v>0</v>
      </c>
      <c r="AU72" s="151">
        <f t="shared" si="45"/>
        <v>0</v>
      </c>
      <c r="AV72" s="160"/>
    </row>
    <row r="73" spans="1:48" ht="15.75" customHeight="1">
      <c r="A73" s="467" t="s">
        <v>159</v>
      </c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518"/>
      <c r="W73" s="365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</row>
    <row r="74" spans="1:48" ht="29.25" customHeight="1">
      <c r="A74" s="522" t="s">
        <v>65</v>
      </c>
      <c r="B74" s="523"/>
      <c r="C74" s="523"/>
      <c r="D74" s="523"/>
      <c r="E74" s="523"/>
      <c r="F74" s="523"/>
      <c r="G74" s="523"/>
      <c r="H74" s="523"/>
      <c r="I74" s="523"/>
      <c r="J74" s="523"/>
      <c r="K74" s="523"/>
      <c r="L74" s="523"/>
      <c r="M74" s="523"/>
      <c r="N74" s="523"/>
      <c r="O74" s="523"/>
      <c r="P74" s="523"/>
      <c r="Q74" s="523"/>
      <c r="R74" s="523"/>
      <c r="S74" s="523"/>
      <c r="T74" s="523"/>
      <c r="U74" s="523"/>
      <c r="V74" s="524"/>
      <c r="W74" s="365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</row>
    <row r="75" spans="1:48" ht="15.75" customHeight="1">
      <c r="A75" s="463" t="s">
        <v>25</v>
      </c>
      <c r="B75" s="464"/>
      <c r="C75" s="464"/>
      <c r="D75" s="464"/>
      <c r="E75" s="464"/>
      <c r="F75" s="464"/>
      <c r="G75" s="464"/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679"/>
      <c r="X75" s="679"/>
      <c r="Y75" s="679"/>
      <c r="Z75" s="679"/>
      <c r="AA75" s="679"/>
      <c r="AB75" s="679"/>
      <c r="AC75" s="679"/>
      <c r="AD75" s="679"/>
      <c r="AE75" s="679"/>
      <c r="AF75" s="679"/>
      <c r="AG75" s="679"/>
      <c r="AH75" s="679"/>
      <c r="AI75" s="679"/>
      <c r="AJ75" s="679"/>
      <c r="AK75" s="679"/>
      <c r="AL75" s="679"/>
      <c r="AM75" s="679"/>
      <c r="AN75" s="679"/>
      <c r="AO75" s="679"/>
      <c r="AP75" s="679"/>
      <c r="AQ75" s="679"/>
      <c r="AR75" s="679"/>
      <c r="AS75" s="679"/>
      <c r="AT75" s="679"/>
      <c r="AU75" s="679"/>
      <c r="AV75" s="680"/>
    </row>
    <row r="76" spans="1:48" ht="15.75" customHeight="1">
      <c r="A76" s="467" t="s">
        <v>160</v>
      </c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675"/>
      <c r="X76" s="675"/>
      <c r="Y76" s="675"/>
      <c r="Z76" s="675"/>
      <c r="AA76" s="675"/>
      <c r="AB76" s="675"/>
      <c r="AC76" s="675"/>
      <c r="AD76" s="675"/>
      <c r="AE76" s="675"/>
      <c r="AF76" s="675"/>
      <c r="AG76" s="675"/>
      <c r="AH76" s="675"/>
      <c r="AI76" s="675"/>
      <c r="AJ76" s="675"/>
      <c r="AK76" s="675"/>
      <c r="AL76" s="675"/>
      <c r="AM76" s="675"/>
      <c r="AN76" s="675"/>
      <c r="AO76" s="675"/>
      <c r="AP76" s="675"/>
      <c r="AQ76" s="675"/>
      <c r="AR76" s="675"/>
      <c r="AS76" s="675"/>
      <c r="AT76" s="675"/>
      <c r="AU76" s="675"/>
      <c r="AV76" s="676"/>
    </row>
    <row r="77" spans="1:48" ht="40.5" customHeight="1">
      <c r="A77" s="525"/>
      <c r="B77" s="474" t="s">
        <v>211</v>
      </c>
      <c r="C77" s="475" t="s">
        <v>203</v>
      </c>
      <c r="D77" s="474" t="s">
        <v>257</v>
      </c>
      <c r="E77" s="476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517">
        <v>2023</v>
      </c>
      <c r="K77" s="517">
        <v>2023</v>
      </c>
      <c r="L77" s="515">
        <v>4.9589999999999996</v>
      </c>
      <c r="M77" s="515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8" si="46">SUM(N77:T77)</f>
        <v>0</v>
      </c>
      <c r="V77" s="7" t="s">
        <v>3</v>
      </c>
      <c r="W77" s="93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/>
    </row>
    <row r="78" spans="1:48" ht="28.5" customHeight="1">
      <c r="A78" s="526"/>
      <c r="B78" s="474"/>
      <c r="C78" s="475"/>
      <c r="D78" s="474"/>
      <c r="E78" s="476"/>
      <c r="F78" s="6" t="s">
        <v>19</v>
      </c>
      <c r="G78" s="6" t="s">
        <v>22</v>
      </c>
      <c r="H78" s="6" t="s">
        <v>58</v>
      </c>
      <c r="I78" s="6" t="s">
        <v>300</v>
      </c>
      <c r="J78" s="517"/>
      <c r="K78" s="517"/>
      <c r="L78" s="515"/>
      <c r="M78" s="515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46"/>
        <v>0</v>
      </c>
      <c r="V78" s="5" t="s">
        <v>8</v>
      </c>
      <c r="W78" s="93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/>
    </row>
    <row r="79" spans="1:48" ht="19.5" customHeight="1">
      <c r="A79" s="526"/>
      <c r="B79" s="474"/>
      <c r="C79" s="475"/>
      <c r="D79" s="474"/>
      <c r="E79" s="476"/>
      <c r="F79" s="476" t="s">
        <v>39</v>
      </c>
      <c r="G79" s="476" t="s">
        <v>21</v>
      </c>
      <c r="H79" s="476" t="s">
        <v>59</v>
      </c>
      <c r="I79" s="476" t="s">
        <v>370</v>
      </c>
      <c r="J79" s="517"/>
      <c r="K79" s="517"/>
      <c r="L79" s="515"/>
      <c r="M79" s="515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46"/>
        <v>0</v>
      </c>
      <c r="V79" s="187" t="s">
        <v>50</v>
      </c>
      <c r="W79" s="93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/>
    </row>
    <row r="80" spans="1:48" ht="19.5" customHeight="1">
      <c r="A80" s="526"/>
      <c r="B80" s="474"/>
      <c r="C80" s="475"/>
      <c r="D80" s="474"/>
      <c r="E80" s="476"/>
      <c r="F80" s="476"/>
      <c r="G80" s="476"/>
      <c r="H80" s="476"/>
      <c r="I80" s="476"/>
      <c r="J80" s="517"/>
      <c r="K80" s="517"/>
      <c r="L80" s="515"/>
      <c r="M80" s="515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46"/>
        <v>0</v>
      </c>
      <c r="V80" s="7" t="s">
        <v>51</v>
      </c>
      <c r="W80" s="93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/>
    </row>
    <row r="81" spans="1:48" ht="18" customHeight="1">
      <c r="A81" s="526"/>
      <c r="B81" s="474"/>
      <c r="C81" s="475"/>
      <c r="D81" s="474"/>
      <c r="E81" s="476"/>
      <c r="F81" s="476"/>
      <c r="G81" s="476"/>
      <c r="H81" s="476"/>
      <c r="I81" s="476"/>
      <c r="J81" s="517"/>
      <c r="K81" s="517"/>
      <c r="L81" s="515"/>
      <c r="M81" s="515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46"/>
        <v>4.9589999999999996</v>
      </c>
      <c r="V81" s="7" t="s">
        <v>52</v>
      </c>
      <c r="W81" s="93">
        <v>2725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/>
    </row>
    <row r="82" spans="1:48" ht="17.25" customHeight="1">
      <c r="A82" s="526"/>
      <c r="B82" s="474"/>
      <c r="C82" s="475"/>
      <c r="D82" s="474"/>
      <c r="E82" s="476"/>
      <c r="F82" s="476"/>
      <c r="G82" s="476"/>
      <c r="H82" s="476"/>
      <c r="I82" s="476"/>
      <c r="J82" s="517"/>
      <c r="K82" s="517"/>
      <c r="L82" s="515"/>
      <c r="M82" s="515"/>
      <c r="N82" s="151">
        <f t="shared" ref="N82" si="47">SUM(N77:N81)</f>
        <v>0</v>
      </c>
      <c r="O82" s="151">
        <f t="shared" ref="O82" si="48">SUM(O77:O81)</f>
        <v>0</v>
      </c>
      <c r="P82" s="151">
        <f t="shared" ref="P82" si="49">SUM(P77:P81)</f>
        <v>0</v>
      </c>
      <c r="Q82" s="151">
        <f t="shared" ref="Q82" si="50">SUM(Q77:Q81)</f>
        <v>2.23428</v>
      </c>
      <c r="R82" s="151">
        <f t="shared" ref="R82" si="51">SUM(R77:R81)</f>
        <v>2.72472</v>
      </c>
      <c r="S82" s="151">
        <f t="shared" ref="S82" si="52">SUM(S77:S81)</f>
        <v>0</v>
      </c>
      <c r="T82" s="151">
        <f t="shared" ref="T82" si="53">SUM(T77:T81)</f>
        <v>0</v>
      </c>
      <c r="U82" s="152">
        <f t="shared" si="46"/>
        <v>4.9589999999999996</v>
      </c>
      <c r="V82" s="152" t="s">
        <v>11</v>
      </c>
      <c r="W82" s="364">
        <f t="shared" ref="W82:AU82" si="54">SUM(W77:W81)</f>
        <v>2725</v>
      </c>
      <c r="X82" s="151">
        <f t="shared" si="54"/>
        <v>0</v>
      </c>
      <c r="Y82" s="151">
        <f t="shared" si="54"/>
        <v>0</v>
      </c>
      <c r="Z82" s="151">
        <f t="shared" si="54"/>
        <v>0</v>
      </c>
      <c r="AA82" s="151">
        <f t="shared" si="54"/>
        <v>0</v>
      </c>
      <c r="AB82" s="151">
        <f t="shared" si="54"/>
        <v>0</v>
      </c>
      <c r="AC82" s="151">
        <f t="shared" si="54"/>
        <v>0</v>
      </c>
      <c r="AD82" s="151">
        <f t="shared" si="54"/>
        <v>0</v>
      </c>
      <c r="AE82" s="151">
        <f t="shared" si="54"/>
        <v>0</v>
      </c>
      <c r="AF82" s="151">
        <f t="shared" si="54"/>
        <v>0</v>
      </c>
      <c r="AG82" s="151">
        <f t="shared" si="54"/>
        <v>0</v>
      </c>
      <c r="AH82" s="151">
        <f t="shared" si="54"/>
        <v>0</v>
      </c>
      <c r="AI82" s="151">
        <f t="shared" si="54"/>
        <v>0</v>
      </c>
      <c r="AJ82" s="151">
        <f t="shared" si="54"/>
        <v>0</v>
      </c>
      <c r="AK82" s="151">
        <f t="shared" si="54"/>
        <v>0</v>
      </c>
      <c r="AL82" s="151">
        <f t="shared" si="54"/>
        <v>0</v>
      </c>
      <c r="AM82" s="151">
        <f t="shared" si="54"/>
        <v>0</v>
      </c>
      <c r="AN82" s="151">
        <f t="shared" si="54"/>
        <v>0</v>
      </c>
      <c r="AO82" s="151">
        <f t="shared" si="54"/>
        <v>0</v>
      </c>
      <c r="AP82" s="151">
        <f t="shared" si="54"/>
        <v>0</v>
      </c>
      <c r="AQ82" s="151">
        <f t="shared" si="54"/>
        <v>0</v>
      </c>
      <c r="AR82" s="151">
        <f t="shared" si="54"/>
        <v>0</v>
      </c>
      <c r="AS82" s="151">
        <f t="shared" si="54"/>
        <v>0</v>
      </c>
      <c r="AT82" s="151">
        <f t="shared" si="54"/>
        <v>0</v>
      </c>
      <c r="AU82" s="151">
        <f t="shared" si="54"/>
        <v>0</v>
      </c>
      <c r="AV82" s="151"/>
    </row>
    <row r="83" spans="1:48" ht="19.5" customHeight="1">
      <c r="A83" s="526"/>
      <c r="B83" s="474" t="s">
        <v>212</v>
      </c>
      <c r="C83" s="475" t="s">
        <v>66</v>
      </c>
      <c r="D83" s="474" t="s">
        <v>257</v>
      </c>
      <c r="E83" s="476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517">
        <v>2023</v>
      </c>
      <c r="K83" s="517">
        <v>2023</v>
      </c>
      <c r="L83" s="515">
        <v>6.0289200000000003</v>
      </c>
      <c r="M83" s="515">
        <f>Q88+R88+S88+T88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46"/>
        <v>0</v>
      </c>
      <c r="V83" s="7" t="s">
        <v>3</v>
      </c>
      <c r="W83" s="93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/>
    </row>
    <row r="84" spans="1:48" ht="19.5" customHeight="1">
      <c r="A84" s="526"/>
      <c r="B84" s="474"/>
      <c r="C84" s="475"/>
      <c r="D84" s="474"/>
      <c r="E84" s="476"/>
      <c r="F84" s="6" t="s">
        <v>19</v>
      </c>
      <c r="G84" s="6" t="s">
        <v>22</v>
      </c>
      <c r="H84" s="6" t="s">
        <v>308</v>
      </c>
      <c r="I84" s="6" t="s">
        <v>308</v>
      </c>
      <c r="J84" s="517"/>
      <c r="K84" s="517"/>
      <c r="L84" s="515"/>
      <c r="M84" s="515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46"/>
        <v>6.0289200000000003</v>
      </c>
      <c r="V84" s="5" t="s">
        <v>8</v>
      </c>
      <c r="W84" s="93">
        <v>6029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/>
    </row>
    <row r="85" spans="1:48" ht="19.5" customHeight="1">
      <c r="A85" s="526"/>
      <c r="B85" s="474"/>
      <c r="C85" s="475"/>
      <c r="D85" s="474"/>
      <c r="E85" s="476"/>
      <c r="F85" s="476" t="s">
        <v>39</v>
      </c>
      <c r="G85" s="476" t="s">
        <v>21</v>
      </c>
      <c r="H85" s="476" t="s">
        <v>373</v>
      </c>
      <c r="I85" s="476" t="s">
        <v>374</v>
      </c>
      <c r="J85" s="517"/>
      <c r="K85" s="517"/>
      <c r="L85" s="515"/>
      <c r="M85" s="515"/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f t="shared" si="46"/>
        <v>0</v>
      </c>
      <c r="V85" s="187" t="s">
        <v>50</v>
      </c>
      <c r="W85" s="93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/>
    </row>
    <row r="86" spans="1:48" ht="19.5" customHeight="1">
      <c r="A86" s="526"/>
      <c r="B86" s="474"/>
      <c r="C86" s="475"/>
      <c r="D86" s="474"/>
      <c r="E86" s="476"/>
      <c r="F86" s="476"/>
      <c r="G86" s="476"/>
      <c r="H86" s="476"/>
      <c r="I86" s="476"/>
      <c r="J86" s="517"/>
      <c r="K86" s="517"/>
      <c r="L86" s="515"/>
      <c r="M86" s="515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46"/>
        <v>0</v>
      </c>
      <c r="V86" s="7" t="s">
        <v>51</v>
      </c>
      <c r="W86" s="93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/>
    </row>
    <row r="87" spans="1:48" ht="18" customHeight="1">
      <c r="A87" s="526"/>
      <c r="B87" s="474"/>
      <c r="C87" s="475"/>
      <c r="D87" s="474"/>
      <c r="E87" s="476"/>
      <c r="F87" s="476"/>
      <c r="G87" s="476"/>
      <c r="H87" s="476"/>
      <c r="I87" s="476"/>
      <c r="J87" s="517"/>
      <c r="K87" s="517"/>
      <c r="L87" s="515"/>
      <c r="M87" s="515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46"/>
        <v>0</v>
      </c>
      <c r="V87" s="7" t="s">
        <v>52</v>
      </c>
      <c r="W87" s="93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/>
    </row>
    <row r="88" spans="1:48" ht="17.25" customHeight="1">
      <c r="A88" s="527"/>
      <c r="B88" s="474"/>
      <c r="C88" s="475"/>
      <c r="D88" s="474"/>
      <c r="E88" s="476"/>
      <c r="F88" s="476"/>
      <c r="G88" s="476"/>
      <c r="H88" s="476"/>
      <c r="I88" s="476"/>
      <c r="J88" s="517"/>
      <c r="K88" s="517"/>
      <c r="L88" s="515"/>
      <c r="M88" s="515"/>
      <c r="N88" s="151">
        <f t="shared" ref="N88:T88" si="55">SUM(N83:N87)</f>
        <v>0</v>
      </c>
      <c r="O88" s="151">
        <f t="shared" si="55"/>
        <v>0</v>
      </c>
      <c r="P88" s="151">
        <f t="shared" si="55"/>
        <v>0</v>
      </c>
      <c r="Q88" s="151">
        <f t="shared" si="55"/>
        <v>0</v>
      </c>
      <c r="R88" s="151">
        <f t="shared" si="55"/>
        <v>6.0289200000000003</v>
      </c>
      <c r="S88" s="151">
        <f t="shared" si="55"/>
        <v>0</v>
      </c>
      <c r="T88" s="151">
        <f t="shared" si="55"/>
        <v>0</v>
      </c>
      <c r="U88" s="152">
        <f t="shared" si="46"/>
        <v>6.0289200000000003</v>
      </c>
      <c r="V88" s="152" t="s">
        <v>11</v>
      </c>
      <c r="W88" s="364">
        <f t="shared" ref="W88:AU88" si="56">SUM(W83:W87)</f>
        <v>6029</v>
      </c>
      <c r="X88" s="151">
        <f t="shared" si="56"/>
        <v>0</v>
      </c>
      <c r="Y88" s="151">
        <f t="shared" si="56"/>
        <v>0</v>
      </c>
      <c r="Z88" s="151">
        <f t="shared" si="56"/>
        <v>0</v>
      </c>
      <c r="AA88" s="151">
        <f t="shared" si="56"/>
        <v>0</v>
      </c>
      <c r="AB88" s="151">
        <f t="shared" si="56"/>
        <v>0</v>
      </c>
      <c r="AC88" s="151">
        <f t="shared" si="56"/>
        <v>0</v>
      </c>
      <c r="AD88" s="151">
        <f t="shared" si="56"/>
        <v>0</v>
      </c>
      <c r="AE88" s="151">
        <f t="shared" si="56"/>
        <v>0</v>
      </c>
      <c r="AF88" s="151">
        <f t="shared" si="56"/>
        <v>0</v>
      </c>
      <c r="AG88" s="151">
        <f t="shared" si="56"/>
        <v>0</v>
      </c>
      <c r="AH88" s="151">
        <f t="shared" si="56"/>
        <v>0</v>
      </c>
      <c r="AI88" s="151">
        <f t="shared" si="56"/>
        <v>0</v>
      </c>
      <c r="AJ88" s="151">
        <f t="shared" si="56"/>
        <v>0</v>
      </c>
      <c r="AK88" s="151">
        <f t="shared" si="56"/>
        <v>0</v>
      </c>
      <c r="AL88" s="151">
        <f t="shared" si="56"/>
        <v>0</v>
      </c>
      <c r="AM88" s="151">
        <f t="shared" si="56"/>
        <v>0</v>
      </c>
      <c r="AN88" s="151">
        <f t="shared" si="56"/>
        <v>0</v>
      </c>
      <c r="AO88" s="151">
        <f t="shared" si="56"/>
        <v>0</v>
      </c>
      <c r="AP88" s="151">
        <f t="shared" si="56"/>
        <v>0</v>
      </c>
      <c r="AQ88" s="151">
        <f t="shared" si="56"/>
        <v>0</v>
      </c>
      <c r="AR88" s="151">
        <f t="shared" si="56"/>
        <v>0</v>
      </c>
      <c r="AS88" s="151">
        <f t="shared" si="56"/>
        <v>0</v>
      </c>
      <c r="AT88" s="151">
        <f t="shared" si="56"/>
        <v>0</v>
      </c>
      <c r="AU88" s="151">
        <f t="shared" si="56"/>
        <v>0</v>
      </c>
      <c r="AV88" s="151"/>
    </row>
    <row r="89" spans="1:48" ht="15.75" customHeight="1">
      <c r="A89" s="467" t="s">
        <v>161</v>
      </c>
      <c r="B89" s="468"/>
      <c r="C89" s="468"/>
      <c r="D89" s="468"/>
      <c r="E89" s="468"/>
      <c r="F89" s="468"/>
      <c r="G89" s="468"/>
      <c r="H89" s="468"/>
      <c r="I89" s="468"/>
      <c r="J89" s="468"/>
      <c r="K89" s="468"/>
      <c r="L89" s="468"/>
      <c r="M89" s="468"/>
      <c r="N89" s="468"/>
      <c r="O89" s="468"/>
      <c r="P89" s="468"/>
      <c r="Q89" s="468"/>
      <c r="R89" s="468"/>
      <c r="S89" s="468"/>
      <c r="T89" s="468"/>
      <c r="U89" s="468"/>
      <c r="V89" s="468"/>
      <c r="W89" s="675"/>
      <c r="X89" s="675"/>
      <c r="Y89" s="675"/>
      <c r="Z89" s="675"/>
      <c r="AA89" s="675"/>
      <c r="AB89" s="675"/>
      <c r="AC89" s="675"/>
      <c r="AD89" s="675"/>
      <c r="AE89" s="675"/>
      <c r="AF89" s="675"/>
      <c r="AG89" s="675"/>
      <c r="AH89" s="675"/>
      <c r="AI89" s="675"/>
      <c r="AJ89" s="675"/>
      <c r="AK89" s="675"/>
      <c r="AL89" s="675"/>
      <c r="AM89" s="675"/>
      <c r="AN89" s="675"/>
      <c r="AO89" s="675"/>
      <c r="AP89" s="675"/>
      <c r="AQ89" s="675"/>
      <c r="AR89" s="675"/>
      <c r="AS89" s="675"/>
      <c r="AT89" s="675"/>
      <c r="AU89" s="675"/>
      <c r="AV89" s="676"/>
    </row>
    <row r="90" spans="1:48" ht="19.5" customHeight="1">
      <c r="A90" s="525"/>
      <c r="B90" s="474" t="s">
        <v>213</v>
      </c>
      <c r="C90" s="475" t="s">
        <v>69</v>
      </c>
      <c r="D90" s="474" t="s">
        <v>257</v>
      </c>
      <c r="E90" s="476" t="s">
        <v>124</v>
      </c>
      <c r="F90" s="6" t="s">
        <v>18</v>
      </c>
      <c r="G90" s="6" t="s">
        <v>20</v>
      </c>
      <c r="H90" s="6" t="s">
        <v>57</v>
      </c>
      <c r="I90" s="6" t="s">
        <v>55</v>
      </c>
      <c r="J90" s="517">
        <v>2023</v>
      </c>
      <c r="K90" s="517">
        <v>2025</v>
      </c>
      <c r="L90" s="515">
        <v>17.377500000000001</v>
      </c>
      <c r="M90" s="515">
        <f>Q95+R95+S95+T95</f>
        <v>17.377510000000001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f t="shared" ref="U90:U101" si="57">SUM(N90:T90)</f>
        <v>0</v>
      </c>
      <c r="V90" s="7" t="s">
        <v>3</v>
      </c>
      <c r="W90" s="93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8"/>
    </row>
    <row r="91" spans="1:48" ht="19.5" customHeight="1">
      <c r="A91" s="526"/>
      <c r="B91" s="474"/>
      <c r="C91" s="475"/>
      <c r="D91" s="474"/>
      <c r="E91" s="476"/>
      <c r="F91" s="6" t="s">
        <v>19</v>
      </c>
      <c r="G91" s="6" t="s">
        <v>22</v>
      </c>
      <c r="H91" s="6" t="s">
        <v>301</v>
      </c>
      <c r="I91" s="6" t="s">
        <v>301</v>
      </c>
      <c r="J91" s="517"/>
      <c r="K91" s="517"/>
      <c r="L91" s="515"/>
      <c r="M91" s="515"/>
      <c r="N91" s="5">
        <v>0</v>
      </c>
      <c r="O91" s="5">
        <v>0</v>
      </c>
      <c r="P91" s="5">
        <v>0</v>
      </c>
      <c r="Q91" s="5">
        <v>0</v>
      </c>
      <c r="R91" s="5">
        <v>7.31027</v>
      </c>
      <c r="S91" s="5">
        <v>5.03362</v>
      </c>
      <c r="T91" s="5">
        <v>5.03362</v>
      </c>
      <c r="U91" s="5">
        <f t="shared" si="57"/>
        <v>17.377510000000001</v>
      </c>
      <c r="V91" s="5" t="s">
        <v>8</v>
      </c>
      <c r="W91" s="93">
        <v>7310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8"/>
    </row>
    <row r="92" spans="1:48" ht="19.5" customHeight="1">
      <c r="A92" s="526"/>
      <c r="B92" s="474"/>
      <c r="C92" s="475"/>
      <c r="D92" s="474"/>
      <c r="E92" s="476"/>
      <c r="F92" s="476" t="s">
        <v>39</v>
      </c>
      <c r="G92" s="476" t="s">
        <v>21</v>
      </c>
      <c r="H92" s="476" t="s">
        <v>375</v>
      </c>
      <c r="I92" s="476" t="s">
        <v>366</v>
      </c>
      <c r="J92" s="517"/>
      <c r="K92" s="517"/>
      <c r="L92" s="515"/>
      <c r="M92" s="515"/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f t="shared" si="57"/>
        <v>0</v>
      </c>
      <c r="V92" s="187" t="s">
        <v>50</v>
      </c>
      <c r="W92" s="93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8"/>
    </row>
    <row r="93" spans="1:48" ht="19.5" customHeight="1">
      <c r="A93" s="526"/>
      <c r="B93" s="474"/>
      <c r="C93" s="475"/>
      <c r="D93" s="474"/>
      <c r="E93" s="476"/>
      <c r="F93" s="476"/>
      <c r="G93" s="476"/>
      <c r="H93" s="476"/>
      <c r="I93" s="476"/>
      <c r="J93" s="517"/>
      <c r="K93" s="517"/>
      <c r="L93" s="515"/>
      <c r="M93" s="515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57"/>
        <v>0</v>
      </c>
      <c r="V93" s="7" t="s">
        <v>51</v>
      </c>
      <c r="W93" s="93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8"/>
    </row>
    <row r="94" spans="1:48" ht="18" customHeight="1">
      <c r="A94" s="526"/>
      <c r="B94" s="474"/>
      <c r="C94" s="475"/>
      <c r="D94" s="474"/>
      <c r="E94" s="476"/>
      <c r="F94" s="476"/>
      <c r="G94" s="476"/>
      <c r="H94" s="476"/>
      <c r="I94" s="476"/>
      <c r="J94" s="517"/>
      <c r="K94" s="517"/>
      <c r="L94" s="515"/>
      <c r="M94" s="515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57"/>
        <v>0</v>
      </c>
      <c r="V94" s="7" t="s">
        <v>52</v>
      </c>
      <c r="W94" s="93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8"/>
    </row>
    <row r="95" spans="1:48" ht="17.25" customHeight="1">
      <c r="A95" s="526"/>
      <c r="B95" s="474"/>
      <c r="C95" s="475"/>
      <c r="D95" s="474"/>
      <c r="E95" s="476"/>
      <c r="F95" s="476"/>
      <c r="G95" s="476"/>
      <c r="H95" s="476"/>
      <c r="I95" s="476"/>
      <c r="J95" s="517"/>
      <c r="K95" s="517"/>
      <c r="L95" s="515"/>
      <c r="M95" s="515"/>
      <c r="N95" s="151">
        <f t="shared" ref="N95:T95" si="58">SUM(N90:N94)</f>
        <v>0</v>
      </c>
      <c r="O95" s="151">
        <f t="shared" si="58"/>
        <v>0</v>
      </c>
      <c r="P95" s="151">
        <f t="shared" si="58"/>
        <v>0</v>
      </c>
      <c r="Q95" s="151">
        <f t="shared" si="58"/>
        <v>0</v>
      </c>
      <c r="R95" s="151">
        <f t="shared" si="58"/>
        <v>7.31027</v>
      </c>
      <c r="S95" s="151">
        <f t="shared" si="58"/>
        <v>5.03362</v>
      </c>
      <c r="T95" s="151">
        <f t="shared" si="58"/>
        <v>5.03362</v>
      </c>
      <c r="U95" s="152">
        <f t="shared" si="57"/>
        <v>17.377510000000001</v>
      </c>
      <c r="V95" s="152" t="s">
        <v>11</v>
      </c>
      <c r="W95" s="364">
        <f t="shared" ref="W95:AU95" si="59">SUM(W90:W94)</f>
        <v>7310</v>
      </c>
      <c r="X95" s="151">
        <f t="shared" si="59"/>
        <v>0</v>
      </c>
      <c r="Y95" s="151">
        <f t="shared" si="59"/>
        <v>0</v>
      </c>
      <c r="Z95" s="151">
        <f t="shared" si="59"/>
        <v>0</v>
      </c>
      <c r="AA95" s="151">
        <f t="shared" si="59"/>
        <v>0</v>
      </c>
      <c r="AB95" s="151">
        <f t="shared" si="59"/>
        <v>0</v>
      </c>
      <c r="AC95" s="151">
        <f t="shared" si="59"/>
        <v>0</v>
      </c>
      <c r="AD95" s="151">
        <f t="shared" si="59"/>
        <v>0</v>
      </c>
      <c r="AE95" s="151">
        <f t="shared" si="59"/>
        <v>0</v>
      </c>
      <c r="AF95" s="151">
        <f t="shared" si="59"/>
        <v>0</v>
      </c>
      <c r="AG95" s="151">
        <f t="shared" si="59"/>
        <v>0</v>
      </c>
      <c r="AH95" s="151">
        <f t="shared" si="59"/>
        <v>0</v>
      </c>
      <c r="AI95" s="151">
        <f t="shared" si="59"/>
        <v>0</v>
      </c>
      <c r="AJ95" s="151">
        <f t="shared" si="59"/>
        <v>0</v>
      </c>
      <c r="AK95" s="151">
        <f t="shared" si="59"/>
        <v>0</v>
      </c>
      <c r="AL95" s="151">
        <f t="shared" si="59"/>
        <v>0</v>
      </c>
      <c r="AM95" s="151">
        <f t="shared" si="59"/>
        <v>0</v>
      </c>
      <c r="AN95" s="151">
        <f t="shared" si="59"/>
        <v>0</v>
      </c>
      <c r="AO95" s="151">
        <f t="shared" si="59"/>
        <v>0</v>
      </c>
      <c r="AP95" s="151">
        <f t="shared" si="59"/>
        <v>0</v>
      </c>
      <c r="AQ95" s="151">
        <f t="shared" si="59"/>
        <v>0</v>
      </c>
      <c r="AR95" s="151">
        <f t="shared" si="59"/>
        <v>0</v>
      </c>
      <c r="AS95" s="151">
        <f t="shared" si="59"/>
        <v>0</v>
      </c>
      <c r="AT95" s="151">
        <f t="shared" si="59"/>
        <v>0</v>
      </c>
      <c r="AU95" s="151">
        <f t="shared" si="59"/>
        <v>0</v>
      </c>
      <c r="AV95" s="160"/>
    </row>
    <row r="96" spans="1:48" ht="19.5" customHeight="1">
      <c r="A96" s="526"/>
      <c r="B96" s="474" t="s">
        <v>214</v>
      </c>
      <c r="C96" s="475" t="s">
        <v>70</v>
      </c>
      <c r="D96" s="474" t="s">
        <v>261</v>
      </c>
      <c r="E96" s="476" t="s">
        <v>125</v>
      </c>
      <c r="F96" s="6" t="s">
        <v>18</v>
      </c>
      <c r="G96" s="6" t="s">
        <v>20</v>
      </c>
      <c r="H96" s="6" t="s">
        <v>303</v>
      </c>
      <c r="I96" s="6" t="s">
        <v>55</v>
      </c>
      <c r="J96" s="517">
        <v>2023</v>
      </c>
      <c r="K96" s="517">
        <v>2023</v>
      </c>
      <c r="L96" s="515">
        <v>10.231680000000001</v>
      </c>
      <c r="M96" s="515">
        <f>Q101+R101+S101+T101</f>
        <v>10.231680000000001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f t="shared" si="57"/>
        <v>0</v>
      </c>
      <c r="V96" s="7" t="s">
        <v>3</v>
      </c>
      <c r="W96" s="93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8"/>
    </row>
    <row r="97" spans="1:48" ht="19.5" customHeight="1">
      <c r="A97" s="526"/>
      <c r="B97" s="474"/>
      <c r="C97" s="475"/>
      <c r="D97" s="474"/>
      <c r="E97" s="476"/>
      <c r="F97" s="6" t="s">
        <v>19</v>
      </c>
      <c r="G97" s="6" t="s">
        <v>22</v>
      </c>
      <c r="H97" s="6" t="s">
        <v>302</v>
      </c>
      <c r="I97" s="6" t="s">
        <v>302</v>
      </c>
      <c r="J97" s="517"/>
      <c r="K97" s="517"/>
      <c r="L97" s="515"/>
      <c r="M97" s="515"/>
      <c r="N97" s="5">
        <v>0</v>
      </c>
      <c r="O97" s="5">
        <v>0</v>
      </c>
      <c r="P97" s="5">
        <v>0</v>
      </c>
      <c r="Q97" s="5">
        <v>0</v>
      </c>
      <c r="R97" s="5">
        <v>4.5963200000000004</v>
      </c>
      <c r="S97" s="5">
        <v>2.8176800000000002</v>
      </c>
      <c r="T97" s="5">
        <v>2.8176800000000002</v>
      </c>
      <c r="U97" s="5">
        <f t="shared" si="57"/>
        <v>10.231680000000001</v>
      </c>
      <c r="V97" s="5" t="s">
        <v>8</v>
      </c>
      <c r="W97" s="93">
        <v>4596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8"/>
    </row>
    <row r="98" spans="1:48" ht="19.5" customHeight="1">
      <c r="A98" s="526"/>
      <c r="B98" s="474"/>
      <c r="C98" s="475"/>
      <c r="D98" s="474"/>
      <c r="E98" s="476"/>
      <c r="F98" s="476" t="s">
        <v>39</v>
      </c>
      <c r="G98" s="476" t="s">
        <v>21</v>
      </c>
      <c r="H98" s="476" t="s">
        <v>375</v>
      </c>
      <c r="I98" s="476" t="s">
        <v>366</v>
      </c>
      <c r="J98" s="517"/>
      <c r="K98" s="517"/>
      <c r="L98" s="515"/>
      <c r="M98" s="515"/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f t="shared" si="57"/>
        <v>0</v>
      </c>
      <c r="V98" s="187" t="s">
        <v>50</v>
      </c>
      <c r="W98" s="93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8"/>
    </row>
    <row r="99" spans="1:48" ht="19.5" customHeight="1">
      <c r="A99" s="526"/>
      <c r="B99" s="474"/>
      <c r="C99" s="475"/>
      <c r="D99" s="474"/>
      <c r="E99" s="476"/>
      <c r="F99" s="476"/>
      <c r="G99" s="476"/>
      <c r="H99" s="476"/>
      <c r="I99" s="476"/>
      <c r="J99" s="517"/>
      <c r="K99" s="517"/>
      <c r="L99" s="515"/>
      <c r="M99" s="515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57"/>
        <v>0</v>
      </c>
      <c r="V99" s="7" t="s">
        <v>51</v>
      </c>
      <c r="W99" s="93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8"/>
    </row>
    <row r="100" spans="1:48" ht="18" customHeight="1">
      <c r="A100" s="526"/>
      <c r="B100" s="474"/>
      <c r="C100" s="475"/>
      <c r="D100" s="474"/>
      <c r="E100" s="476"/>
      <c r="F100" s="476"/>
      <c r="G100" s="476"/>
      <c r="H100" s="476"/>
      <c r="I100" s="476"/>
      <c r="J100" s="517"/>
      <c r="K100" s="517"/>
      <c r="L100" s="515"/>
      <c r="M100" s="515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57"/>
        <v>0</v>
      </c>
      <c r="V100" s="7" t="s">
        <v>52</v>
      </c>
      <c r="W100" s="93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8"/>
    </row>
    <row r="101" spans="1:48" ht="17.25" customHeight="1">
      <c r="A101" s="527"/>
      <c r="B101" s="474"/>
      <c r="C101" s="475"/>
      <c r="D101" s="474"/>
      <c r="E101" s="476"/>
      <c r="F101" s="476"/>
      <c r="G101" s="476"/>
      <c r="H101" s="476"/>
      <c r="I101" s="476"/>
      <c r="J101" s="517"/>
      <c r="K101" s="517"/>
      <c r="L101" s="515"/>
      <c r="M101" s="515"/>
      <c r="N101" s="151">
        <f t="shared" ref="N101:T101" si="60">SUM(N96:N100)</f>
        <v>0</v>
      </c>
      <c r="O101" s="151">
        <f t="shared" si="60"/>
        <v>0</v>
      </c>
      <c r="P101" s="151">
        <f t="shared" si="60"/>
        <v>0</v>
      </c>
      <c r="Q101" s="151">
        <f t="shared" si="60"/>
        <v>0</v>
      </c>
      <c r="R101" s="151">
        <f t="shared" si="60"/>
        <v>4.5963200000000004</v>
      </c>
      <c r="S101" s="151">
        <f t="shared" si="60"/>
        <v>2.8176800000000002</v>
      </c>
      <c r="T101" s="151">
        <f t="shared" si="60"/>
        <v>2.8176800000000002</v>
      </c>
      <c r="U101" s="152">
        <f t="shared" si="57"/>
        <v>10.231680000000001</v>
      </c>
      <c r="V101" s="152" t="s">
        <v>11</v>
      </c>
      <c r="W101" s="364">
        <f t="shared" ref="W101:AU101" si="61">SUM(W96:W100)</f>
        <v>4596</v>
      </c>
      <c r="X101" s="151">
        <f t="shared" si="61"/>
        <v>0</v>
      </c>
      <c r="Y101" s="151">
        <f t="shared" si="61"/>
        <v>0</v>
      </c>
      <c r="Z101" s="151">
        <f t="shared" si="61"/>
        <v>0</v>
      </c>
      <c r="AA101" s="151">
        <f t="shared" si="61"/>
        <v>0</v>
      </c>
      <c r="AB101" s="151">
        <f t="shared" si="61"/>
        <v>0</v>
      </c>
      <c r="AC101" s="151">
        <f t="shared" si="61"/>
        <v>0</v>
      </c>
      <c r="AD101" s="151">
        <f t="shared" si="61"/>
        <v>0</v>
      </c>
      <c r="AE101" s="151">
        <f t="shared" si="61"/>
        <v>0</v>
      </c>
      <c r="AF101" s="151">
        <f t="shared" si="61"/>
        <v>0</v>
      </c>
      <c r="AG101" s="151">
        <f t="shared" si="61"/>
        <v>0</v>
      </c>
      <c r="AH101" s="151">
        <f t="shared" si="61"/>
        <v>0</v>
      </c>
      <c r="AI101" s="151">
        <f t="shared" si="61"/>
        <v>0</v>
      </c>
      <c r="AJ101" s="151">
        <f t="shared" si="61"/>
        <v>0</v>
      </c>
      <c r="AK101" s="151">
        <f t="shared" si="61"/>
        <v>0</v>
      </c>
      <c r="AL101" s="151">
        <f t="shared" si="61"/>
        <v>0</v>
      </c>
      <c r="AM101" s="151">
        <f t="shared" si="61"/>
        <v>0</v>
      </c>
      <c r="AN101" s="151">
        <f t="shared" si="61"/>
        <v>0</v>
      </c>
      <c r="AO101" s="151">
        <f t="shared" si="61"/>
        <v>0</v>
      </c>
      <c r="AP101" s="151">
        <f t="shared" si="61"/>
        <v>0</v>
      </c>
      <c r="AQ101" s="151">
        <f t="shared" si="61"/>
        <v>0</v>
      </c>
      <c r="AR101" s="151">
        <f t="shared" si="61"/>
        <v>0</v>
      </c>
      <c r="AS101" s="151">
        <f t="shared" si="61"/>
        <v>0</v>
      </c>
      <c r="AT101" s="151">
        <f t="shared" si="61"/>
        <v>0</v>
      </c>
      <c r="AU101" s="151">
        <f t="shared" si="61"/>
        <v>0</v>
      </c>
      <c r="AV101" s="160"/>
    </row>
    <row r="102" spans="1:48" ht="15.75" customHeight="1">
      <c r="A102" s="467" t="s">
        <v>162</v>
      </c>
      <c r="B102" s="468"/>
      <c r="C102" s="468"/>
      <c r="D102" s="468"/>
      <c r="E102" s="468"/>
      <c r="F102" s="468"/>
      <c r="G102" s="468"/>
      <c r="H102" s="468"/>
      <c r="I102" s="468"/>
      <c r="J102" s="468"/>
      <c r="K102" s="468"/>
      <c r="L102" s="468"/>
      <c r="M102" s="468"/>
      <c r="N102" s="468"/>
      <c r="O102" s="468"/>
      <c r="P102" s="468"/>
      <c r="Q102" s="468"/>
      <c r="R102" s="468"/>
      <c r="S102" s="468"/>
      <c r="T102" s="468"/>
      <c r="U102" s="468"/>
      <c r="V102" s="468"/>
      <c r="W102" s="675"/>
      <c r="X102" s="675"/>
      <c r="Y102" s="675"/>
      <c r="Z102" s="675"/>
      <c r="AA102" s="675"/>
      <c r="AB102" s="675"/>
      <c r="AC102" s="675"/>
      <c r="AD102" s="675"/>
      <c r="AE102" s="675"/>
      <c r="AF102" s="675"/>
      <c r="AG102" s="675"/>
      <c r="AH102" s="675"/>
      <c r="AI102" s="675"/>
      <c r="AJ102" s="675"/>
      <c r="AK102" s="675"/>
      <c r="AL102" s="675"/>
      <c r="AM102" s="675"/>
      <c r="AN102" s="675"/>
      <c r="AO102" s="675"/>
      <c r="AP102" s="675"/>
      <c r="AQ102" s="675"/>
      <c r="AR102" s="675"/>
      <c r="AS102" s="675"/>
      <c r="AT102" s="675"/>
      <c r="AU102" s="675"/>
      <c r="AV102" s="676"/>
    </row>
    <row r="103" spans="1:48" ht="19.5" customHeight="1">
      <c r="A103" s="529"/>
      <c r="B103" s="474" t="s">
        <v>215</v>
      </c>
      <c r="C103" s="475" t="s">
        <v>71</v>
      </c>
      <c r="D103" s="474" t="s">
        <v>261</v>
      </c>
      <c r="E103" s="476" t="s">
        <v>126</v>
      </c>
      <c r="F103" s="6" t="s">
        <v>18</v>
      </c>
      <c r="G103" s="6" t="s">
        <v>20</v>
      </c>
      <c r="H103" s="6" t="s">
        <v>376</v>
      </c>
      <c r="I103" s="6" t="s">
        <v>57</v>
      </c>
      <c r="J103" s="517">
        <v>2023</v>
      </c>
      <c r="K103" s="517">
        <v>2025</v>
      </c>
      <c r="L103" s="515">
        <v>29.58868</v>
      </c>
      <c r="M103" s="515">
        <f>Q108+R108+S108+T108</f>
        <v>29.588679999999997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f t="shared" ref="U103:U138" si="62">SUM(N103:T103)</f>
        <v>0</v>
      </c>
      <c r="V103" s="7" t="s">
        <v>3</v>
      </c>
      <c r="W103" s="93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8"/>
    </row>
    <row r="104" spans="1:48" ht="19.5" customHeight="1">
      <c r="A104" s="530"/>
      <c r="B104" s="474"/>
      <c r="C104" s="475"/>
      <c r="D104" s="474"/>
      <c r="E104" s="476"/>
      <c r="F104" s="6" t="s">
        <v>19</v>
      </c>
      <c r="G104" s="6" t="s">
        <v>22</v>
      </c>
      <c r="H104" s="6" t="s">
        <v>304</v>
      </c>
      <c r="I104" s="6" t="s">
        <v>304</v>
      </c>
      <c r="J104" s="517"/>
      <c r="K104" s="517"/>
      <c r="L104" s="515"/>
      <c r="M104" s="515"/>
      <c r="N104" s="5">
        <v>0</v>
      </c>
      <c r="O104" s="5">
        <v>0</v>
      </c>
      <c r="P104" s="5">
        <v>0</v>
      </c>
      <c r="Q104" s="5">
        <v>0</v>
      </c>
      <c r="R104" s="5">
        <v>4.4108499999999999</v>
      </c>
      <c r="S104" s="5">
        <v>12.58892</v>
      </c>
      <c r="T104" s="5">
        <v>12.58891</v>
      </c>
      <c r="U104" s="5">
        <f t="shared" si="62"/>
        <v>29.588679999999997</v>
      </c>
      <c r="V104" s="5" t="s">
        <v>8</v>
      </c>
      <c r="W104" s="93">
        <v>4411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8"/>
    </row>
    <row r="105" spans="1:48" ht="19.5" customHeight="1">
      <c r="A105" s="530"/>
      <c r="B105" s="474"/>
      <c r="C105" s="475"/>
      <c r="D105" s="474"/>
      <c r="E105" s="476"/>
      <c r="F105" s="476" t="s">
        <v>39</v>
      </c>
      <c r="G105" s="476" t="s">
        <v>21</v>
      </c>
      <c r="H105" s="476" t="s">
        <v>376</v>
      </c>
      <c r="I105" s="476" t="s">
        <v>303</v>
      </c>
      <c r="J105" s="517"/>
      <c r="K105" s="517"/>
      <c r="L105" s="515"/>
      <c r="M105" s="515"/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f t="shared" si="62"/>
        <v>0</v>
      </c>
      <c r="V105" s="187" t="s">
        <v>50</v>
      </c>
      <c r="W105" s="93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8"/>
    </row>
    <row r="106" spans="1:48" ht="19.5" customHeight="1">
      <c r="A106" s="530"/>
      <c r="B106" s="474"/>
      <c r="C106" s="475"/>
      <c r="D106" s="474"/>
      <c r="E106" s="476"/>
      <c r="F106" s="476"/>
      <c r="G106" s="476"/>
      <c r="H106" s="476"/>
      <c r="I106" s="476"/>
      <c r="J106" s="517"/>
      <c r="K106" s="517"/>
      <c r="L106" s="515"/>
      <c r="M106" s="515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62"/>
        <v>0</v>
      </c>
      <c r="V106" s="187" t="s">
        <v>51</v>
      </c>
      <c r="W106" s="93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8"/>
    </row>
    <row r="107" spans="1:48" ht="18" customHeight="1">
      <c r="A107" s="530"/>
      <c r="B107" s="474"/>
      <c r="C107" s="475"/>
      <c r="D107" s="474"/>
      <c r="E107" s="476"/>
      <c r="F107" s="476"/>
      <c r="G107" s="476"/>
      <c r="H107" s="476"/>
      <c r="I107" s="476"/>
      <c r="J107" s="517"/>
      <c r="K107" s="517"/>
      <c r="L107" s="515"/>
      <c r="M107" s="515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62"/>
        <v>0</v>
      </c>
      <c r="V107" s="7" t="s">
        <v>52</v>
      </c>
      <c r="W107" s="93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8"/>
    </row>
    <row r="108" spans="1:48" ht="17.25" customHeight="1">
      <c r="A108" s="530"/>
      <c r="B108" s="474"/>
      <c r="C108" s="475"/>
      <c r="D108" s="474"/>
      <c r="E108" s="476"/>
      <c r="F108" s="476"/>
      <c r="G108" s="476"/>
      <c r="H108" s="476"/>
      <c r="I108" s="476"/>
      <c r="J108" s="517"/>
      <c r="K108" s="517"/>
      <c r="L108" s="515"/>
      <c r="M108" s="515"/>
      <c r="N108" s="151">
        <f t="shared" ref="N108:T108" si="63">SUM(N103:N107)</f>
        <v>0</v>
      </c>
      <c r="O108" s="151">
        <f t="shared" si="63"/>
        <v>0</v>
      </c>
      <c r="P108" s="151">
        <f t="shared" si="63"/>
        <v>0</v>
      </c>
      <c r="Q108" s="151">
        <f t="shared" si="63"/>
        <v>0</v>
      </c>
      <c r="R108" s="151">
        <f t="shared" si="63"/>
        <v>4.4108499999999999</v>
      </c>
      <c r="S108" s="151">
        <f t="shared" si="63"/>
        <v>12.58892</v>
      </c>
      <c r="T108" s="151">
        <f t="shared" si="63"/>
        <v>12.58891</v>
      </c>
      <c r="U108" s="152">
        <f t="shared" si="62"/>
        <v>29.588679999999997</v>
      </c>
      <c r="V108" s="152" t="s">
        <v>11</v>
      </c>
      <c r="W108" s="364">
        <f t="shared" ref="W108:AU108" si="64">SUM(W103:W107)</f>
        <v>4411</v>
      </c>
      <c r="X108" s="151">
        <f t="shared" si="64"/>
        <v>0</v>
      </c>
      <c r="Y108" s="151">
        <f t="shared" si="64"/>
        <v>0</v>
      </c>
      <c r="Z108" s="151">
        <f t="shared" si="64"/>
        <v>0</v>
      </c>
      <c r="AA108" s="151">
        <f t="shared" si="64"/>
        <v>0</v>
      </c>
      <c r="AB108" s="151">
        <f t="shared" si="64"/>
        <v>0</v>
      </c>
      <c r="AC108" s="151">
        <f t="shared" si="64"/>
        <v>0</v>
      </c>
      <c r="AD108" s="151">
        <f t="shared" si="64"/>
        <v>0</v>
      </c>
      <c r="AE108" s="151">
        <f t="shared" si="64"/>
        <v>0</v>
      </c>
      <c r="AF108" s="151">
        <f t="shared" si="64"/>
        <v>0</v>
      </c>
      <c r="AG108" s="151">
        <f t="shared" si="64"/>
        <v>0</v>
      </c>
      <c r="AH108" s="151">
        <f t="shared" si="64"/>
        <v>0</v>
      </c>
      <c r="AI108" s="151">
        <f t="shared" si="64"/>
        <v>0</v>
      </c>
      <c r="AJ108" s="151">
        <f t="shared" si="64"/>
        <v>0</v>
      </c>
      <c r="AK108" s="151">
        <f t="shared" si="64"/>
        <v>0</v>
      </c>
      <c r="AL108" s="151">
        <f t="shared" si="64"/>
        <v>0</v>
      </c>
      <c r="AM108" s="151">
        <f t="shared" si="64"/>
        <v>0</v>
      </c>
      <c r="AN108" s="151">
        <f t="shared" si="64"/>
        <v>0</v>
      </c>
      <c r="AO108" s="151">
        <f t="shared" si="64"/>
        <v>0</v>
      </c>
      <c r="AP108" s="151">
        <f t="shared" si="64"/>
        <v>0</v>
      </c>
      <c r="AQ108" s="151">
        <f t="shared" si="64"/>
        <v>0</v>
      </c>
      <c r="AR108" s="151">
        <f t="shared" si="64"/>
        <v>0</v>
      </c>
      <c r="AS108" s="151">
        <f t="shared" si="64"/>
        <v>0</v>
      </c>
      <c r="AT108" s="151">
        <f t="shared" si="64"/>
        <v>0</v>
      </c>
      <c r="AU108" s="151">
        <f t="shared" si="64"/>
        <v>0</v>
      </c>
      <c r="AV108" s="160"/>
    </row>
    <row r="109" spans="1:48" ht="19.5" customHeight="1">
      <c r="A109" s="530"/>
      <c r="B109" s="474" t="s">
        <v>216</v>
      </c>
      <c r="C109" s="475" t="s">
        <v>72</v>
      </c>
      <c r="D109" s="474" t="s">
        <v>257</v>
      </c>
      <c r="E109" s="476" t="s">
        <v>127</v>
      </c>
      <c r="F109" s="6" t="s">
        <v>18</v>
      </c>
      <c r="G109" s="6" t="s">
        <v>20</v>
      </c>
      <c r="H109" s="10" t="s">
        <v>59</v>
      </c>
      <c r="I109" s="6" t="s">
        <v>55</v>
      </c>
      <c r="J109" s="517">
        <v>2023</v>
      </c>
      <c r="K109" s="517">
        <v>2025</v>
      </c>
      <c r="L109" s="515">
        <v>20.32245</v>
      </c>
      <c r="M109" s="515">
        <f t="shared" ref="M109" si="65">Q114+R114+S114+T114</f>
        <v>20.32245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f t="shared" si="62"/>
        <v>0</v>
      </c>
      <c r="V109" s="7" t="s">
        <v>3</v>
      </c>
      <c r="W109" s="93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8"/>
    </row>
    <row r="110" spans="1:48" ht="19.5" customHeight="1">
      <c r="A110" s="530"/>
      <c r="B110" s="474"/>
      <c r="C110" s="475"/>
      <c r="D110" s="474"/>
      <c r="E110" s="476"/>
      <c r="F110" s="6" t="s">
        <v>19</v>
      </c>
      <c r="G110" s="6" t="s">
        <v>22</v>
      </c>
      <c r="H110" s="10" t="s">
        <v>59</v>
      </c>
      <c r="I110" s="6" t="s">
        <v>305</v>
      </c>
      <c r="J110" s="517"/>
      <c r="K110" s="517"/>
      <c r="L110" s="515"/>
      <c r="M110" s="515"/>
      <c r="N110" s="5">
        <v>0</v>
      </c>
      <c r="O110" s="5">
        <v>0</v>
      </c>
      <c r="P110" s="5">
        <v>0</v>
      </c>
      <c r="Q110" s="5">
        <v>0</v>
      </c>
      <c r="R110" s="5">
        <v>4.7960500000000001</v>
      </c>
      <c r="S110" s="5">
        <v>7.7632000000000003</v>
      </c>
      <c r="T110" s="5">
        <v>7.7632000000000003</v>
      </c>
      <c r="U110" s="5">
        <f t="shared" si="62"/>
        <v>20.32245</v>
      </c>
      <c r="V110" s="5" t="s">
        <v>8</v>
      </c>
      <c r="W110" s="93">
        <v>4796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8"/>
    </row>
    <row r="111" spans="1:48" ht="19.5" customHeight="1">
      <c r="A111" s="530"/>
      <c r="B111" s="474"/>
      <c r="C111" s="475"/>
      <c r="D111" s="474"/>
      <c r="E111" s="476"/>
      <c r="F111" s="476" t="s">
        <v>39</v>
      </c>
      <c r="G111" s="476" t="s">
        <v>21</v>
      </c>
      <c r="H111" s="476" t="s">
        <v>59</v>
      </c>
      <c r="I111" s="476" t="s">
        <v>366</v>
      </c>
      <c r="J111" s="517"/>
      <c r="K111" s="517"/>
      <c r="L111" s="515"/>
      <c r="M111" s="515"/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f t="shared" si="62"/>
        <v>0</v>
      </c>
      <c r="V111" s="187" t="s">
        <v>50</v>
      </c>
      <c r="W111" s="93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8"/>
    </row>
    <row r="112" spans="1:48" ht="19.5" customHeight="1">
      <c r="A112" s="530"/>
      <c r="B112" s="474"/>
      <c r="C112" s="475"/>
      <c r="D112" s="474"/>
      <c r="E112" s="476"/>
      <c r="F112" s="476"/>
      <c r="G112" s="476"/>
      <c r="H112" s="476"/>
      <c r="I112" s="476"/>
      <c r="J112" s="517"/>
      <c r="K112" s="517"/>
      <c r="L112" s="515"/>
      <c r="M112" s="515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62"/>
        <v>0</v>
      </c>
      <c r="V112" s="7" t="s">
        <v>51</v>
      </c>
      <c r="W112" s="93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8"/>
    </row>
    <row r="113" spans="1:48" ht="18" customHeight="1">
      <c r="A113" s="530"/>
      <c r="B113" s="474"/>
      <c r="C113" s="475"/>
      <c r="D113" s="474"/>
      <c r="E113" s="476"/>
      <c r="F113" s="476"/>
      <c r="G113" s="476"/>
      <c r="H113" s="476"/>
      <c r="I113" s="476"/>
      <c r="J113" s="517"/>
      <c r="K113" s="517"/>
      <c r="L113" s="515"/>
      <c r="M113" s="515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62"/>
        <v>0</v>
      </c>
      <c r="V113" s="7" t="s">
        <v>52</v>
      </c>
      <c r="W113" s="93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8"/>
    </row>
    <row r="114" spans="1:48" ht="17.25" customHeight="1">
      <c r="A114" s="530"/>
      <c r="B114" s="474"/>
      <c r="C114" s="475"/>
      <c r="D114" s="474"/>
      <c r="E114" s="476"/>
      <c r="F114" s="476"/>
      <c r="G114" s="476"/>
      <c r="H114" s="476"/>
      <c r="I114" s="476"/>
      <c r="J114" s="517"/>
      <c r="K114" s="517"/>
      <c r="L114" s="515"/>
      <c r="M114" s="515"/>
      <c r="N114" s="151">
        <f t="shared" ref="N114:T114" si="66">SUM(N109:N113)</f>
        <v>0</v>
      </c>
      <c r="O114" s="151">
        <f t="shared" si="66"/>
        <v>0</v>
      </c>
      <c r="P114" s="151">
        <f t="shared" si="66"/>
        <v>0</v>
      </c>
      <c r="Q114" s="151">
        <f t="shared" si="66"/>
        <v>0</v>
      </c>
      <c r="R114" s="151">
        <f t="shared" si="66"/>
        <v>4.7960500000000001</v>
      </c>
      <c r="S114" s="151">
        <f t="shared" si="66"/>
        <v>7.7632000000000003</v>
      </c>
      <c r="T114" s="151">
        <f t="shared" si="66"/>
        <v>7.7632000000000003</v>
      </c>
      <c r="U114" s="152">
        <f t="shared" si="62"/>
        <v>20.32245</v>
      </c>
      <c r="V114" s="152" t="s">
        <v>11</v>
      </c>
      <c r="W114" s="364">
        <f t="shared" ref="W114:AU114" si="67">SUM(W109:W113)</f>
        <v>4796</v>
      </c>
      <c r="X114" s="151">
        <f t="shared" si="67"/>
        <v>0</v>
      </c>
      <c r="Y114" s="151">
        <f t="shared" si="67"/>
        <v>0</v>
      </c>
      <c r="Z114" s="151">
        <f t="shared" si="67"/>
        <v>0</v>
      </c>
      <c r="AA114" s="151">
        <f t="shared" si="67"/>
        <v>0</v>
      </c>
      <c r="AB114" s="151">
        <f t="shared" si="67"/>
        <v>0</v>
      </c>
      <c r="AC114" s="151">
        <f t="shared" si="67"/>
        <v>0</v>
      </c>
      <c r="AD114" s="151">
        <f t="shared" si="67"/>
        <v>0</v>
      </c>
      <c r="AE114" s="151">
        <f t="shared" si="67"/>
        <v>0</v>
      </c>
      <c r="AF114" s="151">
        <f t="shared" si="67"/>
        <v>0</v>
      </c>
      <c r="AG114" s="151">
        <f t="shared" si="67"/>
        <v>0</v>
      </c>
      <c r="AH114" s="151">
        <f t="shared" si="67"/>
        <v>0</v>
      </c>
      <c r="AI114" s="151">
        <f t="shared" si="67"/>
        <v>0</v>
      </c>
      <c r="AJ114" s="151">
        <f t="shared" si="67"/>
        <v>0</v>
      </c>
      <c r="AK114" s="151">
        <f t="shared" si="67"/>
        <v>0</v>
      </c>
      <c r="AL114" s="151">
        <f t="shared" si="67"/>
        <v>0</v>
      </c>
      <c r="AM114" s="151">
        <f t="shared" si="67"/>
        <v>0</v>
      </c>
      <c r="AN114" s="151">
        <f t="shared" si="67"/>
        <v>0</v>
      </c>
      <c r="AO114" s="151">
        <f t="shared" si="67"/>
        <v>0</v>
      </c>
      <c r="AP114" s="151">
        <f t="shared" si="67"/>
        <v>0</v>
      </c>
      <c r="AQ114" s="151">
        <f t="shared" si="67"/>
        <v>0</v>
      </c>
      <c r="AR114" s="151">
        <f t="shared" si="67"/>
        <v>0</v>
      </c>
      <c r="AS114" s="151">
        <f t="shared" si="67"/>
        <v>0</v>
      </c>
      <c r="AT114" s="151">
        <f t="shared" si="67"/>
        <v>0</v>
      </c>
      <c r="AU114" s="151">
        <f t="shared" si="67"/>
        <v>0</v>
      </c>
      <c r="AV114" s="160"/>
    </row>
    <row r="115" spans="1:48" ht="19.5" customHeight="1">
      <c r="A115" s="530"/>
      <c r="B115" s="474" t="s">
        <v>217</v>
      </c>
      <c r="C115" s="475" t="s">
        <v>73</v>
      </c>
      <c r="D115" s="474" t="s">
        <v>262</v>
      </c>
      <c r="E115" s="476" t="s">
        <v>128</v>
      </c>
      <c r="F115" s="6" t="s">
        <v>18</v>
      </c>
      <c r="G115" s="6" t="s">
        <v>20</v>
      </c>
      <c r="H115" s="6" t="s">
        <v>317</v>
      </c>
      <c r="I115" s="6" t="s">
        <v>55</v>
      </c>
      <c r="J115" s="532">
        <v>2023</v>
      </c>
      <c r="K115" s="532">
        <v>2023</v>
      </c>
      <c r="L115" s="515">
        <v>3.7021600000000001</v>
      </c>
      <c r="M115" s="515">
        <f t="shared" ref="M115" si="68">Q120+R120+S120+T120</f>
        <v>3.7021600000000001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f t="shared" si="62"/>
        <v>0</v>
      </c>
      <c r="V115" s="7" t="s">
        <v>3</v>
      </c>
      <c r="W115" s="93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8"/>
    </row>
    <row r="116" spans="1:48" ht="19.5" customHeight="1">
      <c r="A116" s="530"/>
      <c r="B116" s="474"/>
      <c r="C116" s="475"/>
      <c r="D116" s="474"/>
      <c r="E116" s="476"/>
      <c r="F116" s="6" t="s">
        <v>19</v>
      </c>
      <c r="G116" s="6" t="s">
        <v>22</v>
      </c>
      <c r="H116" s="6" t="s">
        <v>306</v>
      </c>
      <c r="I116" s="6" t="s">
        <v>306</v>
      </c>
      <c r="J116" s="533"/>
      <c r="K116" s="533"/>
      <c r="L116" s="515"/>
      <c r="M116" s="515"/>
      <c r="N116" s="5">
        <v>0</v>
      </c>
      <c r="O116" s="5">
        <v>0</v>
      </c>
      <c r="P116" s="5">
        <v>0</v>
      </c>
      <c r="Q116" s="5">
        <v>0</v>
      </c>
      <c r="R116" s="5">
        <v>3.7021600000000001</v>
      </c>
      <c r="S116" s="5">
        <v>0</v>
      </c>
      <c r="T116" s="5">
        <v>0</v>
      </c>
      <c r="U116" s="5">
        <f t="shared" si="62"/>
        <v>3.7021600000000001</v>
      </c>
      <c r="V116" s="5" t="s">
        <v>8</v>
      </c>
      <c r="W116" s="93">
        <v>3702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8"/>
    </row>
    <row r="117" spans="1:48" ht="19.5" customHeight="1">
      <c r="A117" s="530"/>
      <c r="B117" s="474"/>
      <c r="C117" s="475"/>
      <c r="D117" s="474"/>
      <c r="E117" s="476"/>
      <c r="F117" s="476" t="s">
        <v>39</v>
      </c>
      <c r="G117" s="476" t="s">
        <v>21</v>
      </c>
      <c r="H117" s="476" t="s">
        <v>375</v>
      </c>
      <c r="I117" s="476" t="s">
        <v>366</v>
      </c>
      <c r="J117" s="533"/>
      <c r="K117" s="533"/>
      <c r="L117" s="515"/>
      <c r="M117" s="515"/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f t="shared" si="62"/>
        <v>0</v>
      </c>
      <c r="V117" s="7" t="s">
        <v>50</v>
      </c>
      <c r="W117" s="93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8"/>
    </row>
    <row r="118" spans="1:48" ht="19.5" customHeight="1">
      <c r="A118" s="530"/>
      <c r="B118" s="474"/>
      <c r="C118" s="475"/>
      <c r="D118" s="474"/>
      <c r="E118" s="476"/>
      <c r="F118" s="476"/>
      <c r="G118" s="476"/>
      <c r="H118" s="476"/>
      <c r="I118" s="476"/>
      <c r="J118" s="533"/>
      <c r="K118" s="533"/>
      <c r="L118" s="515"/>
      <c r="M118" s="515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62"/>
        <v>0</v>
      </c>
      <c r="V118" s="7" t="s">
        <v>51</v>
      </c>
      <c r="W118" s="93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8"/>
    </row>
    <row r="119" spans="1:48" ht="18" customHeight="1">
      <c r="A119" s="530"/>
      <c r="B119" s="474"/>
      <c r="C119" s="475"/>
      <c r="D119" s="474"/>
      <c r="E119" s="476"/>
      <c r="F119" s="476"/>
      <c r="G119" s="476"/>
      <c r="H119" s="476"/>
      <c r="I119" s="476"/>
      <c r="J119" s="533"/>
      <c r="K119" s="533"/>
      <c r="L119" s="515"/>
      <c r="M119" s="515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62"/>
        <v>0</v>
      </c>
      <c r="V119" s="7" t="s">
        <v>52</v>
      </c>
      <c r="W119" s="93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8"/>
    </row>
    <row r="120" spans="1:48" ht="17.25" customHeight="1">
      <c r="A120" s="530"/>
      <c r="B120" s="474"/>
      <c r="C120" s="475"/>
      <c r="D120" s="474"/>
      <c r="E120" s="476"/>
      <c r="F120" s="476"/>
      <c r="G120" s="476"/>
      <c r="H120" s="476"/>
      <c r="I120" s="476"/>
      <c r="J120" s="534"/>
      <c r="K120" s="534"/>
      <c r="L120" s="515"/>
      <c r="M120" s="515"/>
      <c r="N120" s="151">
        <f t="shared" ref="N120:T120" si="69">SUM(N115:N119)</f>
        <v>0</v>
      </c>
      <c r="O120" s="151">
        <f t="shared" si="69"/>
        <v>0</v>
      </c>
      <c r="P120" s="151">
        <f t="shared" si="69"/>
        <v>0</v>
      </c>
      <c r="Q120" s="151">
        <f t="shared" si="69"/>
        <v>0</v>
      </c>
      <c r="R120" s="151">
        <f t="shared" si="69"/>
        <v>3.7021600000000001</v>
      </c>
      <c r="S120" s="151">
        <f t="shared" si="69"/>
        <v>0</v>
      </c>
      <c r="T120" s="151">
        <f t="shared" si="69"/>
        <v>0</v>
      </c>
      <c r="U120" s="152">
        <f t="shared" si="62"/>
        <v>3.7021600000000001</v>
      </c>
      <c r="V120" s="152" t="s">
        <v>11</v>
      </c>
      <c r="W120" s="364">
        <f t="shared" ref="W120:AU120" si="70">SUM(W115:W119)</f>
        <v>3702</v>
      </c>
      <c r="X120" s="151">
        <f t="shared" si="70"/>
        <v>0</v>
      </c>
      <c r="Y120" s="151">
        <f t="shared" si="70"/>
        <v>0</v>
      </c>
      <c r="Z120" s="151">
        <f t="shared" si="70"/>
        <v>0</v>
      </c>
      <c r="AA120" s="151">
        <f t="shared" si="70"/>
        <v>0</v>
      </c>
      <c r="AB120" s="151">
        <f t="shared" si="70"/>
        <v>0</v>
      </c>
      <c r="AC120" s="151">
        <f t="shared" si="70"/>
        <v>0</v>
      </c>
      <c r="AD120" s="151">
        <f t="shared" si="70"/>
        <v>0</v>
      </c>
      <c r="AE120" s="151">
        <f t="shared" si="70"/>
        <v>0</v>
      </c>
      <c r="AF120" s="151">
        <f t="shared" si="70"/>
        <v>0</v>
      </c>
      <c r="AG120" s="151">
        <f t="shared" si="70"/>
        <v>0</v>
      </c>
      <c r="AH120" s="151">
        <f t="shared" si="70"/>
        <v>0</v>
      </c>
      <c r="AI120" s="151">
        <f t="shared" si="70"/>
        <v>0</v>
      </c>
      <c r="AJ120" s="151">
        <f t="shared" si="70"/>
        <v>0</v>
      </c>
      <c r="AK120" s="151">
        <f t="shared" si="70"/>
        <v>0</v>
      </c>
      <c r="AL120" s="151">
        <f t="shared" si="70"/>
        <v>0</v>
      </c>
      <c r="AM120" s="151">
        <f t="shared" si="70"/>
        <v>0</v>
      </c>
      <c r="AN120" s="151">
        <f t="shared" si="70"/>
        <v>0</v>
      </c>
      <c r="AO120" s="151">
        <f t="shared" si="70"/>
        <v>0</v>
      </c>
      <c r="AP120" s="151">
        <f t="shared" si="70"/>
        <v>0</v>
      </c>
      <c r="AQ120" s="151">
        <f t="shared" si="70"/>
        <v>0</v>
      </c>
      <c r="AR120" s="151">
        <f t="shared" si="70"/>
        <v>0</v>
      </c>
      <c r="AS120" s="151">
        <f t="shared" si="70"/>
        <v>0</v>
      </c>
      <c r="AT120" s="151">
        <f t="shared" si="70"/>
        <v>0</v>
      </c>
      <c r="AU120" s="151">
        <f t="shared" si="70"/>
        <v>0</v>
      </c>
      <c r="AV120" s="160"/>
    </row>
    <row r="121" spans="1:48" ht="19.5" customHeight="1">
      <c r="A121" s="530"/>
      <c r="B121" s="474" t="s">
        <v>218</v>
      </c>
      <c r="C121" s="475" t="s">
        <v>74</v>
      </c>
      <c r="D121" s="474" t="s">
        <v>263</v>
      </c>
      <c r="E121" s="476" t="s">
        <v>129</v>
      </c>
      <c r="F121" s="6" t="s">
        <v>18</v>
      </c>
      <c r="G121" s="6" t="s">
        <v>20</v>
      </c>
      <c r="H121" s="6" t="s">
        <v>377</v>
      </c>
      <c r="I121" s="6" t="s">
        <v>57</v>
      </c>
      <c r="J121" s="532">
        <v>2023</v>
      </c>
      <c r="K121" s="532">
        <v>2023</v>
      </c>
      <c r="L121" s="515">
        <v>3.8721299999999998</v>
      </c>
      <c r="M121" s="515">
        <f t="shared" ref="M121" si="71">Q126+R126+S126+T126</f>
        <v>3.8721299999999998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f t="shared" si="62"/>
        <v>0</v>
      </c>
      <c r="V121" s="7" t="s">
        <v>3</v>
      </c>
      <c r="W121" s="93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8"/>
    </row>
    <row r="122" spans="1:48" ht="19.5" customHeight="1">
      <c r="A122" s="530"/>
      <c r="B122" s="474"/>
      <c r="C122" s="475"/>
      <c r="D122" s="474"/>
      <c r="E122" s="476"/>
      <c r="F122" s="6" t="s">
        <v>19</v>
      </c>
      <c r="G122" s="6" t="s">
        <v>22</v>
      </c>
      <c r="H122" s="6" t="s">
        <v>306</v>
      </c>
      <c r="I122" s="6" t="s">
        <v>306</v>
      </c>
      <c r="J122" s="533"/>
      <c r="K122" s="533"/>
      <c r="L122" s="515"/>
      <c r="M122" s="515"/>
      <c r="N122" s="5">
        <v>0</v>
      </c>
      <c r="O122" s="5">
        <v>0</v>
      </c>
      <c r="P122" s="5">
        <v>0</v>
      </c>
      <c r="Q122" s="5">
        <v>0</v>
      </c>
      <c r="R122" s="5">
        <v>3.8721299999999998</v>
      </c>
      <c r="S122" s="5">
        <v>0</v>
      </c>
      <c r="T122" s="5">
        <v>0</v>
      </c>
      <c r="U122" s="5">
        <f t="shared" si="62"/>
        <v>3.8721299999999998</v>
      </c>
      <c r="V122" s="5" t="s">
        <v>8</v>
      </c>
      <c r="W122" s="93">
        <v>3872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8"/>
    </row>
    <row r="123" spans="1:48" ht="19.5" customHeight="1">
      <c r="A123" s="530"/>
      <c r="B123" s="474"/>
      <c r="C123" s="475"/>
      <c r="D123" s="474"/>
      <c r="E123" s="476"/>
      <c r="F123" s="476" t="s">
        <v>39</v>
      </c>
      <c r="G123" s="476" t="s">
        <v>21</v>
      </c>
      <c r="H123" s="476" t="s">
        <v>376</v>
      </c>
      <c r="I123" s="476" t="s">
        <v>375</v>
      </c>
      <c r="J123" s="533"/>
      <c r="K123" s="533"/>
      <c r="L123" s="515"/>
      <c r="M123" s="515"/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f t="shared" si="62"/>
        <v>0</v>
      </c>
      <c r="V123" s="187" t="s">
        <v>50</v>
      </c>
      <c r="W123" s="93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8"/>
    </row>
    <row r="124" spans="1:48" ht="19.5" customHeight="1">
      <c r="A124" s="530"/>
      <c r="B124" s="474"/>
      <c r="C124" s="475"/>
      <c r="D124" s="474"/>
      <c r="E124" s="476"/>
      <c r="F124" s="476"/>
      <c r="G124" s="476"/>
      <c r="H124" s="476"/>
      <c r="I124" s="476"/>
      <c r="J124" s="533"/>
      <c r="K124" s="533"/>
      <c r="L124" s="515"/>
      <c r="M124" s="515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62"/>
        <v>0</v>
      </c>
      <c r="V124" s="7" t="s">
        <v>51</v>
      </c>
      <c r="W124" s="93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8"/>
    </row>
    <row r="125" spans="1:48" ht="18" customHeight="1">
      <c r="A125" s="530"/>
      <c r="B125" s="474"/>
      <c r="C125" s="475"/>
      <c r="D125" s="474"/>
      <c r="E125" s="476"/>
      <c r="F125" s="476"/>
      <c r="G125" s="476"/>
      <c r="H125" s="476"/>
      <c r="I125" s="476"/>
      <c r="J125" s="533"/>
      <c r="K125" s="533"/>
      <c r="L125" s="515"/>
      <c r="M125" s="515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62"/>
        <v>0</v>
      </c>
      <c r="V125" s="7" t="s">
        <v>52</v>
      </c>
      <c r="W125" s="93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8"/>
    </row>
    <row r="126" spans="1:48" ht="17.25" customHeight="1">
      <c r="A126" s="530"/>
      <c r="B126" s="474"/>
      <c r="C126" s="475"/>
      <c r="D126" s="474"/>
      <c r="E126" s="476"/>
      <c r="F126" s="476"/>
      <c r="G126" s="476"/>
      <c r="H126" s="476"/>
      <c r="I126" s="476"/>
      <c r="J126" s="534"/>
      <c r="K126" s="534"/>
      <c r="L126" s="515"/>
      <c r="M126" s="515"/>
      <c r="N126" s="151">
        <f t="shared" ref="N126:T126" si="72">SUM(N121:N125)</f>
        <v>0</v>
      </c>
      <c r="O126" s="151">
        <f t="shared" si="72"/>
        <v>0</v>
      </c>
      <c r="P126" s="151">
        <f t="shared" si="72"/>
        <v>0</v>
      </c>
      <c r="Q126" s="151">
        <f t="shared" si="72"/>
        <v>0</v>
      </c>
      <c r="R126" s="151">
        <f t="shared" si="72"/>
        <v>3.8721299999999998</v>
      </c>
      <c r="S126" s="151">
        <f t="shared" si="72"/>
        <v>0</v>
      </c>
      <c r="T126" s="151">
        <f t="shared" si="72"/>
        <v>0</v>
      </c>
      <c r="U126" s="152">
        <f t="shared" si="62"/>
        <v>3.8721299999999998</v>
      </c>
      <c r="V126" s="152" t="s">
        <v>11</v>
      </c>
      <c r="W126" s="364">
        <f t="shared" ref="W126:AU126" si="73">SUM(W121:W125)</f>
        <v>3872</v>
      </c>
      <c r="X126" s="151">
        <f t="shared" si="73"/>
        <v>0</v>
      </c>
      <c r="Y126" s="151">
        <f t="shared" si="73"/>
        <v>0</v>
      </c>
      <c r="Z126" s="151">
        <f t="shared" si="73"/>
        <v>0</v>
      </c>
      <c r="AA126" s="151">
        <f t="shared" si="73"/>
        <v>0</v>
      </c>
      <c r="AB126" s="151">
        <f t="shared" si="73"/>
        <v>0</v>
      </c>
      <c r="AC126" s="151">
        <f t="shared" si="73"/>
        <v>0</v>
      </c>
      <c r="AD126" s="151">
        <f t="shared" si="73"/>
        <v>0</v>
      </c>
      <c r="AE126" s="151">
        <f t="shared" si="73"/>
        <v>0</v>
      </c>
      <c r="AF126" s="151">
        <f t="shared" si="73"/>
        <v>0</v>
      </c>
      <c r="AG126" s="151">
        <f t="shared" si="73"/>
        <v>0</v>
      </c>
      <c r="AH126" s="151">
        <f t="shared" si="73"/>
        <v>0</v>
      </c>
      <c r="AI126" s="151">
        <f t="shared" si="73"/>
        <v>0</v>
      </c>
      <c r="AJ126" s="151">
        <f t="shared" si="73"/>
        <v>0</v>
      </c>
      <c r="AK126" s="151">
        <f t="shared" si="73"/>
        <v>0</v>
      </c>
      <c r="AL126" s="151">
        <f t="shared" si="73"/>
        <v>0</v>
      </c>
      <c r="AM126" s="151">
        <f t="shared" si="73"/>
        <v>0</v>
      </c>
      <c r="AN126" s="151">
        <f t="shared" si="73"/>
        <v>0</v>
      </c>
      <c r="AO126" s="151">
        <f t="shared" si="73"/>
        <v>0</v>
      </c>
      <c r="AP126" s="151">
        <f t="shared" si="73"/>
        <v>0</v>
      </c>
      <c r="AQ126" s="151">
        <f t="shared" si="73"/>
        <v>0</v>
      </c>
      <c r="AR126" s="151">
        <f t="shared" si="73"/>
        <v>0</v>
      </c>
      <c r="AS126" s="151">
        <f t="shared" si="73"/>
        <v>0</v>
      </c>
      <c r="AT126" s="151">
        <f t="shared" si="73"/>
        <v>0</v>
      </c>
      <c r="AU126" s="151">
        <f t="shared" si="73"/>
        <v>0</v>
      </c>
      <c r="AV126" s="160"/>
    </row>
    <row r="127" spans="1:48" ht="19.5" customHeight="1">
      <c r="A127" s="530"/>
      <c r="B127" s="474" t="s">
        <v>219</v>
      </c>
      <c r="C127" s="475" t="s">
        <v>75</v>
      </c>
      <c r="D127" s="474" t="s">
        <v>261</v>
      </c>
      <c r="E127" s="476" t="s">
        <v>130</v>
      </c>
      <c r="F127" s="6" t="s">
        <v>18</v>
      </c>
      <c r="G127" s="6" t="s">
        <v>20</v>
      </c>
      <c r="H127" s="6" t="s">
        <v>377</v>
      </c>
      <c r="I127" s="6" t="s">
        <v>57</v>
      </c>
      <c r="J127" s="532">
        <v>2023</v>
      </c>
      <c r="K127" s="532">
        <v>2023</v>
      </c>
      <c r="L127" s="515">
        <v>3.5340400000000001</v>
      </c>
      <c r="M127" s="515">
        <f t="shared" ref="M127" si="74">Q132+R132+S132+T132</f>
        <v>3.5340400000000001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f t="shared" si="62"/>
        <v>0</v>
      </c>
      <c r="V127" s="7" t="s">
        <v>3</v>
      </c>
      <c r="W127" s="93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8"/>
    </row>
    <row r="128" spans="1:48" ht="19.5" customHeight="1">
      <c r="A128" s="530"/>
      <c r="B128" s="474"/>
      <c r="C128" s="475"/>
      <c r="D128" s="474"/>
      <c r="E128" s="476"/>
      <c r="F128" s="6" t="s">
        <v>19</v>
      </c>
      <c r="G128" s="6" t="s">
        <v>22</v>
      </c>
      <c r="H128" s="6" t="s">
        <v>307</v>
      </c>
      <c r="I128" s="6" t="s">
        <v>307</v>
      </c>
      <c r="J128" s="533"/>
      <c r="K128" s="533"/>
      <c r="L128" s="515"/>
      <c r="M128" s="515"/>
      <c r="N128" s="5">
        <v>0</v>
      </c>
      <c r="O128" s="5">
        <v>0</v>
      </c>
      <c r="P128" s="5">
        <v>0</v>
      </c>
      <c r="Q128" s="5">
        <v>0</v>
      </c>
      <c r="R128" s="5">
        <v>3.5340400000000001</v>
      </c>
      <c r="S128" s="5">
        <v>0</v>
      </c>
      <c r="T128" s="5">
        <v>0</v>
      </c>
      <c r="U128" s="5">
        <f t="shared" si="62"/>
        <v>3.5340400000000001</v>
      </c>
      <c r="V128" s="5" t="s">
        <v>8</v>
      </c>
      <c r="W128" s="93">
        <v>3534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8"/>
    </row>
    <row r="129" spans="1:48" ht="19.5" customHeight="1">
      <c r="A129" s="530"/>
      <c r="B129" s="474"/>
      <c r="C129" s="475"/>
      <c r="D129" s="474"/>
      <c r="E129" s="476"/>
      <c r="F129" s="476" t="s">
        <v>39</v>
      </c>
      <c r="G129" s="476" t="s">
        <v>21</v>
      </c>
      <c r="H129" s="476" t="s">
        <v>376</v>
      </c>
      <c r="I129" s="476" t="s">
        <v>317</v>
      </c>
      <c r="J129" s="533"/>
      <c r="K129" s="533"/>
      <c r="L129" s="515"/>
      <c r="M129" s="515"/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f t="shared" si="62"/>
        <v>0</v>
      </c>
      <c r="V129" s="187" t="s">
        <v>50</v>
      </c>
      <c r="W129" s="93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8"/>
    </row>
    <row r="130" spans="1:48" ht="19.5" customHeight="1">
      <c r="A130" s="530"/>
      <c r="B130" s="474"/>
      <c r="C130" s="475"/>
      <c r="D130" s="474"/>
      <c r="E130" s="476"/>
      <c r="F130" s="476"/>
      <c r="G130" s="476"/>
      <c r="H130" s="476"/>
      <c r="I130" s="476"/>
      <c r="J130" s="533"/>
      <c r="K130" s="533"/>
      <c r="L130" s="515"/>
      <c r="M130" s="515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62"/>
        <v>0</v>
      </c>
      <c r="V130" s="7" t="s">
        <v>51</v>
      </c>
      <c r="W130" s="93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8"/>
    </row>
    <row r="131" spans="1:48" ht="18" customHeight="1">
      <c r="A131" s="530"/>
      <c r="B131" s="474"/>
      <c r="C131" s="475"/>
      <c r="D131" s="474"/>
      <c r="E131" s="476"/>
      <c r="F131" s="476"/>
      <c r="G131" s="476"/>
      <c r="H131" s="476"/>
      <c r="I131" s="476"/>
      <c r="J131" s="533"/>
      <c r="K131" s="533"/>
      <c r="L131" s="515"/>
      <c r="M131" s="515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62"/>
        <v>0</v>
      </c>
      <c r="V131" s="7" t="s">
        <v>52</v>
      </c>
      <c r="W131" s="93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8"/>
    </row>
    <row r="132" spans="1:48" ht="17.25" customHeight="1">
      <c r="A132" s="530"/>
      <c r="B132" s="474"/>
      <c r="C132" s="475"/>
      <c r="D132" s="474"/>
      <c r="E132" s="476"/>
      <c r="F132" s="476"/>
      <c r="G132" s="476"/>
      <c r="H132" s="476"/>
      <c r="I132" s="476"/>
      <c r="J132" s="534"/>
      <c r="K132" s="534"/>
      <c r="L132" s="515"/>
      <c r="M132" s="515"/>
      <c r="N132" s="151">
        <f t="shared" ref="N132:T132" si="75">SUM(N127:N131)</f>
        <v>0</v>
      </c>
      <c r="O132" s="151">
        <f t="shared" si="75"/>
        <v>0</v>
      </c>
      <c r="P132" s="151">
        <f t="shared" si="75"/>
        <v>0</v>
      </c>
      <c r="Q132" s="151">
        <f t="shared" si="75"/>
        <v>0</v>
      </c>
      <c r="R132" s="151">
        <f t="shared" si="75"/>
        <v>3.5340400000000001</v>
      </c>
      <c r="S132" s="151">
        <f t="shared" si="75"/>
        <v>0</v>
      </c>
      <c r="T132" s="151">
        <f t="shared" si="75"/>
        <v>0</v>
      </c>
      <c r="U132" s="152">
        <f t="shared" si="62"/>
        <v>3.5340400000000001</v>
      </c>
      <c r="V132" s="152" t="s">
        <v>11</v>
      </c>
      <c r="W132" s="364">
        <f t="shared" ref="W132:AU132" si="76">SUM(W127:W131)</f>
        <v>3534</v>
      </c>
      <c r="X132" s="151">
        <f t="shared" si="76"/>
        <v>0</v>
      </c>
      <c r="Y132" s="151">
        <f t="shared" si="76"/>
        <v>0</v>
      </c>
      <c r="Z132" s="151">
        <f t="shared" si="76"/>
        <v>0</v>
      </c>
      <c r="AA132" s="151">
        <f t="shared" si="76"/>
        <v>0</v>
      </c>
      <c r="AB132" s="151">
        <f t="shared" si="76"/>
        <v>0</v>
      </c>
      <c r="AC132" s="151">
        <f t="shared" si="76"/>
        <v>0</v>
      </c>
      <c r="AD132" s="151">
        <f t="shared" si="76"/>
        <v>0</v>
      </c>
      <c r="AE132" s="151">
        <f t="shared" si="76"/>
        <v>0</v>
      </c>
      <c r="AF132" s="151">
        <f t="shared" si="76"/>
        <v>0</v>
      </c>
      <c r="AG132" s="151">
        <f t="shared" si="76"/>
        <v>0</v>
      </c>
      <c r="AH132" s="151">
        <f t="shared" si="76"/>
        <v>0</v>
      </c>
      <c r="AI132" s="151">
        <f t="shared" si="76"/>
        <v>0</v>
      </c>
      <c r="AJ132" s="151">
        <f t="shared" si="76"/>
        <v>0</v>
      </c>
      <c r="AK132" s="151">
        <f t="shared" si="76"/>
        <v>0</v>
      </c>
      <c r="AL132" s="151">
        <f t="shared" si="76"/>
        <v>0</v>
      </c>
      <c r="AM132" s="151">
        <f t="shared" si="76"/>
        <v>0</v>
      </c>
      <c r="AN132" s="151">
        <f t="shared" si="76"/>
        <v>0</v>
      </c>
      <c r="AO132" s="151">
        <f t="shared" si="76"/>
        <v>0</v>
      </c>
      <c r="AP132" s="151">
        <f t="shared" si="76"/>
        <v>0</v>
      </c>
      <c r="AQ132" s="151">
        <f t="shared" si="76"/>
        <v>0</v>
      </c>
      <c r="AR132" s="151">
        <f t="shared" si="76"/>
        <v>0</v>
      </c>
      <c r="AS132" s="151">
        <f t="shared" si="76"/>
        <v>0</v>
      </c>
      <c r="AT132" s="151">
        <f t="shared" si="76"/>
        <v>0</v>
      </c>
      <c r="AU132" s="151">
        <f t="shared" si="76"/>
        <v>0</v>
      </c>
      <c r="AV132" s="160"/>
    </row>
    <row r="133" spans="1:48" ht="19.5" customHeight="1">
      <c r="A133" s="530"/>
      <c r="B133" s="474" t="s">
        <v>220</v>
      </c>
      <c r="C133" s="475" t="s">
        <v>131</v>
      </c>
      <c r="D133" s="474" t="s">
        <v>261</v>
      </c>
      <c r="E133" s="476" t="s">
        <v>132</v>
      </c>
      <c r="F133" s="6" t="s">
        <v>18</v>
      </c>
      <c r="G133" s="6" t="s">
        <v>20</v>
      </c>
      <c r="H133" s="6" t="s">
        <v>57</v>
      </c>
      <c r="I133" s="6" t="s">
        <v>55</v>
      </c>
      <c r="J133" s="532">
        <v>2023</v>
      </c>
      <c r="K133" s="532">
        <v>2023</v>
      </c>
      <c r="L133" s="515">
        <v>5.1384600000000002</v>
      </c>
      <c r="M133" s="515">
        <f t="shared" ref="M133" si="77">Q138+R138+S138+T138</f>
        <v>5.1384600000000002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f t="shared" si="62"/>
        <v>0</v>
      </c>
      <c r="V133" s="7" t="s">
        <v>3</v>
      </c>
      <c r="W133" s="93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8"/>
    </row>
    <row r="134" spans="1:48" ht="19.5" customHeight="1">
      <c r="A134" s="530"/>
      <c r="B134" s="474"/>
      <c r="C134" s="475"/>
      <c r="D134" s="474"/>
      <c r="E134" s="476"/>
      <c r="F134" s="6" t="s">
        <v>19</v>
      </c>
      <c r="G134" s="6" t="s">
        <v>22</v>
      </c>
      <c r="H134" s="6" t="s">
        <v>308</v>
      </c>
      <c r="I134" s="6" t="s">
        <v>308</v>
      </c>
      <c r="J134" s="533"/>
      <c r="K134" s="533"/>
      <c r="L134" s="515"/>
      <c r="M134" s="515"/>
      <c r="N134" s="5">
        <v>0</v>
      </c>
      <c r="O134" s="5">
        <v>0</v>
      </c>
      <c r="P134" s="5">
        <v>0</v>
      </c>
      <c r="Q134" s="5">
        <v>0</v>
      </c>
      <c r="R134" s="5">
        <v>5.1384600000000002</v>
      </c>
      <c r="S134" s="5">
        <v>0</v>
      </c>
      <c r="T134" s="5">
        <v>0</v>
      </c>
      <c r="U134" s="5">
        <f t="shared" si="62"/>
        <v>5.1384600000000002</v>
      </c>
      <c r="V134" s="5" t="s">
        <v>8</v>
      </c>
      <c r="W134" s="93">
        <v>5138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8"/>
    </row>
    <row r="135" spans="1:48" ht="19.5" customHeight="1">
      <c r="A135" s="530"/>
      <c r="B135" s="474"/>
      <c r="C135" s="475"/>
      <c r="D135" s="474"/>
      <c r="E135" s="476"/>
      <c r="F135" s="476" t="s">
        <v>39</v>
      </c>
      <c r="G135" s="476" t="s">
        <v>21</v>
      </c>
      <c r="H135" s="476" t="s">
        <v>378</v>
      </c>
      <c r="I135" s="476" t="s">
        <v>366</v>
      </c>
      <c r="J135" s="533"/>
      <c r="K135" s="533"/>
      <c r="L135" s="515"/>
      <c r="M135" s="515"/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f t="shared" si="62"/>
        <v>0</v>
      </c>
      <c r="V135" s="187" t="s">
        <v>50</v>
      </c>
      <c r="W135" s="93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8"/>
    </row>
    <row r="136" spans="1:48" ht="19.5" customHeight="1">
      <c r="A136" s="530"/>
      <c r="B136" s="474"/>
      <c r="C136" s="475"/>
      <c r="D136" s="474"/>
      <c r="E136" s="476"/>
      <c r="F136" s="476"/>
      <c r="G136" s="476"/>
      <c r="H136" s="476"/>
      <c r="I136" s="476"/>
      <c r="J136" s="533"/>
      <c r="K136" s="533"/>
      <c r="L136" s="515"/>
      <c r="M136" s="515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62"/>
        <v>0</v>
      </c>
      <c r="V136" s="7" t="s">
        <v>51</v>
      </c>
      <c r="W136" s="93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8"/>
    </row>
    <row r="137" spans="1:48" ht="18" customHeight="1">
      <c r="A137" s="530"/>
      <c r="B137" s="474"/>
      <c r="C137" s="475"/>
      <c r="D137" s="474"/>
      <c r="E137" s="476"/>
      <c r="F137" s="476"/>
      <c r="G137" s="476"/>
      <c r="H137" s="476"/>
      <c r="I137" s="476"/>
      <c r="J137" s="533"/>
      <c r="K137" s="533"/>
      <c r="L137" s="515"/>
      <c r="M137" s="515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62"/>
        <v>0</v>
      </c>
      <c r="V137" s="7" t="s">
        <v>52</v>
      </c>
      <c r="W137" s="93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8"/>
    </row>
    <row r="138" spans="1:48" ht="17.25" customHeight="1">
      <c r="A138" s="531"/>
      <c r="B138" s="474"/>
      <c r="C138" s="475"/>
      <c r="D138" s="474"/>
      <c r="E138" s="476"/>
      <c r="F138" s="476"/>
      <c r="G138" s="476"/>
      <c r="H138" s="476"/>
      <c r="I138" s="476"/>
      <c r="J138" s="534"/>
      <c r="K138" s="534"/>
      <c r="L138" s="515"/>
      <c r="M138" s="515"/>
      <c r="N138" s="151">
        <f t="shared" ref="N138:T138" si="78">SUM(N133:N137)</f>
        <v>0</v>
      </c>
      <c r="O138" s="151">
        <f t="shared" si="78"/>
        <v>0</v>
      </c>
      <c r="P138" s="151">
        <f t="shared" si="78"/>
        <v>0</v>
      </c>
      <c r="Q138" s="151">
        <f t="shared" si="78"/>
        <v>0</v>
      </c>
      <c r="R138" s="151">
        <f t="shared" si="78"/>
        <v>5.1384600000000002</v>
      </c>
      <c r="S138" s="151">
        <f t="shared" si="78"/>
        <v>0</v>
      </c>
      <c r="T138" s="151">
        <f t="shared" si="78"/>
        <v>0</v>
      </c>
      <c r="U138" s="152">
        <f t="shared" si="62"/>
        <v>5.1384600000000002</v>
      </c>
      <c r="V138" s="152" t="s">
        <v>11</v>
      </c>
      <c r="W138" s="364">
        <f t="shared" ref="W138:AU138" si="79">SUM(W133:W137)</f>
        <v>5138</v>
      </c>
      <c r="X138" s="151">
        <f t="shared" si="79"/>
        <v>0</v>
      </c>
      <c r="Y138" s="151">
        <f t="shared" si="79"/>
        <v>0</v>
      </c>
      <c r="Z138" s="151">
        <f t="shared" si="79"/>
        <v>0</v>
      </c>
      <c r="AA138" s="151">
        <f t="shared" si="79"/>
        <v>0</v>
      </c>
      <c r="AB138" s="151">
        <f t="shared" si="79"/>
        <v>0</v>
      </c>
      <c r="AC138" s="151">
        <f t="shared" si="79"/>
        <v>0</v>
      </c>
      <c r="AD138" s="151">
        <f t="shared" si="79"/>
        <v>0</v>
      </c>
      <c r="AE138" s="151">
        <f t="shared" si="79"/>
        <v>0</v>
      </c>
      <c r="AF138" s="151">
        <f t="shared" si="79"/>
        <v>0</v>
      </c>
      <c r="AG138" s="151">
        <f t="shared" si="79"/>
        <v>0</v>
      </c>
      <c r="AH138" s="151">
        <f t="shared" si="79"/>
        <v>0</v>
      </c>
      <c r="AI138" s="151">
        <f t="shared" si="79"/>
        <v>0</v>
      </c>
      <c r="AJ138" s="151">
        <f t="shared" si="79"/>
        <v>0</v>
      </c>
      <c r="AK138" s="151">
        <f t="shared" si="79"/>
        <v>0</v>
      </c>
      <c r="AL138" s="151">
        <f t="shared" si="79"/>
        <v>0</v>
      </c>
      <c r="AM138" s="151">
        <f t="shared" si="79"/>
        <v>0</v>
      </c>
      <c r="AN138" s="151">
        <f t="shared" si="79"/>
        <v>0</v>
      </c>
      <c r="AO138" s="151">
        <f t="shared" si="79"/>
        <v>0</v>
      </c>
      <c r="AP138" s="151">
        <f t="shared" si="79"/>
        <v>0</v>
      </c>
      <c r="AQ138" s="151">
        <f t="shared" si="79"/>
        <v>0</v>
      </c>
      <c r="AR138" s="151">
        <f t="shared" si="79"/>
        <v>0</v>
      </c>
      <c r="AS138" s="151">
        <f t="shared" si="79"/>
        <v>0</v>
      </c>
      <c r="AT138" s="151">
        <f t="shared" si="79"/>
        <v>0</v>
      </c>
      <c r="AU138" s="151">
        <f t="shared" si="79"/>
        <v>0</v>
      </c>
      <c r="AV138" s="160"/>
    </row>
    <row r="139" spans="1:48" ht="15.75" customHeight="1">
      <c r="A139" s="467" t="s">
        <v>163</v>
      </c>
      <c r="B139" s="468"/>
      <c r="C139" s="468"/>
      <c r="D139" s="468"/>
      <c r="E139" s="468"/>
      <c r="F139" s="468"/>
      <c r="G139" s="468"/>
      <c r="H139" s="468"/>
      <c r="I139" s="468"/>
      <c r="J139" s="468"/>
      <c r="K139" s="468"/>
      <c r="L139" s="468"/>
      <c r="M139" s="468"/>
      <c r="N139" s="468"/>
      <c r="O139" s="468"/>
      <c r="P139" s="468"/>
      <c r="Q139" s="468"/>
      <c r="R139" s="468"/>
      <c r="S139" s="468"/>
      <c r="T139" s="468"/>
      <c r="U139" s="468"/>
      <c r="V139" s="468"/>
      <c r="W139" s="675"/>
      <c r="X139" s="675"/>
      <c r="Y139" s="675"/>
      <c r="Z139" s="675"/>
      <c r="AA139" s="675"/>
      <c r="AB139" s="675"/>
      <c r="AC139" s="675"/>
      <c r="AD139" s="675"/>
      <c r="AE139" s="675"/>
      <c r="AF139" s="675"/>
      <c r="AG139" s="675"/>
      <c r="AH139" s="675"/>
      <c r="AI139" s="675"/>
      <c r="AJ139" s="675"/>
      <c r="AK139" s="675"/>
      <c r="AL139" s="675"/>
      <c r="AM139" s="675"/>
      <c r="AN139" s="675"/>
      <c r="AO139" s="675"/>
      <c r="AP139" s="675"/>
      <c r="AQ139" s="675"/>
      <c r="AR139" s="675"/>
      <c r="AS139" s="675"/>
      <c r="AT139" s="675"/>
      <c r="AU139" s="675"/>
      <c r="AV139" s="676"/>
    </row>
    <row r="140" spans="1:48" ht="19.5" customHeight="1">
      <c r="A140" s="525"/>
      <c r="B140" s="474" t="s">
        <v>221</v>
      </c>
      <c r="C140" s="475" t="s">
        <v>76</v>
      </c>
      <c r="D140" s="474" t="s">
        <v>261</v>
      </c>
      <c r="E140" s="476" t="s">
        <v>284</v>
      </c>
      <c r="F140" s="6" t="s">
        <v>18</v>
      </c>
      <c r="G140" s="6" t="s">
        <v>20</v>
      </c>
      <c r="H140" s="6" t="s">
        <v>379</v>
      </c>
      <c r="I140" s="6" t="s">
        <v>309</v>
      </c>
      <c r="J140" s="517">
        <v>2023</v>
      </c>
      <c r="K140" s="517">
        <v>2023</v>
      </c>
      <c r="L140" s="515">
        <v>5.19611</v>
      </c>
      <c r="M140" s="515">
        <f>Q145+R145+S145+T145</f>
        <v>5.1961200000000005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f t="shared" ref="U140:U151" si="80">SUM(N140:T140)</f>
        <v>0</v>
      </c>
      <c r="V140" s="7" t="s">
        <v>3</v>
      </c>
      <c r="W140" s="93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8"/>
    </row>
    <row r="141" spans="1:48" ht="19.5" customHeight="1">
      <c r="A141" s="526"/>
      <c r="B141" s="474"/>
      <c r="C141" s="475"/>
      <c r="D141" s="474"/>
      <c r="E141" s="476"/>
      <c r="F141" s="6" t="s">
        <v>19</v>
      </c>
      <c r="G141" s="6" t="s">
        <v>22</v>
      </c>
      <c r="H141" s="6" t="s">
        <v>310</v>
      </c>
      <c r="I141" s="6" t="s">
        <v>310</v>
      </c>
      <c r="J141" s="517"/>
      <c r="K141" s="517"/>
      <c r="L141" s="515"/>
      <c r="M141" s="515"/>
      <c r="N141" s="5">
        <v>0</v>
      </c>
      <c r="O141" s="5">
        <v>0</v>
      </c>
      <c r="P141" s="5">
        <v>0</v>
      </c>
      <c r="Q141" s="5">
        <v>0</v>
      </c>
      <c r="R141" s="5">
        <v>0.65</v>
      </c>
      <c r="S141" s="5">
        <v>2.2730600000000001</v>
      </c>
      <c r="T141" s="5">
        <v>2.2730600000000001</v>
      </c>
      <c r="U141" s="5">
        <f t="shared" si="80"/>
        <v>5.1961200000000005</v>
      </c>
      <c r="V141" s="5" t="s">
        <v>8</v>
      </c>
      <c r="W141" s="93">
        <v>650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8"/>
    </row>
    <row r="142" spans="1:48" ht="19.5" customHeight="1">
      <c r="A142" s="526"/>
      <c r="B142" s="474"/>
      <c r="C142" s="475"/>
      <c r="D142" s="474"/>
      <c r="E142" s="476"/>
      <c r="F142" s="476" t="s">
        <v>39</v>
      </c>
      <c r="G142" s="476" t="s">
        <v>21</v>
      </c>
      <c r="H142" s="476" t="s">
        <v>303</v>
      </c>
      <c r="I142" s="476" t="s">
        <v>380</v>
      </c>
      <c r="J142" s="517"/>
      <c r="K142" s="517"/>
      <c r="L142" s="515"/>
      <c r="M142" s="515"/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f t="shared" si="80"/>
        <v>0</v>
      </c>
      <c r="V142" s="187" t="s">
        <v>50</v>
      </c>
      <c r="W142" s="93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8"/>
    </row>
    <row r="143" spans="1:48" ht="19.5" customHeight="1">
      <c r="A143" s="526"/>
      <c r="B143" s="474"/>
      <c r="C143" s="475"/>
      <c r="D143" s="474"/>
      <c r="E143" s="476"/>
      <c r="F143" s="476"/>
      <c r="G143" s="476"/>
      <c r="H143" s="476"/>
      <c r="I143" s="476"/>
      <c r="J143" s="517"/>
      <c r="K143" s="517"/>
      <c r="L143" s="515"/>
      <c r="M143" s="515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80"/>
        <v>0</v>
      </c>
      <c r="V143" s="7" t="s">
        <v>51</v>
      </c>
      <c r="W143" s="93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8"/>
    </row>
    <row r="144" spans="1:48" ht="18" customHeight="1">
      <c r="A144" s="526"/>
      <c r="B144" s="474"/>
      <c r="C144" s="475"/>
      <c r="D144" s="474"/>
      <c r="E144" s="476"/>
      <c r="F144" s="476"/>
      <c r="G144" s="476"/>
      <c r="H144" s="476"/>
      <c r="I144" s="476"/>
      <c r="J144" s="517"/>
      <c r="K144" s="517"/>
      <c r="L144" s="515"/>
      <c r="M144" s="515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80"/>
        <v>0</v>
      </c>
      <c r="V144" s="7" t="s">
        <v>52</v>
      </c>
      <c r="W144" s="93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8"/>
    </row>
    <row r="145" spans="1:48" ht="17.25" customHeight="1">
      <c r="A145" s="526"/>
      <c r="B145" s="474"/>
      <c r="C145" s="475"/>
      <c r="D145" s="474"/>
      <c r="E145" s="476"/>
      <c r="F145" s="476"/>
      <c r="G145" s="476"/>
      <c r="H145" s="476"/>
      <c r="I145" s="476"/>
      <c r="J145" s="517"/>
      <c r="K145" s="517"/>
      <c r="L145" s="515"/>
      <c r="M145" s="515"/>
      <c r="N145" s="151">
        <f t="shared" ref="N145:T145" si="81">SUM(N140:N144)</f>
        <v>0</v>
      </c>
      <c r="O145" s="151">
        <f t="shared" si="81"/>
        <v>0</v>
      </c>
      <c r="P145" s="151">
        <f t="shared" si="81"/>
        <v>0</v>
      </c>
      <c r="Q145" s="151">
        <f t="shared" si="81"/>
        <v>0</v>
      </c>
      <c r="R145" s="151">
        <f t="shared" si="81"/>
        <v>0.65</v>
      </c>
      <c r="S145" s="151">
        <f t="shared" si="81"/>
        <v>2.2730600000000001</v>
      </c>
      <c r="T145" s="151">
        <f t="shared" si="81"/>
        <v>2.2730600000000001</v>
      </c>
      <c r="U145" s="152">
        <f t="shared" si="80"/>
        <v>5.1961200000000005</v>
      </c>
      <c r="V145" s="152" t="s">
        <v>11</v>
      </c>
      <c r="W145" s="364">
        <f t="shared" ref="W145:AU145" si="82">SUM(W140:W144)</f>
        <v>650</v>
      </c>
      <c r="X145" s="151">
        <f t="shared" si="82"/>
        <v>0</v>
      </c>
      <c r="Y145" s="151">
        <f t="shared" si="82"/>
        <v>0</v>
      </c>
      <c r="Z145" s="151">
        <f t="shared" si="82"/>
        <v>0</v>
      </c>
      <c r="AA145" s="151">
        <f t="shared" si="82"/>
        <v>0</v>
      </c>
      <c r="AB145" s="151">
        <f t="shared" si="82"/>
        <v>0</v>
      </c>
      <c r="AC145" s="151">
        <f t="shared" si="82"/>
        <v>0</v>
      </c>
      <c r="AD145" s="151">
        <f t="shared" si="82"/>
        <v>0</v>
      </c>
      <c r="AE145" s="151">
        <f t="shared" si="82"/>
        <v>0</v>
      </c>
      <c r="AF145" s="151">
        <f t="shared" si="82"/>
        <v>0</v>
      </c>
      <c r="AG145" s="151">
        <f t="shared" si="82"/>
        <v>0</v>
      </c>
      <c r="AH145" s="151">
        <f t="shared" si="82"/>
        <v>0</v>
      </c>
      <c r="AI145" s="151">
        <f t="shared" si="82"/>
        <v>0</v>
      </c>
      <c r="AJ145" s="151">
        <f t="shared" si="82"/>
        <v>0</v>
      </c>
      <c r="AK145" s="151">
        <f t="shared" si="82"/>
        <v>0</v>
      </c>
      <c r="AL145" s="151">
        <f t="shared" si="82"/>
        <v>0</v>
      </c>
      <c r="AM145" s="151">
        <f t="shared" si="82"/>
        <v>0</v>
      </c>
      <c r="AN145" s="151">
        <f t="shared" si="82"/>
        <v>0</v>
      </c>
      <c r="AO145" s="151">
        <f t="shared" si="82"/>
        <v>0</v>
      </c>
      <c r="AP145" s="151">
        <f t="shared" si="82"/>
        <v>0</v>
      </c>
      <c r="AQ145" s="151">
        <f t="shared" si="82"/>
        <v>0</v>
      </c>
      <c r="AR145" s="151">
        <f t="shared" si="82"/>
        <v>0</v>
      </c>
      <c r="AS145" s="151">
        <f t="shared" si="82"/>
        <v>0</v>
      </c>
      <c r="AT145" s="151">
        <f t="shared" si="82"/>
        <v>0</v>
      </c>
      <c r="AU145" s="151">
        <f t="shared" si="82"/>
        <v>0</v>
      </c>
      <c r="AV145" s="160"/>
    </row>
    <row r="146" spans="1:48" ht="19.5" customHeight="1">
      <c r="A146" s="526"/>
      <c r="B146" s="474" t="s">
        <v>222</v>
      </c>
      <c r="C146" s="475" t="s">
        <v>77</v>
      </c>
      <c r="D146" s="474" t="s">
        <v>261</v>
      </c>
      <c r="E146" s="476" t="s">
        <v>285</v>
      </c>
      <c r="F146" s="6" t="s">
        <v>18</v>
      </c>
      <c r="G146" s="6" t="s">
        <v>20</v>
      </c>
      <c r="H146" s="6" t="s">
        <v>379</v>
      </c>
      <c r="I146" s="6" t="s">
        <v>309</v>
      </c>
      <c r="J146" s="517">
        <v>2023</v>
      </c>
      <c r="K146" s="517">
        <v>2024</v>
      </c>
      <c r="L146" s="515">
        <v>6.3138699999999996</v>
      </c>
      <c r="M146" s="515">
        <f>Q151+R151+S151+T151</f>
        <v>6.3138799999999993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f t="shared" si="80"/>
        <v>0</v>
      </c>
      <c r="V146" s="7" t="s">
        <v>3</v>
      </c>
      <c r="W146" s="93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8"/>
    </row>
    <row r="147" spans="1:48" ht="19.5" customHeight="1">
      <c r="A147" s="526"/>
      <c r="B147" s="474"/>
      <c r="C147" s="475"/>
      <c r="D147" s="474"/>
      <c r="E147" s="476"/>
      <c r="F147" s="6" t="s">
        <v>19</v>
      </c>
      <c r="G147" s="6" t="s">
        <v>22</v>
      </c>
      <c r="H147" s="6" t="s">
        <v>311</v>
      </c>
      <c r="I147" s="6" t="s">
        <v>311</v>
      </c>
      <c r="J147" s="517"/>
      <c r="K147" s="517"/>
      <c r="L147" s="515"/>
      <c r="M147" s="515"/>
      <c r="N147" s="5">
        <v>0</v>
      </c>
      <c r="O147" s="5">
        <v>0</v>
      </c>
      <c r="P147" s="5">
        <v>0</v>
      </c>
      <c r="Q147" s="5">
        <v>0</v>
      </c>
      <c r="R147" s="5">
        <v>0.65</v>
      </c>
      <c r="S147" s="5">
        <v>2.8319399999999999</v>
      </c>
      <c r="T147" s="5">
        <v>2.8319399999999999</v>
      </c>
      <c r="U147" s="5">
        <f t="shared" si="80"/>
        <v>6.3138799999999993</v>
      </c>
      <c r="V147" s="5" t="s">
        <v>8</v>
      </c>
      <c r="W147" s="93">
        <v>650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8"/>
    </row>
    <row r="148" spans="1:48" ht="19.5" customHeight="1">
      <c r="A148" s="526"/>
      <c r="B148" s="474"/>
      <c r="C148" s="475"/>
      <c r="D148" s="474"/>
      <c r="E148" s="476"/>
      <c r="F148" s="476" t="s">
        <v>39</v>
      </c>
      <c r="G148" s="476" t="s">
        <v>21</v>
      </c>
      <c r="H148" s="476" t="s">
        <v>303</v>
      </c>
      <c r="I148" s="476" t="s">
        <v>380</v>
      </c>
      <c r="J148" s="517"/>
      <c r="K148" s="517"/>
      <c r="L148" s="515"/>
      <c r="M148" s="515"/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f t="shared" si="80"/>
        <v>0</v>
      </c>
      <c r="V148" s="187" t="s">
        <v>50</v>
      </c>
      <c r="W148" s="93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8"/>
    </row>
    <row r="149" spans="1:48" ht="19.5" customHeight="1">
      <c r="A149" s="526"/>
      <c r="B149" s="474"/>
      <c r="C149" s="475"/>
      <c r="D149" s="474"/>
      <c r="E149" s="476"/>
      <c r="F149" s="476"/>
      <c r="G149" s="476"/>
      <c r="H149" s="476"/>
      <c r="I149" s="476"/>
      <c r="J149" s="517"/>
      <c r="K149" s="517"/>
      <c r="L149" s="515"/>
      <c r="M149" s="515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80"/>
        <v>0</v>
      </c>
      <c r="V149" s="7" t="s">
        <v>51</v>
      </c>
      <c r="W149" s="93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8"/>
    </row>
    <row r="150" spans="1:48" ht="18" customHeight="1">
      <c r="A150" s="526"/>
      <c r="B150" s="474"/>
      <c r="C150" s="475"/>
      <c r="D150" s="474"/>
      <c r="E150" s="476"/>
      <c r="F150" s="476"/>
      <c r="G150" s="476"/>
      <c r="H150" s="476"/>
      <c r="I150" s="476"/>
      <c r="J150" s="517"/>
      <c r="K150" s="517"/>
      <c r="L150" s="515"/>
      <c r="M150" s="515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80"/>
        <v>0</v>
      </c>
      <c r="V150" s="7" t="s">
        <v>52</v>
      </c>
      <c r="W150" s="93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8"/>
    </row>
    <row r="151" spans="1:48" ht="17.25" customHeight="1">
      <c r="A151" s="527"/>
      <c r="B151" s="474"/>
      <c r="C151" s="475"/>
      <c r="D151" s="474"/>
      <c r="E151" s="476"/>
      <c r="F151" s="476"/>
      <c r="G151" s="476"/>
      <c r="H151" s="476"/>
      <c r="I151" s="476"/>
      <c r="J151" s="517"/>
      <c r="K151" s="517"/>
      <c r="L151" s="515"/>
      <c r="M151" s="515"/>
      <c r="N151" s="151">
        <f t="shared" ref="N151:T151" si="83">SUM(N146:N150)</f>
        <v>0</v>
      </c>
      <c r="O151" s="151">
        <f t="shared" si="83"/>
        <v>0</v>
      </c>
      <c r="P151" s="151">
        <f t="shared" si="83"/>
        <v>0</v>
      </c>
      <c r="Q151" s="151">
        <f t="shared" si="83"/>
        <v>0</v>
      </c>
      <c r="R151" s="151">
        <f t="shared" si="83"/>
        <v>0.65</v>
      </c>
      <c r="S151" s="151">
        <f t="shared" si="83"/>
        <v>2.8319399999999999</v>
      </c>
      <c r="T151" s="151">
        <f t="shared" si="83"/>
        <v>2.8319399999999999</v>
      </c>
      <c r="U151" s="152">
        <f t="shared" si="80"/>
        <v>6.3138799999999993</v>
      </c>
      <c r="V151" s="152" t="s">
        <v>11</v>
      </c>
      <c r="W151" s="364">
        <f t="shared" ref="W151:AU151" si="84">SUM(W146:W150)</f>
        <v>650</v>
      </c>
      <c r="X151" s="151">
        <f t="shared" si="84"/>
        <v>0</v>
      </c>
      <c r="Y151" s="151">
        <f t="shared" si="84"/>
        <v>0</v>
      </c>
      <c r="Z151" s="151">
        <f t="shared" si="84"/>
        <v>0</v>
      </c>
      <c r="AA151" s="151">
        <f t="shared" si="84"/>
        <v>0</v>
      </c>
      <c r="AB151" s="151">
        <f t="shared" si="84"/>
        <v>0</v>
      </c>
      <c r="AC151" s="151">
        <f t="shared" si="84"/>
        <v>0</v>
      </c>
      <c r="AD151" s="151">
        <f t="shared" si="84"/>
        <v>0</v>
      </c>
      <c r="AE151" s="151">
        <f t="shared" si="84"/>
        <v>0</v>
      </c>
      <c r="AF151" s="151">
        <f t="shared" si="84"/>
        <v>0</v>
      </c>
      <c r="AG151" s="151">
        <f t="shared" si="84"/>
        <v>0</v>
      </c>
      <c r="AH151" s="151">
        <f t="shared" si="84"/>
        <v>0</v>
      </c>
      <c r="AI151" s="151">
        <f t="shared" si="84"/>
        <v>0</v>
      </c>
      <c r="AJ151" s="151">
        <f t="shared" si="84"/>
        <v>0</v>
      </c>
      <c r="AK151" s="151">
        <f t="shared" si="84"/>
        <v>0</v>
      </c>
      <c r="AL151" s="151">
        <f t="shared" si="84"/>
        <v>0</v>
      </c>
      <c r="AM151" s="151">
        <f t="shared" si="84"/>
        <v>0</v>
      </c>
      <c r="AN151" s="151">
        <f t="shared" si="84"/>
        <v>0</v>
      </c>
      <c r="AO151" s="151">
        <f t="shared" si="84"/>
        <v>0</v>
      </c>
      <c r="AP151" s="151">
        <f t="shared" si="84"/>
        <v>0</v>
      </c>
      <c r="AQ151" s="151">
        <f t="shared" si="84"/>
        <v>0</v>
      </c>
      <c r="AR151" s="151">
        <f t="shared" si="84"/>
        <v>0</v>
      </c>
      <c r="AS151" s="151">
        <f t="shared" si="84"/>
        <v>0</v>
      </c>
      <c r="AT151" s="151">
        <f t="shared" si="84"/>
        <v>0</v>
      </c>
      <c r="AU151" s="151">
        <f t="shared" si="84"/>
        <v>0</v>
      </c>
      <c r="AV151" s="160"/>
    </row>
    <row r="152" spans="1:48" ht="15.75" customHeight="1">
      <c r="A152" s="463" t="s">
        <v>26</v>
      </c>
      <c r="B152" s="464"/>
      <c r="C152" s="464"/>
      <c r="D152" s="464"/>
      <c r="E152" s="464"/>
      <c r="F152" s="464"/>
      <c r="G152" s="464"/>
      <c r="H152" s="464"/>
      <c r="I152" s="464"/>
      <c r="J152" s="464"/>
      <c r="K152" s="464"/>
      <c r="L152" s="464"/>
      <c r="M152" s="464"/>
      <c r="N152" s="464"/>
      <c r="O152" s="464"/>
      <c r="P152" s="464"/>
      <c r="Q152" s="464"/>
      <c r="R152" s="464"/>
      <c r="S152" s="464"/>
      <c r="T152" s="464"/>
      <c r="U152" s="464"/>
      <c r="V152" s="464"/>
      <c r="W152" s="679"/>
      <c r="X152" s="679"/>
      <c r="Y152" s="679"/>
      <c r="Z152" s="679"/>
      <c r="AA152" s="679"/>
      <c r="AB152" s="679"/>
      <c r="AC152" s="679"/>
      <c r="AD152" s="679"/>
      <c r="AE152" s="679"/>
      <c r="AF152" s="679"/>
      <c r="AG152" s="679"/>
      <c r="AH152" s="679"/>
      <c r="AI152" s="679"/>
      <c r="AJ152" s="679"/>
      <c r="AK152" s="679"/>
      <c r="AL152" s="679"/>
      <c r="AM152" s="679"/>
      <c r="AN152" s="679"/>
      <c r="AO152" s="679"/>
      <c r="AP152" s="679"/>
      <c r="AQ152" s="679"/>
      <c r="AR152" s="679"/>
      <c r="AS152" s="679"/>
      <c r="AT152" s="679"/>
      <c r="AU152" s="679"/>
      <c r="AV152" s="680"/>
    </row>
    <row r="153" spans="1:48" ht="15.75" customHeight="1">
      <c r="A153" s="467" t="s">
        <v>164</v>
      </c>
      <c r="B153" s="468"/>
      <c r="C153" s="468"/>
      <c r="D153" s="468"/>
      <c r="E153" s="468"/>
      <c r="F153" s="468"/>
      <c r="G153" s="468"/>
      <c r="H153" s="468"/>
      <c r="I153" s="468"/>
      <c r="J153" s="468"/>
      <c r="K153" s="468"/>
      <c r="L153" s="468"/>
      <c r="M153" s="468"/>
      <c r="N153" s="468"/>
      <c r="O153" s="468"/>
      <c r="P153" s="468"/>
      <c r="Q153" s="468"/>
      <c r="R153" s="468"/>
      <c r="S153" s="468"/>
      <c r="T153" s="468"/>
      <c r="U153" s="468"/>
      <c r="V153" s="468"/>
      <c r="W153" s="675"/>
      <c r="X153" s="675"/>
      <c r="Y153" s="675"/>
      <c r="Z153" s="675"/>
      <c r="AA153" s="675"/>
      <c r="AB153" s="675"/>
      <c r="AC153" s="675"/>
      <c r="AD153" s="675"/>
      <c r="AE153" s="675"/>
      <c r="AF153" s="675"/>
      <c r="AG153" s="675"/>
      <c r="AH153" s="675"/>
      <c r="AI153" s="675"/>
      <c r="AJ153" s="675"/>
      <c r="AK153" s="675"/>
      <c r="AL153" s="675"/>
      <c r="AM153" s="675"/>
      <c r="AN153" s="675"/>
      <c r="AO153" s="675"/>
      <c r="AP153" s="675"/>
      <c r="AQ153" s="675"/>
      <c r="AR153" s="675"/>
      <c r="AS153" s="675"/>
      <c r="AT153" s="675"/>
      <c r="AU153" s="675"/>
      <c r="AV153" s="676"/>
    </row>
    <row r="154" spans="1:48" ht="19.5" customHeight="1">
      <c r="A154" s="525"/>
      <c r="B154" s="474" t="s">
        <v>223</v>
      </c>
      <c r="C154" s="611" t="s">
        <v>86</v>
      </c>
      <c r="D154" s="474" t="s">
        <v>264</v>
      </c>
      <c r="E154" s="535" t="s">
        <v>278</v>
      </c>
      <c r="F154" s="6" t="s">
        <v>18</v>
      </c>
      <c r="G154" s="6" t="s">
        <v>20</v>
      </c>
      <c r="H154" s="6" t="s">
        <v>297</v>
      </c>
      <c r="I154" s="6" t="s">
        <v>297</v>
      </c>
      <c r="J154" s="474">
        <v>2017</v>
      </c>
      <c r="K154" s="474" t="s">
        <v>78</v>
      </c>
      <c r="L154" s="515">
        <v>1083.165</v>
      </c>
      <c r="M154" s="515">
        <f>SUM(Q160:T160)</f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f t="shared" ref="U154:U201" si="85">SUM(N154:T154)</f>
        <v>0</v>
      </c>
      <c r="V154" s="7" t="s">
        <v>3</v>
      </c>
      <c r="W154" s="93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8"/>
    </row>
    <row r="155" spans="1:48" ht="19.5" customHeight="1">
      <c r="A155" s="526"/>
      <c r="B155" s="474"/>
      <c r="C155" s="612"/>
      <c r="D155" s="474"/>
      <c r="E155" s="536"/>
      <c r="F155" s="6" t="s">
        <v>19</v>
      </c>
      <c r="G155" s="6" t="s">
        <v>22</v>
      </c>
      <c r="H155" s="6" t="s">
        <v>297</v>
      </c>
      <c r="I155" s="6" t="s">
        <v>297</v>
      </c>
      <c r="J155" s="474"/>
      <c r="K155" s="474"/>
      <c r="L155" s="515"/>
      <c r="M155" s="515"/>
      <c r="N155" s="5">
        <v>76.415109999999999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si="85"/>
        <v>76.415109999999999</v>
      </c>
      <c r="V155" s="5" t="s">
        <v>8</v>
      </c>
      <c r="W155" s="93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8"/>
    </row>
    <row r="156" spans="1:48" ht="19.5" customHeight="1">
      <c r="A156" s="526"/>
      <c r="B156" s="474"/>
      <c r="C156" s="612"/>
      <c r="D156" s="474"/>
      <c r="E156" s="536"/>
      <c r="F156" s="476" t="s">
        <v>39</v>
      </c>
      <c r="G156" s="476" t="s">
        <v>21</v>
      </c>
      <c r="H156" s="476" t="s">
        <v>312</v>
      </c>
      <c r="I156" s="476" t="s">
        <v>313</v>
      </c>
      <c r="J156" s="474"/>
      <c r="K156" s="474"/>
      <c r="L156" s="515"/>
      <c r="M156" s="515"/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85"/>
        <v>0</v>
      </c>
      <c r="V156" s="187" t="s">
        <v>50</v>
      </c>
      <c r="W156" s="93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8"/>
    </row>
    <row r="157" spans="1:48" ht="19.5" customHeight="1">
      <c r="A157" s="526"/>
      <c r="B157" s="474"/>
      <c r="C157" s="612"/>
      <c r="D157" s="474"/>
      <c r="E157" s="536"/>
      <c r="F157" s="476"/>
      <c r="G157" s="476"/>
      <c r="H157" s="476"/>
      <c r="I157" s="476"/>
      <c r="J157" s="474"/>
      <c r="K157" s="474"/>
      <c r="L157" s="515"/>
      <c r="M157" s="515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85"/>
        <v>0</v>
      </c>
      <c r="V157" s="7" t="s">
        <v>51</v>
      </c>
      <c r="W157" s="93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8"/>
    </row>
    <row r="158" spans="1:48" ht="18" customHeight="1">
      <c r="A158" s="526"/>
      <c r="B158" s="474"/>
      <c r="C158" s="612"/>
      <c r="D158" s="474"/>
      <c r="E158" s="536"/>
      <c r="F158" s="476"/>
      <c r="G158" s="476"/>
      <c r="H158" s="476"/>
      <c r="I158" s="476"/>
      <c r="J158" s="474"/>
      <c r="K158" s="474"/>
      <c r="L158" s="515"/>
      <c r="M158" s="515"/>
      <c r="N158" s="5">
        <v>135.50400999999999</v>
      </c>
      <c r="O158" s="5">
        <v>36.499809999999997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85"/>
        <v>172.00381999999999</v>
      </c>
      <c r="V158" s="7" t="s">
        <v>52</v>
      </c>
      <c r="W158" s="93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8"/>
    </row>
    <row r="159" spans="1:48" ht="18" customHeight="1">
      <c r="A159" s="526"/>
      <c r="B159" s="474"/>
      <c r="C159" s="612"/>
      <c r="D159" s="474"/>
      <c r="E159" s="536"/>
      <c r="F159" s="476"/>
      <c r="G159" s="476"/>
      <c r="H159" s="476"/>
      <c r="I159" s="476"/>
      <c r="J159" s="474"/>
      <c r="K159" s="474"/>
      <c r="L159" s="515"/>
      <c r="M159" s="515"/>
      <c r="N159" s="5">
        <v>348.94119000000001</v>
      </c>
      <c r="O159" s="5">
        <v>196.47309999999999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85"/>
        <v>545.41428999999994</v>
      </c>
      <c r="V159" s="7" t="s">
        <v>202</v>
      </c>
      <c r="W159" s="93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8"/>
    </row>
    <row r="160" spans="1:48" ht="18" customHeight="1">
      <c r="A160" s="526"/>
      <c r="B160" s="474"/>
      <c r="C160" s="674"/>
      <c r="D160" s="474"/>
      <c r="E160" s="537"/>
      <c r="F160" s="476"/>
      <c r="G160" s="476"/>
      <c r="H160" s="476"/>
      <c r="I160" s="476"/>
      <c r="J160" s="474"/>
      <c r="K160" s="474"/>
      <c r="L160" s="515"/>
      <c r="M160" s="515"/>
      <c r="N160" s="151">
        <f>SUM(N154:N159)</f>
        <v>560.86031000000003</v>
      </c>
      <c r="O160" s="151">
        <f t="shared" ref="O160:T160" si="86">SUM(O154:O159)</f>
        <v>232.97290999999998</v>
      </c>
      <c r="P160" s="151">
        <f t="shared" si="86"/>
        <v>0</v>
      </c>
      <c r="Q160" s="151">
        <f t="shared" si="86"/>
        <v>0</v>
      </c>
      <c r="R160" s="151">
        <f t="shared" si="86"/>
        <v>0</v>
      </c>
      <c r="S160" s="151">
        <f t="shared" si="86"/>
        <v>0</v>
      </c>
      <c r="T160" s="151">
        <f t="shared" si="86"/>
        <v>0</v>
      </c>
      <c r="U160" s="152">
        <f t="shared" si="85"/>
        <v>793.83321999999998</v>
      </c>
      <c r="V160" s="152" t="s">
        <v>11</v>
      </c>
      <c r="W160" s="364">
        <f t="shared" ref="W160:X160" si="87">SUM(W154:W159)</f>
        <v>0</v>
      </c>
      <c r="X160" s="151">
        <f t="shared" si="87"/>
        <v>0</v>
      </c>
      <c r="Y160" s="151">
        <f t="shared" ref="Y160:AU160" si="88">SUM(Y154:Y159)</f>
        <v>0</v>
      </c>
      <c r="Z160" s="151">
        <f t="shared" si="88"/>
        <v>0</v>
      </c>
      <c r="AA160" s="151">
        <f t="shared" si="88"/>
        <v>0</v>
      </c>
      <c r="AB160" s="151">
        <f t="shared" si="88"/>
        <v>0</v>
      </c>
      <c r="AC160" s="151">
        <f t="shared" si="88"/>
        <v>0</v>
      </c>
      <c r="AD160" s="151">
        <f t="shared" si="88"/>
        <v>0</v>
      </c>
      <c r="AE160" s="151">
        <f t="shared" si="88"/>
        <v>0</v>
      </c>
      <c r="AF160" s="151">
        <f t="shared" si="88"/>
        <v>0</v>
      </c>
      <c r="AG160" s="151">
        <f t="shared" si="88"/>
        <v>0</v>
      </c>
      <c r="AH160" s="151">
        <f t="shared" si="88"/>
        <v>0</v>
      </c>
      <c r="AI160" s="151">
        <f t="shared" si="88"/>
        <v>0</v>
      </c>
      <c r="AJ160" s="151">
        <f t="shared" si="88"/>
        <v>0</v>
      </c>
      <c r="AK160" s="151">
        <f t="shared" si="88"/>
        <v>0</v>
      </c>
      <c r="AL160" s="151">
        <f t="shared" si="88"/>
        <v>0</v>
      </c>
      <c r="AM160" s="151">
        <f t="shared" si="88"/>
        <v>0</v>
      </c>
      <c r="AN160" s="151">
        <f t="shared" si="88"/>
        <v>0</v>
      </c>
      <c r="AO160" s="151">
        <f t="shared" si="88"/>
        <v>0</v>
      </c>
      <c r="AP160" s="151">
        <f t="shared" si="88"/>
        <v>0</v>
      </c>
      <c r="AQ160" s="151">
        <f t="shared" si="88"/>
        <v>0</v>
      </c>
      <c r="AR160" s="151">
        <f t="shared" si="88"/>
        <v>0</v>
      </c>
      <c r="AS160" s="151">
        <f t="shared" si="88"/>
        <v>0</v>
      </c>
      <c r="AT160" s="151">
        <f t="shared" si="88"/>
        <v>0</v>
      </c>
      <c r="AU160" s="151">
        <f t="shared" si="88"/>
        <v>0</v>
      </c>
      <c r="AV160" s="160"/>
    </row>
    <row r="161" spans="1:48" ht="19.5" customHeight="1">
      <c r="A161" s="526"/>
      <c r="B161" s="474" t="s">
        <v>224</v>
      </c>
      <c r="C161" s="475" t="s">
        <v>89</v>
      </c>
      <c r="D161" s="474" t="s">
        <v>264</v>
      </c>
      <c r="E161" s="474" t="s">
        <v>133</v>
      </c>
      <c r="F161" s="6" t="s">
        <v>18</v>
      </c>
      <c r="G161" s="6" t="s">
        <v>20</v>
      </c>
      <c r="H161" s="6" t="s">
        <v>297</v>
      </c>
      <c r="I161" s="6" t="s">
        <v>297</v>
      </c>
      <c r="J161" s="474" t="s">
        <v>78</v>
      </c>
      <c r="K161" s="474" t="s">
        <v>79</v>
      </c>
      <c r="L161" s="515">
        <v>303.57499999999999</v>
      </c>
      <c r="M161" s="515">
        <v>130.03543999999999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f t="shared" si="85"/>
        <v>0</v>
      </c>
      <c r="V161" s="7" t="s">
        <v>3</v>
      </c>
      <c r="W161" s="93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8"/>
    </row>
    <row r="162" spans="1:48" ht="19.5" customHeight="1">
      <c r="A162" s="526"/>
      <c r="B162" s="474"/>
      <c r="C162" s="475"/>
      <c r="D162" s="474"/>
      <c r="E162" s="474"/>
      <c r="F162" s="6" t="s">
        <v>19</v>
      </c>
      <c r="G162" s="6" t="s">
        <v>22</v>
      </c>
      <c r="H162" s="6" t="s">
        <v>297</v>
      </c>
      <c r="I162" s="6" t="s">
        <v>297</v>
      </c>
      <c r="J162" s="474"/>
      <c r="K162" s="474"/>
      <c r="L162" s="515"/>
      <c r="M162" s="515"/>
      <c r="N162" s="5">
        <v>0</v>
      </c>
      <c r="O162" s="5">
        <v>0</v>
      </c>
      <c r="P162" s="5">
        <v>0</v>
      </c>
      <c r="Q162" s="5">
        <v>74</v>
      </c>
      <c r="R162" s="5">
        <v>20</v>
      </c>
      <c r="S162" s="5">
        <v>9.0088600000000003</v>
      </c>
      <c r="T162" s="5">
        <v>9.0088600000000003</v>
      </c>
      <c r="U162" s="5">
        <f t="shared" si="85"/>
        <v>112.01772</v>
      </c>
      <c r="V162" s="5" t="s">
        <v>8</v>
      </c>
      <c r="W162" s="93">
        <v>20000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8"/>
    </row>
    <row r="163" spans="1:48" ht="19.5" customHeight="1">
      <c r="A163" s="526"/>
      <c r="B163" s="474"/>
      <c r="C163" s="475"/>
      <c r="D163" s="474"/>
      <c r="E163" s="474"/>
      <c r="F163" s="476" t="s">
        <v>39</v>
      </c>
      <c r="G163" s="476" t="s">
        <v>21</v>
      </c>
      <c r="H163" s="476" t="s">
        <v>314</v>
      </c>
      <c r="I163" s="476" t="s">
        <v>312</v>
      </c>
      <c r="J163" s="474"/>
      <c r="K163" s="474"/>
      <c r="L163" s="515"/>
      <c r="M163" s="515"/>
      <c r="N163" s="5">
        <v>0</v>
      </c>
      <c r="O163" s="5">
        <v>0</v>
      </c>
      <c r="P163" s="5">
        <v>0</v>
      </c>
      <c r="Q163" s="5">
        <v>0</v>
      </c>
      <c r="R163" s="5">
        <v>69.944000000000003</v>
      </c>
      <c r="S163" s="5">
        <v>58.198</v>
      </c>
      <c r="T163" s="5">
        <v>58.198</v>
      </c>
      <c r="U163" s="5">
        <f t="shared" si="85"/>
        <v>186.34</v>
      </c>
      <c r="V163" s="187" t="s">
        <v>50</v>
      </c>
      <c r="W163" s="93">
        <v>69944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8"/>
    </row>
    <row r="164" spans="1:48" ht="19.5" customHeight="1">
      <c r="A164" s="526"/>
      <c r="B164" s="474"/>
      <c r="C164" s="475"/>
      <c r="D164" s="474"/>
      <c r="E164" s="474"/>
      <c r="F164" s="476"/>
      <c r="G164" s="476"/>
      <c r="H164" s="476"/>
      <c r="I164" s="476"/>
      <c r="J164" s="474"/>
      <c r="K164" s="474"/>
      <c r="L164" s="515"/>
      <c r="M164" s="515"/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f t="shared" si="85"/>
        <v>0</v>
      </c>
      <c r="V164" s="7" t="s">
        <v>51</v>
      </c>
      <c r="W164" s="93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8"/>
    </row>
    <row r="165" spans="1:48" ht="18" customHeight="1">
      <c r="A165" s="526"/>
      <c r="B165" s="474"/>
      <c r="C165" s="475"/>
      <c r="D165" s="474"/>
      <c r="E165" s="474"/>
      <c r="F165" s="476"/>
      <c r="G165" s="476"/>
      <c r="H165" s="476"/>
      <c r="I165" s="476"/>
      <c r="J165" s="474"/>
      <c r="K165" s="474"/>
      <c r="L165" s="515"/>
      <c r="M165" s="515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85"/>
        <v>0</v>
      </c>
      <c r="V165" s="7" t="s">
        <v>52</v>
      </c>
      <c r="W165" s="93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8"/>
    </row>
    <row r="166" spans="1:48" ht="18" customHeight="1">
      <c r="A166" s="526"/>
      <c r="B166" s="474"/>
      <c r="C166" s="475"/>
      <c r="D166" s="474"/>
      <c r="E166" s="474"/>
      <c r="F166" s="476"/>
      <c r="G166" s="476"/>
      <c r="H166" s="476"/>
      <c r="I166" s="476"/>
      <c r="J166" s="474"/>
      <c r="K166" s="474"/>
      <c r="L166" s="515"/>
      <c r="M166" s="515"/>
      <c r="N166" s="151">
        <f t="shared" ref="N166:T166" si="89">SUM(N161:N165)</f>
        <v>0</v>
      </c>
      <c r="O166" s="151">
        <f t="shared" si="89"/>
        <v>0</v>
      </c>
      <c r="P166" s="151">
        <f t="shared" si="89"/>
        <v>0</v>
      </c>
      <c r="Q166" s="151">
        <f t="shared" si="89"/>
        <v>74</v>
      </c>
      <c r="R166" s="151">
        <f t="shared" si="89"/>
        <v>89.944000000000003</v>
      </c>
      <c r="S166" s="151">
        <f t="shared" si="89"/>
        <v>67.206860000000006</v>
      </c>
      <c r="T166" s="151">
        <f t="shared" si="89"/>
        <v>67.206860000000006</v>
      </c>
      <c r="U166" s="152">
        <f t="shared" si="85"/>
        <v>298.35772000000003</v>
      </c>
      <c r="V166" s="152" t="s">
        <v>11</v>
      </c>
      <c r="W166" s="364">
        <f t="shared" ref="W166:X166" si="90">SUM(W161:W165)</f>
        <v>89944</v>
      </c>
      <c r="X166" s="151">
        <f t="shared" si="90"/>
        <v>0</v>
      </c>
      <c r="Y166" s="151">
        <f t="shared" ref="Y166:AU166" si="91">SUM(Y161:Y165)</f>
        <v>0</v>
      </c>
      <c r="Z166" s="151">
        <f t="shared" si="91"/>
        <v>0</v>
      </c>
      <c r="AA166" s="151">
        <f t="shared" si="91"/>
        <v>0</v>
      </c>
      <c r="AB166" s="151">
        <f t="shared" si="91"/>
        <v>0</v>
      </c>
      <c r="AC166" s="151">
        <f t="shared" si="91"/>
        <v>0</v>
      </c>
      <c r="AD166" s="151">
        <f t="shared" si="91"/>
        <v>0</v>
      </c>
      <c r="AE166" s="151">
        <f t="shared" si="91"/>
        <v>0</v>
      </c>
      <c r="AF166" s="151">
        <f t="shared" si="91"/>
        <v>0</v>
      </c>
      <c r="AG166" s="151">
        <f t="shared" si="91"/>
        <v>0</v>
      </c>
      <c r="AH166" s="151">
        <f t="shared" si="91"/>
        <v>0</v>
      </c>
      <c r="AI166" s="151">
        <f t="shared" si="91"/>
        <v>0</v>
      </c>
      <c r="AJ166" s="151">
        <f t="shared" si="91"/>
        <v>0</v>
      </c>
      <c r="AK166" s="151">
        <f t="shared" si="91"/>
        <v>0</v>
      </c>
      <c r="AL166" s="151">
        <f t="shared" si="91"/>
        <v>0</v>
      </c>
      <c r="AM166" s="151">
        <f t="shared" si="91"/>
        <v>0</v>
      </c>
      <c r="AN166" s="151">
        <f t="shared" si="91"/>
        <v>0</v>
      </c>
      <c r="AO166" s="151">
        <f t="shared" si="91"/>
        <v>0</v>
      </c>
      <c r="AP166" s="151">
        <f t="shared" si="91"/>
        <v>0</v>
      </c>
      <c r="AQ166" s="151">
        <f t="shared" si="91"/>
        <v>0</v>
      </c>
      <c r="AR166" s="151">
        <f t="shared" si="91"/>
        <v>0</v>
      </c>
      <c r="AS166" s="151">
        <f t="shared" si="91"/>
        <v>0</v>
      </c>
      <c r="AT166" s="151">
        <f t="shared" si="91"/>
        <v>0</v>
      </c>
      <c r="AU166" s="151">
        <f t="shared" si="91"/>
        <v>0</v>
      </c>
      <c r="AV166" s="160"/>
    </row>
    <row r="167" spans="1:48" ht="19.5" customHeight="1">
      <c r="A167" s="526"/>
      <c r="B167" s="474" t="s">
        <v>225</v>
      </c>
      <c r="C167" s="475" t="s">
        <v>87</v>
      </c>
      <c r="D167" s="474" t="s">
        <v>264</v>
      </c>
      <c r="E167" s="474" t="s">
        <v>278</v>
      </c>
      <c r="F167" s="6" t="s">
        <v>18</v>
      </c>
      <c r="G167" s="6" t="s">
        <v>20</v>
      </c>
      <c r="H167" s="6" t="s">
        <v>297</v>
      </c>
      <c r="I167" s="6" t="s">
        <v>297</v>
      </c>
      <c r="J167" s="474" t="s">
        <v>80</v>
      </c>
      <c r="K167" s="474" t="s">
        <v>81</v>
      </c>
      <c r="L167" s="515">
        <v>367.79300000000001</v>
      </c>
      <c r="M167" s="515">
        <v>320.83357999999998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f t="shared" si="85"/>
        <v>0</v>
      </c>
      <c r="V167" s="7" t="s">
        <v>3</v>
      </c>
      <c r="W167" s="93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8"/>
    </row>
    <row r="168" spans="1:48" ht="19.5" customHeight="1">
      <c r="A168" s="526"/>
      <c r="B168" s="474"/>
      <c r="C168" s="475"/>
      <c r="D168" s="474"/>
      <c r="E168" s="474"/>
      <c r="F168" s="6" t="s">
        <v>19</v>
      </c>
      <c r="G168" s="6" t="s">
        <v>22</v>
      </c>
      <c r="H168" s="6" t="s">
        <v>297</v>
      </c>
      <c r="I168" s="6" t="s">
        <v>297</v>
      </c>
      <c r="J168" s="474"/>
      <c r="K168" s="474"/>
      <c r="L168" s="515"/>
      <c r="M168" s="515"/>
      <c r="N168" s="5">
        <v>16.268999999999998</v>
      </c>
      <c r="O168" s="5">
        <v>13.77323</v>
      </c>
      <c r="P168" s="5">
        <v>12.942970000000001</v>
      </c>
      <c r="Q168" s="5">
        <v>90</v>
      </c>
      <c r="R168" s="5">
        <v>5</v>
      </c>
      <c r="S168" s="5">
        <v>50</v>
      </c>
      <c r="T168" s="5">
        <v>50</v>
      </c>
      <c r="U168" s="5">
        <f t="shared" si="85"/>
        <v>237.98519999999999</v>
      </c>
      <c r="V168" s="5" t="s">
        <v>8</v>
      </c>
      <c r="W168" s="93">
        <v>5000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8"/>
    </row>
    <row r="169" spans="1:48" ht="19.5" customHeight="1">
      <c r="A169" s="526"/>
      <c r="B169" s="474"/>
      <c r="C169" s="475"/>
      <c r="D169" s="474"/>
      <c r="E169" s="474"/>
      <c r="F169" s="476" t="s">
        <v>39</v>
      </c>
      <c r="G169" s="476" t="s">
        <v>21</v>
      </c>
      <c r="H169" s="476" t="s">
        <v>315</v>
      </c>
      <c r="I169" s="476" t="s">
        <v>316</v>
      </c>
      <c r="J169" s="474"/>
      <c r="K169" s="474"/>
      <c r="L169" s="515"/>
      <c r="M169" s="515"/>
      <c r="N169" s="5">
        <v>0</v>
      </c>
      <c r="O169" s="5">
        <v>0</v>
      </c>
      <c r="P169" s="5">
        <v>0</v>
      </c>
      <c r="Q169" s="5">
        <v>0</v>
      </c>
      <c r="R169" s="5">
        <v>3.97411</v>
      </c>
      <c r="S169" s="5">
        <v>0</v>
      </c>
      <c r="T169" s="5">
        <v>0</v>
      </c>
      <c r="U169" s="5">
        <f t="shared" si="85"/>
        <v>3.97411</v>
      </c>
      <c r="V169" s="187" t="s">
        <v>50</v>
      </c>
      <c r="W169" s="93">
        <v>3974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8"/>
    </row>
    <row r="170" spans="1:48" ht="19.5" customHeight="1">
      <c r="A170" s="526"/>
      <c r="B170" s="474"/>
      <c r="C170" s="475"/>
      <c r="D170" s="474"/>
      <c r="E170" s="474"/>
      <c r="F170" s="476"/>
      <c r="G170" s="476"/>
      <c r="H170" s="476"/>
      <c r="I170" s="476"/>
      <c r="J170" s="474"/>
      <c r="K170" s="474"/>
      <c r="L170" s="515"/>
      <c r="M170" s="515"/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f t="shared" si="85"/>
        <v>0</v>
      </c>
      <c r="V170" s="7" t="s">
        <v>51</v>
      </c>
      <c r="W170" s="93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8"/>
    </row>
    <row r="171" spans="1:48" ht="18" customHeight="1">
      <c r="A171" s="526"/>
      <c r="B171" s="474"/>
      <c r="C171" s="475"/>
      <c r="D171" s="474"/>
      <c r="E171" s="474"/>
      <c r="F171" s="476"/>
      <c r="G171" s="476"/>
      <c r="H171" s="476"/>
      <c r="I171" s="476"/>
      <c r="J171" s="474"/>
      <c r="K171" s="474"/>
      <c r="L171" s="515"/>
      <c r="M171" s="515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85"/>
        <v>0</v>
      </c>
      <c r="V171" s="7" t="s">
        <v>52</v>
      </c>
      <c r="W171" s="93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8"/>
    </row>
    <row r="172" spans="1:48" ht="18" customHeight="1">
      <c r="A172" s="526"/>
      <c r="B172" s="474"/>
      <c r="C172" s="475"/>
      <c r="D172" s="474"/>
      <c r="E172" s="474"/>
      <c r="F172" s="476"/>
      <c r="G172" s="476"/>
      <c r="H172" s="476"/>
      <c r="I172" s="476"/>
      <c r="J172" s="474"/>
      <c r="K172" s="474"/>
      <c r="L172" s="515"/>
      <c r="M172" s="515"/>
      <c r="N172" s="151">
        <f t="shared" ref="N172:T172" si="92">SUM(N167:N171)</f>
        <v>16.268999999999998</v>
      </c>
      <c r="O172" s="151">
        <f t="shared" si="92"/>
        <v>13.77323</v>
      </c>
      <c r="P172" s="151">
        <f t="shared" si="92"/>
        <v>12.942970000000001</v>
      </c>
      <c r="Q172" s="151">
        <f t="shared" si="92"/>
        <v>90</v>
      </c>
      <c r="R172" s="151">
        <f t="shared" si="92"/>
        <v>8.9741099999999996</v>
      </c>
      <c r="S172" s="151">
        <f t="shared" si="92"/>
        <v>50</v>
      </c>
      <c r="T172" s="151">
        <f t="shared" si="92"/>
        <v>50</v>
      </c>
      <c r="U172" s="152">
        <f t="shared" si="85"/>
        <v>241.95930999999999</v>
      </c>
      <c r="V172" s="152" t="s">
        <v>11</v>
      </c>
      <c r="W172" s="364">
        <f t="shared" ref="W172:X172" si="93">SUM(W167:W171)</f>
        <v>8974</v>
      </c>
      <c r="X172" s="151">
        <f t="shared" si="93"/>
        <v>0</v>
      </c>
      <c r="Y172" s="151">
        <f t="shared" ref="Y172:AU172" si="94">SUM(Y167:Y171)</f>
        <v>0</v>
      </c>
      <c r="Z172" s="151">
        <f t="shared" si="94"/>
        <v>0</v>
      </c>
      <c r="AA172" s="151">
        <f t="shared" si="94"/>
        <v>0</v>
      </c>
      <c r="AB172" s="151">
        <f t="shared" si="94"/>
        <v>0</v>
      </c>
      <c r="AC172" s="151">
        <f t="shared" si="94"/>
        <v>0</v>
      </c>
      <c r="AD172" s="151">
        <f t="shared" si="94"/>
        <v>0</v>
      </c>
      <c r="AE172" s="151">
        <f t="shared" si="94"/>
        <v>0</v>
      </c>
      <c r="AF172" s="151">
        <f t="shared" si="94"/>
        <v>0</v>
      </c>
      <c r="AG172" s="151">
        <f t="shared" si="94"/>
        <v>0</v>
      </c>
      <c r="AH172" s="151">
        <f t="shared" si="94"/>
        <v>0</v>
      </c>
      <c r="AI172" s="151">
        <f t="shared" si="94"/>
        <v>0</v>
      </c>
      <c r="AJ172" s="151">
        <f t="shared" si="94"/>
        <v>0</v>
      </c>
      <c r="AK172" s="151">
        <f t="shared" si="94"/>
        <v>0</v>
      </c>
      <c r="AL172" s="151">
        <f t="shared" si="94"/>
        <v>0</v>
      </c>
      <c r="AM172" s="151">
        <f t="shared" si="94"/>
        <v>0</v>
      </c>
      <c r="AN172" s="151">
        <f t="shared" si="94"/>
        <v>0</v>
      </c>
      <c r="AO172" s="151">
        <f t="shared" si="94"/>
        <v>0</v>
      </c>
      <c r="AP172" s="151">
        <f t="shared" si="94"/>
        <v>0</v>
      </c>
      <c r="AQ172" s="151">
        <f t="shared" si="94"/>
        <v>0</v>
      </c>
      <c r="AR172" s="151">
        <f t="shared" si="94"/>
        <v>0</v>
      </c>
      <c r="AS172" s="151">
        <f t="shared" si="94"/>
        <v>0</v>
      </c>
      <c r="AT172" s="151">
        <f t="shared" si="94"/>
        <v>0</v>
      </c>
      <c r="AU172" s="151">
        <f t="shared" si="94"/>
        <v>0</v>
      </c>
      <c r="AV172" s="160"/>
    </row>
    <row r="173" spans="1:48" ht="19.5" customHeight="1">
      <c r="A173" s="526"/>
      <c r="B173" s="474" t="s">
        <v>226</v>
      </c>
      <c r="C173" s="475" t="s">
        <v>88</v>
      </c>
      <c r="D173" s="474" t="s">
        <v>264</v>
      </c>
      <c r="E173" s="474" t="s">
        <v>134</v>
      </c>
      <c r="F173" s="6" t="s">
        <v>18</v>
      </c>
      <c r="G173" s="6" t="s">
        <v>20</v>
      </c>
      <c r="H173" s="6" t="s">
        <v>297</v>
      </c>
      <c r="I173" s="6" t="s">
        <v>297</v>
      </c>
      <c r="J173" s="474" t="s">
        <v>82</v>
      </c>
      <c r="K173" s="474" t="s">
        <v>82</v>
      </c>
      <c r="L173" s="515">
        <v>8.2159999999999993</v>
      </c>
      <c r="M173" s="515">
        <f t="shared" ref="M173" si="95">SUM(Q179:T179)</f>
        <v>8.2158999999999995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f t="shared" si="85"/>
        <v>0</v>
      </c>
      <c r="V173" s="7" t="s">
        <v>3</v>
      </c>
      <c r="W173" s="93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8"/>
    </row>
    <row r="174" spans="1:48" ht="19.5" customHeight="1">
      <c r="A174" s="526"/>
      <c r="B174" s="474"/>
      <c r="C174" s="475"/>
      <c r="D174" s="474"/>
      <c r="E174" s="474"/>
      <c r="F174" s="6" t="s">
        <v>19</v>
      </c>
      <c r="G174" s="6" t="s">
        <v>22</v>
      </c>
      <c r="H174" s="6" t="s">
        <v>297</v>
      </c>
      <c r="I174" s="6" t="s">
        <v>297</v>
      </c>
      <c r="J174" s="474"/>
      <c r="K174" s="474"/>
      <c r="L174" s="515"/>
      <c r="M174" s="515"/>
      <c r="N174" s="5">
        <v>0</v>
      </c>
      <c r="O174" s="5">
        <v>0</v>
      </c>
      <c r="P174" s="5">
        <v>0</v>
      </c>
      <c r="Q174" s="5">
        <v>8.2158999999999995</v>
      </c>
      <c r="R174" s="5">
        <v>0</v>
      </c>
      <c r="S174" s="5">
        <v>0</v>
      </c>
      <c r="T174" s="5">
        <v>0</v>
      </c>
      <c r="U174" s="5">
        <f t="shared" si="85"/>
        <v>8.2158999999999995</v>
      </c>
      <c r="V174" s="5" t="s">
        <v>8</v>
      </c>
      <c r="W174" s="93">
        <v>0</v>
      </c>
      <c r="X174" s="5">
        <f>X175</f>
        <v>13.244</v>
      </c>
      <c r="Y174" s="5">
        <f t="shared" ref="Y174:AR174" si="96">Y175</f>
        <v>0</v>
      </c>
      <c r="Z174" s="5">
        <f t="shared" si="96"/>
        <v>0</v>
      </c>
      <c r="AA174" s="5">
        <f>AB174</f>
        <v>13.244</v>
      </c>
      <c r="AB174" s="5">
        <f t="shared" si="96"/>
        <v>13.244</v>
      </c>
      <c r="AC174" s="5">
        <f t="shared" si="96"/>
        <v>0</v>
      </c>
      <c r="AD174" s="5">
        <f t="shared" si="96"/>
        <v>0</v>
      </c>
      <c r="AE174" s="5">
        <f t="shared" si="96"/>
        <v>0</v>
      </c>
      <c r="AF174" s="5">
        <f t="shared" si="96"/>
        <v>0</v>
      </c>
      <c r="AG174" s="5">
        <f t="shared" si="96"/>
        <v>0</v>
      </c>
      <c r="AH174" s="5">
        <f t="shared" si="96"/>
        <v>0</v>
      </c>
      <c r="AI174" s="5">
        <f t="shared" si="96"/>
        <v>0</v>
      </c>
      <c r="AJ174" s="5">
        <f t="shared" si="96"/>
        <v>0</v>
      </c>
      <c r="AK174" s="5">
        <f t="shared" si="96"/>
        <v>0</v>
      </c>
      <c r="AL174" s="5">
        <f t="shared" si="96"/>
        <v>0</v>
      </c>
      <c r="AM174" s="5">
        <f t="shared" si="96"/>
        <v>0</v>
      </c>
      <c r="AN174" s="5">
        <f t="shared" si="96"/>
        <v>0</v>
      </c>
      <c r="AO174" s="5">
        <f t="shared" si="96"/>
        <v>0</v>
      </c>
      <c r="AP174" s="5">
        <f t="shared" si="96"/>
        <v>0</v>
      </c>
      <c r="AQ174" s="5">
        <f t="shared" si="96"/>
        <v>0</v>
      </c>
      <c r="AR174" s="5">
        <f t="shared" si="96"/>
        <v>0</v>
      </c>
      <c r="AS174" s="5">
        <v>0</v>
      </c>
      <c r="AT174" s="5">
        <v>0</v>
      </c>
      <c r="AU174" s="5">
        <v>0</v>
      </c>
      <c r="AV174" s="8"/>
    </row>
    <row r="175" spans="1:48" s="275" customFormat="1" ht="33" customHeight="1">
      <c r="A175" s="526"/>
      <c r="B175" s="474"/>
      <c r="C175" s="475"/>
      <c r="D175" s="474"/>
      <c r="E175" s="474"/>
      <c r="F175" s="272"/>
      <c r="G175" s="272"/>
      <c r="H175" s="272"/>
      <c r="I175" s="272"/>
      <c r="J175" s="474"/>
      <c r="K175" s="474"/>
      <c r="L175" s="515"/>
      <c r="M175" s="515"/>
      <c r="N175" s="273"/>
      <c r="O175" s="273"/>
      <c r="P175" s="273"/>
      <c r="Q175" s="273"/>
      <c r="R175" s="273"/>
      <c r="S175" s="273"/>
      <c r="T175" s="273"/>
      <c r="U175" s="273"/>
      <c r="V175" s="273" t="s">
        <v>1063</v>
      </c>
      <c r="W175" s="274"/>
      <c r="X175" s="273">
        <f>AB175</f>
        <v>13.244</v>
      </c>
      <c r="Y175" s="273"/>
      <c r="Z175" s="273"/>
      <c r="AA175" s="273"/>
      <c r="AB175" s="273">
        <v>13.244</v>
      </c>
      <c r="AC175" s="273"/>
      <c r="AD175" s="273"/>
      <c r="AE175" s="273"/>
      <c r="AF175" s="273"/>
      <c r="AG175" s="273"/>
      <c r="AH175" s="273"/>
      <c r="AI175" s="273"/>
      <c r="AJ175" s="273"/>
      <c r="AK175" s="273"/>
      <c r="AL175" s="273"/>
      <c r="AM175" s="273"/>
      <c r="AN175" s="273"/>
      <c r="AO175" s="273"/>
      <c r="AP175" s="273"/>
      <c r="AQ175" s="273"/>
      <c r="AR175" s="273"/>
      <c r="AS175" s="273"/>
      <c r="AT175" s="273"/>
      <c r="AU175" s="273"/>
      <c r="AV175" s="347"/>
    </row>
    <row r="176" spans="1:48" ht="19.5" customHeight="1">
      <c r="A176" s="526"/>
      <c r="B176" s="474"/>
      <c r="C176" s="475"/>
      <c r="D176" s="474"/>
      <c r="E176" s="474"/>
      <c r="F176" s="476" t="s">
        <v>39</v>
      </c>
      <c r="G176" s="476" t="s">
        <v>21</v>
      </c>
      <c r="H176" s="476" t="s">
        <v>297</v>
      </c>
      <c r="I176" s="476" t="s">
        <v>317</v>
      </c>
      <c r="J176" s="474"/>
      <c r="K176" s="474"/>
      <c r="L176" s="515"/>
      <c r="M176" s="515"/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f t="shared" si="85"/>
        <v>0</v>
      </c>
      <c r="V176" s="187" t="s">
        <v>50</v>
      </c>
      <c r="W176" s="93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8"/>
    </row>
    <row r="177" spans="1:48" ht="19.5" customHeight="1">
      <c r="A177" s="526"/>
      <c r="B177" s="474"/>
      <c r="C177" s="475"/>
      <c r="D177" s="474"/>
      <c r="E177" s="474"/>
      <c r="F177" s="476"/>
      <c r="G177" s="476"/>
      <c r="H177" s="476"/>
      <c r="I177" s="476"/>
      <c r="J177" s="474"/>
      <c r="K177" s="474"/>
      <c r="L177" s="515"/>
      <c r="M177" s="515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85"/>
        <v>0</v>
      </c>
      <c r="V177" s="7" t="s">
        <v>51</v>
      </c>
      <c r="W177" s="93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8"/>
    </row>
    <row r="178" spans="1:48" ht="18" customHeight="1">
      <c r="A178" s="526"/>
      <c r="B178" s="474"/>
      <c r="C178" s="475"/>
      <c r="D178" s="474"/>
      <c r="E178" s="474"/>
      <c r="F178" s="476"/>
      <c r="G178" s="476"/>
      <c r="H178" s="476"/>
      <c r="I178" s="476"/>
      <c r="J178" s="474"/>
      <c r="K178" s="474"/>
      <c r="L178" s="515"/>
      <c r="M178" s="515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85"/>
        <v>0</v>
      </c>
      <c r="V178" s="7" t="s">
        <v>52</v>
      </c>
      <c r="W178" s="93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8"/>
    </row>
    <row r="179" spans="1:48" ht="18" customHeight="1">
      <c r="A179" s="526"/>
      <c r="B179" s="474"/>
      <c r="C179" s="475"/>
      <c r="D179" s="474"/>
      <c r="E179" s="474"/>
      <c r="F179" s="476"/>
      <c r="G179" s="476"/>
      <c r="H179" s="476"/>
      <c r="I179" s="476"/>
      <c r="J179" s="474"/>
      <c r="K179" s="474"/>
      <c r="L179" s="515"/>
      <c r="M179" s="515"/>
      <c r="N179" s="151">
        <f t="shared" ref="N179:T179" si="97">SUM(N173:N178)</f>
        <v>0</v>
      </c>
      <c r="O179" s="151">
        <f t="shared" si="97"/>
        <v>0</v>
      </c>
      <c r="P179" s="151">
        <f t="shared" si="97"/>
        <v>0</v>
      </c>
      <c r="Q179" s="151">
        <f t="shared" si="97"/>
        <v>8.2158999999999995</v>
      </c>
      <c r="R179" s="151">
        <f t="shared" si="97"/>
        <v>0</v>
      </c>
      <c r="S179" s="151">
        <f t="shared" si="97"/>
        <v>0</v>
      </c>
      <c r="T179" s="151">
        <f t="shared" si="97"/>
        <v>0</v>
      </c>
      <c r="U179" s="152">
        <f t="shared" si="85"/>
        <v>8.2158999999999995</v>
      </c>
      <c r="V179" s="152" t="s">
        <v>11</v>
      </c>
      <c r="W179" s="364">
        <f t="shared" ref="W179" si="98">SUM(W173:W178)</f>
        <v>0</v>
      </c>
      <c r="X179" s="151">
        <f>X174</f>
        <v>13.244</v>
      </c>
      <c r="Y179" s="151">
        <f t="shared" ref="Y179:AS179" si="99">Y174</f>
        <v>0</v>
      </c>
      <c r="Z179" s="151">
        <f t="shared" si="99"/>
        <v>0</v>
      </c>
      <c r="AA179" s="151">
        <f t="shared" si="99"/>
        <v>13.244</v>
      </c>
      <c r="AB179" s="151">
        <f t="shared" si="99"/>
        <v>13.244</v>
      </c>
      <c r="AC179" s="151">
        <f t="shared" si="99"/>
        <v>0</v>
      </c>
      <c r="AD179" s="151">
        <f t="shared" si="99"/>
        <v>0</v>
      </c>
      <c r="AE179" s="151">
        <f t="shared" si="99"/>
        <v>0</v>
      </c>
      <c r="AF179" s="151">
        <f t="shared" si="99"/>
        <v>0</v>
      </c>
      <c r="AG179" s="151">
        <f t="shared" si="99"/>
        <v>0</v>
      </c>
      <c r="AH179" s="151">
        <f t="shared" si="99"/>
        <v>0</v>
      </c>
      <c r="AI179" s="151">
        <f t="shared" si="99"/>
        <v>0</v>
      </c>
      <c r="AJ179" s="151">
        <f t="shared" si="99"/>
        <v>0</v>
      </c>
      <c r="AK179" s="151">
        <f t="shared" si="99"/>
        <v>0</v>
      </c>
      <c r="AL179" s="151">
        <f t="shared" si="99"/>
        <v>0</v>
      </c>
      <c r="AM179" s="151">
        <f t="shared" si="99"/>
        <v>0</v>
      </c>
      <c r="AN179" s="151">
        <f t="shared" si="99"/>
        <v>0</v>
      </c>
      <c r="AO179" s="151">
        <f t="shared" si="99"/>
        <v>0</v>
      </c>
      <c r="AP179" s="151">
        <f t="shared" si="99"/>
        <v>0</v>
      </c>
      <c r="AQ179" s="151">
        <f t="shared" si="99"/>
        <v>0</v>
      </c>
      <c r="AR179" s="151">
        <f t="shared" si="99"/>
        <v>0</v>
      </c>
      <c r="AS179" s="151">
        <f t="shared" si="99"/>
        <v>0</v>
      </c>
      <c r="AT179" s="151">
        <f t="shared" ref="AT179:AU179" si="100">SUM(AT173:AT178)</f>
        <v>0</v>
      </c>
      <c r="AU179" s="151">
        <f t="shared" si="100"/>
        <v>0</v>
      </c>
      <c r="AV179" s="160"/>
    </row>
    <row r="180" spans="1:48" ht="18" customHeight="1">
      <c r="A180" s="526"/>
      <c r="B180" s="474" t="s">
        <v>227</v>
      </c>
      <c r="C180" s="475" t="s">
        <v>83</v>
      </c>
      <c r="D180" s="474" t="s">
        <v>264</v>
      </c>
      <c r="E180" s="474" t="s">
        <v>279</v>
      </c>
      <c r="F180" s="6" t="s">
        <v>18</v>
      </c>
      <c r="G180" s="6" t="s">
        <v>20</v>
      </c>
      <c r="H180" s="6" t="s">
        <v>297</v>
      </c>
      <c r="I180" s="6" t="s">
        <v>297</v>
      </c>
      <c r="J180" s="474" t="s">
        <v>82</v>
      </c>
      <c r="K180" s="474" t="s">
        <v>82</v>
      </c>
      <c r="L180" s="515">
        <v>40</v>
      </c>
      <c r="M180" s="515">
        <f t="shared" ref="M180" si="101">SUM(Q185:T185)</f>
        <v>40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f t="shared" si="85"/>
        <v>0</v>
      </c>
      <c r="V180" s="7" t="s">
        <v>3</v>
      </c>
      <c r="W180" s="93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8"/>
    </row>
    <row r="181" spans="1:48" ht="19.5" customHeight="1">
      <c r="A181" s="526"/>
      <c r="B181" s="474"/>
      <c r="C181" s="475"/>
      <c r="D181" s="474"/>
      <c r="E181" s="474"/>
      <c r="F181" s="6" t="s">
        <v>19</v>
      </c>
      <c r="G181" s="6" t="s">
        <v>22</v>
      </c>
      <c r="H181" s="6" t="s">
        <v>297</v>
      </c>
      <c r="I181" s="6" t="s">
        <v>297</v>
      </c>
      <c r="J181" s="474"/>
      <c r="K181" s="474"/>
      <c r="L181" s="515"/>
      <c r="M181" s="515"/>
      <c r="N181" s="5">
        <v>0</v>
      </c>
      <c r="O181" s="5">
        <v>0</v>
      </c>
      <c r="P181" s="5">
        <v>0</v>
      </c>
      <c r="Q181" s="5">
        <v>0</v>
      </c>
      <c r="R181" s="5">
        <v>40</v>
      </c>
      <c r="S181" s="5">
        <v>0</v>
      </c>
      <c r="T181" s="5">
        <v>0</v>
      </c>
      <c r="U181" s="5">
        <f t="shared" si="85"/>
        <v>40</v>
      </c>
      <c r="V181" s="5" t="s">
        <v>8</v>
      </c>
      <c r="W181" s="93">
        <v>40000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8"/>
    </row>
    <row r="182" spans="1:48" ht="19.5" customHeight="1">
      <c r="A182" s="526"/>
      <c r="B182" s="474"/>
      <c r="C182" s="475"/>
      <c r="D182" s="474"/>
      <c r="E182" s="474"/>
      <c r="F182" s="476" t="s">
        <v>39</v>
      </c>
      <c r="G182" s="476" t="s">
        <v>21</v>
      </c>
      <c r="H182" s="476" t="s">
        <v>318</v>
      </c>
      <c r="I182" s="476" t="s">
        <v>319</v>
      </c>
      <c r="J182" s="474"/>
      <c r="K182" s="474"/>
      <c r="L182" s="515"/>
      <c r="M182" s="515"/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f t="shared" si="85"/>
        <v>0</v>
      </c>
      <c r="V182" s="187" t="s">
        <v>50</v>
      </c>
      <c r="W182" s="93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8"/>
    </row>
    <row r="183" spans="1:48" ht="19.5" customHeight="1">
      <c r="A183" s="526"/>
      <c r="B183" s="474"/>
      <c r="C183" s="475"/>
      <c r="D183" s="474"/>
      <c r="E183" s="474"/>
      <c r="F183" s="476"/>
      <c r="G183" s="476"/>
      <c r="H183" s="476"/>
      <c r="I183" s="476"/>
      <c r="J183" s="474"/>
      <c r="K183" s="474"/>
      <c r="L183" s="515"/>
      <c r="M183" s="515"/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f t="shared" si="85"/>
        <v>0</v>
      </c>
      <c r="V183" s="7" t="s">
        <v>51</v>
      </c>
      <c r="W183" s="93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8"/>
    </row>
    <row r="184" spans="1:48" ht="18" customHeight="1">
      <c r="A184" s="526"/>
      <c r="B184" s="474"/>
      <c r="C184" s="475"/>
      <c r="D184" s="474"/>
      <c r="E184" s="474"/>
      <c r="F184" s="476"/>
      <c r="G184" s="476"/>
      <c r="H184" s="476"/>
      <c r="I184" s="476"/>
      <c r="J184" s="474"/>
      <c r="K184" s="474"/>
      <c r="L184" s="515"/>
      <c r="M184" s="515"/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f t="shared" si="85"/>
        <v>0</v>
      </c>
      <c r="V184" s="7" t="s">
        <v>52</v>
      </c>
      <c r="W184" s="93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8"/>
    </row>
    <row r="185" spans="1:48" ht="18" customHeight="1">
      <c r="A185" s="526"/>
      <c r="B185" s="474"/>
      <c r="C185" s="475"/>
      <c r="D185" s="474"/>
      <c r="E185" s="474"/>
      <c r="F185" s="476"/>
      <c r="G185" s="476"/>
      <c r="H185" s="476"/>
      <c r="I185" s="476"/>
      <c r="J185" s="474"/>
      <c r="K185" s="474"/>
      <c r="L185" s="515"/>
      <c r="M185" s="515"/>
      <c r="N185" s="151">
        <f t="shared" ref="N185:S185" si="102">SUM(N180:N184)</f>
        <v>0</v>
      </c>
      <c r="O185" s="151">
        <f t="shared" si="102"/>
        <v>0</v>
      </c>
      <c r="P185" s="151">
        <f t="shared" si="102"/>
        <v>0</v>
      </c>
      <c r="Q185" s="151">
        <f t="shared" si="102"/>
        <v>0</v>
      </c>
      <c r="R185" s="151">
        <f t="shared" si="102"/>
        <v>40</v>
      </c>
      <c r="S185" s="151">
        <f t="shared" si="102"/>
        <v>0</v>
      </c>
      <c r="T185" s="151">
        <f>SUM(T180:T184)</f>
        <v>0</v>
      </c>
      <c r="U185" s="152">
        <f t="shared" si="85"/>
        <v>40</v>
      </c>
      <c r="V185" s="152" t="s">
        <v>11</v>
      </c>
      <c r="W185" s="364">
        <f t="shared" ref="W185:X185" si="103">SUM(W180:W184)</f>
        <v>40000</v>
      </c>
      <c r="X185" s="151">
        <f t="shared" si="103"/>
        <v>0</v>
      </c>
      <c r="Y185" s="151">
        <f t="shared" ref="Y185:AU185" si="104">SUM(Y180:Y184)</f>
        <v>0</v>
      </c>
      <c r="Z185" s="151">
        <f t="shared" si="104"/>
        <v>0</v>
      </c>
      <c r="AA185" s="151">
        <f t="shared" si="104"/>
        <v>0</v>
      </c>
      <c r="AB185" s="151">
        <f t="shared" si="104"/>
        <v>0</v>
      </c>
      <c r="AC185" s="151">
        <f t="shared" si="104"/>
        <v>0</v>
      </c>
      <c r="AD185" s="151">
        <f t="shared" si="104"/>
        <v>0</v>
      </c>
      <c r="AE185" s="151">
        <f t="shared" si="104"/>
        <v>0</v>
      </c>
      <c r="AF185" s="151">
        <f t="shared" si="104"/>
        <v>0</v>
      </c>
      <c r="AG185" s="151">
        <f t="shared" si="104"/>
        <v>0</v>
      </c>
      <c r="AH185" s="151">
        <f t="shared" si="104"/>
        <v>0</v>
      </c>
      <c r="AI185" s="151">
        <f t="shared" si="104"/>
        <v>0</v>
      </c>
      <c r="AJ185" s="151">
        <f t="shared" si="104"/>
        <v>0</v>
      </c>
      <c r="AK185" s="151">
        <f t="shared" si="104"/>
        <v>0</v>
      </c>
      <c r="AL185" s="151">
        <f t="shared" si="104"/>
        <v>0</v>
      </c>
      <c r="AM185" s="151">
        <f t="shared" si="104"/>
        <v>0</v>
      </c>
      <c r="AN185" s="151">
        <f t="shared" si="104"/>
        <v>0</v>
      </c>
      <c r="AO185" s="151">
        <f t="shared" si="104"/>
        <v>0</v>
      </c>
      <c r="AP185" s="151">
        <f t="shared" si="104"/>
        <v>0</v>
      </c>
      <c r="AQ185" s="151">
        <f t="shared" si="104"/>
        <v>0</v>
      </c>
      <c r="AR185" s="151">
        <f t="shared" si="104"/>
        <v>0</v>
      </c>
      <c r="AS185" s="151">
        <f t="shared" si="104"/>
        <v>0</v>
      </c>
      <c r="AT185" s="151">
        <f t="shared" si="104"/>
        <v>0</v>
      </c>
      <c r="AU185" s="151">
        <f t="shared" si="104"/>
        <v>0</v>
      </c>
      <c r="AV185" s="160"/>
    </row>
    <row r="186" spans="1:48" ht="18" customHeight="1">
      <c r="A186" s="526"/>
      <c r="B186" s="474" t="s">
        <v>228</v>
      </c>
      <c r="C186" s="475" t="s">
        <v>85</v>
      </c>
      <c r="D186" s="474" t="s">
        <v>264</v>
      </c>
      <c r="E186" s="474" t="s">
        <v>279</v>
      </c>
      <c r="F186" s="6" t="s">
        <v>18</v>
      </c>
      <c r="G186" s="6" t="s">
        <v>20</v>
      </c>
      <c r="H186" s="6" t="s">
        <v>297</v>
      </c>
      <c r="I186" s="6" t="s">
        <v>297</v>
      </c>
      <c r="J186" s="474" t="s">
        <v>79</v>
      </c>
      <c r="K186" s="474" t="s">
        <v>82</v>
      </c>
      <c r="L186" s="515">
        <v>417.59899999999999</v>
      </c>
      <c r="M186" s="515">
        <v>317.59953000000002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85"/>
        <v>0</v>
      </c>
      <c r="V186" s="7" t="s">
        <v>3</v>
      </c>
      <c r="W186" s="93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8"/>
    </row>
    <row r="187" spans="1:48" ht="19.5" customHeight="1">
      <c r="A187" s="526"/>
      <c r="B187" s="474"/>
      <c r="C187" s="475"/>
      <c r="D187" s="474"/>
      <c r="E187" s="474"/>
      <c r="F187" s="6" t="s">
        <v>19</v>
      </c>
      <c r="G187" s="6" t="s">
        <v>22</v>
      </c>
      <c r="H187" s="6" t="s">
        <v>297</v>
      </c>
      <c r="I187" s="6" t="s">
        <v>297</v>
      </c>
      <c r="J187" s="474"/>
      <c r="K187" s="474"/>
      <c r="L187" s="515"/>
      <c r="M187" s="515"/>
      <c r="N187" s="5">
        <v>0</v>
      </c>
      <c r="O187" s="5">
        <v>0</v>
      </c>
      <c r="P187" s="5">
        <v>0</v>
      </c>
      <c r="Q187" s="5">
        <v>0.1</v>
      </c>
      <c r="R187" s="5">
        <v>85.242699999999999</v>
      </c>
      <c r="S187" s="5">
        <v>50</v>
      </c>
      <c r="T187" s="5">
        <v>50</v>
      </c>
      <c r="U187" s="5">
        <f t="shared" si="85"/>
        <v>185.34269999999998</v>
      </c>
      <c r="V187" s="5" t="s">
        <v>8</v>
      </c>
      <c r="W187" s="93">
        <v>85243</v>
      </c>
      <c r="X187" s="93">
        <f>SUM(X188:X191)</f>
        <v>53948.751550000001</v>
      </c>
      <c r="Y187" s="5">
        <f t="shared" ref="Y187:AU187" si="105">SUM(Y188:Y191)</f>
        <v>52759.929810000001</v>
      </c>
      <c r="Z187" s="5">
        <f t="shared" si="105"/>
        <v>52759.929810000001</v>
      </c>
      <c r="AA187" s="93">
        <f>AB187</f>
        <v>1188.8217400000001</v>
      </c>
      <c r="AB187" s="93">
        <f t="shared" si="105"/>
        <v>1188.8217400000001</v>
      </c>
      <c r="AC187" s="93">
        <f t="shared" si="105"/>
        <v>0</v>
      </c>
      <c r="AD187" s="93">
        <f t="shared" si="105"/>
        <v>0</v>
      </c>
      <c r="AE187" s="93">
        <f t="shared" si="105"/>
        <v>0</v>
      </c>
      <c r="AF187" s="93">
        <f t="shared" si="105"/>
        <v>0</v>
      </c>
      <c r="AG187" s="93">
        <f t="shared" si="105"/>
        <v>2909.4083900000001</v>
      </c>
      <c r="AH187" s="93">
        <f t="shared" si="105"/>
        <v>1720.5866500000002</v>
      </c>
      <c r="AI187" s="93">
        <f t="shared" si="105"/>
        <v>1188.8217400000001</v>
      </c>
      <c r="AJ187" s="5">
        <f t="shared" si="105"/>
        <v>0</v>
      </c>
      <c r="AK187" s="5">
        <f t="shared" si="105"/>
        <v>0</v>
      </c>
      <c r="AL187" s="5">
        <f t="shared" si="105"/>
        <v>0</v>
      </c>
      <c r="AM187" s="5">
        <f t="shared" si="105"/>
        <v>0</v>
      </c>
      <c r="AN187" s="5">
        <f t="shared" si="105"/>
        <v>0</v>
      </c>
      <c r="AO187" s="5">
        <f t="shared" si="105"/>
        <v>0</v>
      </c>
      <c r="AP187" s="5">
        <f t="shared" si="105"/>
        <v>0</v>
      </c>
      <c r="AQ187" s="5">
        <f t="shared" si="105"/>
        <v>0</v>
      </c>
      <c r="AR187" s="5">
        <f t="shared" si="105"/>
        <v>0</v>
      </c>
      <c r="AS187" s="5">
        <f t="shared" si="105"/>
        <v>0</v>
      </c>
      <c r="AT187" s="5">
        <f t="shared" si="105"/>
        <v>0</v>
      </c>
      <c r="AU187" s="5">
        <f t="shared" si="105"/>
        <v>0</v>
      </c>
      <c r="AV187" s="8"/>
    </row>
    <row r="188" spans="1:48" s="275" customFormat="1" ht="39" customHeight="1">
      <c r="A188" s="526"/>
      <c r="B188" s="474"/>
      <c r="C188" s="475"/>
      <c r="D188" s="474"/>
      <c r="E188" s="474"/>
      <c r="F188" s="272"/>
      <c r="G188" s="272"/>
      <c r="H188" s="272"/>
      <c r="I188" s="272"/>
      <c r="J188" s="474"/>
      <c r="K188" s="474"/>
      <c r="L188" s="515"/>
      <c r="M188" s="515"/>
      <c r="N188" s="273"/>
      <c r="O188" s="273"/>
      <c r="P188" s="273"/>
      <c r="Q188" s="273"/>
      <c r="R188" s="273"/>
      <c r="S188" s="273"/>
      <c r="T188" s="273"/>
      <c r="U188" s="273"/>
      <c r="V188" s="276" t="s">
        <v>1015</v>
      </c>
      <c r="W188" s="274"/>
      <c r="X188" s="273">
        <f>Z188+AB188</f>
        <v>1752.54639</v>
      </c>
      <c r="Y188" s="273">
        <f>Z188</f>
        <v>563.72465</v>
      </c>
      <c r="Z188" s="273">
        <v>563.72465</v>
      </c>
      <c r="AA188" s="273"/>
      <c r="AB188" s="273">
        <v>1188.8217400000001</v>
      </c>
      <c r="AC188" s="273"/>
      <c r="AD188" s="273"/>
      <c r="AE188" s="273"/>
      <c r="AF188" s="273"/>
      <c r="AG188" s="273">
        <f>AH188+AI188</f>
        <v>1752.54639</v>
      </c>
      <c r="AH188" s="273">
        <v>563.72465</v>
      </c>
      <c r="AI188" s="273">
        <v>1188.8217400000001</v>
      </c>
      <c r="AJ188" s="273"/>
      <c r="AK188" s="273"/>
      <c r="AL188" s="273"/>
      <c r="AM188" s="273"/>
      <c r="AN188" s="273"/>
      <c r="AO188" s="273"/>
      <c r="AP188" s="273"/>
      <c r="AQ188" s="273"/>
      <c r="AR188" s="273"/>
      <c r="AS188" s="273"/>
      <c r="AT188" s="273"/>
      <c r="AU188" s="273"/>
      <c r="AV188" s="347"/>
    </row>
    <row r="189" spans="1:48" s="275" customFormat="1" ht="29.25" customHeight="1">
      <c r="A189" s="526"/>
      <c r="B189" s="474"/>
      <c r="C189" s="475"/>
      <c r="D189" s="474"/>
      <c r="E189" s="474"/>
      <c r="F189" s="272"/>
      <c r="G189" s="272"/>
      <c r="H189" s="272"/>
      <c r="I189" s="272"/>
      <c r="J189" s="474"/>
      <c r="K189" s="474"/>
      <c r="L189" s="515"/>
      <c r="M189" s="515"/>
      <c r="N189" s="273"/>
      <c r="O189" s="273"/>
      <c r="P189" s="273"/>
      <c r="Q189" s="273"/>
      <c r="R189" s="273"/>
      <c r="S189" s="273"/>
      <c r="T189" s="273"/>
      <c r="U189" s="273"/>
      <c r="V189" s="276" t="s">
        <v>1016</v>
      </c>
      <c r="W189" s="274"/>
      <c r="X189" s="273">
        <f>Z189</f>
        <v>1126.20516</v>
      </c>
      <c r="Y189" s="273">
        <f t="shared" ref="Y189:Y191" si="106">Z189</f>
        <v>1126.20516</v>
      </c>
      <c r="Z189" s="273">
        <v>1126.20516</v>
      </c>
      <c r="AA189" s="273"/>
      <c r="AB189" s="273"/>
      <c r="AC189" s="273"/>
      <c r="AD189" s="273"/>
      <c r="AE189" s="273"/>
      <c r="AF189" s="273"/>
      <c r="AG189" s="273">
        <f t="shared" ref="AG189:AG191" si="107">AH189</f>
        <v>1156.8620000000001</v>
      </c>
      <c r="AH189" s="273">
        <v>1156.8620000000001</v>
      </c>
      <c r="AI189" s="273"/>
      <c r="AJ189" s="273"/>
      <c r="AK189" s="273"/>
      <c r="AL189" s="273"/>
      <c r="AM189" s="273"/>
      <c r="AN189" s="273"/>
      <c r="AO189" s="273"/>
      <c r="AP189" s="273"/>
      <c r="AQ189" s="273"/>
      <c r="AR189" s="273"/>
      <c r="AS189" s="273"/>
      <c r="AT189" s="273"/>
      <c r="AU189" s="273"/>
      <c r="AV189" s="347"/>
    </row>
    <row r="190" spans="1:48" s="275" customFormat="1" ht="39" customHeight="1">
      <c r="A190" s="526"/>
      <c r="B190" s="474"/>
      <c r="C190" s="475"/>
      <c r="D190" s="474"/>
      <c r="E190" s="474"/>
      <c r="F190" s="272"/>
      <c r="G190" s="272"/>
      <c r="H190" s="272"/>
      <c r="I190" s="272"/>
      <c r="J190" s="474"/>
      <c r="K190" s="474"/>
      <c r="L190" s="515"/>
      <c r="M190" s="515"/>
      <c r="N190" s="273"/>
      <c r="O190" s="273"/>
      <c r="P190" s="273"/>
      <c r="Q190" s="273"/>
      <c r="R190" s="273"/>
      <c r="S190" s="273"/>
      <c r="T190" s="273"/>
      <c r="U190" s="273"/>
      <c r="V190" s="276" t="s">
        <v>1017</v>
      </c>
      <c r="W190" s="274"/>
      <c r="X190" s="273">
        <f t="shared" ref="X190:X191" si="108">Z190</f>
        <v>50000</v>
      </c>
      <c r="Y190" s="273">
        <f t="shared" si="106"/>
        <v>50000</v>
      </c>
      <c r="Z190" s="273">
        <v>50000</v>
      </c>
      <c r="AA190" s="273"/>
      <c r="AB190" s="273"/>
      <c r="AC190" s="273"/>
      <c r="AD190" s="273"/>
      <c r="AE190" s="273"/>
      <c r="AF190" s="273"/>
      <c r="AG190" s="273">
        <f t="shared" si="107"/>
        <v>0</v>
      </c>
      <c r="AH190" s="273"/>
      <c r="AI190" s="273"/>
      <c r="AJ190" s="273"/>
      <c r="AK190" s="273"/>
      <c r="AL190" s="273"/>
      <c r="AM190" s="273"/>
      <c r="AN190" s="273"/>
      <c r="AO190" s="273"/>
      <c r="AP190" s="273"/>
      <c r="AQ190" s="273"/>
      <c r="AR190" s="273"/>
      <c r="AS190" s="273"/>
      <c r="AT190" s="273"/>
      <c r="AU190" s="273"/>
      <c r="AV190" s="347"/>
    </row>
    <row r="191" spans="1:48" s="275" customFormat="1" ht="39" customHeight="1">
      <c r="A191" s="526"/>
      <c r="B191" s="474"/>
      <c r="C191" s="475"/>
      <c r="D191" s="474"/>
      <c r="E191" s="474"/>
      <c r="F191" s="272"/>
      <c r="G191" s="272"/>
      <c r="H191" s="272"/>
      <c r="I191" s="272"/>
      <c r="J191" s="474"/>
      <c r="K191" s="474"/>
      <c r="L191" s="515"/>
      <c r="M191" s="515"/>
      <c r="N191" s="273"/>
      <c r="O191" s="273"/>
      <c r="P191" s="273"/>
      <c r="Q191" s="273"/>
      <c r="R191" s="273"/>
      <c r="S191" s="273"/>
      <c r="T191" s="273"/>
      <c r="U191" s="273"/>
      <c r="V191" s="276" t="s">
        <v>964</v>
      </c>
      <c r="W191" s="274"/>
      <c r="X191" s="273">
        <f t="shared" si="108"/>
        <v>1070</v>
      </c>
      <c r="Y191" s="273">
        <f t="shared" si="106"/>
        <v>1070</v>
      </c>
      <c r="Z191" s="273">
        <v>1070</v>
      </c>
      <c r="AA191" s="273"/>
      <c r="AB191" s="273"/>
      <c r="AC191" s="273"/>
      <c r="AD191" s="273"/>
      <c r="AE191" s="273"/>
      <c r="AF191" s="273"/>
      <c r="AG191" s="273">
        <f t="shared" si="107"/>
        <v>0</v>
      </c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3"/>
      <c r="AU191" s="273"/>
      <c r="AV191" s="347"/>
    </row>
    <row r="192" spans="1:48" ht="19.5" customHeight="1">
      <c r="A192" s="526"/>
      <c r="B192" s="474"/>
      <c r="C192" s="475"/>
      <c r="D192" s="474"/>
      <c r="E192" s="474"/>
      <c r="F192" s="476" t="s">
        <v>39</v>
      </c>
      <c r="G192" s="476" t="s">
        <v>21</v>
      </c>
      <c r="H192" s="476" t="s">
        <v>318</v>
      </c>
      <c r="I192" s="476" t="s">
        <v>319</v>
      </c>
      <c r="J192" s="474"/>
      <c r="K192" s="474"/>
      <c r="L192" s="515"/>
      <c r="M192" s="515"/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f t="shared" si="85"/>
        <v>0</v>
      </c>
      <c r="V192" s="187" t="s">
        <v>50</v>
      </c>
      <c r="W192" s="93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8"/>
    </row>
    <row r="193" spans="1:48" ht="19.5" customHeight="1">
      <c r="A193" s="526"/>
      <c r="B193" s="474"/>
      <c r="C193" s="475"/>
      <c r="D193" s="474"/>
      <c r="E193" s="474"/>
      <c r="F193" s="476"/>
      <c r="G193" s="476"/>
      <c r="H193" s="476"/>
      <c r="I193" s="476"/>
      <c r="J193" s="474"/>
      <c r="K193" s="474"/>
      <c r="L193" s="515"/>
      <c r="M193" s="515"/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f t="shared" si="85"/>
        <v>0</v>
      </c>
      <c r="V193" s="7" t="s">
        <v>51</v>
      </c>
      <c r="W193" s="93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8"/>
    </row>
    <row r="194" spans="1:48" ht="18" customHeight="1">
      <c r="A194" s="526"/>
      <c r="B194" s="474"/>
      <c r="C194" s="475"/>
      <c r="D194" s="474"/>
      <c r="E194" s="474"/>
      <c r="F194" s="476"/>
      <c r="G194" s="476"/>
      <c r="H194" s="476"/>
      <c r="I194" s="476"/>
      <c r="J194" s="474"/>
      <c r="K194" s="474"/>
      <c r="L194" s="515"/>
      <c r="M194" s="515"/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f t="shared" si="85"/>
        <v>0</v>
      </c>
      <c r="V194" s="7" t="s">
        <v>52</v>
      </c>
      <c r="W194" s="93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8"/>
    </row>
    <row r="195" spans="1:48" ht="18" customHeight="1">
      <c r="A195" s="526"/>
      <c r="B195" s="474"/>
      <c r="C195" s="475"/>
      <c r="D195" s="474"/>
      <c r="E195" s="474"/>
      <c r="F195" s="476"/>
      <c r="G195" s="476"/>
      <c r="H195" s="476"/>
      <c r="I195" s="476"/>
      <c r="J195" s="474"/>
      <c r="K195" s="474"/>
      <c r="L195" s="515"/>
      <c r="M195" s="515"/>
      <c r="N195" s="151">
        <f t="shared" ref="N195:T195" si="109">SUM(N186:N194)</f>
        <v>0</v>
      </c>
      <c r="O195" s="151">
        <f t="shared" si="109"/>
        <v>0</v>
      </c>
      <c r="P195" s="151">
        <f t="shared" si="109"/>
        <v>0</v>
      </c>
      <c r="Q195" s="151">
        <f t="shared" si="109"/>
        <v>0.1</v>
      </c>
      <c r="R195" s="151">
        <f t="shared" si="109"/>
        <v>85.242699999999999</v>
      </c>
      <c r="S195" s="151">
        <f t="shared" si="109"/>
        <v>50</v>
      </c>
      <c r="T195" s="151">
        <f t="shared" si="109"/>
        <v>50</v>
      </c>
      <c r="U195" s="152">
        <f t="shared" si="85"/>
        <v>185.34269999999998</v>
      </c>
      <c r="V195" s="152" t="s">
        <v>11</v>
      </c>
      <c r="W195" s="364">
        <f t="shared" ref="W195:Y195" si="110">W186+W187+W192+W193+W194</f>
        <v>85243</v>
      </c>
      <c r="X195" s="364">
        <f t="shared" si="110"/>
        <v>53948.751550000001</v>
      </c>
      <c r="Y195" s="364">
        <f t="shared" si="110"/>
        <v>52759.929810000001</v>
      </c>
      <c r="Z195" s="364">
        <f>Z186+Z187+Z192+Z193+Z194</f>
        <v>52759.929810000001</v>
      </c>
      <c r="AA195" s="364">
        <f t="shared" ref="AA195:AU195" si="111">AA186+AA187+AA192+AA193+AA194</f>
        <v>1188.8217400000001</v>
      </c>
      <c r="AB195" s="364">
        <f t="shared" si="111"/>
        <v>1188.8217400000001</v>
      </c>
      <c r="AC195" s="364">
        <f t="shared" si="111"/>
        <v>0</v>
      </c>
      <c r="AD195" s="364">
        <f t="shared" si="111"/>
        <v>0</v>
      </c>
      <c r="AE195" s="364">
        <f t="shared" si="111"/>
        <v>0</v>
      </c>
      <c r="AF195" s="364">
        <f t="shared" si="111"/>
        <v>0</v>
      </c>
      <c r="AG195" s="364">
        <f t="shared" si="111"/>
        <v>2909.4083900000001</v>
      </c>
      <c r="AH195" s="364">
        <f t="shared" si="111"/>
        <v>1720.5866500000002</v>
      </c>
      <c r="AI195" s="364">
        <f t="shared" si="111"/>
        <v>1188.8217400000001</v>
      </c>
      <c r="AJ195" s="151">
        <f t="shared" si="111"/>
        <v>0</v>
      </c>
      <c r="AK195" s="151">
        <f t="shared" si="111"/>
        <v>0</v>
      </c>
      <c r="AL195" s="151">
        <f t="shared" si="111"/>
        <v>0</v>
      </c>
      <c r="AM195" s="151">
        <f t="shared" si="111"/>
        <v>0</v>
      </c>
      <c r="AN195" s="151">
        <f t="shared" si="111"/>
        <v>0</v>
      </c>
      <c r="AO195" s="151">
        <f t="shared" si="111"/>
        <v>0</v>
      </c>
      <c r="AP195" s="151">
        <f t="shared" si="111"/>
        <v>0</v>
      </c>
      <c r="AQ195" s="151">
        <f t="shared" si="111"/>
        <v>0</v>
      </c>
      <c r="AR195" s="151">
        <f t="shared" si="111"/>
        <v>0</v>
      </c>
      <c r="AS195" s="151">
        <f t="shared" si="111"/>
        <v>0</v>
      </c>
      <c r="AT195" s="151">
        <f t="shared" si="111"/>
        <v>0</v>
      </c>
      <c r="AU195" s="151">
        <f t="shared" si="111"/>
        <v>0</v>
      </c>
      <c r="AV195" s="160"/>
    </row>
    <row r="196" spans="1:48" ht="19.5" customHeight="1">
      <c r="A196" s="526"/>
      <c r="B196" s="474" t="s">
        <v>229</v>
      </c>
      <c r="C196" s="475" t="s">
        <v>84</v>
      </c>
      <c r="D196" s="474" t="s">
        <v>264</v>
      </c>
      <c r="E196" s="474" t="s">
        <v>282</v>
      </c>
      <c r="F196" s="6" t="s">
        <v>18</v>
      </c>
      <c r="G196" s="6" t="s">
        <v>20</v>
      </c>
      <c r="H196" s="6" t="s">
        <v>297</v>
      </c>
      <c r="I196" s="6" t="s">
        <v>297</v>
      </c>
      <c r="J196" s="474" t="s">
        <v>82</v>
      </c>
      <c r="K196" s="474" t="s">
        <v>82</v>
      </c>
      <c r="L196" s="515">
        <v>1.661</v>
      </c>
      <c r="M196" s="515">
        <f t="shared" ref="M196" si="112">SUM(Q201:T201)</f>
        <v>1.6612899999999999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85"/>
        <v>0</v>
      </c>
      <c r="V196" s="7" t="s">
        <v>3</v>
      </c>
      <c r="W196" s="93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8"/>
    </row>
    <row r="197" spans="1:48" ht="19.5" customHeight="1">
      <c r="A197" s="526"/>
      <c r="B197" s="474"/>
      <c r="C197" s="475"/>
      <c r="D197" s="474"/>
      <c r="E197" s="474"/>
      <c r="F197" s="6" t="s">
        <v>19</v>
      </c>
      <c r="G197" s="6" t="s">
        <v>22</v>
      </c>
      <c r="H197" s="6" t="s">
        <v>297</v>
      </c>
      <c r="I197" s="6" t="s">
        <v>297</v>
      </c>
      <c r="J197" s="474"/>
      <c r="K197" s="474"/>
      <c r="L197" s="515"/>
      <c r="M197" s="515"/>
      <c r="N197" s="5">
        <v>0</v>
      </c>
      <c r="O197" s="5">
        <v>0</v>
      </c>
      <c r="P197" s="5">
        <v>0</v>
      </c>
      <c r="Q197" s="5">
        <v>0</v>
      </c>
      <c r="R197" s="5">
        <v>1.6612899999999999</v>
      </c>
      <c r="S197" s="5">
        <v>0</v>
      </c>
      <c r="T197" s="5">
        <v>0</v>
      </c>
      <c r="U197" s="5">
        <f t="shared" si="85"/>
        <v>1.6612899999999999</v>
      </c>
      <c r="V197" s="5" t="s">
        <v>8</v>
      </c>
      <c r="W197" s="93">
        <v>1661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8"/>
    </row>
    <row r="198" spans="1:48" ht="19.5" customHeight="1">
      <c r="A198" s="526"/>
      <c r="B198" s="474"/>
      <c r="C198" s="475"/>
      <c r="D198" s="474"/>
      <c r="E198" s="474"/>
      <c r="F198" s="476" t="s">
        <v>39</v>
      </c>
      <c r="G198" s="476" t="s">
        <v>21</v>
      </c>
      <c r="H198" s="476" t="s">
        <v>381</v>
      </c>
      <c r="I198" s="476" t="s">
        <v>312</v>
      </c>
      <c r="J198" s="474"/>
      <c r="K198" s="474"/>
      <c r="L198" s="515"/>
      <c r="M198" s="515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85"/>
        <v>0</v>
      </c>
      <c r="V198" s="187" t="s">
        <v>50</v>
      </c>
      <c r="W198" s="93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8"/>
    </row>
    <row r="199" spans="1:48" ht="19.5" customHeight="1">
      <c r="A199" s="526"/>
      <c r="B199" s="474"/>
      <c r="C199" s="475"/>
      <c r="D199" s="474"/>
      <c r="E199" s="474"/>
      <c r="F199" s="476"/>
      <c r="G199" s="476"/>
      <c r="H199" s="476"/>
      <c r="I199" s="476"/>
      <c r="J199" s="474"/>
      <c r="K199" s="474"/>
      <c r="L199" s="515"/>
      <c r="M199" s="515"/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f t="shared" si="85"/>
        <v>0</v>
      </c>
      <c r="V199" s="7" t="s">
        <v>51</v>
      </c>
      <c r="W199" s="93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8"/>
    </row>
    <row r="200" spans="1:48" ht="18" customHeight="1">
      <c r="A200" s="526"/>
      <c r="B200" s="474"/>
      <c r="C200" s="475"/>
      <c r="D200" s="474"/>
      <c r="E200" s="474"/>
      <c r="F200" s="476"/>
      <c r="G200" s="476"/>
      <c r="H200" s="476"/>
      <c r="I200" s="476"/>
      <c r="J200" s="474"/>
      <c r="K200" s="474"/>
      <c r="L200" s="515"/>
      <c r="M200" s="515"/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85"/>
        <v>0</v>
      </c>
      <c r="V200" s="7" t="s">
        <v>52</v>
      </c>
      <c r="W200" s="93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8"/>
    </row>
    <row r="201" spans="1:48" ht="18" customHeight="1">
      <c r="A201" s="527"/>
      <c r="B201" s="474"/>
      <c r="C201" s="475"/>
      <c r="D201" s="474"/>
      <c r="E201" s="474"/>
      <c r="F201" s="476"/>
      <c r="G201" s="476"/>
      <c r="H201" s="476"/>
      <c r="I201" s="476"/>
      <c r="J201" s="474"/>
      <c r="K201" s="474"/>
      <c r="L201" s="515"/>
      <c r="M201" s="515"/>
      <c r="N201" s="151">
        <f t="shared" ref="N201:T201" si="113">SUM(N196:N200)</f>
        <v>0</v>
      </c>
      <c r="O201" s="151">
        <f t="shared" si="113"/>
        <v>0</v>
      </c>
      <c r="P201" s="151">
        <f t="shared" si="113"/>
        <v>0</v>
      </c>
      <c r="Q201" s="151">
        <f t="shared" si="113"/>
        <v>0</v>
      </c>
      <c r="R201" s="151">
        <f t="shared" si="113"/>
        <v>1.6612899999999999</v>
      </c>
      <c r="S201" s="151">
        <f t="shared" si="113"/>
        <v>0</v>
      </c>
      <c r="T201" s="151">
        <f t="shared" si="113"/>
        <v>0</v>
      </c>
      <c r="U201" s="152">
        <f t="shared" si="85"/>
        <v>1.6612899999999999</v>
      </c>
      <c r="V201" s="152" t="s">
        <v>11</v>
      </c>
      <c r="W201" s="364">
        <f t="shared" ref="W201:AU201" si="114">SUM(W196:W200)</f>
        <v>1661</v>
      </c>
      <c r="X201" s="151">
        <f t="shared" si="114"/>
        <v>0</v>
      </c>
      <c r="Y201" s="151">
        <f t="shared" si="114"/>
        <v>0</v>
      </c>
      <c r="Z201" s="151">
        <f t="shared" si="114"/>
        <v>0</v>
      </c>
      <c r="AA201" s="151">
        <f t="shared" si="114"/>
        <v>0</v>
      </c>
      <c r="AB201" s="151">
        <f t="shared" si="114"/>
        <v>0</v>
      </c>
      <c r="AC201" s="151">
        <f t="shared" si="114"/>
        <v>0</v>
      </c>
      <c r="AD201" s="151">
        <f t="shared" si="114"/>
        <v>0</v>
      </c>
      <c r="AE201" s="151">
        <f t="shared" si="114"/>
        <v>0</v>
      </c>
      <c r="AF201" s="151">
        <f t="shared" si="114"/>
        <v>0</v>
      </c>
      <c r="AG201" s="151">
        <f t="shared" si="114"/>
        <v>0</v>
      </c>
      <c r="AH201" s="151">
        <f t="shared" si="114"/>
        <v>0</v>
      </c>
      <c r="AI201" s="151">
        <f t="shared" si="114"/>
        <v>0</v>
      </c>
      <c r="AJ201" s="151">
        <f t="shared" si="114"/>
        <v>0</v>
      </c>
      <c r="AK201" s="151">
        <f t="shared" si="114"/>
        <v>0</v>
      </c>
      <c r="AL201" s="151">
        <f t="shared" si="114"/>
        <v>0</v>
      </c>
      <c r="AM201" s="151">
        <f t="shared" si="114"/>
        <v>0</v>
      </c>
      <c r="AN201" s="151">
        <f t="shared" si="114"/>
        <v>0</v>
      </c>
      <c r="AO201" s="151">
        <f t="shared" si="114"/>
        <v>0</v>
      </c>
      <c r="AP201" s="151">
        <f t="shared" si="114"/>
        <v>0</v>
      </c>
      <c r="AQ201" s="151">
        <f t="shared" si="114"/>
        <v>0</v>
      </c>
      <c r="AR201" s="151">
        <f t="shared" si="114"/>
        <v>0</v>
      </c>
      <c r="AS201" s="151">
        <f t="shared" si="114"/>
        <v>0</v>
      </c>
      <c r="AT201" s="151">
        <f t="shared" si="114"/>
        <v>0</v>
      </c>
      <c r="AU201" s="151">
        <f t="shared" si="114"/>
        <v>0</v>
      </c>
      <c r="AV201" s="160"/>
    </row>
    <row r="202" spans="1:48" ht="15.75" customHeight="1">
      <c r="A202" s="467" t="s">
        <v>165</v>
      </c>
      <c r="B202" s="468"/>
      <c r="C202" s="468"/>
      <c r="D202" s="468"/>
      <c r="E202" s="468"/>
      <c r="F202" s="468"/>
      <c r="G202" s="468"/>
      <c r="H202" s="468"/>
      <c r="I202" s="468"/>
      <c r="J202" s="468"/>
      <c r="K202" s="468"/>
      <c r="L202" s="468"/>
      <c r="M202" s="468"/>
      <c r="N202" s="468"/>
      <c r="O202" s="468"/>
      <c r="P202" s="468"/>
      <c r="Q202" s="468"/>
      <c r="R202" s="468"/>
      <c r="S202" s="468"/>
      <c r="T202" s="468"/>
      <c r="U202" s="468"/>
      <c r="V202" s="468"/>
      <c r="W202" s="675"/>
      <c r="X202" s="675"/>
      <c r="Y202" s="675"/>
      <c r="Z202" s="675"/>
      <c r="AA202" s="675"/>
      <c r="AB202" s="675"/>
      <c r="AC202" s="675"/>
      <c r="AD202" s="675"/>
      <c r="AE202" s="675"/>
      <c r="AF202" s="675"/>
      <c r="AG202" s="675"/>
      <c r="AH202" s="675"/>
      <c r="AI202" s="675"/>
      <c r="AJ202" s="675"/>
      <c r="AK202" s="675"/>
      <c r="AL202" s="675"/>
      <c r="AM202" s="675"/>
      <c r="AN202" s="675"/>
      <c r="AO202" s="675"/>
      <c r="AP202" s="675"/>
      <c r="AQ202" s="675"/>
      <c r="AR202" s="675"/>
      <c r="AS202" s="675"/>
      <c r="AT202" s="675"/>
      <c r="AU202" s="675"/>
      <c r="AV202" s="676"/>
    </row>
    <row r="203" spans="1:48" ht="19.5" customHeight="1">
      <c r="A203" s="529"/>
      <c r="B203" s="474" t="s">
        <v>230</v>
      </c>
      <c r="C203" s="475" t="s">
        <v>90</v>
      </c>
      <c r="D203" s="474" t="s">
        <v>264</v>
      </c>
      <c r="E203" s="476" t="s">
        <v>291</v>
      </c>
      <c r="F203" s="6" t="s">
        <v>18</v>
      </c>
      <c r="G203" s="6" t="s">
        <v>20</v>
      </c>
      <c r="H203" s="6" t="s">
        <v>297</v>
      </c>
      <c r="I203" s="6" t="s">
        <v>297</v>
      </c>
      <c r="J203" s="517">
        <v>2023</v>
      </c>
      <c r="K203" s="517">
        <v>2025</v>
      </c>
      <c r="L203" s="515">
        <v>29.69041</v>
      </c>
      <c r="M203" s="515">
        <f>Q208+R208+S208+T208</f>
        <v>29.69041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ref="U203:U232" si="115">SUM(N203:T203)</f>
        <v>0</v>
      </c>
      <c r="V203" s="7" t="s">
        <v>3</v>
      </c>
      <c r="W203" s="93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8"/>
    </row>
    <row r="204" spans="1:48" ht="19.5" customHeight="1">
      <c r="A204" s="530"/>
      <c r="B204" s="474"/>
      <c r="C204" s="475"/>
      <c r="D204" s="474"/>
      <c r="E204" s="476"/>
      <c r="F204" s="6" t="s">
        <v>19</v>
      </c>
      <c r="G204" s="6" t="s">
        <v>22</v>
      </c>
      <c r="H204" s="6" t="s">
        <v>297</v>
      </c>
      <c r="I204" s="6" t="s">
        <v>297</v>
      </c>
      <c r="J204" s="517"/>
      <c r="K204" s="517"/>
      <c r="L204" s="515"/>
      <c r="M204" s="515"/>
      <c r="N204" s="5">
        <v>0</v>
      </c>
      <c r="O204" s="5">
        <v>0</v>
      </c>
      <c r="P204" s="5">
        <v>0</v>
      </c>
      <c r="Q204" s="5">
        <v>0</v>
      </c>
      <c r="R204" s="5">
        <v>9.8968000000000007</v>
      </c>
      <c r="S204" s="5">
        <v>9.8968000000000007</v>
      </c>
      <c r="T204" s="5">
        <v>9.8968100000000003</v>
      </c>
      <c r="U204" s="5">
        <f t="shared" si="115"/>
        <v>29.69041</v>
      </c>
      <c r="V204" s="5" t="s">
        <v>8</v>
      </c>
      <c r="W204" s="93">
        <v>9897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8"/>
    </row>
    <row r="205" spans="1:48" ht="19.5" customHeight="1">
      <c r="A205" s="530"/>
      <c r="B205" s="474"/>
      <c r="C205" s="475"/>
      <c r="D205" s="474"/>
      <c r="E205" s="476"/>
      <c r="F205" s="476" t="s">
        <v>39</v>
      </c>
      <c r="G205" s="476" t="s">
        <v>21</v>
      </c>
      <c r="H205" s="538" t="s">
        <v>297</v>
      </c>
      <c r="I205" s="476" t="s">
        <v>317</v>
      </c>
      <c r="J205" s="517"/>
      <c r="K205" s="517"/>
      <c r="L205" s="515"/>
      <c r="M205" s="515"/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f t="shared" si="115"/>
        <v>0</v>
      </c>
      <c r="V205" s="187" t="s">
        <v>50</v>
      </c>
      <c r="W205" s="93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8"/>
    </row>
    <row r="206" spans="1:48" ht="19.5" customHeight="1">
      <c r="A206" s="530"/>
      <c r="B206" s="474"/>
      <c r="C206" s="475"/>
      <c r="D206" s="474"/>
      <c r="E206" s="476"/>
      <c r="F206" s="476"/>
      <c r="G206" s="476"/>
      <c r="H206" s="539"/>
      <c r="I206" s="476"/>
      <c r="J206" s="517"/>
      <c r="K206" s="517"/>
      <c r="L206" s="515"/>
      <c r="M206" s="515"/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f t="shared" si="115"/>
        <v>0</v>
      </c>
      <c r="V206" s="7" t="s">
        <v>51</v>
      </c>
      <c r="W206" s="93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8"/>
    </row>
    <row r="207" spans="1:48" ht="18" customHeight="1">
      <c r="A207" s="530"/>
      <c r="B207" s="474"/>
      <c r="C207" s="475"/>
      <c r="D207" s="474"/>
      <c r="E207" s="476"/>
      <c r="F207" s="476"/>
      <c r="G207" s="476"/>
      <c r="H207" s="539"/>
      <c r="I207" s="476"/>
      <c r="J207" s="517"/>
      <c r="K207" s="517"/>
      <c r="L207" s="515"/>
      <c r="M207" s="515"/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si="115"/>
        <v>0</v>
      </c>
      <c r="V207" s="7" t="s">
        <v>52</v>
      </c>
      <c r="W207" s="93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8"/>
    </row>
    <row r="208" spans="1:48" ht="17.25" customHeight="1">
      <c r="A208" s="530"/>
      <c r="B208" s="474"/>
      <c r="C208" s="475"/>
      <c r="D208" s="474"/>
      <c r="E208" s="476"/>
      <c r="F208" s="476"/>
      <c r="G208" s="476"/>
      <c r="H208" s="540"/>
      <c r="I208" s="476"/>
      <c r="J208" s="517"/>
      <c r="K208" s="517"/>
      <c r="L208" s="515"/>
      <c r="M208" s="515"/>
      <c r="N208" s="151">
        <f t="shared" ref="N208:T208" si="116">SUM(N203:N207)</f>
        <v>0</v>
      </c>
      <c r="O208" s="151">
        <f t="shared" si="116"/>
        <v>0</v>
      </c>
      <c r="P208" s="151">
        <f t="shared" si="116"/>
        <v>0</v>
      </c>
      <c r="Q208" s="151">
        <f t="shared" si="116"/>
        <v>0</v>
      </c>
      <c r="R208" s="151">
        <f t="shared" si="116"/>
        <v>9.8968000000000007</v>
      </c>
      <c r="S208" s="151">
        <f t="shared" si="116"/>
        <v>9.8968000000000007</v>
      </c>
      <c r="T208" s="151">
        <f t="shared" si="116"/>
        <v>9.8968100000000003</v>
      </c>
      <c r="U208" s="152">
        <f t="shared" si="115"/>
        <v>29.69041</v>
      </c>
      <c r="V208" s="152" t="s">
        <v>11</v>
      </c>
      <c r="W208" s="364">
        <f t="shared" ref="W208:AU208" si="117">SUM(W203:W207)</f>
        <v>9897</v>
      </c>
      <c r="X208" s="151">
        <f t="shared" si="117"/>
        <v>0</v>
      </c>
      <c r="Y208" s="151">
        <f t="shared" si="117"/>
        <v>0</v>
      </c>
      <c r="Z208" s="151">
        <f t="shared" si="117"/>
        <v>0</v>
      </c>
      <c r="AA208" s="151">
        <f t="shared" si="117"/>
        <v>0</v>
      </c>
      <c r="AB208" s="151">
        <f t="shared" si="117"/>
        <v>0</v>
      </c>
      <c r="AC208" s="151">
        <f t="shared" si="117"/>
        <v>0</v>
      </c>
      <c r="AD208" s="151">
        <f t="shared" si="117"/>
        <v>0</v>
      </c>
      <c r="AE208" s="151">
        <f t="shared" si="117"/>
        <v>0</v>
      </c>
      <c r="AF208" s="151">
        <f t="shared" si="117"/>
        <v>0</v>
      </c>
      <c r="AG208" s="151">
        <f t="shared" si="117"/>
        <v>0</v>
      </c>
      <c r="AH208" s="151">
        <f t="shared" si="117"/>
        <v>0</v>
      </c>
      <c r="AI208" s="151">
        <f t="shared" si="117"/>
        <v>0</v>
      </c>
      <c r="AJ208" s="151">
        <f t="shared" si="117"/>
        <v>0</v>
      </c>
      <c r="AK208" s="151">
        <f t="shared" si="117"/>
        <v>0</v>
      </c>
      <c r="AL208" s="151">
        <f t="shared" si="117"/>
        <v>0</v>
      </c>
      <c r="AM208" s="151">
        <f t="shared" si="117"/>
        <v>0</v>
      </c>
      <c r="AN208" s="151">
        <f t="shared" si="117"/>
        <v>0</v>
      </c>
      <c r="AO208" s="151">
        <f t="shared" si="117"/>
        <v>0</v>
      </c>
      <c r="AP208" s="151">
        <f t="shared" si="117"/>
        <v>0</v>
      </c>
      <c r="AQ208" s="151">
        <f t="shared" si="117"/>
        <v>0</v>
      </c>
      <c r="AR208" s="151">
        <f t="shared" si="117"/>
        <v>0</v>
      </c>
      <c r="AS208" s="151">
        <f t="shared" si="117"/>
        <v>0</v>
      </c>
      <c r="AT208" s="151">
        <f t="shared" si="117"/>
        <v>0</v>
      </c>
      <c r="AU208" s="151">
        <f t="shared" si="117"/>
        <v>0</v>
      </c>
      <c r="AV208" s="160"/>
    </row>
    <row r="209" spans="1:48" ht="19.5" customHeight="1">
      <c r="A209" s="530"/>
      <c r="B209" s="474" t="s">
        <v>231</v>
      </c>
      <c r="C209" s="475" t="s">
        <v>94</v>
      </c>
      <c r="D209" s="474" t="s">
        <v>264</v>
      </c>
      <c r="E209" s="476" t="s">
        <v>286</v>
      </c>
      <c r="F209" s="6" t="s">
        <v>18</v>
      </c>
      <c r="G209" s="6" t="s">
        <v>20</v>
      </c>
      <c r="H209" s="6" t="s">
        <v>297</v>
      </c>
      <c r="I209" s="6" t="s">
        <v>297</v>
      </c>
      <c r="J209" s="517">
        <v>2023</v>
      </c>
      <c r="K209" s="517">
        <v>2025</v>
      </c>
      <c r="L209" s="515">
        <v>19.44285</v>
      </c>
      <c r="M209" s="515">
        <f t="shared" ref="M209" si="118">Q214+R214+S214+T214</f>
        <v>19.44285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115"/>
        <v>0</v>
      </c>
      <c r="V209" s="7" t="s">
        <v>3</v>
      </c>
      <c r="W209" s="93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8"/>
    </row>
    <row r="210" spans="1:48" ht="19.5" customHeight="1">
      <c r="A210" s="530"/>
      <c r="B210" s="474"/>
      <c r="C210" s="475"/>
      <c r="D210" s="474"/>
      <c r="E210" s="476"/>
      <c r="F210" s="6" t="s">
        <v>19</v>
      </c>
      <c r="G210" s="6" t="s">
        <v>22</v>
      </c>
      <c r="H210" s="6" t="s">
        <v>297</v>
      </c>
      <c r="I210" s="6" t="s">
        <v>297</v>
      </c>
      <c r="J210" s="517"/>
      <c r="K210" s="517"/>
      <c r="L210" s="515"/>
      <c r="M210" s="515"/>
      <c r="N210" s="5">
        <v>0</v>
      </c>
      <c r="O210" s="5">
        <v>0</v>
      </c>
      <c r="P210" s="5">
        <v>0</v>
      </c>
      <c r="Q210" s="5">
        <v>0</v>
      </c>
      <c r="R210" s="5">
        <v>9.4184300000000007</v>
      </c>
      <c r="S210" s="5">
        <v>5.0122099999999996</v>
      </c>
      <c r="T210" s="5">
        <v>5.0122099999999996</v>
      </c>
      <c r="U210" s="5">
        <f t="shared" si="115"/>
        <v>19.44285</v>
      </c>
      <c r="V210" s="5" t="s">
        <v>8</v>
      </c>
      <c r="W210" s="93">
        <v>9418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8"/>
    </row>
    <row r="211" spans="1:48" ht="19.5" customHeight="1">
      <c r="A211" s="530"/>
      <c r="B211" s="474"/>
      <c r="C211" s="475"/>
      <c r="D211" s="474"/>
      <c r="E211" s="476"/>
      <c r="F211" s="476" t="s">
        <v>39</v>
      </c>
      <c r="G211" s="476" t="s">
        <v>21</v>
      </c>
      <c r="H211" s="476" t="s">
        <v>382</v>
      </c>
      <c r="I211" s="476" t="s">
        <v>383</v>
      </c>
      <c r="J211" s="517"/>
      <c r="K211" s="517"/>
      <c r="L211" s="515"/>
      <c r="M211" s="515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115"/>
        <v>0</v>
      </c>
      <c r="V211" s="187" t="s">
        <v>50</v>
      </c>
      <c r="W211" s="93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8"/>
    </row>
    <row r="212" spans="1:48" ht="19.5" customHeight="1">
      <c r="A212" s="530"/>
      <c r="B212" s="474"/>
      <c r="C212" s="475"/>
      <c r="D212" s="474"/>
      <c r="E212" s="476"/>
      <c r="F212" s="476"/>
      <c r="G212" s="476"/>
      <c r="H212" s="476"/>
      <c r="I212" s="476"/>
      <c r="J212" s="517"/>
      <c r="K212" s="517"/>
      <c r="L212" s="515"/>
      <c r="M212" s="515"/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f t="shared" si="115"/>
        <v>0</v>
      </c>
      <c r="V212" s="7" t="s">
        <v>51</v>
      </c>
      <c r="W212" s="93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8"/>
    </row>
    <row r="213" spans="1:48" ht="18" customHeight="1">
      <c r="A213" s="530"/>
      <c r="B213" s="474"/>
      <c r="C213" s="475"/>
      <c r="D213" s="474"/>
      <c r="E213" s="476"/>
      <c r="F213" s="476"/>
      <c r="G213" s="476"/>
      <c r="H213" s="476"/>
      <c r="I213" s="476"/>
      <c r="J213" s="517"/>
      <c r="K213" s="517"/>
      <c r="L213" s="515"/>
      <c r="M213" s="515"/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115"/>
        <v>0</v>
      </c>
      <c r="V213" s="7" t="s">
        <v>52</v>
      </c>
      <c r="W213" s="93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8"/>
    </row>
    <row r="214" spans="1:48" ht="17.25" customHeight="1">
      <c r="A214" s="530"/>
      <c r="B214" s="474"/>
      <c r="C214" s="475"/>
      <c r="D214" s="474"/>
      <c r="E214" s="476"/>
      <c r="F214" s="476"/>
      <c r="G214" s="476"/>
      <c r="H214" s="476"/>
      <c r="I214" s="476"/>
      <c r="J214" s="517"/>
      <c r="K214" s="517"/>
      <c r="L214" s="515"/>
      <c r="M214" s="515"/>
      <c r="N214" s="151">
        <f t="shared" ref="N214:T214" si="119">SUM(N209:N213)</f>
        <v>0</v>
      </c>
      <c r="O214" s="151">
        <f t="shared" si="119"/>
        <v>0</v>
      </c>
      <c r="P214" s="151">
        <f t="shared" si="119"/>
        <v>0</v>
      </c>
      <c r="Q214" s="151">
        <f t="shared" si="119"/>
        <v>0</v>
      </c>
      <c r="R214" s="151">
        <f t="shared" si="119"/>
        <v>9.4184300000000007</v>
      </c>
      <c r="S214" s="151">
        <f t="shared" si="119"/>
        <v>5.0122099999999996</v>
      </c>
      <c r="T214" s="151">
        <f t="shared" si="119"/>
        <v>5.0122099999999996</v>
      </c>
      <c r="U214" s="152">
        <f t="shared" si="115"/>
        <v>19.44285</v>
      </c>
      <c r="V214" s="152" t="s">
        <v>11</v>
      </c>
      <c r="W214" s="364">
        <f t="shared" ref="W214:AU214" si="120">SUM(W209:W213)</f>
        <v>9418</v>
      </c>
      <c r="X214" s="151">
        <f t="shared" si="120"/>
        <v>0</v>
      </c>
      <c r="Y214" s="151">
        <f t="shared" si="120"/>
        <v>0</v>
      </c>
      <c r="Z214" s="151">
        <f t="shared" si="120"/>
        <v>0</v>
      </c>
      <c r="AA214" s="151">
        <f t="shared" si="120"/>
        <v>0</v>
      </c>
      <c r="AB214" s="151">
        <f t="shared" si="120"/>
        <v>0</v>
      </c>
      <c r="AC214" s="151">
        <f t="shared" si="120"/>
        <v>0</v>
      </c>
      <c r="AD214" s="151">
        <f t="shared" si="120"/>
        <v>0</v>
      </c>
      <c r="AE214" s="151">
        <f t="shared" si="120"/>
        <v>0</v>
      </c>
      <c r="AF214" s="151">
        <f t="shared" si="120"/>
        <v>0</v>
      </c>
      <c r="AG214" s="151">
        <f t="shared" si="120"/>
        <v>0</v>
      </c>
      <c r="AH214" s="151">
        <f t="shared" si="120"/>
        <v>0</v>
      </c>
      <c r="AI214" s="151">
        <f t="shared" si="120"/>
        <v>0</v>
      </c>
      <c r="AJ214" s="151">
        <f t="shared" si="120"/>
        <v>0</v>
      </c>
      <c r="AK214" s="151">
        <f t="shared" si="120"/>
        <v>0</v>
      </c>
      <c r="AL214" s="151">
        <f t="shared" si="120"/>
        <v>0</v>
      </c>
      <c r="AM214" s="151">
        <f t="shared" si="120"/>
        <v>0</v>
      </c>
      <c r="AN214" s="151">
        <f t="shared" si="120"/>
        <v>0</v>
      </c>
      <c r="AO214" s="151">
        <f t="shared" si="120"/>
        <v>0</v>
      </c>
      <c r="AP214" s="151">
        <f t="shared" si="120"/>
        <v>0</v>
      </c>
      <c r="AQ214" s="151">
        <f t="shared" si="120"/>
        <v>0</v>
      </c>
      <c r="AR214" s="151">
        <f t="shared" si="120"/>
        <v>0</v>
      </c>
      <c r="AS214" s="151">
        <f t="shared" si="120"/>
        <v>0</v>
      </c>
      <c r="AT214" s="151">
        <f t="shared" si="120"/>
        <v>0</v>
      </c>
      <c r="AU214" s="151">
        <f t="shared" si="120"/>
        <v>0</v>
      </c>
      <c r="AV214" s="160"/>
    </row>
    <row r="215" spans="1:48" ht="19.5" customHeight="1">
      <c r="A215" s="530"/>
      <c r="B215" s="474" t="s">
        <v>232</v>
      </c>
      <c r="C215" s="475" t="s">
        <v>92</v>
      </c>
      <c r="D215" s="474" t="s">
        <v>264</v>
      </c>
      <c r="E215" s="476" t="s">
        <v>287</v>
      </c>
      <c r="F215" s="6" t="s">
        <v>18</v>
      </c>
      <c r="G215" s="6" t="s">
        <v>20</v>
      </c>
      <c r="H215" s="6" t="s">
        <v>297</v>
      </c>
      <c r="I215" s="6" t="s">
        <v>297</v>
      </c>
      <c r="J215" s="517">
        <v>2023</v>
      </c>
      <c r="K215" s="517">
        <v>2025</v>
      </c>
      <c r="L215" s="515">
        <v>12.9619</v>
      </c>
      <c r="M215" s="515">
        <f t="shared" ref="M215" si="121">Q220+R220+S220+T220</f>
        <v>12.9619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115"/>
        <v>0</v>
      </c>
      <c r="V215" s="7" t="s">
        <v>3</v>
      </c>
      <c r="W215" s="93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8"/>
    </row>
    <row r="216" spans="1:48" ht="19.5" customHeight="1">
      <c r="A216" s="530"/>
      <c r="B216" s="474"/>
      <c r="C216" s="475"/>
      <c r="D216" s="474"/>
      <c r="E216" s="476"/>
      <c r="F216" s="6" t="s">
        <v>19</v>
      </c>
      <c r="G216" s="6" t="s">
        <v>22</v>
      </c>
      <c r="H216" s="6" t="s">
        <v>297</v>
      </c>
      <c r="I216" s="6" t="s">
        <v>297</v>
      </c>
      <c r="J216" s="517"/>
      <c r="K216" s="517"/>
      <c r="L216" s="515"/>
      <c r="M216" s="515"/>
      <c r="N216" s="5">
        <v>0</v>
      </c>
      <c r="O216" s="5">
        <v>0</v>
      </c>
      <c r="P216" s="5">
        <v>0</v>
      </c>
      <c r="Q216" s="5">
        <v>0</v>
      </c>
      <c r="R216" s="5">
        <v>6.3177099999999999</v>
      </c>
      <c r="S216" s="5">
        <v>3.37209</v>
      </c>
      <c r="T216" s="5">
        <v>3.2721</v>
      </c>
      <c r="U216" s="5">
        <f t="shared" si="115"/>
        <v>12.9619</v>
      </c>
      <c r="V216" s="5" t="s">
        <v>8</v>
      </c>
      <c r="W216" s="93">
        <v>6318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8"/>
    </row>
    <row r="217" spans="1:48" ht="19.5" customHeight="1">
      <c r="A217" s="530"/>
      <c r="B217" s="474"/>
      <c r="C217" s="475"/>
      <c r="D217" s="474"/>
      <c r="E217" s="476"/>
      <c r="F217" s="476" t="s">
        <v>39</v>
      </c>
      <c r="G217" s="476" t="s">
        <v>385</v>
      </c>
      <c r="H217" s="476" t="s">
        <v>59</v>
      </c>
      <c r="I217" s="476" t="s">
        <v>384</v>
      </c>
      <c r="J217" s="517"/>
      <c r="K217" s="517"/>
      <c r="L217" s="515"/>
      <c r="M217" s="515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115"/>
        <v>0</v>
      </c>
      <c r="V217" s="187" t="s">
        <v>50</v>
      </c>
      <c r="W217" s="93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8"/>
    </row>
    <row r="218" spans="1:48" ht="19.5" customHeight="1">
      <c r="A218" s="530"/>
      <c r="B218" s="474"/>
      <c r="C218" s="475"/>
      <c r="D218" s="474"/>
      <c r="E218" s="476"/>
      <c r="F218" s="476"/>
      <c r="G218" s="476"/>
      <c r="H218" s="476"/>
      <c r="I218" s="476"/>
      <c r="J218" s="517"/>
      <c r="K218" s="517"/>
      <c r="L218" s="515"/>
      <c r="M218" s="515"/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f t="shared" si="115"/>
        <v>0</v>
      </c>
      <c r="V218" s="7" t="s">
        <v>51</v>
      </c>
      <c r="W218" s="93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8"/>
    </row>
    <row r="219" spans="1:48" ht="18" customHeight="1">
      <c r="A219" s="530"/>
      <c r="B219" s="474"/>
      <c r="C219" s="475"/>
      <c r="D219" s="474"/>
      <c r="E219" s="476"/>
      <c r="F219" s="476"/>
      <c r="G219" s="476"/>
      <c r="H219" s="476"/>
      <c r="I219" s="476"/>
      <c r="J219" s="517"/>
      <c r="K219" s="517"/>
      <c r="L219" s="515"/>
      <c r="M219" s="515"/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115"/>
        <v>0</v>
      </c>
      <c r="V219" s="7" t="s">
        <v>52</v>
      </c>
      <c r="W219" s="93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8"/>
    </row>
    <row r="220" spans="1:48" ht="17.25" customHeight="1">
      <c r="A220" s="530"/>
      <c r="B220" s="474"/>
      <c r="C220" s="475"/>
      <c r="D220" s="474"/>
      <c r="E220" s="476"/>
      <c r="F220" s="476"/>
      <c r="G220" s="476"/>
      <c r="H220" s="476"/>
      <c r="I220" s="476"/>
      <c r="J220" s="517"/>
      <c r="K220" s="517"/>
      <c r="L220" s="515"/>
      <c r="M220" s="515"/>
      <c r="N220" s="151">
        <f t="shared" ref="N220:T220" si="122">SUM(N215:N219)</f>
        <v>0</v>
      </c>
      <c r="O220" s="151">
        <f t="shared" si="122"/>
        <v>0</v>
      </c>
      <c r="P220" s="151">
        <f t="shared" si="122"/>
        <v>0</v>
      </c>
      <c r="Q220" s="151">
        <f t="shared" si="122"/>
        <v>0</v>
      </c>
      <c r="R220" s="151">
        <f t="shared" si="122"/>
        <v>6.3177099999999999</v>
      </c>
      <c r="S220" s="151">
        <f t="shared" si="122"/>
        <v>3.37209</v>
      </c>
      <c r="T220" s="151">
        <f t="shared" si="122"/>
        <v>3.2721</v>
      </c>
      <c r="U220" s="152">
        <f t="shared" si="115"/>
        <v>12.9619</v>
      </c>
      <c r="V220" s="152" t="s">
        <v>11</v>
      </c>
      <c r="W220" s="364">
        <f t="shared" ref="W220:AU220" si="123">SUM(W215:W219)</f>
        <v>6318</v>
      </c>
      <c r="X220" s="151">
        <f t="shared" si="123"/>
        <v>0</v>
      </c>
      <c r="Y220" s="151">
        <f t="shared" si="123"/>
        <v>0</v>
      </c>
      <c r="Z220" s="151">
        <f t="shared" si="123"/>
        <v>0</v>
      </c>
      <c r="AA220" s="151">
        <f t="shared" si="123"/>
        <v>0</v>
      </c>
      <c r="AB220" s="151">
        <f t="shared" si="123"/>
        <v>0</v>
      </c>
      <c r="AC220" s="151">
        <f t="shared" si="123"/>
        <v>0</v>
      </c>
      <c r="AD220" s="151">
        <f t="shared" si="123"/>
        <v>0</v>
      </c>
      <c r="AE220" s="151">
        <f t="shared" si="123"/>
        <v>0</v>
      </c>
      <c r="AF220" s="151">
        <f t="shared" si="123"/>
        <v>0</v>
      </c>
      <c r="AG220" s="151">
        <f t="shared" si="123"/>
        <v>0</v>
      </c>
      <c r="AH220" s="151">
        <f t="shared" si="123"/>
        <v>0</v>
      </c>
      <c r="AI220" s="151">
        <f t="shared" si="123"/>
        <v>0</v>
      </c>
      <c r="AJ220" s="151">
        <f t="shared" si="123"/>
        <v>0</v>
      </c>
      <c r="AK220" s="151">
        <f t="shared" si="123"/>
        <v>0</v>
      </c>
      <c r="AL220" s="151">
        <f t="shared" si="123"/>
        <v>0</v>
      </c>
      <c r="AM220" s="151">
        <f t="shared" si="123"/>
        <v>0</v>
      </c>
      <c r="AN220" s="151">
        <f t="shared" si="123"/>
        <v>0</v>
      </c>
      <c r="AO220" s="151">
        <f t="shared" si="123"/>
        <v>0</v>
      </c>
      <c r="AP220" s="151">
        <f t="shared" si="123"/>
        <v>0</v>
      </c>
      <c r="AQ220" s="151">
        <f t="shared" si="123"/>
        <v>0</v>
      </c>
      <c r="AR220" s="151">
        <f t="shared" si="123"/>
        <v>0</v>
      </c>
      <c r="AS220" s="151">
        <f t="shared" si="123"/>
        <v>0</v>
      </c>
      <c r="AT220" s="151">
        <f t="shared" si="123"/>
        <v>0</v>
      </c>
      <c r="AU220" s="151">
        <f t="shared" si="123"/>
        <v>0</v>
      </c>
      <c r="AV220" s="160"/>
    </row>
    <row r="221" spans="1:48" ht="19.5" customHeight="1">
      <c r="A221" s="530"/>
      <c r="B221" s="474" t="s">
        <v>233</v>
      </c>
      <c r="C221" s="475" t="s">
        <v>93</v>
      </c>
      <c r="D221" s="474" t="s">
        <v>264</v>
      </c>
      <c r="E221" s="476" t="s">
        <v>288</v>
      </c>
      <c r="F221" s="6" t="s">
        <v>18</v>
      </c>
      <c r="G221" s="6" t="s">
        <v>20</v>
      </c>
      <c r="H221" s="6" t="s">
        <v>297</v>
      </c>
      <c r="I221" s="6" t="s">
        <v>297</v>
      </c>
      <c r="J221" s="517">
        <v>2023</v>
      </c>
      <c r="K221" s="517">
        <v>2025</v>
      </c>
      <c r="L221" s="515">
        <v>6.48095</v>
      </c>
      <c r="M221" s="515">
        <f>Q226+R226+S226+T226</f>
        <v>6.48095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115"/>
        <v>0</v>
      </c>
      <c r="V221" s="7" t="s">
        <v>3</v>
      </c>
      <c r="W221" s="93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8"/>
    </row>
    <row r="222" spans="1:48" ht="19.5" customHeight="1">
      <c r="A222" s="530"/>
      <c r="B222" s="474"/>
      <c r="C222" s="475"/>
      <c r="D222" s="474"/>
      <c r="E222" s="476"/>
      <c r="F222" s="6" t="s">
        <v>19</v>
      </c>
      <c r="G222" s="6" t="s">
        <v>22</v>
      </c>
      <c r="H222" s="6" t="s">
        <v>297</v>
      </c>
      <c r="I222" s="6" t="s">
        <v>297</v>
      </c>
      <c r="J222" s="517"/>
      <c r="K222" s="517"/>
      <c r="L222" s="515"/>
      <c r="M222" s="515"/>
      <c r="N222" s="5">
        <v>0</v>
      </c>
      <c r="O222" s="5">
        <v>0</v>
      </c>
      <c r="P222" s="5">
        <v>0</v>
      </c>
      <c r="Q222" s="5">
        <v>0</v>
      </c>
      <c r="R222" s="5">
        <v>3.1421899999999998</v>
      </c>
      <c r="S222" s="5">
        <v>1.6693800000000001</v>
      </c>
      <c r="T222" s="5">
        <v>1.6693800000000001</v>
      </c>
      <c r="U222" s="5">
        <f t="shared" si="115"/>
        <v>6.48095</v>
      </c>
      <c r="V222" s="5" t="s">
        <v>8</v>
      </c>
      <c r="W222" s="93">
        <v>3142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8"/>
    </row>
    <row r="223" spans="1:48" ht="19.5" customHeight="1">
      <c r="A223" s="530"/>
      <c r="B223" s="474"/>
      <c r="C223" s="475"/>
      <c r="D223" s="474"/>
      <c r="E223" s="476"/>
      <c r="F223" s="476" t="s">
        <v>39</v>
      </c>
      <c r="G223" s="476" t="s">
        <v>385</v>
      </c>
      <c r="H223" s="476" t="s">
        <v>59</v>
      </c>
      <c r="I223" s="476" t="s">
        <v>323</v>
      </c>
      <c r="J223" s="517"/>
      <c r="K223" s="517"/>
      <c r="L223" s="515"/>
      <c r="M223" s="515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115"/>
        <v>0</v>
      </c>
      <c r="V223" s="187" t="s">
        <v>50</v>
      </c>
      <c r="W223" s="93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8"/>
    </row>
    <row r="224" spans="1:48" ht="19.5" customHeight="1">
      <c r="A224" s="530"/>
      <c r="B224" s="474"/>
      <c r="C224" s="475"/>
      <c r="D224" s="474"/>
      <c r="E224" s="476"/>
      <c r="F224" s="476"/>
      <c r="G224" s="476"/>
      <c r="H224" s="476"/>
      <c r="I224" s="476"/>
      <c r="J224" s="517"/>
      <c r="K224" s="517"/>
      <c r="L224" s="515"/>
      <c r="M224" s="515"/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f t="shared" si="115"/>
        <v>0</v>
      </c>
      <c r="V224" s="7" t="s">
        <v>51</v>
      </c>
      <c r="W224" s="93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8"/>
    </row>
    <row r="225" spans="1:48" ht="18" customHeight="1">
      <c r="A225" s="530"/>
      <c r="B225" s="474"/>
      <c r="C225" s="475"/>
      <c r="D225" s="474"/>
      <c r="E225" s="476"/>
      <c r="F225" s="476"/>
      <c r="G225" s="476"/>
      <c r="H225" s="476"/>
      <c r="I225" s="476"/>
      <c r="J225" s="517"/>
      <c r="K225" s="517"/>
      <c r="L225" s="515"/>
      <c r="M225" s="515"/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115"/>
        <v>0</v>
      </c>
      <c r="V225" s="7" t="s">
        <v>52</v>
      </c>
      <c r="W225" s="93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8"/>
    </row>
    <row r="226" spans="1:48" ht="17.25" customHeight="1">
      <c r="A226" s="530"/>
      <c r="B226" s="474"/>
      <c r="C226" s="475"/>
      <c r="D226" s="474"/>
      <c r="E226" s="476"/>
      <c r="F226" s="476"/>
      <c r="G226" s="476"/>
      <c r="H226" s="476"/>
      <c r="I226" s="476"/>
      <c r="J226" s="517"/>
      <c r="K226" s="517"/>
      <c r="L226" s="515"/>
      <c r="M226" s="515"/>
      <c r="N226" s="151">
        <f t="shared" ref="N226:T226" si="124">SUM(N221:N225)</f>
        <v>0</v>
      </c>
      <c r="O226" s="151">
        <f t="shared" si="124"/>
        <v>0</v>
      </c>
      <c r="P226" s="151">
        <f t="shared" si="124"/>
        <v>0</v>
      </c>
      <c r="Q226" s="151">
        <f t="shared" si="124"/>
        <v>0</v>
      </c>
      <c r="R226" s="151">
        <f t="shared" si="124"/>
        <v>3.1421899999999998</v>
      </c>
      <c r="S226" s="151">
        <f t="shared" si="124"/>
        <v>1.6693800000000001</v>
      </c>
      <c r="T226" s="151">
        <f t="shared" si="124"/>
        <v>1.6693800000000001</v>
      </c>
      <c r="U226" s="152">
        <f t="shared" si="115"/>
        <v>6.48095</v>
      </c>
      <c r="V226" s="152" t="s">
        <v>11</v>
      </c>
      <c r="W226" s="364">
        <f t="shared" ref="W226:AU226" si="125">SUM(W221:W225)</f>
        <v>3142</v>
      </c>
      <c r="X226" s="151">
        <f t="shared" si="125"/>
        <v>0</v>
      </c>
      <c r="Y226" s="151">
        <f t="shared" si="125"/>
        <v>0</v>
      </c>
      <c r="Z226" s="151">
        <f t="shared" si="125"/>
        <v>0</v>
      </c>
      <c r="AA226" s="151">
        <f t="shared" si="125"/>
        <v>0</v>
      </c>
      <c r="AB226" s="151">
        <f t="shared" si="125"/>
        <v>0</v>
      </c>
      <c r="AC226" s="151">
        <f t="shared" si="125"/>
        <v>0</v>
      </c>
      <c r="AD226" s="151">
        <f t="shared" si="125"/>
        <v>0</v>
      </c>
      <c r="AE226" s="151">
        <f t="shared" si="125"/>
        <v>0</v>
      </c>
      <c r="AF226" s="151">
        <f t="shared" si="125"/>
        <v>0</v>
      </c>
      <c r="AG226" s="151">
        <f t="shared" si="125"/>
        <v>0</v>
      </c>
      <c r="AH226" s="151">
        <f t="shared" si="125"/>
        <v>0</v>
      </c>
      <c r="AI226" s="151">
        <f t="shared" si="125"/>
        <v>0</v>
      </c>
      <c r="AJ226" s="151">
        <f t="shared" si="125"/>
        <v>0</v>
      </c>
      <c r="AK226" s="151">
        <f t="shared" si="125"/>
        <v>0</v>
      </c>
      <c r="AL226" s="151">
        <f t="shared" si="125"/>
        <v>0</v>
      </c>
      <c r="AM226" s="151">
        <f t="shared" si="125"/>
        <v>0</v>
      </c>
      <c r="AN226" s="151">
        <f t="shared" si="125"/>
        <v>0</v>
      </c>
      <c r="AO226" s="151">
        <f t="shared" si="125"/>
        <v>0</v>
      </c>
      <c r="AP226" s="151">
        <f t="shared" si="125"/>
        <v>0</v>
      </c>
      <c r="AQ226" s="151">
        <f t="shared" si="125"/>
        <v>0</v>
      </c>
      <c r="AR226" s="151">
        <f t="shared" si="125"/>
        <v>0</v>
      </c>
      <c r="AS226" s="151">
        <f t="shared" si="125"/>
        <v>0</v>
      </c>
      <c r="AT226" s="151">
        <f t="shared" si="125"/>
        <v>0</v>
      </c>
      <c r="AU226" s="151">
        <f t="shared" si="125"/>
        <v>0</v>
      </c>
      <c r="AV226" s="160"/>
    </row>
    <row r="227" spans="1:48" ht="19.5" customHeight="1">
      <c r="A227" s="530"/>
      <c r="B227" s="474" t="s">
        <v>234</v>
      </c>
      <c r="C227" s="475" t="s">
        <v>91</v>
      </c>
      <c r="D227" s="474" t="s">
        <v>264</v>
      </c>
      <c r="E227" s="476" t="s">
        <v>124</v>
      </c>
      <c r="F227" s="6" t="s">
        <v>18</v>
      </c>
      <c r="G227" s="6" t="s">
        <v>20</v>
      </c>
      <c r="H227" s="6" t="s">
        <v>297</v>
      </c>
      <c r="I227" s="6" t="s">
        <v>297</v>
      </c>
      <c r="J227" s="517">
        <v>2023</v>
      </c>
      <c r="K227" s="517">
        <v>2025</v>
      </c>
      <c r="L227" s="515">
        <v>19.294509999999999</v>
      </c>
      <c r="M227" s="515">
        <f t="shared" ref="M227" si="126">Q232+R232+S232+T232</f>
        <v>19.294509999999999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115"/>
        <v>0</v>
      </c>
      <c r="V227" s="7" t="s">
        <v>3</v>
      </c>
      <c r="W227" s="93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8"/>
    </row>
    <row r="228" spans="1:48" ht="19.5" customHeight="1">
      <c r="A228" s="530"/>
      <c r="B228" s="474"/>
      <c r="C228" s="475"/>
      <c r="D228" s="474"/>
      <c r="E228" s="476"/>
      <c r="F228" s="6" t="s">
        <v>19</v>
      </c>
      <c r="G228" s="6" t="s">
        <v>22</v>
      </c>
      <c r="H228" s="6" t="s">
        <v>297</v>
      </c>
      <c r="I228" s="6" t="s">
        <v>297</v>
      </c>
      <c r="J228" s="517"/>
      <c r="K228" s="517"/>
      <c r="L228" s="515"/>
      <c r="M228" s="515"/>
      <c r="N228" s="5">
        <v>0</v>
      </c>
      <c r="O228" s="5">
        <v>0</v>
      </c>
      <c r="P228" s="5">
        <v>0</v>
      </c>
      <c r="Q228" s="5">
        <v>0</v>
      </c>
      <c r="R228" s="5">
        <v>6.4314999999999998</v>
      </c>
      <c r="S228" s="5">
        <v>6.4314999999999998</v>
      </c>
      <c r="T228" s="5">
        <v>6.4315100000000003</v>
      </c>
      <c r="U228" s="5">
        <f t="shared" si="115"/>
        <v>19.294509999999999</v>
      </c>
      <c r="V228" s="5" t="s">
        <v>8</v>
      </c>
      <c r="W228" s="93">
        <v>6432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8"/>
    </row>
    <row r="229" spans="1:48" ht="19.5" customHeight="1">
      <c r="A229" s="530"/>
      <c r="B229" s="474"/>
      <c r="C229" s="475"/>
      <c r="D229" s="474"/>
      <c r="E229" s="476"/>
      <c r="F229" s="476" t="s">
        <v>39</v>
      </c>
      <c r="G229" s="476" t="s">
        <v>21</v>
      </c>
      <c r="H229" s="538" t="s">
        <v>297</v>
      </c>
      <c r="I229" s="476" t="s">
        <v>306</v>
      </c>
      <c r="J229" s="517"/>
      <c r="K229" s="517"/>
      <c r="L229" s="515"/>
      <c r="M229" s="515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115"/>
        <v>0</v>
      </c>
      <c r="V229" s="187" t="s">
        <v>50</v>
      </c>
      <c r="W229" s="93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8"/>
    </row>
    <row r="230" spans="1:48" ht="19.5" customHeight="1">
      <c r="A230" s="530"/>
      <c r="B230" s="474"/>
      <c r="C230" s="475"/>
      <c r="D230" s="474"/>
      <c r="E230" s="476"/>
      <c r="F230" s="476"/>
      <c r="G230" s="476"/>
      <c r="H230" s="539"/>
      <c r="I230" s="476"/>
      <c r="J230" s="517"/>
      <c r="K230" s="517"/>
      <c r="L230" s="515"/>
      <c r="M230" s="515"/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f t="shared" si="115"/>
        <v>0</v>
      </c>
      <c r="V230" s="7" t="s">
        <v>51</v>
      </c>
      <c r="W230" s="93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8"/>
    </row>
    <row r="231" spans="1:48" ht="18" customHeight="1">
      <c r="A231" s="530"/>
      <c r="B231" s="474"/>
      <c r="C231" s="475"/>
      <c r="D231" s="474"/>
      <c r="E231" s="476"/>
      <c r="F231" s="476"/>
      <c r="G231" s="476"/>
      <c r="H231" s="539"/>
      <c r="I231" s="476"/>
      <c r="J231" s="517"/>
      <c r="K231" s="517"/>
      <c r="L231" s="515"/>
      <c r="M231" s="515"/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115"/>
        <v>0</v>
      </c>
      <c r="V231" s="7" t="s">
        <v>52</v>
      </c>
      <c r="W231" s="93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8"/>
    </row>
    <row r="232" spans="1:48" ht="17.25" customHeight="1">
      <c r="A232" s="531"/>
      <c r="B232" s="474"/>
      <c r="C232" s="475"/>
      <c r="D232" s="474"/>
      <c r="E232" s="476"/>
      <c r="F232" s="476"/>
      <c r="G232" s="476"/>
      <c r="H232" s="540"/>
      <c r="I232" s="476"/>
      <c r="J232" s="517"/>
      <c r="K232" s="517"/>
      <c r="L232" s="515"/>
      <c r="M232" s="515"/>
      <c r="N232" s="151">
        <f t="shared" ref="N232:T232" si="127">SUM(N227:N231)</f>
        <v>0</v>
      </c>
      <c r="O232" s="151">
        <f t="shared" si="127"/>
        <v>0</v>
      </c>
      <c r="P232" s="151">
        <f t="shared" si="127"/>
        <v>0</v>
      </c>
      <c r="Q232" s="151">
        <f t="shared" si="127"/>
        <v>0</v>
      </c>
      <c r="R232" s="151">
        <f t="shared" si="127"/>
        <v>6.4314999999999998</v>
      </c>
      <c r="S232" s="151">
        <f t="shared" si="127"/>
        <v>6.4314999999999998</v>
      </c>
      <c r="T232" s="151">
        <f t="shared" si="127"/>
        <v>6.4315100000000003</v>
      </c>
      <c r="U232" s="152">
        <f t="shared" si="115"/>
        <v>19.294509999999999</v>
      </c>
      <c r="V232" s="152" t="s">
        <v>11</v>
      </c>
      <c r="W232" s="364">
        <f t="shared" ref="W232:AU232" si="128">SUM(W227:W231)</f>
        <v>6432</v>
      </c>
      <c r="X232" s="151">
        <f t="shared" si="128"/>
        <v>0</v>
      </c>
      <c r="Y232" s="151">
        <f t="shared" si="128"/>
        <v>0</v>
      </c>
      <c r="Z232" s="151">
        <f t="shared" si="128"/>
        <v>0</v>
      </c>
      <c r="AA232" s="151">
        <f t="shared" si="128"/>
        <v>0</v>
      </c>
      <c r="AB232" s="151">
        <f t="shared" si="128"/>
        <v>0</v>
      </c>
      <c r="AC232" s="151">
        <f t="shared" si="128"/>
        <v>0</v>
      </c>
      <c r="AD232" s="151">
        <f t="shared" si="128"/>
        <v>0</v>
      </c>
      <c r="AE232" s="151">
        <f t="shared" si="128"/>
        <v>0</v>
      </c>
      <c r="AF232" s="151">
        <f t="shared" si="128"/>
        <v>0</v>
      </c>
      <c r="AG232" s="151">
        <f t="shared" si="128"/>
        <v>0</v>
      </c>
      <c r="AH232" s="151">
        <f t="shared" si="128"/>
        <v>0</v>
      </c>
      <c r="AI232" s="151">
        <f t="shared" si="128"/>
        <v>0</v>
      </c>
      <c r="AJ232" s="151">
        <f t="shared" si="128"/>
        <v>0</v>
      </c>
      <c r="AK232" s="151">
        <f t="shared" si="128"/>
        <v>0</v>
      </c>
      <c r="AL232" s="151">
        <f t="shared" si="128"/>
        <v>0</v>
      </c>
      <c r="AM232" s="151">
        <f t="shared" si="128"/>
        <v>0</v>
      </c>
      <c r="AN232" s="151">
        <f t="shared" si="128"/>
        <v>0</v>
      </c>
      <c r="AO232" s="151">
        <f t="shared" si="128"/>
        <v>0</v>
      </c>
      <c r="AP232" s="151">
        <f t="shared" si="128"/>
        <v>0</v>
      </c>
      <c r="AQ232" s="151">
        <f t="shared" si="128"/>
        <v>0</v>
      </c>
      <c r="AR232" s="151">
        <f t="shared" si="128"/>
        <v>0</v>
      </c>
      <c r="AS232" s="151">
        <f t="shared" si="128"/>
        <v>0</v>
      </c>
      <c r="AT232" s="151">
        <f t="shared" si="128"/>
        <v>0</v>
      </c>
      <c r="AU232" s="151">
        <f t="shared" si="128"/>
        <v>0</v>
      </c>
      <c r="AV232" s="160"/>
    </row>
    <row r="233" spans="1:48" ht="15.75" customHeight="1">
      <c r="A233" s="467" t="s">
        <v>166</v>
      </c>
      <c r="B233" s="468"/>
      <c r="C233" s="468"/>
      <c r="D233" s="468"/>
      <c r="E233" s="468"/>
      <c r="F233" s="468"/>
      <c r="G233" s="468"/>
      <c r="H233" s="468"/>
      <c r="I233" s="468"/>
      <c r="J233" s="468"/>
      <c r="K233" s="468"/>
      <c r="L233" s="468"/>
      <c r="M233" s="468"/>
      <c r="N233" s="468"/>
      <c r="O233" s="468"/>
      <c r="P233" s="468"/>
      <c r="Q233" s="468"/>
      <c r="R233" s="468"/>
      <c r="S233" s="468"/>
      <c r="T233" s="468"/>
      <c r="U233" s="468"/>
      <c r="V233" s="468"/>
      <c r="W233" s="675"/>
      <c r="X233" s="675"/>
      <c r="Y233" s="675"/>
      <c r="Z233" s="675"/>
      <c r="AA233" s="675"/>
      <c r="AB233" s="675"/>
      <c r="AC233" s="675"/>
      <c r="AD233" s="675"/>
      <c r="AE233" s="675"/>
      <c r="AF233" s="675"/>
      <c r="AG233" s="675"/>
      <c r="AH233" s="675"/>
      <c r="AI233" s="675"/>
      <c r="AJ233" s="675"/>
      <c r="AK233" s="675"/>
      <c r="AL233" s="675"/>
      <c r="AM233" s="675"/>
      <c r="AN233" s="675"/>
      <c r="AO233" s="675"/>
      <c r="AP233" s="675"/>
      <c r="AQ233" s="675"/>
      <c r="AR233" s="675"/>
      <c r="AS233" s="675"/>
      <c r="AT233" s="675"/>
      <c r="AU233" s="675"/>
      <c r="AV233" s="676"/>
    </row>
    <row r="234" spans="1:48" ht="19.5" customHeight="1">
      <c r="A234" s="525"/>
      <c r="B234" s="474" t="s">
        <v>235</v>
      </c>
      <c r="C234" s="475" t="s">
        <v>95</v>
      </c>
      <c r="D234" s="474" t="s">
        <v>264</v>
      </c>
      <c r="E234" s="476" t="s">
        <v>135</v>
      </c>
      <c r="F234" s="6" t="s">
        <v>18</v>
      </c>
      <c r="G234" s="6" t="s">
        <v>20</v>
      </c>
      <c r="H234" s="6" t="s">
        <v>297</v>
      </c>
      <c r="I234" s="6" t="s">
        <v>297</v>
      </c>
      <c r="J234" s="517">
        <v>2023</v>
      </c>
      <c r="K234" s="517">
        <v>2023</v>
      </c>
      <c r="L234" s="515">
        <v>31.716370000000001</v>
      </c>
      <c r="M234" s="515">
        <f>Q239+R239+S239+T239</f>
        <v>31.716370000000001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ref="U234:U246" si="129">SUM(N234:T234)</f>
        <v>0</v>
      </c>
      <c r="V234" s="7" t="s">
        <v>3</v>
      </c>
      <c r="W234" s="93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8"/>
    </row>
    <row r="235" spans="1:48" ht="19.5" customHeight="1">
      <c r="A235" s="526"/>
      <c r="B235" s="474"/>
      <c r="C235" s="475"/>
      <c r="D235" s="474"/>
      <c r="E235" s="476"/>
      <c r="F235" s="6" t="s">
        <v>19</v>
      </c>
      <c r="G235" s="6" t="s">
        <v>22</v>
      </c>
      <c r="H235" s="6" t="s">
        <v>297</v>
      </c>
      <c r="I235" s="6" t="s">
        <v>297</v>
      </c>
      <c r="J235" s="517"/>
      <c r="K235" s="517"/>
      <c r="L235" s="515"/>
      <c r="M235" s="515"/>
      <c r="N235" s="5">
        <v>0</v>
      </c>
      <c r="O235" s="5">
        <v>0</v>
      </c>
      <c r="P235" s="5">
        <v>0</v>
      </c>
      <c r="Q235" s="5">
        <v>0</v>
      </c>
      <c r="R235" s="5">
        <v>31.716370000000001</v>
      </c>
      <c r="S235" s="5">
        <v>0</v>
      </c>
      <c r="T235" s="5">
        <v>0</v>
      </c>
      <c r="U235" s="5">
        <f t="shared" si="129"/>
        <v>31.716370000000001</v>
      </c>
      <c r="V235" s="5" t="s">
        <v>8</v>
      </c>
      <c r="W235" s="93">
        <v>31716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8"/>
    </row>
    <row r="236" spans="1:48" ht="19.5" customHeight="1">
      <c r="A236" s="526"/>
      <c r="B236" s="474"/>
      <c r="C236" s="475"/>
      <c r="D236" s="474"/>
      <c r="E236" s="476"/>
      <c r="F236" s="476" t="s">
        <v>39</v>
      </c>
      <c r="G236" s="476" t="s">
        <v>21</v>
      </c>
      <c r="H236" s="476" t="s">
        <v>366</v>
      </c>
      <c r="I236" s="476" t="s">
        <v>324</v>
      </c>
      <c r="J236" s="517"/>
      <c r="K236" s="517"/>
      <c r="L236" s="515"/>
      <c r="M236" s="515"/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f t="shared" si="129"/>
        <v>0</v>
      </c>
      <c r="V236" s="187" t="s">
        <v>50</v>
      </c>
      <c r="W236" s="93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8"/>
    </row>
    <row r="237" spans="1:48" ht="19.5" customHeight="1">
      <c r="A237" s="526"/>
      <c r="B237" s="474"/>
      <c r="C237" s="475"/>
      <c r="D237" s="474"/>
      <c r="E237" s="476"/>
      <c r="F237" s="476"/>
      <c r="G237" s="476"/>
      <c r="H237" s="476"/>
      <c r="I237" s="476"/>
      <c r="J237" s="517"/>
      <c r="K237" s="517"/>
      <c r="L237" s="515"/>
      <c r="M237" s="515"/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f t="shared" si="129"/>
        <v>0</v>
      </c>
      <c r="V237" s="7" t="s">
        <v>51</v>
      </c>
      <c r="W237" s="93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8"/>
    </row>
    <row r="238" spans="1:48" ht="18" customHeight="1">
      <c r="A238" s="526"/>
      <c r="B238" s="474"/>
      <c r="C238" s="475"/>
      <c r="D238" s="474"/>
      <c r="E238" s="476"/>
      <c r="F238" s="476"/>
      <c r="G238" s="476"/>
      <c r="H238" s="476"/>
      <c r="I238" s="476"/>
      <c r="J238" s="517"/>
      <c r="K238" s="517"/>
      <c r="L238" s="515"/>
      <c r="M238" s="515"/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si="129"/>
        <v>0</v>
      </c>
      <c r="V238" s="7" t="s">
        <v>52</v>
      </c>
      <c r="W238" s="93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8"/>
    </row>
    <row r="239" spans="1:48" ht="17.25" customHeight="1">
      <c r="A239" s="526"/>
      <c r="B239" s="474"/>
      <c r="C239" s="475"/>
      <c r="D239" s="474"/>
      <c r="E239" s="476"/>
      <c r="F239" s="476"/>
      <c r="G239" s="476"/>
      <c r="H239" s="476"/>
      <c r="I239" s="476"/>
      <c r="J239" s="517"/>
      <c r="K239" s="517"/>
      <c r="L239" s="515"/>
      <c r="M239" s="515"/>
      <c r="N239" s="151">
        <f t="shared" ref="N239:T239" si="130">SUM(N234:N238)</f>
        <v>0</v>
      </c>
      <c r="O239" s="151">
        <f t="shared" si="130"/>
        <v>0</v>
      </c>
      <c r="P239" s="151">
        <f t="shared" si="130"/>
        <v>0</v>
      </c>
      <c r="Q239" s="151">
        <f t="shared" si="130"/>
        <v>0</v>
      </c>
      <c r="R239" s="151">
        <f t="shared" si="130"/>
        <v>31.716370000000001</v>
      </c>
      <c r="S239" s="151">
        <f t="shared" si="130"/>
        <v>0</v>
      </c>
      <c r="T239" s="151">
        <f t="shared" si="130"/>
        <v>0</v>
      </c>
      <c r="U239" s="152">
        <f t="shared" si="129"/>
        <v>31.716370000000001</v>
      </c>
      <c r="V239" s="152" t="s">
        <v>11</v>
      </c>
      <c r="W239" s="364">
        <f t="shared" ref="W239:AU239" si="131">SUM(W234:W238)</f>
        <v>31716</v>
      </c>
      <c r="X239" s="151">
        <f t="shared" si="131"/>
        <v>0</v>
      </c>
      <c r="Y239" s="151">
        <f t="shared" si="131"/>
        <v>0</v>
      </c>
      <c r="Z239" s="151">
        <f t="shared" si="131"/>
        <v>0</v>
      </c>
      <c r="AA239" s="151">
        <f t="shared" si="131"/>
        <v>0</v>
      </c>
      <c r="AB239" s="151">
        <f t="shared" si="131"/>
        <v>0</v>
      </c>
      <c r="AC239" s="151">
        <f t="shared" si="131"/>
        <v>0</v>
      </c>
      <c r="AD239" s="151">
        <f t="shared" si="131"/>
        <v>0</v>
      </c>
      <c r="AE239" s="151">
        <f t="shared" si="131"/>
        <v>0</v>
      </c>
      <c r="AF239" s="151">
        <f t="shared" si="131"/>
        <v>0</v>
      </c>
      <c r="AG239" s="151">
        <f t="shared" si="131"/>
        <v>0</v>
      </c>
      <c r="AH239" s="151">
        <f t="shared" si="131"/>
        <v>0</v>
      </c>
      <c r="AI239" s="151">
        <f t="shared" si="131"/>
        <v>0</v>
      </c>
      <c r="AJ239" s="151">
        <f t="shared" si="131"/>
        <v>0</v>
      </c>
      <c r="AK239" s="151">
        <f t="shared" si="131"/>
        <v>0</v>
      </c>
      <c r="AL239" s="151">
        <f t="shared" si="131"/>
        <v>0</v>
      </c>
      <c r="AM239" s="151">
        <f t="shared" si="131"/>
        <v>0</v>
      </c>
      <c r="AN239" s="151">
        <f t="shared" si="131"/>
        <v>0</v>
      </c>
      <c r="AO239" s="151">
        <f t="shared" si="131"/>
        <v>0</v>
      </c>
      <c r="AP239" s="151">
        <f t="shared" si="131"/>
        <v>0</v>
      </c>
      <c r="AQ239" s="151">
        <f t="shared" si="131"/>
        <v>0</v>
      </c>
      <c r="AR239" s="151">
        <f t="shared" si="131"/>
        <v>0</v>
      </c>
      <c r="AS239" s="151">
        <f t="shared" si="131"/>
        <v>0</v>
      </c>
      <c r="AT239" s="151">
        <f t="shared" si="131"/>
        <v>0</v>
      </c>
      <c r="AU239" s="151">
        <f t="shared" si="131"/>
        <v>0</v>
      </c>
      <c r="AV239" s="160"/>
    </row>
    <row r="240" spans="1:48" ht="19.5" customHeight="1">
      <c r="A240" s="526"/>
      <c r="B240" s="474" t="s">
        <v>236</v>
      </c>
      <c r="C240" s="475" t="s">
        <v>96</v>
      </c>
      <c r="D240" s="474" t="s">
        <v>264</v>
      </c>
      <c r="E240" s="476" t="s">
        <v>136</v>
      </c>
      <c r="F240" s="6" t="s">
        <v>18</v>
      </c>
      <c r="G240" s="6" t="s">
        <v>20</v>
      </c>
      <c r="H240" s="6" t="s">
        <v>297</v>
      </c>
      <c r="I240" s="6" t="s">
        <v>297</v>
      </c>
      <c r="J240" s="517">
        <v>2023</v>
      </c>
      <c r="K240" s="517">
        <v>2025</v>
      </c>
      <c r="L240" s="515">
        <v>43.993279999999999</v>
      </c>
      <c r="M240" s="515">
        <f>Q246+R246+S246+T246</f>
        <v>43.993279999999999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129"/>
        <v>0</v>
      </c>
      <c r="V240" s="7" t="s">
        <v>3</v>
      </c>
      <c r="W240" s="93">
        <v>0</v>
      </c>
      <c r="X240" s="5">
        <f>X241</f>
        <v>3</v>
      </c>
      <c r="Y240" s="5">
        <f t="shared" ref="Y240:AR240" si="132">Y241</f>
        <v>0</v>
      </c>
      <c r="Z240" s="5">
        <f t="shared" si="132"/>
        <v>0</v>
      </c>
      <c r="AA240" s="5">
        <f t="shared" si="132"/>
        <v>3</v>
      </c>
      <c r="AB240" s="5">
        <f t="shared" si="132"/>
        <v>3</v>
      </c>
      <c r="AC240" s="5">
        <f t="shared" si="132"/>
        <v>0</v>
      </c>
      <c r="AD240" s="5">
        <f t="shared" si="132"/>
        <v>0</v>
      </c>
      <c r="AE240" s="5">
        <f t="shared" si="132"/>
        <v>0</v>
      </c>
      <c r="AF240" s="5">
        <f t="shared" si="132"/>
        <v>0</v>
      </c>
      <c r="AG240" s="5">
        <f t="shared" si="132"/>
        <v>3</v>
      </c>
      <c r="AH240" s="5">
        <f t="shared" si="132"/>
        <v>0</v>
      </c>
      <c r="AI240" s="5">
        <f t="shared" si="132"/>
        <v>3</v>
      </c>
      <c r="AJ240" s="5">
        <f t="shared" si="132"/>
        <v>0</v>
      </c>
      <c r="AK240" s="5">
        <f t="shared" si="132"/>
        <v>0</v>
      </c>
      <c r="AL240" s="5">
        <f t="shared" si="132"/>
        <v>0</v>
      </c>
      <c r="AM240" s="5">
        <f t="shared" si="132"/>
        <v>0</v>
      </c>
      <c r="AN240" s="5">
        <f t="shared" si="132"/>
        <v>0</v>
      </c>
      <c r="AO240" s="5">
        <f t="shared" si="132"/>
        <v>0</v>
      </c>
      <c r="AP240" s="5">
        <f t="shared" si="132"/>
        <v>0</v>
      </c>
      <c r="AQ240" s="5">
        <f t="shared" si="132"/>
        <v>0</v>
      </c>
      <c r="AR240" s="5">
        <f t="shared" si="132"/>
        <v>0</v>
      </c>
      <c r="AS240" s="5">
        <v>0</v>
      </c>
      <c r="AT240" s="5">
        <v>0</v>
      </c>
      <c r="AU240" s="5">
        <v>0</v>
      </c>
      <c r="AV240" s="8"/>
    </row>
    <row r="241" spans="1:48" s="275" customFormat="1" ht="33" customHeight="1">
      <c r="A241" s="526"/>
      <c r="B241" s="474"/>
      <c r="C241" s="475"/>
      <c r="D241" s="474"/>
      <c r="E241" s="476"/>
      <c r="F241" s="272"/>
      <c r="G241" s="272"/>
      <c r="H241" s="272"/>
      <c r="I241" s="272"/>
      <c r="J241" s="517"/>
      <c r="K241" s="517"/>
      <c r="L241" s="515"/>
      <c r="M241" s="515"/>
      <c r="N241" s="273"/>
      <c r="O241" s="273"/>
      <c r="P241" s="273"/>
      <c r="Q241" s="273"/>
      <c r="R241" s="273"/>
      <c r="S241" s="273"/>
      <c r="T241" s="273"/>
      <c r="U241" s="273"/>
      <c r="V241" s="279" t="s">
        <v>1062</v>
      </c>
      <c r="W241" s="274"/>
      <c r="X241" s="273">
        <f>AB241</f>
        <v>3</v>
      </c>
      <c r="Y241" s="273"/>
      <c r="Z241" s="273"/>
      <c r="AA241" s="273">
        <f>AB241</f>
        <v>3</v>
      </c>
      <c r="AB241" s="273">
        <v>3</v>
      </c>
      <c r="AC241" s="273"/>
      <c r="AD241" s="273"/>
      <c r="AE241" s="273"/>
      <c r="AF241" s="273"/>
      <c r="AG241" s="273">
        <f>AI241</f>
        <v>3</v>
      </c>
      <c r="AH241" s="273"/>
      <c r="AI241" s="273">
        <v>3</v>
      </c>
      <c r="AJ241" s="273"/>
      <c r="AK241" s="273"/>
      <c r="AL241" s="273"/>
      <c r="AM241" s="273"/>
      <c r="AN241" s="273"/>
      <c r="AO241" s="273"/>
      <c r="AP241" s="273"/>
      <c r="AQ241" s="273"/>
      <c r="AR241" s="273"/>
      <c r="AS241" s="273"/>
      <c r="AT241" s="273"/>
      <c r="AU241" s="273"/>
      <c r="AV241" s="347"/>
    </row>
    <row r="242" spans="1:48" ht="19.5" customHeight="1">
      <c r="A242" s="526"/>
      <c r="B242" s="474"/>
      <c r="C242" s="475"/>
      <c r="D242" s="474"/>
      <c r="E242" s="476"/>
      <c r="F242" s="6" t="s">
        <v>19</v>
      </c>
      <c r="G242" s="6" t="s">
        <v>22</v>
      </c>
      <c r="H242" s="6" t="s">
        <v>297</v>
      </c>
      <c r="I242" s="6" t="s">
        <v>297</v>
      </c>
      <c r="J242" s="517"/>
      <c r="K242" s="517"/>
      <c r="L242" s="515"/>
      <c r="M242" s="515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129"/>
        <v>0</v>
      </c>
      <c r="V242" s="5" t="s">
        <v>8</v>
      </c>
      <c r="W242" s="93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8"/>
    </row>
    <row r="243" spans="1:48" ht="19.5" customHeight="1">
      <c r="A243" s="526"/>
      <c r="B243" s="474"/>
      <c r="C243" s="475"/>
      <c r="D243" s="474"/>
      <c r="E243" s="476"/>
      <c r="F243" s="476" t="s">
        <v>39</v>
      </c>
      <c r="G243" s="476" t="s">
        <v>21</v>
      </c>
      <c r="H243" s="476" t="s">
        <v>366</v>
      </c>
      <c r="I243" s="476" t="s">
        <v>324</v>
      </c>
      <c r="J243" s="517"/>
      <c r="K243" s="517"/>
      <c r="L243" s="515"/>
      <c r="M243" s="515"/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f t="shared" si="129"/>
        <v>0</v>
      </c>
      <c r="V243" s="187" t="s">
        <v>50</v>
      </c>
      <c r="W243" s="93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8"/>
    </row>
    <row r="244" spans="1:48" ht="19.5" customHeight="1">
      <c r="A244" s="526"/>
      <c r="B244" s="474"/>
      <c r="C244" s="475"/>
      <c r="D244" s="474"/>
      <c r="E244" s="476"/>
      <c r="F244" s="476"/>
      <c r="G244" s="476"/>
      <c r="H244" s="476"/>
      <c r="I244" s="476"/>
      <c r="J244" s="517"/>
      <c r="K244" s="517"/>
      <c r="L244" s="515"/>
      <c r="M244" s="515"/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129"/>
        <v>0</v>
      </c>
      <c r="V244" s="7" t="s">
        <v>51</v>
      </c>
      <c r="W244" s="93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</v>
      </c>
      <c r="AT244" s="5">
        <v>0</v>
      </c>
      <c r="AU244" s="5">
        <v>0</v>
      </c>
      <c r="AV244" s="8"/>
    </row>
    <row r="245" spans="1:48" ht="18" customHeight="1">
      <c r="A245" s="526"/>
      <c r="B245" s="474"/>
      <c r="C245" s="475"/>
      <c r="D245" s="474"/>
      <c r="E245" s="476"/>
      <c r="F245" s="476"/>
      <c r="G245" s="476"/>
      <c r="H245" s="476"/>
      <c r="I245" s="476"/>
      <c r="J245" s="517"/>
      <c r="K245" s="517"/>
      <c r="L245" s="515"/>
      <c r="M245" s="515"/>
      <c r="N245" s="5">
        <v>0</v>
      </c>
      <c r="O245" s="5">
        <v>0</v>
      </c>
      <c r="P245" s="5">
        <v>0</v>
      </c>
      <c r="Q245" s="5">
        <v>0</v>
      </c>
      <c r="R245" s="5">
        <v>3.6932800000000001</v>
      </c>
      <c r="S245" s="5">
        <v>40.299999999999997</v>
      </c>
      <c r="T245" s="5">
        <v>0</v>
      </c>
      <c r="U245" s="5">
        <f t="shared" si="129"/>
        <v>43.993279999999999</v>
      </c>
      <c r="V245" s="7" t="s">
        <v>52</v>
      </c>
      <c r="W245" s="93">
        <v>3693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8"/>
    </row>
    <row r="246" spans="1:48" ht="17.25" customHeight="1">
      <c r="A246" s="527"/>
      <c r="B246" s="474"/>
      <c r="C246" s="475"/>
      <c r="D246" s="474"/>
      <c r="E246" s="476"/>
      <c r="F246" s="476"/>
      <c r="G246" s="476"/>
      <c r="H246" s="476"/>
      <c r="I246" s="476"/>
      <c r="J246" s="517"/>
      <c r="K246" s="517"/>
      <c r="L246" s="515"/>
      <c r="M246" s="515"/>
      <c r="N246" s="151">
        <f t="shared" ref="N246:T246" si="133">SUM(N240:N245)</f>
        <v>0</v>
      </c>
      <c r="O246" s="151">
        <f t="shared" si="133"/>
        <v>0</v>
      </c>
      <c r="P246" s="151">
        <f t="shared" si="133"/>
        <v>0</v>
      </c>
      <c r="Q246" s="151">
        <f t="shared" si="133"/>
        <v>0</v>
      </c>
      <c r="R246" s="151">
        <f t="shared" si="133"/>
        <v>3.6932800000000001</v>
      </c>
      <c r="S246" s="151">
        <f t="shared" si="133"/>
        <v>40.299999999999997</v>
      </c>
      <c r="T246" s="151">
        <f t="shared" si="133"/>
        <v>0</v>
      </c>
      <c r="U246" s="152">
        <f t="shared" si="129"/>
        <v>43.993279999999999</v>
      </c>
      <c r="V246" s="152" t="s">
        <v>11</v>
      </c>
      <c r="W246" s="364">
        <f t="shared" ref="W246" si="134">SUM(W240:W245)</f>
        <v>3693</v>
      </c>
      <c r="X246" s="151">
        <f>X245+X240</f>
        <v>3</v>
      </c>
      <c r="Y246" s="151">
        <f t="shared" ref="Y246:AU246" si="135">Y245+Y240</f>
        <v>0</v>
      </c>
      <c r="Z246" s="151">
        <f t="shared" si="135"/>
        <v>0</v>
      </c>
      <c r="AA246" s="151">
        <f t="shared" si="135"/>
        <v>3</v>
      </c>
      <c r="AB246" s="151">
        <f t="shared" si="135"/>
        <v>3</v>
      </c>
      <c r="AC246" s="151">
        <f t="shared" si="135"/>
        <v>0</v>
      </c>
      <c r="AD246" s="151">
        <f t="shared" si="135"/>
        <v>0</v>
      </c>
      <c r="AE246" s="151">
        <f t="shared" si="135"/>
        <v>0</v>
      </c>
      <c r="AF246" s="151">
        <f t="shared" si="135"/>
        <v>0</v>
      </c>
      <c r="AG246" s="151">
        <f t="shared" si="135"/>
        <v>3</v>
      </c>
      <c r="AH246" s="151">
        <f t="shared" si="135"/>
        <v>0</v>
      </c>
      <c r="AI246" s="151">
        <f t="shared" si="135"/>
        <v>3</v>
      </c>
      <c r="AJ246" s="151">
        <f t="shared" si="135"/>
        <v>0</v>
      </c>
      <c r="AK246" s="151">
        <f t="shared" si="135"/>
        <v>0</v>
      </c>
      <c r="AL246" s="151">
        <f t="shared" si="135"/>
        <v>0</v>
      </c>
      <c r="AM246" s="151">
        <f t="shared" si="135"/>
        <v>0</v>
      </c>
      <c r="AN246" s="151">
        <f t="shared" si="135"/>
        <v>0</v>
      </c>
      <c r="AO246" s="151">
        <f t="shared" si="135"/>
        <v>0</v>
      </c>
      <c r="AP246" s="151">
        <f t="shared" si="135"/>
        <v>0</v>
      </c>
      <c r="AQ246" s="151">
        <f t="shared" si="135"/>
        <v>0</v>
      </c>
      <c r="AR246" s="151">
        <f t="shared" si="135"/>
        <v>0</v>
      </c>
      <c r="AS246" s="151">
        <f t="shared" si="135"/>
        <v>0</v>
      </c>
      <c r="AT246" s="151">
        <f t="shared" si="135"/>
        <v>0</v>
      </c>
      <c r="AU246" s="151">
        <f t="shared" si="135"/>
        <v>0</v>
      </c>
      <c r="AV246" s="160"/>
    </row>
    <row r="247" spans="1:48" ht="15.75" customHeight="1">
      <c r="A247" s="467" t="s">
        <v>167</v>
      </c>
      <c r="B247" s="468"/>
      <c r="C247" s="468"/>
      <c r="D247" s="468"/>
      <c r="E247" s="468"/>
      <c r="F247" s="468"/>
      <c r="G247" s="468"/>
      <c r="H247" s="468"/>
      <c r="I247" s="468"/>
      <c r="J247" s="468"/>
      <c r="K247" s="468"/>
      <c r="L247" s="468"/>
      <c r="M247" s="468"/>
      <c r="N247" s="468"/>
      <c r="O247" s="468"/>
      <c r="P247" s="468"/>
      <c r="Q247" s="468"/>
      <c r="R247" s="468"/>
      <c r="S247" s="468"/>
      <c r="T247" s="468"/>
      <c r="U247" s="468"/>
      <c r="V247" s="468"/>
      <c r="W247" s="675"/>
      <c r="X247" s="675"/>
      <c r="Y247" s="675"/>
      <c r="Z247" s="675"/>
      <c r="AA247" s="675"/>
      <c r="AB247" s="675"/>
      <c r="AC247" s="675"/>
      <c r="AD247" s="675"/>
      <c r="AE247" s="675"/>
      <c r="AF247" s="675"/>
      <c r="AG247" s="675"/>
      <c r="AH247" s="675"/>
      <c r="AI247" s="675"/>
      <c r="AJ247" s="675"/>
      <c r="AK247" s="675"/>
      <c r="AL247" s="675"/>
      <c r="AM247" s="675"/>
      <c r="AN247" s="675"/>
      <c r="AO247" s="675"/>
      <c r="AP247" s="675"/>
      <c r="AQ247" s="675"/>
      <c r="AR247" s="675"/>
      <c r="AS247" s="675"/>
      <c r="AT247" s="675"/>
      <c r="AU247" s="675"/>
      <c r="AV247" s="676"/>
    </row>
    <row r="248" spans="1:48" ht="19.5" customHeight="1">
      <c r="A248" s="525"/>
      <c r="B248" s="474" t="s">
        <v>237</v>
      </c>
      <c r="C248" s="475" t="s">
        <v>97</v>
      </c>
      <c r="D248" s="474" t="s">
        <v>264</v>
      </c>
      <c r="E248" s="476" t="s">
        <v>137</v>
      </c>
      <c r="F248" s="6" t="s">
        <v>18</v>
      </c>
      <c r="G248" s="6" t="s">
        <v>20</v>
      </c>
      <c r="H248" s="6" t="s">
        <v>297</v>
      </c>
      <c r="I248" s="6" t="s">
        <v>297</v>
      </c>
      <c r="J248" s="517">
        <v>2023</v>
      </c>
      <c r="K248" s="517">
        <v>2024</v>
      </c>
      <c r="L248" s="515">
        <v>1.6612899999999999</v>
      </c>
      <c r="M248" s="515">
        <f>Q253+R253+S253+T253</f>
        <v>1.6613000000000002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ref="U248:U253" si="136">SUM(N248:T248)</f>
        <v>0</v>
      </c>
      <c r="V248" s="7" t="s">
        <v>3</v>
      </c>
      <c r="W248" s="93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8"/>
    </row>
    <row r="249" spans="1:48" ht="19.5" customHeight="1">
      <c r="A249" s="526"/>
      <c r="B249" s="474"/>
      <c r="C249" s="475"/>
      <c r="D249" s="474"/>
      <c r="E249" s="476"/>
      <c r="F249" s="6" t="s">
        <v>19</v>
      </c>
      <c r="G249" s="6" t="s">
        <v>22</v>
      </c>
      <c r="H249" s="6" t="s">
        <v>297</v>
      </c>
      <c r="I249" s="6" t="s">
        <v>297</v>
      </c>
      <c r="J249" s="517"/>
      <c r="K249" s="517"/>
      <c r="L249" s="515"/>
      <c r="M249" s="515"/>
      <c r="N249" s="5">
        <v>0</v>
      </c>
      <c r="O249" s="5">
        <v>0</v>
      </c>
      <c r="P249" s="5">
        <v>0</v>
      </c>
      <c r="Q249" s="5">
        <v>0</v>
      </c>
      <c r="R249" s="5">
        <v>0.65</v>
      </c>
      <c r="S249" s="5">
        <v>0.50565000000000004</v>
      </c>
      <c r="T249" s="5">
        <v>0.50565000000000004</v>
      </c>
      <c r="U249" s="5">
        <f t="shared" si="136"/>
        <v>1.6613000000000002</v>
      </c>
      <c r="V249" s="5" t="s">
        <v>8</v>
      </c>
      <c r="W249" s="93">
        <v>650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8"/>
    </row>
    <row r="250" spans="1:48" ht="19.5" customHeight="1">
      <c r="A250" s="526"/>
      <c r="B250" s="474"/>
      <c r="C250" s="475"/>
      <c r="D250" s="474"/>
      <c r="E250" s="476"/>
      <c r="F250" s="476" t="s">
        <v>39</v>
      </c>
      <c r="G250" s="476" t="s">
        <v>385</v>
      </c>
      <c r="H250" s="476" t="s">
        <v>386</v>
      </c>
      <c r="I250" s="476" t="s">
        <v>387</v>
      </c>
      <c r="J250" s="517"/>
      <c r="K250" s="517"/>
      <c r="L250" s="515"/>
      <c r="M250" s="515"/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f t="shared" si="136"/>
        <v>0</v>
      </c>
      <c r="V250" s="187" t="s">
        <v>50</v>
      </c>
      <c r="W250" s="93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8"/>
    </row>
    <row r="251" spans="1:48" ht="19.5" customHeight="1">
      <c r="A251" s="526"/>
      <c r="B251" s="474"/>
      <c r="C251" s="475"/>
      <c r="D251" s="474"/>
      <c r="E251" s="476"/>
      <c r="F251" s="476"/>
      <c r="G251" s="476"/>
      <c r="H251" s="476"/>
      <c r="I251" s="476"/>
      <c r="J251" s="517"/>
      <c r="K251" s="517"/>
      <c r="L251" s="515"/>
      <c r="M251" s="515"/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f t="shared" si="136"/>
        <v>0</v>
      </c>
      <c r="V251" s="7" t="s">
        <v>51</v>
      </c>
      <c r="W251" s="93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8"/>
    </row>
    <row r="252" spans="1:48" ht="18" customHeight="1">
      <c r="A252" s="526"/>
      <c r="B252" s="474"/>
      <c r="C252" s="475"/>
      <c r="D252" s="474"/>
      <c r="E252" s="476"/>
      <c r="F252" s="476"/>
      <c r="G252" s="476"/>
      <c r="H252" s="476"/>
      <c r="I252" s="476"/>
      <c r="J252" s="517"/>
      <c r="K252" s="517"/>
      <c r="L252" s="515"/>
      <c r="M252" s="515"/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si="136"/>
        <v>0</v>
      </c>
      <c r="V252" s="7" t="s">
        <v>52</v>
      </c>
      <c r="W252" s="93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8"/>
    </row>
    <row r="253" spans="1:48" ht="17.25" customHeight="1">
      <c r="A253" s="527"/>
      <c r="B253" s="535"/>
      <c r="C253" s="475"/>
      <c r="D253" s="535"/>
      <c r="E253" s="538"/>
      <c r="F253" s="538"/>
      <c r="G253" s="538"/>
      <c r="H253" s="538"/>
      <c r="I253" s="538"/>
      <c r="J253" s="532"/>
      <c r="K253" s="532"/>
      <c r="L253" s="541"/>
      <c r="M253" s="541"/>
      <c r="N253" s="151">
        <f t="shared" ref="N253:T253" si="137">SUM(N248:N252)</f>
        <v>0</v>
      </c>
      <c r="O253" s="151">
        <f t="shared" si="137"/>
        <v>0</v>
      </c>
      <c r="P253" s="151">
        <f t="shared" si="137"/>
        <v>0</v>
      </c>
      <c r="Q253" s="151">
        <f t="shared" si="137"/>
        <v>0</v>
      </c>
      <c r="R253" s="151">
        <f t="shared" si="137"/>
        <v>0.65</v>
      </c>
      <c r="S253" s="151">
        <f t="shared" si="137"/>
        <v>0.50565000000000004</v>
      </c>
      <c r="T253" s="151">
        <f t="shared" si="137"/>
        <v>0.50565000000000004</v>
      </c>
      <c r="U253" s="152">
        <f t="shared" si="136"/>
        <v>1.6613000000000002</v>
      </c>
      <c r="V253" s="152" t="s">
        <v>11</v>
      </c>
      <c r="W253" s="364">
        <f t="shared" ref="W253:AU253" si="138">SUM(W248:W252)</f>
        <v>650</v>
      </c>
      <c r="X253" s="151">
        <f t="shared" si="138"/>
        <v>0</v>
      </c>
      <c r="Y253" s="151">
        <f t="shared" si="138"/>
        <v>0</v>
      </c>
      <c r="Z253" s="151">
        <f t="shared" si="138"/>
        <v>0</v>
      </c>
      <c r="AA253" s="151">
        <f t="shared" si="138"/>
        <v>0</v>
      </c>
      <c r="AB253" s="151">
        <f t="shared" si="138"/>
        <v>0</v>
      </c>
      <c r="AC253" s="151">
        <f t="shared" si="138"/>
        <v>0</v>
      </c>
      <c r="AD253" s="151">
        <f t="shared" si="138"/>
        <v>0</v>
      </c>
      <c r="AE253" s="151">
        <f t="shared" si="138"/>
        <v>0</v>
      </c>
      <c r="AF253" s="151">
        <f t="shared" si="138"/>
        <v>0</v>
      </c>
      <c r="AG253" s="151">
        <f t="shared" si="138"/>
        <v>0</v>
      </c>
      <c r="AH253" s="151">
        <f t="shared" si="138"/>
        <v>0</v>
      </c>
      <c r="AI253" s="151">
        <f t="shared" si="138"/>
        <v>0</v>
      </c>
      <c r="AJ253" s="151">
        <f t="shared" si="138"/>
        <v>0</v>
      </c>
      <c r="AK253" s="151">
        <f t="shared" si="138"/>
        <v>0</v>
      </c>
      <c r="AL253" s="151">
        <f t="shared" si="138"/>
        <v>0</v>
      </c>
      <c r="AM253" s="151">
        <f t="shared" si="138"/>
        <v>0</v>
      </c>
      <c r="AN253" s="151">
        <f t="shared" si="138"/>
        <v>0</v>
      </c>
      <c r="AO253" s="151">
        <f t="shared" si="138"/>
        <v>0</v>
      </c>
      <c r="AP253" s="151">
        <f t="shared" si="138"/>
        <v>0</v>
      </c>
      <c r="AQ253" s="151">
        <f t="shared" si="138"/>
        <v>0</v>
      </c>
      <c r="AR253" s="151">
        <f t="shared" si="138"/>
        <v>0</v>
      </c>
      <c r="AS253" s="151">
        <f t="shared" si="138"/>
        <v>0</v>
      </c>
      <c r="AT253" s="151">
        <f t="shared" si="138"/>
        <v>0</v>
      </c>
      <c r="AU253" s="151">
        <f t="shared" si="138"/>
        <v>0</v>
      </c>
      <c r="AV253" s="160"/>
    </row>
    <row r="254" spans="1:48" ht="17.25" customHeight="1">
      <c r="A254" s="542" t="s">
        <v>44</v>
      </c>
      <c r="B254" s="543"/>
      <c r="C254" s="543"/>
      <c r="D254" s="543"/>
      <c r="E254" s="543"/>
      <c r="F254" s="11"/>
      <c r="G254" s="11"/>
      <c r="H254" s="11"/>
      <c r="I254" s="11"/>
      <c r="J254" s="11"/>
      <c r="K254" s="11"/>
      <c r="L254" s="8"/>
      <c r="M254" s="8"/>
      <c r="N254" s="20"/>
      <c r="O254" s="20"/>
      <c r="P254" s="20"/>
      <c r="Q254" s="20"/>
      <c r="R254" s="20"/>
      <c r="S254" s="20"/>
      <c r="T254" s="20"/>
      <c r="U254" s="20"/>
      <c r="V254" s="12"/>
      <c r="W254" s="365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</row>
    <row r="255" spans="1:48" ht="17.25" customHeight="1">
      <c r="A255" s="542"/>
      <c r="B255" s="543"/>
      <c r="C255" s="543"/>
      <c r="D255" s="543"/>
      <c r="E255" s="543"/>
      <c r="F255" s="11"/>
      <c r="G255" s="11"/>
      <c r="H255" s="11"/>
      <c r="I255" s="11"/>
      <c r="J255" s="11"/>
      <c r="K255" s="11"/>
      <c r="L255" s="8"/>
      <c r="M255" s="8"/>
      <c r="N255" s="9">
        <f t="shared" ref="N255:T255" si="139">N15+N21+N28+N34+N41+N48+N60+N67+N77+N83+N90+N96+N103+N109+N115+N121+N127+N133+N140+N146+N154+N161+N167+N173+N180+N186+N196+N203+N209+N215+N221+N227+N234+N240+N248</f>
        <v>0</v>
      </c>
      <c r="O255" s="9">
        <f t="shared" si="139"/>
        <v>0</v>
      </c>
      <c r="P255" s="9">
        <f t="shared" si="139"/>
        <v>7.1999999999999998E-3</v>
      </c>
      <c r="Q255" s="9">
        <f t="shared" si="139"/>
        <v>1.0231399999999999</v>
      </c>
      <c r="R255" s="9">
        <f t="shared" si="139"/>
        <v>12.052390000000001</v>
      </c>
      <c r="S255" s="9">
        <f t="shared" si="139"/>
        <v>3.7270799999999999</v>
      </c>
      <c r="T255" s="9">
        <f t="shared" si="139"/>
        <v>3.72648</v>
      </c>
      <c r="U255" s="9">
        <f t="shared" ref="U255:U261" si="140">SUM(N255:T255)</f>
        <v>20.536290000000001</v>
      </c>
      <c r="V255" s="13" t="s">
        <v>3</v>
      </c>
      <c r="W255" s="93">
        <f t="shared" ref="W255:AU255" si="141">W15+W21+W28+W34+W41+W48+W60+W67+W77+W83+W90+W96+W103+W109+W115+W121+W127+W133+W140+W146+W154+W161+W167+W173+W180+W186+W196+W203+W209+W215+W221+W227+W234+W240+W248</f>
        <v>12053.5</v>
      </c>
      <c r="X255" s="9">
        <f t="shared" si="141"/>
        <v>3</v>
      </c>
      <c r="Y255" s="9">
        <f t="shared" si="141"/>
        <v>2271.3240000000001</v>
      </c>
      <c r="Z255" s="9">
        <f t="shared" si="141"/>
        <v>0</v>
      </c>
      <c r="AA255" s="9">
        <f t="shared" si="141"/>
        <v>3</v>
      </c>
      <c r="AB255" s="9">
        <f t="shared" si="141"/>
        <v>3</v>
      </c>
      <c r="AC255" s="9">
        <f t="shared" si="141"/>
        <v>0</v>
      </c>
      <c r="AD255" s="9">
        <f t="shared" si="141"/>
        <v>0</v>
      </c>
      <c r="AE255" s="9">
        <f t="shared" si="141"/>
        <v>0</v>
      </c>
      <c r="AF255" s="9">
        <f t="shared" si="141"/>
        <v>0</v>
      </c>
      <c r="AG255" s="9">
        <f t="shared" si="141"/>
        <v>3</v>
      </c>
      <c r="AH255" s="9">
        <f t="shared" si="141"/>
        <v>0</v>
      </c>
      <c r="AI255" s="9">
        <f t="shared" si="141"/>
        <v>3</v>
      </c>
      <c r="AJ255" s="9">
        <f t="shared" si="141"/>
        <v>0</v>
      </c>
      <c r="AK255" s="9">
        <f t="shared" si="141"/>
        <v>0</v>
      </c>
      <c r="AL255" s="9">
        <f t="shared" si="141"/>
        <v>0</v>
      </c>
      <c r="AM255" s="9">
        <f t="shared" si="141"/>
        <v>0</v>
      </c>
      <c r="AN255" s="9">
        <f t="shared" si="141"/>
        <v>0</v>
      </c>
      <c r="AO255" s="9">
        <f t="shared" si="141"/>
        <v>0</v>
      </c>
      <c r="AP255" s="9">
        <f t="shared" si="141"/>
        <v>0</v>
      </c>
      <c r="AQ255" s="9">
        <f t="shared" si="141"/>
        <v>0</v>
      </c>
      <c r="AR255" s="9">
        <f t="shared" si="141"/>
        <v>0</v>
      </c>
      <c r="AS255" s="9">
        <f t="shared" si="141"/>
        <v>0</v>
      </c>
      <c r="AT255" s="9">
        <f t="shared" si="141"/>
        <v>0</v>
      </c>
      <c r="AU255" s="9">
        <f t="shared" si="141"/>
        <v>0</v>
      </c>
      <c r="AV255" s="8"/>
    </row>
    <row r="256" spans="1:48" ht="17.25" customHeight="1">
      <c r="A256" s="542"/>
      <c r="B256" s="543"/>
      <c r="C256" s="543"/>
      <c r="D256" s="543"/>
      <c r="E256" s="543"/>
      <c r="F256" s="11"/>
      <c r="G256" s="11"/>
      <c r="H256" s="11"/>
      <c r="I256" s="11"/>
      <c r="J256" s="11"/>
      <c r="K256" s="11"/>
      <c r="L256" s="20"/>
      <c r="M256" s="20"/>
      <c r="N256" s="9">
        <f t="shared" ref="N256:T256" si="142">N16+N22+N29+N35+N42+N49+N61+N68+N78+N84+N91+N97+N104+N110+N116+N122+N128+N134+N141+N147+N155+N162+N168+N174+N181+N187+N197+N204+N210+N216+N222+N228+N235+N242+N249</f>
        <v>92.684110000000004</v>
      </c>
      <c r="O256" s="9">
        <f t="shared" si="142"/>
        <v>13.77323</v>
      </c>
      <c r="P256" s="9">
        <f t="shared" si="142"/>
        <v>12.942970000000001</v>
      </c>
      <c r="Q256" s="9">
        <f t="shared" si="142"/>
        <v>172.3159</v>
      </c>
      <c r="R256" s="9">
        <f t="shared" si="142"/>
        <v>264.16618999999997</v>
      </c>
      <c r="S256" s="9">
        <f t="shared" si="142"/>
        <v>169.20491000000001</v>
      </c>
      <c r="T256" s="9">
        <f t="shared" si="142"/>
        <v>169.10493</v>
      </c>
      <c r="U256" s="9">
        <f t="shared" si="140"/>
        <v>894.19223999999997</v>
      </c>
      <c r="V256" s="16" t="s">
        <v>8</v>
      </c>
      <c r="W256" s="93">
        <f t="shared" ref="W256:AU256" si="143">W16+W22+W29+W35+W42+W49+W61+W68+W78+W84+W91+W97+W104+W110+W116+W122+W128+W134+W141+W147+W155+W162+W168+W174+W181+W187+W197+W204+W210+W216+W222+W228+W235+W242+W249</f>
        <v>264165</v>
      </c>
      <c r="X256" s="9">
        <f t="shared" si="143"/>
        <v>53961.99555</v>
      </c>
      <c r="Y256" s="9">
        <f t="shared" si="143"/>
        <v>52759.929810000001</v>
      </c>
      <c r="Z256" s="9">
        <f t="shared" si="143"/>
        <v>52759.929810000001</v>
      </c>
      <c r="AA256" s="9">
        <f t="shared" si="143"/>
        <v>1202.06574</v>
      </c>
      <c r="AB256" s="9">
        <f t="shared" si="143"/>
        <v>1202.06574</v>
      </c>
      <c r="AC256" s="9">
        <f t="shared" si="143"/>
        <v>0</v>
      </c>
      <c r="AD256" s="9">
        <f t="shared" si="143"/>
        <v>0</v>
      </c>
      <c r="AE256" s="9">
        <f t="shared" si="143"/>
        <v>0</v>
      </c>
      <c r="AF256" s="9">
        <f t="shared" si="143"/>
        <v>0</v>
      </c>
      <c r="AG256" s="9">
        <f t="shared" si="143"/>
        <v>2909.4083900000001</v>
      </c>
      <c r="AH256" s="9">
        <f t="shared" si="143"/>
        <v>1720.5866500000002</v>
      </c>
      <c r="AI256" s="9">
        <f t="shared" si="143"/>
        <v>1188.8217400000001</v>
      </c>
      <c r="AJ256" s="9">
        <f t="shared" si="143"/>
        <v>0</v>
      </c>
      <c r="AK256" s="9">
        <f t="shared" si="143"/>
        <v>0</v>
      </c>
      <c r="AL256" s="9">
        <f t="shared" si="143"/>
        <v>0</v>
      </c>
      <c r="AM256" s="9">
        <f t="shared" si="143"/>
        <v>0</v>
      </c>
      <c r="AN256" s="9">
        <f t="shared" si="143"/>
        <v>0</v>
      </c>
      <c r="AO256" s="9">
        <f t="shared" si="143"/>
        <v>0</v>
      </c>
      <c r="AP256" s="9">
        <f t="shared" si="143"/>
        <v>0</v>
      </c>
      <c r="AQ256" s="9">
        <f t="shared" si="143"/>
        <v>0</v>
      </c>
      <c r="AR256" s="9">
        <f t="shared" si="143"/>
        <v>0</v>
      </c>
      <c r="AS256" s="9">
        <f t="shared" si="143"/>
        <v>0</v>
      </c>
      <c r="AT256" s="9">
        <f t="shared" si="143"/>
        <v>0</v>
      </c>
      <c r="AU256" s="9">
        <f t="shared" si="143"/>
        <v>0</v>
      </c>
      <c r="AV256" s="8"/>
    </row>
    <row r="257" spans="1:48" ht="17.25" customHeight="1">
      <c r="A257" s="542"/>
      <c r="B257" s="543"/>
      <c r="C257" s="543"/>
      <c r="D257" s="543"/>
      <c r="E257" s="543"/>
      <c r="F257" s="11"/>
      <c r="G257" s="11"/>
      <c r="H257" s="11"/>
      <c r="I257" s="11"/>
      <c r="J257" s="11"/>
      <c r="K257" s="11"/>
      <c r="L257" s="20"/>
      <c r="M257" s="20"/>
      <c r="N257" s="9">
        <f t="shared" ref="N257:T259" si="144">N17+N23+N30+N36+N43+N50+N62+N69+N79+N85+N92+N98+N105+N111+N117+N123+N129+N135+N142+N148+N156+N163+N169+N176+N182+N192+N198+N205+N211+N217+N223+N229+N236+N243+N250</f>
        <v>0</v>
      </c>
      <c r="O257" s="9">
        <f t="shared" si="144"/>
        <v>0</v>
      </c>
      <c r="P257" s="9">
        <f t="shared" si="144"/>
        <v>0</v>
      </c>
      <c r="Q257" s="9">
        <f t="shared" si="144"/>
        <v>0</v>
      </c>
      <c r="R257" s="9">
        <f t="shared" si="144"/>
        <v>73.918109999999999</v>
      </c>
      <c r="S257" s="9">
        <f t="shared" si="144"/>
        <v>58.198</v>
      </c>
      <c r="T257" s="9">
        <f t="shared" si="144"/>
        <v>58.198</v>
      </c>
      <c r="U257" s="9">
        <f t="shared" si="140"/>
        <v>190.31411</v>
      </c>
      <c r="V257" s="408" t="s">
        <v>50</v>
      </c>
      <c r="W257" s="93">
        <f t="shared" ref="W257:AU257" si="145">W17+W23+W30+W36+W43+W50+W62+W69+W79+W85+W92+W98+W105+W111+W117+W123+W129+W135+W142+W148+W156+W163+W169+W176+W182+W192+W198+W205+W211+W217+W223+W229+W236+W243+W250</f>
        <v>73918</v>
      </c>
      <c r="X257" s="9">
        <f t="shared" si="145"/>
        <v>0</v>
      </c>
      <c r="Y257" s="9">
        <f t="shared" si="145"/>
        <v>0</v>
      </c>
      <c r="Z257" s="9">
        <f t="shared" si="145"/>
        <v>0</v>
      </c>
      <c r="AA257" s="9">
        <f t="shared" si="145"/>
        <v>0</v>
      </c>
      <c r="AB257" s="9">
        <f t="shared" si="145"/>
        <v>0</v>
      </c>
      <c r="AC257" s="9">
        <f t="shared" si="145"/>
        <v>0</v>
      </c>
      <c r="AD257" s="9">
        <f t="shared" si="145"/>
        <v>0</v>
      </c>
      <c r="AE257" s="9">
        <f t="shared" si="145"/>
        <v>0</v>
      </c>
      <c r="AF257" s="9">
        <f t="shared" si="145"/>
        <v>0</v>
      </c>
      <c r="AG257" s="9">
        <f t="shared" si="145"/>
        <v>0</v>
      </c>
      <c r="AH257" s="9">
        <f t="shared" si="145"/>
        <v>0</v>
      </c>
      <c r="AI257" s="9">
        <f t="shared" si="145"/>
        <v>0</v>
      </c>
      <c r="AJ257" s="9">
        <f t="shared" si="145"/>
        <v>0</v>
      </c>
      <c r="AK257" s="9">
        <f t="shared" si="145"/>
        <v>0</v>
      </c>
      <c r="AL257" s="9">
        <f t="shared" si="145"/>
        <v>0</v>
      </c>
      <c r="AM257" s="9">
        <f t="shared" si="145"/>
        <v>0</v>
      </c>
      <c r="AN257" s="9">
        <f t="shared" si="145"/>
        <v>0</v>
      </c>
      <c r="AO257" s="9">
        <f t="shared" si="145"/>
        <v>0</v>
      </c>
      <c r="AP257" s="9">
        <f t="shared" si="145"/>
        <v>0</v>
      </c>
      <c r="AQ257" s="9">
        <f t="shared" si="145"/>
        <v>0</v>
      </c>
      <c r="AR257" s="9">
        <f t="shared" si="145"/>
        <v>0</v>
      </c>
      <c r="AS257" s="9">
        <f t="shared" si="145"/>
        <v>0</v>
      </c>
      <c r="AT257" s="9">
        <f t="shared" si="145"/>
        <v>0</v>
      </c>
      <c r="AU257" s="9">
        <f t="shared" si="145"/>
        <v>0</v>
      </c>
      <c r="AV257" s="8"/>
    </row>
    <row r="258" spans="1:48" ht="17.25" customHeight="1">
      <c r="A258" s="542"/>
      <c r="B258" s="543"/>
      <c r="C258" s="543"/>
      <c r="D258" s="543"/>
      <c r="E258" s="543"/>
      <c r="F258" s="11"/>
      <c r="G258" s="11"/>
      <c r="H258" s="11"/>
      <c r="I258" s="11"/>
      <c r="J258" s="11"/>
      <c r="K258" s="11"/>
      <c r="L258" s="20"/>
      <c r="M258" s="20"/>
      <c r="N258" s="9">
        <f t="shared" si="144"/>
        <v>0</v>
      </c>
      <c r="O258" s="9">
        <f t="shared" si="144"/>
        <v>0</v>
      </c>
      <c r="P258" s="9">
        <f t="shared" si="144"/>
        <v>0</v>
      </c>
      <c r="Q258" s="9">
        <f t="shared" si="144"/>
        <v>0</v>
      </c>
      <c r="R258" s="9">
        <f t="shared" si="144"/>
        <v>0</v>
      </c>
      <c r="S258" s="9">
        <f t="shared" si="144"/>
        <v>0</v>
      </c>
      <c r="T258" s="9">
        <f t="shared" si="144"/>
        <v>0</v>
      </c>
      <c r="U258" s="9">
        <f t="shared" si="140"/>
        <v>0</v>
      </c>
      <c r="V258" s="13" t="s">
        <v>51</v>
      </c>
      <c r="W258" s="93">
        <f t="shared" ref="W258:AU258" si="146">W18+W24+W31+W37+W44+W51+W63+W70+W80+W86+W93+W99+W106+W112+W118+W124+W130+W136+W143+W149+W157+W164+W170+W177+W183+W193+W199+W206+W212+W218+W224+W230+W237+W244+W251</f>
        <v>0</v>
      </c>
      <c r="X258" s="9">
        <f t="shared" si="146"/>
        <v>0</v>
      </c>
      <c r="Y258" s="9">
        <f t="shared" si="146"/>
        <v>0</v>
      </c>
      <c r="Z258" s="9">
        <f t="shared" si="146"/>
        <v>0</v>
      </c>
      <c r="AA258" s="9">
        <f t="shared" si="146"/>
        <v>0</v>
      </c>
      <c r="AB258" s="9">
        <f t="shared" si="146"/>
        <v>0</v>
      </c>
      <c r="AC258" s="9">
        <f t="shared" si="146"/>
        <v>0</v>
      </c>
      <c r="AD258" s="9">
        <f t="shared" si="146"/>
        <v>0</v>
      </c>
      <c r="AE258" s="9">
        <f t="shared" si="146"/>
        <v>0</v>
      </c>
      <c r="AF258" s="9">
        <f t="shared" si="146"/>
        <v>0</v>
      </c>
      <c r="AG258" s="9">
        <f t="shared" si="146"/>
        <v>0</v>
      </c>
      <c r="AH258" s="9">
        <f t="shared" si="146"/>
        <v>0</v>
      </c>
      <c r="AI258" s="9">
        <f t="shared" si="146"/>
        <v>0</v>
      </c>
      <c r="AJ258" s="9">
        <f t="shared" si="146"/>
        <v>0</v>
      </c>
      <c r="AK258" s="9">
        <f t="shared" si="146"/>
        <v>0</v>
      </c>
      <c r="AL258" s="9">
        <f t="shared" si="146"/>
        <v>0</v>
      </c>
      <c r="AM258" s="9">
        <f t="shared" si="146"/>
        <v>0</v>
      </c>
      <c r="AN258" s="9">
        <f t="shared" si="146"/>
        <v>0</v>
      </c>
      <c r="AO258" s="9">
        <f t="shared" si="146"/>
        <v>0</v>
      </c>
      <c r="AP258" s="9">
        <f t="shared" si="146"/>
        <v>0</v>
      </c>
      <c r="AQ258" s="9">
        <f t="shared" si="146"/>
        <v>0</v>
      </c>
      <c r="AR258" s="9">
        <f t="shared" si="146"/>
        <v>0</v>
      </c>
      <c r="AS258" s="9">
        <f t="shared" si="146"/>
        <v>0</v>
      </c>
      <c r="AT258" s="9">
        <f t="shared" si="146"/>
        <v>0</v>
      </c>
      <c r="AU258" s="9">
        <f t="shared" si="146"/>
        <v>0</v>
      </c>
      <c r="AV258" s="8"/>
    </row>
    <row r="259" spans="1:48" ht="17.25" customHeight="1">
      <c r="A259" s="542"/>
      <c r="B259" s="543"/>
      <c r="C259" s="543"/>
      <c r="D259" s="543"/>
      <c r="E259" s="543"/>
      <c r="F259" s="11"/>
      <c r="G259" s="11"/>
      <c r="H259" s="11"/>
      <c r="I259" s="11"/>
      <c r="J259" s="11"/>
      <c r="K259" s="11"/>
      <c r="L259" s="20"/>
      <c r="M259" s="20"/>
      <c r="N259" s="9">
        <f t="shared" si="144"/>
        <v>135.50400999999999</v>
      </c>
      <c r="O259" s="9">
        <f t="shared" si="144"/>
        <v>36.499809999999997</v>
      </c>
      <c r="P259" s="9">
        <f t="shared" si="144"/>
        <v>0</v>
      </c>
      <c r="Q259" s="9">
        <f t="shared" si="144"/>
        <v>2.23428</v>
      </c>
      <c r="R259" s="9">
        <f t="shared" si="144"/>
        <v>426.80938000000003</v>
      </c>
      <c r="S259" s="9">
        <f t="shared" si="144"/>
        <v>698.72804999999994</v>
      </c>
      <c r="T259" s="9">
        <f t="shared" si="144"/>
        <v>0</v>
      </c>
      <c r="U259" s="9">
        <f t="shared" si="140"/>
        <v>1299.7755299999999</v>
      </c>
      <c r="V259" s="13" t="s">
        <v>52</v>
      </c>
      <c r="W259" s="93">
        <f t="shared" ref="W259:AU259" si="147">W19+W25+W32+W38+W45+W52+W64+W71+W81+W87+W94+W100+W107+W113+W119+W125+W131+W137+W144+W150+W158+W165+W171+W178+W184+W194+W200+W207+W213+W219+W225+W231+W238+W245+W252</f>
        <v>426810</v>
      </c>
      <c r="X259" s="9">
        <f t="shared" si="147"/>
        <v>11.55</v>
      </c>
      <c r="Y259" s="9">
        <f t="shared" si="147"/>
        <v>0</v>
      </c>
      <c r="Z259" s="9">
        <f t="shared" si="147"/>
        <v>0</v>
      </c>
      <c r="AA259" s="9">
        <f t="shared" si="147"/>
        <v>11.55</v>
      </c>
      <c r="AB259" s="9">
        <f t="shared" si="147"/>
        <v>11.55</v>
      </c>
      <c r="AC259" s="9">
        <f t="shared" si="147"/>
        <v>0</v>
      </c>
      <c r="AD259" s="9">
        <f t="shared" si="147"/>
        <v>0</v>
      </c>
      <c r="AE259" s="9">
        <f t="shared" si="147"/>
        <v>0</v>
      </c>
      <c r="AF259" s="9">
        <f t="shared" si="147"/>
        <v>0</v>
      </c>
      <c r="AG259" s="9">
        <f t="shared" si="147"/>
        <v>0</v>
      </c>
      <c r="AH259" s="9">
        <f t="shared" si="147"/>
        <v>0</v>
      </c>
      <c r="AI259" s="9">
        <f t="shared" si="147"/>
        <v>0</v>
      </c>
      <c r="AJ259" s="9">
        <f t="shared" si="147"/>
        <v>0</v>
      </c>
      <c r="AK259" s="9">
        <f t="shared" si="147"/>
        <v>0</v>
      </c>
      <c r="AL259" s="9">
        <f t="shared" si="147"/>
        <v>0</v>
      </c>
      <c r="AM259" s="9">
        <f t="shared" si="147"/>
        <v>0</v>
      </c>
      <c r="AN259" s="9">
        <f t="shared" si="147"/>
        <v>0</v>
      </c>
      <c r="AO259" s="9">
        <f t="shared" si="147"/>
        <v>0</v>
      </c>
      <c r="AP259" s="9">
        <f t="shared" si="147"/>
        <v>0</v>
      </c>
      <c r="AQ259" s="9">
        <f t="shared" si="147"/>
        <v>0</v>
      </c>
      <c r="AR259" s="9">
        <f t="shared" si="147"/>
        <v>0</v>
      </c>
      <c r="AS259" s="9">
        <f t="shared" si="147"/>
        <v>0</v>
      </c>
      <c r="AT259" s="9">
        <f t="shared" si="147"/>
        <v>0</v>
      </c>
      <c r="AU259" s="9">
        <f t="shared" si="147"/>
        <v>0</v>
      </c>
      <c r="AV259" s="8"/>
    </row>
    <row r="260" spans="1:48" ht="17.25" customHeight="1">
      <c r="A260" s="18"/>
      <c r="B260" s="19"/>
      <c r="C260" s="19"/>
      <c r="D260" s="19"/>
      <c r="E260" s="19"/>
      <c r="F260" s="11"/>
      <c r="G260" s="11"/>
      <c r="H260" s="11"/>
      <c r="I260" s="11"/>
      <c r="J260" s="11"/>
      <c r="K260" s="11"/>
      <c r="L260" s="20"/>
      <c r="M260" s="20"/>
      <c r="N260" s="9">
        <f>N159</f>
        <v>348.94119000000001</v>
      </c>
      <c r="O260" s="9">
        <f t="shared" ref="O260:T260" si="148">O159</f>
        <v>196.47309999999999</v>
      </c>
      <c r="P260" s="9">
        <f t="shared" si="148"/>
        <v>0</v>
      </c>
      <c r="Q260" s="9">
        <f t="shared" si="148"/>
        <v>0</v>
      </c>
      <c r="R260" s="9">
        <f t="shared" si="148"/>
        <v>0</v>
      </c>
      <c r="S260" s="9">
        <f t="shared" si="148"/>
        <v>0</v>
      </c>
      <c r="T260" s="9">
        <f t="shared" si="148"/>
        <v>0</v>
      </c>
      <c r="U260" s="9">
        <f t="shared" si="140"/>
        <v>545.41428999999994</v>
      </c>
      <c r="V260" s="13" t="s">
        <v>202</v>
      </c>
      <c r="W260" s="93">
        <f t="shared" ref="W260:AU260" si="149">W159</f>
        <v>0</v>
      </c>
      <c r="X260" s="9">
        <f t="shared" si="149"/>
        <v>0</v>
      </c>
      <c r="Y260" s="9">
        <f t="shared" si="149"/>
        <v>0</v>
      </c>
      <c r="Z260" s="9">
        <f t="shared" si="149"/>
        <v>0</v>
      </c>
      <c r="AA260" s="9">
        <f t="shared" si="149"/>
        <v>0</v>
      </c>
      <c r="AB260" s="9">
        <f t="shared" si="149"/>
        <v>0</v>
      </c>
      <c r="AC260" s="9">
        <f t="shared" si="149"/>
        <v>0</v>
      </c>
      <c r="AD260" s="9">
        <f t="shared" si="149"/>
        <v>0</v>
      </c>
      <c r="AE260" s="9">
        <f t="shared" si="149"/>
        <v>0</v>
      </c>
      <c r="AF260" s="9">
        <f t="shared" si="149"/>
        <v>0</v>
      </c>
      <c r="AG260" s="9">
        <f t="shared" si="149"/>
        <v>0</v>
      </c>
      <c r="AH260" s="9">
        <f t="shared" si="149"/>
        <v>0</v>
      </c>
      <c r="AI260" s="9">
        <f t="shared" si="149"/>
        <v>0</v>
      </c>
      <c r="AJ260" s="9">
        <f t="shared" si="149"/>
        <v>0</v>
      </c>
      <c r="AK260" s="9">
        <f t="shared" si="149"/>
        <v>0</v>
      </c>
      <c r="AL260" s="9">
        <f t="shared" si="149"/>
        <v>0</v>
      </c>
      <c r="AM260" s="9">
        <f t="shared" si="149"/>
        <v>0</v>
      </c>
      <c r="AN260" s="9">
        <f t="shared" si="149"/>
        <v>0</v>
      </c>
      <c r="AO260" s="9">
        <f t="shared" si="149"/>
        <v>0</v>
      </c>
      <c r="AP260" s="9">
        <f t="shared" si="149"/>
        <v>0</v>
      </c>
      <c r="AQ260" s="9">
        <f t="shared" si="149"/>
        <v>0</v>
      </c>
      <c r="AR260" s="9">
        <f t="shared" si="149"/>
        <v>0</v>
      </c>
      <c r="AS260" s="9">
        <f t="shared" si="149"/>
        <v>0</v>
      </c>
      <c r="AT260" s="9">
        <f t="shared" si="149"/>
        <v>0</v>
      </c>
      <c r="AU260" s="9">
        <f t="shared" si="149"/>
        <v>0</v>
      </c>
      <c r="AV260" s="8"/>
    </row>
    <row r="261" spans="1:48" ht="17.25" customHeight="1">
      <c r="A261" s="542"/>
      <c r="B261" s="543"/>
      <c r="C261" s="543"/>
      <c r="D261" s="543"/>
      <c r="E261" s="543"/>
      <c r="F261" s="11"/>
      <c r="G261" s="11"/>
      <c r="H261" s="11"/>
      <c r="I261" s="11"/>
      <c r="J261" s="11"/>
      <c r="K261" s="11"/>
      <c r="L261" s="9">
        <f>L15+L21+L28+L34+L41+L48+L60+L67+L77+L83+L90+L96+L103+L109+L115+L121+L127+L133+L140+L146+L154+L161+L167+L173+L180+L186+L196+L203+L209+L215+L221+L227+L234+L240+L248</f>
        <v>3635.6780200000003</v>
      </c>
      <c r="M261" s="9">
        <f>M15+M21+M28+M34+M41+M48+M60+M67+M77+M83+M90+M96+M103+M109+M115+M121+M127+M133+M140+M146+M154+M161+M167+M173+M180+M186+M196+M203+M209+M215+M221+M227+M234+M240+M248</f>
        <v>2232.0069900000008</v>
      </c>
      <c r="N261" s="151">
        <f t="shared" ref="N261:T261" si="150">N20+N26+N33+N39+N46+N53+N66+N72+N82+N88+N95+N101+N108+N114+N120+N126+N132+N138+N145+N151+N160+N166+N172+N179+N185+N195+N201+N208+N214+N220+N226+N232+N239+N246+N253</f>
        <v>577.12931000000003</v>
      </c>
      <c r="O261" s="151">
        <f t="shared" si="150"/>
        <v>246.74614</v>
      </c>
      <c r="P261" s="151">
        <f t="shared" si="150"/>
        <v>12.95017</v>
      </c>
      <c r="Q261" s="151">
        <f t="shared" si="150"/>
        <v>175.57332</v>
      </c>
      <c r="R261" s="151">
        <f t="shared" si="150"/>
        <v>776.94607000000008</v>
      </c>
      <c r="S261" s="151">
        <f t="shared" si="150"/>
        <v>929.85803999999996</v>
      </c>
      <c r="T261" s="151">
        <f t="shared" si="150"/>
        <v>231.02941000000001</v>
      </c>
      <c r="U261" s="152">
        <f t="shared" si="140"/>
        <v>2950.2324600000002</v>
      </c>
      <c r="V261" s="152" t="s">
        <v>11</v>
      </c>
      <c r="W261" s="364">
        <f t="shared" ref="W261:AU261" si="151">W20+W26+W33+W39+W46+W53+W66+W72+W82+W88+W95+W101+W108+W114+W120+W126+W132+W138+W145+W151+W160+W166+W172+W179+W185+W195+W201+W208+W214+W220+W226+W232+W239+W246+W253</f>
        <v>776946.5</v>
      </c>
      <c r="X261" s="151">
        <f t="shared" si="151"/>
        <v>53976.545550000003</v>
      </c>
      <c r="Y261" s="151">
        <f t="shared" si="151"/>
        <v>55031.253810000002</v>
      </c>
      <c r="Z261" s="151">
        <f t="shared" si="151"/>
        <v>52759.929810000001</v>
      </c>
      <c r="AA261" s="151">
        <f t="shared" si="151"/>
        <v>1216.6157400000002</v>
      </c>
      <c r="AB261" s="151">
        <f t="shared" si="151"/>
        <v>1216.6157400000002</v>
      </c>
      <c r="AC261" s="151">
        <f t="shared" si="151"/>
        <v>0</v>
      </c>
      <c r="AD261" s="151">
        <f t="shared" si="151"/>
        <v>0</v>
      </c>
      <c r="AE261" s="151">
        <f t="shared" si="151"/>
        <v>0</v>
      </c>
      <c r="AF261" s="151">
        <f t="shared" si="151"/>
        <v>0</v>
      </c>
      <c r="AG261" s="151">
        <f t="shared" si="151"/>
        <v>2912.4083900000001</v>
      </c>
      <c r="AH261" s="151">
        <f t="shared" si="151"/>
        <v>1720.5866500000002</v>
      </c>
      <c r="AI261" s="151">
        <f t="shared" si="151"/>
        <v>1191.8217400000001</v>
      </c>
      <c r="AJ261" s="151">
        <f t="shared" si="151"/>
        <v>0</v>
      </c>
      <c r="AK261" s="151">
        <f t="shared" si="151"/>
        <v>0</v>
      </c>
      <c r="AL261" s="151">
        <f t="shared" si="151"/>
        <v>0</v>
      </c>
      <c r="AM261" s="151">
        <f t="shared" si="151"/>
        <v>0</v>
      </c>
      <c r="AN261" s="151">
        <f t="shared" si="151"/>
        <v>0</v>
      </c>
      <c r="AO261" s="151">
        <f t="shared" si="151"/>
        <v>0</v>
      </c>
      <c r="AP261" s="151">
        <f t="shared" si="151"/>
        <v>0</v>
      </c>
      <c r="AQ261" s="151">
        <f t="shared" si="151"/>
        <v>0</v>
      </c>
      <c r="AR261" s="151">
        <f t="shared" si="151"/>
        <v>0</v>
      </c>
      <c r="AS261" s="151">
        <f t="shared" si="151"/>
        <v>0</v>
      </c>
      <c r="AT261" s="151">
        <f t="shared" si="151"/>
        <v>0</v>
      </c>
      <c r="AU261" s="151">
        <f t="shared" si="151"/>
        <v>0</v>
      </c>
      <c r="AV261" s="160"/>
    </row>
    <row r="262" spans="1:48" ht="15.75" customHeight="1">
      <c r="A262" s="459" t="s">
        <v>28</v>
      </c>
      <c r="B262" s="460"/>
      <c r="C262" s="460"/>
      <c r="D262" s="460"/>
      <c r="E262" s="460"/>
      <c r="F262" s="460"/>
      <c r="G262" s="460"/>
      <c r="H262" s="460"/>
      <c r="I262" s="460"/>
      <c r="J262" s="460"/>
      <c r="K262" s="460"/>
      <c r="L262" s="460"/>
      <c r="M262" s="460"/>
      <c r="N262" s="460"/>
      <c r="O262" s="460"/>
      <c r="P262" s="460"/>
      <c r="Q262" s="460"/>
      <c r="R262" s="460"/>
      <c r="S262" s="460"/>
      <c r="T262" s="460"/>
      <c r="U262" s="460"/>
      <c r="V262" s="460"/>
      <c r="W262" s="677"/>
      <c r="X262" s="677"/>
      <c r="Y262" s="677"/>
      <c r="Z262" s="677"/>
      <c r="AA262" s="677"/>
      <c r="AB262" s="677"/>
      <c r="AC262" s="677"/>
      <c r="AD262" s="677"/>
      <c r="AE262" s="677"/>
      <c r="AF262" s="677"/>
      <c r="AG262" s="677"/>
      <c r="AH262" s="677"/>
      <c r="AI262" s="677"/>
      <c r="AJ262" s="677"/>
      <c r="AK262" s="677"/>
      <c r="AL262" s="677"/>
      <c r="AM262" s="677"/>
      <c r="AN262" s="677"/>
      <c r="AO262" s="677"/>
      <c r="AP262" s="677"/>
      <c r="AQ262" s="677"/>
      <c r="AR262" s="677"/>
      <c r="AS262" s="677"/>
      <c r="AT262" s="677"/>
      <c r="AU262" s="677"/>
      <c r="AV262" s="678"/>
    </row>
    <row r="263" spans="1:48" ht="15.75" customHeight="1">
      <c r="A263" s="463" t="s">
        <v>29</v>
      </c>
      <c r="B263" s="464"/>
      <c r="C263" s="464"/>
      <c r="D263" s="464"/>
      <c r="E263" s="464"/>
      <c r="F263" s="464"/>
      <c r="G263" s="464"/>
      <c r="H263" s="464"/>
      <c r="I263" s="464"/>
      <c r="J263" s="464"/>
      <c r="K263" s="464"/>
      <c r="L263" s="464"/>
      <c r="M263" s="464"/>
      <c r="N263" s="464"/>
      <c r="O263" s="464"/>
      <c r="P263" s="464"/>
      <c r="Q263" s="464"/>
      <c r="R263" s="464"/>
      <c r="S263" s="464"/>
      <c r="T263" s="464"/>
      <c r="U263" s="464"/>
      <c r="V263" s="464"/>
      <c r="W263" s="679"/>
      <c r="X263" s="679"/>
      <c r="Y263" s="679"/>
      <c r="Z263" s="679"/>
      <c r="AA263" s="679"/>
      <c r="AB263" s="679"/>
      <c r="AC263" s="679"/>
      <c r="AD263" s="679"/>
      <c r="AE263" s="679"/>
      <c r="AF263" s="679"/>
      <c r="AG263" s="679"/>
      <c r="AH263" s="679"/>
      <c r="AI263" s="679"/>
      <c r="AJ263" s="679"/>
      <c r="AK263" s="679"/>
      <c r="AL263" s="679"/>
      <c r="AM263" s="679"/>
      <c r="AN263" s="679"/>
      <c r="AO263" s="679"/>
      <c r="AP263" s="679"/>
      <c r="AQ263" s="679"/>
      <c r="AR263" s="679"/>
      <c r="AS263" s="679"/>
      <c r="AT263" s="679"/>
      <c r="AU263" s="679"/>
      <c r="AV263" s="680"/>
    </row>
    <row r="264" spans="1:48" ht="15.75" customHeight="1">
      <c r="A264" s="467" t="s">
        <v>170</v>
      </c>
      <c r="B264" s="468"/>
      <c r="C264" s="468"/>
      <c r="D264" s="468"/>
      <c r="E264" s="468"/>
      <c r="F264" s="468"/>
      <c r="G264" s="468"/>
      <c r="H264" s="468"/>
      <c r="I264" s="468"/>
      <c r="J264" s="468"/>
      <c r="K264" s="468"/>
      <c r="L264" s="468"/>
      <c r="M264" s="468"/>
      <c r="N264" s="468"/>
      <c r="O264" s="468"/>
      <c r="P264" s="468"/>
      <c r="Q264" s="468"/>
      <c r="R264" s="468"/>
      <c r="S264" s="468"/>
      <c r="T264" s="468"/>
      <c r="U264" s="468"/>
      <c r="V264" s="468"/>
      <c r="W264" s="675"/>
      <c r="X264" s="675"/>
      <c r="Y264" s="675"/>
      <c r="Z264" s="675"/>
      <c r="AA264" s="675"/>
      <c r="AB264" s="675"/>
      <c r="AC264" s="675"/>
      <c r="AD264" s="675"/>
      <c r="AE264" s="675"/>
      <c r="AF264" s="675"/>
      <c r="AG264" s="675"/>
      <c r="AH264" s="675"/>
      <c r="AI264" s="675"/>
      <c r="AJ264" s="675"/>
      <c r="AK264" s="675"/>
      <c r="AL264" s="675"/>
      <c r="AM264" s="675"/>
      <c r="AN264" s="675"/>
      <c r="AO264" s="675"/>
      <c r="AP264" s="675"/>
      <c r="AQ264" s="675"/>
      <c r="AR264" s="675"/>
      <c r="AS264" s="675"/>
      <c r="AT264" s="675"/>
      <c r="AU264" s="675"/>
      <c r="AV264" s="676"/>
    </row>
    <row r="265" spans="1:48" ht="19.5" customHeight="1">
      <c r="A265" s="525"/>
      <c r="B265" s="474" t="s">
        <v>238</v>
      </c>
      <c r="C265" s="475" t="s">
        <v>98</v>
      </c>
      <c r="D265" s="474" t="s">
        <v>265</v>
      </c>
      <c r="E265" s="474" t="s">
        <v>138</v>
      </c>
      <c r="F265" s="6" t="s">
        <v>18</v>
      </c>
      <c r="G265" s="6" t="s">
        <v>20</v>
      </c>
      <c r="H265" s="6" t="s">
        <v>59</v>
      </c>
      <c r="I265" s="6" t="s">
        <v>58</v>
      </c>
      <c r="J265" s="474" t="s">
        <v>80</v>
      </c>
      <c r="K265" s="474" t="s">
        <v>79</v>
      </c>
      <c r="L265" s="515">
        <v>5.9029999999999996</v>
      </c>
      <c r="M265" s="515">
        <f>R271+S271+T271</f>
        <v>0</v>
      </c>
      <c r="N265" s="5">
        <v>0.89344999999999997</v>
      </c>
      <c r="O265" s="5">
        <v>1.05149</v>
      </c>
      <c r="P265" s="5">
        <v>3.7658</v>
      </c>
      <c r="Q265" s="5">
        <v>0.19206000000000001</v>
      </c>
      <c r="R265" s="5">
        <v>0</v>
      </c>
      <c r="S265" s="5">
        <v>0</v>
      </c>
      <c r="T265" s="5">
        <v>0</v>
      </c>
      <c r="U265" s="5">
        <f t="shared" ref="U265:U271" si="152">SUM(N265:T265)</f>
        <v>5.9027999999999992</v>
      </c>
      <c r="V265" s="7" t="s">
        <v>3</v>
      </c>
      <c r="W265" s="93">
        <v>0</v>
      </c>
      <c r="X265" s="9">
        <f>X266</f>
        <v>461.07803999999999</v>
      </c>
      <c r="Y265" s="9">
        <f t="shared" ref="Y265:AT265" si="153">Y266</f>
        <v>461.07803999999999</v>
      </c>
      <c r="Z265" s="9">
        <f t="shared" si="153"/>
        <v>461.07803999999999</v>
      </c>
      <c r="AA265" s="9">
        <f t="shared" si="153"/>
        <v>0</v>
      </c>
      <c r="AB265" s="9">
        <f t="shared" si="153"/>
        <v>0</v>
      </c>
      <c r="AC265" s="9">
        <f t="shared" si="153"/>
        <v>0</v>
      </c>
      <c r="AD265" s="9">
        <f t="shared" si="153"/>
        <v>0</v>
      </c>
      <c r="AE265" s="9">
        <f t="shared" si="153"/>
        <v>0</v>
      </c>
      <c r="AF265" s="9">
        <f t="shared" si="153"/>
        <v>0</v>
      </c>
      <c r="AG265" s="9">
        <f t="shared" si="153"/>
        <v>461.07803999999999</v>
      </c>
      <c r="AH265" s="9">
        <f t="shared" si="153"/>
        <v>461.07803999999999</v>
      </c>
      <c r="AI265" s="9">
        <f t="shared" si="153"/>
        <v>0</v>
      </c>
      <c r="AJ265" s="9">
        <f t="shared" si="153"/>
        <v>0</v>
      </c>
      <c r="AK265" s="9">
        <f t="shared" si="153"/>
        <v>0</v>
      </c>
      <c r="AL265" s="9">
        <f t="shared" si="153"/>
        <v>1212.7339999999999</v>
      </c>
      <c r="AM265" s="5">
        <f t="shared" si="153"/>
        <v>1212.7339999999999</v>
      </c>
      <c r="AN265" s="5">
        <f t="shared" si="153"/>
        <v>0</v>
      </c>
      <c r="AO265" s="5">
        <f t="shared" si="153"/>
        <v>0</v>
      </c>
      <c r="AP265" s="5">
        <f t="shared" si="153"/>
        <v>0</v>
      </c>
      <c r="AQ265" s="5">
        <f t="shared" si="153"/>
        <v>0</v>
      </c>
      <c r="AR265" s="5">
        <f t="shared" si="153"/>
        <v>0</v>
      </c>
      <c r="AS265" s="5">
        <f t="shared" si="153"/>
        <v>0</v>
      </c>
      <c r="AT265" s="5">
        <f t="shared" si="153"/>
        <v>0</v>
      </c>
      <c r="AU265" s="5">
        <v>0</v>
      </c>
      <c r="AV265" s="8"/>
    </row>
    <row r="266" spans="1:48" s="387" customFormat="1" ht="19.5" customHeight="1">
      <c r="A266" s="526"/>
      <c r="B266" s="474"/>
      <c r="C266" s="475"/>
      <c r="D266" s="474"/>
      <c r="E266" s="474"/>
      <c r="F266" s="389"/>
      <c r="G266" s="389"/>
      <c r="H266" s="389"/>
      <c r="I266" s="389"/>
      <c r="J266" s="474"/>
      <c r="K266" s="474"/>
      <c r="L266" s="515"/>
      <c r="M266" s="515"/>
      <c r="N266" s="390"/>
      <c r="O266" s="390"/>
      <c r="P266" s="390"/>
      <c r="Q266" s="390"/>
      <c r="R266" s="390"/>
      <c r="S266" s="390"/>
      <c r="T266" s="390"/>
      <c r="U266" s="390"/>
      <c r="V266" s="385" t="s">
        <v>1040</v>
      </c>
      <c r="W266" s="391"/>
      <c r="X266" s="390">
        <f>Z266</f>
        <v>461.07803999999999</v>
      </c>
      <c r="Y266" s="390">
        <f>Z266</f>
        <v>461.07803999999999</v>
      </c>
      <c r="Z266" s="390">
        <v>461.07803999999999</v>
      </c>
      <c r="AA266" s="390"/>
      <c r="AB266" s="390"/>
      <c r="AC266" s="390"/>
      <c r="AD266" s="390"/>
      <c r="AE266" s="390"/>
      <c r="AF266" s="390"/>
      <c r="AG266" s="390">
        <f>AH266</f>
        <v>461.07803999999999</v>
      </c>
      <c r="AH266" s="390">
        <v>461.07803999999999</v>
      </c>
      <c r="AI266" s="390"/>
      <c r="AJ266" s="390"/>
      <c r="AK266" s="390"/>
      <c r="AL266" s="390">
        <f>AM266</f>
        <v>1212.7339999999999</v>
      </c>
      <c r="AM266" s="390">
        <v>1212.7339999999999</v>
      </c>
      <c r="AN266" s="390"/>
      <c r="AO266" s="390"/>
      <c r="AP266" s="390"/>
      <c r="AQ266" s="390"/>
      <c r="AR266" s="390"/>
      <c r="AS266" s="390"/>
      <c r="AT266" s="390"/>
      <c r="AU266" s="390"/>
      <c r="AV266" s="386"/>
    </row>
    <row r="267" spans="1:48" ht="19.5" customHeight="1">
      <c r="A267" s="526"/>
      <c r="B267" s="474"/>
      <c r="C267" s="475"/>
      <c r="D267" s="474"/>
      <c r="E267" s="474"/>
      <c r="F267" s="6" t="s">
        <v>19</v>
      </c>
      <c r="G267" s="6" t="s">
        <v>22</v>
      </c>
      <c r="H267" s="6" t="s">
        <v>59</v>
      </c>
      <c r="I267" s="6" t="s">
        <v>101</v>
      </c>
      <c r="J267" s="474"/>
      <c r="K267" s="474"/>
      <c r="L267" s="515"/>
      <c r="M267" s="515"/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f t="shared" si="152"/>
        <v>0</v>
      </c>
      <c r="V267" s="5" t="s">
        <v>8</v>
      </c>
      <c r="W267" s="93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8"/>
    </row>
    <row r="268" spans="1:48" ht="19.5" customHeight="1">
      <c r="A268" s="526"/>
      <c r="B268" s="474"/>
      <c r="C268" s="475"/>
      <c r="D268" s="474"/>
      <c r="E268" s="474"/>
      <c r="F268" s="476" t="s">
        <v>39</v>
      </c>
      <c r="G268" s="476" t="s">
        <v>21</v>
      </c>
      <c r="H268" s="476" t="s">
        <v>59</v>
      </c>
      <c r="I268" s="476" t="s">
        <v>366</v>
      </c>
      <c r="J268" s="474"/>
      <c r="K268" s="474"/>
      <c r="L268" s="515"/>
      <c r="M268" s="515"/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f t="shared" si="152"/>
        <v>0</v>
      </c>
      <c r="V268" s="187" t="s">
        <v>50</v>
      </c>
      <c r="W268" s="93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8"/>
    </row>
    <row r="269" spans="1:48" ht="19.5" customHeight="1">
      <c r="A269" s="526"/>
      <c r="B269" s="474"/>
      <c r="C269" s="475"/>
      <c r="D269" s="474"/>
      <c r="E269" s="474"/>
      <c r="F269" s="476"/>
      <c r="G269" s="476"/>
      <c r="H269" s="476"/>
      <c r="I269" s="476"/>
      <c r="J269" s="474"/>
      <c r="K269" s="474"/>
      <c r="L269" s="515"/>
      <c r="M269" s="515"/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f t="shared" si="152"/>
        <v>0</v>
      </c>
      <c r="V269" s="7" t="s">
        <v>51</v>
      </c>
      <c r="W269" s="93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8"/>
    </row>
    <row r="270" spans="1:48" ht="18" customHeight="1">
      <c r="A270" s="526"/>
      <c r="B270" s="474"/>
      <c r="C270" s="475"/>
      <c r="D270" s="474"/>
      <c r="E270" s="474"/>
      <c r="F270" s="476"/>
      <c r="G270" s="476"/>
      <c r="H270" s="476"/>
      <c r="I270" s="476"/>
      <c r="J270" s="474"/>
      <c r="K270" s="474"/>
      <c r="L270" s="515"/>
      <c r="M270" s="515"/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f t="shared" si="152"/>
        <v>0</v>
      </c>
      <c r="V270" s="7" t="s">
        <v>52</v>
      </c>
      <c r="W270" s="93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8"/>
    </row>
    <row r="271" spans="1:48" ht="18" customHeight="1">
      <c r="A271" s="526"/>
      <c r="B271" s="474"/>
      <c r="C271" s="475"/>
      <c r="D271" s="474"/>
      <c r="E271" s="474"/>
      <c r="F271" s="476"/>
      <c r="G271" s="476"/>
      <c r="H271" s="476"/>
      <c r="I271" s="476"/>
      <c r="J271" s="474"/>
      <c r="K271" s="474"/>
      <c r="L271" s="515"/>
      <c r="M271" s="541"/>
      <c r="N271" s="151">
        <f t="shared" ref="N271:T271" si="154">SUM(N265:N270)</f>
        <v>0.89344999999999997</v>
      </c>
      <c r="O271" s="151">
        <f t="shared" si="154"/>
        <v>1.05149</v>
      </c>
      <c r="P271" s="151">
        <f t="shared" si="154"/>
        <v>3.7658</v>
      </c>
      <c r="Q271" s="151">
        <f t="shared" si="154"/>
        <v>0.19206000000000001</v>
      </c>
      <c r="R271" s="151">
        <f t="shared" si="154"/>
        <v>0</v>
      </c>
      <c r="S271" s="151">
        <f t="shared" si="154"/>
        <v>0</v>
      </c>
      <c r="T271" s="151">
        <f t="shared" si="154"/>
        <v>0</v>
      </c>
      <c r="U271" s="152">
        <f t="shared" si="152"/>
        <v>5.9027999999999992</v>
      </c>
      <c r="V271" s="152" t="s">
        <v>11</v>
      </c>
      <c r="W271" s="364">
        <f t="shared" ref="W271" si="155">SUM(W265:W270)</f>
        <v>0</v>
      </c>
      <c r="X271" s="151">
        <f>X265</f>
        <v>461.07803999999999</v>
      </c>
      <c r="Y271" s="151">
        <f t="shared" ref="Y271:AT271" si="156">Y265</f>
        <v>461.07803999999999</v>
      </c>
      <c r="Z271" s="151">
        <f t="shared" si="156"/>
        <v>461.07803999999999</v>
      </c>
      <c r="AA271" s="151">
        <f t="shared" si="156"/>
        <v>0</v>
      </c>
      <c r="AB271" s="151">
        <f t="shared" si="156"/>
        <v>0</v>
      </c>
      <c r="AC271" s="151">
        <f t="shared" si="156"/>
        <v>0</v>
      </c>
      <c r="AD271" s="151">
        <f t="shared" si="156"/>
        <v>0</v>
      </c>
      <c r="AE271" s="151">
        <f t="shared" si="156"/>
        <v>0</v>
      </c>
      <c r="AF271" s="151">
        <f t="shared" si="156"/>
        <v>0</v>
      </c>
      <c r="AG271" s="151">
        <f t="shared" si="156"/>
        <v>461.07803999999999</v>
      </c>
      <c r="AH271" s="151">
        <f t="shared" si="156"/>
        <v>461.07803999999999</v>
      </c>
      <c r="AI271" s="151">
        <f t="shared" si="156"/>
        <v>0</v>
      </c>
      <c r="AJ271" s="151">
        <f t="shared" si="156"/>
        <v>0</v>
      </c>
      <c r="AK271" s="151">
        <f t="shared" si="156"/>
        <v>0</v>
      </c>
      <c r="AL271" s="151">
        <f t="shared" si="156"/>
        <v>1212.7339999999999</v>
      </c>
      <c r="AM271" s="151">
        <f t="shared" si="156"/>
        <v>1212.7339999999999</v>
      </c>
      <c r="AN271" s="151">
        <f t="shared" si="156"/>
        <v>0</v>
      </c>
      <c r="AO271" s="151">
        <f t="shared" si="156"/>
        <v>0</v>
      </c>
      <c r="AP271" s="151">
        <f t="shared" si="156"/>
        <v>0</v>
      </c>
      <c r="AQ271" s="151">
        <f t="shared" si="156"/>
        <v>0</v>
      </c>
      <c r="AR271" s="151">
        <f t="shared" si="156"/>
        <v>0</v>
      </c>
      <c r="AS271" s="151">
        <f t="shared" si="156"/>
        <v>0</v>
      </c>
      <c r="AT271" s="151">
        <f t="shared" si="156"/>
        <v>0</v>
      </c>
      <c r="AU271" s="151">
        <f t="shared" ref="AU271" si="157">SUM(AU265:AU270)</f>
        <v>0</v>
      </c>
      <c r="AV271" s="160"/>
    </row>
    <row r="272" spans="1:48" ht="19.5" customHeight="1">
      <c r="A272" s="526"/>
      <c r="B272" s="474" t="s">
        <v>239</v>
      </c>
      <c r="C272" s="475" t="s">
        <v>99</v>
      </c>
      <c r="D272" s="474" t="s">
        <v>265</v>
      </c>
      <c r="E272" s="474" t="s">
        <v>139</v>
      </c>
      <c r="F272" s="6" t="s">
        <v>18</v>
      </c>
      <c r="G272" s="6" t="s">
        <v>20</v>
      </c>
      <c r="H272" s="6" t="s">
        <v>59</v>
      </c>
      <c r="I272" s="6" t="s">
        <v>320</v>
      </c>
      <c r="J272" s="474" t="s">
        <v>82</v>
      </c>
      <c r="K272" s="474" t="s">
        <v>82</v>
      </c>
      <c r="L272" s="474" t="s">
        <v>102</v>
      </c>
      <c r="M272" s="515">
        <f>R277+S277+T277</f>
        <v>1.29094</v>
      </c>
      <c r="N272" s="5">
        <v>0</v>
      </c>
      <c r="O272" s="5">
        <v>0</v>
      </c>
      <c r="P272" s="5">
        <v>0</v>
      </c>
      <c r="Q272" s="5">
        <v>0</v>
      </c>
      <c r="R272" s="5">
        <v>1.29094</v>
      </c>
      <c r="S272" s="5">
        <v>0</v>
      </c>
      <c r="T272" s="5">
        <v>0</v>
      </c>
      <c r="U272" s="5">
        <f t="shared" ref="U272:U283" si="158">SUM(N272:T272)</f>
        <v>1.29094</v>
      </c>
      <c r="V272" s="7" t="s">
        <v>3</v>
      </c>
      <c r="W272" s="93">
        <v>1291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8"/>
    </row>
    <row r="273" spans="1:48" ht="19.5" customHeight="1">
      <c r="A273" s="526"/>
      <c r="B273" s="474"/>
      <c r="C273" s="475"/>
      <c r="D273" s="474"/>
      <c r="E273" s="474"/>
      <c r="F273" s="6" t="s">
        <v>19</v>
      </c>
      <c r="G273" s="6" t="s">
        <v>22</v>
      </c>
      <c r="H273" s="6" t="s">
        <v>59</v>
      </c>
      <c r="I273" s="6" t="s">
        <v>321</v>
      </c>
      <c r="J273" s="474"/>
      <c r="K273" s="474"/>
      <c r="L273" s="474"/>
      <c r="M273" s="515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58"/>
        <v>0</v>
      </c>
      <c r="V273" s="5" t="s">
        <v>8</v>
      </c>
      <c r="W273" s="93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8"/>
    </row>
    <row r="274" spans="1:48" ht="19.5" customHeight="1">
      <c r="A274" s="526"/>
      <c r="B274" s="474"/>
      <c r="C274" s="475"/>
      <c r="D274" s="474"/>
      <c r="E274" s="474"/>
      <c r="F274" s="476" t="s">
        <v>39</v>
      </c>
      <c r="G274" s="476" t="s">
        <v>21</v>
      </c>
      <c r="H274" s="476" t="s">
        <v>59</v>
      </c>
      <c r="I274" s="476" t="s">
        <v>366</v>
      </c>
      <c r="J274" s="474"/>
      <c r="K274" s="474"/>
      <c r="L274" s="474"/>
      <c r="M274" s="515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58"/>
        <v>0</v>
      </c>
      <c r="V274" s="187" t="s">
        <v>50</v>
      </c>
      <c r="W274" s="93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8"/>
    </row>
    <row r="275" spans="1:48" ht="19.5" customHeight="1">
      <c r="A275" s="526"/>
      <c r="B275" s="474"/>
      <c r="C275" s="475"/>
      <c r="D275" s="474"/>
      <c r="E275" s="474"/>
      <c r="F275" s="476"/>
      <c r="G275" s="476"/>
      <c r="H275" s="476"/>
      <c r="I275" s="476"/>
      <c r="J275" s="474"/>
      <c r="K275" s="474"/>
      <c r="L275" s="474"/>
      <c r="M275" s="515"/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f t="shared" si="158"/>
        <v>0</v>
      </c>
      <c r="V275" s="7" t="s">
        <v>51</v>
      </c>
      <c r="W275" s="93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8"/>
    </row>
    <row r="276" spans="1:48" ht="18" customHeight="1">
      <c r="A276" s="526"/>
      <c r="B276" s="474"/>
      <c r="C276" s="475"/>
      <c r="D276" s="474"/>
      <c r="E276" s="474"/>
      <c r="F276" s="476"/>
      <c r="G276" s="476"/>
      <c r="H276" s="476"/>
      <c r="I276" s="476"/>
      <c r="J276" s="474"/>
      <c r="K276" s="474"/>
      <c r="L276" s="474"/>
      <c r="M276" s="515"/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f t="shared" si="158"/>
        <v>0</v>
      </c>
      <c r="V276" s="7" t="s">
        <v>52</v>
      </c>
      <c r="W276" s="93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8"/>
    </row>
    <row r="277" spans="1:48" ht="18" customHeight="1">
      <c r="A277" s="526"/>
      <c r="B277" s="474"/>
      <c r="C277" s="475"/>
      <c r="D277" s="474"/>
      <c r="E277" s="474"/>
      <c r="F277" s="476"/>
      <c r="G277" s="476"/>
      <c r="H277" s="476"/>
      <c r="I277" s="476"/>
      <c r="J277" s="474"/>
      <c r="K277" s="474"/>
      <c r="L277" s="474"/>
      <c r="M277" s="541"/>
      <c r="N277" s="151">
        <f t="shared" ref="N277:T277" si="159">SUM(N272:N276)</f>
        <v>0</v>
      </c>
      <c r="O277" s="151">
        <f t="shared" si="159"/>
        <v>0</v>
      </c>
      <c r="P277" s="151">
        <f t="shared" si="159"/>
        <v>0</v>
      </c>
      <c r="Q277" s="151">
        <f t="shared" si="159"/>
        <v>0</v>
      </c>
      <c r="R277" s="151">
        <f t="shared" si="159"/>
        <v>1.29094</v>
      </c>
      <c r="S277" s="151">
        <f t="shared" si="159"/>
        <v>0</v>
      </c>
      <c r="T277" s="151">
        <f t="shared" si="159"/>
        <v>0</v>
      </c>
      <c r="U277" s="152">
        <f t="shared" si="158"/>
        <v>1.29094</v>
      </c>
      <c r="V277" s="152" t="s">
        <v>11</v>
      </c>
      <c r="W277" s="364">
        <f t="shared" ref="W277:X277" si="160">SUM(W272:W276)</f>
        <v>1291</v>
      </c>
      <c r="X277" s="151">
        <f t="shared" si="160"/>
        <v>0</v>
      </c>
      <c r="Y277" s="151">
        <f t="shared" ref="Y277:AU277" si="161">SUM(Y272:Y276)</f>
        <v>0</v>
      </c>
      <c r="Z277" s="151">
        <f t="shared" si="161"/>
        <v>0</v>
      </c>
      <c r="AA277" s="151">
        <f t="shared" si="161"/>
        <v>0</v>
      </c>
      <c r="AB277" s="151">
        <f t="shared" si="161"/>
        <v>0</v>
      </c>
      <c r="AC277" s="151">
        <f t="shared" si="161"/>
        <v>0</v>
      </c>
      <c r="AD277" s="151">
        <f t="shared" si="161"/>
        <v>0</v>
      </c>
      <c r="AE277" s="151">
        <f t="shared" si="161"/>
        <v>0</v>
      </c>
      <c r="AF277" s="151">
        <f t="shared" si="161"/>
        <v>0</v>
      </c>
      <c r="AG277" s="151">
        <f t="shared" si="161"/>
        <v>0</v>
      </c>
      <c r="AH277" s="151">
        <f t="shared" si="161"/>
        <v>0</v>
      </c>
      <c r="AI277" s="151">
        <f t="shared" si="161"/>
        <v>0</v>
      </c>
      <c r="AJ277" s="151">
        <f t="shared" si="161"/>
        <v>0</v>
      </c>
      <c r="AK277" s="151">
        <f t="shared" si="161"/>
        <v>0</v>
      </c>
      <c r="AL277" s="151">
        <f t="shared" si="161"/>
        <v>0</v>
      </c>
      <c r="AM277" s="151">
        <f t="shared" si="161"/>
        <v>0</v>
      </c>
      <c r="AN277" s="151">
        <f t="shared" si="161"/>
        <v>0</v>
      </c>
      <c r="AO277" s="151">
        <f t="shared" si="161"/>
        <v>0</v>
      </c>
      <c r="AP277" s="151">
        <f t="shared" si="161"/>
        <v>0</v>
      </c>
      <c r="AQ277" s="151">
        <f t="shared" si="161"/>
        <v>0</v>
      </c>
      <c r="AR277" s="151">
        <f t="shared" si="161"/>
        <v>0</v>
      </c>
      <c r="AS277" s="151">
        <f t="shared" si="161"/>
        <v>0</v>
      </c>
      <c r="AT277" s="151">
        <f t="shared" si="161"/>
        <v>0</v>
      </c>
      <c r="AU277" s="151">
        <f t="shared" si="161"/>
        <v>0</v>
      </c>
      <c r="AV277" s="160"/>
    </row>
    <row r="278" spans="1:48" ht="19.5" customHeight="1">
      <c r="A278" s="526"/>
      <c r="B278" s="474" t="s">
        <v>240</v>
      </c>
      <c r="C278" s="475" t="s">
        <v>100</v>
      </c>
      <c r="D278" s="474" t="s">
        <v>265</v>
      </c>
      <c r="E278" s="474" t="s">
        <v>140</v>
      </c>
      <c r="F278" s="6" t="s">
        <v>18</v>
      </c>
      <c r="G278" s="6" t="s">
        <v>20</v>
      </c>
      <c r="H278" s="6" t="s">
        <v>59</v>
      </c>
      <c r="I278" s="6" t="s">
        <v>57</v>
      </c>
      <c r="J278" s="474" t="s">
        <v>82</v>
      </c>
      <c r="K278" s="474" t="s">
        <v>82</v>
      </c>
      <c r="L278" s="474" t="s">
        <v>103</v>
      </c>
      <c r="M278" s="515">
        <f t="shared" ref="M278" si="162">R283+S283+T283</f>
        <v>3.5608399999999998</v>
      </c>
      <c r="N278" s="5">
        <v>0</v>
      </c>
      <c r="O278" s="5">
        <v>0</v>
      </c>
      <c r="P278" s="5">
        <v>0</v>
      </c>
      <c r="Q278" s="5">
        <v>0</v>
      </c>
      <c r="R278" s="5">
        <v>3.5608399999999998</v>
      </c>
      <c r="S278" s="5">
        <v>0</v>
      </c>
      <c r="T278" s="5">
        <v>0</v>
      </c>
      <c r="U278" s="5">
        <f t="shared" si="158"/>
        <v>3.5608399999999998</v>
      </c>
      <c r="V278" s="7" t="s">
        <v>3</v>
      </c>
      <c r="W278" s="93">
        <v>3561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8"/>
    </row>
    <row r="279" spans="1:48" ht="19.5" customHeight="1">
      <c r="A279" s="526"/>
      <c r="B279" s="474"/>
      <c r="C279" s="475"/>
      <c r="D279" s="474"/>
      <c r="E279" s="474"/>
      <c r="F279" s="6" t="s">
        <v>19</v>
      </c>
      <c r="G279" s="6" t="s">
        <v>22</v>
      </c>
      <c r="H279" s="6" t="s">
        <v>59</v>
      </c>
      <c r="I279" s="6" t="s">
        <v>322</v>
      </c>
      <c r="J279" s="474"/>
      <c r="K279" s="474"/>
      <c r="L279" s="474"/>
      <c r="M279" s="515"/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f t="shared" si="158"/>
        <v>0</v>
      </c>
      <c r="V279" s="5" t="s">
        <v>8</v>
      </c>
      <c r="W279" s="93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8"/>
    </row>
    <row r="280" spans="1:48" ht="19.5" customHeight="1">
      <c r="A280" s="526"/>
      <c r="B280" s="474"/>
      <c r="C280" s="475"/>
      <c r="D280" s="474"/>
      <c r="E280" s="474"/>
      <c r="F280" s="476" t="s">
        <v>39</v>
      </c>
      <c r="G280" s="476" t="s">
        <v>21</v>
      </c>
      <c r="H280" s="476" t="s">
        <v>59</v>
      </c>
      <c r="I280" s="476" t="s">
        <v>303</v>
      </c>
      <c r="J280" s="474"/>
      <c r="K280" s="474"/>
      <c r="L280" s="474"/>
      <c r="M280" s="515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58"/>
        <v>0</v>
      </c>
      <c r="V280" s="187" t="s">
        <v>50</v>
      </c>
      <c r="W280" s="93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8"/>
    </row>
    <row r="281" spans="1:48" ht="19.5" customHeight="1">
      <c r="A281" s="526"/>
      <c r="B281" s="474"/>
      <c r="C281" s="475"/>
      <c r="D281" s="474"/>
      <c r="E281" s="474"/>
      <c r="F281" s="476"/>
      <c r="G281" s="476"/>
      <c r="H281" s="476"/>
      <c r="I281" s="476"/>
      <c r="J281" s="474"/>
      <c r="K281" s="474"/>
      <c r="L281" s="474"/>
      <c r="M281" s="515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58"/>
        <v>0</v>
      </c>
      <c r="V281" s="7" t="s">
        <v>51</v>
      </c>
      <c r="W281" s="93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8"/>
    </row>
    <row r="282" spans="1:48" ht="18" customHeight="1">
      <c r="A282" s="526"/>
      <c r="B282" s="474"/>
      <c r="C282" s="475"/>
      <c r="D282" s="474"/>
      <c r="E282" s="474"/>
      <c r="F282" s="476"/>
      <c r="G282" s="476"/>
      <c r="H282" s="476"/>
      <c r="I282" s="476"/>
      <c r="J282" s="474"/>
      <c r="K282" s="474"/>
      <c r="L282" s="474"/>
      <c r="M282" s="515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58"/>
        <v>0</v>
      </c>
      <c r="V282" s="7" t="s">
        <v>52</v>
      </c>
      <c r="W282" s="93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8"/>
    </row>
    <row r="283" spans="1:48" ht="18" customHeight="1">
      <c r="A283" s="527"/>
      <c r="B283" s="474"/>
      <c r="C283" s="475"/>
      <c r="D283" s="474"/>
      <c r="E283" s="474"/>
      <c r="F283" s="476"/>
      <c r="G283" s="476"/>
      <c r="H283" s="476"/>
      <c r="I283" s="476"/>
      <c r="J283" s="474"/>
      <c r="K283" s="474"/>
      <c r="L283" s="474"/>
      <c r="M283" s="541"/>
      <c r="N283" s="151">
        <f t="shared" ref="N283:T283" si="163">SUM(N278:N282)</f>
        <v>0</v>
      </c>
      <c r="O283" s="151">
        <f t="shared" si="163"/>
        <v>0</v>
      </c>
      <c r="P283" s="151">
        <f t="shared" si="163"/>
        <v>0</v>
      </c>
      <c r="Q283" s="151">
        <f t="shared" si="163"/>
        <v>0</v>
      </c>
      <c r="R283" s="151">
        <f t="shared" si="163"/>
        <v>3.5608399999999998</v>
      </c>
      <c r="S283" s="151">
        <f t="shared" si="163"/>
        <v>0</v>
      </c>
      <c r="T283" s="151">
        <f t="shared" si="163"/>
        <v>0</v>
      </c>
      <c r="U283" s="152">
        <f t="shared" si="158"/>
        <v>3.5608399999999998</v>
      </c>
      <c r="V283" s="152" t="s">
        <v>11</v>
      </c>
      <c r="W283" s="364">
        <f t="shared" ref="W283:AU283" si="164">SUM(W278:W282)</f>
        <v>3561</v>
      </c>
      <c r="X283" s="151">
        <f t="shared" si="164"/>
        <v>0</v>
      </c>
      <c r="Y283" s="151">
        <f t="shared" si="164"/>
        <v>0</v>
      </c>
      <c r="Z283" s="151">
        <f t="shared" si="164"/>
        <v>0</v>
      </c>
      <c r="AA283" s="151">
        <f t="shared" si="164"/>
        <v>0</v>
      </c>
      <c r="AB283" s="151">
        <f t="shared" si="164"/>
        <v>0</v>
      </c>
      <c r="AC283" s="151">
        <f t="shared" si="164"/>
        <v>0</v>
      </c>
      <c r="AD283" s="151">
        <f t="shared" si="164"/>
        <v>0</v>
      </c>
      <c r="AE283" s="151">
        <f t="shared" si="164"/>
        <v>0</v>
      </c>
      <c r="AF283" s="151">
        <f t="shared" si="164"/>
        <v>0</v>
      </c>
      <c r="AG283" s="151">
        <f t="shared" si="164"/>
        <v>0</v>
      </c>
      <c r="AH283" s="151">
        <f t="shared" si="164"/>
        <v>0</v>
      </c>
      <c r="AI283" s="151">
        <f t="shared" si="164"/>
        <v>0</v>
      </c>
      <c r="AJ283" s="151">
        <f t="shared" si="164"/>
        <v>0</v>
      </c>
      <c r="AK283" s="151">
        <f t="shared" si="164"/>
        <v>0</v>
      </c>
      <c r="AL283" s="151">
        <f t="shared" si="164"/>
        <v>0</v>
      </c>
      <c r="AM283" s="151">
        <f t="shared" si="164"/>
        <v>0</v>
      </c>
      <c r="AN283" s="151">
        <f t="shared" si="164"/>
        <v>0</v>
      </c>
      <c r="AO283" s="151">
        <f t="shared" si="164"/>
        <v>0</v>
      </c>
      <c r="AP283" s="151">
        <f t="shared" si="164"/>
        <v>0</v>
      </c>
      <c r="AQ283" s="151">
        <f t="shared" si="164"/>
        <v>0</v>
      </c>
      <c r="AR283" s="151">
        <f t="shared" si="164"/>
        <v>0</v>
      </c>
      <c r="AS283" s="151">
        <f t="shared" si="164"/>
        <v>0</v>
      </c>
      <c r="AT283" s="151">
        <f t="shared" si="164"/>
        <v>0</v>
      </c>
      <c r="AU283" s="151">
        <f t="shared" si="164"/>
        <v>0</v>
      </c>
      <c r="AV283" s="160"/>
    </row>
    <row r="284" spans="1:48" ht="15.75" customHeight="1">
      <c r="A284" s="467" t="s">
        <v>169</v>
      </c>
      <c r="B284" s="468"/>
      <c r="C284" s="468"/>
      <c r="D284" s="468"/>
      <c r="E284" s="468"/>
      <c r="F284" s="468"/>
      <c r="G284" s="468"/>
      <c r="H284" s="468"/>
      <c r="I284" s="468"/>
      <c r="J284" s="468"/>
      <c r="K284" s="468"/>
      <c r="L284" s="468"/>
      <c r="M284" s="468"/>
      <c r="N284" s="468"/>
      <c r="O284" s="468"/>
      <c r="P284" s="468"/>
      <c r="Q284" s="468"/>
      <c r="R284" s="468"/>
      <c r="S284" s="468"/>
      <c r="T284" s="468"/>
      <c r="U284" s="468"/>
      <c r="V284" s="518"/>
      <c r="W284" s="365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</row>
    <row r="285" spans="1:48" ht="29.25" customHeight="1">
      <c r="A285" s="522" t="s">
        <v>65</v>
      </c>
      <c r="B285" s="523"/>
      <c r="C285" s="523"/>
      <c r="D285" s="523"/>
      <c r="E285" s="523"/>
      <c r="F285" s="523"/>
      <c r="G285" s="523"/>
      <c r="H285" s="523"/>
      <c r="I285" s="523"/>
      <c r="J285" s="523"/>
      <c r="K285" s="523"/>
      <c r="L285" s="523"/>
      <c r="M285" s="523"/>
      <c r="N285" s="523"/>
      <c r="O285" s="523"/>
      <c r="P285" s="523"/>
      <c r="Q285" s="523"/>
      <c r="R285" s="523"/>
      <c r="S285" s="523"/>
      <c r="T285" s="523"/>
      <c r="U285" s="523"/>
      <c r="V285" s="524"/>
      <c r="W285" s="365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</row>
    <row r="286" spans="1:48" ht="15.75" customHeight="1">
      <c r="A286" s="467" t="s">
        <v>168</v>
      </c>
      <c r="B286" s="468"/>
      <c r="C286" s="468"/>
      <c r="D286" s="468"/>
      <c r="E286" s="468"/>
      <c r="F286" s="468"/>
      <c r="G286" s="468"/>
      <c r="H286" s="468"/>
      <c r="I286" s="468"/>
      <c r="J286" s="468"/>
      <c r="K286" s="468"/>
      <c r="L286" s="468"/>
      <c r="M286" s="468"/>
      <c r="N286" s="468"/>
      <c r="O286" s="468"/>
      <c r="P286" s="468"/>
      <c r="Q286" s="468"/>
      <c r="R286" s="468"/>
      <c r="S286" s="468"/>
      <c r="T286" s="468"/>
      <c r="U286" s="468"/>
      <c r="V286" s="518"/>
      <c r="W286" s="365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</row>
    <row r="287" spans="1:48" ht="29.25" customHeight="1">
      <c r="A287" s="522" t="s">
        <v>65</v>
      </c>
      <c r="B287" s="523"/>
      <c r="C287" s="523"/>
      <c r="D287" s="523"/>
      <c r="E287" s="523"/>
      <c r="F287" s="523"/>
      <c r="G287" s="523"/>
      <c r="H287" s="523"/>
      <c r="I287" s="523"/>
      <c r="J287" s="523"/>
      <c r="K287" s="523"/>
      <c r="L287" s="523"/>
      <c r="M287" s="523"/>
      <c r="N287" s="523"/>
      <c r="O287" s="523"/>
      <c r="P287" s="523"/>
      <c r="Q287" s="523"/>
      <c r="R287" s="523"/>
      <c r="S287" s="523"/>
      <c r="T287" s="523"/>
      <c r="U287" s="523"/>
      <c r="V287" s="524"/>
      <c r="W287" s="365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</row>
    <row r="288" spans="1:48" ht="15.75" customHeight="1">
      <c r="A288" s="467" t="s">
        <v>171</v>
      </c>
      <c r="B288" s="468"/>
      <c r="C288" s="468"/>
      <c r="D288" s="468"/>
      <c r="E288" s="468"/>
      <c r="F288" s="468"/>
      <c r="G288" s="468"/>
      <c r="H288" s="468"/>
      <c r="I288" s="468"/>
      <c r="J288" s="468"/>
      <c r="K288" s="468"/>
      <c r="L288" s="468"/>
      <c r="M288" s="468"/>
      <c r="N288" s="468"/>
      <c r="O288" s="468"/>
      <c r="P288" s="468"/>
      <c r="Q288" s="468"/>
      <c r="R288" s="468"/>
      <c r="S288" s="468"/>
      <c r="T288" s="468"/>
      <c r="U288" s="468"/>
      <c r="V288" s="518"/>
      <c r="W288" s="365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</row>
    <row r="289" spans="1:48" ht="29.25" customHeight="1">
      <c r="A289" s="522" t="s">
        <v>65</v>
      </c>
      <c r="B289" s="523"/>
      <c r="C289" s="523"/>
      <c r="D289" s="523"/>
      <c r="E289" s="523"/>
      <c r="F289" s="523"/>
      <c r="G289" s="523"/>
      <c r="H289" s="523"/>
      <c r="I289" s="523"/>
      <c r="J289" s="523"/>
      <c r="K289" s="523"/>
      <c r="L289" s="523"/>
      <c r="M289" s="523"/>
      <c r="N289" s="523"/>
      <c r="O289" s="523"/>
      <c r="P289" s="523"/>
      <c r="Q289" s="523"/>
      <c r="R289" s="523"/>
      <c r="S289" s="523"/>
      <c r="T289" s="523"/>
      <c r="U289" s="523"/>
      <c r="V289" s="524"/>
      <c r="W289" s="365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</row>
    <row r="290" spans="1:48" ht="15.75" customHeight="1">
      <c r="A290" s="463" t="s">
        <v>30</v>
      </c>
      <c r="B290" s="464"/>
      <c r="C290" s="464"/>
      <c r="D290" s="464"/>
      <c r="E290" s="464"/>
      <c r="F290" s="464"/>
      <c r="G290" s="464"/>
      <c r="H290" s="464"/>
      <c r="I290" s="464"/>
      <c r="J290" s="464"/>
      <c r="K290" s="464"/>
      <c r="L290" s="464"/>
      <c r="M290" s="464"/>
      <c r="N290" s="464"/>
      <c r="O290" s="464"/>
      <c r="P290" s="464"/>
      <c r="Q290" s="464"/>
      <c r="R290" s="464"/>
      <c r="S290" s="464"/>
      <c r="T290" s="464"/>
      <c r="U290" s="464"/>
      <c r="V290" s="464"/>
      <c r="W290" s="679"/>
      <c r="X290" s="679"/>
      <c r="Y290" s="679"/>
      <c r="Z290" s="679"/>
      <c r="AA290" s="679"/>
      <c r="AB290" s="679"/>
      <c r="AC290" s="679"/>
      <c r="AD290" s="679"/>
      <c r="AE290" s="679"/>
      <c r="AF290" s="679"/>
      <c r="AG290" s="679"/>
      <c r="AH290" s="679"/>
      <c r="AI290" s="679"/>
      <c r="AJ290" s="679"/>
      <c r="AK290" s="679"/>
      <c r="AL290" s="679"/>
      <c r="AM290" s="679"/>
      <c r="AN290" s="679"/>
      <c r="AO290" s="679"/>
      <c r="AP290" s="679"/>
      <c r="AQ290" s="679"/>
      <c r="AR290" s="679"/>
      <c r="AS290" s="679"/>
      <c r="AT290" s="679"/>
      <c r="AU290" s="679"/>
      <c r="AV290" s="680"/>
    </row>
    <row r="291" spans="1:48" ht="15.75" customHeight="1">
      <c r="A291" s="467" t="s">
        <v>172</v>
      </c>
      <c r="B291" s="468"/>
      <c r="C291" s="468"/>
      <c r="D291" s="468"/>
      <c r="E291" s="468"/>
      <c r="F291" s="468"/>
      <c r="G291" s="468"/>
      <c r="H291" s="468"/>
      <c r="I291" s="468"/>
      <c r="J291" s="468"/>
      <c r="K291" s="468"/>
      <c r="L291" s="468"/>
      <c r="M291" s="468"/>
      <c r="N291" s="468"/>
      <c r="O291" s="468"/>
      <c r="P291" s="468"/>
      <c r="Q291" s="468"/>
      <c r="R291" s="468"/>
      <c r="S291" s="468"/>
      <c r="T291" s="468"/>
      <c r="U291" s="468"/>
      <c r="V291" s="468"/>
      <c r="W291" s="675"/>
      <c r="X291" s="675"/>
      <c r="Y291" s="675"/>
      <c r="Z291" s="675"/>
      <c r="AA291" s="675"/>
      <c r="AB291" s="675"/>
      <c r="AC291" s="675"/>
      <c r="AD291" s="675"/>
      <c r="AE291" s="675"/>
      <c r="AF291" s="675"/>
      <c r="AG291" s="675"/>
      <c r="AH291" s="675"/>
      <c r="AI291" s="675"/>
      <c r="AJ291" s="675"/>
      <c r="AK291" s="675"/>
      <c r="AL291" s="675"/>
      <c r="AM291" s="675"/>
      <c r="AN291" s="675"/>
      <c r="AO291" s="675"/>
      <c r="AP291" s="675"/>
      <c r="AQ291" s="675"/>
      <c r="AR291" s="675"/>
      <c r="AS291" s="675"/>
      <c r="AT291" s="675"/>
      <c r="AU291" s="675"/>
      <c r="AV291" s="676"/>
    </row>
    <row r="292" spans="1:48" ht="19.5" customHeight="1">
      <c r="A292" s="525"/>
      <c r="B292" s="474" t="s">
        <v>241</v>
      </c>
      <c r="C292" s="475" t="s">
        <v>104</v>
      </c>
      <c r="D292" s="474" t="s">
        <v>266</v>
      </c>
      <c r="E292" s="476" t="s">
        <v>141</v>
      </c>
      <c r="F292" s="6" t="s">
        <v>18</v>
      </c>
      <c r="G292" s="6" t="s">
        <v>20</v>
      </c>
      <c r="H292" s="6" t="s">
        <v>59</v>
      </c>
      <c r="I292" s="6" t="s">
        <v>297</v>
      </c>
      <c r="J292" s="517">
        <v>2019</v>
      </c>
      <c r="K292" s="517">
        <v>2021</v>
      </c>
      <c r="L292" s="515">
        <v>22.483270000000001</v>
      </c>
      <c r="M292" s="515">
        <f>R302+S302+T302</f>
        <v>9.5029800000000009</v>
      </c>
      <c r="N292" s="5">
        <v>0.61667000000000005</v>
      </c>
      <c r="O292" s="5">
        <v>6.6655499999999996</v>
      </c>
      <c r="P292" s="5">
        <v>0.88868999999999998</v>
      </c>
      <c r="Q292" s="5">
        <v>4.8093899999999996</v>
      </c>
      <c r="R292" s="5">
        <v>9.5029800000000009</v>
      </c>
      <c r="S292" s="5">
        <v>0</v>
      </c>
      <c r="T292" s="5">
        <v>0</v>
      </c>
      <c r="U292" s="5">
        <f t="shared" ref="U292:U326" si="165">SUM(N292:T292)</f>
        <v>22.483280000000001</v>
      </c>
      <c r="V292" s="7" t="s">
        <v>3</v>
      </c>
      <c r="W292" s="93">
        <v>9503</v>
      </c>
      <c r="X292" s="93">
        <f>SUM(X293:X297)</f>
        <v>3469.2759299999998</v>
      </c>
      <c r="Y292" s="5">
        <f t="shared" ref="Y292:AM292" si="166">SUM(Y293:Y297)</f>
        <v>2975.01593</v>
      </c>
      <c r="Z292" s="5">
        <f t="shared" si="166"/>
        <v>2975.01593</v>
      </c>
      <c r="AA292" s="93">
        <f t="shared" si="166"/>
        <v>494.26</v>
      </c>
      <c r="AB292" s="93">
        <f t="shared" si="166"/>
        <v>494.26</v>
      </c>
      <c r="AC292" s="93">
        <f t="shared" si="166"/>
        <v>0</v>
      </c>
      <c r="AD292" s="93">
        <f t="shared" si="166"/>
        <v>0</v>
      </c>
      <c r="AE292" s="93">
        <f t="shared" si="166"/>
        <v>0</v>
      </c>
      <c r="AF292" s="93">
        <f t="shared" si="166"/>
        <v>0</v>
      </c>
      <c r="AG292" s="93">
        <f t="shared" si="166"/>
        <v>623.86</v>
      </c>
      <c r="AH292" s="93">
        <f t="shared" si="166"/>
        <v>0</v>
      </c>
      <c r="AI292" s="93">
        <f t="shared" si="166"/>
        <v>623.86</v>
      </c>
      <c r="AJ292" s="5">
        <f t="shared" si="166"/>
        <v>0</v>
      </c>
      <c r="AK292" s="5">
        <f t="shared" si="166"/>
        <v>0</v>
      </c>
      <c r="AL292" s="5">
        <f t="shared" si="166"/>
        <v>0</v>
      </c>
      <c r="AM292" s="5">
        <f t="shared" si="166"/>
        <v>0</v>
      </c>
      <c r="AN292" s="5">
        <f t="shared" ref="AN292:AU292" si="167">SUM(AN297)</f>
        <v>0</v>
      </c>
      <c r="AO292" s="5">
        <f t="shared" si="167"/>
        <v>0</v>
      </c>
      <c r="AP292" s="5">
        <f t="shared" si="167"/>
        <v>0</v>
      </c>
      <c r="AQ292" s="5">
        <f t="shared" si="167"/>
        <v>0</v>
      </c>
      <c r="AR292" s="5">
        <f t="shared" si="167"/>
        <v>0</v>
      </c>
      <c r="AS292" s="5">
        <f t="shared" si="167"/>
        <v>0</v>
      </c>
      <c r="AT292" s="5">
        <f t="shared" si="167"/>
        <v>0</v>
      </c>
      <c r="AU292" s="5">
        <f t="shared" si="167"/>
        <v>0</v>
      </c>
      <c r="AV292" s="8"/>
    </row>
    <row r="293" spans="1:48" s="275" customFormat="1" ht="28.5" customHeight="1">
      <c r="A293" s="526"/>
      <c r="B293" s="474"/>
      <c r="C293" s="475"/>
      <c r="D293" s="474"/>
      <c r="E293" s="476"/>
      <c r="F293" s="272"/>
      <c r="G293" s="272"/>
      <c r="H293" s="272"/>
      <c r="I293" s="272"/>
      <c r="J293" s="517"/>
      <c r="K293" s="517"/>
      <c r="L293" s="515"/>
      <c r="M293" s="515"/>
      <c r="N293" s="273"/>
      <c r="O293" s="273"/>
      <c r="P293" s="273"/>
      <c r="Q293" s="273"/>
      <c r="R293" s="273"/>
      <c r="S293" s="273"/>
      <c r="T293" s="273"/>
      <c r="U293" s="273"/>
      <c r="V293" s="278" t="s">
        <v>1056</v>
      </c>
      <c r="W293" s="274"/>
      <c r="X293" s="277">
        <f>Z293+AB293</f>
        <v>98</v>
      </c>
      <c r="Y293" s="273"/>
      <c r="Z293" s="273"/>
      <c r="AA293" s="273">
        <f>AB293</f>
        <v>98</v>
      </c>
      <c r="AB293" s="273">
        <v>98</v>
      </c>
      <c r="AC293" s="273"/>
      <c r="AD293" s="273"/>
      <c r="AE293" s="273"/>
      <c r="AF293" s="273"/>
      <c r="AG293" s="273">
        <f>AI293</f>
        <v>98</v>
      </c>
      <c r="AH293" s="273"/>
      <c r="AI293" s="273">
        <v>98</v>
      </c>
      <c r="AJ293" s="273"/>
      <c r="AK293" s="273"/>
      <c r="AL293" s="273"/>
      <c r="AM293" s="273"/>
      <c r="AN293" s="273"/>
      <c r="AO293" s="273"/>
      <c r="AP293" s="273"/>
      <c r="AQ293" s="273"/>
      <c r="AR293" s="273"/>
      <c r="AS293" s="273"/>
      <c r="AT293" s="273"/>
      <c r="AU293" s="273"/>
      <c r="AV293" s="347"/>
    </row>
    <row r="294" spans="1:48" s="275" customFormat="1" ht="28.5" customHeight="1">
      <c r="A294" s="526"/>
      <c r="B294" s="474"/>
      <c r="C294" s="475"/>
      <c r="D294" s="474"/>
      <c r="E294" s="476"/>
      <c r="F294" s="272"/>
      <c r="G294" s="272"/>
      <c r="H294" s="272"/>
      <c r="I294" s="272"/>
      <c r="J294" s="517"/>
      <c r="K294" s="517"/>
      <c r="L294" s="515"/>
      <c r="M294" s="515"/>
      <c r="N294" s="273"/>
      <c r="O294" s="273"/>
      <c r="P294" s="273"/>
      <c r="Q294" s="273"/>
      <c r="R294" s="273"/>
      <c r="S294" s="273"/>
      <c r="T294" s="273"/>
      <c r="U294" s="273"/>
      <c r="V294" s="278" t="s">
        <v>1058</v>
      </c>
      <c r="W294" s="274"/>
      <c r="X294" s="277">
        <f>Z294+AB294</f>
        <v>12</v>
      </c>
      <c r="Y294" s="273"/>
      <c r="Z294" s="273"/>
      <c r="AA294" s="273">
        <f>AB294</f>
        <v>12</v>
      </c>
      <c r="AB294" s="273">
        <v>12</v>
      </c>
      <c r="AC294" s="273"/>
      <c r="AD294" s="273"/>
      <c r="AE294" s="273"/>
      <c r="AF294" s="273"/>
      <c r="AG294" s="273">
        <f>AI294</f>
        <v>12</v>
      </c>
      <c r="AH294" s="273"/>
      <c r="AI294" s="273">
        <v>12</v>
      </c>
      <c r="AJ294" s="273"/>
      <c r="AK294" s="273"/>
      <c r="AL294" s="273"/>
      <c r="AM294" s="273"/>
      <c r="AN294" s="273"/>
      <c r="AO294" s="273"/>
      <c r="AP294" s="273"/>
      <c r="AQ294" s="273"/>
      <c r="AR294" s="273"/>
      <c r="AS294" s="273"/>
      <c r="AT294" s="273"/>
      <c r="AU294" s="273"/>
      <c r="AV294" s="347"/>
    </row>
    <row r="295" spans="1:48" s="275" customFormat="1" ht="30.75" customHeight="1">
      <c r="A295" s="526"/>
      <c r="B295" s="474"/>
      <c r="C295" s="475"/>
      <c r="D295" s="474"/>
      <c r="E295" s="476"/>
      <c r="F295" s="272"/>
      <c r="G295" s="272"/>
      <c r="H295" s="272"/>
      <c r="I295" s="272"/>
      <c r="J295" s="517"/>
      <c r="K295" s="517"/>
      <c r="L295" s="515"/>
      <c r="M295" s="515"/>
      <c r="N295" s="273"/>
      <c r="O295" s="273"/>
      <c r="P295" s="273"/>
      <c r="Q295" s="273"/>
      <c r="R295" s="273"/>
      <c r="S295" s="273"/>
      <c r="T295" s="273"/>
      <c r="U295" s="273"/>
      <c r="V295" s="278" t="s">
        <v>1057</v>
      </c>
      <c r="W295" s="274"/>
      <c r="X295" s="277">
        <f>Z295+AB295</f>
        <v>131</v>
      </c>
      <c r="Y295" s="273"/>
      <c r="Z295" s="273"/>
      <c r="AA295" s="273">
        <f>AB295</f>
        <v>131</v>
      </c>
      <c r="AB295" s="273">
        <v>131</v>
      </c>
      <c r="AC295" s="273"/>
      <c r="AD295" s="273"/>
      <c r="AE295" s="273"/>
      <c r="AF295" s="273"/>
      <c r="AG295" s="273">
        <f>AI295</f>
        <v>131</v>
      </c>
      <c r="AH295" s="273"/>
      <c r="AI295" s="273">
        <v>131</v>
      </c>
      <c r="AJ295" s="273"/>
      <c r="AK295" s="273"/>
      <c r="AL295" s="273"/>
      <c r="AM295" s="273"/>
      <c r="AN295" s="273"/>
      <c r="AO295" s="273"/>
      <c r="AP295" s="273"/>
      <c r="AQ295" s="273"/>
      <c r="AR295" s="273"/>
      <c r="AS295" s="273"/>
      <c r="AT295" s="273"/>
      <c r="AU295" s="273"/>
      <c r="AV295" s="347"/>
    </row>
    <row r="296" spans="1:48" s="275" customFormat="1" ht="30.75" customHeight="1">
      <c r="A296" s="526"/>
      <c r="B296" s="474"/>
      <c r="C296" s="475"/>
      <c r="D296" s="474"/>
      <c r="E296" s="476"/>
      <c r="F296" s="272"/>
      <c r="G296" s="272"/>
      <c r="H296" s="272"/>
      <c r="I296" s="272"/>
      <c r="J296" s="517"/>
      <c r="K296" s="517"/>
      <c r="L296" s="515"/>
      <c r="M296" s="515"/>
      <c r="N296" s="273"/>
      <c r="O296" s="273"/>
      <c r="P296" s="273"/>
      <c r="Q296" s="273"/>
      <c r="R296" s="273"/>
      <c r="S296" s="273"/>
      <c r="T296" s="273"/>
      <c r="U296" s="273"/>
      <c r="V296" s="278" t="s">
        <v>1059</v>
      </c>
      <c r="W296" s="274"/>
      <c r="X296" s="277">
        <f>AB296</f>
        <v>253.26</v>
      </c>
      <c r="Y296" s="273"/>
      <c r="Z296" s="273"/>
      <c r="AA296" s="273">
        <f>AB296</f>
        <v>253.26</v>
      </c>
      <c r="AB296" s="406">
        <f>119.34+133.92</f>
        <v>253.26</v>
      </c>
      <c r="AC296" s="273"/>
      <c r="AD296" s="273"/>
      <c r="AE296" s="273"/>
      <c r="AF296" s="273"/>
      <c r="AG296" s="273">
        <f t="shared" ref="AG296:AG297" si="168">AI296</f>
        <v>382.86</v>
      </c>
      <c r="AH296" s="273"/>
      <c r="AI296" s="273">
        <f>119.34+133.92+129.6</f>
        <v>382.86</v>
      </c>
      <c r="AJ296" s="273"/>
      <c r="AK296" s="273"/>
      <c r="AL296" s="273"/>
      <c r="AM296" s="273"/>
      <c r="AN296" s="273"/>
      <c r="AO296" s="273"/>
      <c r="AP296" s="273"/>
      <c r="AQ296" s="273"/>
      <c r="AR296" s="273"/>
      <c r="AS296" s="273"/>
      <c r="AT296" s="273"/>
      <c r="AU296" s="273"/>
      <c r="AV296" s="347"/>
    </row>
    <row r="297" spans="1:48" s="275" customFormat="1" ht="43.5" customHeight="1">
      <c r="A297" s="526"/>
      <c r="B297" s="474"/>
      <c r="C297" s="475"/>
      <c r="D297" s="474"/>
      <c r="E297" s="476"/>
      <c r="F297" s="272"/>
      <c r="G297" s="272"/>
      <c r="H297" s="272"/>
      <c r="I297" s="272"/>
      <c r="J297" s="517"/>
      <c r="K297" s="517"/>
      <c r="L297" s="515"/>
      <c r="M297" s="515"/>
      <c r="N297" s="273"/>
      <c r="O297" s="273"/>
      <c r="P297" s="273"/>
      <c r="Q297" s="273"/>
      <c r="R297" s="273"/>
      <c r="S297" s="273"/>
      <c r="T297" s="273"/>
      <c r="U297" s="273"/>
      <c r="V297" s="278" t="s">
        <v>1018</v>
      </c>
      <c r="W297" s="274"/>
      <c r="X297" s="277">
        <f>Z297</f>
        <v>2975.01593</v>
      </c>
      <c r="Y297" s="277">
        <f>Z297</f>
        <v>2975.01593</v>
      </c>
      <c r="Z297" s="277">
        <v>2975.01593</v>
      </c>
      <c r="AA297" s="273"/>
      <c r="AB297" s="273"/>
      <c r="AC297" s="273"/>
      <c r="AD297" s="273"/>
      <c r="AE297" s="273"/>
      <c r="AF297" s="273"/>
      <c r="AG297" s="273">
        <f t="shared" si="168"/>
        <v>0</v>
      </c>
      <c r="AH297" s="273"/>
      <c r="AI297" s="273"/>
      <c r="AJ297" s="273"/>
      <c r="AK297" s="273"/>
      <c r="AL297" s="273"/>
      <c r="AM297" s="273"/>
      <c r="AN297" s="273"/>
      <c r="AO297" s="273"/>
      <c r="AP297" s="273"/>
      <c r="AQ297" s="273"/>
      <c r="AR297" s="273"/>
      <c r="AS297" s="273"/>
      <c r="AT297" s="273"/>
      <c r="AU297" s="273"/>
      <c r="AV297" s="347"/>
    </row>
    <row r="298" spans="1:48" ht="19.5" customHeight="1">
      <c r="A298" s="526"/>
      <c r="B298" s="474"/>
      <c r="C298" s="475"/>
      <c r="D298" s="474"/>
      <c r="E298" s="476"/>
      <c r="F298" s="6" t="s">
        <v>19</v>
      </c>
      <c r="G298" s="6" t="s">
        <v>22</v>
      </c>
      <c r="H298" s="6" t="s">
        <v>59</v>
      </c>
      <c r="I298" s="6" t="s">
        <v>297</v>
      </c>
      <c r="J298" s="517"/>
      <c r="K298" s="517"/>
      <c r="L298" s="515"/>
      <c r="M298" s="515"/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f t="shared" si="165"/>
        <v>0</v>
      </c>
      <c r="V298" s="5" t="s">
        <v>8</v>
      </c>
      <c r="W298" s="93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8"/>
    </row>
    <row r="299" spans="1:48" ht="19.5" customHeight="1">
      <c r="A299" s="526"/>
      <c r="B299" s="474"/>
      <c r="C299" s="475"/>
      <c r="D299" s="474"/>
      <c r="E299" s="476"/>
      <c r="F299" s="476" t="s">
        <v>39</v>
      </c>
      <c r="G299" s="476" t="s">
        <v>21</v>
      </c>
      <c r="H299" s="476" t="s">
        <v>59</v>
      </c>
      <c r="I299" s="476" t="s">
        <v>317</v>
      </c>
      <c r="J299" s="517"/>
      <c r="K299" s="517"/>
      <c r="L299" s="515"/>
      <c r="M299" s="515"/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f t="shared" si="165"/>
        <v>0</v>
      </c>
      <c r="V299" s="187" t="s">
        <v>50</v>
      </c>
      <c r="W299" s="93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8"/>
    </row>
    <row r="300" spans="1:48" ht="19.5" customHeight="1">
      <c r="A300" s="526"/>
      <c r="B300" s="474"/>
      <c r="C300" s="475"/>
      <c r="D300" s="474"/>
      <c r="E300" s="476"/>
      <c r="F300" s="476"/>
      <c r="G300" s="476"/>
      <c r="H300" s="476"/>
      <c r="I300" s="476"/>
      <c r="J300" s="517"/>
      <c r="K300" s="517"/>
      <c r="L300" s="515"/>
      <c r="M300" s="515"/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f t="shared" si="165"/>
        <v>0</v>
      </c>
      <c r="V300" s="7" t="s">
        <v>51</v>
      </c>
      <c r="W300" s="93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8"/>
    </row>
    <row r="301" spans="1:48" ht="18" customHeight="1">
      <c r="A301" s="526"/>
      <c r="B301" s="474"/>
      <c r="C301" s="475"/>
      <c r="D301" s="474"/>
      <c r="E301" s="476"/>
      <c r="F301" s="476"/>
      <c r="G301" s="476"/>
      <c r="H301" s="476"/>
      <c r="I301" s="476"/>
      <c r="J301" s="517"/>
      <c r="K301" s="517"/>
      <c r="L301" s="515"/>
      <c r="M301" s="515"/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f t="shared" si="165"/>
        <v>0</v>
      </c>
      <c r="V301" s="7" t="s">
        <v>52</v>
      </c>
      <c r="W301" s="93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8"/>
    </row>
    <row r="302" spans="1:48" ht="17.25" customHeight="1">
      <c r="A302" s="526"/>
      <c r="B302" s="474"/>
      <c r="C302" s="475"/>
      <c r="D302" s="474"/>
      <c r="E302" s="476"/>
      <c r="F302" s="476"/>
      <c r="G302" s="476"/>
      <c r="H302" s="476"/>
      <c r="I302" s="476"/>
      <c r="J302" s="517"/>
      <c r="K302" s="517"/>
      <c r="L302" s="515"/>
      <c r="M302" s="515"/>
      <c r="N302" s="151">
        <f t="shared" ref="N302:T302" si="169">SUM(N292:N301)</f>
        <v>0.61667000000000005</v>
      </c>
      <c r="O302" s="151">
        <f t="shared" si="169"/>
        <v>6.6655499999999996</v>
      </c>
      <c r="P302" s="151">
        <f t="shared" si="169"/>
        <v>0.88868999999999998</v>
      </c>
      <c r="Q302" s="151">
        <f t="shared" si="169"/>
        <v>4.8093899999999996</v>
      </c>
      <c r="R302" s="151">
        <f t="shared" si="169"/>
        <v>9.5029800000000009</v>
      </c>
      <c r="S302" s="151">
        <f t="shared" si="169"/>
        <v>0</v>
      </c>
      <c r="T302" s="151">
        <f t="shared" si="169"/>
        <v>0</v>
      </c>
      <c r="U302" s="152">
        <f t="shared" si="165"/>
        <v>22.483280000000001</v>
      </c>
      <c r="V302" s="152" t="s">
        <v>11</v>
      </c>
      <c r="W302" s="364">
        <f t="shared" ref="W302" si="170">SUM(W292:W301)</f>
        <v>9503</v>
      </c>
      <c r="X302" s="364">
        <f>X292+X298+X299+X300+X301</f>
        <v>3469.2759299999998</v>
      </c>
      <c r="Y302" s="151">
        <f t="shared" ref="Y302:AU302" si="171">Y292+Y298+Y299+Y300+Y301</f>
        <v>2975.01593</v>
      </c>
      <c r="Z302" s="151">
        <f t="shared" si="171"/>
        <v>2975.01593</v>
      </c>
      <c r="AA302" s="151">
        <f t="shared" si="171"/>
        <v>494.26</v>
      </c>
      <c r="AB302" s="151">
        <f t="shared" si="171"/>
        <v>494.26</v>
      </c>
      <c r="AC302" s="151">
        <f t="shared" si="171"/>
        <v>0</v>
      </c>
      <c r="AD302" s="151">
        <f t="shared" si="171"/>
        <v>0</v>
      </c>
      <c r="AE302" s="151">
        <f t="shared" si="171"/>
        <v>0</v>
      </c>
      <c r="AF302" s="151">
        <f t="shared" si="171"/>
        <v>0</v>
      </c>
      <c r="AG302" s="151">
        <f t="shared" si="171"/>
        <v>623.86</v>
      </c>
      <c r="AH302" s="151">
        <f t="shared" si="171"/>
        <v>0</v>
      </c>
      <c r="AI302" s="151">
        <f>AI292+AI298+AI299+AI300+AI301</f>
        <v>623.86</v>
      </c>
      <c r="AJ302" s="151">
        <f t="shared" si="171"/>
        <v>0</v>
      </c>
      <c r="AK302" s="151">
        <f t="shared" si="171"/>
        <v>0</v>
      </c>
      <c r="AL302" s="151">
        <f t="shared" si="171"/>
        <v>0</v>
      </c>
      <c r="AM302" s="151">
        <f t="shared" si="171"/>
        <v>0</v>
      </c>
      <c r="AN302" s="151">
        <f t="shared" si="171"/>
        <v>0</v>
      </c>
      <c r="AO302" s="151">
        <f t="shared" si="171"/>
        <v>0</v>
      </c>
      <c r="AP302" s="151">
        <f t="shared" si="171"/>
        <v>0</v>
      </c>
      <c r="AQ302" s="151">
        <f t="shared" si="171"/>
        <v>0</v>
      </c>
      <c r="AR302" s="151">
        <f t="shared" si="171"/>
        <v>0</v>
      </c>
      <c r="AS302" s="151">
        <f t="shared" si="171"/>
        <v>0</v>
      </c>
      <c r="AT302" s="151">
        <f t="shared" si="171"/>
        <v>0</v>
      </c>
      <c r="AU302" s="151">
        <f t="shared" si="171"/>
        <v>0</v>
      </c>
      <c r="AV302" s="160"/>
    </row>
    <row r="303" spans="1:48" ht="19.5" customHeight="1">
      <c r="A303" s="526"/>
      <c r="B303" s="474" t="s">
        <v>242</v>
      </c>
      <c r="C303" s="475" t="s">
        <v>981</v>
      </c>
      <c r="D303" s="474" t="s">
        <v>267</v>
      </c>
      <c r="E303" s="476" t="s">
        <v>280</v>
      </c>
      <c r="F303" s="6" t="s">
        <v>18</v>
      </c>
      <c r="G303" s="6" t="s">
        <v>20</v>
      </c>
      <c r="H303" s="6" t="s">
        <v>297</v>
      </c>
      <c r="I303" s="6" t="s">
        <v>297</v>
      </c>
      <c r="J303" s="517">
        <v>2021</v>
      </c>
      <c r="K303" s="517">
        <v>2021</v>
      </c>
      <c r="L303" s="515">
        <v>9.9091000000000005</v>
      </c>
      <c r="M303" s="515">
        <f t="shared" ref="M303" si="172">R308+S308+T308</f>
        <v>0</v>
      </c>
      <c r="N303" s="5">
        <v>0</v>
      </c>
      <c r="O303" s="5">
        <v>0</v>
      </c>
      <c r="P303" s="5">
        <v>2.5919599999999998</v>
      </c>
      <c r="Q303" s="5">
        <v>7.3171400000000002</v>
      </c>
      <c r="R303" s="5">
        <v>0</v>
      </c>
      <c r="S303" s="5">
        <v>0</v>
      </c>
      <c r="T303" s="5">
        <v>0</v>
      </c>
      <c r="U303" s="5">
        <f t="shared" si="165"/>
        <v>9.9091000000000005</v>
      </c>
      <c r="V303" s="7" t="s">
        <v>3</v>
      </c>
      <c r="W303" s="93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8"/>
    </row>
    <row r="304" spans="1:48" ht="19.5" customHeight="1">
      <c r="A304" s="526"/>
      <c r="B304" s="474"/>
      <c r="C304" s="475"/>
      <c r="D304" s="474"/>
      <c r="E304" s="476"/>
      <c r="F304" s="6" t="s">
        <v>19</v>
      </c>
      <c r="G304" s="6" t="s">
        <v>22</v>
      </c>
      <c r="H304" s="6" t="s">
        <v>297</v>
      </c>
      <c r="I304" s="6" t="s">
        <v>297</v>
      </c>
      <c r="J304" s="517"/>
      <c r="K304" s="517"/>
      <c r="L304" s="515"/>
      <c r="M304" s="515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65"/>
        <v>0</v>
      </c>
      <c r="V304" s="5" t="s">
        <v>8</v>
      </c>
      <c r="W304" s="93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8"/>
    </row>
    <row r="305" spans="1:48" ht="19.5" customHeight="1">
      <c r="A305" s="526"/>
      <c r="B305" s="474"/>
      <c r="C305" s="475"/>
      <c r="D305" s="474"/>
      <c r="E305" s="476"/>
      <c r="F305" s="476" t="s">
        <v>39</v>
      </c>
      <c r="G305" s="476" t="s">
        <v>21</v>
      </c>
      <c r="H305" s="476" t="s">
        <v>297</v>
      </c>
      <c r="I305" s="476" t="s">
        <v>297</v>
      </c>
      <c r="J305" s="517"/>
      <c r="K305" s="517"/>
      <c r="L305" s="515"/>
      <c r="M305" s="515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65"/>
        <v>0</v>
      </c>
      <c r="V305" s="187" t="s">
        <v>50</v>
      </c>
      <c r="W305" s="93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8"/>
    </row>
    <row r="306" spans="1:48" ht="19.5" customHeight="1">
      <c r="A306" s="526"/>
      <c r="B306" s="474"/>
      <c r="C306" s="475"/>
      <c r="D306" s="474"/>
      <c r="E306" s="476"/>
      <c r="F306" s="476"/>
      <c r="G306" s="476"/>
      <c r="H306" s="476"/>
      <c r="I306" s="476"/>
      <c r="J306" s="517"/>
      <c r="K306" s="517"/>
      <c r="L306" s="515"/>
      <c r="M306" s="515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65"/>
        <v>0</v>
      </c>
      <c r="V306" s="7" t="s">
        <v>51</v>
      </c>
      <c r="W306" s="93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8"/>
    </row>
    <row r="307" spans="1:48" ht="18" customHeight="1">
      <c r="A307" s="526"/>
      <c r="B307" s="474"/>
      <c r="C307" s="475"/>
      <c r="D307" s="474"/>
      <c r="E307" s="476"/>
      <c r="F307" s="476"/>
      <c r="G307" s="476"/>
      <c r="H307" s="476"/>
      <c r="I307" s="476"/>
      <c r="J307" s="517"/>
      <c r="K307" s="517"/>
      <c r="L307" s="515"/>
      <c r="M307" s="515"/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f t="shared" si="165"/>
        <v>0</v>
      </c>
      <c r="V307" s="7" t="s">
        <v>52</v>
      </c>
      <c r="W307" s="93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8"/>
    </row>
    <row r="308" spans="1:48" ht="17.25" customHeight="1">
      <c r="A308" s="526"/>
      <c r="B308" s="474"/>
      <c r="C308" s="475"/>
      <c r="D308" s="474"/>
      <c r="E308" s="476"/>
      <c r="F308" s="476"/>
      <c r="G308" s="476"/>
      <c r="H308" s="476"/>
      <c r="I308" s="476"/>
      <c r="J308" s="517"/>
      <c r="K308" s="517"/>
      <c r="L308" s="515"/>
      <c r="M308" s="515"/>
      <c r="N308" s="151">
        <f t="shared" ref="N308:T308" si="173">SUM(N303:N307)</f>
        <v>0</v>
      </c>
      <c r="O308" s="151">
        <f t="shared" si="173"/>
        <v>0</v>
      </c>
      <c r="P308" s="151">
        <f t="shared" si="173"/>
        <v>2.5919599999999998</v>
      </c>
      <c r="Q308" s="151">
        <f t="shared" si="173"/>
        <v>7.3171400000000002</v>
      </c>
      <c r="R308" s="151">
        <f t="shared" si="173"/>
        <v>0</v>
      </c>
      <c r="S308" s="151">
        <f t="shared" si="173"/>
        <v>0</v>
      </c>
      <c r="T308" s="151">
        <f t="shared" si="173"/>
        <v>0</v>
      </c>
      <c r="U308" s="152">
        <f t="shared" si="165"/>
        <v>9.9091000000000005</v>
      </c>
      <c r="V308" s="152" t="s">
        <v>11</v>
      </c>
      <c r="W308" s="364">
        <f t="shared" ref="W308:X308" si="174">SUM(W303:W307)</f>
        <v>0</v>
      </c>
      <c r="X308" s="151">
        <f t="shared" si="174"/>
        <v>0</v>
      </c>
      <c r="Y308" s="151">
        <f t="shared" ref="Y308:AU308" si="175">SUM(Y303:Y307)</f>
        <v>0</v>
      </c>
      <c r="Z308" s="151">
        <f t="shared" si="175"/>
        <v>0</v>
      </c>
      <c r="AA308" s="151">
        <f t="shared" si="175"/>
        <v>0</v>
      </c>
      <c r="AB308" s="151">
        <f t="shared" si="175"/>
        <v>0</v>
      </c>
      <c r="AC308" s="151">
        <f t="shared" si="175"/>
        <v>0</v>
      </c>
      <c r="AD308" s="151">
        <f t="shared" si="175"/>
        <v>0</v>
      </c>
      <c r="AE308" s="151">
        <f t="shared" si="175"/>
        <v>0</v>
      </c>
      <c r="AF308" s="151">
        <f t="shared" si="175"/>
        <v>0</v>
      </c>
      <c r="AG308" s="151">
        <f t="shared" si="175"/>
        <v>0</v>
      </c>
      <c r="AH308" s="151">
        <f t="shared" si="175"/>
        <v>0</v>
      </c>
      <c r="AI308" s="151">
        <f t="shared" si="175"/>
        <v>0</v>
      </c>
      <c r="AJ308" s="151">
        <f t="shared" si="175"/>
        <v>0</v>
      </c>
      <c r="AK308" s="151">
        <f t="shared" si="175"/>
        <v>0</v>
      </c>
      <c r="AL308" s="151">
        <f t="shared" si="175"/>
        <v>0</v>
      </c>
      <c r="AM308" s="151">
        <f t="shared" si="175"/>
        <v>0</v>
      </c>
      <c r="AN308" s="151">
        <f t="shared" si="175"/>
        <v>0</v>
      </c>
      <c r="AO308" s="151">
        <f t="shared" si="175"/>
        <v>0</v>
      </c>
      <c r="AP308" s="151">
        <f t="shared" si="175"/>
        <v>0</v>
      </c>
      <c r="AQ308" s="151">
        <f t="shared" si="175"/>
        <v>0</v>
      </c>
      <c r="AR308" s="151">
        <f t="shared" si="175"/>
        <v>0</v>
      </c>
      <c r="AS308" s="151">
        <f t="shared" si="175"/>
        <v>0</v>
      </c>
      <c r="AT308" s="151">
        <f t="shared" si="175"/>
        <v>0</v>
      </c>
      <c r="AU308" s="151">
        <f t="shared" si="175"/>
        <v>0</v>
      </c>
      <c r="AV308" s="160"/>
    </row>
    <row r="309" spans="1:48" ht="19.5" customHeight="1">
      <c r="A309" s="526"/>
      <c r="B309" s="474" t="s">
        <v>243</v>
      </c>
      <c r="C309" s="475" t="s">
        <v>105</v>
      </c>
      <c r="D309" s="474" t="s">
        <v>268</v>
      </c>
      <c r="E309" s="476" t="s">
        <v>278</v>
      </c>
      <c r="F309" s="6" t="s">
        <v>18</v>
      </c>
      <c r="G309" s="6" t="s">
        <v>20</v>
      </c>
      <c r="H309" s="6" t="s">
        <v>297</v>
      </c>
      <c r="I309" s="6" t="s">
        <v>297</v>
      </c>
      <c r="J309" s="517">
        <v>2020</v>
      </c>
      <c r="K309" s="517">
        <v>2022</v>
      </c>
      <c r="L309" s="515">
        <v>12.912570000000001</v>
      </c>
      <c r="M309" s="515">
        <f t="shared" ref="M309" si="176">R314+S314+T314</f>
        <v>0.61768999999999996</v>
      </c>
      <c r="N309" s="5">
        <v>0</v>
      </c>
      <c r="O309" s="5">
        <v>0</v>
      </c>
      <c r="P309" s="5">
        <v>0.98</v>
      </c>
      <c r="Q309" s="5">
        <v>11.31488</v>
      </c>
      <c r="R309" s="5">
        <v>0.61768999999999996</v>
      </c>
      <c r="S309" s="5">
        <v>0</v>
      </c>
      <c r="T309" s="5">
        <v>0</v>
      </c>
      <c r="U309" s="5">
        <f t="shared" si="165"/>
        <v>12.912570000000001</v>
      </c>
      <c r="V309" s="7" t="s">
        <v>3</v>
      </c>
      <c r="W309" s="93">
        <v>618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8"/>
    </row>
    <row r="310" spans="1:48" ht="19.5" customHeight="1">
      <c r="A310" s="526"/>
      <c r="B310" s="474"/>
      <c r="C310" s="475"/>
      <c r="D310" s="474"/>
      <c r="E310" s="476"/>
      <c r="F310" s="6" t="s">
        <v>19</v>
      </c>
      <c r="G310" s="6" t="s">
        <v>22</v>
      </c>
      <c r="H310" s="6" t="s">
        <v>297</v>
      </c>
      <c r="I310" s="6" t="s">
        <v>297</v>
      </c>
      <c r="J310" s="517"/>
      <c r="K310" s="517"/>
      <c r="L310" s="515"/>
      <c r="M310" s="515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65"/>
        <v>0</v>
      </c>
      <c r="V310" s="5" t="s">
        <v>8</v>
      </c>
      <c r="W310" s="93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8"/>
    </row>
    <row r="311" spans="1:48" ht="19.5" customHeight="1">
      <c r="A311" s="526"/>
      <c r="B311" s="474"/>
      <c r="C311" s="475"/>
      <c r="D311" s="474"/>
      <c r="E311" s="476"/>
      <c r="F311" s="476" t="s">
        <v>39</v>
      </c>
      <c r="G311" s="476" t="s">
        <v>21</v>
      </c>
      <c r="H311" s="476" t="s">
        <v>297</v>
      </c>
      <c r="I311" s="476" t="s">
        <v>297</v>
      </c>
      <c r="J311" s="517"/>
      <c r="K311" s="517"/>
      <c r="L311" s="515"/>
      <c r="M311" s="515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65"/>
        <v>0</v>
      </c>
      <c r="V311" s="187" t="s">
        <v>50</v>
      </c>
      <c r="W311" s="93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8"/>
    </row>
    <row r="312" spans="1:48" ht="19.5" customHeight="1">
      <c r="A312" s="526"/>
      <c r="B312" s="474"/>
      <c r="C312" s="475"/>
      <c r="D312" s="474"/>
      <c r="E312" s="476"/>
      <c r="F312" s="476"/>
      <c r="G312" s="476"/>
      <c r="H312" s="476"/>
      <c r="I312" s="476"/>
      <c r="J312" s="517"/>
      <c r="K312" s="517"/>
      <c r="L312" s="515"/>
      <c r="M312" s="515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65"/>
        <v>0</v>
      </c>
      <c r="V312" s="7" t="s">
        <v>51</v>
      </c>
      <c r="W312" s="93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8"/>
    </row>
    <row r="313" spans="1:48" ht="18" customHeight="1">
      <c r="A313" s="526"/>
      <c r="B313" s="474"/>
      <c r="C313" s="475"/>
      <c r="D313" s="474"/>
      <c r="E313" s="476"/>
      <c r="F313" s="476"/>
      <c r="G313" s="476"/>
      <c r="H313" s="476"/>
      <c r="I313" s="476"/>
      <c r="J313" s="517"/>
      <c r="K313" s="517"/>
      <c r="L313" s="515"/>
      <c r="M313" s="515"/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f t="shared" si="165"/>
        <v>0</v>
      </c>
      <c r="V313" s="7" t="s">
        <v>52</v>
      </c>
      <c r="W313" s="93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8"/>
    </row>
    <row r="314" spans="1:48" ht="17.25" customHeight="1">
      <c r="A314" s="526"/>
      <c r="B314" s="474"/>
      <c r="C314" s="475"/>
      <c r="D314" s="474"/>
      <c r="E314" s="476"/>
      <c r="F314" s="476"/>
      <c r="G314" s="476"/>
      <c r="H314" s="476"/>
      <c r="I314" s="476"/>
      <c r="J314" s="517"/>
      <c r="K314" s="517"/>
      <c r="L314" s="515"/>
      <c r="M314" s="515"/>
      <c r="N314" s="151">
        <f t="shared" ref="N314:T314" si="177">SUM(N309:N313)</f>
        <v>0</v>
      </c>
      <c r="O314" s="151">
        <f t="shared" si="177"/>
        <v>0</v>
      </c>
      <c r="P314" s="151">
        <f t="shared" si="177"/>
        <v>0.98</v>
      </c>
      <c r="Q314" s="151">
        <f t="shared" si="177"/>
        <v>11.31488</v>
      </c>
      <c r="R314" s="151">
        <f t="shared" si="177"/>
        <v>0.61768999999999996</v>
      </c>
      <c r="S314" s="151">
        <f t="shared" si="177"/>
        <v>0</v>
      </c>
      <c r="T314" s="151">
        <f t="shared" si="177"/>
        <v>0</v>
      </c>
      <c r="U314" s="152">
        <f t="shared" si="165"/>
        <v>12.912570000000001</v>
      </c>
      <c r="V314" s="152" t="s">
        <v>11</v>
      </c>
      <c r="W314" s="364">
        <f t="shared" ref="W314:X314" si="178">SUM(W309:W313)</f>
        <v>618</v>
      </c>
      <c r="X314" s="151">
        <f t="shared" si="178"/>
        <v>0</v>
      </c>
      <c r="Y314" s="151">
        <f t="shared" ref="Y314:AU314" si="179">SUM(Y309:Y313)</f>
        <v>0</v>
      </c>
      <c r="Z314" s="151">
        <f t="shared" si="179"/>
        <v>0</v>
      </c>
      <c r="AA314" s="151">
        <f t="shared" si="179"/>
        <v>0</v>
      </c>
      <c r="AB314" s="151">
        <f t="shared" si="179"/>
        <v>0</v>
      </c>
      <c r="AC314" s="151">
        <f t="shared" si="179"/>
        <v>0</v>
      </c>
      <c r="AD314" s="151">
        <f t="shared" si="179"/>
        <v>0</v>
      </c>
      <c r="AE314" s="151">
        <f t="shared" si="179"/>
        <v>0</v>
      </c>
      <c r="AF314" s="151">
        <f t="shared" si="179"/>
        <v>0</v>
      </c>
      <c r="AG314" s="151">
        <f t="shared" si="179"/>
        <v>0</v>
      </c>
      <c r="AH314" s="151">
        <f t="shared" si="179"/>
        <v>0</v>
      </c>
      <c r="AI314" s="151">
        <f t="shared" si="179"/>
        <v>0</v>
      </c>
      <c r="AJ314" s="151">
        <f t="shared" si="179"/>
        <v>0</v>
      </c>
      <c r="AK314" s="151">
        <f t="shared" si="179"/>
        <v>0</v>
      </c>
      <c r="AL314" s="151">
        <f t="shared" si="179"/>
        <v>0</v>
      </c>
      <c r="AM314" s="151">
        <f t="shared" si="179"/>
        <v>0</v>
      </c>
      <c r="AN314" s="151">
        <f t="shared" si="179"/>
        <v>0</v>
      </c>
      <c r="AO314" s="151">
        <f t="shared" si="179"/>
        <v>0</v>
      </c>
      <c r="AP314" s="151">
        <f t="shared" si="179"/>
        <v>0</v>
      </c>
      <c r="AQ314" s="151">
        <f t="shared" si="179"/>
        <v>0</v>
      </c>
      <c r="AR314" s="151">
        <f t="shared" si="179"/>
        <v>0</v>
      </c>
      <c r="AS314" s="151">
        <f t="shared" si="179"/>
        <v>0</v>
      </c>
      <c r="AT314" s="151">
        <f t="shared" si="179"/>
        <v>0</v>
      </c>
      <c r="AU314" s="151">
        <f t="shared" si="179"/>
        <v>0</v>
      </c>
      <c r="AV314" s="160"/>
    </row>
    <row r="315" spans="1:48" ht="19.5" customHeight="1">
      <c r="A315" s="526"/>
      <c r="B315" s="474" t="s">
        <v>244</v>
      </c>
      <c r="C315" s="475" t="s">
        <v>106</v>
      </c>
      <c r="D315" s="474" t="s">
        <v>269</v>
      </c>
      <c r="E315" s="476" t="s">
        <v>281</v>
      </c>
      <c r="F315" s="6" t="s">
        <v>18</v>
      </c>
      <c r="G315" s="6" t="s">
        <v>20</v>
      </c>
      <c r="H315" s="6" t="s">
        <v>297</v>
      </c>
      <c r="I315" s="6" t="s">
        <v>297</v>
      </c>
      <c r="J315" s="517">
        <v>2021</v>
      </c>
      <c r="K315" s="517">
        <v>2022</v>
      </c>
      <c r="L315" s="515">
        <v>1.68618</v>
      </c>
      <c r="M315" s="515">
        <f t="shared" ref="M315" si="180">R320+S320+T320</f>
        <v>0</v>
      </c>
      <c r="N315" s="5">
        <v>0</v>
      </c>
      <c r="O315" s="5">
        <v>0</v>
      </c>
      <c r="P315" s="5">
        <v>1.6</v>
      </c>
      <c r="Q315" s="5">
        <v>8.6180000000000007E-2</v>
      </c>
      <c r="R315" s="5">
        <v>0</v>
      </c>
      <c r="S315" s="5">
        <v>0</v>
      </c>
      <c r="T315" s="5">
        <v>0</v>
      </c>
      <c r="U315" s="5">
        <f t="shared" si="165"/>
        <v>1.68618</v>
      </c>
      <c r="V315" s="7" t="s">
        <v>3</v>
      </c>
      <c r="W315" s="93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8"/>
    </row>
    <row r="316" spans="1:48" ht="19.5" customHeight="1">
      <c r="A316" s="526"/>
      <c r="B316" s="474"/>
      <c r="C316" s="475"/>
      <c r="D316" s="474"/>
      <c r="E316" s="476"/>
      <c r="F316" s="6" t="s">
        <v>19</v>
      </c>
      <c r="G316" s="6" t="s">
        <v>22</v>
      </c>
      <c r="H316" s="6" t="s">
        <v>297</v>
      </c>
      <c r="I316" s="6" t="s">
        <v>297</v>
      </c>
      <c r="J316" s="517"/>
      <c r="K316" s="517"/>
      <c r="L316" s="515"/>
      <c r="M316" s="515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65"/>
        <v>0</v>
      </c>
      <c r="V316" s="5" t="s">
        <v>8</v>
      </c>
      <c r="W316" s="93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8"/>
    </row>
    <row r="317" spans="1:48" ht="19.5" customHeight="1">
      <c r="A317" s="526"/>
      <c r="B317" s="474"/>
      <c r="C317" s="475"/>
      <c r="D317" s="474"/>
      <c r="E317" s="476"/>
      <c r="F317" s="476" t="s">
        <v>39</v>
      </c>
      <c r="G317" s="476" t="s">
        <v>21</v>
      </c>
      <c r="H317" s="476" t="s">
        <v>297</v>
      </c>
      <c r="I317" s="476" t="s">
        <v>297</v>
      </c>
      <c r="J317" s="517"/>
      <c r="K317" s="517"/>
      <c r="L317" s="515"/>
      <c r="M317" s="515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65"/>
        <v>0</v>
      </c>
      <c r="V317" s="187" t="s">
        <v>50</v>
      </c>
      <c r="W317" s="93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8"/>
    </row>
    <row r="318" spans="1:48" ht="19.5" customHeight="1">
      <c r="A318" s="526"/>
      <c r="B318" s="474"/>
      <c r="C318" s="475"/>
      <c r="D318" s="474"/>
      <c r="E318" s="476"/>
      <c r="F318" s="476"/>
      <c r="G318" s="476"/>
      <c r="H318" s="476"/>
      <c r="I318" s="476"/>
      <c r="J318" s="517"/>
      <c r="K318" s="517"/>
      <c r="L318" s="515"/>
      <c r="M318" s="515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65"/>
        <v>0</v>
      </c>
      <c r="V318" s="7" t="s">
        <v>51</v>
      </c>
      <c r="W318" s="93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8"/>
    </row>
    <row r="319" spans="1:48" ht="18" customHeight="1">
      <c r="A319" s="526"/>
      <c r="B319" s="474"/>
      <c r="C319" s="475"/>
      <c r="D319" s="474"/>
      <c r="E319" s="476"/>
      <c r="F319" s="476"/>
      <c r="G319" s="476"/>
      <c r="H319" s="476"/>
      <c r="I319" s="476"/>
      <c r="J319" s="517"/>
      <c r="K319" s="517"/>
      <c r="L319" s="515"/>
      <c r="M319" s="515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65"/>
        <v>0</v>
      </c>
      <c r="V319" s="7" t="s">
        <v>52</v>
      </c>
      <c r="W319" s="93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8"/>
    </row>
    <row r="320" spans="1:48" ht="17.25" customHeight="1">
      <c r="A320" s="526"/>
      <c r="B320" s="474"/>
      <c r="C320" s="475"/>
      <c r="D320" s="474"/>
      <c r="E320" s="476"/>
      <c r="F320" s="476"/>
      <c r="G320" s="476"/>
      <c r="H320" s="476"/>
      <c r="I320" s="476"/>
      <c r="J320" s="517"/>
      <c r="K320" s="517"/>
      <c r="L320" s="515"/>
      <c r="M320" s="515"/>
      <c r="N320" s="151">
        <f t="shared" ref="N320:T320" si="181">SUM(N315:N319)</f>
        <v>0</v>
      </c>
      <c r="O320" s="151">
        <f t="shared" si="181"/>
        <v>0</v>
      </c>
      <c r="P320" s="151">
        <f t="shared" si="181"/>
        <v>1.6</v>
      </c>
      <c r="Q320" s="151">
        <f t="shared" si="181"/>
        <v>8.6180000000000007E-2</v>
      </c>
      <c r="R320" s="151">
        <f t="shared" si="181"/>
        <v>0</v>
      </c>
      <c r="S320" s="151">
        <f t="shared" si="181"/>
        <v>0</v>
      </c>
      <c r="T320" s="151">
        <f t="shared" si="181"/>
        <v>0</v>
      </c>
      <c r="U320" s="152">
        <f t="shared" si="165"/>
        <v>1.68618</v>
      </c>
      <c r="V320" s="152" t="s">
        <v>11</v>
      </c>
      <c r="W320" s="364">
        <f t="shared" ref="W320:X320" si="182">SUM(W315:W319)</f>
        <v>0</v>
      </c>
      <c r="X320" s="151">
        <f t="shared" si="182"/>
        <v>0</v>
      </c>
      <c r="Y320" s="151">
        <f t="shared" ref="Y320:AU320" si="183">SUM(Y315:Y319)</f>
        <v>0</v>
      </c>
      <c r="Z320" s="151">
        <f t="shared" si="183"/>
        <v>0</v>
      </c>
      <c r="AA320" s="151">
        <f t="shared" si="183"/>
        <v>0</v>
      </c>
      <c r="AB320" s="151">
        <f t="shared" si="183"/>
        <v>0</v>
      </c>
      <c r="AC320" s="151">
        <f t="shared" si="183"/>
        <v>0</v>
      </c>
      <c r="AD320" s="151">
        <f t="shared" si="183"/>
        <v>0</v>
      </c>
      <c r="AE320" s="151">
        <f t="shared" si="183"/>
        <v>0</v>
      </c>
      <c r="AF320" s="151">
        <f t="shared" si="183"/>
        <v>0</v>
      </c>
      <c r="AG320" s="151">
        <f t="shared" si="183"/>
        <v>0</v>
      </c>
      <c r="AH320" s="151">
        <f t="shared" si="183"/>
        <v>0</v>
      </c>
      <c r="AI320" s="151">
        <f t="shared" si="183"/>
        <v>0</v>
      </c>
      <c r="AJ320" s="151">
        <f t="shared" si="183"/>
        <v>0</v>
      </c>
      <c r="AK320" s="151">
        <f t="shared" si="183"/>
        <v>0</v>
      </c>
      <c r="AL320" s="151">
        <f t="shared" si="183"/>
        <v>0</v>
      </c>
      <c r="AM320" s="151">
        <f t="shared" si="183"/>
        <v>0</v>
      </c>
      <c r="AN320" s="151">
        <f t="shared" si="183"/>
        <v>0</v>
      </c>
      <c r="AO320" s="151">
        <f t="shared" si="183"/>
        <v>0</v>
      </c>
      <c r="AP320" s="151">
        <f t="shared" si="183"/>
        <v>0</v>
      </c>
      <c r="AQ320" s="151">
        <f t="shared" si="183"/>
        <v>0</v>
      </c>
      <c r="AR320" s="151">
        <f t="shared" si="183"/>
        <v>0</v>
      </c>
      <c r="AS320" s="151">
        <f t="shared" si="183"/>
        <v>0</v>
      </c>
      <c r="AT320" s="151">
        <f t="shared" si="183"/>
        <v>0</v>
      </c>
      <c r="AU320" s="151">
        <f t="shared" si="183"/>
        <v>0</v>
      </c>
      <c r="AV320" s="160"/>
    </row>
    <row r="321" spans="1:48" ht="19.5" customHeight="1">
      <c r="A321" s="526"/>
      <c r="B321" s="474" t="s">
        <v>245</v>
      </c>
      <c r="C321" s="475" t="s">
        <v>107</v>
      </c>
      <c r="D321" s="474" t="s">
        <v>270</v>
      </c>
      <c r="E321" s="476" t="s">
        <v>142</v>
      </c>
      <c r="F321" s="6" t="s">
        <v>18</v>
      </c>
      <c r="G321" s="6" t="s">
        <v>20</v>
      </c>
      <c r="H321" s="6" t="s">
        <v>297</v>
      </c>
      <c r="I321" s="6" t="s">
        <v>297</v>
      </c>
      <c r="J321" s="517">
        <v>2022</v>
      </c>
      <c r="K321" s="517">
        <v>2023</v>
      </c>
      <c r="L321" s="515">
        <v>17.08165</v>
      </c>
      <c r="M321" s="515">
        <f>R326+S326+T326</f>
        <v>15.54228</v>
      </c>
      <c r="N321" s="5">
        <v>0</v>
      </c>
      <c r="O321" s="5">
        <v>0</v>
      </c>
      <c r="P321" s="5">
        <v>0</v>
      </c>
      <c r="Q321" s="5">
        <v>1.5393699999999999</v>
      </c>
      <c r="R321" s="5">
        <v>15.54228</v>
      </c>
      <c r="S321" s="5">
        <v>0</v>
      </c>
      <c r="T321" s="5">
        <v>0</v>
      </c>
      <c r="U321" s="5">
        <f t="shared" si="165"/>
        <v>17.08165</v>
      </c>
      <c r="V321" s="7" t="s">
        <v>3</v>
      </c>
      <c r="W321" s="93">
        <v>15542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8"/>
    </row>
    <row r="322" spans="1:48" ht="19.5" customHeight="1">
      <c r="A322" s="526"/>
      <c r="B322" s="474"/>
      <c r="C322" s="475"/>
      <c r="D322" s="474"/>
      <c r="E322" s="476"/>
      <c r="F322" s="6" t="s">
        <v>19</v>
      </c>
      <c r="G322" s="6" t="s">
        <v>22</v>
      </c>
      <c r="H322" s="6" t="s">
        <v>297</v>
      </c>
      <c r="I322" s="6" t="s">
        <v>297</v>
      </c>
      <c r="J322" s="517"/>
      <c r="K322" s="517"/>
      <c r="L322" s="515"/>
      <c r="M322" s="515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65"/>
        <v>0</v>
      </c>
      <c r="V322" s="5" t="s">
        <v>8</v>
      </c>
      <c r="W322" s="93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8"/>
    </row>
    <row r="323" spans="1:48" ht="19.5" customHeight="1">
      <c r="A323" s="526"/>
      <c r="B323" s="474"/>
      <c r="C323" s="475"/>
      <c r="D323" s="474"/>
      <c r="E323" s="476"/>
      <c r="F323" s="476" t="s">
        <v>39</v>
      </c>
      <c r="G323" s="476" t="s">
        <v>21</v>
      </c>
      <c r="H323" s="476" t="s">
        <v>297</v>
      </c>
      <c r="I323" s="476" t="s">
        <v>297</v>
      </c>
      <c r="J323" s="517"/>
      <c r="K323" s="517"/>
      <c r="L323" s="515"/>
      <c r="M323" s="515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65"/>
        <v>0</v>
      </c>
      <c r="V323" s="187" t="s">
        <v>50</v>
      </c>
      <c r="W323" s="93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8"/>
    </row>
    <row r="324" spans="1:48" ht="19.5" customHeight="1">
      <c r="A324" s="526"/>
      <c r="B324" s="474"/>
      <c r="C324" s="475"/>
      <c r="D324" s="474"/>
      <c r="E324" s="476"/>
      <c r="F324" s="476"/>
      <c r="G324" s="476"/>
      <c r="H324" s="476"/>
      <c r="I324" s="476"/>
      <c r="J324" s="517"/>
      <c r="K324" s="517"/>
      <c r="L324" s="515"/>
      <c r="M324" s="515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65"/>
        <v>0</v>
      </c>
      <c r="V324" s="7" t="s">
        <v>51</v>
      </c>
      <c r="W324" s="93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8"/>
    </row>
    <row r="325" spans="1:48" ht="18" customHeight="1">
      <c r="A325" s="526"/>
      <c r="B325" s="474"/>
      <c r="C325" s="475"/>
      <c r="D325" s="474"/>
      <c r="E325" s="476"/>
      <c r="F325" s="476"/>
      <c r="G325" s="476"/>
      <c r="H325" s="476"/>
      <c r="I325" s="476"/>
      <c r="J325" s="517"/>
      <c r="K325" s="517"/>
      <c r="L325" s="515"/>
      <c r="M325" s="515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65"/>
        <v>0</v>
      </c>
      <c r="V325" s="7" t="s">
        <v>52</v>
      </c>
      <c r="W325" s="93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8"/>
    </row>
    <row r="326" spans="1:48" ht="17.25" customHeight="1">
      <c r="A326" s="527"/>
      <c r="B326" s="474"/>
      <c r="C326" s="475"/>
      <c r="D326" s="474"/>
      <c r="E326" s="476"/>
      <c r="F326" s="476"/>
      <c r="G326" s="476"/>
      <c r="H326" s="476"/>
      <c r="I326" s="476"/>
      <c r="J326" s="517"/>
      <c r="K326" s="517"/>
      <c r="L326" s="515"/>
      <c r="M326" s="515"/>
      <c r="N326" s="151">
        <f t="shared" ref="N326:T326" si="184">SUM(N321:N325)</f>
        <v>0</v>
      </c>
      <c r="O326" s="151">
        <f t="shared" si="184"/>
        <v>0</v>
      </c>
      <c r="P326" s="151">
        <f t="shared" si="184"/>
        <v>0</v>
      </c>
      <c r="Q326" s="151">
        <f t="shared" si="184"/>
        <v>1.5393699999999999</v>
      </c>
      <c r="R326" s="151">
        <f t="shared" si="184"/>
        <v>15.54228</v>
      </c>
      <c r="S326" s="151">
        <f t="shared" si="184"/>
        <v>0</v>
      </c>
      <c r="T326" s="151">
        <f t="shared" si="184"/>
        <v>0</v>
      </c>
      <c r="U326" s="152">
        <f t="shared" si="165"/>
        <v>17.08165</v>
      </c>
      <c r="V326" s="152" t="s">
        <v>11</v>
      </c>
      <c r="W326" s="364">
        <f t="shared" ref="W326:X326" si="185">SUM(W321:W325)</f>
        <v>15542</v>
      </c>
      <c r="X326" s="151">
        <f t="shared" si="185"/>
        <v>0</v>
      </c>
      <c r="Y326" s="151">
        <f t="shared" ref="Y326:AU326" si="186">SUM(Y321:Y325)</f>
        <v>0</v>
      </c>
      <c r="Z326" s="151">
        <f t="shared" si="186"/>
        <v>0</v>
      </c>
      <c r="AA326" s="151">
        <f t="shared" si="186"/>
        <v>0</v>
      </c>
      <c r="AB326" s="151">
        <f t="shared" si="186"/>
        <v>0</v>
      </c>
      <c r="AC326" s="151">
        <f t="shared" si="186"/>
        <v>0</v>
      </c>
      <c r="AD326" s="151">
        <f t="shared" si="186"/>
        <v>0</v>
      </c>
      <c r="AE326" s="151">
        <f t="shared" si="186"/>
        <v>0</v>
      </c>
      <c r="AF326" s="151">
        <f t="shared" si="186"/>
        <v>0</v>
      </c>
      <c r="AG326" s="151">
        <f t="shared" si="186"/>
        <v>0</v>
      </c>
      <c r="AH326" s="151">
        <f t="shared" si="186"/>
        <v>0</v>
      </c>
      <c r="AI326" s="151">
        <f t="shared" si="186"/>
        <v>0</v>
      </c>
      <c r="AJ326" s="151">
        <f t="shared" si="186"/>
        <v>0</v>
      </c>
      <c r="AK326" s="151">
        <f t="shared" si="186"/>
        <v>0</v>
      </c>
      <c r="AL326" s="151">
        <f t="shared" si="186"/>
        <v>0</v>
      </c>
      <c r="AM326" s="151">
        <f t="shared" si="186"/>
        <v>0</v>
      </c>
      <c r="AN326" s="151">
        <f t="shared" si="186"/>
        <v>0</v>
      </c>
      <c r="AO326" s="151">
        <f t="shared" si="186"/>
        <v>0</v>
      </c>
      <c r="AP326" s="151">
        <f t="shared" si="186"/>
        <v>0</v>
      </c>
      <c r="AQ326" s="151">
        <f t="shared" si="186"/>
        <v>0</v>
      </c>
      <c r="AR326" s="151">
        <f t="shared" si="186"/>
        <v>0</v>
      </c>
      <c r="AS326" s="151">
        <f t="shared" si="186"/>
        <v>0</v>
      </c>
      <c r="AT326" s="151">
        <f t="shared" si="186"/>
        <v>0</v>
      </c>
      <c r="AU326" s="151">
        <f t="shared" si="186"/>
        <v>0</v>
      </c>
      <c r="AV326" s="160"/>
    </row>
    <row r="327" spans="1:48" ht="15.75" customHeight="1">
      <c r="A327" s="467" t="s">
        <v>173</v>
      </c>
      <c r="B327" s="468"/>
      <c r="C327" s="468"/>
      <c r="D327" s="468"/>
      <c r="E327" s="468"/>
      <c r="F327" s="468"/>
      <c r="G327" s="468"/>
      <c r="H327" s="468"/>
      <c r="I327" s="468"/>
      <c r="J327" s="468"/>
      <c r="K327" s="468"/>
      <c r="L327" s="468"/>
      <c r="M327" s="468"/>
      <c r="N327" s="468"/>
      <c r="O327" s="468"/>
      <c r="P327" s="468"/>
      <c r="Q327" s="468"/>
      <c r="R327" s="468"/>
      <c r="S327" s="468"/>
      <c r="T327" s="468"/>
      <c r="U327" s="468"/>
      <c r="V327" s="518"/>
      <c r="W327" s="365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</row>
    <row r="328" spans="1:48" ht="29.25" customHeight="1">
      <c r="A328" s="522" t="s">
        <v>65</v>
      </c>
      <c r="B328" s="523"/>
      <c r="C328" s="523"/>
      <c r="D328" s="523"/>
      <c r="E328" s="523"/>
      <c r="F328" s="523"/>
      <c r="G328" s="523"/>
      <c r="H328" s="523"/>
      <c r="I328" s="523"/>
      <c r="J328" s="523"/>
      <c r="K328" s="523"/>
      <c r="L328" s="523"/>
      <c r="M328" s="523"/>
      <c r="N328" s="523"/>
      <c r="O328" s="523"/>
      <c r="P328" s="523"/>
      <c r="Q328" s="523"/>
      <c r="R328" s="523"/>
      <c r="S328" s="523"/>
      <c r="T328" s="523"/>
      <c r="U328" s="523"/>
      <c r="V328" s="524"/>
      <c r="W328" s="365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</row>
    <row r="329" spans="1:48" ht="15.75" customHeight="1">
      <c r="A329" s="467" t="s">
        <v>174</v>
      </c>
      <c r="B329" s="468"/>
      <c r="C329" s="468"/>
      <c r="D329" s="468"/>
      <c r="E329" s="468"/>
      <c r="F329" s="468"/>
      <c r="G329" s="468"/>
      <c r="H329" s="468"/>
      <c r="I329" s="468"/>
      <c r="J329" s="468"/>
      <c r="K329" s="468"/>
      <c r="L329" s="468"/>
      <c r="M329" s="468"/>
      <c r="N329" s="468"/>
      <c r="O329" s="468"/>
      <c r="P329" s="468"/>
      <c r="Q329" s="468"/>
      <c r="R329" s="468"/>
      <c r="S329" s="468"/>
      <c r="T329" s="468"/>
      <c r="U329" s="468"/>
      <c r="V329" s="518"/>
      <c r="W329" s="365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</row>
    <row r="330" spans="1:48" ht="29.25" customHeight="1">
      <c r="A330" s="522" t="s">
        <v>65</v>
      </c>
      <c r="B330" s="523"/>
      <c r="C330" s="523"/>
      <c r="D330" s="523"/>
      <c r="E330" s="523"/>
      <c r="F330" s="523"/>
      <c r="G330" s="523"/>
      <c r="H330" s="523"/>
      <c r="I330" s="523"/>
      <c r="J330" s="523"/>
      <c r="K330" s="523"/>
      <c r="L330" s="523"/>
      <c r="M330" s="523"/>
      <c r="N330" s="523"/>
      <c r="O330" s="523"/>
      <c r="P330" s="523"/>
      <c r="Q330" s="523"/>
      <c r="R330" s="523"/>
      <c r="S330" s="523"/>
      <c r="T330" s="523"/>
      <c r="U330" s="523"/>
      <c r="V330" s="524"/>
      <c r="W330" s="365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</row>
    <row r="331" spans="1:48" ht="15.75" customHeight="1">
      <c r="A331" s="467" t="s">
        <v>175</v>
      </c>
      <c r="B331" s="468"/>
      <c r="C331" s="468"/>
      <c r="D331" s="468"/>
      <c r="E331" s="468"/>
      <c r="F331" s="468"/>
      <c r="G331" s="468"/>
      <c r="H331" s="468"/>
      <c r="I331" s="468"/>
      <c r="J331" s="468"/>
      <c r="K331" s="468"/>
      <c r="L331" s="468"/>
      <c r="M331" s="468"/>
      <c r="N331" s="468"/>
      <c r="O331" s="468"/>
      <c r="P331" s="468"/>
      <c r="Q331" s="468"/>
      <c r="R331" s="468"/>
      <c r="S331" s="468"/>
      <c r="T331" s="468"/>
      <c r="U331" s="468"/>
      <c r="V331" s="518"/>
      <c r="W331" s="365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</row>
    <row r="332" spans="1:48" ht="29.25" customHeight="1">
      <c r="A332" s="522" t="s">
        <v>65</v>
      </c>
      <c r="B332" s="523"/>
      <c r="C332" s="523"/>
      <c r="D332" s="523"/>
      <c r="E332" s="523"/>
      <c r="F332" s="523"/>
      <c r="G332" s="523"/>
      <c r="H332" s="523"/>
      <c r="I332" s="523"/>
      <c r="J332" s="523"/>
      <c r="K332" s="523"/>
      <c r="L332" s="523"/>
      <c r="M332" s="523"/>
      <c r="N332" s="523"/>
      <c r="O332" s="523"/>
      <c r="P332" s="523"/>
      <c r="Q332" s="523"/>
      <c r="R332" s="523"/>
      <c r="S332" s="523"/>
      <c r="T332" s="523"/>
      <c r="U332" s="523"/>
      <c r="V332" s="524"/>
      <c r="W332" s="365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</row>
    <row r="333" spans="1:48" ht="18.75" customHeight="1">
      <c r="A333" s="544" t="s">
        <v>45</v>
      </c>
      <c r="B333" s="545"/>
      <c r="C333" s="545"/>
      <c r="D333" s="545"/>
      <c r="E333" s="545"/>
      <c r="F333" s="545"/>
      <c r="G333" s="545"/>
      <c r="H333" s="545"/>
      <c r="I333" s="545"/>
      <c r="J333" s="545"/>
      <c r="K333" s="545"/>
      <c r="L333" s="545"/>
      <c r="M333" s="545"/>
      <c r="N333" s="545"/>
      <c r="O333" s="545"/>
      <c r="P333" s="545"/>
      <c r="Q333" s="545"/>
      <c r="R333" s="545"/>
      <c r="S333" s="545"/>
      <c r="T333" s="545"/>
      <c r="U333" s="545"/>
      <c r="V333" s="546"/>
      <c r="W333" s="365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</row>
    <row r="334" spans="1:48" ht="17.25" customHeight="1">
      <c r="A334" s="542"/>
      <c r="B334" s="543"/>
      <c r="C334" s="543"/>
      <c r="D334" s="543"/>
      <c r="E334" s="543"/>
      <c r="F334" s="11"/>
      <c r="G334" s="11"/>
      <c r="H334" s="11"/>
      <c r="I334" s="11"/>
      <c r="J334" s="11"/>
      <c r="K334" s="11"/>
      <c r="L334" s="20"/>
      <c r="M334" s="20"/>
      <c r="N334" s="9">
        <f>N265+N272+N278+N292+N303+N309+N315+N321</f>
        <v>1.5101200000000001</v>
      </c>
      <c r="O334" s="9">
        <f t="shared" ref="O334:T334" si="187">O265+O272+O278+O292+O303+O309+O315+O321</f>
        <v>7.7170399999999999</v>
      </c>
      <c r="P334" s="9">
        <f t="shared" si="187"/>
        <v>9.8264499999999995</v>
      </c>
      <c r="Q334" s="9">
        <f t="shared" si="187"/>
        <v>25.25902</v>
      </c>
      <c r="R334" s="9">
        <f t="shared" si="187"/>
        <v>30.51473</v>
      </c>
      <c r="S334" s="9">
        <f t="shared" si="187"/>
        <v>0</v>
      </c>
      <c r="T334" s="9">
        <f t="shared" si="187"/>
        <v>0</v>
      </c>
      <c r="U334" s="9">
        <f t="shared" ref="U334:U339" si="188">SUM(N334:T334)</f>
        <v>74.827359999999999</v>
      </c>
      <c r="V334" s="16" t="s">
        <v>3</v>
      </c>
      <c r="W334" s="93">
        <f t="shared" ref="W334:AU334" si="189">W265+W272+W278+W292+W303+W309+W315+W321</f>
        <v>30515</v>
      </c>
      <c r="X334" s="9">
        <f t="shared" si="189"/>
        <v>3930.3539699999997</v>
      </c>
      <c r="Y334" s="9">
        <f t="shared" si="189"/>
        <v>3436.0939699999999</v>
      </c>
      <c r="Z334" s="9">
        <f t="shared" si="189"/>
        <v>3436.0939699999999</v>
      </c>
      <c r="AA334" s="9">
        <f t="shared" si="189"/>
        <v>494.26</v>
      </c>
      <c r="AB334" s="9">
        <f t="shared" si="189"/>
        <v>494.26</v>
      </c>
      <c r="AC334" s="9">
        <f t="shared" si="189"/>
        <v>0</v>
      </c>
      <c r="AD334" s="9">
        <f t="shared" si="189"/>
        <v>0</v>
      </c>
      <c r="AE334" s="9">
        <f t="shared" si="189"/>
        <v>0</v>
      </c>
      <c r="AF334" s="9">
        <f t="shared" si="189"/>
        <v>0</v>
      </c>
      <c r="AG334" s="9">
        <f t="shared" si="189"/>
        <v>1084.93804</v>
      </c>
      <c r="AH334" s="9">
        <f t="shared" si="189"/>
        <v>461.07803999999999</v>
      </c>
      <c r="AI334" s="9">
        <f t="shared" si="189"/>
        <v>623.86</v>
      </c>
      <c r="AJ334" s="9">
        <f t="shared" si="189"/>
        <v>0</v>
      </c>
      <c r="AK334" s="9">
        <f t="shared" si="189"/>
        <v>0</v>
      </c>
      <c r="AL334" s="9">
        <f t="shared" si="189"/>
        <v>1212.7339999999999</v>
      </c>
      <c r="AM334" s="9">
        <f t="shared" si="189"/>
        <v>1212.7339999999999</v>
      </c>
      <c r="AN334" s="9">
        <f t="shared" si="189"/>
        <v>0</v>
      </c>
      <c r="AO334" s="9">
        <f t="shared" si="189"/>
        <v>0</v>
      </c>
      <c r="AP334" s="9">
        <f t="shared" si="189"/>
        <v>0</v>
      </c>
      <c r="AQ334" s="9">
        <f t="shared" si="189"/>
        <v>0</v>
      </c>
      <c r="AR334" s="9">
        <f t="shared" si="189"/>
        <v>0</v>
      </c>
      <c r="AS334" s="9">
        <f t="shared" si="189"/>
        <v>0</v>
      </c>
      <c r="AT334" s="9">
        <f t="shared" si="189"/>
        <v>0</v>
      </c>
      <c r="AU334" s="9">
        <f t="shared" si="189"/>
        <v>0</v>
      </c>
      <c r="AV334" s="8"/>
    </row>
    <row r="335" spans="1:48" ht="17.25" customHeight="1">
      <c r="A335" s="542"/>
      <c r="B335" s="543"/>
      <c r="C335" s="543"/>
      <c r="D335" s="543"/>
      <c r="E335" s="543"/>
      <c r="F335" s="11"/>
      <c r="G335" s="11"/>
      <c r="H335" s="11"/>
      <c r="I335" s="11"/>
      <c r="J335" s="11"/>
      <c r="K335" s="11"/>
      <c r="L335" s="20"/>
      <c r="M335" s="20"/>
      <c r="N335" s="9">
        <f t="shared" ref="N335:T338" si="190">N267+N273+N279+N298+N304+N310+N316+N322</f>
        <v>0</v>
      </c>
      <c r="O335" s="9">
        <f t="shared" si="190"/>
        <v>0</v>
      </c>
      <c r="P335" s="9">
        <f t="shared" si="190"/>
        <v>0</v>
      </c>
      <c r="Q335" s="9">
        <f t="shared" si="190"/>
        <v>0</v>
      </c>
      <c r="R335" s="9">
        <f t="shared" si="190"/>
        <v>0</v>
      </c>
      <c r="S335" s="9">
        <f t="shared" si="190"/>
        <v>0</v>
      </c>
      <c r="T335" s="9">
        <f t="shared" si="190"/>
        <v>0</v>
      </c>
      <c r="U335" s="9">
        <f t="shared" si="188"/>
        <v>0</v>
      </c>
      <c r="V335" s="16" t="s">
        <v>8</v>
      </c>
      <c r="W335" s="93">
        <f t="shared" ref="W335:AU335" si="191">W267+W273+W279+W298+W304+W310+W316+W322</f>
        <v>0</v>
      </c>
      <c r="X335" s="9">
        <f t="shared" si="191"/>
        <v>0</v>
      </c>
      <c r="Y335" s="9">
        <f t="shared" si="191"/>
        <v>0</v>
      </c>
      <c r="Z335" s="9">
        <f t="shared" si="191"/>
        <v>0</v>
      </c>
      <c r="AA335" s="9">
        <f t="shared" si="191"/>
        <v>0</v>
      </c>
      <c r="AB335" s="9">
        <f t="shared" si="191"/>
        <v>0</v>
      </c>
      <c r="AC335" s="9">
        <f t="shared" si="191"/>
        <v>0</v>
      </c>
      <c r="AD335" s="9">
        <f t="shared" si="191"/>
        <v>0</v>
      </c>
      <c r="AE335" s="9">
        <f t="shared" si="191"/>
        <v>0</v>
      </c>
      <c r="AF335" s="9">
        <f t="shared" si="191"/>
        <v>0</v>
      </c>
      <c r="AG335" s="9">
        <f t="shared" si="191"/>
        <v>0</v>
      </c>
      <c r="AH335" s="9">
        <f t="shared" si="191"/>
        <v>0</v>
      </c>
      <c r="AI335" s="9">
        <f t="shared" si="191"/>
        <v>0</v>
      </c>
      <c r="AJ335" s="9">
        <f t="shared" si="191"/>
        <v>0</v>
      </c>
      <c r="AK335" s="9">
        <f t="shared" si="191"/>
        <v>0</v>
      </c>
      <c r="AL335" s="9">
        <f t="shared" si="191"/>
        <v>0</v>
      </c>
      <c r="AM335" s="9">
        <f t="shared" si="191"/>
        <v>0</v>
      </c>
      <c r="AN335" s="9">
        <f t="shared" si="191"/>
        <v>0</v>
      </c>
      <c r="AO335" s="9">
        <f t="shared" si="191"/>
        <v>0</v>
      </c>
      <c r="AP335" s="9">
        <f t="shared" si="191"/>
        <v>0</v>
      </c>
      <c r="AQ335" s="9">
        <f t="shared" si="191"/>
        <v>0</v>
      </c>
      <c r="AR335" s="9">
        <f t="shared" si="191"/>
        <v>0</v>
      </c>
      <c r="AS335" s="9">
        <f t="shared" si="191"/>
        <v>0</v>
      </c>
      <c r="AT335" s="9">
        <f t="shared" si="191"/>
        <v>0</v>
      </c>
      <c r="AU335" s="9">
        <f t="shared" si="191"/>
        <v>0</v>
      </c>
      <c r="AV335" s="8"/>
    </row>
    <row r="336" spans="1:48" ht="17.25" customHeight="1">
      <c r="A336" s="542"/>
      <c r="B336" s="543"/>
      <c r="C336" s="543"/>
      <c r="D336" s="543"/>
      <c r="E336" s="543"/>
      <c r="F336" s="11"/>
      <c r="G336" s="11"/>
      <c r="H336" s="11"/>
      <c r="I336" s="11"/>
      <c r="J336" s="11"/>
      <c r="K336" s="11"/>
      <c r="L336" s="20"/>
      <c r="M336" s="20"/>
      <c r="N336" s="9">
        <f t="shared" si="190"/>
        <v>0</v>
      </c>
      <c r="O336" s="9">
        <f t="shared" si="190"/>
        <v>0</v>
      </c>
      <c r="P336" s="9">
        <f t="shared" si="190"/>
        <v>0</v>
      </c>
      <c r="Q336" s="9">
        <f t="shared" si="190"/>
        <v>0</v>
      </c>
      <c r="R336" s="9">
        <f t="shared" si="190"/>
        <v>0</v>
      </c>
      <c r="S336" s="9">
        <f t="shared" si="190"/>
        <v>0</v>
      </c>
      <c r="T336" s="9">
        <f t="shared" si="190"/>
        <v>0</v>
      </c>
      <c r="U336" s="9">
        <f t="shared" si="188"/>
        <v>0</v>
      </c>
      <c r="V336" s="408" t="s">
        <v>50</v>
      </c>
      <c r="W336" s="93">
        <f t="shared" ref="W336:AU336" si="192">W268+W274+W280+W299+W305+W311+W317+W323</f>
        <v>0</v>
      </c>
      <c r="X336" s="9">
        <f t="shared" si="192"/>
        <v>0</v>
      </c>
      <c r="Y336" s="9">
        <f t="shared" si="192"/>
        <v>0</v>
      </c>
      <c r="Z336" s="9">
        <f t="shared" si="192"/>
        <v>0</v>
      </c>
      <c r="AA336" s="9">
        <f t="shared" si="192"/>
        <v>0</v>
      </c>
      <c r="AB336" s="9">
        <f t="shared" si="192"/>
        <v>0</v>
      </c>
      <c r="AC336" s="9">
        <f t="shared" si="192"/>
        <v>0</v>
      </c>
      <c r="AD336" s="9">
        <f t="shared" si="192"/>
        <v>0</v>
      </c>
      <c r="AE336" s="9">
        <f t="shared" si="192"/>
        <v>0</v>
      </c>
      <c r="AF336" s="9">
        <f t="shared" si="192"/>
        <v>0</v>
      </c>
      <c r="AG336" s="9">
        <f t="shared" si="192"/>
        <v>0</v>
      </c>
      <c r="AH336" s="9">
        <f t="shared" si="192"/>
        <v>0</v>
      </c>
      <c r="AI336" s="9">
        <f t="shared" si="192"/>
        <v>0</v>
      </c>
      <c r="AJ336" s="9">
        <f t="shared" si="192"/>
        <v>0</v>
      </c>
      <c r="AK336" s="9">
        <f t="shared" si="192"/>
        <v>0</v>
      </c>
      <c r="AL336" s="9">
        <f t="shared" si="192"/>
        <v>0</v>
      </c>
      <c r="AM336" s="9">
        <f t="shared" si="192"/>
        <v>0</v>
      </c>
      <c r="AN336" s="9">
        <f t="shared" si="192"/>
        <v>0</v>
      </c>
      <c r="AO336" s="9">
        <f t="shared" si="192"/>
        <v>0</v>
      </c>
      <c r="AP336" s="9">
        <f t="shared" si="192"/>
        <v>0</v>
      </c>
      <c r="AQ336" s="9">
        <f t="shared" si="192"/>
        <v>0</v>
      </c>
      <c r="AR336" s="9">
        <f t="shared" si="192"/>
        <v>0</v>
      </c>
      <c r="AS336" s="9">
        <f t="shared" si="192"/>
        <v>0</v>
      </c>
      <c r="AT336" s="9">
        <f t="shared" si="192"/>
        <v>0</v>
      </c>
      <c r="AU336" s="9">
        <f t="shared" si="192"/>
        <v>0</v>
      </c>
      <c r="AV336" s="8"/>
    </row>
    <row r="337" spans="1:48" ht="17.25" customHeight="1">
      <c r="A337" s="542"/>
      <c r="B337" s="543"/>
      <c r="C337" s="543"/>
      <c r="D337" s="543"/>
      <c r="E337" s="543"/>
      <c r="F337" s="11"/>
      <c r="G337" s="11"/>
      <c r="H337" s="11"/>
      <c r="I337" s="11"/>
      <c r="J337" s="11"/>
      <c r="K337" s="11"/>
      <c r="L337" s="20"/>
      <c r="M337" s="20"/>
      <c r="N337" s="9">
        <f t="shared" si="190"/>
        <v>0</v>
      </c>
      <c r="O337" s="9">
        <f t="shared" si="190"/>
        <v>0</v>
      </c>
      <c r="P337" s="9">
        <f t="shared" si="190"/>
        <v>0</v>
      </c>
      <c r="Q337" s="9">
        <f t="shared" si="190"/>
        <v>0</v>
      </c>
      <c r="R337" s="9">
        <f t="shared" si="190"/>
        <v>0</v>
      </c>
      <c r="S337" s="9">
        <f t="shared" si="190"/>
        <v>0</v>
      </c>
      <c r="T337" s="9">
        <f t="shared" si="190"/>
        <v>0</v>
      </c>
      <c r="U337" s="9">
        <f t="shared" si="188"/>
        <v>0</v>
      </c>
      <c r="V337" s="13" t="s">
        <v>51</v>
      </c>
      <c r="W337" s="93">
        <f t="shared" ref="W337:AU337" si="193">W269+W275+W281+W300+W306+W312+W318+W324</f>
        <v>0</v>
      </c>
      <c r="X337" s="9">
        <f t="shared" si="193"/>
        <v>0</v>
      </c>
      <c r="Y337" s="9">
        <f t="shared" si="193"/>
        <v>0</v>
      </c>
      <c r="Z337" s="9">
        <f t="shared" si="193"/>
        <v>0</v>
      </c>
      <c r="AA337" s="9">
        <f t="shared" si="193"/>
        <v>0</v>
      </c>
      <c r="AB337" s="9">
        <f t="shared" si="193"/>
        <v>0</v>
      </c>
      <c r="AC337" s="9">
        <f t="shared" si="193"/>
        <v>0</v>
      </c>
      <c r="AD337" s="9">
        <f t="shared" si="193"/>
        <v>0</v>
      </c>
      <c r="AE337" s="9">
        <f t="shared" si="193"/>
        <v>0</v>
      </c>
      <c r="AF337" s="9">
        <f t="shared" si="193"/>
        <v>0</v>
      </c>
      <c r="AG337" s="9">
        <f t="shared" si="193"/>
        <v>0</v>
      </c>
      <c r="AH337" s="9">
        <f t="shared" si="193"/>
        <v>0</v>
      </c>
      <c r="AI337" s="9">
        <f t="shared" si="193"/>
        <v>0</v>
      </c>
      <c r="AJ337" s="9">
        <f t="shared" si="193"/>
        <v>0</v>
      </c>
      <c r="AK337" s="9">
        <f t="shared" si="193"/>
        <v>0</v>
      </c>
      <c r="AL337" s="9">
        <f t="shared" si="193"/>
        <v>0</v>
      </c>
      <c r="AM337" s="9">
        <f t="shared" si="193"/>
        <v>0</v>
      </c>
      <c r="AN337" s="9">
        <f t="shared" si="193"/>
        <v>0</v>
      </c>
      <c r="AO337" s="9">
        <f t="shared" si="193"/>
        <v>0</v>
      </c>
      <c r="AP337" s="9">
        <f t="shared" si="193"/>
        <v>0</v>
      </c>
      <c r="AQ337" s="9">
        <f t="shared" si="193"/>
        <v>0</v>
      </c>
      <c r="AR337" s="9">
        <f t="shared" si="193"/>
        <v>0</v>
      </c>
      <c r="AS337" s="9">
        <f t="shared" si="193"/>
        <v>0</v>
      </c>
      <c r="AT337" s="9">
        <f t="shared" si="193"/>
        <v>0</v>
      </c>
      <c r="AU337" s="9">
        <f t="shared" si="193"/>
        <v>0</v>
      </c>
      <c r="AV337" s="8"/>
    </row>
    <row r="338" spans="1:48" ht="17.25" customHeight="1">
      <c r="A338" s="18"/>
      <c r="B338" s="19"/>
      <c r="C338" s="19"/>
      <c r="D338" s="19"/>
      <c r="E338" s="19"/>
      <c r="F338" s="11"/>
      <c r="G338" s="11"/>
      <c r="H338" s="11"/>
      <c r="I338" s="11"/>
      <c r="J338" s="11"/>
      <c r="K338" s="11"/>
      <c r="L338" s="20"/>
      <c r="M338" s="20"/>
      <c r="N338" s="9">
        <f t="shared" si="190"/>
        <v>0</v>
      </c>
      <c r="O338" s="9">
        <f t="shared" si="190"/>
        <v>0</v>
      </c>
      <c r="P338" s="9">
        <f t="shared" si="190"/>
        <v>0</v>
      </c>
      <c r="Q338" s="9">
        <f t="shared" si="190"/>
        <v>0</v>
      </c>
      <c r="R338" s="9">
        <f t="shared" si="190"/>
        <v>0</v>
      </c>
      <c r="S338" s="9">
        <f t="shared" si="190"/>
        <v>0</v>
      </c>
      <c r="T338" s="9">
        <f t="shared" si="190"/>
        <v>0</v>
      </c>
      <c r="U338" s="9">
        <f t="shared" si="188"/>
        <v>0</v>
      </c>
      <c r="V338" s="13" t="s">
        <v>52</v>
      </c>
      <c r="W338" s="93">
        <f t="shared" ref="W338:AU338" si="194">W270+W276+W282+W301+W307+W313+W319+W325</f>
        <v>0</v>
      </c>
      <c r="X338" s="9">
        <f t="shared" si="194"/>
        <v>0</v>
      </c>
      <c r="Y338" s="9">
        <f t="shared" si="194"/>
        <v>0</v>
      </c>
      <c r="Z338" s="9">
        <f t="shared" si="194"/>
        <v>0</v>
      </c>
      <c r="AA338" s="9">
        <f t="shared" si="194"/>
        <v>0</v>
      </c>
      <c r="AB338" s="9">
        <f t="shared" si="194"/>
        <v>0</v>
      </c>
      <c r="AC338" s="9">
        <f t="shared" si="194"/>
        <v>0</v>
      </c>
      <c r="AD338" s="9">
        <f t="shared" si="194"/>
        <v>0</v>
      </c>
      <c r="AE338" s="9">
        <f t="shared" si="194"/>
        <v>0</v>
      </c>
      <c r="AF338" s="9">
        <f t="shared" si="194"/>
        <v>0</v>
      </c>
      <c r="AG338" s="9">
        <f t="shared" si="194"/>
        <v>0</v>
      </c>
      <c r="AH338" s="9">
        <f t="shared" si="194"/>
        <v>0</v>
      </c>
      <c r="AI338" s="9">
        <f t="shared" si="194"/>
        <v>0</v>
      </c>
      <c r="AJ338" s="9">
        <f t="shared" si="194"/>
        <v>0</v>
      </c>
      <c r="AK338" s="9">
        <f t="shared" si="194"/>
        <v>0</v>
      </c>
      <c r="AL338" s="9">
        <f t="shared" si="194"/>
        <v>0</v>
      </c>
      <c r="AM338" s="9">
        <f t="shared" si="194"/>
        <v>0</v>
      </c>
      <c r="AN338" s="9">
        <f t="shared" si="194"/>
        <v>0</v>
      </c>
      <c r="AO338" s="9">
        <f t="shared" si="194"/>
        <v>0</v>
      </c>
      <c r="AP338" s="9">
        <f t="shared" si="194"/>
        <v>0</v>
      </c>
      <c r="AQ338" s="9">
        <f t="shared" si="194"/>
        <v>0</v>
      </c>
      <c r="AR338" s="9">
        <f t="shared" si="194"/>
        <v>0</v>
      </c>
      <c r="AS338" s="9">
        <f t="shared" si="194"/>
        <v>0</v>
      </c>
      <c r="AT338" s="9">
        <f t="shared" si="194"/>
        <v>0</v>
      </c>
      <c r="AU338" s="9">
        <f t="shared" si="194"/>
        <v>0</v>
      </c>
      <c r="AV338" s="8"/>
    </row>
    <row r="339" spans="1:48" ht="17.25" customHeight="1">
      <c r="A339" s="542"/>
      <c r="B339" s="543"/>
      <c r="C339" s="543"/>
      <c r="D339" s="543"/>
      <c r="E339" s="543"/>
      <c r="F339" s="11"/>
      <c r="G339" s="11"/>
      <c r="H339" s="11"/>
      <c r="I339" s="11"/>
      <c r="J339" s="11"/>
      <c r="K339" s="11"/>
      <c r="L339" s="9">
        <f>L265+L272+L278+L292+L303+L309+L315+L321</f>
        <v>74.827770000000001</v>
      </c>
      <c r="M339" s="9">
        <f>M265+M272+M278+M292+M303+M309+M315+M321</f>
        <v>30.51473</v>
      </c>
      <c r="N339" s="151">
        <f>N271+N277+N283+N302+N308+N314+N320+N326</f>
        <v>1.5101200000000001</v>
      </c>
      <c r="O339" s="151">
        <f t="shared" ref="O339:T339" si="195">O271+O277+O283+O302+O308+O314+O320+O326</f>
        <v>7.7170399999999999</v>
      </c>
      <c r="P339" s="151">
        <f t="shared" si="195"/>
        <v>9.8264499999999995</v>
      </c>
      <c r="Q339" s="151">
        <f t="shared" si="195"/>
        <v>25.25902</v>
      </c>
      <c r="R339" s="151">
        <f t="shared" si="195"/>
        <v>30.51473</v>
      </c>
      <c r="S339" s="151">
        <f t="shared" si="195"/>
        <v>0</v>
      </c>
      <c r="T339" s="151">
        <f t="shared" si="195"/>
        <v>0</v>
      </c>
      <c r="U339" s="152">
        <f t="shared" si="188"/>
        <v>74.827359999999999</v>
      </c>
      <c r="V339" s="152" t="s">
        <v>11</v>
      </c>
      <c r="W339" s="364">
        <f t="shared" ref="W339:AU339" si="196">W271+W277+W283+W302+W308+W314+W320+W326</f>
        <v>30515</v>
      </c>
      <c r="X339" s="151">
        <f t="shared" si="196"/>
        <v>3930.3539699999997</v>
      </c>
      <c r="Y339" s="151">
        <f t="shared" si="196"/>
        <v>3436.0939699999999</v>
      </c>
      <c r="Z339" s="151">
        <f t="shared" si="196"/>
        <v>3436.0939699999999</v>
      </c>
      <c r="AA339" s="151">
        <f t="shared" si="196"/>
        <v>494.26</v>
      </c>
      <c r="AB339" s="151">
        <f t="shared" si="196"/>
        <v>494.26</v>
      </c>
      <c r="AC339" s="151">
        <f t="shared" si="196"/>
        <v>0</v>
      </c>
      <c r="AD339" s="151">
        <f t="shared" si="196"/>
        <v>0</v>
      </c>
      <c r="AE339" s="151">
        <f t="shared" si="196"/>
        <v>0</v>
      </c>
      <c r="AF339" s="151">
        <f t="shared" si="196"/>
        <v>0</v>
      </c>
      <c r="AG339" s="151">
        <f t="shared" si="196"/>
        <v>1084.93804</v>
      </c>
      <c r="AH339" s="151">
        <f t="shared" si="196"/>
        <v>461.07803999999999</v>
      </c>
      <c r="AI339" s="151">
        <f t="shared" si="196"/>
        <v>623.86</v>
      </c>
      <c r="AJ339" s="151">
        <f t="shared" si="196"/>
        <v>0</v>
      </c>
      <c r="AK339" s="151">
        <f t="shared" si="196"/>
        <v>0</v>
      </c>
      <c r="AL339" s="151">
        <f t="shared" si="196"/>
        <v>1212.7339999999999</v>
      </c>
      <c r="AM339" s="151">
        <f t="shared" si="196"/>
        <v>1212.7339999999999</v>
      </c>
      <c r="AN339" s="151">
        <f t="shared" si="196"/>
        <v>0</v>
      </c>
      <c r="AO339" s="151">
        <f t="shared" si="196"/>
        <v>0</v>
      </c>
      <c r="AP339" s="151">
        <f t="shared" si="196"/>
        <v>0</v>
      </c>
      <c r="AQ339" s="151">
        <f t="shared" si="196"/>
        <v>0</v>
      </c>
      <c r="AR339" s="151">
        <f t="shared" si="196"/>
        <v>0</v>
      </c>
      <c r="AS339" s="151">
        <f t="shared" si="196"/>
        <v>0</v>
      </c>
      <c r="AT339" s="151">
        <f t="shared" si="196"/>
        <v>0</v>
      </c>
      <c r="AU339" s="151">
        <f t="shared" si="196"/>
        <v>0</v>
      </c>
      <c r="AV339" s="160"/>
    </row>
    <row r="340" spans="1:48" ht="15.75" customHeight="1">
      <c r="A340" s="459" t="s">
        <v>31</v>
      </c>
      <c r="B340" s="460"/>
      <c r="C340" s="460"/>
      <c r="D340" s="460"/>
      <c r="E340" s="460"/>
      <c r="F340" s="460"/>
      <c r="G340" s="460"/>
      <c r="H340" s="460"/>
      <c r="I340" s="460"/>
      <c r="J340" s="460"/>
      <c r="K340" s="460"/>
      <c r="L340" s="460"/>
      <c r="M340" s="460"/>
      <c r="N340" s="460"/>
      <c r="O340" s="460"/>
      <c r="P340" s="460"/>
      <c r="Q340" s="460"/>
      <c r="R340" s="460"/>
      <c r="S340" s="460"/>
      <c r="T340" s="460"/>
      <c r="U340" s="460"/>
      <c r="V340" s="460"/>
      <c r="W340" s="677"/>
      <c r="X340" s="677"/>
      <c r="Y340" s="677"/>
      <c r="Z340" s="677"/>
      <c r="AA340" s="677"/>
      <c r="AB340" s="677"/>
      <c r="AC340" s="677"/>
      <c r="AD340" s="677"/>
      <c r="AE340" s="677"/>
      <c r="AF340" s="677"/>
      <c r="AG340" s="677"/>
      <c r="AH340" s="677"/>
      <c r="AI340" s="677"/>
      <c r="AJ340" s="677"/>
      <c r="AK340" s="677"/>
      <c r="AL340" s="677"/>
      <c r="AM340" s="677"/>
      <c r="AN340" s="677"/>
      <c r="AO340" s="677"/>
      <c r="AP340" s="677"/>
      <c r="AQ340" s="677"/>
      <c r="AR340" s="677"/>
      <c r="AS340" s="677"/>
      <c r="AT340" s="677"/>
      <c r="AU340" s="677"/>
      <c r="AV340" s="678"/>
    </row>
    <row r="341" spans="1:48" ht="15.75" customHeight="1">
      <c r="A341" s="463" t="s">
        <v>33</v>
      </c>
      <c r="B341" s="464"/>
      <c r="C341" s="464"/>
      <c r="D341" s="464"/>
      <c r="E341" s="464"/>
      <c r="F341" s="464"/>
      <c r="G341" s="464"/>
      <c r="H341" s="464"/>
      <c r="I341" s="464"/>
      <c r="J341" s="464"/>
      <c r="K341" s="464"/>
      <c r="L341" s="464"/>
      <c r="M341" s="464"/>
      <c r="N341" s="464"/>
      <c r="O341" s="464"/>
      <c r="P341" s="464"/>
      <c r="Q341" s="464"/>
      <c r="R341" s="464"/>
      <c r="S341" s="464"/>
      <c r="T341" s="464"/>
      <c r="U341" s="464"/>
      <c r="V341" s="464"/>
      <c r="W341" s="679"/>
      <c r="X341" s="679"/>
      <c r="Y341" s="679"/>
      <c r="Z341" s="679"/>
      <c r="AA341" s="679"/>
      <c r="AB341" s="679"/>
      <c r="AC341" s="679"/>
      <c r="AD341" s="679"/>
      <c r="AE341" s="679"/>
      <c r="AF341" s="679"/>
      <c r="AG341" s="679"/>
      <c r="AH341" s="679"/>
      <c r="AI341" s="679"/>
      <c r="AJ341" s="679"/>
      <c r="AK341" s="679"/>
      <c r="AL341" s="679"/>
      <c r="AM341" s="679"/>
      <c r="AN341" s="679"/>
      <c r="AO341" s="679"/>
      <c r="AP341" s="679"/>
      <c r="AQ341" s="679"/>
      <c r="AR341" s="679"/>
      <c r="AS341" s="679"/>
      <c r="AT341" s="679"/>
      <c r="AU341" s="679"/>
      <c r="AV341" s="680"/>
    </row>
    <row r="342" spans="1:48" ht="15.75" customHeight="1">
      <c r="A342" s="467" t="s">
        <v>176</v>
      </c>
      <c r="B342" s="468"/>
      <c r="C342" s="468"/>
      <c r="D342" s="468"/>
      <c r="E342" s="468"/>
      <c r="F342" s="468"/>
      <c r="G342" s="468"/>
      <c r="H342" s="468"/>
      <c r="I342" s="468"/>
      <c r="J342" s="468"/>
      <c r="K342" s="468"/>
      <c r="L342" s="468"/>
      <c r="M342" s="468"/>
      <c r="N342" s="468"/>
      <c r="O342" s="468"/>
      <c r="P342" s="468"/>
      <c r="Q342" s="468"/>
      <c r="R342" s="468"/>
      <c r="S342" s="468"/>
      <c r="T342" s="468"/>
      <c r="U342" s="468"/>
      <c r="V342" s="468"/>
      <c r="W342" s="675"/>
      <c r="X342" s="675"/>
      <c r="Y342" s="675"/>
      <c r="Z342" s="675"/>
      <c r="AA342" s="675"/>
      <c r="AB342" s="675"/>
      <c r="AC342" s="675"/>
      <c r="AD342" s="675"/>
      <c r="AE342" s="675"/>
      <c r="AF342" s="675"/>
      <c r="AG342" s="675"/>
      <c r="AH342" s="675"/>
      <c r="AI342" s="675"/>
      <c r="AJ342" s="675"/>
      <c r="AK342" s="675"/>
      <c r="AL342" s="675"/>
      <c r="AM342" s="675"/>
      <c r="AN342" s="675"/>
      <c r="AO342" s="675"/>
      <c r="AP342" s="675"/>
      <c r="AQ342" s="675"/>
      <c r="AR342" s="675"/>
      <c r="AS342" s="675"/>
      <c r="AT342" s="675"/>
      <c r="AU342" s="675"/>
      <c r="AV342" s="676"/>
    </row>
    <row r="343" spans="1:48" ht="19.5" customHeight="1">
      <c r="A343" s="525"/>
      <c r="B343" s="474" t="s">
        <v>246</v>
      </c>
      <c r="C343" s="475" t="s">
        <v>205</v>
      </c>
      <c r="D343" s="474" t="s">
        <v>265</v>
      </c>
      <c r="E343" s="476" t="s">
        <v>206</v>
      </c>
      <c r="F343" s="6" t="s">
        <v>18</v>
      </c>
      <c r="G343" s="6" t="s">
        <v>20</v>
      </c>
      <c r="H343" s="6" t="s">
        <v>58</v>
      </c>
      <c r="I343" s="6" t="s">
        <v>58</v>
      </c>
      <c r="J343" s="517">
        <v>2022</v>
      </c>
      <c r="K343" s="517">
        <v>2023</v>
      </c>
      <c r="L343" s="515">
        <v>0.97536999999999996</v>
      </c>
      <c r="M343" s="515">
        <f>R348+S348+T348</f>
        <v>0</v>
      </c>
      <c r="N343" s="5">
        <v>0</v>
      </c>
      <c r="O343" s="5">
        <v>0</v>
      </c>
      <c r="P343" s="5">
        <v>0.25</v>
      </c>
      <c r="Q343" s="5">
        <v>0.72536999999999996</v>
      </c>
      <c r="R343" s="5">
        <v>0</v>
      </c>
      <c r="S343" s="5">
        <v>0</v>
      </c>
      <c r="T343" s="5">
        <v>0</v>
      </c>
      <c r="U343" s="5">
        <f t="shared" ref="U343:U348" si="197">SUM(N343:T343)</f>
        <v>0.97536999999999996</v>
      </c>
      <c r="V343" s="7" t="s">
        <v>3</v>
      </c>
      <c r="W343" s="93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8"/>
    </row>
    <row r="344" spans="1:48" ht="19.5" customHeight="1">
      <c r="A344" s="526"/>
      <c r="B344" s="474"/>
      <c r="C344" s="475"/>
      <c r="D344" s="474"/>
      <c r="E344" s="476"/>
      <c r="F344" s="6" t="s">
        <v>19</v>
      </c>
      <c r="G344" s="6" t="s">
        <v>22</v>
      </c>
      <c r="H344" s="6" t="s">
        <v>323</v>
      </c>
      <c r="I344" s="6" t="s">
        <v>323</v>
      </c>
      <c r="J344" s="517"/>
      <c r="K344" s="517"/>
      <c r="L344" s="515"/>
      <c r="M344" s="515"/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f t="shared" si="197"/>
        <v>0</v>
      </c>
      <c r="V344" s="5" t="s">
        <v>8</v>
      </c>
      <c r="W344" s="93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8"/>
    </row>
    <row r="345" spans="1:48" ht="19.5" customHeight="1">
      <c r="A345" s="526"/>
      <c r="B345" s="474"/>
      <c r="C345" s="475"/>
      <c r="D345" s="474"/>
      <c r="E345" s="476"/>
      <c r="F345" s="476" t="s">
        <v>39</v>
      </c>
      <c r="G345" s="476" t="s">
        <v>21</v>
      </c>
      <c r="H345" s="476" t="s">
        <v>324</v>
      </c>
      <c r="I345" s="476" t="s">
        <v>308</v>
      </c>
      <c r="J345" s="517"/>
      <c r="K345" s="517"/>
      <c r="L345" s="515"/>
      <c r="M345" s="515"/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f t="shared" si="197"/>
        <v>0</v>
      </c>
      <c r="V345" s="187" t="s">
        <v>50</v>
      </c>
      <c r="W345" s="93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8"/>
    </row>
    <row r="346" spans="1:48" ht="19.5" customHeight="1">
      <c r="A346" s="526"/>
      <c r="B346" s="474"/>
      <c r="C346" s="475"/>
      <c r="D346" s="474"/>
      <c r="E346" s="476"/>
      <c r="F346" s="476"/>
      <c r="G346" s="476"/>
      <c r="H346" s="476"/>
      <c r="I346" s="476"/>
      <c r="J346" s="517"/>
      <c r="K346" s="517"/>
      <c r="L346" s="515"/>
      <c r="M346" s="515"/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f t="shared" si="197"/>
        <v>0</v>
      </c>
      <c r="V346" s="7" t="s">
        <v>51</v>
      </c>
      <c r="W346" s="93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8"/>
    </row>
    <row r="347" spans="1:48" ht="18" customHeight="1">
      <c r="A347" s="526"/>
      <c r="B347" s="474"/>
      <c r="C347" s="475"/>
      <c r="D347" s="474"/>
      <c r="E347" s="476"/>
      <c r="F347" s="476"/>
      <c r="G347" s="476"/>
      <c r="H347" s="476"/>
      <c r="I347" s="476"/>
      <c r="J347" s="517"/>
      <c r="K347" s="517"/>
      <c r="L347" s="515"/>
      <c r="M347" s="515"/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f t="shared" si="197"/>
        <v>0</v>
      </c>
      <c r="V347" s="7" t="s">
        <v>52</v>
      </c>
      <c r="W347" s="93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8"/>
    </row>
    <row r="348" spans="1:48" ht="17.25" customHeight="1">
      <c r="A348" s="527"/>
      <c r="B348" s="474"/>
      <c r="C348" s="475"/>
      <c r="D348" s="474"/>
      <c r="E348" s="476"/>
      <c r="F348" s="476"/>
      <c r="G348" s="476"/>
      <c r="H348" s="476"/>
      <c r="I348" s="476"/>
      <c r="J348" s="517"/>
      <c r="K348" s="517"/>
      <c r="L348" s="515"/>
      <c r="M348" s="515"/>
      <c r="N348" s="151">
        <f t="shared" ref="N348" si="198">SUM(N343:N347)</f>
        <v>0</v>
      </c>
      <c r="O348" s="151">
        <f t="shared" ref="O348" si="199">SUM(O343:O347)</f>
        <v>0</v>
      </c>
      <c r="P348" s="151">
        <f t="shared" ref="P348" si="200">SUM(P343:P347)</f>
        <v>0.25</v>
      </c>
      <c r="Q348" s="151">
        <f t="shared" ref="Q348" si="201">SUM(Q343:Q347)</f>
        <v>0.72536999999999996</v>
      </c>
      <c r="R348" s="151">
        <f t="shared" ref="R348" si="202">SUM(R343:R347)</f>
        <v>0</v>
      </c>
      <c r="S348" s="151">
        <f t="shared" ref="S348" si="203">SUM(S343:S347)</f>
        <v>0</v>
      </c>
      <c r="T348" s="151">
        <f t="shared" ref="T348" si="204">SUM(T343:T347)</f>
        <v>0</v>
      </c>
      <c r="U348" s="152">
        <f t="shared" si="197"/>
        <v>0.97536999999999996</v>
      </c>
      <c r="V348" s="152" t="s">
        <v>11</v>
      </c>
      <c r="W348" s="364">
        <f t="shared" ref="W348:X348" si="205">SUM(W343:W347)</f>
        <v>0</v>
      </c>
      <c r="X348" s="151">
        <f t="shared" si="205"/>
        <v>0</v>
      </c>
      <c r="Y348" s="151">
        <f t="shared" ref="Y348:AU348" si="206">SUM(Y343:Y347)</f>
        <v>0</v>
      </c>
      <c r="Z348" s="151">
        <f t="shared" si="206"/>
        <v>0</v>
      </c>
      <c r="AA348" s="151">
        <f t="shared" si="206"/>
        <v>0</v>
      </c>
      <c r="AB348" s="151">
        <f t="shared" si="206"/>
        <v>0</v>
      </c>
      <c r="AC348" s="151">
        <f t="shared" si="206"/>
        <v>0</v>
      </c>
      <c r="AD348" s="151">
        <f t="shared" si="206"/>
        <v>0</v>
      </c>
      <c r="AE348" s="151">
        <f t="shared" si="206"/>
        <v>0</v>
      </c>
      <c r="AF348" s="151">
        <f t="shared" si="206"/>
        <v>0</v>
      </c>
      <c r="AG348" s="151">
        <f t="shared" si="206"/>
        <v>0</v>
      </c>
      <c r="AH348" s="151">
        <f t="shared" si="206"/>
        <v>0</v>
      </c>
      <c r="AI348" s="151">
        <f t="shared" si="206"/>
        <v>0</v>
      </c>
      <c r="AJ348" s="151">
        <f t="shared" si="206"/>
        <v>0</v>
      </c>
      <c r="AK348" s="151">
        <f t="shared" si="206"/>
        <v>0</v>
      </c>
      <c r="AL348" s="151">
        <f t="shared" si="206"/>
        <v>0</v>
      </c>
      <c r="AM348" s="151">
        <f t="shared" si="206"/>
        <v>0</v>
      </c>
      <c r="AN348" s="151">
        <f t="shared" si="206"/>
        <v>0</v>
      </c>
      <c r="AO348" s="151">
        <f t="shared" si="206"/>
        <v>0</v>
      </c>
      <c r="AP348" s="151">
        <f t="shared" si="206"/>
        <v>0</v>
      </c>
      <c r="AQ348" s="151">
        <f t="shared" si="206"/>
        <v>0</v>
      </c>
      <c r="AR348" s="151">
        <f t="shared" si="206"/>
        <v>0</v>
      </c>
      <c r="AS348" s="151">
        <f t="shared" si="206"/>
        <v>0</v>
      </c>
      <c r="AT348" s="151">
        <f t="shared" si="206"/>
        <v>0</v>
      </c>
      <c r="AU348" s="151">
        <f t="shared" si="206"/>
        <v>0</v>
      </c>
      <c r="AV348" s="160"/>
    </row>
    <row r="349" spans="1:48" ht="15.75" customHeight="1">
      <c r="A349" s="467" t="s">
        <v>177</v>
      </c>
      <c r="B349" s="468"/>
      <c r="C349" s="468"/>
      <c r="D349" s="468"/>
      <c r="E349" s="468"/>
      <c r="F349" s="468"/>
      <c r="G349" s="468"/>
      <c r="H349" s="468"/>
      <c r="I349" s="468"/>
      <c r="J349" s="468"/>
      <c r="K349" s="468"/>
      <c r="L349" s="468"/>
      <c r="M349" s="468"/>
      <c r="N349" s="468"/>
      <c r="O349" s="468"/>
      <c r="P349" s="468"/>
      <c r="Q349" s="468"/>
      <c r="R349" s="468"/>
      <c r="S349" s="468"/>
      <c r="T349" s="468"/>
      <c r="U349" s="468"/>
      <c r="V349" s="518"/>
      <c r="W349" s="365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</row>
    <row r="350" spans="1:48" ht="29.25" customHeight="1">
      <c r="A350" s="522" t="s">
        <v>65</v>
      </c>
      <c r="B350" s="523"/>
      <c r="C350" s="523"/>
      <c r="D350" s="523"/>
      <c r="E350" s="523"/>
      <c r="F350" s="523"/>
      <c r="G350" s="523"/>
      <c r="H350" s="523"/>
      <c r="I350" s="523"/>
      <c r="J350" s="523"/>
      <c r="K350" s="523"/>
      <c r="L350" s="523"/>
      <c r="M350" s="523"/>
      <c r="N350" s="523"/>
      <c r="O350" s="523"/>
      <c r="P350" s="523"/>
      <c r="Q350" s="523"/>
      <c r="R350" s="523"/>
      <c r="S350" s="523"/>
      <c r="T350" s="523"/>
      <c r="U350" s="523"/>
      <c r="V350" s="524"/>
      <c r="W350" s="365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</row>
    <row r="351" spans="1:48" ht="15.75" customHeight="1">
      <c r="A351" s="467" t="s">
        <v>178</v>
      </c>
      <c r="B351" s="468"/>
      <c r="C351" s="468"/>
      <c r="D351" s="468"/>
      <c r="E351" s="468"/>
      <c r="F351" s="468"/>
      <c r="G351" s="468"/>
      <c r="H351" s="468"/>
      <c r="I351" s="468"/>
      <c r="J351" s="468"/>
      <c r="K351" s="468"/>
      <c r="L351" s="468"/>
      <c r="M351" s="468"/>
      <c r="N351" s="468"/>
      <c r="O351" s="468"/>
      <c r="P351" s="468"/>
      <c r="Q351" s="468"/>
      <c r="R351" s="468"/>
      <c r="S351" s="468"/>
      <c r="T351" s="468"/>
      <c r="U351" s="468"/>
      <c r="V351" s="518"/>
      <c r="W351" s="365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</row>
    <row r="352" spans="1:48" ht="29.25" customHeight="1">
      <c r="A352" s="522" t="s">
        <v>65</v>
      </c>
      <c r="B352" s="523"/>
      <c r="C352" s="523"/>
      <c r="D352" s="523"/>
      <c r="E352" s="523"/>
      <c r="F352" s="523"/>
      <c r="G352" s="523"/>
      <c r="H352" s="523"/>
      <c r="I352" s="523"/>
      <c r="J352" s="523"/>
      <c r="K352" s="523"/>
      <c r="L352" s="523"/>
      <c r="M352" s="523"/>
      <c r="N352" s="523"/>
      <c r="O352" s="523"/>
      <c r="P352" s="523"/>
      <c r="Q352" s="523"/>
      <c r="R352" s="523"/>
      <c r="S352" s="523"/>
      <c r="T352" s="523"/>
      <c r="U352" s="523"/>
      <c r="V352" s="524"/>
      <c r="W352" s="365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</row>
    <row r="353" spans="1:48" ht="15.75" customHeight="1">
      <c r="A353" s="467" t="s">
        <v>179</v>
      </c>
      <c r="B353" s="468"/>
      <c r="C353" s="468"/>
      <c r="D353" s="468"/>
      <c r="E353" s="468"/>
      <c r="F353" s="468"/>
      <c r="G353" s="468"/>
      <c r="H353" s="468"/>
      <c r="I353" s="468"/>
      <c r="J353" s="468"/>
      <c r="K353" s="468"/>
      <c r="L353" s="468"/>
      <c r="M353" s="468"/>
      <c r="N353" s="468"/>
      <c r="O353" s="468"/>
      <c r="P353" s="468"/>
      <c r="Q353" s="468"/>
      <c r="R353" s="468"/>
      <c r="S353" s="468"/>
      <c r="T353" s="468"/>
      <c r="U353" s="468"/>
      <c r="V353" s="518"/>
      <c r="W353" s="365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</row>
    <row r="354" spans="1:48" ht="29.25" customHeight="1">
      <c r="A354" s="522" t="s">
        <v>65</v>
      </c>
      <c r="B354" s="523"/>
      <c r="C354" s="523"/>
      <c r="D354" s="523"/>
      <c r="E354" s="523"/>
      <c r="F354" s="523"/>
      <c r="G354" s="523"/>
      <c r="H354" s="523"/>
      <c r="I354" s="523"/>
      <c r="J354" s="523"/>
      <c r="K354" s="523"/>
      <c r="L354" s="523"/>
      <c r="M354" s="523"/>
      <c r="N354" s="523"/>
      <c r="O354" s="523"/>
      <c r="P354" s="523"/>
      <c r="Q354" s="523"/>
      <c r="R354" s="523"/>
      <c r="S354" s="523"/>
      <c r="T354" s="523"/>
      <c r="U354" s="523"/>
      <c r="V354" s="524"/>
      <c r="W354" s="365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</row>
    <row r="355" spans="1:48" ht="15.75" customHeight="1">
      <c r="A355" s="463" t="s">
        <v>32</v>
      </c>
      <c r="B355" s="464"/>
      <c r="C355" s="464"/>
      <c r="D355" s="464"/>
      <c r="E355" s="464"/>
      <c r="F355" s="464"/>
      <c r="G355" s="464"/>
      <c r="H355" s="464"/>
      <c r="I355" s="464"/>
      <c r="J355" s="464"/>
      <c r="K355" s="464"/>
      <c r="L355" s="464"/>
      <c r="M355" s="464"/>
      <c r="N355" s="464"/>
      <c r="O355" s="464"/>
      <c r="P355" s="464"/>
      <c r="Q355" s="464"/>
      <c r="R355" s="464"/>
      <c r="S355" s="464"/>
      <c r="T355" s="464"/>
      <c r="U355" s="464"/>
      <c r="V355" s="464"/>
      <c r="W355" s="679"/>
      <c r="X355" s="679"/>
      <c r="Y355" s="679"/>
      <c r="Z355" s="679"/>
      <c r="AA355" s="679"/>
      <c r="AB355" s="679"/>
      <c r="AC355" s="679"/>
      <c r="AD355" s="679"/>
      <c r="AE355" s="679"/>
      <c r="AF355" s="679"/>
      <c r="AG355" s="679"/>
      <c r="AH355" s="679"/>
      <c r="AI355" s="679"/>
      <c r="AJ355" s="679"/>
      <c r="AK355" s="679"/>
      <c r="AL355" s="679"/>
      <c r="AM355" s="679"/>
      <c r="AN355" s="679"/>
      <c r="AO355" s="679"/>
      <c r="AP355" s="679"/>
      <c r="AQ355" s="679"/>
      <c r="AR355" s="679"/>
      <c r="AS355" s="679"/>
      <c r="AT355" s="679"/>
      <c r="AU355" s="679"/>
      <c r="AV355" s="680"/>
    </row>
    <row r="356" spans="1:48" ht="15.75" customHeight="1">
      <c r="A356" s="467" t="s">
        <v>180</v>
      </c>
      <c r="B356" s="468"/>
      <c r="C356" s="468"/>
      <c r="D356" s="468"/>
      <c r="E356" s="468"/>
      <c r="F356" s="468"/>
      <c r="G356" s="468"/>
      <c r="H356" s="468"/>
      <c r="I356" s="468"/>
      <c r="J356" s="468"/>
      <c r="K356" s="468"/>
      <c r="L356" s="468"/>
      <c r="M356" s="468"/>
      <c r="N356" s="468"/>
      <c r="O356" s="468"/>
      <c r="P356" s="468"/>
      <c r="Q356" s="468"/>
      <c r="R356" s="468"/>
      <c r="S356" s="468"/>
      <c r="T356" s="468"/>
      <c r="U356" s="468"/>
      <c r="V356" s="468"/>
      <c r="W356" s="675"/>
      <c r="X356" s="675"/>
      <c r="Y356" s="675"/>
      <c r="Z356" s="675"/>
      <c r="AA356" s="675"/>
      <c r="AB356" s="675"/>
      <c r="AC356" s="675"/>
      <c r="AD356" s="675"/>
      <c r="AE356" s="675"/>
      <c r="AF356" s="675"/>
      <c r="AG356" s="675"/>
      <c r="AH356" s="675"/>
      <c r="AI356" s="675"/>
      <c r="AJ356" s="675"/>
      <c r="AK356" s="675"/>
      <c r="AL356" s="675"/>
      <c r="AM356" s="675"/>
      <c r="AN356" s="675"/>
      <c r="AO356" s="675"/>
      <c r="AP356" s="675"/>
      <c r="AQ356" s="675"/>
      <c r="AR356" s="675"/>
      <c r="AS356" s="675"/>
      <c r="AT356" s="675"/>
      <c r="AU356" s="675"/>
      <c r="AV356" s="676"/>
    </row>
    <row r="357" spans="1:48" ht="19.5" customHeight="1">
      <c r="A357" s="525"/>
      <c r="B357" s="474" t="s">
        <v>247</v>
      </c>
      <c r="C357" s="475" t="s">
        <v>108</v>
      </c>
      <c r="D357" s="474" t="s">
        <v>271</v>
      </c>
      <c r="E357" s="476" t="s">
        <v>283</v>
      </c>
      <c r="F357" s="6" t="s">
        <v>18</v>
      </c>
      <c r="G357" s="6" t="s">
        <v>20</v>
      </c>
      <c r="H357" s="6" t="s">
        <v>297</v>
      </c>
      <c r="I357" s="6" t="s">
        <v>297</v>
      </c>
      <c r="J357" s="517">
        <v>2019</v>
      </c>
      <c r="K357" s="517">
        <v>2020</v>
      </c>
      <c r="L357" s="515">
        <v>30.83333</v>
      </c>
      <c r="M357" s="515">
        <f>R362+S362+T362</f>
        <v>0</v>
      </c>
      <c r="N357" s="5">
        <v>20</v>
      </c>
      <c r="O357" s="5">
        <v>9.1514100000000003</v>
      </c>
      <c r="P357" s="5">
        <v>1.6819200000000001</v>
      </c>
      <c r="Q357" s="5">
        <v>0</v>
      </c>
      <c r="R357" s="5">
        <v>0</v>
      </c>
      <c r="S357" s="5">
        <v>0</v>
      </c>
      <c r="T357" s="5">
        <v>0</v>
      </c>
      <c r="U357" s="5">
        <f t="shared" ref="U357:U390" si="207">SUM(N357:T357)</f>
        <v>30.83333</v>
      </c>
      <c r="V357" s="7" t="s">
        <v>3</v>
      </c>
      <c r="W357" s="93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8"/>
    </row>
    <row r="358" spans="1:48" ht="19.5" customHeight="1">
      <c r="A358" s="526"/>
      <c r="B358" s="474"/>
      <c r="C358" s="475"/>
      <c r="D358" s="474"/>
      <c r="E358" s="476"/>
      <c r="F358" s="6" t="s">
        <v>19</v>
      </c>
      <c r="G358" s="6" t="s">
        <v>22</v>
      </c>
      <c r="H358" s="6" t="s">
        <v>297</v>
      </c>
      <c r="I358" s="6" t="s">
        <v>297</v>
      </c>
      <c r="J358" s="517"/>
      <c r="K358" s="517"/>
      <c r="L358" s="515"/>
      <c r="M358" s="515"/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f t="shared" si="207"/>
        <v>0</v>
      </c>
      <c r="V358" s="5" t="s">
        <v>8</v>
      </c>
      <c r="W358" s="93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8"/>
    </row>
    <row r="359" spans="1:48" ht="19.5" customHeight="1">
      <c r="A359" s="526"/>
      <c r="B359" s="474"/>
      <c r="C359" s="475"/>
      <c r="D359" s="474"/>
      <c r="E359" s="476"/>
      <c r="F359" s="476" t="s">
        <v>39</v>
      </c>
      <c r="G359" s="476" t="s">
        <v>21</v>
      </c>
      <c r="H359" s="538" t="s">
        <v>312</v>
      </c>
      <c r="I359" s="538" t="s">
        <v>313</v>
      </c>
      <c r="J359" s="517"/>
      <c r="K359" s="517"/>
      <c r="L359" s="515"/>
      <c r="M359" s="515"/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f t="shared" si="207"/>
        <v>0</v>
      </c>
      <c r="V359" s="187" t="s">
        <v>50</v>
      </c>
      <c r="W359" s="93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8"/>
    </row>
    <row r="360" spans="1:48" ht="19.5" customHeight="1">
      <c r="A360" s="526"/>
      <c r="B360" s="474"/>
      <c r="C360" s="475"/>
      <c r="D360" s="474"/>
      <c r="E360" s="476"/>
      <c r="F360" s="476"/>
      <c r="G360" s="476"/>
      <c r="H360" s="539"/>
      <c r="I360" s="539"/>
      <c r="J360" s="517"/>
      <c r="K360" s="517"/>
      <c r="L360" s="515"/>
      <c r="M360" s="515"/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f t="shared" si="207"/>
        <v>0</v>
      </c>
      <c r="V360" s="7" t="s">
        <v>51</v>
      </c>
      <c r="W360" s="93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8"/>
    </row>
    <row r="361" spans="1:48" ht="18" customHeight="1">
      <c r="A361" s="526"/>
      <c r="B361" s="474"/>
      <c r="C361" s="475"/>
      <c r="D361" s="474"/>
      <c r="E361" s="476"/>
      <c r="F361" s="476"/>
      <c r="G361" s="476"/>
      <c r="H361" s="539"/>
      <c r="I361" s="539"/>
      <c r="J361" s="517"/>
      <c r="K361" s="517"/>
      <c r="L361" s="515"/>
      <c r="M361" s="515"/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f t="shared" si="207"/>
        <v>0</v>
      </c>
      <c r="V361" s="7" t="s">
        <v>52</v>
      </c>
      <c r="W361" s="93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8"/>
    </row>
    <row r="362" spans="1:48" ht="17.25" customHeight="1">
      <c r="A362" s="526"/>
      <c r="B362" s="474"/>
      <c r="C362" s="475"/>
      <c r="D362" s="474"/>
      <c r="E362" s="476"/>
      <c r="F362" s="476"/>
      <c r="G362" s="476"/>
      <c r="H362" s="540"/>
      <c r="I362" s="540"/>
      <c r="J362" s="517"/>
      <c r="K362" s="517"/>
      <c r="L362" s="515"/>
      <c r="M362" s="515"/>
      <c r="N362" s="151">
        <f t="shared" ref="N362:T362" si="208">SUM(N357:N361)</f>
        <v>20</v>
      </c>
      <c r="O362" s="151">
        <f t="shared" si="208"/>
        <v>9.1514100000000003</v>
      </c>
      <c r="P362" s="151">
        <f>SUM(P357:P361)</f>
        <v>1.6819200000000001</v>
      </c>
      <c r="Q362" s="151">
        <f t="shared" si="208"/>
        <v>0</v>
      </c>
      <c r="R362" s="151">
        <f t="shared" si="208"/>
        <v>0</v>
      </c>
      <c r="S362" s="151">
        <f t="shared" si="208"/>
        <v>0</v>
      </c>
      <c r="T362" s="151">
        <f t="shared" si="208"/>
        <v>0</v>
      </c>
      <c r="U362" s="152">
        <f t="shared" si="207"/>
        <v>30.83333</v>
      </c>
      <c r="V362" s="152" t="s">
        <v>11</v>
      </c>
      <c r="W362" s="364">
        <f t="shared" ref="W362:AU362" si="209">SUM(W357:W361)</f>
        <v>0</v>
      </c>
      <c r="X362" s="151">
        <f t="shared" si="209"/>
        <v>0</v>
      </c>
      <c r="Y362" s="151">
        <f t="shared" si="209"/>
        <v>0</v>
      </c>
      <c r="Z362" s="151">
        <f t="shared" si="209"/>
        <v>0</v>
      </c>
      <c r="AA362" s="151">
        <f t="shared" si="209"/>
        <v>0</v>
      </c>
      <c r="AB362" s="151">
        <f t="shared" si="209"/>
        <v>0</v>
      </c>
      <c r="AC362" s="151">
        <f t="shared" si="209"/>
        <v>0</v>
      </c>
      <c r="AD362" s="151">
        <f t="shared" si="209"/>
        <v>0</v>
      </c>
      <c r="AE362" s="151">
        <f t="shared" si="209"/>
        <v>0</v>
      </c>
      <c r="AF362" s="151">
        <f t="shared" si="209"/>
        <v>0</v>
      </c>
      <c r="AG362" s="151">
        <f t="shared" si="209"/>
        <v>0</v>
      </c>
      <c r="AH362" s="151">
        <f t="shared" si="209"/>
        <v>0</v>
      </c>
      <c r="AI362" s="151">
        <f t="shared" si="209"/>
        <v>0</v>
      </c>
      <c r="AJ362" s="151">
        <f t="shared" si="209"/>
        <v>0</v>
      </c>
      <c r="AK362" s="151">
        <f t="shared" si="209"/>
        <v>0</v>
      </c>
      <c r="AL362" s="151">
        <f t="shared" si="209"/>
        <v>0</v>
      </c>
      <c r="AM362" s="151">
        <f t="shared" si="209"/>
        <v>0</v>
      </c>
      <c r="AN362" s="151">
        <f t="shared" si="209"/>
        <v>0</v>
      </c>
      <c r="AO362" s="151">
        <f t="shared" si="209"/>
        <v>0</v>
      </c>
      <c r="AP362" s="151">
        <f t="shared" si="209"/>
        <v>0</v>
      </c>
      <c r="AQ362" s="151">
        <f t="shared" si="209"/>
        <v>0</v>
      </c>
      <c r="AR362" s="151">
        <f t="shared" si="209"/>
        <v>0</v>
      </c>
      <c r="AS362" s="151">
        <f t="shared" si="209"/>
        <v>0</v>
      </c>
      <c r="AT362" s="151">
        <f t="shared" si="209"/>
        <v>0</v>
      </c>
      <c r="AU362" s="151">
        <f t="shared" si="209"/>
        <v>0</v>
      </c>
      <c r="AV362" s="160"/>
    </row>
    <row r="363" spans="1:48" ht="19.5" customHeight="1">
      <c r="A363" s="526"/>
      <c r="B363" s="474" t="s">
        <v>248</v>
      </c>
      <c r="C363" s="475" t="s">
        <v>109</v>
      </c>
      <c r="D363" s="474" t="s">
        <v>272</v>
      </c>
      <c r="E363" s="474" t="s">
        <v>279</v>
      </c>
      <c r="F363" s="6" t="s">
        <v>18</v>
      </c>
      <c r="G363" s="6" t="s">
        <v>20</v>
      </c>
      <c r="H363" s="6" t="s">
        <v>297</v>
      </c>
      <c r="I363" s="6" t="s">
        <v>297</v>
      </c>
      <c r="J363" s="517">
        <v>2020</v>
      </c>
      <c r="K363" s="517">
        <v>2020</v>
      </c>
      <c r="L363" s="515">
        <v>4.1156300000000003</v>
      </c>
      <c r="M363" s="515">
        <f t="shared" ref="M363" si="210">R369+S369+T369</f>
        <v>0</v>
      </c>
      <c r="N363" s="5">
        <v>0</v>
      </c>
      <c r="O363" s="5">
        <v>3.9950700000000001</v>
      </c>
      <c r="P363" s="5">
        <v>0.12076000000000001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si="207"/>
        <v>4.1158299999999999</v>
      </c>
      <c r="V363" s="7" t="s">
        <v>3</v>
      </c>
      <c r="W363" s="93">
        <f>W364</f>
        <v>0</v>
      </c>
      <c r="X363" s="93">
        <f t="shared" ref="X363:AS363" si="211">X364</f>
        <v>3452.9734199999998</v>
      </c>
      <c r="Y363" s="93">
        <f t="shared" si="211"/>
        <v>0</v>
      </c>
      <c r="Z363" s="93">
        <f t="shared" si="211"/>
        <v>0</v>
      </c>
      <c r="AA363" s="93">
        <f>AB363</f>
        <v>3452.9734199999998</v>
      </c>
      <c r="AB363" s="93">
        <f t="shared" si="211"/>
        <v>3452.9734199999998</v>
      </c>
      <c r="AC363" s="93">
        <f t="shared" si="211"/>
        <v>0</v>
      </c>
      <c r="AD363" s="93">
        <f t="shared" si="211"/>
        <v>0</v>
      </c>
      <c r="AE363" s="93">
        <f t="shared" si="211"/>
        <v>0</v>
      </c>
      <c r="AF363" s="93">
        <f t="shared" si="211"/>
        <v>0</v>
      </c>
      <c r="AG363" s="93">
        <f t="shared" si="211"/>
        <v>3452.9734199999998</v>
      </c>
      <c r="AH363" s="93">
        <f t="shared" si="211"/>
        <v>0</v>
      </c>
      <c r="AI363" s="93">
        <f t="shared" si="211"/>
        <v>3452.9734199999998</v>
      </c>
      <c r="AJ363" s="93">
        <f t="shared" si="211"/>
        <v>0</v>
      </c>
      <c r="AK363" s="93">
        <f t="shared" si="211"/>
        <v>0</v>
      </c>
      <c r="AL363" s="93">
        <f t="shared" si="211"/>
        <v>0</v>
      </c>
      <c r="AM363" s="93">
        <f t="shared" si="211"/>
        <v>0</v>
      </c>
      <c r="AN363" s="93">
        <f t="shared" si="211"/>
        <v>0</v>
      </c>
      <c r="AO363" s="93">
        <f t="shared" si="211"/>
        <v>0</v>
      </c>
      <c r="AP363" s="93">
        <f t="shared" si="211"/>
        <v>0</v>
      </c>
      <c r="AQ363" s="93">
        <f t="shared" si="211"/>
        <v>0</v>
      </c>
      <c r="AR363" s="93">
        <f t="shared" si="211"/>
        <v>0</v>
      </c>
      <c r="AS363" s="93">
        <f t="shared" si="211"/>
        <v>0</v>
      </c>
      <c r="AT363" s="5">
        <v>0</v>
      </c>
      <c r="AU363" s="5">
        <v>0</v>
      </c>
      <c r="AV363" s="8"/>
    </row>
    <row r="364" spans="1:48" s="275" customFormat="1" ht="27" customHeight="1">
      <c r="A364" s="526"/>
      <c r="B364" s="474"/>
      <c r="C364" s="475"/>
      <c r="D364" s="474"/>
      <c r="E364" s="474"/>
      <c r="F364" s="272"/>
      <c r="G364" s="272"/>
      <c r="H364" s="272"/>
      <c r="I364" s="272"/>
      <c r="J364" s="517"/>
      <c r="K364" s="517"/>
      <c r="L364" s="515"/>
      <c r="M364" s="515"/>
      <c r="N364" s="273"/>
      <c r="O364" s="273"/>
      <c r="P364" s="273"/>
      <c r="Q364" s="273"/>
      <c r="R364" s="273"/>
      <c r="S364" s="273"/>
      <c r="T364" s="273"/>
      <c r="U364" s="273"/>
      <c r="V364" s="279" t="s">
        <v>1060</v>
      </c>
      <c r="W364" s="274"/>
      <c r="X364" s="273">
        <f>AB364</f>
        <v>3452.9734199999998</v>
      </c>
      <c r="Y364" s="273"/>
      <c r="Z364" s="273"/>
      <c r="AA364" s="273"/>
      <c r="AB364" s="273">
        <v>3452.9734199999998</v>
      </c>
      <c r="AC364" s="273"/>
      <c r="AD364" s="273"/>
      <c r="AE364" s="273"/>
      <c r="AF364" s="273"/>
      <c r="AG364" s="273">
        <f>AI364</f>
        <v>3452.9734199999998</v>
      </c>
      <c r="AH364" s="273"/>
      <c r="AI364" s="273">
        <v>3452.9734199999998</v>
      </c>
      <c r="AJ364" s="273"/>
      <c r="AK364" s="273"/>
      <c r="AL364" s="273"/>
      <c r="AM364" s="273"/>
      <c r="AN364" s="273"/>
      <c r="AO364" s="273"/>
      <c r="AP364" s="273"/>
      <c r="AQ364" s="273"/>
      <c r="AR364" s="273"/>
      <c r="AS364" s="273"/>
      <c r="AT364" s="273"/>
      <c r="AU364" s="273"/>
      <c r="AV364" s="347"/>
    </row>
    <row r="365" spans="1:48" ht="19.5" customHeight="1">
      <c r="A365" s="526"/>
      <c r="B365" s="474"/>
      <c r="C365" s="475"/>
      <c r="D365" s="474"/>
      <c r="E365" s="474"/>
      <c r="F365" s="6" t="s">
        <v>19</v>
      </c>
      <c r="G365" s="6" t="s">
        <v>22</v>
      </c>
      <c r="H365" s="6" t="s">
        <v>297</v>
      </c>
      <c r="I365" s="6" t="s">
        <v>297</v>
      </c>
      <c r="J365" s="517"/>
      <c r="K365" s="517"/>
      <c r="L365" s="515"/>
      <c r="M365" s="515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207"/>
        <v>0</v>
      </c>
      <c r="V365" s="5" t="s">
        <v>8</v>
      </c>
      <c r="W365" s="93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8"/>
    </row>
    <row r="366" spans="1:48" ht="19.5" customHeight="1">
      <c r="A366" s="526"/>
      <c r="B366" s="474"/>
      <c r="C366" s="475"/>
      <c r="D366" s="474"/>
      <c r="E366" s="474"/>
      <c r="F366" s="476" t="s">
        <v>39</v>
      </c>
      <c r="G366" s="476" t="s">
        <v>21</v>
      </c>
      <c r="H366" s="476" t="s">
        <v>297</v>
      </c>
      <c r="I366" s="476" t="s">
        <v>297</v>
      </c>
      <c r="J366" s="517"/>
      <c r="K366" s="517"/>
      <c r="L366" s="515"/>
      <c r="M366" s="515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207"/>
        <v>0</v>
      </c>
      <c r="V366" s="187" t="s">
        <v>50</v>
      </c>
      <c r="W366" s="93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8"/>
    </row>
    <row r="367" spans="1:48" ht="19.5" customHeight="1">
      <c r="A367" s="526"/>
      <c r="B367" s="474"/>
      <c r="C367" s="475"/>
      <c r="D367" s="474"/>
      <c r="E367" s="474"/>
      <c r="F367" s="476"/>
      <c r="G367" s="476"/>
      <c r="H367" s="476"/>
      <c r="I367" s="476"/>
      <c r="J367" s="517"/>
      <c r="K367" s="517"/>
      <c r="L367" s="515"/>
      <c r="M367" s="515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207"/>
        <v>0</v>
      </c>
      <c r="V367" s="7" t="s">
        <v>51</v>
      </c>
      <c r="W367" s="93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8"/>
    </row>
    <row r="368" spans="1:48" ht="18" customHeight="1">
      <c r="A368" s="526"/>
      <c r="B368" s="474"/>
      <c r="C368" s="475"/>
      <c r="D368" s="474"/>
      <c r="E368" s="474"/>
      <c r="F368" s="476"/>
      <c r="G368" s="476"/>
      <c r="H368" s="476"/>
      <c r="I368" s="476"/>
      <c r="J368" s="517"/>
      <c r="K368" s="517"/>
      <c r="L368" s="515"/>
      <c r="M368" s="515"/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f t="shared" si="207"/>
        <v>0</v>
      </c>
      <c r="V368" s="7" t="s">
        <v>52</v>
      </c>
      <c r="W368" s="93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8"/>
    </row>
    <row r="369" spans="1:48" ht="17.25" customHeight="1">
      <c r="A369" s="526"/>
      <c r="B369" s="474"/>
      <c r="C369" s="475"/>
      <c r="D369" s="474"/>
      <c r="E369" s="474"/>
      <c r="F369" s="476"/>
      <c r="G369" s="476"/>
      <c r="H369" s="476"/>
      <c r="I369" s="476"/>
      <c r="J369" s="517"/>
      <c r="K369" s="517"/>
      <c r="L369" s="515"/>
      <c r="M369" s="515"/>
      <c r="N369" s="151">
        <f t="shared" ref="N369:T369" si="212">SUM(N363:N368)</f>
        <v>0</v>
      </c>
      <c r="O369" s="151">
        <f t="shared" si="212"/>
        <v>3.9950700000000001</v>
      </c>
      <c r="P369" s="151">
        <f>SUM(P363:P368)</f>
        <v>0.12076000000000001</v>
      </c>
      <c r="Q369" s="151">
        <f t="shared" si="212"/>
        <v>0</v>
      </c>
      <c r="R369" s="151">
        <f t="shared" si="212"/>
        <v>0</v>
      </c>
      <c r="S369" s="151">
        <f t="shared" si="212"/>
        <v>0</v>
      </c>
      <c r="T369" s="151">
        <f t="shared" si="212"/>
        <v>0</v>
      </c>
      <c r="U369" s="152">
        <f t="shared" si="207"/>
        <v>4.1158299999999999</v>
      </c>
      <c r="V369" s="152" t="s">
        <v>11</v>
      </c>
      <c r="W369" s="364">
        <f>W363</f>
        <v>0</v>
      </c>
      <c r="X369" s="364">
        <f t="shared" ref="X369:AS369" si="213">X363</f>
        <v>3452.9734199999998</v>
      </c>
      <c r="Y369" s="364">
        <f t="shared" si="213"/>
        <v>0</v>
      </c>
      <c r="Z369" s="364">
        <f t="shared" si="213"/>
        <v>0</v>
      </c>
      <c r="AA369" s="364">
        <f t="shared" si="213"/>
        <v>3452.9734199999998</v>
      </c>
      <c r="AB369" s="364">
        <f t="shared" si="213"/>
        <v>3452.9734199999998</v>
      </c>
      <c r="AC369" s="364">
        <f t="shared" si="213"/>
        <v>0</v>
      </c>
      <c r="AD369" s="364">
        <f t="shared" si="213"/>
        <v>0</v>
      </c>
      <c r="AE369" s="364">
        <f t="shared" si="213"/>
        <v>0</v>
      </c>
      <c r="AF369" s="364">
        <f t="shared" si="213"/>
        <v>0</v>
      </c>
      <c r="AG369" s="364">
        <f t="shared" si="213"/>
        <v>3452.9734199999998</v>
      </c>
      <c r="AH369" s="364">
        <f t="shared" si="213"/>
        <v>0</v>
      </c>
      <c r="AI369" s="364">
        <f t="shared" si="213"/>
        <v>3452.9734199999998</v>
      </c>
      <c r="AJ369" s="364">
        <f t="shared" si="213"/>
        <v>0</v>
      </c>
      <c r="AK369" s="364">
        <f t="shared" si="213"/>
        <v>0</v>
      </c>
      <c r="AL369" s="364">
        <f t="shared" si="213"/>
        <v>0</v>
      </c>
      <c r="AM369" s="364">
        <f t="shared" si="213"/>
        <v>0</v>
      </c>
      <c r="AN369" s="364">
        <f t="shared" si="213"/>
        <v>0</v>
      </c>
      <c r="AO369" s="364">
        <f t="shared" si="213"/>
        <v>0</v>
      </c>
      <c r="AP369" s="364">
        <f t="shared" si="213"/>
        <v>0</v>
      </c>
      <c r="AQ369" s="364">
        <f t="shared" si="213"/>
        <v>0</v>
      </c>
      <c r="AR369" s="364">
        <f t="shared" si="213"/>
        <v>0</v>
      </c>
      <c r="AS369" s="364">
        <f t="shared" si="213"/>
        <v>0</v>
      </c>
      <c r="AT369" s="151">
        <f t="shared" ref="AT369:AU369" si="214">SUM(AT363:AT368)</f>
        <v>0</v>
      </c>
      <c r="AU369" s="151">
        <f t="shared" si="214"/>
        <v>0</v>
      </c>
      <c r="AV369" s="160"/>
    </row>
    <row r="370" spans="1:48" ht="19.5" customHeight="1">
      <c r="A370" s="526"/>
      <c r="B370" s="474" t="s">
        <v>249</v>
      </c>
      <c r="C370" s="475" t="s">
        <v>110</v>
      </c>
      <c r="D370" s="474" t="s">
        <v>272</v>
      </c>
      <c r="E370" s="474" t="s">
        <v>279</v>
      </c>
      <c r="F370" s="6" t="s">
        <v>18</v>
      </c>
      <c r="G370" s="6" t="s">
        <v>20</v>
      </c>
      <c r="H370" s="6" t="s">
        <v>297</v>
      </c>
      <c r="I370" s="6" t="s">
        <v>297</v>
      </c>
      <c r="J370" s="517">
        <v>2020</v>
      </c>
      <c r="K370" s="517">
        <v>2020</v>
      </c>
      <c r="L370" s="515">
        <v>3.0526</v>
      </c>
      <c r="M370" s="515">
        <f t="shared" ref="M370" si="215">R376+S376+T376</f>
        <v>0</v>
      </c>
      <c r="N370" s="5">
        <v>0</v>
      </c>
      <c r="O370" s="5">
        <v>2.95668</v>
      </c>
      <c r="P370" s="5">
        <v>9.5920000000000005E-2</v>
      </c>
      <c r="Q370" s="5">
        <v>0</v>
      </c>
      <c r="R370" s="5">
        <v>0</v>
      </c>
      <c r="S370" s="5">
        <v>0</v>
      </c>
      <c r="T370" s="5">
        <v>0</v>
      </c>
      <c r="U370" s="5">
        <f t="shared" ref="U370" si="216">SUM(N370:T370)</f>
        <v>3.0526</v>
      </c>
      <c r="V370" s="7" t="s">
        <v>3</v>
      </c>
      <c r="W370" s="93">
        <f>W371</f>
        <v>0</v>
      </c>
      <c r="X370" s="93">
        <f t="shared" ref="X370" si="217">X371</f>
        <v>2018.4559999999999</v>
      </c>
      <c r="Y370" s="93">
        <f t="shared" ref="Y370" si="218">Y371</f>
        <v>0</v>
      </c>
      <c r="Z370" s="93">
        <f t="shared" ref="Z370" si="219">Z371</f>
        <v>0</v>
      </c>
      <c r="AA370" s="93">
        <f>AB370</f>
        <v>2018.4559999999999</v>
      </c>
      <c r="AB370" s="93">
        <f t="shared" ref="AB370" si="220">AB371</f>
        <v>2018.4559999999999</v>
      </c>
      <c r="AC370" s="93">
        <f t="shared" ref="AC370" si="221">AC371</f>
        <v>0</v>
      </c>
      <c r="AD370" s="93">
        <f t="shared" ref="AD370" si="222">AD371</f>
        <v>0</v>
      </c>
      <c r="AE370" s="93">
        <f t="shared" ref="AE370" si="223">AE371</f>
        <v>0</v>
      </c>
      <c r="AF370" s="93">
        <f t="shared" ref="AF370" si="224">AF371</f>
        <v>0</v>
      </c>
      <c r="AG370" s="93">
        <f t="shared" ref="AG370" si="225">AG371</f>
        <v>2018.45649</v>
      </c>
      <c r="AH370" s="93">
        <f t="shared" ref="AH370" si="226">AH371</f>
        <v>0</v>
      </c>
      <c r="AI370" s="93">
        <f t="shared" ref="AI370" si="227">AI371</f>
        <v>2018.45649</v>
      </c>
      <c r="AJ370" s="93">
        <f t="shared" ref="AJ370" si="228">AJ371</f>
        <v>0</v>
      </c>
      <c r="AK370" s="93">
        <f t="shared" ref="AK370" si="229">AK371</f>
        <v>0</v>
      </c>
      <c r="AL370" s="93">
        <f t="shared" ref="AL370" si="230">AL371</f>
        <v>0</v>
      </c>
      <c r="AM370" s="93">
        <f t="shared" ref="AM370" si="231">AM371</f>
        <v>0</v>
      </c>
      <c r="AN370" s="93">
        <f t="shared" ref="AN370" si="232">AN371</f>
        <v>0</v>
      </c>
      <c r="AO370" s="93">
        <f t="shared" ref="AO370" si="233">AO371</f>
        <v>0</v>
      </c>
      <c r="AP370" s="93">
        <f t="shared" ref="AP370" si="234">AP371</f>
        <v>0</v>
      </c>
      <c r="AQ370" s="93">
        <f t="shared" ref="AQ370" si="235">AQ371</f>
        <v>0</v>
      </c>
      <c r="AR370" s="93">
        <f t="shared" ref="AR370" si="236">AR371</f>
        <v>0</v>
      </c>
      <c r="AS370" s="93">
        <f t="shared" ref="AS370" si="237">AS371</f>
        <v>0</v>
      </c>
      <c r="AT370" s="5">
        <v>0</v>
      </c>
      <c r="AU370" s="5">
        <v>0</v>
      </c>
      <c r="AV370" s="8"/>
    </row>
    <row r="371" spans="1:48" ht="26.25" customHeight="1">
      <c r="A371" s="526"/>
      <c r="B371" s="474"/>
      <c r="C371" s="475"/>
      <c r="D371" s="474"/>
      <c r="E371" s="474"/>
      <c r="F371" s="6"/>
      <c r="G371" s="6"/>
      <c r="H371" s="6"/>
      <c r="I371" s="6"/>
      <c r="J371" s="517"/>
      <c r="K371" s="517"/>
      <c r="L371" s="515"/>
      <c r="M371" s="515"/>
      <c r="N371" s="5"/>
      <c r="O371" s="5"/>
      <c r="P371" s="5"/>
      <c r="Q371" s="5"/>
      <c r="R371" s="273"/>
      <c r="S371" s="273"/>
      <c r="T371" s="273"/>
      <c r="U371" s="273"/>
      <c r="V371" s="279" t="s">
        <v>1060</v>
      </c>
      <c r="W371" s="274"/>
      <c r="X371" s="273">
        <f>AB371</f>
        <v>2018.4559999999999</v>
      </c>
      <c r="Y371" s="273"/>
      <c r="Z371" s="273"/>
      <c r="AA371" s="273"/>
      <c r="AB371" s="273">
        <v>2018.4559999999999</v>
      </c>
      <c r="AC371" s="273"/>
      <c r="AD371" s="273"/>
      <c r="AE371" s="273"/>
      <c r="AF371" s="273"/>
      <c r="AG371" s="273">
        <f>AI371</f>
        <v>2018.45649</v>
      </c>
      <c r="AH371" s="273"/>
      <c r="AI371" s="273">
        <v>2018.45649</v>
      </c>
      <c r="AJ371" s="273"/>
      <c r="AK371" s="273"/>
      <c r="AL371" s="273"/>
      <c r="AM371" s="273"/>
      <c r="AN371" s="273"/>
      <c r="AO371" s="273"/>
      <c r="AP371" s="273"/>
      <c r="AQ371" s="273"/>
      <c r="AR371" s="273"/>
      <c r="AS371" s="273"/>
      <c r="AT371" s="5"/>
      <c r="AU371" s="5"/>
      <c r="AV371" s="8"/>
    </row>
    <row r="372" spans="1:48" ht="19.5" customHeight="1">
      <c r="A372" s="526"/>
      <c r="B372" s="474"/>
      <c r="C372" s="475"/>
      <c r="D372" s="474"/>
      <c r="E372" s="474"/>
      <c r="F372" s="6" t="s">
        <v>19</v>
      </c>
      <c r="G372" s="6" t="s">
        <v>22</v>
      </c>
      <c r="H372" s="6" t="s">
        <v>297</v>
      </c>
      <c r="I372" s="6" t="s">
        <v>297</v>
      </c>
      <c r="J372" s="517"/>
      <c r="K372" s="517"/>
      <c r="L372" s="515"/>
      <c r="M372" s="515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ref="U372:U376" si="238">SUM(N372:T372)</f>
        <v>0</v>
      </c>
      <c r="V372" s="5" t="s">
        <v>8</v>
      </c>
      <c r="W372" s="93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8"/>
    </row>
    <row r="373" spans="1:48" ht="19.5" customHeight="1">
      <c r="A373" s="526"/>
      <c r="B373" s="474"/>
      <c r="C373" s="475"/>
      <c r="D373" s="474"/>
      <c r="E373" s="474"/>
      <c r="F373" s="476" t="s">
        <v>39</v>
      </c>
      <c r="G373" s="476" t="s">
        <v>21</v>
      </c>
      <c r="H373" s="476" t="s">
        <v>297</v>
      </c>
      <c r="I373" s="476" t="s">
        <v>297</v>
      </c>
      <c r="J373" s="517"/>
      <c r="K373" s="517"/>
      <c r="L373" s="515"/>
      <c r="M373" s="515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238"/>
        <v>0</v>
      </c>
      <c r="V373" s="187" t="s">
        <v>50</v>
      </c>
      <c r="W373" s="93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8"/>
    </row>
    <row r="374" spans="1:48" ht="19.5" customHeight="1">
      <c r="A374" s="526"/>
      <c r="B374" s="474"/>
      <c r="C374" s="475"/>
      <c r="D374" s="474"/>
      <c r="E374" s="474"/>
      <c r="F374" s="476"/>
      <c r="G374" s="476"/>
      <c r="H374" s="476"/>
      <c r="I374" s="476"/>
      <c r="J374" s="517"/>
      <c r="K374" s="517"/>
      <c r="L374" s="515"/>
      <c r="M374" s="515"/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f t="shared" si="238"/>
        <v>0</v>
      </c>
      <c r="V374" s="7" t="s">
        <v>51</v>
      </c>
      <c r="W374" s="93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8"/>
    </row>
    <row r="375" spans="1:48" ht="18" customHeight="1">
      <c r="A375" s="526"/>
      <c r="B375" s="474"/>
      <c r="C375" s="475"/>
      <c r="D375" s="474"/>
      <c r="E375" s="474"/>
      <c r="F375" s="476"/>
      <c r="G375" s="476"/>
      <c r="H375" s="476"/>
      <c r="I375" s="476"/>
      <c r="J375" s="517"/>
      <c r="K375" s="517"/>
      <c r="L375" s="515"/>
      <c r="M375" s="515"/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f t="shared" si="238"/>
        <v>0</v>
      </c>
      <c r="V375" s="7" t="s">
        <v>52</v>
      </c>
      <c r="W375" s="93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8"/>
    </row>
    <row r="376" spans="1:48" ht="17.25" customHeight="1">
      <c r="A376" s="526"/>
      <c r="B376" s="474"/>
      <c r="C376" s="475"/>
      <c r="D376" s="474"/>
      <c r="E376" s="474"/>
      <c r="F376" s="476"/>
      <c r="G376" s="476"/>
      <c r="H376" s="476"/>
      <c r="I376" s="476"/>
      <c r="J376" s="517"/>
      <c r="K376" s="517"/>
      <c r="L376" s="515"/>
      <c r="M376" s="515"/>
      <c r="N376" s="151">
        <f t="shared" ref="N376:T376" si="239">SUM(N370:N375)</f>
        <v>0</v>
      </c>
      <c r="O376" s="151">
        <f t="shared" si="239"/>
        <v>2.95668</v>
      </c>
      <c r="P376" s="151">
        <f t="shared" si="239"/>
        <v>9.5920000000000005E-2</v>
      </c>
      <c r="Q376" s="151">
        <f t="shared" si="239"/>
        <v>0</v>
      </c>
      <c r="R376" s="151">
        <f t="shared" si="239"/>
        <v>0</v>
      </c>
      <c r="S376" s="151">
        <f t="shared" si="239"/>
        <v>0</v>
      </c>
      <c r="T376" s="151">
        <f t="shared" si="239"/>
        <v>0</v>
      </c>
      <c r="U376" s="152">
        <f t="shared" si="238"/>
        <v>3.0526</v>
      </c>
      <c r="V376" s="152" t="s">
        <v>11</v>
      </c>
      <c r="W376" s="364">
        <f>W370</f>
        <v>0</v>
      </c>
      <c r="X376" s="364">
        <f t="shared" ref="X376:AS376" si="240">X370</f>
        <v>2018.4559999999999</v>
      </c>
      <c r="Y376" s="364">
        <f t="shared" si="240"/>
        <v>0</v>
      </c>
      <c r="Z376" s="364">
        <f t="shared" si="240"/>
        <v>0</v>
      </c>
      <c r="AA376" s="364">
        <f t="shared" si="240"/>
        <v>2018.4559999999999</v>
      </c>
      <c r="AB376" s="364">
        <f t="shared" si="240"/>
        <v>2018.4559999999999</v>
      </c>
      <c r="AC376" s="364">
        <f t="shared" si="240"/>
        <v>0</v>
      </c>
      <c r="AD376" s="364">
        <f t="shared" si="240"/>
        <v>0</v>
      </c>
      <c r="AE376" s="364">
        <f t="shared" si="240"/>
        <v>0</v>
      </c>
      <c r="AF376" s="364">
        <f t="shared" si="240"/>
        <v>0</v>
      </c>
      <c r="AG376" s="364">
        <f t="shared" si="240"/>
        <v>2018.45649</v>
      </c>
      <c r="AH376" s="364">
        <f t="shared" si="240"/>
        <v>0</v>
      </c>
      <c r="AI376" s="364">
        <f t="shared" si="240"/>
        <v>2018.45649</v>
      </c>
      <c r="AJ376" s="364">
        <f t="shared" si="240"/>
        <v>0</v>
      </c>
      <c r="AK376" s="364">
        <f t="shared" si="240"/>
        <v>0</v>
      </c>
      <c r="AL376" s="364">
        <f t="shared" si="240"/>
        <v>0</v>
      </c>
      <c r="AM376" s="364">
        <f t="shared" si="240"/>
        <v>0</v>
      </c>
      <c r="AN376" s="364">
        <f t="shared" si="240"/>
        <v>0</v>
      </c>
      <c r="AO376" s="364">
        <f t="shared" si="240"/>
        <v>0</v>
      </c>
      <c r="AP376" s="364">
        <f t="shared" si="240"/>
        <v>0</v>
      </c>
      <c r="AQ376" s="364">
        <f t="shared" si="240"/>
        <v>0</v>
      </c>
      <c r="AR376" s="364">
        <f t="shared" si="240"/>
        <v>0</v>
      </c>
      <c r="AS376" s="364">
        <f t="shared" si="240"/>
        <v>0</v>
      </c>
      <c r="AT376" s="151">
        <f t="shared" ref="AT376:AU376" si="241">SUM(AT370:AT375)</f>
        <v>0</v>
      </c>
      <c r="AU376" s="151">
        <f t="shared" si="241"/>
        <v>0</v>
      </c>
      <c r="AV376" s="160"/>
    </row>
    <row r="377" spans="1:48" ht="19.5" customHeight="1">
      <c r="A377" s="526"/>
      <c r="B377" s="474" t="s">
        <v>250</v>
      </c>
      <c r="C377" s="475" t="s">
        <v>111</v>
      </c>
      <c r="D377" s="474" t="s">
        <v>272</v>
      </c>
      <c r="E377" s="476" t="s">
        <v>280</v>
      </c>
      <c r="F377" s="6" t="s">
        <v>18</v>
      </c>
      <c r="G377" s="6" t="s">
        <v>20</v>
      </c>
      <c r="H377" s="6" t="s">
        <v>297</v>
      </c>
      <c r="I377" s="6" t="s">
        <v>297</v>
      </c>
      <c r="J377" s="517">
        <v>2019</v>
      </c>
      <c r="K377" s="517">
        <v>2019</v>
      </c>
      <c r="L377" s="515">
        <v>0.37290000000000001</v>
      </c>
      <c r="M377" s="515">
        <f t="shared" ref="M377" si="242">R382+S382+T382</f>
        <v>0</v>
      </c>
      <c r="N377" s="5">
        <v>0</v>
      </c>
      <c r="O377" s="5">
        <v>0.37290000000000001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207"/>
        <v>0.37290000000000001</v>
      </c>
      <c r="V377" s="7" t="s">
        <v>3</v>
      </c>
      <c r="W377" s="93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8"/>
    </row>
    <row r="378" spans="1:48" ht="19.5" customHeight="1">
      <c r="A378" s="526"/>
      <c r="B378" s="474"/>
      <c r="C378" s="475"/>
      <c r="D378" s="474"/>
      <c r="E378" s="476"/>
      <c r="F378" s="6" t="s">
        <v>19</v>
      </c>
      <c r="G378" s="6" t="s">
        <v>22</v>
      </c>
      <c r="H378" s="6" t="s">
        <v>297</v>
      </c>
      <c r="I378" s="6" t="s">
        <v>297</v>
      </c>
      <c r="J378" s="517"/>
      <c r="K378" s="517"/>
      <c r="L378" s="515"/>
      <c r="M378" s="515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207"/>
        <v>0</v>
      </c>
      <c r="V378" s="5" t="s">
        <v>8</v>
      </c>
      <c r="W378" s="93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8"/>
    </row>
    <row r="379" spans="1:48" ht="19.5" customHeight="1">
      <c r="A379" s="526"/>
      <c r="B379" s="474"/>
      <c r="C379" s="475"/>
      <c r="D379" s="474"/>
      <c r="E379" s="476"/>
      <c r="F379" s="476" t="s">
        <v>39</v>
      </c>
      <c r="G379" s="476" t="s">
        <v>21</v>
      </c>
      <c r="H379" s="476" t="s">
        <v>297</v>
      </c>
      <c r="I379" s="476" t="s">
        <v>297</v>
      </c>
      <c r="J379" s="517"/>
      <c r="K379" s="517"/>
      <c r="L379" s="515"/>
      <c r="M379" s="515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207"/>
        <v>0</v>
      </c>
      <c r="V379" s="187" t="s">
        <v>50</v>
      </c>
      <c r="W379" s="93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8"/>
    </row>
    <row r="380" spans="1:48" ht="19.5" customHeight="1">
      <c r="A380" s="526"/>
      <c r="B380" s="474"/>
      <c r="C380" s="475"/>
      <c r="D380" s="474"/>
      <c r="E380" s="476"/>
      <c r="F380" s="476"/>
      <c r="G380" s="476"/>
      <c r="H380" s="476"/>
      <c r="I380" s="476"/>
      <c r="J380" s="517"/>
      <c r="K380" s="517"/>
      <c r="L380" s="515"/>
      <c r="M380" s="515"/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f t="shared" si="207"/>
        <v>0</v>
      </c>
      <c r="V380" s="7" t="s">
        <v>51</v>
      </c>
      <c r="W380" s="93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</v>
      </c>
      <c r="AV380" s="8"/>
    </row>
    <row r="381" spans="1:48" ht="18" customHeight="1">
      <c r="A381" s="526"/>
      <c r="B381" s="474"/>
      <c r="C381" s="475"/>
      <c r="D381" s="474"/>
      <c r="E381" s="476"/>
      <c r="F381" s="476"/>
      <c r="G381" s="476"/>
      <c r="H381" s="476"/>
      <c r="I381" s="476"/>
      <c r="J381" s="517"/>
      <c r="K381" s="517"/>
      <c r="L381" s="515"/>
      <c r="M381" s="515"/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207"/>
        <v>0</v>
      </c>
      <c r="V381" s="7" t="s">
        <v>52</v>
      </c>
      <c r="W381" s="93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8"/>
    </row>
    <row r="382" spans="1:48" ht="17.25" customHeight="1">
      <c r="A382" s="526"/>
      <c r="B382" s="474"/>
      <c r="C382" s="475"/>
      <c r="D382" s="474"/>
      <c r="E382" s="476"/>
      <c r="F382" s="476"/>
      <c r="G382" s="476"/>
      <c r="H382" s="476"/>
      <c r="I382" s="476"/>
      <c r="J382" s="517"/>
      <c r="K382" s="517"/>
      <c r="L382" s="515"/>
      <c r="M382" s="515"/>
      <c r="N382" s="151">
        <f t="shared" ref="N382:T382" si="243">SUM(N377:N381)</f>
        <v>0</v>
      </c>
      <c r="O382" s="151">
        <f t="shared" si="243"/>
        <v>0.37290000000000001</v>
      </c>
      <c r="P382" s="151">
        <f t="shared" si="243"/>
        <v>0</v>
      </c>
      <c r="Q382" s="151">
        <f t="shared" si="243"/>
        <v>0</v>
      </c>
      <c r="R382" s="151">
        <f t="shared" si="243"/>
        <v>0</v>
      </c>
      <c r="S382" s="151">
        <f t="shared" si="243"/>
        <v>0</v>
      </c>
      <c r="T382" s="151">
        <f t="shared" si="243"/>
        <v>0</v>
      </c>
      <c r="U382" s="152">
        <f t="shared" si="207"/>
        <v>0.37290000000000001</v>
      </c>
      <c r="V382" s="152" t="s">
        <v>11</v>
      </c>
      <c r="W382" s="364">
        <f t="shared" ref="W382:AU382" si="244">SUM(W377:W381)</f>
        <v>0</v>
      </c>
      <c r="X382" s="151">
        <f t="shared" si="244"/>
        <v>0</v>
      </c>
      <c r="Y382" s="151">
        <f t="shared" si="244"/>
        <v>0</v>
      </c>
      <c r="Z382" s="151">
        <f t="shared" si="244"/>
        <v>0</v>
      </c>
      <c r="AA382" s="151">
        <f t="shared" si="244"/>
        <v>0</v>
      </c>
      <c r="AB382" s="151">
        <f t="shared" si="244"/>
        <v>0</v>
      </c>
      <c r="AC382" s="151">
        <f t="shared" si="244"/>
        <v>0</v>
      </c>
      <c r="AD382" s="151">
        <f t="shared" si="244"/>
        <v>0</v>
      </c>
      <c r="AE382" s="151">
        <f t="shared" si="244"/>
        <v>0</v>
      </c>
      <c r="AF382" s="151">
        <f t="shared" si="244"/>
        <v>0</v>
      </c>
      <c r="AG382" s="151">
        <f t="shared" si="244"/>
        <v>0</v>
      </c>
      <c r="AH382" s="151">
        <f t="shared" si="244"/>
        <v>0</v>
      </c>
      <c r="AI382" s="151">
        <f t="shared" si="244"/>
        <v>0</v>
      </c>
      <c r="AJ382" s="151">
        <f t="shared" si="244"/>
        <v>0</v>
      </c>
      <c r="AK382" s="151">
        <f t="shared" si="244"/>
        <v>0</v>
      </c>
      <c r="AL382" s="151">
        <f t="shared" si="244"/>
        <v>0</v>
      </c>
      <c r="AM382" s="151">
        <f t="shared" si="244"/>
        <v>0</v>
      </c>
      <c r="AN382" s="151">
        <f t="shared" si="244"/>
        <v>0</v>
      </c>
      <c r="AO382" s="151">
        <f t="shared" si="244"/>
        <v>0</v>
      </c>
      <c r="AP382" s="151">
        <f t="shared" si="244"/>
        <v>0</v>
      </c>
      <c r="AQ382" s="151">
        <f t="shared" si="244"/>
        <v>0</v>
      </c>
      <c r="AR382" s="151">
        <f t="shared" si="244"/>
        <v>0</v>
      </c>
      <c r="AS382" s="151">
        <f t="shared" si="244"/>
        <v>0</v>
      </c>
      <c r="AT382" s="151">
        <f t="shared" si="244"/>
        <v>0</v>
      </c>
      <c r="AU382" s="151">
        <f t="shared" si="244"/>
        <v>0</v>
      </c>
      <c r="AV382" s="160"/>
    </row>
    <row r="383" spans="1:48" ht="19.5" customHeight="1">
      <c r="A383" s="526"/>
      <c r="B383" s="474" t="s">
        <v>251</v>
      </c>
      <c r="C383" s="475" t="s">
        <v>112</v>
      </c>
      <c r="D383" s="474" t="s">
        <v>273</v>
      </c>
      <c r="E383" s="476" t="s">
        <v>143</v>
      </c>
      <c r="F383" s="6" t="s">
        <v>18</v>
      </c>
      <c r="G383" s="6" t="s">
        <v>20</v>
      </c>
      <c r="H383" s="6" t="s">
        <v>297</v>
      </c>
      <c r="I383" s="6" t="s">
        <v>297</v>
      </c>
      <c r="J383" s="517">
        <v>2019</v>
      </c>
      <c r="K383" s="517">
        <v>2020</v>
      </c>
      <c r="L383" s="515">
        <v>2.7569499999999998</v>
      </c>
      <c r="M383" s="515">
        <f t="shared" ref="M383" si="245">R388+S388+T388</f>
        <v>0</v>
      </c>
      <c r="N383" s="5">
        <v>0.29718</v>
      </c>
      <c r="O383" s="5">
        <v>1.63984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207"/>
        <v>1.93702</v>
      </c>
      <c r="V383" s="7" t="s">
        <v>3</v>
      </c>
      <c r="W383" s="93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8"/>
    </row>
    <row r="384" spans="1:48" ht="19.5" customHeight="1">
      <c r="A384" s="526"/>
      <c r="B384" s="474"/>
      <c r="C384" s="475"/>
      <c r="D384" s="474"/>
      <c r="E384" s="476"/>
      <c r="F384" s="6" t="s">
        <v>19</v>
      </c>
      <c r="G384" s="6" t="s">
        <v>22</v>
      </c>
      <c r="H384" s="6" t="s">
        <v>297</v>
      </c>
      <c r="I384" s="6" t="s">
        <v>297</v>
      </c>
      <c r="J384" s="517"/>
      <c r="K384" s="517"/>
      <c r="L384" s="515"/>
      <c r="M384" s="515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207"/>
        <v>0</v>
      </c>
      <c r="V384" s="5" t="s">
        <v>8</v>
      </c>
      <c r="W384" s="93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8"/>
    </row>
    <row r="385" spans="1:48" ht="19.5" customHeight="1">
      <c r="A385" s="526"/>
      <c r="B385" s="474"/>
      <c r="C385" s="475"/>
      <c r="D385" s="474"/>
      <c r="E385" s="476"/>
      <c r="F385" s="476" t="s">
        <v>39</v>
      </c>
      <c r="G385" s="476" t="s">
        <v>21</v>
      </c>
      <c r="H385" s="476" t="s">
        <v>297</v>
      </c>
      <c r="I385" s="476" t="s">
        <v>297</v>
      </c>
      <c r="J385" s="517"/>
      <c r="K385" s="517"/>
      <c r="L385" s="515"/>
      <c r="M385" s="515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207"/>
        <v>0</v>
      </c>
      <c r="V385" s="187" t="s">
        <v>50</v>
      </c>
      <c r="W385" s="93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8"/>
    </row>
    <row r="386" spans="1:48" ht="19.5" customHeight="1">
      <c r="A386" s="526"/>
      <c r="B386" s="474"/>
      <c r="C386" s="475"/>
      <c r="D386" s="474"/>
      <c r="E386" s="476"/>
      <c r="F386" s="476"/>
      <c r="G386" s="476"/>
      <c r="H386" s="476"/>
      <c r="I386" s="476"/>
      <c r="J386" s="517"/>
      <c r="K386" s="517"/>
      <c r="L386" s="515"/>
      <c r="M386" s="515"/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f t="shared" si="207"/>
        <v>0</v>
      </c>
      <c r="V386" s="7" t="s">
        <v>51</v>
      </c>
      <c r="W386" s="93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8"/>
    </row>
    <row r="387" spans="1:48" ht="18" customHeight="1">
      <c r="A387" s="526"/>
      <c r="B387" s="474"/>
      <c r="C387" s="475"/>
      <c r="D387" s="474"/>
      <c r="E387" s="476"/>
      <c r="F387" s="476"/>
      <c r="G387" s="476"/>
      <c r="H387" s="476"/>
      <c r="I387" s="476"/>
      <c r="J387" s="517"/>
      <c r="K387" s="517"/>
      <c r="L387" s="515"/>
      <c r="M387" s="515"/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207"/>
        <v>0</v>
      </c>
      <c r="V387" s="7" t="s">
        <v>52</v>
      </c>
      <c r="W387" s="93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8"/>
    </row>
    <row r="388" spans="1:48" ht="17.25" customHeight="1">
      <c r="A388" s="526"/>
      <c r="B388" s="474"/>
      <c r="C388" s="475"/>
      <c r="D388" s="474"/>
      <c r="E388" s="476"/>
      <c r="F388" s="476"/>
      <c r="G388" s="476"/>
      <c r="H388" s="476"/>
      <c r="I388" s="476"/>
      <c r="J388" s="517"/>
      <c r="K388" s="517"/>
      <c r="L388" s="515"/>
      <c r="M388" s="515"/>
      <c r="N388" s="151">
        <f t="shared" ref="N388:T388" si="246">SUM(N383:N387)</f>
        <v>0.29718</v>
      </c>
      <c r="O388" s="151">
        <f t="shared" si="246"/>
        <v>1.63984</v>
      </c>
      <c r="P388" s="151">
        <f t="shared" si="246"/>
        <v>0</v>
      </c>
      <c r="Q388" s="151">
        <f t="shared" si="246"/>
        <v>0</v>
      </c>
      <c r="R388" s="151">
        <f t="shared" si="246"/>
        <v>0</v>
      </c>
      <c r="S388" s="151">
        <f t="shared" si="246"/>
        <v>0</v>
      </c>
      <c r="T388" s="151">
        <f t="shared" si="246"/>
        <v>0</v>
      </c>
      <c r="U388" s="152">
        <f t="shared" si="207"/>
        <v>1.93702</v>
      </c>
      <c r="V388" s="152" t="s">
        <v>11</v>
      </c>
      <c r="W388" s="364">
        <f t="shared" ref="W388:X388" si="247">SUM(W383:W387)</f>
        <v>0</v>
      </c>
      <c r="X388" s="151">
        <f t="shared" si="247"/>
        <v>0</v>
      </c>
      <c r="Y388" s="151">
        <f t="shared" ref="Y388:AU388" si="248">SUM(Y383:Y387)</f>
        <v>0</v>
      </c>
      <c r="Z388" s="151">
        <f t="shared" si="248"/>
        <v>0</v>
      </c>
      <c r="AA388" s="151">
        <f t="shared" si="248"/>
        <v>0</v>
      </c>
      <c r="AB388" s="151">
        <f t="shared" si="248"/>
        <v>0</v>
      </c>
      <c r="AC388" s="151">
        <f t="shared" si="248"/>
        <v>0</v>
      </c>
      <c r="AD388" s="151">
        <f t="shared" si="248"/>
        <v>0</v>
      </c>
      <c r="AE388" s="151">
        <f t="shared" si="248"/>
        <v>0</v>
      </c>
      <c r="AF388" s="151">
        <f t="shared" si="248"/>
        <v>0</v>
      </c>
      <c r="AG388" s="151">
        <f t="shared" si="248"/>
        <v>0</v>
      </c>
      <c r="AH388" s="151">
        <f t="shared" si="248"/>
        <v>0</v>
      </c>
      <c r="AI388" s="151">
        <f t="shared" si="248"/>
        <v>0</v>
      </c>
      <c r="AJ388" s="151">
        <f t="shared" si="248"/>
        <v>0</v>
      </c>
      <c r="AK388" s="151">
        <f t="shared" si="248"/>
        <v>0</v>
      </c>
      <c r="AL388" s="151">
        <f t="shared" si="248"/>
        <v>0</v>
      </c>
      <c r="AM388" s="151">
        <f t="shared" si="248"/>
        <v>0</v>
      </c>
      <c r="AN388" s="151">
        <f t="shared" si="248"/>
        <v>0</v>
      </c>
      <c r="AO388" s="151">
        <f t="shared" si="248"/>
        <v>0</v>
      </c>
      <c r="AP388" s="151">
        <f t="shared" si="248"/>
        <v>0</v>
      </c>
      <c r="AQ388" s="151">
        <f t="shared" si="248"/>
        <v>0</v>
      </c>
      <c r="AR388" s="151">
        <f t="shared" si="248"/>
        <v>0</v>
      </c>
      <c r="AS388" s="151">
        <f t="shared" si="248"/>
        <v>0</v>
      </c>
      <c r="AT388" s="151">
        <f t="shared" si="248"/>
        <v>0</v>
      </c>
      <c r="AU388" s="151">
        <f t="shared" si="248"/>
        <v>0</v>
      </c>
      <c r="AV388" s="160"/>
    </row>
    <row r="389" spans="1:48" ht="19.5" customHeight="1">
      <c r="A389" s="526"/>
      <c r="B389" s="474" t="s">
        <v>252</v>
      </c>
      <c r="C389" s="475" t="s">
        <v>113</v>
      </c>
      <c r="D389" s="474" t="s">
        <v>273</v>
      </c>
      <c r="E389" s="476" t="s">
        <v>144</v>
      </c>
      <c r="F389" s="6" t="s">
        <v>18</v>
      </c>
      <c r="G389" s="6" t="s">
        <v>20</v>
      </c>
      <c r="H389" s="6" t="s">
        <v>297</v>
      </c>
      <c r="I389" s="6" t="s">
        <v>297</v>
      </c>
      <c r="J389" s="517">
        <v>2019</v>
      </c>
      <c r="K389" s="517">
        <v>2023</v>
      </c>
      <c r="L389" s="515">
        <v>47.437759999999997</v>
      </c>
      <c r="M389" s="515">
        <f t="shared" ref="M389" si="249">R394+S394+T394</f>
        <v>13.81809</v>
      </c>
      <c r="N389" s="5">
        <v>2.7614399999999999</v>
      </c>
      <c r="O389" s="5">
        <v>9.6296700000000008</v>
      </c>
      <c r="P389" s="5">
        <v>2.6059899999999998</v>
      </c>
      <c r="Q389" s="5">
        <v>18.62257</v>
      </c>
      <c r="R389" s="5">
        <v>13.81809</v>
      </c>
      <c r="S389" s="5">
        <v>0</v>
      </c>
      <c r="T389" s="5">
        <v>0</v>
      </c>
      <c r="U389" s="5">
        <f t="shared" si="207"/>
        <v>47.437759999999997</v>
      </c>
      <c r="V389" s="7" t="s">
        <v>3</v>
      </c>
      <c r="W389" s="93">
        <v>13818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8"/>
    </row>
    <row r="390" spans="1:48" ht="19.5" customHeight="1">
      <c r="A390" s="526"/>
      <c r="B390" s="474"/>
      <c r="C390" s="475"/>
      <c r="D390" s="474"/>
      <c r="E390" s="476"/>
      <c r="F390" s="6" t="s">
        <v>19</v>
      </c>
      <c r="G390" s="6" t="s">
        <v>22</v>
      </c>
      <c r="H390" s="6" t="s">
        <v>297</v>
      </c>
      <c r="I390" s="6" t="s">
        <v>297</v>
      </c>
      <c r="J390" s="517"/>
      <c r="K390" s="517"/>
      <c r="L390" s="515"/>
      <c r="M390" s="515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207"/>
        <v>0</v>
      </c>
      <c r="V390" s="5" t="s">
        <v>8</v>
      </c>
      <c r="W390" s="93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8"/>
    </row>
    <row r="391" spans="1:48" ht="19.5" customHeight="1">
      <c r="A391" s="526"/>
      <c r="B391" s="474"/>
      <c r="C391" s="475"/>
      <c r="D391" s="474"/>
      <c r="E391" s="476"/>
      <c r="F391" s="476" t="s">
        <v>39</v>
      </c>
      <c r="G391" s="476" t="s">
        <v>21</v>
      </c>
      <c r="H391" s="476" t="s">
        <v>297</v>
      </c>
      <c r="I391" s="476" t="s">
        <v>297</v>
      </c>
      <c r="J391" s="517"/>
      <c r="K391" s="517"/>
      <c r="L391" s="515"/>
      <c r="M391" s="515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ref="U391:U412" si="250">SUM(N391:T391)</f>
        <v>0</v>
      </c>
      <c r="V391" s="187" t="s">
        <v>50</v>
      </c>
      <c r="W391" s="93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8"/>
    </row>
    <row r="392" spans="1:48" ht="19.5" customHeight="1">
      <c r="A392" s="526"/>
      <c r="B392" s="474"/>
      <c r="C392" s="475"/>
      <c r="D392" s="474"/>
      <c r="E392" s="476"/>
      <c r="F392" s="476"/>
      <c r="G392" s="476"/>
      <c r="H392" s="476"/>
      <c r="I392" s="476"/>
      <c r="J392" s="517"/>
      <c r="K392" s="517"/>
      <c r="L392" s="515"/>
      <c r="M392" s="515"/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f t="shared" si="250"/>
        <v>0</v>
      </c>
      <c r="V392" s="7" t="s">
        <v>51</v>
      </c>
      <c r="W392" s="93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8"/>
    </row>
    <row r="393" spans="1:48" ht="18" customHeight="1">
      <c r="A393" s="526"/>
      <c r="B393" s="474"/>
      <c r="C393" s="475"/>
      <c r="D393" s="474"/>
      <c r="E393" s="476"/>
      <c r="F393" s="476"/>
      <c r="G393" s="476"/>
      <c r="H393" s="476"/>
      <c r="I393" s="476"/>
      <c r="J393" s="517"/>
      <c r="K393" s="517"/>
      <c r="L393" s="515"/>
      <c r="M393" s="515"/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f t="shared" si="250"/>
        <v>0</v>
      </c>
      <c r="V393" s="7" t="s">
        <v>52</v>
      </c>
      <c r="W393" s="93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8"/>
    </row>
    <row r="394" spans="1:48" ht="17.25" customHeight="1">
      <c r="A394" s="526"/>
      <c r="B394" s="474"/>
      <c r="C394" s="475"/>
      <c r="D394" s="474"/>
      <c r="E394" s="476"/>
      <c r="F394" s="476"/>
      <c r="G394" s="476"/>
      <c r="H394" s="476"/>
      <c r="I394" s="476"/>
      <c r="J394" s="517"/>
      <c r="K394" s="517"/>
      <c r="L394" s="515"/>
      <c r="M394" s="515"/>
      <c r="N394" s="151">
        <f t="shared" ref="N394:T394" si="251">SUM(N389:N393)</f>
        <v>2.7614399999999999</v>
      </c>
      <c r="O394" s="151">
        <f t="shared" si="251"/>
        <v>9.6296700000000008</v>
      </c>
      <c r="P394" s="151">
        <f t="shared" si="251"/>
        <v>2.6059899999999998</v>
      </c>
      <c r="Q394" s="151">
        <f t="shared" si="251"/>
        <v>18.62257</v>
      </c>
      <c r="R394" s="151">
        <f t="shared" si="251"/>
        <v>13.81809</v>
      </c>
      <c r="S394" s="151">
        <f t="shared" si="251"/>
        <v>0</v>
      </c>
      <c r="T394" s="151">
        <f t="shared" si="251"/>
        <v>0</v>
      </c>
      <c r="U394" s="152">
        <f t="shared" si="250"/>
        <v>47.437759999999997</v>
      </c>
      <c r="V394" s="152" t="s">
        <v>11</v>
      </c>
      <c r="W394" s="364">
        <f t="shared" ref="W394:X394" si="252">SUM(W389:W393)</f>
        <v>13818</v>
      </c>
      <c r="X394" s="151">
        <f t="shared" si="252"/>
        <v>0</v>
      </c>
      <c r="Y394" s="151">
        <f t="shared" ref="Y394:AU394" si="253">SUM(Y389:Y393)</f>
        <v>0</v>
      </c>
      <c r="Z394" s="151">
        <f t="shared" si="253"/>
        <v>0</v>
      </c>
      <c r="AA394" s="151">
        <f t="shared" si="253"/>
        <v>0</v>
      </c>
      <c r="AB394" s="151">
        <f t="shared" si="253"/>
        <v>0</v>
      </c>
      <c r="AC394" s="151">
        <f t="shared" si="253"/>
        <v>0</v>
      </c>
      <c r="AD394" s="151">
        <f t="shared" si="253"/>
        <v>0</v>
      </c>
      <c r="AE394" s="151">
        <f t="shared" si="253"/>
        <v>0</v>
      </c>
      <c r="AF394" s="151">
        <f t="shared" si="253"/>
        <v>0</v>
      </c>
      <c r="AG394" s="151">
        <f t="shared" si="253"/>
        <v>0</v>
      </c>
      <c r="AH394" s="151">
        <f t="shared" si="253"/>
        <v>0</v>
      </c>
      <c r="AI394" s="151">
        <f t="shared" si="253"/>
        <v>0</v>
      </c>
      <c r="AJ394" s="151">
        <f t="shared" si="253"/>
        <v>0</v>
      </c>
      <c r="AK394" s="151">
        <f t="shared" si="253"/>
        <v>0</v>
      </c>
      <c r="AL394" s="151">
        <f t="shared" si="253"/>
        <v>0</v>
      </c>
      <c r="AM394" s="151">
        <f t="shared" si="253"/>
        <v>0</v>
      </c>
      <c r="AN394" s="151">
        <f t="shared" si="253"/>
        <v>0</v>
      </c>
      <c r="AO394" s="151">
        <f t="shared" si="253"/>
        <v>0</v>
      </c>
      <c r="AP394" s="151">
        <f t="shared" si="253"/>
        <v>0</v>
      </c>
      <c r="AQ394" s="151">
        <f t="shared" si="253"/>
        <v>0</v>
      </c>
      <c r="AR394" s="151">
        <f t="shared" si="253"/>
        <v>0</v>
      </c>
      <c r="AS394" s="151">
        <f t="shared" si="253"/>
        <v>0</v>
      </c>
      <c r="AT394" s="151">
        <f t="shared" si="253"/>
        <v>0</v>
      </c>
      <c r="AU394" s="151">
        <f t="shared" si="253"/>
        <v>0</v>
      </c>
      <c r="AV394" s="160"/>
    </row>
    <row r="395" spans="1:48" ht="19.5" customHeight="1">
      <c r="A395" s="526"/>
      <c r="B395" s="474" t="s">
        <v>253</v>
      </c>
      <c r="C395" s="475" t="s">
        <v>114</v>
      </c>
      <c r="D395" s="474" t="s">
        <v>272</v>
      </c>
      <c r="E395" s="476" t="s">
        <v>145</v>
      </c>
      <c r="F395" s="6" t="s">
        <v>18</v>
      </c>
      <c r="G395" s="6" t="s">
        <v>20</v>
      </c>
      <c r="H395" s="6" t="s">
        <v>297</v>
      </c>
      <c r="I395" s="6" t="s">
        <v>297</v>
      </c>
      <c r="J395" s="517">
        <v>2020</v>
      </c>
      <c r="K395" s="517">
        <v>2020</v>
      </c>
      <c r="L395" s="515">
        <v>28.99</v>
      </c>
      <c r="M395" s="515">
        <f t="shared" ref="M395" si="254">R400+S400+T400</f>
        <v>0</v>
      </c>
      <c r="N395" s="5">
        <v>0</v>
      </c>
      <c r="O395" s="5">
        <v>10.15</v>
      </c>
      <c r="P395" s="5">
        <v>18.84</v>
      </c>
      <c r="Q395" s="5">
        <v>0</v>
      </c>
      <c r="R395" s="5">
        <v>0</v>
      </c>
      <c r="S395" s="5">
        <v>0</v>
      </c>
      <c r="T395" s="5">
        <v>0</v>
      </c>
      <c r="U395" s="5">
        <f t="shared" si="250"/>
        <v>28.990000000000002</v>
      </c>
      <c r="V395" s="7" t="s">
        <v>3</v>
      </c>
      <c r="W395" s="93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8"/>
    </row>
    <row r="396" spans="1:48" ht="19.5" customHeight="1">
      <c r="A396" s="526"/>
      <c r="B396" s="474"/>
      <c r="C396" s="475"/>
      <c r="D396" s="474"/>
      <c r="E396" s="476"/>
      <c r="F396" s="6" t="s">
        <v>19</v>
      </c>
      <c r="G396" s="6" t="s">
        <v>22</v>
      </c>
      <c r="H396" s="6" t="s">
        <v>297</v>
      </c>
      <c r="I396" s="6" t="s">
        <v>297</v>
      </c>
      <c r="J396" s="517"/>
      <c r="K396" s="517"/>
      <c r="L396" s="515"/>
      <c r="M396" s="515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250"/>
        <v>0</v>
      </c>
      <c r="V396" s="5" t="s">
        <v>8</v>
      </c>
      <c r="W396" s="93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8"/>
    </row>
    <row r="397" spans="1:48" ht="19.5" customHeight="1">
      <c r="A397" s="526"/>
      <c r="B397" s="474"/>
      <c r="C397" s="475"/>
      <c r="D397" s="474"/>
      <c r="E397" s="476"/>
      <c r="F397" s="476" t="s">
        <v>39</v>
      </c>
      <c r="G397" s="476" t="s">
        <v>21</v>
      </c>
      <c r="H397" s="476" t="s">
        <v>297</v>
      </c>
      <c r="I397" s="476" t="s">
        <v>297</v>
      </c>
      <c r="J397" s="517"/>
      <c r="K397" s="517"/>
      <c r="L397" s="515"/>
      <c r="M397" s="515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250"/>
        <v>0</v>
      </c>
      <c r="V397" s="187" t="s">
        <v>50</v>
      </c>
      <c r="W397" s="93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8"/>
    </row>
    <row r="398" spans="1:48" ht="19.5" customHeight="1">
      <c r="A398" s="526"/>
      <c r="B398" s="474"/>
      <c r="C398" s="475"/>
      <c r="D398" s="474"/>
      <c r="E398" s="476"/>
      <c r="F398" s="476"/>
      <c r="G398" s="476"/>
      <c r="H398" s="476"/>
      <c r="I398" s="476"/>
      <c r="J398" s="517"/>
      <c r="K398" s="517"/>
      <c r="L398" s="515"/>
      <c r="M398" s="515"/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f t="shared" si="250"/>
        <v>0</v>
      </c>
      <c r="V398" s="7" t="s">
        <v>51</v>
      </c>
      <c r="W398" s="93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8"/>
    </row>
    <row r="399" spans="1:48" ht="18" customHeight="1">
      <c r="A399" s="526"/>
      <c r="B399" s="474"/>
      <c r="C399" s="475"/>
      <c r="D399" s="474"/>
      <c r="E399" s="476"/>
      <c r="F399" s="476"/>
      <c r="G399" s="476"/>
      <c r="H399" s="476"/>
      <c r="I399" s="476"/>
      <c r="J399" s="517"/>
      <c r="K399" s="517"/>
      <c r="L399" s="515"/>
      <c r="M399" s="515"/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f t="shared" si="250"/>
        <v>0</v>
      </c>
      <c r="V399" s="7" t="s">
        <v>52</v>
      </c>
      <c r="W399" s="93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8"/>
    </row>
    <row r="400" spans="1:48" ht="17.25" customHeight="1">
      <c r="A400" s="526"/>
      <c r="B400" s="474"/>
      <c r="C400" s="475"/>
      <c r="D400" s="474"/>
      <c r="E400" s="476"/>
      <c r="F400" s="476"/>
      <c r="G400" s="476"/>
      <c r="H400" s="476"/>
      <c r="I400" s="476"/>
      <c r="J400" s="517"/>
      <c r="K400" s="517"/>
      <c r="L400" s="515"/>
      <c r="M400" s="515"/>
      <c r="N400" s="151">
        <f t="shared" ref="N400:T400" si="255">SUM(N395:N399)</f>
        <v>0</v>
      </c>
      <c r="O400" s="151">
        <f t="shared" si="255"/>
        <v>10.15</v>
      </c>
      <c r="P400" s="151">
        <f t="shared" si="255"/>
        <v>18.84</v>
      </c>
      <c r="Q400" s="151">
        <f t="shared" si="255"/>
        <v>0</v>
      </c>
      <c r="R400" s="151">
        <f t="shared" si="255"/>
        <v>0</v>
      </c>
      <c r="S400" s="151">
        <f t="shared" si="255"/>
        <v>0</v>
      </c>
      <c r="T400" s="151">
        <f t="shared" si="255"/>
        <v>0</v>
      </c>
      <c r="U400" s="152">
        <f t="shared" si="250"/>
        <v>28.990000000000002</v>
      </c>
      <c r="V400" s="152" t="s">
        <v>11</v>
      </c>
      <c r="W400" s="364">
        <f t="shared" ref="W400:X400" si="256">SUM(W395:W399)</f>
        <v>0</v>
      </c>
      <c r="X400" s="151">
        <f t="shared" si="256"/>
        <v>0</v>
      </c>
      <c r="Y400" s="151">
        <f t="shared" ref="Y400:AU400" si="257">SUM(Y395:Y399)</f>
        <v>0</v>
      </c>
      <c r="Z400" s="151">
        <f t="shared" si="257"/>
        <v>0</v>
      </c>
      <c r="AA400" s="151">
        <f t="shared" si="257"/>
        <v>0</v>
      </c>
      <c r="AB400" s="151">
        <f t="shared" si="257"/>
        <v>0</v>
      </c>
      <c r="AC400" s="151">
        <f t="shared" si="257"/>
        <v>0</v>
      </c>
      <c r="AD400" s="151">
        <f t="shared" si="257"/>
        <v>0</v>
      </c>
      <c r="AE400" s="151">
        <f t="shared" si="257"/>
        <v>0</v>
      </c>
      <c r="AF400" s="151">
        <f t="shared" si="257"/>
        <v>0</v>
      </c>
      <c r="AG400" s="151">
        <f t="shared" si="257"/>
        <v>0</v>
      </c>
      <c r="AH400" s="151">
        <f t="shared" si="257"/>
        <v>0</v>
      </c>
      <c r="AI400" s="151">
        <f t="shared" si="257"/>
        <v>0</v>
      </c>
      <c r="AJ400" s="151">
        <f t="shared" si="257"/>
        <v>0</v>
      </c>
      <c r="AK400" s="151">
        <f t="shared" si="257"/>
        <v>0</v>
      </c>
      <c r="AL400" s="151">
        <f t="shared" si="257"/>
        <v>0</v>
      </c>
      <c r="AM400" s="151">
        <f t="shared" si="257"/>
        <v>0</v>
      </c>
      <c r="AN400" s="151">
        <f t="shared" si="257"/>
        <v>0</v>
      </c>
      <c r="AO400" s="151">
        <f t="shared" si="257"/>
        <v>0</v>
      </c>
      <c r="AP400" s="151">
        <f t="shared" si="257"/>
        <v>0</v>
      </c>
      <c r="AQ400" s="151">
        <f t="shared" si="257"/>
        <v>0</v>
      </c>
      <c r="AR400" s="151">
        <f t="shared" si="257"/>
        <v>0</v>
      </c>
      <c r="AS400" s="151">
        <f t="shared" si="257"/>
        <v>0</v>
      </c>
      <c r="AT400" s="151">
        <f t="shared" si="257"/>
        <v>0</v>
      </c>
      <c r="AU400" s="151">
        <f t="shared" si="257"/>
        <v>0</v>
      </c>
      <c r="AV400" s="160"/>
    </row>
    <row r="401" spans="1:48" ht="19.5" customHeight="1">
      <c r="A401" s="526"/>
      <c r="B401" s="474" t="s">
        <v>254</v>
      </c>
      <c r="C401" s="475" t="s">
        <v>115</v>
      </c>
      <c r="D401" s="474" t="s">
        <v>274</v>
      </c>
      <c r="E401" s="476" t="s">
        <v>146</v>
      </c>
      <c r="F401" s="6" t="s">
        <v>18</v>
      </c>
      <c r="G401" s="6" t="s">
        <v>20</v>
      </c>
      <c r="H401" s="6" t="s">
        <v>297</v>
      </c>
      <c r="I401" s="6" t="s">
        <v>297</v>
      </c>
      <c r="J401" s="517">
        <v>2021</v>
      </c>
      <c r="K401" s="517">
        <v>2022</v>
      </c>
      <c r="L401" s="515">
        <v>2.90638</v>
      </c>
      <c r="M401" s="515">
        <f t="shared" ref="M401" si="258">R406+S406+T406</f>
        <v>0</v>
      </c>
      <c r="N401" s="5">
        <v>0</v>
      </c>
      <c r="O401" s="5">
        <v>0</v>
      </c>
      <c r="P401" s="5">
        <v>8.5949999999999999E-2</v>
      </c>
      <c r="Q401" s="5">
        <v>2.82043</v>
      </c>
      <c r="R401" s="5">
        <v>0</v>
      </c>
      <c r="S401" s="5">
        <v>0</v>
      </c>
      <c r="T401" s="5">
        <v>0</v>
      </c>
      <c r="U401" s="5">
        <f t="shared" si="250"/>
        <v>2.90638</v>
      </c>
      <c r="V401" s="7" t="s">
        <v>3</v>
      </c>
      <c r="W401" s="93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8"/>
    </row>
    <row r="402" spans="1:48" ht="19.5" customHeight="1">
      <c r="A402" s="526"/>
      <c r="B402" s="474"/>
      <c r="C402" s="475"/>
      <c r="D402" s="474"/>
      <c r="E402" s="476"/>
      <c r="F402" s="6" t="s">
        <v>19</v>
      </c>
      <c r="G402" s="6" t="s">
        <v>22</v>
      </c>
      <c r="H402" s="6" t="s">
        <v>297</v>
      </c>
      <c r="I402" s="6" t="s">
        <v>297</v>
      </c>
      <c r="J402" s="517"/>
      <c r="K402" s="517"/>
      <c r="L402" s="515"/>
      <c r="M402" s="515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250"/>
        <v>0</v>
      </c>
      <c r="V402" s="5" t="s">
        <v>8</v>
      </c>
      <c r="W402" s="93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8"/>
    </row>
    <row r="403" spans="1:48" ht="19.5" customHeight="1">
      <c r="A403" s="526"/>
      <c r="B403" s="474"/>
      <c r="C403" s="475"/>
      <c r="D403" s="474"/>
      <c r="E403" s="476"/>
      <c r="F403" s="476" t="s">
        <v>39</v>
      </c>
      <c r="G403" s="476" t="s">
        <v>21</v>
      </c>
      <c r="H403" s="476" t="s">
        <v>297</v>
      </c>
      <c r="I403" s="476" t="s">
        <v>297</v>
      </c>
      <c r="J403" s="517"/>
      <c r="K403" s="517"/>
      <c r="L403" s="515"/>
      <c r="M403" s="515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250"/>
        <v>0</v>
      </c>
      <c r="V403" s="187" t="s">
        <v>50</v>
      </c>
      <c r="W403" s="93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8"/>
    </row>
    <row r="404" spans="1:48" ht="19.5" customHeight="1">
      <c r="A404" s="526"/>
      <c r="B404" s="474"/>
      <c r="C404" s="475"/>
      <c r="D404" s="474"/>
      <c r="E404" s="476"/>
      <c r="F404" s="476"/>
      <c r="G404" s="476"/>
      <c r="H404" s="476"/>
      <c r="I404" s="476"/>
      <c r="J404" s="517"/>
      <c r="K404" s="517"/>
      <c r="L404" s="515"/>
      <c r="M404" s="515"/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f t="shared" si="250"/>
        <v>0</v>
      </c>
      <c r="V404" s="7" t="s">
        <v>51</v>
      </c>
      <c r="W404" s="93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8"/>
    </row>
    <row r="405" spans="1:48" ht="18" customHeight="1">
      <c r="A405" s="526"/>
      <c r="B405" s="474"/>
      <c r="C405" s="475"/>
      <c r="D405" s="474"/>
      <c r="E405" s="476"/>
      <c r="F405" s="476"/>
      <c r="G405" s="476"/>
      <c r="H405" s="476"/>
      <c r="I405" s="476"/>
      <c r="J405" s="517"/>
      <c r="K405" s="517"/>
      <c r="L405" s="515"/>
      <c r="M405" s="515"/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f t="shared" si="250"/>
        <v>0</v>
      </c>
      <c r="V405" s="7" t="s">
        <v>52</v>
      </c>
      <c r="W405" s="93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8"/>
    </row>
    <row r="406" spans="1:48" ht="17.25" customHeight="1">
      <c r="A406" s="526"/>
      <c r="B406" s="474"/>
      <c r="C406" s="475"/>
      <c r="D406" s="474"/>
      <c r="E406" s="476"/>
      <c r="F406" s="476"/>
      <c r="G406" s="476"/>
      <c r="H406" s="476"/>
      <c r="I406" s="476"/>
      <c r="J406" s="517"/>
      <c r="K406" s="517"/>
      <c r="L406" s="515"/>
      <c r="M406" s="515"/>
      <c r="N406" s="151">
        <f t="shared" ref="N406:T406" si="259">SUM(N401:N405)</f>
        <v>0</v>
      </c>
      <c r="O406" s="151">
        <f t="shared" si="259"/>
        <v>0</v>
      </c>
      <c r="P406" s="151">
        <f t="shared" si="259"/>
        <v>8.5949999999999999E-2</v>
      </c>
      <c r="Q406" s="151">
        <f t="shared" si="259"/>
        <v>2.82043</v>
      </c>
      <c r="R406" s="151">
        <f t="shared" si="259"/>
        <v>0</v>
      </c>
      <c r="S406" s="151">
        <f t="shared" si="259"/>
        <v>0</v>
      </c>
      <c r="T406" s="151">
        <f t="shared" si="259"/>
        <v>0</v>
      </c>
      <c r="U406" s="152">
        <f t="shared" si="250"/>
        <v>2.90638</v>
      </c>
      <c r="V406" s="152" t="s">
        <v>11</v>
      </c>
      <c r="W406" s="364">
        <f t="shared" ref="W406:X406" si="260">SUM(W401:W405)</f>
        <v>0</v>
      </c>
      <c r="X406" s="151">
        <f t="shared" si="260"/>
        <v>0</v>
      </c>
      <c r="Y406" s="151">
        <f t="shared" ref="Y406:AU406" si="261">SUM(Y401:Y405)</f>
        <v>0</v>
      </c>
      <c r="Z406" s="151">
        <f t="shared" si="261"/>
        <v>0</v>
      </c>
      <c r="AA406" s="151">
        <f t="shared" si="261"/>
        <v>0</v>
      </c>
      <c r="AB406" s="151">
        <f t="shared" si="261"/>
        <v>0</v>
      </c>
      <c r="AC406" s="151">
        <f t="shared" si="261"/>
        <v>0</v>
      </c>
      <c r="AD406" s="151">
        <f t="shared" si="261"/>
        <v>0</v>
      </c>
      <c r="AE406" s="151">
        <f t="shared" si="261"/>
        <v>0</v>
      </c>
      <c r="AF406" s="151">
        <f t="shared" si="261"/>
        <v>0</v>
      </c>
      <c r="AG406" s="151">
        <f t="shared" si="261"/>
        <v>0</v>
      </c>
      <c r="AH406" s="151">
        <f t="shared" si="261"/>
        <v>0</v>
      </c>
      <c r="AI406" s="151">
        <f t="shared" si="261"/>
        <v>0</v>
      </c>
      <c r="AJ406" s="151">
        <f t="shared" si="261"/>
        <v>0</v>
      </c>
      <c r="AK406" s="151">
        <f t="shared" si="261"/>
        <v>0</v>
      </c>
      <c r="AL406" s="151">
        <f t="shared" si="261"/>
        <v>0</v>
      </c>
      <c r="AM406" s="151">
        <f t="shared" si="261"/>
        <v>0</v>
      </c>
      <c r="AN406" s="151">
        <f t="shared" si="261"/>
        <v>0</v>
      </c>
      <c r="AO406" s="151">
        <f t="shared" si="261"/>
        <v>0</v>
      </c>
      <c r="AP406" s="151">
        <f t="shared" si="261"/>
        <v>0</v>
      </c>
      <c r="AQ406" s="151">
        <f t="shared" si="261"/>
        <v>0</v>
      </c>
      <c r="AR406" s="151">
        <f t="shared" si="261"/>
        <v>0</v>
      </c>
      <c r="AS406" s="151">
        <f t="shared" si="261"/>
        <v>0</v>
      </c>
      <c r="AT406" s="151">
        <f t="shared" si="261"/>
        <v>0</v>
      </c>
      <c r="AU406" s="151">
        <f t="shared" si="261"/>
        <v>0</v>
      </c>
      <c r="AV406" s="160"/>
    </row>
    <row r="407" spans="1:48" ht="19.5" customHeight="1">
      <c r="A407" s="526"/>
      <c r="B407" s="474" t="s">
        <v>255</v>
      </c>
      <c r="C407" s="475" t="s">
        <v>116</v>
      </c>
      <c r="D407" s="474" t="s">
        <v>274</v>
      </c>
      <c r="E407" s="476" t="s">
        <v>147</v>
      </c>
      <c r="F407" s="6" t="s">
        <v>18</v>
      </c>
      <c r="G407" s="6" t="s">
        <v>20</v>
      </c>
      <c r="H407" s="6" t="s">
        <v>297</v>
      </c>
      <c r="I407" s="6" t="s">
        <v>297</v>
      </c>
      <c r="J407" s="517">
        <v>2021</v>
      </c>
      <c r="K407" s="517">
        <v>2022</v>
      </c>
      <c r="L407" s="515">
        <v>3.5025499999999998</v>
      </c>
      <c r="M407" s="515">
        <f t="shared" ref="M407" si="262">R412+S412+T412</f>
        <v>0</v>
      </c>
      <c r="N407" s="5">
        <v>0</v>
      </c>
      <c r="O407" s="5">
        <v>0</v>
      </c>
      <c r="P407" s="5">
        <v>7.9079999999999998E-2</v>
      </c>
      <c r="Q407" s="5">
        <v>3.42347</v>
      </c>
      <c r="R407" s="5">
        <v>0</v>
      </c>
      <c r="S407" s="5">
        <v>0</v>
      </c>
      <c r="T407" s="5">
        <v>0</v>
      </c>
      <c r="U407" s="5">
        <f t="shared" si="250"/>
        <v>3.5025499999999998</v>
      </c>
      <c r="V407" s="7" t="s">
        <v>3</v>
      </c>
      <c r="W407" s="93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8"/>
    </row>
    <row r="408" spans="1:48" ht="19.5" customHeight="1">
      <c r="A408" s="526"/>
      <c r="B408" s="474"/>
      <c r="C408" s="475"/>
      <c r="D408" s="474"/>
      <c r="E408" s="476"/>
      <c r="F408" s="6" t="s">
        <v>19</v>
      </c>
      <c r="G408" s="6" t="s">
        <v>22</v>
      </c>
      <c r="H408" s="6" t="s">
        <v>297</v>
      </c>
      <c r="I408" s="6" t="s">
        <v>297</v>
      </c>
      <c r="J408" s="517"/>
      <c r="K408" s="517"/>
      <c r="L408" s="515"/>
      <c r="M408" s="515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250"/>
        <v>0</v>
      </c>
      <c r="V408" s="5" t="s">
        <v>8</v>
      </c>
      <c r="W408" s="93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8"/>
    </row>
    <row r="409" spans="1:48" ht="19.5" customHeight="1">
      <c r="A409" s="526"/>
      <c r="B409" s="474"/>
      <c r="C409" s="475"/>
      <c r="D409" s="474"/>
      <c r="E409" s="476"/>
      <c r="F409" s="476" t="s">
        <v>39</v>
      </c>
      <c r="G409" s="476" t="s">
        <v>21</v>
      </c>
      <c r="H409" s="476" t="s">
        <v>297</v>
      </c>
      <c r="I409" s="476" t="s">
        <v>297</v>
      </c>
      <c r="J409" s="517"/>
      <c r="K409" s="517"/>
      <c r="L409" s="515"/>
      <c r="M409" s="515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250"/>
        <v>0</v>
      </c>
      <c r="V409" s="187" t="s">
        <v>50</v>
      </c>
      <c r="W409" s="93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8"/>
    </row>
    <row r="410" spans="1:48" ht="19.5" customHeight="1">
      <c r="A410" s="526"/>
      <c r="B410" s="474"/>
      <c r="C410" s="475"/>
      <c r="D410" s="474"/>
      <c r="E410" s="476"/>
      <c r="F410" s="476"/>
      <c r="G410" s="476"/>
      <c r="H410" s="476"/>
      <c r="I410" s="476"/>
      <c r="J410" s="517"/>
      <c r="K410" s="517"/>
      <c r="L410" s="515"/>
      <c r="M410" s="515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250"/>
        <v>0</v>
      </c>
      <c r="V410" s="7" t="s">
        <v>51</v>
      </c>
      <c r="W410" s="93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8"/>
    </row>
    <row r="411" spans="1:48" ht="18" customHeight="1">
      <c r="A411" s="526"/>
      <c r="B411" s="474"/>
      <c r="C411" s="475"/>
      <c r="D411" s="474"/>
      <c r="E411" s="476"/>
      <c r="F411" s="476"/>
      <c r="G411" s="476"/>
      <c r="H411" s="476"/>
      <c r="I411" s="476"/>
      <c r="J411" s="517"/>
      <c r="K411" s="517"/>
      <c r="L411" s="515"/>
      <c r="M411" s="515"/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f t="shared" si="250"/>
        <v>0</v>
      </c>
      <c r="V411" s="7" t="s">
        <v>52</v>
      </c>
      <c r="W411" s="93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8"/>
    </row>
    <row r="412" spans="1:48" ht="17.25" customHeight="1">
      <c r="A412" s="527"/>
      <c r="B412" s="474"/>
      <c r="C412" s="475"/>
      <c r="D412" s="474"/>
      <c r="E412" s="476"/>
      <c r="F412" s="476"/>
      <c r="G412" s="476"/>
      <c r="H412" s="476"/>
      <c r="I412" s="476"/>
      <c r="J412" s="517"/>
      <c r="K412" s="517"/>
      <c r="L412" s="515"/>
      <c r="M412" s="515"/>
      <c r="N412" s="151">
        <f t="shared" ref="N412:T412" si="263">SUM(N407:N411)</f>
        <v>0</v>
      </c>
      <c r="O412" s="151">
        <f t="shared" si="263"/>
        <v>0</v>
      </c>
      <c r="P412" s="151">
        <f t="shared" si="263"/>
        <v>7.9079999999999998E-2</v>
      </c>
      <c r="Q412" s="151">
        <f t="shared" si="263"/>
        <v>3.42347</v>
      </c>
      <c r="R412" s="151">
        <f t="shared" si="263"/>
        <v>0</v>
      </c>
      <c r="S412" s="151">
        <f t="shared" si="263"/>
        <v>0</v>
      </c>
      <c r="T412" s="151">
        <f t="shared" si="263"/>
        <v>0</v>
      </c>
      <c r="U412" s="152">
        <f t="shared" si="250"/>
        <v>3.5025499999999998</v>
      </c>
      <c r="V412" s="152" t="s">
        <v>11</v>
      </c>
      <c r="W412" s="364">
        <f t="shared" ref="W412:X412" si="264">SUM(W407:W411)</f>
        <v>0</v>
      </c>
      <c r="X412" s="151">
        <f t="shared" si="264"/>
        <v>0</v>
      </c>
      <c r="Y412" s="151">
        <f t="shared" ref="Y412:AU412" si="265">SUM(Y407:Y411)</f>
        <v>0</v>
      </c>
      <c r="Z412" s="151">
        <f t="shared" si="265"/>
        <v>0</v>
      </c>
      <c r="AA412" s="151">
        <f t="shared" si="265"/>
        <v>0</v>
      </c>
      <c r="AB412" s="151">
        <f t="shared" si="265"/>
        <v>0</v>
      </c>
      <c r="AC412" s="151">
        <f t="shared" si="265"/>
        <v>0</v>
      </c>
      <c r="AD412" s="151">
        <f t="shared" si="265"/>
        <v>0</v>
      </c>
      <c r="AE412" s="151">
        <f t="shared" si="265"/>
        <v>0</v>
      </c>
      <c r="AF412" s="151">
        <f t="shared" si="265"/>
        <v>0</v>
      </c>
      <c r="AG412" s="151">
        <f t="shared" si="265"/>
        <v>0</v>
      </c>
      <c r="AH412" s="151">
        <f t="shared" si="265"/>
        <v>0</v>
      </c>
      <c r="AI412" s="151">
        <f t="shared" si="265"/>
        <v>0</v>
      </c>
      <c r="AJ412" s="151">
        <f t="shared" si="265"/>
        <v>0</v>
      </c>
      <c r="AK412" s="151">
        <f t="shared" si="265"/>
        <v>0</v>
      </c>
      <c r="AL412" s="151">
        <f t="shared" si="265"/>
        <v>0</v>
      </c>
      <c r="AM412" s="151">
        <f t="shared" si="265"/>
        <v>0</v>
      </c>
      <c r="AN412" s="151">
        <f t="shared" si="265"/>
        <v>0</v>
      </c>
      <c r="AO412" s="151">
        <f t="shared" si="265"/>
        <v>0</v>
      </c>
      <c r="AP412" s="151">
        <f t="shared" si="265"/>
        <v>0</v>
      </c>
      <c r="AQ412" s="151">
        <f t="shared" si="265"/>
        <v>0</v>
      </c>
      <c r="AR412" s="151">
        <f t="shared" si="265"/>
        <v>0</v>
      </c>
      <c r="AS412" s="151">
        <f t="shared" si="265"/>
        <v>0</v>
      </c>
      <c r="AT412" s="151">
        <f t="shared" si="265"/>
        <v>0</v>
      </c>
      <c r="AU412" s="151">
        <f t="shared" si="265"/>
        <v>0</v>
      </c>
      <c r="AV412" s="160"/>
    </row>
    <row r="413" spans="1:48" ht="15.75" customHeight="1">
      <c r="A413" s="467" t="s">
        <v>181</v>
      </c>
      <c r="B413" s="468"/>
      <c r="C413" s="468"/>
      <c r="D413" s="468"/>
      <c r="E413" s="468"/>
      <c r="F413" s="468"/>
      <c r="G413" s="468"/>
      <c r="H413" s="468"/>
      <c r="I413" s="468"/>
      <c r="J413" s="468"/>
      <c r="K413" s="468"/>
      <c r="L413" s="468"/>
      <c r="M413" s="468"/>
      <c r="N413" s="468"/>
      <c r="O413" s="468"/>
      <c r="P413" s="468"/>
      <c r="Q413" s="468"/>
      <c r="R413" s="468"/>
      <c r="S413" s="468"/>
      <c r="T413" s="468"/>
      <c r="U413" s="468"/>
      <c r="V413" s="518"/>
      <c r="W413" s="365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</row>
    <row r="414" spans="1:48" ht="29.25" customHeight="1">
      <c r="A414" s="522" t="s">
        <v>65</v>
      </c>
      <c r="B414" s="523"/>
      <c r="C414" s="523"/>
      <c r="D414" s="523"/>
      <c r="E414" s="523"/>
      <c r="F414" s="523"/>
      <c r="G414" s="523"/>
      <c r="H414" s="523"/>
      <c r="I414" s="523"/>
      <c r="J414" s="523"/>
      <c r="K414" s="523"/>
      <c r="L414" s="523"/>
      <c r="M414" s="523"/>
      <c r="N414" s="523"/>
      <c r="O414" s="523"/>
      <c r="P414" s="523"/>
      <c r="Q414" s="523"/>
      <c r="R414" s="523"/>
      <c r="S414" s="523"/>
      <c r="T414" s="523"/>
      <c r="U414" s="523"/>
      <c r="V414" s="524"/>
      <c r="W414" s="365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</row>
    <row r="415" spans="1:48" ht="15.75" customHeight="1">
      <c r="A415" s="467" t="s">
        <v>182</v>
      </c>
      <c r="B415" s="468"/>
      <c r="C415" s="468"/>
      <c r="D415" s="468"/>
      <c r="E415" s="468"/>
      <c r="F415" s="468"/>
      <c r="G415" s="468"/>
      <c r="H415" s="468"/>
      <c r="I415" s="468"/>
      <c r="J415" s="468"/>
      <c r="K415" s="468"/>
      <c r="L415" s="468"/>
      <c r="M415" s="468"/>
      <c r="N415" s="468"/>
      <c r="O415" s="468"/>
      <c r="P415" s="468"/>
      <c r="Q415" s="468"/>
      <c r="R415" s="468"/>
      <c r="S415" s="468"/>
      <c r="T415" s="468"/>
      <c r="U415" s="468"/>
      <c r="V415" s="518"/>
      <c r="W415" s="365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</row>
    <row r="416" spans="1:48" ht="29.25" customHeight="1">
      <c r="A416" s="522" t="s">
        <v>65</v>
      </c>
      <c r="B416" s="523"/>
      <c r="C416" s="523"/>
      <c r="D416" s="523"/>
      <c r="E416" s="523"/>
      <c r="F416" s="523"/>
      <c r="G416" s="523"/>
      <c r="H416" s="523"/>
      <c r="I416" s="523"/>
      <c r="J416" s="523"/>
      <c r="K416" s="523"/>
      <c r="L416" s="523"/>
      <c r="M416" s="523"/>
      <c r="N416" s="523"/>
      <c r="O416" s="523"/>
      <c r="P416" s="523"/>
      <c r="Q416" s="523"/>
      <c r="R416" s="523"/>
      <c r="S416" s="523"/>
      <c r="T416" s="523"/>
      <c r="U416" s="523"/>
      <c r="V416" s="524"/>
      <c r="W416" s="365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</row>
    <row r="417" spans="1:48" ht="15.75" customHeight="1">
      <c r="A417" s="467" t="s">
        <v>183</v>
      </c>
      <c r="B417" s="468"/>
      <c r="C417" s="468"/>
      <c r="D417" s="468"/>
      <c r="E417" s="468"/>
      <c r="F417" s="468"/>
      <c r="G417" s="468"/>
      <c r="H417" s="468"/>
      <c r="I417" s="468"/>
      <c r="J417" s="468"/>
      <c r="K417" s="468"/>
      <c r="L417" s="468"/>
      <c r="M417" s="468"/>
      <c r="N417" s="468"/>
      <c r="O417" s="468"/>
      <c r="P417" s="468"/>
      <c r="Q417" s="468"/>
      <c r="R417" s="468"/>
      <c r="S417" s="468"/>
      <c r="T417" s="468"/>
      <c r="U417" s="468"/>
      <c r="V417" s="518"/>
      <c r="W417" s="365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</row>
    <row r="418" spans="1:48" ht="29.25" customHeight="1">
      <c r="A418" s="522" t="s">
        <v>65</v>
      </c>
      <c r="B418" s="523"/>
      <c r="C418" s="523"/>
      <c r="D418" s="523"/>
      <c r="E418" s="523"/>
      <c r="F418" s="523"/>
      <c r="G418" s="523"/>
      <c r="H418" s="523"/>
      <c r="I418" s="523"/>
      <c r="J418" s="523"/>
      <c r="K418" s="523"/>
      <c r="L418" s="523"/>
      <c r="M418" s="523"/>
      <c r="N418" s="523"/>
      <c r="O418" s="523"/>
      <c r="P418" s="523"/>
      <c r="Q418" s="523"/>
      <c r="R418" s="523"/>
      <c r="S418" s="523"/>
      <c r="T418" s="523"/>
      <c r="U418" s="523"/>
      <c r="V418" s="524"/>
      <c r="W418" s="365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</row>
    <row r="419" spans="1:48" ht="21.75" customHeight="1">
      <c r="A419" s="544" t="s">
        <v>46</v>
      </c>
      <c r="B419" s="545"/>
      <c r="C419" s="545"/>
      <c r="D419" s="545"/>
      <c r="E419" s="545"/>
      <c r="F419" s="545"/>
      <c r="G419" s="545"/>
      <c r="H419" s="545"/>
      <c r="I419" s="545"/>
      <c r="J419" s="545"/>
      <c r="K419" s="545"/>
      <c r="L419" s="545"/>
      <c r="M419" s="545"/>
      <c r="N419" s="545"/>
      <c r="O419" s="545"/>
      <c r="P419" s="545"/>
      <c r="Q419" s="545"/>
      <c r="R419" s="545"/>
      <c r="S419" s="545"/>
      <c r="T419" s="545"/>
      <c r="U419" s="545"/>
      <c r="V419" s="546"/>
      <c r="W419" s="365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</row>
    <row r="420" spans="1:48" ht="17.25" customHeight="1">
      <c r="A420" s="542"/>
      <c r="B420" s="543"/>
      <c r="C420" s="543"/>
      <c r="D420" s="543"/>
      <c r="E420" s="543"/>
      <c r="F420" s="11"/>
      <c r="G420" s="11"/>
      <c r="H420" s="11"/>
      <c r="I420" s="11"/>
      <c r="J420" s="11"/>
      <c r="K420" s="11"/>
      <c r="L420" s="20"/>
      <c r="M420" s="20"/>
      <c r="N420" s="9">
        <f>N343+N357+N363+N370+N377+N383+N389+N395+N401+N407</f>
        <v>23.058620000000001</v>
      </c>
      <c r="O420" s="9">
        <f t="shared" ref="O420:T420" si="266">O343+O357+O363+O370+O377+O383+O389+O395+O401+O407</f>
        <v>37.895569999999999</v>
      </c>
      <c r="P420" s="9">
        <f t="shared" si="266"/>
        <v>23.759620000000002</v>
      </c>
      <c r="Q420" s="9">
        <f t="shared" si="266"/>
        <v>25.591840000000005</v>
      </c>
      <c r="R420" s="9">
        <f t="shared" si="266"/>
        <v>13.81809</v>
      </c>
      <c r="S420" s="9">
        <f t="shared" si="266"/>
        <v>0</v>
      </c>
      <c r="T420" s="9">
        <f t="shared" si="266"/>
        <v>0</v>
      </c>
      <c r="U420" s="9">
        <f t="shared" ref="U420:U425" si="267">SUM(N420:T420)</f>
        <v>124.12374</v>
      </c>
      <c r="V420" s="16" t="s">
        <v>3</v>
      </c>
      <c r="W420" s="93">
        <f t="shared" ref="W420:AU420" si="268">W343+W357+W363+W370+W377+W383+W389+W395+W401+W407</f>
        <v>13818</v>
      </c>
      <c r="X420" s="9">
        <f t="shared" si="268"/>
        <v>5471.4294199999995</v>
      </c>
      <c r="Y420" s="9">
        <f t="shared" si="268"/>
        <v>0</v>
      </c>
      <c r="Z420" s="9">
        <f t="shared" si="268"/>
        <v>0</v>
      </c>
      <c r="AA420" s="9">
        <f t="shared" si="268"/>
        <v>5471.4294199999995</v>
      </c>
      <c r="AB420" s="9">
        <f t="shared" si="268"/>
        <v>5471.4294199999995</v>
      </c>
      <c r="AC420" s="9">
        <f t="shared" si="268"/>
        <v>0</v>
      </c>
      <c r="AD420" s="9">
        <f t="shared" si="268"/>
        <v>0</v>
      </c>
      <c r="AE420" s="9">
        <f t="shared" si="268"/>
        <v>0</v>
      </c>
      <c r="AF420" s="9">
        <f t="shared" si="268"/>
        <v>0</v>
      </c>
      <c r="AG420" s="9">
        <f t="shared" si="268"/>
        <v>5471.4299099999998</v>
      </c>
      <c r="AH420" s="9">
        <f t="shared" si="268"/>
        <v>0</v>
      </c>
      <c r="AI420" s="9">
        <f t="shared" si="268"/>
        <v>5471.4299099999998</v>
      </c>
      <c r="AJ420" s="9">
        <f t="shared" si="268"/>
        <v>0</v>
      </c>
      <c r="AK420" s="9">
        <f t="shared" si="268"/>
        <v>0</v>
      </c>
      <c r="AL420" s="9">
        <f t="shared" si="268"/>
        <v>0</v>
      </c>
      <c r="AM420" s="9">
        <f t="shared" si="268"/>
        <v>0</v>
      </c>
      <c r="AN420" s="9">
        <f t="shared" si="268"/>
        <v>0</v>
      </c>
      <c r="AO420" s="9">
        <f t="shared" si="268"/>
        <v>0</v>
      </c>
      <c r="AP420" s="9">
        <f t="shared" si="268"/>
        <v>0</v>
      </c>
      <c r="AQ420" s="9">
        <f t="shared" si="268"/>
        <v>0</v>
      </c>
      <c r="AR420" s="9">
        <f t="shared" si="268"/>
        <v>0</v>
      </c>
      <c r="AS420" s="9">
        <f t="shared" si="268"/>
        <v>0</v>
      </c>
      <c r="AT420" s="9">
        <f t="shared" si="268"/>
        <v>0</v>
      </c>
      <c r="AU420" s="9">
        <f t="shared" si="268"/>
        <v>0</v>
      </c>
      <c r="AV420" s="8"/>
    </row>
    <row r="421" spans="1:48" ht="17.25" customHeight="1">
      <c r="A421" s="542"/>
      <c r="B421" s="543"/>
      <c r="C421" s="543"/>
      <c r="D421" s="543"/>
      <c r="E421" s="543"/>
      <c r="F421" s="11"/>
      <c r="G421" s="11"/>
      <c r="H421" s="11"/>
      <c r="I421" s="11"/>
      <c r="J421" s="11"/>
      <c r="K421" s="11"/>
      <c r="L421" s="20"/>
      <c r="M421" s="20"/>
      <c r="N421" s="9">
        <f t="shared" ref="N421:T425" si="269">N344+N358+N365+N372+N378+N384+N390+N396+N402+N408</f>
        <v>0</v>
      </c>
      <c r="O421" s="9">
        <f t="shared" si="269"/>
        <v>0</v>
      </c>
      <c r="P421" s="9">
        <f t="shared" si="269"/>
        <v>0</v>
      </c>
      <c r="Q421" s="9">
        <f t="shared" si="269"/>
        <v>0</v>
      </c>
      <c r="R421" s="9">
        <f t="shared" si="269"/>
        <v>0</v>
      </c>
      <c r="S421" s="9">
        <f t="shared" si="269"/>
        <v>0</v>
      </c>
      <c r="T421" s="9">
        <f t="shared" si="269"/>
        <v>0</v>
      </c>
      <c r="U421" s="9">
        <f t="shared" si="267"/>
        <v>0</v>
      </c>
      <c r="V421" s="16" t="s">
        <v>8</v>
      </c>
      <c r="W421" s="93">
        <f t="shared" ref="W421:AU421" si="270">W344+W358+W365+W372+W378+W384+W390+W396+W402+W408</f>
        <v>0</v>
      </c>
      <c r="X421" s="9">
        <f t="shared" si="270"/>
        <v>0</v>
      </c>
      <c r="Y421" s="9">
        <f t="shared" si="270"/>
        <v>0</v>
      </c>
      <c r="Z421" s="9">
        <f t="shared" si="270"/>
        <v>0</v>
      </c>
      <c r="AA421" s="9">
        <f t="shared" si="270"/>
        <v>0</v>
      </c>
      <c r="AB421" s="9">
        <f t="shared" si="270"/>
        <v>0</v>
      </c>
      <c r="AC421" s="9">
        <f t="shared" si="270"/>
        <v>0</v>
      </c>
      <c r="AD421" s="9">
        <f t="shared" si="270"/>
        <v>0</v>
      </c>
      <c r="AE421" s="9">
        <f t="shared" si="270"/>
        <v>0</v>
      </c>
      <c r="AF421" s="9">
        <f t="shared" si="270"/>
        <v>0</v>
      </c>
      <c r="AG421" s="9">
        <f t="shared" si="270"/>
        <v>0</v>
      </c>
      <c r="AH421" s="9">
        <f t="shared" si="270"/>
        <v>0</v>
      </c>
      <c r="AI421" s="9">
        <f t="shared" si="270"/>
        <v>0</v>
      </c>
      <c r="AJ421" s="9">
        <f t="shared" si="270"/>
        <v>0</v>
      </c>
      <c r="AK421" s="9">
        <f t="shared" si="270"/>
        <v>0</v>
      </c>
      <c r="AL421" s="9">
        <f t="shared" si="270"/>
        <v>0</v>
      </c>
      <c r="AM421" s="9">
        <f t="shared" si="270"/>
        <v>0</v>
      </c>
      <c r="AN421" s="9">
        <f t="shared" si="270"/>
        <v>0</v>
      </c>
      <c r="AO421" s="9">
        <f t="shared" si="270"/>
        <v>0</v>
      </c>
      <c r="AP421" s="9">
        <f t="shared" si="270"/>
        <v>0</v>
      </c>
      <c r="AQ421" s="9">
        <f t="shared" si="270"/>
        <v>0</v>
      </c>
      <c r="AR421" s="9">
        <f t="shared" si="270"/>
        <v>0</v>
      </c>
      <c r="AS421" s="9">
        <f t="shared" si="270"/>
        <v>0</v>
      </c>
      <c r="AT421" s="9">
        <f t="shared" si="270"/>
        <v>0</v>
      </c>
      <c r="AU421" s="9">
        <f t="shared" si="270"/>
        <v>0</v>
      </c>
      <c r="AV421" s="8"/>
    </row>
    <row r="422" spans="1:48" ht="17.25" customHeight="1">
      <c r="A422" s="542"/>
      <c r="B422" s="543"/>
      <c r="C422" s="543"/>
      <c r="D422" s="543"/>
      <c r="E422" s="543"/>
      <c r="F422" s="11"/>
      <c r="G422" s="11"/>
      <c r="H422" s="11"/>
      <c r="I422" s="11"/>
      <c r="J422" s="11"/>
      <c r="K422" s="11"/>
      <c r="L422" s="20"/>
      <c r="M422" s="20"/>
      <c r="N422" s="9">
        <f t="shared" si="269"/>
        <v>0</v>
      </c>
      <c r="O422" s="9">
        <f t="shared" si="269"/>
        <v>0</v>
      </c>
      <c r="P422" s="9">
        <f t="shared" si="269"/>
        <v>0</v>
      </c>
      <c r="Q422" s="9">
        <f t="shared" si="269"/>
        <v>0</v>
      </c>
      <c r="R422" s="9">
        <f t="shared" si="269"/>
        <v>0</v>
      </c>
      <c r="S422" s="9">
        <f t="shared" si="269"/>
        <v>0</v>
      </c>
      <c r="T422" s="9">
        <f t="shared" si="269"/>
        <v>0</v>
      </c>
      <c r="U422" s="9">
        <f t="shared" si="267"/>
        <v>0</v>
      </c>
      <c r="V422" s="408" t="s">
        <v>50</v>
      </c>
      <c r="W422" s="93">
        <f t="shared" ref="W422:AU422" si="271">W345+W359+W366+W373+W379+W385+W391+W397+W403+W409</f>
        <v>0</v>
      </c>
      <c r="X422" s="9">
        <f t="shared" si="271"/>
        <v>0</v>
      </c>
      <c r="Y422" s="9">
        <f t="shared" si="271"/>
        <v>0</v>
      </c>
      <c r="Z422" s="9">
        <f t="shared" si="271"/>
        <v>0</v>
      </c>
      <c r="AA422" s="9">
        <f t="shared" si="271"/>
        <v>0</v>
      </c>
      <c r="AB422" s="9">
        <f t="shared" si="271"/>
        <v>0</v>
      </c>
      <c r="AC422" s="9">
        <f t="shared" si="271"/>
        <v>0</v>
      </c>
      <c r="AD422" s="9">
        <f t="shared" si="271"/>
        <v>0</v>
      </c>
      <c r="AE422" s="9">
        <f t="shared" si="271"/>
        <v>0</v>
      </c>
      <c r="AF422" s="9">
        <f t="shared" si="271"/>
        <v>0</v>
      </c>
      <c r="AG422" s="9">
        <f t="shared" si="271"/>
        <v>0</v>
      </c>
      <c r="AH422" s="9">
        <f t="shared" si="271"/>
        <v>0</v>
      </c>
      <c r="AI422" s="9">
        <f t="shared" si="271"/>
        <v>0</v>
      </c>
      <c r="AJ422" s="9">
        <f t="shared" si="271"/>
        <v>0</v>
      </c>
      <c r="AK422" s="9">
        <f t="shared" si="271"/>
        <v>0</v>
      </c>
      <c r="AL422" s="9">
        <f t="shared" si="271"/>
        <v>0</v>
      </c>
      <c r="AM422" s="9">
        <f t="shared" si="271"/>
        <v>0</v>
      </c>
      <c r="AN422" s="9">
        <f t="shared" si="271"/>
        <v>0</v>
      </c>
      <c r="AO422" s="9">
        <f t="shared" si="271"/>
        <v>0</v>
      </c>
      <c r="AP422" s="9">
        <f t="shared" si="271"/>
        <v>0</v>
      </c>
      <c r="AQ422" s="9">
        <f t="shared" si="271"/>
        <v>0</v>
      </c>
      <c r="AR422" s="9">
        <f t="shared" si="271"/>
        <v>0</v>
      </c>
      <c r="AS422" s="9">
        <f t="shared" si="271"/>
        <v>0</v>
      </c>
      <c r="AT422" s="9">
        <f t="shared" si="271"/>
        <v>0</v>
      </c>
      <c r="AU422" s="9">
        <f t="shared" si="271"/>
        <v>0</v>
      </c>
      <c r="AV422" s="8"/>
    </row>
    <row r="423" spans="1:48" ht="17.25" customHeight="1">
      <c r="A423" s="542"/>
      <c r="B423" s="543"/>
      <c r="C423" s="543"/>
      <c r="D423" s="543"/>
      <c r="E423" s="543"/>
      <c r="F423" s="11"/>
      <c r="G423" s="11"/>
      <c r="H423" s="11"/>
      <c r="I423" s="11"/>
      <c r="J423" s="11"/>
      <c r="K423" s="11"/>
      <c r="L423" s="20"/>
      <c r="M423" s="20"/>
      <c r="N423" s="9">
        <f t="shared" si="269"/>
        <v>0</v>
      </c>
      <c r="O423" s="9">
        <f t="shared" si="269"/>
        <v>0</v>
      </c>
      <c r="P423" s="9">
        <f t="shared" si="269"/>
        <v>0</v>
      </c>
      <c r="Q423" s="9">
        <f t="shared" si="269"/>
        <v>0</v>
      </c>
      <c r="R423" s="9">
        <f t="shared" si="269"/>
        <v>0</v>
      </c>
      <c r="S423" s="9">
        <f t="shared" si="269"/>
        <v>0</v>
      </c>
      <c r="T423" s="9">
        <f t="shared" si="269"/>
        <v>0</v>
      </c>
      <c r="U423" s="9">
        <f t="shared" si="267"/>
        <v>0</v>
      </c>
      <c r="V423" s="13" t="s">
        <v>51</v>
      </c>
      <c r="W423" s="93">
        <f t="shared" ref="W423:AU423" si="272">W346+W360+W367+W374+W380+W386+W392+W398+W404+W410</f>
        <v>0</v>
      </c>
      <c r="X423" s="9">
        <f t="shared" si="272"/>
        <v>0</v>
      </c>
      <c r="Y423" s="9">
        <f t="shared" si="272"/>
        <v>0</v>
      </c>
      <c r="Z423" s="9">
        <f t="shared" si="272"/>
        <v>0</v>
      </c>
      <c r="AA423" s="9">
        <f t="shared" si="272"/>
        <v>0</v>
      </c>
      <c r="AB423" s="9">
        <f t="shared" si="272"/>
        <v>0</v>
      </c>
      <c r="AC423" s="9">
        <f t="shared" si="272"/>
        <v>0</v>
      </c>
      <c r="AD423" s="9">
        <f t="shared" si="272"/>
        <v>0</v>
      </c>
      <c r="AE423" s="9">
        <f t="shared" si="272"/>
        <v>0</v>
      </c>
      <c r="AF423" s="9">
        <f t="shared" si="272"/>
        <v>0</v>
      </c>
      <c r="AG423" s="9">
        <f t="shared" si="272"/>
        <v>0</v>
      </c>
      <c r="AH423" s="9">
        <f t="shared" si="272"/>
        <v>0</v>
      </c>
      <c r="AI423" s="9">
        <f t="shared" si="272"/>
        <v>0</v>
      </c>
      <c r="AJ423" s="9">
        <f t="shared" si="272"/>
        <v>0</v>
      </c>
      <c r="AK423" s="9">
        <f t="shared" si="272"/>
        <v>0</v>
      </c>
      <c r="AL423" s="9">
        <f t="shared" si="272"/>
        <v>0</v>
      </c>
      <c r="AM423" s="9">
        <f t="shared" si="272"/>
        <v>0</v>
      </c>
      <c r="AN423" s="9">
        <f t="shared" si="272"/>
        <v>0</v>
      </c>
      <c r="AO423" s="9">
        <f t="shared" si="272"/>
        <v>0</v>
      </c>
      <c r="AP423" s="9">
        <f t="shared" si="272"/>
        <v>0</v>
      </c>
      <c r="AQ423" s="9">
        <f t="shared" si="272"/>
        <v>0</v>
      </c>
      <c r="AR423" s="9">
        <f t="shared" si="272"/>
        <v>0</v>
      </c>
      <c r="AS423" s="9">
        <f t="shared" si="272"/>
        <v>0</v>
      </c>
      <c r="AT423" s="9">
        <f t="shared" si="272"/>
        <v>0</v>
      </c>
      <c r="AU423" s="9">
        <f t="shared" si="272"/>
        <v>0</v>
      </c>
      <c r="AV423" s="8"/>
    </row>
    <row r="424" spans="1:48" ht="17.25" customHeight="1">
      <c r="A424" s="18"/>
      <c r="B424" s="19"/>
      <c r="C424" s="19"/>
      <c r="D424" s="19"/>
      <c r="E424" s="19"/>
      <c r="F424" s="11"/>
      <c r="G424" s="11"/>
      <c r="H424" s="11"/>
      <c r="I424" s="11"/>
      <c r="J424" s="11"/>
      <c r="K424" s="11"/>
      <c r="L424" s="20"/>
      <c r="M424" s="20"/>
      <c r="N424" s="9">
        <f t="shared" si="269"/>
        <v>0</v>
      </c>
      <c r="O424" s="9">
        <f t="shared" si="269"/>
        <v>0</v>
      </c>
      <c r="P424" s="9">
        <f t="shared" si="269"/>
        <v>0</v>
      </c>
      <c r="Q424" s="9">
        <f t="shared" si="269"/>
        <v>0</v>
      </c>
      <c r="R424" s="9">
        <f t="shared" si="269"/>
        <v>0</v>
      </c>
      <c r="S424" s="9">
        <f t="shared" si="269"/>
        <v>0</v>
      </c>
      <c r="T424" s="9">
        <f t="shared" si="269"/>
        <v>0</v>
      </c>
      <c r="U424" s="9">
        <f t="shared" si="267"/>
        <v>0</v>
      </c>
      <c r="V424" s="13" t="s">
        <v>52</v>
      </c>
      <c r="W424" s="93">
        <f t="shared" ref="W424:AU424" si="273">W347+W361+W368+W375+W381+W387+W393+W399+W405+W411</f>
        <v>0</v>
      </c>
      <c r="X424" s="9">
        <f t="shared" si="273"/>
        <v>0</v>
      </c>
      <c r="Y424" s="9">
        <f t="shared" si="273"/>
        <v>0</v>
      </c>
      <c r="Z424" s="9">
        <f t="shared" si="273"/>
        <v>0</v>
      </c>
      <c r="AA424" s="9">
        <f t="shared" si="273"/>
        <v>0</v>
      </c>
      <c r="AB424" s="9">
        <f t="shared" si="273"/>
        <v>0</v>
      </c>
      <c r="AC424" s="9">
        <f t="shared" si="273"/>
        <v>0</v>
      </c>
      <c r="AD424" s="9">
        <f t="shared" si="273"/>
        <v>0</v>
      </c>
      <c r="AE424" s="9">
        <f t="shared" si="273"/>
        <v>0</v>
      </c>
      <c r="AF424" s="9">
        <f t="shared" si="273"/>
        <v>0</v>
      </c>
      <c r="AG424" s="9">
        <f t="shared" si="273"/>
        <v>0</v>
      </c>
      <c r="AH424" s="9">
        <f t="shared" si="273"/>
        <v>0</v>
      </c>
      <c r="AI424" s="9">
        <f t="shared" si="273"/>
        <v>0</v>
      </c>
      <c r="AJ424" s="9">
        <f t="shared" si="273"/>
        <v>0</v>
      </c>
      <c r="AK424" s="9">
        <f t="shared" si="273"/>
        <v>0</v>
      </c>
      <c r="AL424" s="9">
        <f t="shared" si="273"/>
        <v>0</v>
      </c>
      <c r="AM424" s="9">
        <f t="shared" si="273"/>
        <v>0</v>
      </c>
      <c r="AN424" s="9">
        <f t="shared" si="273"/>
        <v>0</v>
      </c>
      <c r="AO424" s="9">
        <f t="shared" si="273"/>
        <v>0</v>
      </c>
      <c r="AP424" s="9">
        <f t="shared" si="273"/>
        <v>0</v>
      </c>
      <c r="AQ424" s="9">
        <f t="shared" si="273"/>
        <v>0</v>
      </c>
      <c r="AR424" s="9">
        <f t="shared" si="273"/>
        <v>0</v>
      </c>
      <c r="AS424" s="9">
        <f t="shared" si="273"/>
        <v>0</v>
      </c>
      <c r="AT424" s="9">
        <f t="shared" si="273"/>
        <v>0</v>
      </c>
      <c r="AU424" s="9">
        <f t="shared" si="273"/>
        <v>0</v>
      </c>
      <c r="AV424" s="8"/>
    </row>
    <row r="425" spans="1:48" ht="17.25" customHeight="1">
      <c r="A425" s="542"/>
      <c r="B425" s="543"/>
      <c r="C425" s="543"/>
      <c r="D425" s="543"/>
      <c r="E425" s="543"/>
      <c r="F425" s="11"/>
      <c r="G425" s="11"/>
      <c r="H425" s="11"/>
      <c r="I425" s="11"/>
      <c r="J425" s="11"/>
      <c r="K425" s="11"/>
      <c r="L425" s="9">
        <f>L343+L357+L363+L370+L377+L383+L389+L395+L401+L407</f>
        <v>124.94346999999999</v>
      </c>
      <c r="M425" s="9">
        <f>M343+M357+M363+M370+M377+M383+M389+M395+M401+M407</f>
        <v>13.81809</v>
      </c>
      <c r="N425" s="151">
        <f t="shared" si="269"/>
        <v>23.058620000000001</v>
      </c>
      <c r="O425" s="151">
        <f t="shared" si="269"/>
        <v>37.895569999999999</v>
      </c>
      <c r="P425" s="151">
        <f t="shared" si="269"/>
        <v>23.759620000000002</v>
      </c>
      <c r="Q425" s="151">
        <f t="shared" si="269"/>
        <v>25.591840000000005</v>
      </c>
      <c r="R425" s="151">
        <f t="shared" si="269"/>
        <v>13.81809</v>
      </c>
      <c r="S425" s="151">
        <f t="shared" si="269"/>
        <v>0</v>
      </c>
      <c r="T425" s="151">
        <f t="shared" si="269"/>
        <v>0</v>
      </c>
      <c r="U425" s="152">
        <f t="shared" si="267"/>
        <v>124.12374</v>
      </c>
      <c r="V425" s="152" t="s">
        <v>11</v>
      </c>
      <c r="W425" s="364">
        <f t="shared" ref="W425:AU425" si="274">W348+W362+W369+W376+W382+W388+W394+W400+W406+W412</f>
        <v>13818</v>
      </c>
      <c r="X425" s="151">
        <f t="shared" si="274"/>
        <v>5471.4294199999995</v>
      </c>
      <c r="Y425" s="151">
        <f t="shared" si="274"/>
        <v>0</v>
      </c>
      <c r="Z425" s="151">
        <f t="shared" si="274"/>
        <v>0</v>
      </c>
      <c r="AA425" s="151">
        <f t="shared" si="274"/>
        <v>5471.4294199999995</v>
      </c>
      <c r="AB425" s="151">
        <f t="shared" si="274"/>
        <v>5471.4294199999995</v>
      </c>
      <c r="AC425" s="151">
        <f t="shared" si="274"/>
        <v>0</v>
      </c>
      <c r="AD425" s="151">
        <f t="shared" si="274"/>
        <v>0</v>
      </c>
      <c r="AE425" s="151">
        <f t="shared" si="274"/>
        <v>0</v>
      </c>
      <c r="AF425" s="151">
        <f t="shared" si="274"/>
        <v>0</v>
      </c>
      <c r="AG425" s="151">
        <f t="shared" si="274"/>
        <v>5471.4299099999998</v>
      </c>
      <c r="AH425" s="151">
        <f t="shared" si="274"/>
        <v>0</v>
      </c>
      <c r="AI425" s="151">
        <f t="shared" si="274"/>
        <v>5471.4299099999998</v>
      </c>
      <c r="AJ425" s="151">
        <f t="shared" si="274"/>
        <v>0</v>
      </c>
      <c r="AK425" s="151">
        <f t="shared" si="274"/>
        <v>0</v>
      </c>
      <c r="AL425" s="151">
        <f t="shared" si="274"/>
        <v>0</v>
      </c>
      <c r="AM425" s="151">
        <f t="shared" si="274"/>
        <v>0</v>
      </c>
      <c r="AN425" s="151">
        <f t="shared" si="274"/>
        <v>0</v>
      </c>
      <c r="AO425" s="151">
        <f t="shared" si="274"/>
        <v>0</v>
      </c>
      <c r="AP425" s="151">
        <f t="shared" si="274"/>
        <v>0</v>
      </c>
      <c r="AQ425" s="151">
        <f t="shared" si="274"/>
        <v>0</v>
      </c>
      <c r="AR425" s="151">
        <f t="shared" si="274"/>
        <v>0</v>
      </c>
      <c r="AS425" s="151">
        <f t="shared" si="274"/>
        <v>0</v>
      </c>
      <c r="AT425" s="151">
        <f t="shared" si="274"/>
        <v>0</v>
      </c>
      <c r="AU425" s="151">
        <f t="shared" si="274"/>
        <v>0</v>
      </c>
      <c r="AV425" s="160"/>
    </row>
    <row r="426" spans="1:48" ht="15.75" customHeight="1">
      <c r="A426" s="459" t="s">
        <v>877</v>
      </c>
      <c r="B426" s="460"/>
      <c r="C426" s="460"/>
      <c r="D426" s="460"/>
      <c r="E426" s="460"/>
      <c r="F426" s="460"/>
      <c r="G426" s="460"/>
      <c r="H426" s="460"/>
      <c r="I426" s="460"/>
      <c r="J426" s="460"/>
      <c r="K426" s="460"/>
      <c r="L426" s="460"/>
      <c r="M426" s="460"/>
      <c r="N426" s="460"/>
      <c r="O426" s="460"/>
      <c r="P426" s="460"/>
      <c r="Q426" s="460"/>
      <c r="R426" s="460"/>
      <c r="S426" s="460"/>
      <c r="T426" s="460"/>
      <c r="U426" s="460"/>
      <c r="V426" s="460"/>
      <c r="W426" s="677"/>
      <c r="X426" s="677"/>
      <c r="Y426" s="677"/>
      <c r="Z426" s="677"/>
      <c r="AA426" s="677"/>
      <c r="AB426" s="677"/>
      <c r="AC426" s="677"/>
      <c r="AD426" s="677"/>
      <c r="AE426" s="677"/>
      <c r="AF426" s="677"/>
      <c r="AG426" s="677"/>
      <c r="AH426" s="677"/>
      <c r="AI426" s="677"/>
      <c r="AJ426" s="677"/>
      <c r="AK426" s="677"/>
      <c r="AL426" s="677"/>
      <c r="AM426" s="677"/>
      <c r="AN426" s="677"/>
      <c r="AO426" s="677"/>
      <c r="AP426" s="677"/>
      <c r="AQ426" s="677"/>
      <c r="AR426" s="677"/>
      <c r="AS426" s="677"/>
      <c r="AT426" s="677"/>
      <c r="AU426" s="677"/>
      <c r="AV426" s="678"/>
    </row>
    <row r="427" spans="1:48" ht="15.75" customHeight="1">
      <c r="A427" s="467" t="s">
        <v>184</v>
      </c>
      <c r="B427" s="468"/>
      <c r="C427" s="468"/>
      <c r="D427" s="468"/>
      <c r="E427" s="468"/>
      <c r="F427" s="468"/>
      <c r="G427" s="468"/>
      <c r="H427" s="468"/>
      <c r="I427" s="468"/>
      <c r="J427" s="468"/>
      <c r="K427" s="468"/>
      <c r="L427" s="468"/>
      <c r="M427" s="468"/>
      <c r="N427" s="468"/>
      <c r="O427" s="468"/>
      <c r="P427" s="468"/>
      <c r="Q427" s="468"/>
      <c r="R427" s="468"/>
      <c r="S427" s="468"/>
      <c r="T427" s="468"/>
      <c r="U427" s="468"/>
      <c r="V427" s="468"/>
      <c r="W427" s="675"/>
      <c r="X427" s="675"/>
      <c r="Y427" s="675"/>
      <c r="Z427" s="675"/>
      <c r="AA427" s="675"/>
      <c r="AB427" s="675"/>
      <c r="AC427" s="675"/>
      <c r="AD427" s="675"/>
      <c r="AE427" s="675"/>
      <c r="AF427" s="675"/>
      <c r="AG427" s="675"/>
      <c r="AH427" s="675"/>
      <c r="AI427" s="675"/>
      <c r="AJ427" s="675"/>
      <c r="AK427" s="675"/>
      <c r="AL427" s="675"/>
      <c r="AM427" s="675"/>
      <c r="AN427" s="675"/>
      <c r="AO427" s="675"/>
      <c r="AP427" s="675"/>
      <c r="AQ427" s="675"/>
      <c r="AR427" s="675"/>
      <c r="AS427" s="675"/>
      <c r="AT427" s="675"/>
      <c r="AU427" s="675"/>
      <c r="AV427" s="676"/>
    </row>
    <row r="428" spans="1:48" ht="19.5" customHeight="1">
      <c r="A428" s="525"/>
      <c r="B428" s="474" t="s">
        <v>256</v>
      </c>
      <c r="C428" s="475" t="s">
        <v>356</v>
      </c>
      <c r="D428" s="474" t="s">
        <v>275</v>
      </c>
      <c r="E428" s="474" t="s">
        <v>282</v>
      </c>
      <c r="F428" s="6" t="s">
        <v>18</v>
      </c>
      <c r="G428" s="6" t="s">
        <v>20</v>
      </c>
      <c r="H428" s="6" t="s">
        <v>297</v>
      </c>
      <c r="I428" s="6" t="s">
        <v>297</v>
      </c>
      <c r="J428" s="517">
        <v>2020</v>
      </c>
      <c r="K428" s="517">
        <v>2023</v>
      </c>
      <c r="L428" s="515">
        <v>7.6970000000000001</v>
      </c>
      <c r="M428" s="515">
        <f>R435+S435+T435</f>
        <v>0</v>
      </c>
      <c r="N428" s="5">
        <v>0</v>
      </c>
      <c r="O428" s="5">
        <v>0.98</v>
      </c>
      <c r="P428" s="5">
        <v>4.6224800000000004</v>
      </c>
      <c r="Q428" s="5">
        <v>0.42048000000000002</v>
      </c>
      <c r="R428" s="5">
        <v>0</v>
      </c>
      <c r="S428" s="5">
        <v>0</v>
      </c>
      <c r="T428" s="5">
        <v>0</v>
      </c>
      <c r="U428" s="5">
        <f t="shared" ref="U428:U435" si="275">SUM(N428:T428)</f>
        <v>6.0229600000000003</v>
      </c>
      <c r="V428" s="7" t="s">
        <v>3</v>
      </c>
      <c r="W428" s="93">
        <v>0</v>
      </c>
      <c r="X428" s="9">
        <f>SUM(X429:X430)</f>
        <v>6565.1635800000004</v>
      </c>
      <c r="Y428" s="9">
        <f t="shared" ref="Y428:AR428" si="276">SUM(Y429:Y430)</f>
        <v>0</v>
      </c>
      <c r="Z428" s="9">
        <f t="shared" si="276"/>
        <v>2271.3240000000001</v>
      </c>
      <c r="AA428" s="9">
        <f>AB428</f>
        <v>4293.8395799999998</v>
      </c>
      <c r="AB428" s="9">
        <f t="shared" si="276"/>
        <v>4293.8395799999998</v>
      </c>
      <c r="AC428" s="9">
        <f t="shared" si="276"/>
        <v>0</v>
      </c>
      <c r="AD428" s="9">
        <f t="shared" si="276"/>
        <v>0</v>
      </c>
      <c r="AE428" s="9">
        <f t="shared" si="276"/>
        <v>0</v>
      </c>
      <c r="AF428" s="9">
        <f t="shared" si="276"/>
        <v>0</v>
      </c>
      <c r="AG428" s="9">
        <f t="shared" si="276"/>
        <v>6589.8635800000002</v>
      </c>
      <c r="AH428" s="9">
        <f t="shared" si="276"/>
        <v>2296.0239999999999</v>
      </c>
      <c r="AI428" s="9">
        <f t="shared" si="276"/>
        <v>4293.8395799999998</v>
      </c>
      <c r="AJ428" s="9">
        <f t="shared" si="276"/>
        <v>0</v>
      </c>
      <c r="AK428" s="9">
        <f t="shared" si="276"/>
        <v>0</v>
      </c>
      <c r="AL428" s="9">
        <f t="shared" si="276"/>
        <v>0</v>
      </c>
      <c r="AM428" s="9">
        <f t="shared" si="276"/>
        <v>0</v>
      </c>
      <c r="AN428" s="9">
        <f t="shared" si="276"/>
        <v>0</v>
      </c>
      <c r="AO428" s="9">
        <f t="shared" si="276"/>
        <v>0</v>
      </c>
      <c r="AP428" s="9">
        <f t="shared" si="276"/>
        <v>0</v>
      </c>
      <c r="AQ428" s="9">
        <f t="shared" si="276"/>
        <v>0</v>
      </c>
      <c r="AR428" s="9">
        <f t="shared" si="276"/>
        <v>0</v>
      </c>
      <c r="AS428" s="9">
        <v>0</v>
      </c>
      <c r="AT428" s="9">
        <v>0</v>
      </c>
      <c r="AU428" s="5">
        <v>0</v>
      </c>
      <c r="AV428" s="8"/>
    </row>
    <row r="429" spans="1:48" s="275" customFormat="1" ht="24" customHeight="1">
      <c r="A429" s="526"/>
      <c r="B429" s="474"/>
      <c r="C429" s="475"/>
      <c r="D429" s="474"/>
      <c r="E429" s="474"/>
      <c r="F429" s="272"/>
      <c r="G429" s="272"/>
      <c r="H429" s="272"/>
      <c r="I429" s="272"/>
      <c r="J429" s="517"/>
      <c r="K429" s="517"/>
      <c r="L429" s="515"/>
      <c r="M429" s="515"/>
      <c r="N429" s="273"/>
      <c r="O429" s="273"/>
      <c r="P429" s="273"/>
      <c r="Q429" s="273"/>
      <c r="R429" s="273"/>
      <c r="S429" s="273"/>
      <c r="T429" s="273"/>
      <c r="U429" s="273"/>
      <c r="V429" s="279" t="s">
        <v>1028</v>
      </c>
      <c r="W429" s="274"/>
      <c r="X429" s="273"/>
      <c r="Y429" s="273"/>
      <c r="Z429" s="273"/>
      <c r="AA429" s="273"/>
      <c r="AB429" s="273"/>
      <c r="AC429" s="273"/>
      <c r="AD429" s="273"/>
      <c r="AE429" s="273"/>
      <c r="AF429" s="273"/>
      <c r="AG429" s="273">
        <f>AH429</f>
        <v>24.7</v>
      </c>
      <c r="AH429" s="273">
        <v>24.7</v>
      </c>
      <c r="AI429" s="273"/>
      <c r="AJ429" s="273"/>
      <c r="AK429" s="273"/>
      <c r="AL429" s="273"/>
      <c r="AM429" s="273"/>
      <c r="AN429" s="273"/>
      <c r="AO429" s="273"/>
      <c r="AP429" s="273"/>
      <c r="AQ429" s="273"/>
      <c r="AR429" s="273"/>
      <c r="AS429" s="273"/>
      <c r="AT429" s="273"/>
      <c r="AU429" s="273"/>
      <c r="AV429" s="347"/>
    </row>
    <row r="430" spans="1:48" s="275" customFormat="1" ht="24" customHeight="1">
      <c r="A430" s="526"/>
      <c r="B430" s="474"/>
      <c r="C430" s="475"/>
      <c r="D430" s="474"/>
      <c r="E430" s="474"/>
      <c r="F430" s="272"/>
      <c r="G430" s="272"/>
      <c r="H430" s="272"/>
      <c r="I430" s="272"/>
      <c r="J430" s="517"/>
      <c r="K430" s="517"/>
      <c r="L430" s="515"/>
      <c r="M430" s="515"/>
      <c r="N430" s="273"/>
      <c r="O430" s="273"/>
      <c r="P430" s="273"/>
      <c r="Q430" s="273"/>
      <c r="R430" s="273"/>
      <c r="S430" s="273"/>
      <c r="T430" s="273"/>
      <c r="U430" s="273"/>
      <c r="V430" s="279" t="s">
        <v>1039</v>
      </c>
      <c r="W430" s="274"/>
      <c r="X430" s="277">
        <f>Z430+AB430</f>
        <v>6565.1635800000004</v>
      </c>
      <c r="Y430" s="277"/>
      <c r="Z430" s="277">
        <v>2271.3240000000001</v>
      </c>
      <c r="AA430" s="277"/>
      <c r="AB430" s="277">
        <v>4293.8395799999998</v>
      </c>
      <c r="AC430" s="277"/>
      <c r="AD430" s="277"/>
      <c r="AE430" s="277"/>
      <c r="AF430" s="277"/>
      <c r="AG430" s="277">
        <f>AH430+AI430</f>
        <v>6565.1635800000004</v>
      </c>
      <c r="AH430" s="277">
        <v>2271.3240000000001</v>
      </c>
      <c r="AI430" s="277">
        <v>4293.8395799999998</v>
      </c>
      <c r="AJ430" s="277"/>
      <c r="AK430" s="277"/>
      <c r="AL430" s="277"/>
      <c r="AM430" s="277"/>
      <c r="AN430" s="277"/>
      <c r="AO430" s="277"/>
      <c r="AP430" s="277"/>
      <c r="AQ430" s="277"/>
      <c r="AR430" s="273"/>
      <c r="AS430" s="273"/>
      <c r="AT430" s="273"/>
      <c r="AU430" s="273"/>
      <c r="AV430" s="347"/>
    </row>
    <row r="431" spans="1:48" ht="19.5" customHeight="1">
      <c r="A431" s="526"/>
      <c r="B431" s="474"/>
      <c r="C431" s="475"/>
      <c r="D431" s="474"/>
      <c r="E431" s="474"/>
      <c r="F431" s="6" t="s">
        <v>19</v>
      </c>
      <c r="G431" s="6" t="s">
        <v>22</v>
      </c>
      <c r="H431" s="6" t="s">
        <v>297</v>
      </c>
      <c r="I431" s="6" t="s">
        <v>297</v>
      </c>
      <c r="J431" s="517"/>
      <c r="K431" s="517"/>
      <c r="L431" s="515"/>
      <c r="M431" s="515"/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f t="shared" si="275"/>
        <v>0</v>
      </c>
      <c r="V431" s="5" t="s">
        <v>8</v>
      </c>
      <c r="W431" s="93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8"/>
    </row>
    <row r="432" spans="1:48" ht="19.5" customHeight="1">
      <c r="A432" s="526"/>
      <c r="B432" s="474"/>
      <c r="C432" s="475"/>
      <c r="D432" s="474"/>
      <c r="E432" s="474"/>
      <c r="F432" s="476" t="s">
        <v>39</v>
      </c>
      <c r="G432" s="476" t="s">
        <v>21</v>
      </c>
      <c r="H432" s="476" t="s">
        <v>297</v>
      </c>
      <c r="I432" s="476" t="s">
        <v>297</v>
      </c>
      <c r="J432" s="517"/>
      <c r="K432" s="517"/>
      <c r="L432" s="515"/>
      <c r="M432" s="515"/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f t="shared" si="275"/>
        <v>0</v>
      </c>
      <c r="V432" s="187" t="s">
        <v>50</v>
      </c>
      <c r="W432" s="93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8"/>
    </row>
    <row r="433" spans="1:48" ht="19.5" customHeight="1">
      <c r="A433" s="526"/>
      <c r="B433" s="474"/>
      <c r="C433" s="475"/>
      <c r="D433" s="474"/>
      <c r="E433" s="474"/>
      <c r="F433" s="476"/>
      <c r="G433" s="476"/>
      <c r="H433" s="476"/>
      <c r="I433" s="476"/>
      <c r="J433" s="517"/>
      <c r="K433" s="517"/>
      <c r="L433" s="515"/>
      <c r="M433" s="515"/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f t="shared" si="275"/>
        <v>0</v>
      </c>
      <c r="V433" s="7" t="s">
        <v>51</v>
      </c>
      <c r="W433" s="93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8"/>
    </row>
    <row r="434" spans="1:48" ht="18" customHeight="1">
      <c r="A434" s="526"/>
      <c r="B434" s="474"/>
      <c r="C434" s="475"/>
      <c r="D434" s="474"/>
      <c r="E434" s="474"/>
      <c r="F434" s="476"/>
      <c r="G434" s="476"/>
      <c r="H434" s="476"/>
      <c r="I434" s="476"/>
      <c r="J434" s="517"/>
      <c r="K434" s="517"/>
      <c r="L434" s="515"/>
      <c r="M434" s="515"/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f t="shared" si="275"/>
        <v>0</v>
      </c>
      <c r="V434" s="7" t="s">
        <v>52</v>
      </c>
      <c r="W434" s="93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8"/>
    </row>
    <row r="435" spans="1:48" ht="17.25" customHeight="1">
      <c r="A435" s="527"/>
      <c r="B435" s="474"/>
      <c r="C435" s="475"/>
      <c r="D435" s="474"/>
      <c r="E435" s="474"/>
      <c r="F435" s="476"/>
      <c r="G435" s="476"/>
      <c r="H435" s="476"/>
      <c r="I435" s="476"/>
      <c r="J435" s="517"/>
      <c r="K435" s="517"/>
      <c r="L435" s="515"/>
      <c r="M435" s="515"/>
      <c r="N435" s="151">
        <f t="shared" ref="N435:T435" si="277">SUM(N428:N434)</f>
        <v>0</v>
      </c>
      <c r="O435" s="151">
        <f t="shared" si="277"/>
        <v>0.98</v>
      </c>
      <c r="P435" s="151">
        <f t="shared" si="277"/>
        <v>4.6224800000000004</v>
      </c>
      <c r="Q435" s="151">
        <f t="shared" si="277"/>
        <v>0.42048000000000002</v>
      </c>
      <c r="R435" s="151">
        <f t="shared" si="277"/>
        <v>0</v>
      </c>
      <c r="S435" s="151">
        <f t="shared" si="277"/>
        <v>0</v>
      </c>
      <c r="T435" s="151">
        <f t="shared" si="277"/>
        <v>0</v>
      </c>
      <c r="U435" s="152">
        <f t="shared" si="275"/>
        <v>6.0229600000000003</v>
      </c>
      <c r="V435" s="152" t="s">
        <v>11</v>
      </c>
      <c r="W435" s="364">
        <f t="shared" ref="W435" si="278">SUM(W428:W434)</f>
        <v>0</v>
      </c>
      <c r="X435" s="364">
        <f t="shared" ref="X435:AF435" si="279">X428</f>
        <v>6565.1635800000004</v>
      </c>
      <c r="Y435" s="364">
        <f t="shared" si="279"/>
        <v>0</v>
      </c>
      <c r="Z435" s="364">
        <f t="shared" si="279"/>
        <v>2271.3240000000001</v>
      </c>
      <c r="AA435" s="151">
        <f t="shared" si="279"/>
        <v>4293.8395799999998</v>
      </c>
      <c r="AB435" s="151">
        <f t="shared" si="279"/>
        <v>4293.8395799999998</v>
      </c>
      <c r="AC435" s="151">
        <f t="shared" si="279"/>
        <v>0</v>
      </c>
      <c r="AD435" s="151">
        <f t="shared" si="279"/>
        <v>0</v>
      </c>
      <c r="AE435" s="151">
        <f t="shared" si="279"/>
        <v>0</v>
      </c>
      <c r="AF435" s="151">
        <f t="shared" si="279"/>
        <v>0</v>
      </c>
      <c r="AG435" s="364">
        <f>AG428</f>
        <v>6589.8635800000002</v>
      </c>
      <c r="AH435" s="364">
        <f t="shared" ref="AH435:AI435" si="280">AH428</f>
        <v>2296.0239999999999</v>
      </c>
      <c r="AI435" s="364">
        <f t="shared" si="280"/>
        <v>4293.8395799999998</v>
      </c>
      <c r="AJ435" s="151">
        <f t="shared" ref="AJ435:AU435" si="281">SUM(AJ428:AJ434)</f>
        <v>0</v>
      </c>
      <c r="AK435" s="151">
        <f t="shared" si="281"/>
        <v>0</v>
      </c>
      <c r="AL435" s="364">
        <f t="shared" si="281"/>
        <v>0</v>
      </c>
      <c r="AM435" s="151">
        <f t="shared" si="281"/>
        <v>0</v>
      </c>
      <c r="AN435" s="151">
        <f t="shared" si="281"/>
        <v>0</v>
      </c>
      <c r="AO435" s="151">
        <f t="shared" si="281"/>
        <v>0</v>
      </c>
      <c r="AP435" s="151">
        <f t="shared" si="281"/>
        <v>0</v>
      </c>
      <c r="AQ435" s="151">
        <f t="shared" si="281"/>
        <v>0</v>
      </c>
      <c r="AR435" s="151">
        <f t="shared" si="281"/>
        <v>0</v>
      </c>
      <c r="AS435" s="151">
        <f t="shared" si="281"/>
        <v>0</v>
      </c>
      <c r="AT435" s="151">
        <f t="shared" si="281"/>
        <v>0</v>
      </c>
      <c r="AU435" s="151">
        <f t="shared" si="281"/>
        <v>0</v>
      </c>
      <c r="AV435" s="160"/>
    </row>
    <row r="436" spans="1:48" ht="15.75" customHeight="1">
      <c r="A436" s="547" t="s">
        <v>185</v>
      </c>
      <c r="B436" s="547"/>
      <c r="C436" s="547"/>
      <c r="D436" s="547"/>
      <c r="E436" s="547"/>
      <c r="F436" s="547"/>
      <c r="G436" s="547"/>
      <c r="H436" s="547"/>
      <c r="I436" s="547"/>
      <c r="J436" s="547"/>
      <c r="K436" s="547"/>
      <c r="L436" s="547"/>
      <c r="M436" s="547"/>
      <c r="N436" s="547"/>
      <c r="O436" s="547"/>
      <c r="P436" s="547"/>
      <c r="Q436" s="547"/>
      <c r="R436" s="547"/>
      <c r="S436" s="547"/>
      <c r="T436" s="547"/>
      <c r="U436" s="547"/>
      <c r="V436" s="547"/>
      <c r="W436" s="365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</row>
    <row r="437" spans="1:48" ht="29.25" customHeight="1">
      <c r="A437" s="548" t="s">
        <v>65</v>
      </c>
      <c r="B437" s="548"/>
      <c r="C437" s="548"/>
      <c r="D437" s="548"/>
      <c r="E437" s="548"/>
      <c r="F437" s="548"/>
      <c r="G437" s="548"/>
      <c r="H437" s="548"/>
      <c r="I437" s="548"/>
      <c r="J437" s="548"/>
      <c r="K437" s="548"/>
      <c r="L437" s="548"/>
      <c r="M437" s="548"/>
      <c r="N437" s="548"/>
      <c r="O437" s="548"/>
      <c r="P437" s="548"/>
      <c r="Q437" s="548"/>
      <c r="R437" s="548"/>
      <c r="S437" s="548"/>
      <c r="T437" s="548"/>
      <c r="U437" s="548"/>
      <c r="V437" s="548"/>
      <c r="W437" s="365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</row>
    <row r="438" spans="1:48" ht="15.75" customHeight="1">
      <c r="A438" s="547" t="s">
        <v>186</v>
      </c>
      <c r="B438" s="547"/>
      <c r="C438" s="547"/>
      <c r="D438" s="547"/>
      <c r="E438" s="547"/>
      <c r="F438" s="547"/>
      <c r="G438" s="547"/>
      <c r="H438" s="547"/>
      <c r="I438" s="547"/>
      <c r="J438" s="547"/>
      <c r="K438" s="547"/>
      <c r="L438" s="547"/>
      <c r="M438" s="547"/>
      <c r="N438" s="547"/>
      <c r="O438" s="547"/>
      <c r="P438" s="547"/>
      <c r="Q438" s="547"/>
      <c r="R438" s="547"/>
      <c r="S438" s="547"/>
      <c r="T438" s="547"/>
      <c r="U438" s="547"/>
      <c r="V438" s="547"/>
      <c r="W438" s="365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</row>
    <row r="439" spans="1:48" ht="29.25" customHeight="1">
      <c r="A439" s="548" t="s">
        <v>65</v>
      </c>
      <c r="B439" s="548"/>
      <c r="C439" s="548"/>
      <c r="D439" s="548"/>
      <c r="E439" s="548"/>
      <c r="F439" s="548"/>
      <c r="G439" s="548"/>
      <c r="H439" s="548"/>
      <c r="I439" s="548"/>
      <c r="J439" s="548"/>
      <c r="K439" s="548"/>
      <c r="L439" s="548"/>
      <c r="M439" s="548"/>
      <c r="N439" s="548"/>
      <c r="O439" s="548"/>
      <c r="P439" s="548"/>
      <c r="Q439" s="548"/>
      <c r="R439" s="548"/>
      <c r="S439" s="548"/>
      <c r="T439" s="548"/>
      <c r="U439" s="548"/>
      <c r="V439" s="548"/>
      <c r="W439" s="365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</row>
    <row r="440" spans="1:48" ht="15.75" customHeight="1">
      <c r="A440" s="547" t="s">
        <v>187</v>
      </c>
      <c r="B440" s="547"/>
      <c r="C440" s="547"/>
      <c r="D440" s="547"/>
      <c r="E440" s="547"/>
      <c r="F440" s="547"/>
      <c r="G440" s="547"/>
      <c r="H440" s="547"/>
      <c r="I440" s="547"/>
      <c r="J440" s="547"/>
      <c r="K440" s="547"/>
      <c r="L440" s="547"/>
      <c r="M440" s="547"/>
      <c r="N440" s="547"/>
      <c r="O440" s="547"/>
      <c r="P440" s="547"/>
      <c r="Q440" s="547"/>
      <c r="R440" s="547"/>
      <c r="S440" s="547"/>
      <c r="T440" s="547"/>
      <c r="U440" s="547"/>
      <c r="V440" s="547"/>
      <c r="W440" s="365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</row>
    <row r="441" spans="1:48" ht="29.25" customHeight="1">
      <c r="A441" s="548" t="s">
        <v>65</v>
      </c>
      <c r="B441" s="548"/>
      <c r="C441" s="548"/>
      <c r="D441" s="548"/>
      <c r="E441" s="548"/>
      <c r="F441" s="548"/>
      <c r="G441" s="548"/>
      <c r="H441" s="548"/>
      <c r="I441" s="548"/>
      <c r="J441" s="548"/>
      <c r="K441" s="548"/>
      <c r="L441" s="548"/>
      <c r="M441" s="548"/>
      <c r="N441" s="548"/>
      <c r="O441" s="548"/>
      <c r="P441" s="548"/>
      <c r="Q441" s="548"/>
      <c r="R441" s="548"/>
      <c r="S441" s="548"/>
      <c r="T441" s="548"/>
      <c r="U441" s="548"/>
      <c r="V441" s="548"/>
      <c r="W441" s="365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</row>
    <row r="442" spans="1:48" ht="19.5" customHeight="1">
      <c r="A442" s="549" t="s">
        <v>47</v>
      </c>
      <c r="B442" s="549"/>
      <c r="C442" s="549"/>
      <c r="D442" s="549"/>
      <c r="E442" s="549"/>
      <c r="F442" s="549"/>
      <c r="G442" s="549"/>
      <c r="H442" s="549"/>
      <c r="I442" s="549"/>
      <c r="J442" s="549"/>
      <c r="K442" s="549"/>
      <c r="L442" s="549"/>
      <c r="M442" s="549"/>
      <c r="N442" s="4"/>
      <c r="O442" s="4"/>
      <c r="P442" s="4"/>
      <c r="Q442" s="4"/>
      <c r="R442" s="4"/>
      <c r="S442" s="4"/>
      <c r="T442" s="4"/>
      <c r="U442" s="5"/>
      <c r="V442" s="5"/>
      <c r="W442" s="191"/>
      <c r="X442" s="4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</row>
    <row r="443" spans="1:48" ht="17.25" customHeight="1">
      <c r="A443" s="542"/>
      <c r="B443" s="543"/>
      <c r="C443" s="543"/>
      <c r="D443" s="543"/>
      <c r="E443" s="543"/>
      <c r="F443" s="11"/>
      <c r="G443" s="11"/>
      <c r="H443" s="11"/>
      <c r="I443" s="11"/>
      <c r="J443" s="11"/>
      <c r="K443" s="11"/>
      <c r="L443" s="20"/>
      <c r="M443" s="20"/>
      <c r="N443" s="9">
        <f>N428</f>
        <v>0</v>
      </c>
      <c r="O443" s="9">
        <f t="shared" ref="O443:T443" si="282">O428</f>
        <v>0.98</v>
      </c>
      <c r="P443" s="9">
        <f t="shared" si="282"/>
        <v>4.6224800000000004</v>
      </c>
      <c r="Q443" s="9">
        <f t="shared" si="282"/>
        <v>0.42048000000000002</v>
      </c>
      <c r="R443" s="9">
        <f t="shared" si="282"/>
        <v>0</v>
      </c>
      <c r="S443" s="9">
        <f t="shared" si="282"/>
        <v>0</v>
      </c>
      <c r="T443" s="9">
        <f t="shared" si="282"/>
        <v>0</v>
      </c>
      <c r="U443" s="9">
        <f t="shared" ref="U443:U448" si="283">SUM(N443:T443)</f>
        <v>6.0229600000000003</v>
      </c>
      <c r="V443" s="16" t="s">
        <v>3</v>
      </c>
      <c r="W443" s="93">
        <f t="shared" ref="W443:X443" si="284">W428</f>
        <v>0</v>
      </c>
      <c r="X443" s="9">
        <f t="shared" si="284"/>
        <v>6565.1635800000004</v>
      </c>
      <c r="Y443" s="9">
        <f t="shared" ref="Y443:AU443" si="285">Y428</f>
        <v>0</v>
      </c>
      <c r="Z443" s="9">
        <f t="shared" si="285"/>
        <v>2271.3240000000001</v>
      </c>
      <c r="AA443" s="9">
        <f t="shared" si="285"/>
        <v>4293.8395799999998</v>
      </c>
      <c r="AB443" s="9">
        <f t="shared" si="285"/>
        <v>4293.8395799999998</v>
      </c>
      <c r="AC443" s="9">
        <f t="shared" si="285"/>
        <v>0</v>
      </c>
      <c r="AD443" s="9">
        <f t="shared" si="285"/>
        <v>0</v>
      </c>
      <c r="AE443" s="9">
        <f t="shared" si="285"/>
        <v>0</v>
      </c>
      <c r="AF443" s="9">
        <f t="shared" si="285"/>
        <v>0</v>
      </c>
      <c r="AG443" s="9">
        <f t="shared" si="285"/>
        <v>6589.8635800000002</v>
      </c>
      <c r="AH443" s="9">
        <f t="shared" si="285"/>
        <v>2296.0239999999999</v>
      </c>
      <c r="AI443" s="9">
        <f t="shared" si="285"/>
        <v>4293.8395799999998</v>
      </c>
      <c r="AJ443" s="9">
        <f t="shared" si="285"/>
        <v>0</v>
      </c>
      <c r="AK443" s="9">
        <f t="shared" si="285"/>
        <v>0</v>
      </c>
      <c r="AL443" s="9">
        <f t="shared" si="285"/>
        <v>0</v>
      </c>
      <c r="AM443" s="9">
        <f t="shared" si="285"/>
        <v>0</v>
      </c>
      <c r="AN443" s="9">
        <f t="shared" si="285"/>
        <v>0</v>
      </c>
      <c r="AO443" s="9">
        <f t="shared" si="285"/>
        <v>0</v>
      </c>
      <c r="AP443" s="9">
        <f t="shared" si="285"/>
        <v>0</v>
      </c>
      <c r="AQ443" s="9">
        <f t="shared" si="285"/>
        <v>0</v>
      </c>
      <c r="AR443" s="9">
        <f t="shared" si="285"/>
        <v>0</v>
      </c>
      <c r="AS443" s="9">
        <f t="shared" si="285"/>
        <v>0</v>
      </c>
      <c r="AT443" s="9">
        <f t="shared" si="285"/>
        <v>0</v>
      </c>
      <c r="AU443" s="9">
        <f t="shared" si="285"/>
        <v>0</v>
      </c>
      <c r="AV443" s="8"/>
    </row>
    <row r="444" spans="1:48" ht="17.25" customHeight="1">
      <c r="A444" s="542"/>
      <c r="B444" s="543"/>
      <c r="C444" s="543"/>
      <c r="D444" s="543"/>
      <c r="E444" s="543"/>
      <c r="F444" s="11"/>
      <c r="G444" s="11"/>
      <c r="H444" s="11"/>
      <c r="I444" s="11"/>
      <c r="J444" s="11"/>
      <c r="K444" s="11"/>
      <c r="L444" s="20"/>
      <c r="M444" s="20"/>
      <c r="N444" s="9">
        <f t="shared" ref="N444:T448" si="286">N431</f>
        <v>0</v>
      </c>
      <c r="O444" s="9">
        <f t="shared" si="286"/>
        <v>0</v>
      </c>
      <c r="P444" s="9">
        <f t="shared" si="286"/>
        <v>0</v>
      </c>
      <c r="Q444" s="9">
        <f t="shared" si="286"/>
        <v>0</v>
      </c>
      <c r="R444" s="9">
        <f t="shared" si="286"/>
        <v>0</v>
      </c>
      <c r="S444" s="9">
        <f t="shared" si="286"/>
        <v>0</v>
      </c>
      <c r="T444" s="9">
        <f t="shared" si="286"/>
        <v>0</v>
      </c>
      <c r="U444" s="9">
        <f t="shared" si="283"/>
        <v>0</v>
      </c>
      <c r="V444" s="16" t="s">
        <v>8</v>
      </c>
      <c r="W444" s="93">
        <f t="shared" ref="W444:X444" si="287">W431</f>
        <v>0</v>
      </c>
      <c r="X444" s="9">
        <f t="shared" si="287"/>
        <v>0</v>
      </c>
      <c r="Y444" s="9">
        <f t="shared" ref="Y444:AU444" si="288">Y431</f>
        <v>0</v>
      </c>
      <c r="Z444" s="9">
        <f t="shared" si="288"/>
        <v>0</v>
      </c>
      <c r="AA444" s="9">
        <f t="shared" si="288"/>
        <v>0</v>
      </c>
      <c r="AB444" s="9">
        <f t="shared" si="288"/>
        <v>0</v>
      </c>
      <c r="AC444" s="9">
        <f t="shared" si="288"/>
        <v>0</v>
      </c>
      <c r="AD444" s="9">
        <f t="shared" si="288"/>
        <v>0</v>
      </c>
      <c r="AE444" s="9">
        <f t="shared" si="288"/>
        <v>0</v>
      </c>
      <c r="AF444" s="9">
        <f t="shared" si="288"/>
        <v>0</v>
      </c>
      <c r="AG444" s="9">
        <f t="shared" si="288"/>
        <v>0</v>
      </c>
      <c r="AH444" s="9">
        <f t="shared" si="288"/>
        <v>0</v>
      </c>
      <c r="AI444" s="9">
        <f t="shared" si="288"/>
        <v>0</v>
      </c>
      <c r="AJ444" s="9">
        <f t="shared" si="288"/>
        <v>0</v>
      </c>
      <c r="AK444" s="9">
        <f t="shared" si="288"/>
        <v>0</v>
      </c>
      <c r="AL444" s="9">
        <f t="shared" si="288"/>
        <v>0</v>
      </c>
      <c r="AM444" s="9">
        <f t="shared" si="288"/>
        <v>0</v>
      </c>
      <c r="AN444" s="9">
        <f t="shared" si="288"/>
        <v>0</v>
      </c>
      <c r="AO444" s="9">
        <f t="shared" si="288"/>
        <v>0</v>
      </c>
      <c r="AP444" s="9">
        <f t="shared" si="288"/>
        <v>0</v>
      </c>
      <c r="AQ444" s="9">
        <f t="shared" si="288"/>
        <v>0</v>
      </c>
      <c r="AR444" s="9">
        <f t="shared" si="288"/>
        <v>0</v>
      </c>
      <c r="AS444" s="9">
        <f t="shared" si="288"/>
        <v>0</v>
      </c>
      <c r="AT444" s="9">
        <f t="shared" si="288"/>
        <v>0</v>
      </c>
      <c r="AU444" s="9">
        <f t="shared" si="288"/>
        <v>0</v>
      </c>
      <c r="AV444" s="8"/>
    </row>
    <row r="445" spans="1:48" ht="17.25" customHeight="1">
      <c r="A445" s="542"/>
      <c r="B445" s="543"/>
      <c r="C445" s="543"/>
      <c r="D445" s="543"/>
      <c r="E445" s="543"/>
      <c r="F445" s="11"/>
      <c r="G445" s="11"/>
      <c r="H445" s="11"/>
      <c r="I445" s="11"/>
      <c r="J445" s="11"/>
      <c r="K445" s="11"/>
      <c r="L445" s="20"/>
      <c r="M445" s="20"/>
      <c r="N445" s="9">
        <f t="shared" si="286"/>
        <v>0</v>
      </c>
      <c r="O445" s="9">
        <f t="shared" si="286"/>
        <v>0</v>
      </c>
      <c r="P445" s="9">
        <f t="shared" si="286"/>
        <v>0</v>
      </c>
      <c r="Q445" s="9">
        <f t="shared" si="286"/>
        <v>0</v>
      </c>
      <c r="R445" s="9">
        <f t="shared" si="286"/>
        <v>0</v>
      </c>
      <c r="S445" s="9">
        <f t="shared" si="286"/>
        <v>0</v>
      </c>
      <c r="T445" s="9">
        <f t="shared" si="286"/>
        <v>0</v>
      </c>
      <c r="U445" s="9">
        <f t="shared" si="283"/>
        <v>0</v>
      </c>
      <c r="V445" s="408" t="s">
        <v>50</v>
      </c>
      <c r="W445" s="93">
        <f t="shared" ref="W445:X445" si="289">W432</f>
        <v>0</v>
      </c>
      <c r="X445" s="9">
        <f t="shared" si="289"/>
        <v>0</v>
      </c>
      <c r="Y445" s="9">
        <f t="shared" ref="Y445:AU445" si="290">Y432</f>
        <v>0</v>
      </c>
      <c r="Z445" s="9">
        <f t="shared" si="290"/>
        <v>0</v>
      </c>
      <c r="AA445" s="9">
        <f t="shared" si="290"/>
        <v>0</v>
      </c>
      <c r="AB445" s="9">
        <f t="shared" si="290"/>
        <v>0</v>
      </c>
      <c r="AC445" s="9">
        <f t="shared" si="290"/>
        <v>0</v>
      </c>
      <c r="AD445" s="9">
        <f t="shared" si="290"/>
        <v>0</v>
      </c>
      <c r="AE445" s="9">
        <f t="shared" si="290"/>
        <v>0</v>
      </c>
      <c r="AF445" s="9">
        <f t="shared" si="290"/>
        <v>0</v>
      </c>
      <c r="AG445" s="9">
        <f t="shared" si="290"/>
        <v>0</v>
      </c>
      <c r="AH445" s="9">
        <f t="shared" si="290"/>
        <v>0</v>
      </c>
      <c r="AI445" s="9">
        <f t="shared" si="290"/>
        <v>0</v>
      </c>
      <c r="AJ445" s="9">
        <f t="shared" si="290"/>
        <v>0</v>
      </c>
      <c r="AK445" s="9">
        <f t="shared" si="290"/>
        <v>0</v>
      </c>
      <c r="AL445" s="9">
        <f t="shared" si="290"/>
        <v>0</v>
      </c>
      <c r="AM445" s="9">
        <f t="shared" si="290"/>
        <v>0</v>
      </c>
      <c r="AN445" s="9">
        <f t="shared" si="290"/>
        <v>0</v>
      </c>
      <c r="AO445" s="9">
        <f t="shared" si="290"/>
        <v>0</v>
      </c>
      <c r="AP445" s="9">
        <f t="shared" si="290"/>
        <v>0</v>
      </c>
      <c r="AQ445" s="9">
        <f t="shared" si="290"/>
        <v>0</v>
      </c>
      <c r="AR445" s="9">
        <f t="shared" si="290"/>
        <v>0</v>
      </c>
      <c r="AS445" s="9">
        <f t="shared" si="290"/>
        <v>0</v>
      </c>
      <c r="AT445" s="9">
        <f t="shared" si="290"/>
        <v>0</v>
      </c>
      <c r="AU445" s="9">
        <f t="shared" si="290"/>
        <v>0</v>
      </c>
      <c r="AV445" s="8"/>
    </row>
    <row r="446" spans="1:48" ht="17.25" customHeight="1">
      <c r="A446" s="542"/>
      <c r="B446" s="543"/>
      <c r="C446" s="543"/>
      <c r="D446" s="543"/>
      <c r="E446" s="543"/>
      <c r="F446" s="11"/>
      <c r="G446" s="11"/>
      <c r="H446" s="11"/>
      <c r="I446" s="11"/>
      <c r="J446" s="11"/>
      <c r="K446" s="11"/>
      <c r="L446" s="20"/>
      <c r="M446" s="20"/>
      <c r="N446" s="9">
        <f t="shared" si="286"/>
        <v>0</v>
      </c>
      <c r="O446" s="9">
        <f t="shared" si="286"/>
        <v>0</v>
      </c>
      <c r="P446" s="9">
        <f t="shared" si="286"/>
        <v>0</v>
      </c>
      <c r="Q446" s="9">
        <f t="shared" si="286"/>
        <v>0</v>
      </c>
      <c r="R446" s="9">
        <f t="shared" si="286"/>
        <v>0</v>
      </c>
      <c r="S446" s="9">
        <f t="shared" si="286"/>
        <v>0</v>
      </c>
      <c r="T446" s="9">
        <f t="shared" si="286"/>
        <v>0</v>
      </c>
      <c r="U446" s="9">
        <f t="shared" si="283"/>
        <v>0</v>
      </c>
      <c r="V446" s="13" t="s">
        <v>51</v>
      </c>
      <c r="W446" s="93">
        <f t="shared" ref="W446:X446" si="291">W433</f>
        <v>0</v>
      </c>
      <c r="X446" s="9">
        <f t="shared" si="291"/>
        <v>0</v>
      </c>
      <c r="Y446" s="9">
        <f t="shared" ref="Y446:AU446" si="292">Y433</f>
        <v>0</v>
      </c>
      <c r="Z446" s="9">
        <f t="shared" si="292"/>
        <v>0</v>
      </c>
      <c r="AA446" s="9">
        <f t="shared" si="292"/>
        <v>0</v>
      </c>
      <c r="AB446" s="9">
        <f t="shared" si="292"/>
        <v>0</v>
      </c>
      <c r="AC446" s="9">
        <f t="shared" si="292"/>
        <v>0</v>
      </c>
      <c r="AD446" s="9">
        <f t="shared" si="292"/>
        <v>0</v>
      </c>
      <c r="AE446" s="9">
        <f t="shared" si="292"/>
        <v>0</v>
      </c>
      <c r="AF446" s="9">
        <f t="shared" si="292"/>
        <v>0</v>
      </c>
      <c r="AG446" s="9">
        <f t="shared" si="292"/>
        <v>0</v>
      </c>
      <c r="AH446" s="9">
        <f t="shared" si="292"/>
        <v>0</v>
      </c>
      <c r="AI446" s="9">
        <f t="shared" si="292"/>
        <v>0</v>
      </c>
      <c r="AJ446" s="9">
        <f t="shared" si="292"/>
        <v>0</v>
      </c>
      <c r="AK446" s="9">
        <f t="shared" si="292"/>
        <v>0</v>
      </c>
      <c r="AL446" s="9">
        <f t="shared" si="292"/>
        <v>0</v>
      </c>
      <c r="AM446" s="9">
        <f t="shared" si="292"/>
        <v>0</v>
      </c>
      <c r="AN446" s="9">
        <f t="shared" si="292"/>
        <v>0</v>
      </c>
      <c r="AO446" s="9">
        <f t="shared" si="292"/>
        <v>0</v>
      </c>
      <c r="AP446" s="9">
        <f t="shared" si="292"/>
        <v>0</v>
      </c>
      <c r="AQ446" s="9">
        <f t="shared" si="292"/>
        <v>0</v>
      </c>
      <c r="AR446" s="9">
        <f t="shared" si="292"/>
        <v>0</v>
      </c>
      <c r="AS446" s="9">
        <f t="shared" si="292"/>
        <v>0</v>
      </c>
      <c r="AT446" s="9">
        <f t="shared" si="292"/>
        <v>0</v>
      </c>
      <c r="AU446" s="9">
        <f t="shared" si="292"/>
        <v>0</v>
      </c>
      <c r="AV446" s="8"/>
    </row>
    <row r="447" spans="1:48" ht="17.25" customHeight="1">
      <c r="A447" s="18"/>
      <c r="B447" s="19"/>
      <c r="C447" s="19"/>
      <c r="D447" s="19"/>
      <c r="E447" s="19"/>
      <c r="F447" s="11"/>
      <c r="G447" s="11"/>
      <c r="H447" s="11"/>
      <c r="I447" s="11"/>
      <c r="J447" s="11"/>
      <c r="K447" s="11"/>
      <c r="L447" s="20"/>
      <c r="M447" s="20"/>
      <c r="N447" s="9">
        <f t="shared" si="286"/>
        <v>0</v>
      </c>
      <c r="O447" s="9">
        <f t="shared" si="286"/>
        <v>0</v>
      </c>
      <c r="P447" s="9">
        <f t="shared" si="286"/>
        <v>0</v>
      </c>
      <c r="Q447" s="9">
        <f t="shared" si="286"/>
        <v>0</v>
      </c>
      <c r="R447" s="9">
        <f t="shared" si="286"/>
        <v>0</v>
      </c>
      <c r="S447" s="9">
        <f t="shared" si="286"/>
        <v>0</v>
      </c>
      <c r="T447" s="9">
        <f t="shared" si="286"/>
        <v>0</v>
      </c>
      <c r="U447" s="9">
        <f t="shared" si="283"/>
        <v>0</v>
      </c>
      <c r="V447" s="13" t="s">
        <v>52</v>
      </c>
      <c r="W447" s="93">
        <f t="shared" ref="W447:X447" si="293">W434</f>
        <v>0</v>
      </c>
      <c r="X447" s="9">
        <f t="shared" si="293"/>
        <v>0</v>
      </c>
      <c r="Y447" s="9">
        <f t="shared" ref="Y447:AU447" si="294">Y434</f>
        <v>0</v>
      </c>
      <c r="Z447" s="9">
        <f t="shared" si="294"/>
        <v>0</v>
      </c>
      <c r="AA447" s="9">
        <f t="shared" si="294"/>
        <v>0</v>
      </c>
      <c r="AB447" s="9">
        <f t="shared" si="294"/>
        <v>0</v>
      </c>
      <c r="AC447" s="9">
        <f t="shared" si="294"/>
        <v>0</v>
      </c>
      <c r="AD447" s="9">
        <f t="shared" si="294"/>
        <v>0</v>
      </c>
      <c r="AE447" s="9">
        <f t="shared" si="294"/>
        <v>0</v>
      </c>
      <c r="AF447" s="9">
        <f t="shared" si="294"/>
        <v>0</v>
      </c>
      <c r="AG447" s="9">
        <f t="shared" si="294"/>
        <v>0</v>
      </c>
      <c r="AH447" s="9">
        <f t="shared" si="294"/>
        <v>0</v>
      </c>
      <c r="AI447" s="9">
        <f t="shared" si="294"/>
        <v>0</v>
      </c>
      <c r="AJ447" s="9">
        <f t="shared" si="294"/>
        <v>0</v>
      </c>
      <c r="AK447" s="9">
        <f t="shared" si="294"/>
        <v>0</v>
      </c>
      <c r="AL447" s="9">
        <f t="shared" si="294"/>
        <v>0</v>
      </c>
      <c r="AM447" s="9">
        <f t="shared" si="294"/>
        <v>0</v>
      </c>
      <c r="AN447" s="9">
        <f t="shared" si="294"/>
        <v>0</v>
      </c>
      <c r="AO447" s="9">
        <f t="shared" si="294"/>
        <v>0</v>
      </c>
      <c r="AP447" s="9">
        <f t="shared" si="294"/>
        <v>0</v>
      </c>
      <c r="AQ447" s="9">
        <f t="shared" si="294"/>
        <v>0</v>
      </c>
      <c r="AR447" s="9">
        <f t="shared" si="294"/>
        <v>0</v>
      </c>
      <c r="AS447" s="9">
        <f t="shared" si="294"/>
        <v>0</v>
      </c>
      <c r="AT447" s="9">
        <f t="shared" si="294"/>
        <v>0</v>
      </c>
      <c r="AU447" s="9">
        <f t="shared" si="294"/>
        <v>0</v>
      </c>
      <c r="AV447" s="8"/>
    </row>
    <row r="448" spans="1:48" ht="17.25" customHeight="1">
      <c r="A448" s="542"/>
      <c r="B448" s="543"/>
      <c r="C448" s="543"/>
      <c r="D448" s="543"/>
      <c r="E448" s="543"/>
      <c r="F448" s="11"/>
      <c r="G448" s="11"/>
      <c r="H448" s="11"/>
      <c r="I448" s="11"/>
      <c r="J448" s="11"/>
      <c r="K448" s="11"/>
      <c r="L448" s="9">
        <f>L428</f>
        <v>7.6970000000000001</v>
      </c>
      <c r="M448" s="9">
        <f>M428</f>
        <v>0</v>
      </c>
      <c r="N448" s="151">
        <f t="shared" si="286"/>
        <v>0</v>
      </c>
      <c r="O448" s="151">
        <f t="shared" si="286"/>
        <v>0.98</v>
      </c>
      <c r="P448" s="151">
        <f t="shared" si="286"/>
        <v>4.6224800000000004</v>
      </c>
      <c r="Q448" s="151">
        <f t="shared" si="286"/>
        <v>0.42048000000000002</v>
      </c>
      <c r="R448" s="151">
        <f t="shared" si="286"/>
        <v>0</v>
      </c>
      <c r="S448" s="151">
        <f t="shared" si="286"/>
        <v>0</v>
      </c>
      <c r="T448" s="151">
        <f t="shared" si="286"/>
        <v>0</v>
      </c>
      <c r="U448" s="152">
        <f t="shared" si="283"/>
        <v>6.0229600000000003</v>
      </c>
      <c r="V448" s="152" t="s">
        <v>11</v>
      </c>
      <c r="W448" s="364">
        <f t="shared" ref="W448:X448" si="295">W435</f>
        <v>0</v>
      </c>
      <c r="X448" s="151">
        <f t="shared" si="295"/>
        <v>6565.1635800000004</v>
      </c>
      <c r="Y448" s="151">
        <f t="shared" ref="Y448:AU448" si="296">Y435</f>
        <v>0</v>
      </c>
      <c r="Z448" s="151">
        <f t="shared" si="296"/>
        <v>2271.3240000000001</v>
      </c>
      <c r="AA448" s="151">
        <f t="shared" si="296"/>
        <v>4293.8395799999998</v>
      </c>
      <c r="AB448" s="151">
        <f t="shared" si="296"/>
        <v>4293.8395799999998</v>
      </c>
      <c r="AC448" s="151">
        <f t="shared" si="296"/>
        <v>0</v>
      </c>
      <c r="AD448" s="151">
        <f t="shared" si="296"/>
        <v>0</v>
      </c>
      <c r="AE448" s="151">
        <f t="shared" si="296"/>
        <v>0</v>
      </c>
      <c r="AF448" s="151">
        <f t="shared" si="296"/>
        <v>0</v>
      </c>
      <c r="AG448" s="151">
        <f t="shared" si="296"/>
        <v>6589.8635800000002</v>
      </c>
      <c r="AH448" s="151">
        <f t="shared" si="296"/>
        <v>2296.0239999999999</v>
      </c>
      <c r="AI448" s="151">
        <f t="shared" si="296"/>
        <v>4293.8395799999998</v>
      </c>
      <c r="AJ448" s="151">
        <f t="shared" si="296"/>
        <v>0</v>
      </c>
      <c r="AK448" s="151">
        <f t="shared" si="296"/>
        <v>0</v>
      </c>
      <c r="AL448" s="151">
        <f t="shared" si="296"/>
        <v>0</v>
      </c>
      <c r="AM448" s="151">
        <f t="shared" si="296"/>
        <v>0</v>
      </c>
      <c r="AN448" s="151">
        <f t="shared" si="296"/>
        <v>0</v>
      </c>
      <c r="AO448" s="151">
        <f t="shared" si="296"/>
        <v>0</v>
      </c>
      <c r="AP448" s="151">
        <f t="shared" si="296"/>
        <v>0</v>
      </c>
      <c r="AQ448" s="151">
        <f t="shared" si="296"/>
        <v>0</v>
      </c>
      <c r="AR448" s="151">
        <f t="shared" si="296"/>
        <v>0</v>
      </c>
      <c r="AS448" s="151">
        <f t="shared" si="296"/>
        <v>0</v>
      </c>
      <c r="AT448" s="151">
        <f t="shared" si="296"/>
        <v>0</v>
      </c>
      <c r="AU448" s="151">
        <f t="shared" si="296"/>
        <v>0</v>
      </c>
      <c r="AV448" s="160"/>
    </row>
    <row r="449" spans="1:48" ht="15.75" customHeight="1">
      <c r="A449" s="459" t="s">
        <v>35</v>
      </c>
      <c r="B449" s="460"/>
      <c r="C449" s="460"/>
      <c r="D449" s="460"/>
      <c r="E449" s="460"/>
      <c r="F449" s="460"/>
      <c r="G449" s="460"/>
      <c r="H449" s="460"/>
      <c r="I449" s="460"/>
      <c r="J449" s="460"/>
      <c r="K449" s="460"/>
      <c r="L449" s="460"/>
      <c r="M449" s="460"/>
      <c r="N449" s="460"/>
      <c r="O449" s="460"/>
      <c r="P449" s="460"/>
      <c r="Q449" s="460"/>
      <c r="R449" s="460"/>
      <c r="S449" s="460"/>
      <c r="T449" s="460"/>
      <c r="U449" s="460"/>
      <c r="V449" s="460"/>
      <c r="W449" s="677"/>
      <c r="X449" s="677"/>
      <c r="Y449" s="677"/>
      <c r="Z449" s="677"/>
      <c r="AA449" s="677"/>
      <c r="AB449" s="677"/>
      <c r="AC449" s="677"/>
      <c r="AD449" s="677"/>
      <c r="AE449" s="677"/>
      <c r="AF449" s="677"/>
      <c r="AG449" s="677"/>
      <c r="AH449" s="677"/>
      <c r="AI449" s="677"/>
      <c r="AJ449" s="677"/>
      <c r="AK449" s="677"/>
      <c r="AL449" s="677"/>
      <c r="AM449" s="677"/>
      <c r="AN449" s="677"/>
      <c r="AO449" s="677"/>
      <c r="AP449" s="677"/>
      <c r="AQ449" s="677"/>
      <c r="AR449" s="677"/>
      <c r="AS449" s="677"/>
      <c r="AT449" s="677"/>
      <c r="AU449" s="677"/>
      <c r="AV449" s="678"/>
    </row>
    <row r="450" spans="1:48" ht="15.75" customHeight="1">
      <c r="A450" s="463" t="s">
        <v>36</v>
      </c>
      <c r="B450" s="464"/>
      <c r="C450" s="464"/>
      <c r="D450" s="464"/>
      <c r="E450" s="464"/>
      <c r="F450" s="464"/>
      <c r="G450" s="464"/>
      <c r="H450" s="464"/>
      <c r="I450" s="464"/>
      <c r="J450" s="464"/>
      <c r="K450" s="464"/>
      <c r="L450" s="464"/>
      <c r="M450" s="464"/>
      <c r="N450" s="464"/>
      <c r="O450" s="464"/>
      <c r="P450" s="464"/>
      <c r="Q450" s="464"/>
      <c r="R450" s="464"/>
      <c r="S450" s="464"/>
      <c r="T450" s="464"/>
      <c r="U450" s="464"/>
      <c r="V450" s="464"/>
      <c r="W450" s="679"/>
      <c r="X450" s="679"/>
      <c r="Y450" s="679"/>
      <c r="Z450" s="679"/>
      <c r="AA450" s="679"/>
      <c r="AB450" s="679"/>
      <c r="AC450" s="679"/>
      <c r="AD450" s="679"/>
      <c r="AE450" s="679"/>
      <c r="AF450" s="679"/>
      <c r="AG450" s="679"/>
      <c r="AH450" s="679"/>
      <c r="AI450" s="679"/>
      <c r="AJ450" s="679"/>
      <c r="AK450" s="679"/>
      <c r="AL450" s="679"/>
      <c r="AM450" s="679"/>
      <c r="AN450" s="679"/>
      <c r="AO450" s="679"/>
      <c r="AP450" s="679"/>
      <c r="AQ450" s="679"/>
      <c r="AR450" s="679"/>
      <c r="AS450" s="679"/>
      <c r="AT450" s="679"/>
      <c r="AU450" s="679"/>
      <c r="AV450" s="680"/>
    </row>
    <row r="451" spans="1:48" ht="15.75" customHeight="1">
      <c r="A451" s="467" t="s">
        <v>188</v>
      </c>
      <c r="B451" s="468"/>
      <c r="C451" s="468"/>
      <c r="D451" s="468"/>
      <c r="E451" s="468"/>
      <c r="F451" s="468"/>
      <c r="G451" s="468"/>
      <c r="H451" s="468"/>
      <c r="I451" s="468"/>
      <c r="J451" s="468"/>
      <c r="K451" s="468"/>
      <c r="L451" s="468"/>
      <c r="M451" s="468"/>
      <c r="N451" s="468"/>
      <c r="O451" s="468"/>
      <c r="P451" s="468"/>
      <c r="Q451" s="468"/>
      <c r="R451" s="468"/>
      <c r="S451" s="468"/>
      <c r="T451" s="468"/>
      <c r="U451" s="468"/>
      <c r="V451" s="468"/>
      <c r="W451" s="675"/>
      <c r="X451" s="675"/>
      <c r="Y451" s="675"/>
      <c r="Z451" s="675"/>
      <c r="AA451" s="675"/>
      <c r="AB451" s="675"/>
      <c r="AC451" s="675"/>
      <c r="AD451" s="675"/>
      <c r="AE451" s="675"/>
      <c r="AF451" s="675"/>
      <c r="AG451" s="675"/>
      <c r="AH451" s="675"/>
      <c r="AI451" s="675"/>
      <c r="AJ451" s="675"/>
      <c r="AK451" s="675"/>
      <c r="AL451" s="675"/>
      <c r="AM451" s="675"/>
      <c r="AN451" s="675"/>
      <c r="AO451" s="675"/>
      <c r="AP451" s="675"/>
      <c r="AQ451" s="675"/>
      <c r="AR451" s="675"/>
      <c r="AS451" s="675"/>
      <c r="AT451" s="675"/>
      <c r="AU451" s="675"/>
      <c r="AV451" s="676"/>
    </row>
    <row r="452" spans="1:48" ht="29.25" customHeight="1">
      <c r="A452" s="548" t="s">
        <v>65</v>
      </c>
      <c r="B452" s="548"/>
      <c r="C452" s="548"/>
      <c r="D452" s="548"/>
      <c r="E452" s="548"/>
      <c r="F452" s="548"/>
      <c r="G452" s="548"/>
      <c r="H452" s="548"/>
      <c r="I452" s="548"/>
      <c r="J452" s="548"/>
      <c r="K452" s="548"/>
      <c r="L452" s="548"/>
      <c r="M452" s="548"/>
      <c r="N452" s="548"/>
      <c r="O452" s="548"/>
      <c r="P452" s="548"/>
      <c r="Q452" s="548"/>
      <c r="R452" s="548"/>
      <c r="S452" s="548"/>
      <c r="T452" s="548"/>
      <c r="U452" s="548"/>
      <c r="V452" s="548"/>
      <c r="W452" s="365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</row>
    <row r="453" spans="1:48" ht="15.75" customHeight="1">
      <c r="A453" s="547" t="s">
        <v>189</v>
      </c>
      <c r="B453" s="547"/>
      <c r="C453" s="547"/>
      <c r="D453" s="547"/>
      <c r="E453" s="547"/>
      <c r="F453" s="547"/>
      <c r="G453" s="547"/>
      <c r="H453" s="547"/>
      <c r="I453" s="547"/>
      <c r="J453" s="547"/>
      <c r="K453" s="547"/>
      <c r="L453" s="547"/>
      <c r="M453" s="547"/>
      <c r="N453" s="547"/>
      <c r="O453" s="547"/>
      <c r="P453" s="547"/>
      <c r="Q453" s="547"/>
      <c r="R453" s="547"/>
      <c r="S453" s="547"/>
      <c r="T453" s="547"/>
      <c r="U453" s="547"/>
      <c r="V453" s="547"/>
      <c r="W453" s="365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</row>
    <row r="454" spans="1:48" ht="29.25" customHeight="1">
      <c r="A454" s="548" t="s">
        <v>65</v>
      </c>
      <c r="B454" s="548"/>
      <c r="C454" s="548"/>
      <c r="D454" s="548"/>
      <c r="E454" s="548"/>
      <c r="F454" s="548"/>
      <c r="G454" s="548"/>
      <c r="H454" s="548"/>
      <c r="I454" s="548"/>
      <c r="J454" s="548"/>
      <c r="K454" s="548"/>
      <c r="L454" s="548"/>
      <c r="M454" s="548"/>
      <c r="N454" s="548"/>
      <c r="O454" s="548"/>
      <c r="P454" s="548"/>
      <c r="Q454" s="548"/>
      <c r="R454" s="548"/>
      <c r="S454" s="548"/>
      <c r="T454" s="548"/>
      <c r="U454" s="548"/>
      <c r="V454" s="548"/>
      <c r="W454" s="365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</row>
    <row r="455" spans="1:48" ht="15.75" customHeight="1">
      <c r="A455" s="547" t="s">
        <v>190</v>
      </c>
      <c r="B455" s="547"/>
      <c r="C455" s="547"/>
      <c r="D455" s="547"/>
      <c r="E455" s="547"/>
      <c r="F455" s="547"/>
      <c r="G455" s="547"/>
      <c r="H455" s="547"/>
      <c r="I455" s="547"/>
      <c r="J455" s="547"/>
      <c r="K455" s="547"/>
      <c r="L455" s="547"/>
      <c r="M455" s="547"/>
      <c r="N455" s="547"/>
      <c r="O455" s="547"/>
      <c r="P455" s="547"/>
      <c r="Q455" s="547"/>
      <c r="R455" s="547"/>
      <c r="S455" s="547"/>
      <c r="T455" s="547"/>
      <c r="U455" s="547"/>
      <c r="V455" s="547"/>
      <c r="W455" s="365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</row>
    <row r="456" spans="1:48" ht="29.25" customHeight="1">
      <c r="A456" s="548" t="s">
        <v>65</v>
      </c>
      <c r="B456" s="548"/>
      <c r="C456" s="548"/>
      <c r="D456" s="548"/>
      <c r="E456" s="548"/>
      <c r="F456" s="548"/>
      <c r="G456" s="548"/>
      <c r="H456" s="548"/>
      <c r="I456" s="548"/>
      <c r="J456" s="548"/>
      <c r="K456" s="548"/>
      <c r="L456" s="548"/>
      <c r="M456" s="548"/>
      <c r="N456" s="548"/>
      <c r="O456" s="548"/>
      <c r="P456" s="548"/>
      <c r="Q456" s="548"/>
      <c r="R456" s="548"/>
      <c r="S456" s="548"/>
      <c r="T456" s="548"/>
      <c r="U456" s="548"/>
      <c r="V456" s="548"/>
      <c r="W456" s="365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</row>
    <row r="457" spans="1:48" ht="15.75" customHeight="1">
      <c r="A457" s="547" t="s">
        <v>191</v>
      </c>
      <c r="B457" s="547"/>
      <c r="C457" s="547"/>
      <c r="D457" s="547"/>
      <c r="E457" s="547"/>
      <c r="F457" s="547"/>
      <c r="G457" s="547"/>
      <c r="H457" s="547"/>
      <c r="I457" s="547"/>
      <c r="J457" s="547"/>
      <c r="K457" s="547"/>
      <c r="L457" s="547"/>
      <c r="M457" s="547"/>
      <c r="N457" s="547"/>
      <c r="O457" s="547"/>
      <c r="P457" s="547"/>
      <c r="Q457" s="547"/>
      <c r="R457" s="547"/>
      <c r="S457" s="547"/>
      <c r="T457" s="547"/>
      <c r="U457" s="547"/>
      <c r="V457" s="547"/>
      <c r="W457" s="365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</row>
    <row r="458" spans="1:48" ht="29.25" customHeight="1">
      <c r="A458" s="548" t="s">
        <v>65</v>
      </c>
      <c r="B458" s="548"/>
      <c r="C458" s="548"/>
      <c r="D458" s="548"/>
      <c r="E458" s="548"/>
      <c r="F458" s="548"/>
      <c r="G458" s="548"/>
      <c r="H458" s="548"/>
      <c r="I458" s="548"/>
      <c r="J458" s="548"/>
      <c r="K458" s="548"/>
      <c r="L458" s="548"/>
      <c r="M458" s="548"/>
      <c r="N458" s="548"/>
      <c r="O458" s="548"/>
      <c r="P458" s="548"/>
      <c r="Q458" s="548"/>
      <c r="R458" s="548"/>
      <c r="S458" s="548"/>
      <c r="T458" s="548"/>
      <c r="U458" s="548"/>
      <c r="V458" s="548"/>
      <c r="W458" s="365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</row>
    <row r="459" spans="1:48" ht="15.75" customHeight="1">
      <c r="A459" s="463" t="s">
        <v>37</v>
      </c>
      <c r="B459" s="464"/>
      <c r="C459" s="464"/>
      <c r="D459" s="464"/>
      <c r="E459" s="464"/>
      <c r="F459" s="464"/>
      <c r="G459" s="464"/>
      <c r="H459" s="464"/>
      <c r="I459" s="464"/>
      <c r="J459" s="464"/>
      <c r="K459" s="464"/>
      <c r="L459" s="464"/>
      <c r="M459" s="464"/>
      <c r="N459" s="464"/>
      <c r="O459" s="464"/>
      <c r="P459" s="464"/>
      <c r="Q459" s="464"/>
      <c r="R459" s="464"/>
      <c r="S459" s="464"/>
      <c r="T459" s="464"/>
      <c r="U459" s="464"/>
      <c r="V459" s="464"/>
      <c r="W459" s="679"/>
      <c r="X459" s="679"/>
      <c r="Y459" s="679"/>
      <c r="Z459" s="679"/>
      <c r="AA459" s="679"/>
      <c r="AB459" s="679"/>
      <c r="AC459" s="679"/>
      <c r="AD459" s="679"/>
      <c r="AE459" s="679"/>
      <c r="AF459" s="679"/>
      <c r="AG459" s="679"/>
      <c r="AH459" s="679"/>
      <c r="AI459" s="679"/>
      <c r="AJ459" s="679"/>
      <c r="AK459" s="679"/>
      <c r="AL459" s="679"/>
      <c r="AM459" s="679"/>
      <c r="AN459" s="679"/>
      <c r="AO459" s="679"/>
      <c r="AP459" s="679"/>
      <c r="AQ459" s="679"/>
      <c r="AR459" s="679"/>
      <c r="AS459" s="679"/>
      <c r="AT459" s="679"/>
      <c r="AU459" s="679"/>
      <c r="AV459" s="680"/>
    </row>
    <row r="460" spans="1:48" ht="15.75" customHeight="1">
      <c r="A460" s="467" t="s">
        <v>192</v>
      </c>
      <c r="B460" s="468"/>
      <c r="C460" s="468"/>
      <c r="D460" s="468"/>
      <c r="E460" s="468"/>
      <c r="F460" s="468"/>
      <c r="G460" s="468"/>
      <c r="H460" s="468"/>
      <c r="I460" s="468"/>
      <c r="J460" s="468"/>
      <c r="K460" s="468"/>
      <c r="L460" s="468"/>
      <c r="M460" s="468"/>
      <c r="N460" s="468"/>
      <c r="O460" s="468"/>
      <c r="P460" s="468"/>
      <c r="Q460" s="468"/>
      <c r="R460" s="468"/>
      <c r="S460" s="468"/>
      <c r="T460" s="468"/>
      <c r="U460" s="468"/>
      <c r="V460" s="468"/>
      <c r="W460" s="675"/>
      <c r="X460" s="675"/>
      <c r="Y460" s="675"/>
      <c r="Z460" s="675"/>
      <c r="AA460" s="675"/>
      <c r="AB460" s="675"/>
      <c r="AC460" s="675"/>
      <c r="AD460" s="675"/>
      <c r="AE460" s="675"/>
      <c r="AF460" s="675"/>
      <c r="AG460" s="675"/>
      <c r="AH460" s="675"/>
      <c r="AI460" s="675"/>
      <c r="AJ460" s="675"/>
      <c r="AK460" s="675"/>
      <c r="AL460" s="675"/>
      <c r="AM460" s="675"/>
      <c r="AN460" s="675"/>
      <c r="AO460" s="675"/>
      <c r="AP460" s="675"/>
      <c r="AQ460" s="675"/>
      <c r="AR460" s="675"/>
      <c r="AS460" s="675"/>
      <c r="AT460" s="675"/>
      <c r="AU460" s="675"/>
      <c r="AV460" s="676"/>
    </row>
    <row r="461" spans="1:48" ht="29.25" customHeight="1">
      <c r="A461" s="548" t="s">
        <v>65</v>
      </c>
      <c r="B461" s="548"/>
      <c r="C461" s="548"/>
      <c r="D461" s="548"/>
      <c r="E461" s="548"/>
      <c r="F461" s="548"/>
      <c r="G461" s="548"/>
      <c r="H461" s="548"/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365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</row>
    <row r="462" spans="1:48" ht="15.75" customHeight="1">
      <c r="A462" s="547" t="s">
        <v>193</v>
      </c>
      <c r="B462" s="547"/>
      <c r="C462" s="547"/>
      <c r="D462" s="547"/>
      <c r="E462" s="547"/>
      <c r="F462" s="547"/>
      <c r="G462" s="547"/>
      <c r="H462" s="547"/>
      <c r="I462" s="547"/>
      <c r="J462" s="547"/>
      <c r="K462" s="547"/>
      <c r="L462" s="547"/>
      <c r="M462" s="547"/>
      <c r="N462" s="547"/>
      <c r="O462" s="547"/>
      <c r="P462" s="547"/>
      <c r="Q462" s="547"/>
      <c r="R462" s="547"/>
      <c r="S462" s="547"/>
      <c r="T462" s="547"/>
      <c r="U462" s="547"/>
      <c r="V462" s="547"/>
      <c r="W462" s="365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</row>
    <row r="463" spans="1:48" ht="29.25" customHeight="1">
      <c r="A463" s="548" t="s">
        <v>65</v>
      </c>
      <c r="B463" s="548"/>
      <c r="C463" s="548"/>
      <c r="D463" s="548"/>
      <c r="E463" s="548"/>
      <c r="F463" s="548"/>
      <c r="G463" s="548"/>
      <c r="H463" s="548"/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48"/>
      <c r="W463" s="365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</row>
    <row r="464" spans="1:48" ht="15.75" customHeight="1">
      <c r="A464" s="547" t="s">
        <v>194</v>
      </c>
      <c r="B464" s="547"/>
      <c r="C464" s="547"/>
      <c r="D464" s="547"/>
      <c r="E464" s="547"/>
      <c r="F464" s="547"/>
      <c r="G464" s="547"/>
      <c r="H464" s="547"/>
      <c r="I464" s="547"/>
      <c r="J464" s="547"/>
      <c r="K464" s="547"/>
      <c r="L464" s="547"/>
      <c r="M464" s="547"/>
      <c r="N464" s="547"/>
      <c r="O464" s="547"/>
      <c r="P464" s="547"/>
      <c r="Q464" s="547"/>
      <c r="R464" s="547"/>
      <c r="S464" s="547"/>
      <c r="T464" s="547"/>
      <c r="U464" s="547"/>
      <c r="V464" s="547"/>
      <c r="W464" s="365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</row>
    <row r="465" spans="1:48" ht="29.25" customHeight="1">
      <c r="A465" s="548" t="s">
        <v>65</v>
      </c>
      <c r="B465" s="548"/>
      <c r="C465" s="548"/>
      <c r="D465" s="548"/>
      <c r="E465" s="548"/>
      <c r="F465" s="548"/>
      <c r="G465" s="548"/>
      <c r="H465" s="548"/>
      <c r="I465" s="548"/>
      <c r="J465" s="548"/>
      <c r="K465" s="548"/>
      <c r="L465" s="548"/>
      <c r="M465" s="548"/>
      <c r="N465" s="548"/>
      <c r="O465" s="548"/>
      <c r="P465" s="548"/>
      <c r="Q465" s="548"/>
      <c r="R465" s="548"/>
      <c r="S465" s="548"/>
      <c r="T465" s="548"/>
      <c r="U465" s="548"/>
      <c r="V465" s="548"/>
      <c r="W465" s="365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</row>
    <row r="466" spans="1:48" ht="15.75" customHeight="1">
      <c r="A466" s="547" t="s">
        <v>195</v>
      </c>
      <c r="B466" s="547"/>
      <c r="C466" s="547"/>
      <c r="D466" s="547"/>
      <c r="E466" s="547"/>
      <c r="F466" s="547"/>
      <c r="G466" s="547"/>
      <c r="H466" s="547"/>
      <c r="I466" s="547"/>
      <c r="J466" s="547"/>
      <c r="K466" s="547"/>
      <c r="L466" s="547"/>
      <c r="M466" s="547"/>
      <c r="N466" s="547"/>
      <c r="O466" s="547"/>
      <c r="P466" s="547"/>
      <c r="Q466" s="547"/>
      <c r="R466" s="547"/>
      <c r="S466" s="547"/>
      <c r="T466" s="547"/>
      <c r="U466" s="547"/>
      <c r="V466" s="547"/>
      <c r="W466" s="365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</row>
    <row r="467" spans="1:48" ht="29.25" customHeight="1">
      <c r="A467" s="548" t="s">
        <v>65</v>
      </c>
      <c r="B467" s="548"/>
      <c r="C467" s="548"/>
      <c r="D467" s="548"/>
      <c r="E467" s="548"/>
      <c r="F467" s="548"/>
      <c r="G467" s="548"/>
      <c r="H467" s="548"/>
      <c r="I467" s="548"/>
      <c r="J467" s="548"/>
      <c r="K467" s="548"/>
      <c r="L467" s="548"/>
      <c r="M467" s="548"/>
      <c r="N467" s="548"/>
      <c r="O467" s="548"/>
      <c r="P467" s="548"/>
      <c r="Q467" s="548"/>
      <c r="R467" s="548"/>
      <c r="S467" s="548"/>
      <c r="T467" s="548"/>
      <c r="U467" s="548"/>
      <c r="V467" s="548"/>
      <c r="W467" s="365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</row>
    <row r="468" spans="1:48" ht="21.75" customHeight="1">
      <c r="A468" s="549" t="s">
        <v>48</v>
      </c>
      <c r="B468" s="549"/>
      <c r="C468" s="549"/>
      <c r="D468" s="549"/>
      <c r="E468" s="549"/>
      <c r="F468" s="549"/>
      <c r="G468" s="549"/>
      <c r="H468" s="549"/>
      <c r="I468" s="549"/>
      <c r="J468" s="549"/>
      <c r="K468" s="549"/>
      <c r="L468" s="549"/>
      <c r="M468" s="549"/>
      <c r="N468" s="4"/>
      <c r="O468" s="4"/>
      <c r="P468" s="4"/>
      <c r="Q468" s="4"/>
      <c r="R468" s="4"/>
      <c r="S468" s="4"/>
      <c r="T468" s="4"/>
      <c r="U468" s="5"/>
      <c r="V468" s="5"/>
      <c r="W468" s="365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</row>
    <row r="469" spans="1:48" ht="17.25" customHeight="1">
      <c r="A469" s="542"/>
      <c r="B469" s="543"/>
      <c r="C469" s="543"/>
      <c r="D469" s="543"/>
      <c r="E469" s="543"/>
      <c r="F469" s="11"/>
      <c r="G469" s="11"/>
      <c r="H469" s="11"/>
      <c r="I469" s="11"/>
      <c r="J469" s="11"/>
      <c r="K469" s="11"/>
      <c r="L469" s="20"/>
      <c r="M469" s="20"/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0</v>
      </c>
      <c r="T469" s="9">
        <v>0</v>
      </c>
      <c r="U469" s="9">
        <f t="shared" ref="U469:U474" si="297">SUM(N469:T469)</f>
        <v>0</v>
      </c>
      <c r="V469" s="16" t="s">
        <v>3</v>
      </c>
      <c r="W469" s="93">
        <v>0</v>
      </c>
      <c r="X469" s="9">
        <v>0</v>
      </c>
      <c r="Y469" s="9">
        <v>0</v>
      </c>
      <c r="Z469" s="9">
        <v>0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v>0</v>
      </c>
      <c r="AV469" s="8"/>
    </row>
    <row r="470" spans="1:48" ht="17.25" customHeight="1">
      <c r="A470" s="542"/>
      <c r="B470" s="543"/>
      <c r="C470" s="543"/>
      <c r="D470" s="543"/>
      <c r="E470" s="543"/>
      <c r="F470" s="11"/>
      <c r="G470" s="11"/>
      <c r="H470" s="11"/>
      <c r="I470" s="11"/>
      <c r="J470" s="11"/>
      <c r="K470" s="11"/>
      <c r="L470" s="20"/>
      <c r="M470" s="20"/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f t="shared" si="297"/>
        <v>0</v>
      </c>
      <c r="V470" s="16" t="s">
        <v>8</v>
      </c>
      <c r="W470" s="93">
        <v>0</v>
      </c>
      <c r="X470" s="9">
        <v>0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0</v>
      </c>
      <c r="AL470" s="9">
        <v>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8"/>
    </row>
    <row r="471" spans="1:48" ht="17.25" customHeight="1">
      <c r="A471" s="542"/>
      <c r="B471" s="543"/>
      <c r="C471" s="543"/>
      <c r="D471" s="543"/>
      <c r="E471" s="543"/>
      <c r="F471" s="11"/>
      <c r="G471" s="11"/>
      <c r="H471" s="11"/>
      <c r="I471" s="11"/>
      <c r="J471" s="11"/>
      <c r="K471" s="11"/>
      <c r="L471" s="20"/>
      <c r="M471" s="20"/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9">
        <v>0</v>
      </c>
      <c r="U471" s="9">
        <f t="shared" si="297"/>
        <v>0</v>
      </c>
      <c r="V471" s="408" t="s">
        <v>50</v>
      </c>
      <c r="W471" s="93">
        <v>0</v>
      </c>
      <c r="X471" s="9">
        <v>0</v>
      </c>
      <c r="Y471" s="9">
        <v>0</v>
      </c>
      <c r="Z471" s="9">
        <v>0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v>0</v>
      </c>
      <c r="AV471" s="8"/>
    </row>
    <row r="472" spans="1:48" ht="17.25" customHeight="1">
      <c r="A472" s="542"/>
      <c r="B472" s="543"/>
      <c r="C472" s="543"/>
      <c r="D472" s="543"/>
      <c r="E472" s="543"/>
      <c r="F472" s="11"/>
      <c r="G472" s="11"/>
      <c r="H472" s="11"/>
      <c r="I472" s="11"/>
      <c r="J472" s="11"/>
      <c r="K472" s="11"/>
      <c r="L472" s="20"/>
      <c r="M472" s="20"/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f t="shared" si="297"/>
        <v>0</v>
      </c>
      <c r="V472" s="13" t="s">
        <v>51</v>
      </c>
      <c r="W472" s="93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0</v>
      </c>
      <c r="AP472" s="9">
        <v>0</v>
      </c>
      <c r="AQ472" s="9">
        <v>0</v>
      </c>
      <c r="AR472" s="9">
        <v>0</v>
      </c>
      <c r="AS472" s="9">
        <v>0</v>
      </c>
      <c r="AT472" s="9">
        <v>0</v>
      </c>
      <c r="AU472" s="9">
        <v>0</v>
      </c>
      <c r="AV472" s="8"/>
    </row>
    <row r="473" spans="1:48" ht="17.25" customHeight="1">
      <c r="A473" s="18"/>
      <c r="B473" s="19"/>
      <c r="C473" s="19"/>
      <c r="D473" s="19"/>
      <c r="E473" s="19"/>
      <c r="F473" s="11"/>
      <c r="G473" s="11"/>
      <c r="H473" s="11"/>
      <c r="I473" s="11"/>
      <c r="J473" s="11"/>
      <c r="K473" s="11"/>
      <c r="L473" s="20"/>
      <c r="M473" s="20"/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f t="shared" si="297"/>
        <v>0</v>
      </c>
      <c r="V473" s="13" t="s">
        <v>52</v>
      </c>
      <c r="W473" s="93">
        <v>0</v>
      </c>
      <c r="X473" s="9">
        <v>0</v>
      </c>
      <c r="Y473" s="9">
        <v>0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v>0</v>
      </c>
      <c r="AV473" s="8"/>
    </row>
    <row r="474" spans="1:48" ht="17.25" customHeight="1">
      <c r="A474" s="542"/>
      <c r="B474" s="543"/>
      <c r="C474" s="543"/>
      <c r="D474" s="543"/>
      <c r="E474" s="543"/>
      <c r="F474" s="11"/>
      <c r="G474" s="11"/>
      <c r="H474" s="11"/>
      <c r="I474" s="11"/>
      <c r="J474" s="11"/>
      <c r="K474" s="11"/>
      <c r="L474" s="9">
        <f>L462</f>
        <v>0</v>
      </c>
      <c r="M474" s="9">
        <f>M462</f>
        <v>0</v>
      </c>
      <c r="N474" s="151">
        <v>0</v>
      </c>
      <c r="O474" s="151">
        <v>0</v>
      </c>
      <c r="P474" s="151">
        <v>0</v>
      </c>
      <c r="Q474" s="151">
        <v>0</v>
      </c>
      <c r="R474" s="151">
        <v>0</v>
      </c>
      <c r="S474" s="151">
        <v>0</v>
      </c>
      <c r="T474" s="151">
        <v>0</v>
      </c>
      <c r="U474" s="152">
        <f t="shared" si="297"/>
        <v>0</v>
      </c>
      <c r="V474" s="152" t="s">
        <v>11</v>
      </c>
      <c r="W474" s="364">
        <v>0</v>
      </c>
      <c r="X474" s="151">
        <v>0</v>
      </c>
      <c r="Y474" s="151">
        <v>0</v>
      </c>
      <c r="Z474" s="151">
        <v>0</v>
      </c>
      <c r="AA474" s="151">
        <v>0</v>
      </c>
      <c r="AB474" s="151">
        <v>0</v>
      </c>
      <c r="AC474" s="151">
        <v>0</v>
      </c>
      <c r="AD474" s="151">
        <v>0</v>
      </c>
      <c r="AE474" s="151">
        <v>0</v>
      </c>
      <c r="AF474" s="151">
        <v>0</v>
      </c>
      <c r="AG474" s="151">
        <v>0</v>
      </c>
      <c r="AH474" s="151">
        <v>0</v>
      </c>
      <c r="AI474" s="151">
        <v>0</v>
      </c>
      <c r="AJ474" s="151">
        <v>0</v>
      </c>
      <c r="AK474" s="151">
        <v>0</v>
      </c>
      <c r="AL474" s="151">
        <v>0</v>
      </c>
      <c r="AM474" s="151">
        <v>0</v>
      </c>
      <c r="AN474" s="151">
        <v>0</v>
      </c>
      <c r="AO474" s="151">
        <v>0</v>
      </c>
      <c r="AP474" s="151">
        <v>0</v>
      </c>
      <c r="AQ474" s="151">
        <v>0</v>
      </c>
      <c r="AR474" s="151">
        <v>0</v>
      </c>
      <c r="AS474" s="151">
        <v>0</v>
      </c>
      <c r="AT474" s="151">
        <v>0</v>
      </c>
      <c r="AU474" s="151">
        <v>0</v>
      </c>
      <c r="AV474" s="160"/>
    </row>
    <row r="475" spans="1:48" ht="15.75" customHeight="1">
      <c r="A475" s="459" t="s">
        <v>876</v>
      </c>
      <c r="B475" s="460"/>
      <c r="C475" s="460"/>
      <c r="D475" s="460"/>
      <c r="E475" s="460"/>
      <c r="F475" s="460"/>
      <c r="G475" s="460"/>
      <c r="H475" s="460"/>
      <c r="I475" s="460"/>
      <c r="J475" s="460"/>
      <c r="K475" s="460"/>
      <c r="L475" s="460"/>
      <c r="M475" s="460"/>
      <c r="N475" s="460"/>
      <c r="O475" s="460"/>
      <c r="P475" s="460"/>
      <c r="Q475" s="460"/>
      <c r="R475" s="460"/>
      <c r="S475" s="460"/>
      <c r="T475" s="460"/>
      <c r="U475" s="460"/>
      <c r="V475" s="460"/>
      <c r="W475" s="677"/>
      <c r="X475" s="677"/>
      <c r="Y475" s="677"/>
      <c r="Z475" s="677"/>
      <c r="AA475" s="677"/>
      <c r="AB475" s="677"/>
      <c r="AC475" s="677"/>
      <c r="AD475" s="677"/>
      <c r="AE475" s="677"/>
      <c r="AF475" s="677"/>
      <c r="AG475" s="677"/>
      <c r="AH475" s="677"/>
      <c r="AI475" s="677"/>
      <c r="AJ475" s="677"/>
      <c r="AK475" s="677"/>
      <c r="AL475" s="677"/>
      <c r="AM475" s="677"/>
      <c r="AN475" s="677"/>
      <c r="AO475" s="677"/>
      <c r="AP475" s="677"/>
      <c r="AQ475" s="677"/>
      <c r="AR475" s="677"/>
      <c r="AS475" s="677"/>
      <c r="AT475" s="677"/>
      <c r="AU475" s="677"/>
      <c r="AV475" s="678"/>
    </row>
    <row r="476" spans="1:48" ht="15.75" customHeight="1">
      <c r="A476" s="467" t="s">
        <v>196</v>
      </c>
      <c r="B476" s="468"/>
      <c r="C476" s="468"/>
      <c r="D476" s="468"/>
      <c r="E476" s="468"/>
      <c r="F476" s="468"/>
      <c r="G476" s="468"/>
      <c r="H476" s="468"/>
      <c r="I476" s="468"/>
      <c r="J476" s="468"/>
      <c r="K476" s="468"/>
      <c r="L476" s="468"/>
      <c r="M476" s="468"/>
      <c r="N476" s="468"/>
      <c r="O476" s="468"/>
      <c r="P476" s="468"/>
      <c r="Q476" s="468"/>
      <c r="R476" s="468"/>
      <c r="S476" s="468"/>
      <c r="T476" s="468"/>
      <c r="U476" s="468"/>
      <c r="V476" s="468"/>
      <c r="W476" s="675"/>
      <c r="X476" s="675"/>
      <c r="Y476" s="675"/>
      <c r="Z476" s="675"/>
      <c r="AA476" s="675"/>
      <c r="AB476" s="675"/>
      <c r="AC476" s="675"/>
      <c r="AD476" s="675"/>
      <c r="AE476" s="675"/>
      <c r="AF476" s="675"/>
      <c r="AG476" s="675"/>
      <c r="AH476" s="675"/>
      <c r="AI476" s="675"/>
      <c r="AJ476" s="675"/>
      <c r="AK476" s="675"/>
      <c r="AL476" s="675"/>
      <c r="AM476" s="675"/>
      <c r="AN476" s="675"/>
      <c r="AO476" s="675"/>
      <c r="AP476" s="675"/>
      <c r="AQ476" s="675"/>
      <c r="AR476" s="675"/>
      <c r="AS476" s="675"/>
      <c r="AT476" s="675"/>
      <c r="AU476" s="675"/>
      <c r="AV476" s="676"/>
    </row>
    <row r="477" spans="1:48" ht="19.5" customHeight="1">
      <c r="A477" s="525"/>
      <c r="B477" s="474" t="s">
        <v>357</v>
      </c>
      <c r="C477" s="475" t="s">
        <v>360</v>
      </c>
      <c r="D477" s="474" t="s">
        <v>275</v>
      </c>
      <c r="E477" s="474" t="s">
        <v>361</v>
      </c>
      <c r="F477" s="6" t="s">
        <v>18</v>
      </c>
      <c r="G477" s="6" t="s">
        <v>20</v>
      </c>
      <c r="H477" s="6" t="s">
        <v>297</v>
      </c>
      <c r="I477" s="6" t="s">
        <v>297</v>
      </c>
      <c r="J477" s="517">
        <v>2023</v>
      </c>
      <c r="K477" s="517">
        <v>2023</v>
      </c>
      <c r="L477" s="515">
        <v>5.3825500000000002</v>
      </c>
      <c r="M477" s="515">
        <f t="shared" ref="M477" si="298">R482+S482+T481</f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f t="shared" ref="U477:U494" si="299">SUM(N477:T477)</f>
        <v>0</v>
      </c>
      <c r="V477" s="7" t="s">
        <v>3</v>
      </c>
      <c r="W477" s="93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8"/>
    </row>
    <row r="478" spans="1:48" ht="19.5" customHeight="1">
      <c r="A478" s="526"/>
      <c r="B478" s="474"/>
      <c r="C478" s="475"/>
      <c r="D478" s="474"/>
      <c r="E478" s="474"/>
      <c r="F478" s="6" t="s">
        <v>19</v>
      </c>
      <c r="G478" s="6" t="s">
        <v>22</v>
      </c>
      <c r="H478" s="6" t="s">
        <v>297</v>
      </c>
      <c r="I478" s="6" t="s">
        <v>297</v>
      </c>
      <c r="J478" s="517"/>
      <c r="K478" s="517"/>
      <c r="L478" s="515"/>
      <c r="M478" s="515"/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f t="shared" si="299"/>
        <v>0</v>
      </c>
      <c r="V478" s="5" t="s">
        <v>8</v>
      </c>
      <c r="W478" s="93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8"/>
    </row>
    <row r="479" spans="1:48" ht="19.5" customHeight="1">
      <c r="A479" s="526"/>
      <c r="B479" s="474"/>
      <c r="C479" s="475"/>
      <c r="D479" s="474"/>
      <c r="E479" s="474"/>
      <c r="F479" s="476" t="s">
        <v>39</v>
      </c>
      <c r="G479" s="476" t="s">
        <v>21</v>
      </c>
      <c r="H479" s="476" t="s">
        <v>297</v>
      </c>
      <c r="I479" s="476" t="s">
        <v>297</v>
      </c>
      <c r="J479" s="517"/>
      <c r="K479" s="517"/>
      <c r="L479" s="515"/>
      <c r="M479" s="515"/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f t="shared" si="299"/>
        <v>0</v>
      </c>
      <c r="V479" s="187" t="s">
        <v>50</v>
      </c>
      <c r="W479" s="93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8"/>
    </row>
    <row r="480" spans="1:48" ht="19.5" customHeight="1">
      <c r="A480" s="526"/>
      <c r="B480" s="474"/>
      <c r="C480" s="475"/>
      <c r="D480" s="474"/>
      <c r="E480" s="474"/>
      <c r="F480" s="476"/>
      <c r="G480" s="476"/>
      <c r="H480" s="476"/>
      <c r="I480" s="476"/>
      <c r="J480" s="517"/>
      <c r="K480" s="517"/>
      <c r="L480" s="515"/>
      <c r="M480" s="515"/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f t="shared" si="299"/>
        <v>0</v>
      </c>
      <c r="V480" s="7" t="s">
        <v>51</v>
      </c>
      <c r="W480" s="93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8"/>
    </row>
    <row r="481" spans="1:48" ht="18" customHeight="1">
      <c r="A481" s="526"/>
      <c r="B481" s="474"/>
      <c r="C481" s="475"/>
      <c r="D481" s="474"/>
      <c r="E481" s="474"/>
      <c r="F481" s="476"/>
      <c r="G481" s="476"/>
      <c r="H481" s="476"/>
      <c r="I481" s="476"/>
      <c r="J481" s="517"/>
      <c r="K481" s="517"/>
      <c r="L481" s="515"/>
      <c r="M481" s="515"/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f t="shared" si="299"/>
        <v>0</v>
      </c>
      <c r="V481" s="7" t="s">
        <v>52</v>
      </c>
      <c r="W481" s="93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8"/>
    </row>
    <row r="482" spans="1:48" ht="17.25" customHeight="1">
      <c r="A482" s="527"/>
      <c r="B482" s="474"/>
      <c r="C482" s="475"/>
      <c r="D482" s="474"/>
      <c r="E482" s="474"/>
      <c r="F482" s="476"/>
      <c r="G482" s="476"/>
      <c r="H482" s="476"/>
      <c r="I482" s="476"/>
      <c r="J482" s="517"/>
      <c r="K482" s="517"/>
      <c r="L482" s="515"/>
      <c r="M482" s="515"/>
      <c r="N482" s="151">
        <f t="shared" ref="N482:T482" si="300">SUM(N477:N481)</f>
        <v>0</v>
      </c>
      <c r="O482" s="151">
        <f t="shared" si="300"/>
        <v>0</v>
      </c>
      <c r="P482" s="151">
        <f t="shared" si="300"/>
        <v>0</v>
      </c>
      <c r="Q482" s="151">
        <f t="shared" si="300"/>
        <v>0</v>
      </c>
      <c r="R482" s="151">
        <f t="shared" si="300"/>
        <v>0</v>
      </c>
      <c r="S482" s="151">
        <f t="shared" si="300"/>
        <v>0</v>
      </c>
      <c r="T482" s="151">
        <f t="shared" si="300"/>
        <v>0</v>
      </c>
      <c r="U482" s="152">
        <f t="shared" si="299"/>
        <v>0</v>
      </c>
      <c r="V482" s="152" t="s">
        <v>11</v>
      </c>
      <c r="W482" s="364">
        <f t="shared" ref="W482:AU482" si="301">SUM(W477:W481)</f>
        <v>0</v>
      </c>
      <c r="X482" s="151">
        <f t="shared" si="301"/>
        <v>0</v>
      </c>
      <c r="Y482" s="151">
        <f t="shared" si="301"/>
        <v>0</v>
      </c>
      <c r="Z482" s="151">
        <f t="shared" si="301"/>
        <v>0</v>
      </c>
      <c r="AA482" s="151">
        <f t="shared" si="301"/>
        <v>0</v>
      </c>
      <c r="AB482" s="151">
        <f t="shared" si="301"/>
        <v>0</v>
      </c>
      <c r="AC482" s="151">
        <f t="shared" si="301"/>
        <v>0</v>
      </c>
      <c r="AD482" s="151">
        <f t="shared" si="301"/>
        <v>0</v>
      </c>
      <c r="AE482" s="151">
        <f t="shared" si="301"/>
        <v>0</v>
      </c>
      <c r="AF482" s="151">
        <f t="shared" si="301"/>
        <v>0</v>
      </c>
      <c r="AG482" s="151">
        <f t="shared" si="301"/>
        <v>0</v>
      </c>
      <c r="AH482" s="151">
        <f t="shared" si="301"/>
        <v>0</v>
      </c>
      <c r="AI482" s="151">
        <f t="shared" si="301"/>
        <v>0</v>
      </c>
      <c r="AJ482" s="151">
        <f t="shared" si="301"/>
        <v>0</v>
      </c>
      <c r="AK482" s="151">
        <f t="shared" si="301"/>
        <v>0</v>
      </c>
      <c r="AL482" s="151">
        <f t="shared" si="301"/>
        <v>0</v>
      </c>
      <c r="AM482" s="151">
        <f t="shared" si="301"/>
        <v>0</v>
      </c>
      <c r="AN482" s="151">
        <f t="shared" si="301"/>
        <v>0</v>
      </c>
      <c r="AO482" s="151">
        <f t="shared" si="301"/>
        <v>0</v>
      </c>
      <c r="AP482" s="151">
        <f t="shared" si="301"/>
        <v>0</v>
      </c>
      <c r="AQ482" s="151">
        <f t="shared" si="301"/>
        <v>0</v>
      </c>
      <c r="AR482" s="151">
        <f t="shared" si="301"/>
        <v>0</v>
      </c>
      <c r="AS482" s="151">
        <f t="shared" si="301"/>
        <v>0</v>
      </c>
      <c r="AT482" s="151">
        <f t="shared" si="301"/>
        <v>0</v>
      </c>
      <c r="AU482" s="151">
        <f t="shared" si="301"/>
        <v>0</v>
      </c>
      <c r="AV482" s="160"/>
    </row>
    <row r="483" spans="1:48" ht="19.5" customHeight="1">
      <c r="A483" s="525"/>
      <c r="B483" s="474" t="s">
        <v>358</v>
      </c>
      <c r="C483" s="475" t="s">
        <v>362</v>
      </c>
      <c r="D483" s="474" t="s">
        <v>275</v>
      </c>
      <c r="E483" s="474" t="s">
        <v>363</v>
      </c>
      <c r="F483" s="6" t="s">
        <v>18</v>
      </c>
      <c r="G483" s="6" t="s">
        <v>20</v>
      </c>
      <c r="H483" s="6" t="s">
        <v>297</v>
      </c>
      <c r="I483" s="6" t="s">
        <v>297</v>
      </c>
      <c r="J483" s="517">
        <v>2023</v>
      </c>
      <c r="K483" s="517">
        <v>2023</v>
      </c>
      <c r="L483" s="515">
        <v>10.92723</v>
      </c>
      <c r="M483" s="515">
        <f t="shared" ref="M483" si="302">R488+S488+T487</f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f t="shared" si="299"/>
        <v>0</v>
      </c>
      <c r="V483" s="7" t="s">
        <v>3</v>
      </c>
      <c r="W483" s="93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8"/>
    </row>
    <row r="484" spans="1:48" ht="19.5" customHeight="1">
      <c r="A484" s="526"/>
      <c r="B484" s="474"/>
      <c r="C484" s="475"/>
      <c r="D484" s="474"/>
      <c r="E484" s="474"/>
      <c r="F484" s="6" t="s">
        <v>19</v>
      </c>
      <c r="G484" s="6" t="s">
        <v>22</v>
      </c>
      <c r="H484" s="6" t="s">
        <v>297</v>
      </c>
      <c r="I484" s="6" t="s">
        <v>297</v>
      </c>
      <c r="J484" s="517"/>
      <c r="K484" s="517"/>
      <c r="L484" s="515"/>
      <c r="M484" s="515"/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si="299"/>
        <v>0</v>
      </c>
      <c r="V484" s="5" t="s">
        <v>8</v>
      </c>
      <c r="W484" s="93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8"/>
    </row>
    <row r="485" spans="1:48" ht="19.5" customHeight="1">
      <c r="A485" s="526"/>
      <c r="B485" s="474"/>
      <c r="C485" s="475"/>
      <c r="D485" s="474"/>
      <c r="E485" s="474"/>
      <c r="F485" s="476" t="s">
        <v>39</v>
      </c>
      <c r="G485" s="476" t="s">
        <v>21</v>
      </c>
      <c r="H485" s="476" t="s">
        <v>297</v>
      </c>
      <c r="I485" s="476" t="s">
        <v>297</v>
      </c>
      <c r="J485" s="517"/>
      <c r="K485" s="517"/>
      <c r="L485" s="515"/>
      <c r="M485" s="515"/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f t="shared" si="299"/>
        <v>0</v>
      </c>
      <c r="V485" s="187" t="s">
        <v>50</v>
      </c>
      <c r="W485" s="93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8"/>
    </row>
    <row r="486" spans="1:48" ht="19.5" customHeight="1">
      <c r="A486" s="526"/>
      <c r="B486" s="474"/>
      <c r="C486" s="475"/>
      <c r="D486" s="474"/>
      <c r="E486" s="474"/>
      <c r="F486" s="476"/>
      <c r="G486" s="476"/>
      <c r="H486" s="476"/>
      <c r="I486" s="476"/>
      <c r="J486" s="517"/>
      <c r="K486" s="517"/>
      <c r="L486" s="515"/>
      <c r="M486" s="515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299"/>
        <v>0</v>
      </c>
      <c r="V486" s="7" t="s">
        <v>51</v>
      </c>
      <c r="W486" s="93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8"/>
    </row>
    <row r="487" spans="1:48" ht="18" customHeight="1">
      <c r="A487" s="526"/>
      <c r="B487" s="474"/>
      <c r="C487" s="475"/>
      <c r="D487" s="474"/>
      <c r="E487" s="474"/>
      <c r="F487" s="476"/>
      <c r="G487" s="476"/>
      <c r="H487" s="476"/>
      <c r="I487" s="476"/>
      <c r="J487" s="517"/>
      <c r="K487" s="517"/>
      <c r="L487" s="515"/>
      <c r="M487" s="515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99"/>
        <v>0</v>
      </c>
      <c r="V487" s="7" t="s">
        <v>52</v>
      </c>
      <c r="W487" s="93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8"/>
    </row>
    <row r="488" spans="1:48" ht="17.25" customHeight="1">
      <c r="A488" s="527"/>
      <c r="B488" s="474"/>
      <c r="C488" s="475"/>
      <c r="D488" s="474"/>
      <c r="E488" s="474"/>
      <c r="F488" s="476"/>
      <c r="G488" s="476"/>
      <c r="H488" s="476"/>
      <c r="I488" s="476"/>
      <c r="J488" s="517"/>
      <c r="K488" s="517"/>
      <c r="L488" s="515"/>
      <c r="M488" s="515"/>
      <c r="N488" s="151">
        <f t="shared" ref="N488:T488" si="303">SUM(N483:N487)</f>
        <v>0</v>
      </c>
      <c r="O488" s="151">
        <f t="shared" si="303"/>
        <v>0</v>
      </c>
      <c r="P488" s="151">
        <f t="shared" si="303"/>
        <v>0</v>
      </c>
      <c r="Q488" s="151">
        <f t="shared" si="303"/>
        <v>0</v>
      </c>
      <c r="R488" s="151">
        <f t="shared" si="303"/>
        <v>0</v>
      </c>
      <c r="S488" s="151">
        <f t="shared" si="303"/>
        <v>0</v>
      </c>
      <c r="T488" s="151">
        <f t="shared" si="303"/>
        <v>0</v>
      </c>
      <c r="U488" s="152">
        <f t="shared" si="299"/>
        <v>0</v>
      </c>
      <c r="V488" s="152" t="s">
        <v>11</v>
      </c>
      <c r="W488" s="364">
        <f t="shared" ref="W488:AU488" si="304">SUM(W483:W487)</f>
        <v>0</v>
      </c>
      <c r="X488" s="151">
        <f t="shared" si="304"/>
        <v>0</v>
      </c>
      <c r="Y488" s="151">
        <f t="shared" si="304"/>
        <v>0</v>
      </c>
      <c r="Z488" s="151">
        <f t="shared" si="304"/>
        <v>0</v>
      </c>
      <c r="AA488" s="151">
        <f t="shared" si="304"/>
        <v>0</v>
      </c>
      <c r="AB488" s="151">
        <f t="shared" si="304"/>
        <v>0</v>
      </c>
      <c r="AC488" s="151">
        <f t="shared" si="304"/>
        <v>0</v>
      </c>
      <c r="AD488" s="151">
        <f t="shared" si="304"/>
        <v>0</v>
      </c>
      <c r="AE488" s="151">
        <f t="shared" si="304"/>
        <v>0</v>
      </c>
      <c r="AF488" s="151">
        <f t="shared" si="304"/>
        <v>0</v>
      </c>
      <c r="AG488" s="151">
        <f t="shared" si="304"/>
        <v>0</v>
      </c>
      <c r="AH488" s="151">
        <f t="shared" si="304"/>
        <v>0</v>
      </c>
      <c r="AI488" s="151">
        <f t="shared" si="304"/>
        <v>0</v>
      </c>
      <c r="AJ488" s="151">
        <f t="shared" si="304"/>
        <v>0</v>
      </c>
      <c r="AK488" s="151">
        <f t="shared" si="304"/>
        <v>0</v>
      </c>
      <c r="AL488" s="151">
        <f t="shared" si="304"/>
        <v>0</v>
      </c>
      <c r="AM488" s="151">
        <f t="shared" si="304"/>
        <v>0</v>
      </c>
      <c r="AN488" s="151">
        <f t="shared" si="304"/>
        <v>0</v>
      </c>
      <c r="AO488" s="151">
        <f t="shared" si="304"/>
        <v>0</v>
      </c>
      <c r="AP488" s="151">
        <f t="shared" si="304"/>
        <v>0</v>
      </c>
      <c r="AQ488" s="151">
        <f t="shared" si="304"/>
        <v>0</v>
      </c>
      <c r="AR488" s="151">
        <f t="shared" si="304"/>
        <v>0</v>
      </c>
      <c r="AS488" s="151">
        <f t="shared" si="304"/>
        <v>0</v>
      </c>
      <c r="AT488" s="151">
        <f t="shared" si="304"/>
        <v>0</v>
      </c>
      <c r="AU488" s="151">
        <f t="shared" si="304"/>
        <v>0</v>
      </c>
      <c r="AV488" s="160"/>
    </row>
    <row r="489" spans="1:48" ht="19.5" customHeight="1">
      <c r="A489" s="525"/>
      <c r="B489" s="474" t="s">
        <v>359</v>
      </c>
      <c r="C489" s="475" t="s">
        <v>364</v>
      </c>
      <c r="D489" s="474" t="s">
        <v>275</v>
      </c>
      <c r="E489" s="474" t="s">
        <v>365</v>
      </c>
      <c r="F489" s="6" t="s">
        <v>18</v>
      </c>
      <c r="G489" s="6" t="s">
        <v>20</v>
      </c>
      <c r="H489" s="6" t="s">
        <v>297</v>
      </c>
      <c r="I489" s="6" t="s">
        <v>297</v>
      </c>
      <c r="J489" s="517">
        <v>2023</v>
      </c>
      <c r="K489" s="517">
        <v>2023</v>
      </c>
      <c r="L489" s="515">
        <v>11.09313</v>
      </c>
      <c r="M489" s="515">
        <f t="shared" ref="M489" si="305">R494+S494+T493</f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99"/>
        <v>0</v>
      </c>
      <c r="V489" s="7" t="s">
        <v>3</v>
      </c>
      <c r="W489" s="93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8"/>
    </row>
    <row r="490" spans="1:48" ht="19.5" customHeight="1">
      <c r="A490" s="526"/>
      <c r="B490" s="474"/>
      <c r="C490" s="475"/>
      <c r="D490" s="474"/>
      <c r="E490" s="474"/>
      <c r="F490" s="6" t="s">
        <v>19</v>
      </c>
      <c r="G490" s="6" t="s">
        <v>22</v>
      </c>
      <c r="H490" s="6" t="s">
        <v>297</v>
      </c>
      <c r="I490" s="6" t="s">
        <v>297</v>
      </c>
      <c r="J490" s="517"/>
      <c r="K490" s="517"/>
      <c r="L490" s="515"/>
      <c r="M490" s="515"/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f t="shared" si="299"/>
        <v>0</v>
      </c>
      <c r="V490" s="5" t="s">
        <v>8</v>
      </c>
      <c r="W490" s="93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8"/>
    </row>
    <row r="491" spans="1:48" ht="19.5" customHeight="1">
      <c r="A491" s="526"/>
      <c r="B491" s="474"/>
      <c r="C491" s="475"/>
      <c r="D491" s="474"/>
      <c r="E491" s="474"/>
      <c r="F491" s="476" t="s">
        <v>39</v>
      </c>
      <c r="G491" s="476" t="s">
        <v>21</v>
      </c>
      <c r="H491" s="476" t="s">
        <v>297</v>
      </c>
      <c r="I491" s="476" t="s">
        <v>297</v>
      </c>
      <c r="J491" s="517"/>
      <c r="K491" s="517"/>
      <c r="L491" s="515"/>
      <c r="M491" s="515"/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299"/>
        <v>0</v>
      </c>
      <c r="V491" s="187" t="s">
        <v>50</v>
      </c>
      <c r="W491" s="93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8"/>
    </row>
    <row r="492" spans="1:48" ht="19.5" customHeight="1">
      <c r="A492" s="526"/>
      <c r="B492" s="474"/>
      <c r="C492" s="475"/>
      <c r="D492" s="474"/>
      <c r="E492" s="474"/>
      <c r="F492" s="476"/>
      <c r="G492" s="476"/>
      <c r="H492" s="476"/>
      <c r="I492" s="476"/>
      <c r="J492" s="517"/>
      <c r="K492" s="517"/>
      <c r="L492" s="515"/>
      <c r="M492" s="515"/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f t="shared" si="299"/>
        <v>0</v>
      </c>
      <c r="V492" s="7" t="s">
        <v>51</v>
      </c>
      <c r="W492" s="93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8"/>
    </row>
    <row r="493" spans="1:48" ht="18" customHeight="1">
      <c r="A493" s="526"/>
      <c r="B493" s="474"/>
      <c r="C493" s="475"/>
      <c r="D493" s="474"/>
      <c r="E493" s="474"/>
      <c r="F493" s="476"/>
      <c r="G493" s="476"/>
      <c r="H493" s="476"/>
      <c r="I493" s="476"/>
      <c r="J493" s="517"/>
      <c r="K493" s="517"/>
      <c r="L493" s="515"/>
      <c r="M493" s="515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299"/>
        <v>0</v>
      </c>
      <c r="V493" s="7" t="s">
        <v>52</v>
      </c>
      <c r="W493" s="93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8"/>
    </row>
    <row r="494" spans="1:48" ht="17.25" customHeight="1">
      <c r="A494" s="527"/>
      <c r="B494" s="474"/>
      <c r="C494" s="475"/>
      <c r="D494" s="474"/>
      <c r="E494" s="474"/>
      <c r="F494" s="476"/>
      <c r="G494" s="476"/>
      <c r="H494" s="476"/>
      <c r="I494" s="476"/>
      <c r="J494" s="517"/>
      <c r="K494" s="517"/>
      <c r="L494" s="515"/>
      <c r="M494" s="515"/>
      <c r="N494" s="151">
        <f t="shared" ref="N494:T494" si="306">SUM(N489:N493)</f>
        <v>0</v>
      </c>
      <c r="O494" s="151">
        <f t="shared" si="306"/>
        <v>0</v>
      </c>
      <c r="P494" s="151">
        <f t="shared" si="306"/>
        <v>0</v>
      </c>
      <c r="Q494" s="151">
        <f t="shared" si="306"/>
        <v>0</v>
      </c>
      <c r="R494" s="151">
        <f t="shared" si="306"/>
        <v>0</v>
      </c>
      <c r="S494" s="151">
        <f t="shared" si="306"/>
        <v>0</v>
      </c>
      <c r="T494" s="151">
        <f t="shared" si="306"/>
        <v>0</v>
      </c>
      <c r="U494" s="152">
        <f t="shared" si="299"/>
        <v>0</v>
      </c>
      <c r="V494" s="152" t="s">
        <v>11</v>
      </c>
      <c r="W494" s="364">
        <f t="shared" ref="W494:AU494" si="307">SUM(W489:W493)</f>
        <v>0</v>
      </c>
      <c r="X494" s="151">
        <f t="shared" si="307"/>
        <v>0</v>
      </c>
      <c r="Y494" s="151">
        <f t="shared" si="307"/>
        <v>0</v>
      </c>
      <c r="Z494" s="151">
        <f t="shared" si="307"/>
        <v>0</v>
      </c>
      <c r="AA494" s="151">
        <f t="shared" si="307"/>
        <v>0</v>
      </c>
      <c r="AB494" s="151">
        <f t="shared" si="307"/>
        <v>0</v>
      </c>
      <c r="AC494" s="151">
        <f t="shared" si="307"/>
        <v>0</v>
      </c>
      <c r="AD494" s="151">
        <f t="shared" si="307"/>
        <v>0</v>
      </c>
      <c r="AE494" s="151">
        <f t="shared" si="307"/>
        <v>0</v>
      </c>
      <c r="AF494" s="151">
        <f t="shared" si="307"/>
        <v>0</v>
      </c>
      <c r="AG494" s="151">
        <f t="shared" si="307"/>
        <v>0</v>
      </c>
      <c r="AH494" s="151">
        <f t="shared" si="307"/>
        <v>0</v>
      </c>
      <c r="AI494" s="151">
        <f t="shared" si="307"/>
        <v>0</v>
      </c>
      <c r="AJ494" s="151">
        <f t="shared" si="307"/>
        <v>0</v>
      </c>
      <c r="AK494" s="151">
        <f t="shared" si="307"/>
        <v>0</v>
      </c>
      <c r="AL494" s="151">
        <f t="shared" si="307"/>
        <v>0</v>
      </c>
      <c r="AM494" s="151">
        <f t="shared" si="307"/>
        <v>0</v>
      </c>
      <c r="AN494" s="151">
        <f t="shared" si="307"/>
        <v>0</v>
      </c>
      <c r="AO494" s="151">
        <f t="shared" si="307"/>
        <v>0</v>
      </c>
      <c r="AP494" s="151">
        <f t="shared" si="307"/>
        <v>0</v>
      </c>
      <c r="AQ494" s="151">
        <f t="shared" si="307"/>
        <v>0</v>
      </c>
      <c r="AR494" s="151">
        <f t="shared" si="307"/>
        <v>0</v>
      </c>
      <c r="AS494" s="151">
        <f t="shared" si="307"/>
        <v>0</v>
      </c>
      <c r="AT494" s="151">
        <f t="shared" si="307"/>
        <v>0</v>
      </c>
      <c r="AU494" s="151">
        <f t="shared" si="307"/>
        <v>0</v>
      </c>
      <c r="AV494" s="160"/>
    </row>
    <row r="495" spans="1:48" ht="29.25" customHeight="1">
      <c r="A495" s="548" t="s">
        <v>65</v>
      </c>
      <c r="B495" s="548"/>
      <c r="C495" s="548"/>
      <c r="D495" s="548"/>
      <c r="E495" s="548"/>
      <c r="F495" s="548"/>
      <c r="G495" s="548"/>
      <c r="H495" s="548"/>
      <c r="I495" s="548"/>
      <c r="J495" s="548"/>
      <c r="K495" s="548"/>
      <c r="L495" s="548"/>
      <c r="M495" s="548"/>
      <c r="N495" s="548"/>
      <c r="O495" s="548"/>
      <c r="P495" s="548"/>
      <c r="Q495" s="548"/>
      <c r="R495" s="548"/>
      <c r="S495" s="548"/>
      <c r="T495" s="548"/>
      <c r="U495" s="548"/>
      <c r="V495" s="548"/>
      <c r="W495" s="365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</row>
    <row r="496" spans="1:48" ht="15.75" customHeight="1">
      <c r="A496" s="547" t="s">
        <v>197</v>
      </c>
      <c r="B496" s="547"/>
      <c r="C496" s="547"/>
      <c r="D496" s="547"/>
      <c r="E496" s="547"/>
      <c r="F496" s="547"/>
      <c r="G496" s="547"/>
      <c r="H496" s="547"/>
      <c r="I496" s="547"/>
      <c r="J496" s="547"/>
      <c r="K496" s="547"/>
      <c r="L496" s="547"/>
      <c r="M496" s="547"/>
      <c r="N496" s="547"/>
      <c r="O496" s="547"/>
      <c r="P496" s="547"/>
      <c r="Q496" s="547"/>
      <c r="R496" s="547"/>
      <c r="S496" s="547"/>
      <c r="T496" s="547"/>
      <c r="U496" s="547"/>
      <c r="V496" s="547"/>
      <c r="W496" s="365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</row>
    <row r="497" spans="1:48" ht="29.25" customHeight="1">
      <c r="A497" s="548" t="s">
        <v>65</v>
      </c>
      <c r="B497" s="548"/>
      <c r="C497" s="548"/>
      <c r="D497" s="548"/>
      <c r="E497" s="548"/>
      <c r="F497" s="548"/>
      <c r="G497" s="548"/>
      <c r="H497" s="548"/>
      <c r="I497" s="548"/>
      <c r="J497" s="548"/>
      <c r="K497" s="548"/>
      <c r="L497" s="548"/>
      <c r="M497" s="548"/>
      <c r="N497" s="548"/>
      <c r="O497" s="548"/>
      <c r="P497" s="548"/>
      <c r="Q497" s="548"/>
      <c r="R497" s="548"/>
      <c r="S497" s="548"/>
      <c r="T497" s="548"/>
      <c r="U497" s="548"/>
      <c r="V497" s="548"/>
      <c r="W497" s="365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</row>
    <row r="498" spans="1:48" ht="15.75" customHeight="1">
      <c r="A498" s="547" t="s">
        <v>198</v>
      </c>
      <c r="B498" s="547"/>
      <c r="C498" s="547"/>
      <c r="D498" s="547"/>
      <c r="E498" s="547"/>
      <c r="F498" s="547"/>
      <c r="G498" s="547"/>
      <c r="H498" s="547"/>
      <c r="I498" s="547"/>
      <c r="J498" s="547"/>
      <c r="K498" s="547"/>
      <c r="L498" s="547"/>
      <c r="M498" s="547"/>
      <c r="N498" s="547"/>
      <c r="O498" s="547"/>
      <c r="P498" s="547"/>
      <c r="Q498" s="547"/>
      <c r="R498" s="547"/>
      <c r="S498" s="547"/>
      <c r="T498" s="547"/>
      <c r="U498" s="547"/>
      <c r="V498" s="547"/>
      <c r="W498" s="365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</row>
    <row r="499" spans="1:48" ht="29.25" customHeight="1">
      <c r="A499" s="548" t="s">
        <v>65</v>
      </c>
      <c r="B499" s="548"/>
      <c r="C499" s="548"/>
      <c r="D499" s="548"/>
      <c r="E499" s="548"/>
      <c r="F499" s="548"/>
      <c r="G499" s="548"/>
      <c r="H499" s="548"/>
      <c r="I499" s="548"/>
      <c r="J499" s="548"/>
      <c r="K499" s="548"/>
      <c r="L499" s="548"/>
      <c r="M499" s="548"/>
      <c r="N499" s="548"/>
      <c r="O499" s="548"/>
      <c r="P499" s="548"/>
      <c r="Q499" s="548"/>
      <c r="R499" s="548"/>
      <c r="S499" s="548"/>
      <c r="T499" s="548"/>
      <c r="U499" s="548"/>
      <c r="V499" s="548"/>
      <c r="W499" s="365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</row>
    <row r="500" spans="1:48" ht="15.75" customHeight="1">
      <c r="A500" s="547" t="s">
        <v>199</v>
      </c>
      <c r="B500" s="547"/>
      <c r="C500" s="547"/>
      <c r="D500" s="547"/>
      <c r="E500" s="547"/>
      <c r="F500" s="547"/>
      <c r="G500" s="547"/>
      <c r="H500" s="547"/>
      <c r="I500" s="547"/>
      <c r="J500" s="547"/>
      <c r="K500" s="547"/>
      <c r="L500" s="547"/>
      <c r="M500" s="547"/>
      <c r="N500" s="547"/>
      <c r="O500" s="547"/>
      <c r="P500" s="547"/>
      <c r="Q500" s="547"/>
      <c r="R500" s="547"/>
      <c r="S500" s="547"/>
      <c r="T500" s="547"/>
      <c r="U500" s="547"/>
      <c r="V500" s="547"/>
      <c r="W500" s="365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</row>
    <row r="501" spans="1:48" ht="29.25" customHeight="1">
      <c r="A501" s="548" t="s">
        <v>65</v>
      </c>
      <c r="B501" s="548"/>
      <c r="C501" s="548"/>
      <c r="D501" s="548"/>
      <c r="E501" s="548"/>
      <c r="F501" s="548"/>
      <c r="G501" s="548"/>
      <c r="H501" s="548"/>
      <c r="I501" s="548"/>
      <c r="J501" s="548"/>
      <c r="K501" s="548"/>
      <c r="L501" s="548"/>
      <c r="M501" s="548"/>
      <c r="N501" s="548"/>
      <c r="O501" s="548"/>
      <c r="P501" s="548"/>
      <c r="Q501" s="548"/>
      <c r="R501" s="548"/>
      <c r="S501" s="548"/>
      <c r="T501" s="548"/>
      <c r="U501" s="548"/>
      <c r="V501" s="548"/>
      <c r="W501" s="365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</row>
    <row r="502" spans="1:48" ht="19.5" customHeight="1">
      <c r="A502" s="544" t="s">
        <v>49</v>
      </c>
      <c r="B502" s="545"/>
      <c r="C502" s="545"/>
      <c r="D502" s="545"/>
      <c r="E502" s="545"/>
      <c r="F502" s="545"/>
      <c r="G502" s="545"/>
      <c r="H502" s="545"/>
      <c r="I502" s="545"/>
      <c r="J502" s="545"/>
      <c r="K502" s="545"/>
      <c r="L502" s="545"/>
      <c r="M502" s="545"/>
      <c r="N502" s="545"/>
      <c r="O502" s="545"/>
      <c r="P502" s="545"/>
      <c r="Q502" s="545"/>
      <c r="R502" s="545"/>
      <c r="S502" s="545"/>
      <c r="T502" s="545"/>
      <c r="U502" s="545"/>
      <c r="V502" s="546"/>
      <c r="W502" s="365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</row>
    <row r="503" spans="1:48" ht="17.25" customHeight="1">
      <c r="A503" s="542"/>
      <c r="B503" s="543"/>
      <c r="C503" s="543"/>
      <c r="D503" s="543"/>
      <c r="E503" s="543"/>
      <c r="F503" s="11"/>
      <c r="G503" s="11"/>
      <c r="H503" s="11"/>
      <c r="I503" s="11"/>
      <c r="J503" s="11"/>
      <c r="K503" s="11"/>
      <c r="L503" s="20"/>
      <c r="M503" s="20"/>
      <c r="N503" s="9">
        <f>N477+N483+N489</f>
        <v>0</v>
      </c>
      <c r="O503" s="9">
        <f t="shared" ref="O503:T503" si="308">O477+O483+O489</f>
        <v>0</v>
      </c>
      <c r="P503" s="9">
        <f t="shared" si="308"/>
        <v>0</v>
      </c>
      <c r="Q503" s="9">
        <f t="shared" si="308"/>
        <v>0</v>
      </c>
      <c r="R503" s="9">
        <f t="shared" si="308"/>
        <v>0</v>
      </c>
      <c r="S503" s="9">
        <f t="shared" si="308"/>
        <v>0</v>
      </c>
      <c r="T503" s="9">
        <f t="shared" si="308"/>
        <v>0</v>
      </c>
      <c r="U503" s="9">
        <f t="shared" ref="U503:U507" si="309">SUM(N503:T503)</f>
        <v>0</v>
      </c>
      <c r="V503" s="16" t="s">
        <v>3</v>
      </c>
      <c r="W503" s="93">
        <f t="shared" ref="W503:AU503" si="310">W477+W483+W489</f>
        <v>0</v>
      </c>
      <c r="X503" s="9">
        <f t="shared" si="310"/>
        <v>0</v>
      </c>
      <c r="Y503" s="9">
        <f t="shared" si="310"/>
        <v>0</v>
      </c>
      <c r="Z503" s="9">
        <f t="shared" si="310"/>
        <v>0</v>
      </c>
      <c r="AA503" s="9">
        <f t="shared" si="310"/>
        <v>0</v>
      </c>
      <c r="AB503" s="9">
        <f t="shared" si="310"/>
        <v>0</v>
      </c>
      <c r="AC503" s="9">
        <f t="shared" si="310"/>
        <v>0</v>
      </c>
      <c r="AD503" s="9">
        <f t="shared" si="310"/>
        <v>0</v>
      </c>
      <c r="AE503" s="9">
        <f t="shared" si="310"/>
        <v>0</v>
      </c>
      <c r="AF503" s="9">
        <f t="shared" si="310"/>
        <v>0</v>
      </c>
      <c r="AG503" s="9">
        <f t="shared" si="310"/>
        <v>0</v>
      </c>
      <c r="AH503" s="9">
        <f t="shared" si="310"/>
        <v>0</v>
      </c>
      <c r="AI503" s="9">
        <f t="shared" si="310"/>
        <v>0</v>
      </c>
      <c r="AJ503" s="9">
        <f t="shared" si="310"/>
        <v>0</v>
      </c>
      <c r="AK503" s="9">
        <f t="shared" si="310"/>
        <v>0</v>
      </c>
      <c r="AL503" s="9">
        <f t="shared" si="310"/>
        <v>0</v>
      </c>
      <c r="AM503" s="9">
        <f t="shared" si="310"/>
        <v>0</v>
      </c>
      <c r="AN503" s="9">
        <f t="shared" si="310"/>
        <v>0</v>
      </c>
      <c r="AO503" s="9">
        <f t="shared" si="310"/>
        <v>0</v>
      </c>
      <c r="AP503" s="9">
        <f t="shared" si="310"/>
        <v>0</v>
      </c>
      <c r="AQ503" s="9">
        <f t="shared" si="310"/>
        <v>0</v>
      </c>
      <c r="AR503" s="9">
        <f t="shared" si="310"/>
        <v>0</v>
      </c>
      <c r="AS503" s="9">
        <f t="shared" si="310"/>
        <v>0</v>
      </c>
      <c r="AT503" s="9">
        <f t="shared" si="310"/>
        <v>0</v>
      </c>
      <c r="AU503" s="9">
        <f t="shared" si="310"/>
        <v>0</v>
      </c>
      <c r="AV503" s="8"/>
    </row>
    <row r="504" spans="1:48" ht="17.25" customHeight="1">
      <c r="A504" s="542"/>
      <c r="B504" s="543"/>
      <c r="C504" s="543"/>
      <c r="D504" s="543"/>
      <c r="E504" s="543"/>
      <c r="F504" s="11"/>
      <c r="G504" s="11"/>
      <c r="H504" s="11"/>
      <c r="I504" s="11"/>
      <c r="J504" s="11"/>
      <c r="K504" s="11"/>
      <c r="L504" s="20"/>
      <c r="M504" s="20"/>
      <c r="N504" s="9">
        <f t="shared" ref="N504:T508" si="311">N478+N484+N490</f>
        <v>0</v>
      </c>
      <c r="O504" s="9">
        <f t="shared" si="311"/>
        <v>0</v>
      </c>
      <c r="P504" s="9">
        <f t="shared" si="311"/>
        <v>0</v>
      </c>
      <c r="Q504" s="9">
        <f t="shared" si="311"/>
        <v>0</v>
      </c>
      <c r="R504" s="9">
        <f t="shared" si="311"/>
        <v>0</v>
      </c>
      <c r="S504" s="9">
        <f t="shared" si="311"/>
        <v>0</v>
      </c>
      <c r="T504" s="9">
        <f t="shared" si="311"/>
        <v>0</v>
      </c>
      <c r="U504" s="9">
        <f t="shared" si="309"/>
        <v>0</v>
      </c>
      <c r="V504" s="16" t="s">
        <v>8</v>
      </c>
      <c r="W504" s="93">
        <f t="shared" ref="W504:AU504" si="312">W478+W484+W490</f>
        <v>0</v>
      </c>
      <c r="X504" s="9">
        <f t="shared" si="312"/>
        <v>0</v>
      </c>
      <c r="Y504" s="9">
        <f t="shared" si="312"/>
        <v>0</v>
      </c>
      <c r="Z504" s="9">
        <f t="shared" si="312"/>
        <v>0</v>
      </c>
      <c r="AA504" s="9">
        <f t="shared" si="312"/>
        <v>0</v>
      </c>
      <c r="AB504" s="9">
        <f t="shared" si="312"/>
        <v>0</v>
      </c>
      <c r="AC504" s="9">
        <f t="shared" si="312"/>
        <v>0</v>
      </c>
      <c r="AD504" s="9">
        <f t="shared" si="312"/>
        <v>0</v>
      </c>
      <c r="AE504" s="9">
        <f t="shared" si="312"/>
        <v>0</v>
      </c>
      <c r="AF504" s="9">
        <f t="shared" si="312"/>
        <v>0</v>
      </c>
      <c r="AG504" s="9">
        <f t="shared" si="312"/>
        <v>0</v>
      </c>
      <c r="AH504" s="9">
        <f t="shared" si="312"/>
        <v>0</v>
      </c>
      <c r="AI504" s="9">
        <f t="shared" si="312"/>
        <v>0</v>
      </c>
      <c r="AJ504" s="9">
        <f t="shared" si="312"/>
        <v>0</v>
      </c>
      <c r="AK504" s="9">
        <f t="shared" si="312"/>
        <v>0</v>
      </c>
      <c r="AL504" s="9">
        <f t="shared" si="312"/>
        <v>0</v>
      </c>
      <c r="AM504" s="9">
        <f t="shared" si="312"/>
        <v>0</v>
      </c>
      <c r="AN504" s="9">
        <f t="shared" si="312"/>
        <v>0</v>
      </c>
      <c r="AO504" s="9">
        <f t="shared" si="312"/>
        <v>0</v>
      </c>
      <c r="AP504" s="9">
        <f t="shared" si="312"/>
        <v>0</v>
      </c>
      <c r="AQ504" s="9">
        <f t="shared" si="312"/>
        <v>0</v>
      </c>
      <c r="AR504" s="9">
        <f t="shared" si="312"/>
        <v>0</v>
      </c>
      <c r="AS504" s="9">
        <f t="shared" si="312"/>
        <v>0</v>
      </c>
      <c r="AT504" s="9">
        <f t="shared" si="312"/>
        <v>0</v>
      </c>
      <c r="AU504" s="9">
        <f t="shared" si="312"/>
        <v>0</v>
      </c>
      <c r="AV504" s="8"/>
    </row>
    <row r="505" spans="1:48" ht="17.25" customHeight="1">
      <c r="A505" s="542"/>
      <c r="B505" s="543"/>
      <c r="C505" s="543"/>
      <c r="D505" s="543"/>
      <c r="E505" s="543"/>
      <c r="F505" s="11"/>
      <c r="G505" s="11"/>
      <c r="H505" s="11"/>
      <c r="I505" s="11"/>
      <c r="J505" s="11"/>
      <c r="K505" s="11"/>
      <c r="L505" s="20"/>
      <c r="M505" s="20"/>
      <c r="N505" s="9">
        <f t="shared" si="311"/>
        <v>0</v>
      </c>
      <c r="O505" s="9">
        <f t="shared" si="311"/>
        <v>0</v>
      </c>
      <c r="P505" s="9">
        <f t="shared" si="311"/>
        <v>0</v>
      </c>
      <c r="Q505" s="9">
        <f t="shared" si="311"/>
        <v>0</v>
      </c>
      <c r="R505" s="9">
        <f t="shared" si="311"/>
        <v>0</v>
      </c>
      <c r="S505" s="9">
        <f t="shared" si="311"/>
        <v>0</v>
      </c>
      <c r="T505" s="9">
        <f t="shared" si="311"/>
        <v>0</v>
      </c>
      <c r="U505" s="9">
        <f t="shared" si="309"/>
        <v>0</v>
      </c>
      <c r="V505" s="408" t="s">
        <v>50</v>
      </c>
      <c r="W505" s="93">
        <f t="shared" ref="W505:AU505" si="313">W479+W485+W491</f>
        <v>0</v>
      </c>
      <c r="X505" s="9">
        <f t="shared" si="313"/>
        <v>0</v>
      </c>
      <c r="Y505" s="9">
        <f t="shared" si="313"/>
        <v>0</v>
      </c>
      <c r="Z505" s="9">
        <f t="shared" si="313"/>
        <v>0</v>
      </c>
      <c r="AA505" s="9">
        <f t="shared" si="313"/>
        <v>0</v>
      </c>
      <c r="AB505" s="9">
        <f t="shared" si="313"/>
        <v>0</v>
      </c>
      <c r="AC505" s="9">
        <f t="shared" si="313"/>
        <v>0</v>
      </c>
      <c r="AD505" s="9">
        <f t="shared" si="313"/>
        <v>0</v>
      </c>
      <c r="AE505" s="9">
        <f t="shared" si="313"/>
        <v>0</v>
      </c>
      <c r="AF505" s="9">
        <f t="shared" si="313"/>
        <v>0</v>
      </c>
      <c r="AG505" s="9">
        <f t="shared" si="313"/>
        <v>0</v>
      </c>
      <c r="AH505" s="9">
        <f t="shared" si="313"/>
        <v>0</v>
      </c>
      <c r="AI505" s="9">
        <f t="shared" si="313"/>
        <v>0</v>
      </c>
      <c r="AJ505" s="9">
        <f t="shared" si="313"/>
        <v>0</v>
      </c>
      <c r="AK505" s="9">
        <f t="shared" si="313"/>
        <v>0</v>
      </c>
      <c r="AL505" s="9">
        <f t="shared" si="313"/>
        <v>0</v>
      </c>
      <c r="AM505" s="9">
        <f t="shared" si="313"/>
        <v>0</v>
      </c>
      <c r="AN505" s="9">
        <f t="shared" si="313"/>
        <v>0</v>
      </c>
      <c r="AO505" s="9">
        <f t="shared" si="313"/>
        <v>0</v>
      </c>
      <c r="AP505" s="9">
        <f t="shared" si="313"/>
        <v>0</v>
      </c>
      <c r="AQ505" s="9">
        <f t="shared" si="313"/>
        <v>0</v>
      </c>
      <c r="AR505" s="9">
        <f t="shared" si="313"/>
        <v>0</v>
      </c>
      <c r="AS505" s="9">
        <f t="shared" si="313"/>
        <v>0</v>
      </c>
      <c r="AT505" s="9">
        <f t="shared" si="313"/>
        <v>0</v>
      </c>
      <c r="AU505" s="9">
        <f t="shared" si="313"/>
        <v>0</v>
      </c>
      <c r="AV505" s="8"/>
    </row>
    <row r="506" spans="1:48" ht="17.25" customHeight="1">
      <c r="A506" s="542"/>
      <c r="B506" s="543"/>
      <c r="C506" s="543"/>
      <c r="D506" s="543"/>
      <c r="E506" s="543"/>
      <c r="F506" s="11"/>
      <c r="G506" s="11"/>
      <c r="H506" s="11"/>
      <c r="I506" s="11"/>
      <c r="J506" s="11"/>
      <c r="K506" s="11"/>
      <c r="L506" s="20"/>
      <c r="M506" s="20"/>
      <c r="N506" s="9">
        <f t="shared" si="311"/>
        <v>0</v>
      </c>
      <c r="O506" s="9">
        <f t="shared" si="311"/>
        <v>0</v>
      </c>
      <c r="P506" s="9">
        <f t="shared" si="311"/>
        <v>0</v>
      </c>
      <c r="Q506" s="9">
        <f t="shared" si="311"/>
        <v>0</v>
      </c>
      <c r="R506" s="9">
        <f t="shared" si="311"/>
        <v>0</v>
      </c>
      <c r="S506" s="9">
        <f t="shared" si="311"/>
        <v>0</v>
      </c>
      <c r="T506" s="9">
        <f t="shared" si="311"/>
        <v>0</v>
      </c>
      <c r="U506" s="9">
        <f t="shared" si="309"/>
        <v>0</v>
      </c>
      <c r="V506" s="13" t="s">
        <v>51</v>
      </c>
      <c r="W506" s="93">
        <f t="shared" ref="W506:AU506" si="314">W480+W486+W492</f>
        <v>0</v>
      </c>
      <c r="X506" s="9">
        <f t="shared" si="314"/>
        <v>0</v>
      </c>
      <c r="Y506" s="9">
        <f t="shared" si="314"/>
        <v>0</v>
      </c>
      <c r="Z506" s="9">
        <f t="shared" si="314"/>
        <v>0</v>
      </c>
      <c r="AA506" s="9">
        <f t="shared" si="314"/>
        <v>0</v>
      </c>
      <c r="AB506" s="9">
        <f t="shared" si="314"/>
        <v>0</v>
      </c>
      <c r="AC506" s="9">
        <f t="shared" si="314"/>
        <v>0</v>
      </c>
      <c r="AD506" s="9">
        <f t="shared" si="314"/>
        <v>0</v>
      </c>
      <c r="AE506" s="9">
        <f t="shared" si="314"/>
        <v>0</v>
      </c>
      <c r="AF506" s="9">
        <f t="shared" si="314"/>
        <v>0</v>
      </c>
      <c r="AG506" s="9">
        <f t="shared" si="314"/>
        <v>0</v>
      </c>
      <c r="AH506" s="9">
        <f t="shared" si="314"/>
        <v>0</v>
      </c>
      <c r="AI506" s="9">
        <f t="shared" si="314"/>
        <v>0</v>
      </c>
      <c r="AJ506" s="9">
        <f t="shared" si="314"/>
        <v>0</v>
      </c>
      <c r="AK506" s="9">
        <f t="shared" si="314"/>
        <v>0</v>
      </c>
      <c r="AL506" s="9">
        <f t="shared" si="314"/>
        <v>0</v>
      </c>
      <c r="AM506" s="9">
        <f t="shared" si="314"/>
        <v>0</v>
      </c>
      <c r="AN506" s="9">
        <f t="shared" si="314"/>
        <v>0</v>
      </c>
      <c r="AO506" s="9">
        <f t="shared" si="314"/>
        <v>0</v>
      </c>
      <c r="AP506" s="9">
        <f t="shared" si="314"/>
        <v>0</v>
      </c>
      <c r="AQ506" s="9">
        <f t="shared" si="314"/>
        <v>0</v>
      </c>
      <c r="AR506" s="9">
        <f t="shared" si="314"/>
        <v>0</v>
      </c>
      <c r="AS506" s="9">
        <f t="shared" si="314"/>
        <v>0</v>
      </c>
      <c r="AT506" s="9">
        <f t="shared" si="314"/>
        <v>0</v>
      </c>
      <c r="AU506" s="9">
        <f t="shared" si="314"/>
        <v>0</v>
      </c>
      <c r="AV506" s="8"/>
    </row>
    <row r="507" spans="1:48" ht="17.25" customHeight="1">
      <c r="A507" s="18"/>
      <c r="B507" s="19"/>
      <c r="C507" s="19"/>
      <c r="D507" s="19"/>
      <c r="E507" s="19"/>
      <c r="F507" s="11"/>
      <c r="G507" s="11"/>
      <c r="H507" s="11"/>
      <c r="I507" s="11"/>
      <c r="J507" s="11"/>
      <c r="K507" s="11"/>
      <c r="L507" s="20"/>
      <c r="M507" s="20"/>
      <c r="N507" s="9">
        <f t="shared" si="311"/>
        <v>0</v>
      </c>
      <c r="O507" s="9">
        <f t="shared" si="311"/>
        <v>0</v>
      </c>
      <c r="P507" s="9">
        <f t="shared" si="311"/>
        <v>0</v>
      </c>
      <c r="Q507" s="9">
        <f t="shared" si="311"/>
        <v>0</v>
      </c>
      <c r="R507" s="9">
        <f t="shared" si="311"/>
        <v>0</v>
      </c>
      <c r="S507" s="9">
        <f t="shared" si="311"/>
        <v>0</v>
      </c>
      <c r="T507" s="9">
        <f t="shared" si="311"/>
        <v>0</v>
      </c>
      <c r="U507" s="9">
        <f t="shared" si="309"/>
        <v>0</v>
      </c>
      <c r="V507" s="13" t="s">
        <v>52</v>
      </c>
      <c r="W507" s="93">
        <f t="shared" ref="W507:AU507" si="315">W481+W487+W493</f>
        <v>0</v>
      </c>
      <c r="X507" s="9">
        <f t="shared" si="315"/>
        <v>0</v>
      </c>
      <c r="Y507" s="9">
        <f t="shared" si="315"/>
        <v>0</v>
      </c>
      <c r="Z507" s="9">
        <f t="shared" si="315"/>
        <v>0</v>
      </c>
      <c r="AA507" s="9">
        <f t="shared" si="315"/>
        <v>0</v>
      </c>
      <c r="AB507" s="9">
        <f t="shared" si="315"/>
        <v>0</v>
      </c>
      <c r="AC507" s="9">
        <f t="shared" si="315"/>
        <v>0</v>
      </c>
      <c r="AD507" s="9">
        <f t="shared" si="315"/>
        <v>0</v>
      </c>
      <c r="AE507" s="9">
        <f t="shared" si="315"/>
        <v>0</v>
      </c>
      <c r="AF507" s="9">
        <f t="shared" si="315"/>
        <v>0</v>
      </c>
      <c r="AG507" s="9">
        <f t="shared" si="315"/>
        <v>0</v>
      </c>
      <c r="AH507" s="9">
        <f t="shared" si="315"/>
        <v>0</v>
      </c>
      <c r="AI507" s="9">
        <f t="shared" si="315"/>
        <v>0</v>
      </c>
      <c r="AJ507" s="9">
        <f t="shared" si="315"/>
        <v>0</v>
      </c>
      <c r="AK507" s="9">
        <f t="shared" si="315"/>
        <v>0</v>
      </c>
      <c r="AL507" s="9">
        <f t="shared" si="315"/>
        <v>0</v>
      </c>
      <c r="AM507" s="9">
        <f t="shared" si="315"/>
        <v>0</v>
      </c>
      <c r="AN507" s="9">
        <f t="shared" si="315"/>
        <v>0</v>
      </c>
      <c r="AO507" s="9">
        <f t="shared" si="315"/>
        <v>0</v>
      </c>
      <c r="AP507" s="9">
        <f t="shared" si="315"/>
        <v>0</v>
      </c>
      <c r="AQ507" s="9">
        <f t="shared" si="315"/>
        <v>0</v>
      </c>
      <c r="AR507" s="9">
        <f t="shared" si="315"/>
        <v>0</v>
      </c>
      <c r="AS507" s="9">
        <f t="shared" si="315"/>
        <v>0</v>
      </c>
      <c r="AT507" s="9">
        <f t="shared" si="315"/>
        <v>0</v>
      </c>
      <c r="AU507" s="9">
        <f t="shared" si="315"/>
        <v>0</v>
      </c>
      <c r="AV507" s="8"/>
    </row>
    <row r="508" spans="1:48" ht="17.25" customHeight="1">
      <c r="A508" s="542"/>
      <c r="B508" s="543"/>
      <c r="C508" s="543"/>
      <c r="D508" s="543"/>
      <c r="E508" s="543"/>
      <c r="F508" s="11"/>
      <c r="G508" s="11"/>
      <c r="H508" s="11"/>
      <c r="I508" s="11"/>
      <c r="J508" s="11"/>
      <c r="K508" s="11"/>
      <c r="L508" s="9">
        <f>L477+L483+L489</f>
        <v>27.402909999999999</v>
      </c>
      <c r="M508" s="9">
        <f>M477+M483+M489</f>
        <v>0</v>
      </c>
      <c r="N508" s="151">
        <f t="shared" si="311"/>
        <v>0</v>
      </c>
      <c r="O508" s="151">
        <f t="shared" si="311"/>
        <v>0</v>
      </c>
      <c r="P508" s="151">
        <f t="shared" si="311"/>
        <v>0</v>
      </c>
      <c r="Q508" s="151">
        <f t="shared" si="311"/>
        <v>0</v>
      </c>
      <c r="R508" s="151">
        <f t="shared" si="311"/>
        <v>0</v>
      </c>
      <c r="S508" s="151">
        <f t="shared" si="311"/>
        <v>0</v>
      </c>
      <c r="T508" s="151">
        <f t="shared" si="311"/>
        <v>0</v>
      </c>
      <c r="U508" s="152">
        <f>SUM(N508:T508)</f>
        <v>0</v>
      </c>
      <c r="V508" s="152" t="s">
        <v>11</v>
      </c>
      <c r="W508" s="364">
        <f t="shared" ref="W508:AU508" si="316">W482+W488+W494</f>
        <v>0</v>
      </c>
      <c r="X508" s="151">
        <f t="shared" si="316"/>
        <v>0</v>
      </c>
      <c r="Y508" s="151">
        <f t="shared" si="316"/>
        <v>0</v>
      </c>
      <c r="Z508" s="151">
        <f t="shared" si="316"/>
        <v>0</v>
      </c>
      <c r="AA508" s="151">
        <f t="shared" si="316"/>
        <v>0</v>
      </c>
      <c r="AB508" s="151">
        <f t="shared" si="316"/>
        <v>0</v>
      </c>
      <c r="AC508" s="151">
        <f t="shared" si="316"/>
        <v>0</v>
      </c>
      <c r="AD508" s="151">
        <f t="shared" si="316"/>
        <v>0</v>
      </c>
      <c r="AE508" s="151">
        <f t="shared" si="316"/>
        <v>0</v>
      </c>
      <c r="AF508" s="151">
        <f t="shared" si="316"/>
        <v>0</v>
      </c>
      <c r="AG508" s="151">
        <f t="shared" si="316"/>
        <v>0</v>
      </c>
      <c r="AH508" s="151">
        <f t="shared" si="316"/>
        <v>0</v>
      </c>
      <c r="AI508" s="151">
        <f t="shared" si="316"/>
        <v>0</v>
      </c>
      <c r="AJ508" s="151">
        <f t="shared" si="316"/>
        <v>0</v>
      </c>
      <c r="AK508" s="151">
        <f t="shared" si="316"/>
        <v>0</v>
      </c>
      <c r="AL508" s="151">
        <f t="shared" si="316"/>
        <v>0</v>
      </c>
      <c r="AM508" s="151">
        <f t="shared" si="316"/>
        <v>0</v>
      </c>
      <c r="AN508" s="151">
        <f t="shared" si="316"/>
        <v>0</v>
      </c>
      <c r="AO508" s="151">
        <f t="shared" si="316"/>
        <v>0</v>
      </c>
      <c r="AP508" s="151">
        <f t="shared" si="316"/>
        <v>0</v>
      </c>
      <c r="AQ508" s="151">
        <f t="shared" si="316"/>
        <v>0</v>
      </c>
      <c r="AR508" s="151">
        <f t="shared" si="316"/>
        <v>0</v>
      </c>
      <c r="AS508" s="151">
        <f t="shared" si="316"/>
        <v>0</v>
      </c>
      <c r="AT508" s="151">
        <f t="shared" si="316"/>
        <v>0</v>
      </c>
      <c r="AU508" s="151">
        <f t="shared" si="316"/>
        <v>0</v>
      </c>
      <c r="AV508" s="160"/>
    </row>
    <row r="509" spans="1:48" ht="19.5" customHeight="1">
      <c r="A509" s="544" t="s">
        <v>43</v>
      </c>
      <c r="B509" s="545"/>
      <c r="C509" s="545"/>
      <c r="D509" s="545"/>
      <c r="E509" s="545"/>
      <c r="F509" s="545"/>
      <c r="G509" s="545"/>
      <c r="H509" s="545"/>
      <c r="I509" s="545"/>
      <c r="J509" s="545"/>
      <c r="K509" s="545"/>
      <c r="L509" s="545"/>
      <c r="M509" s="545"/>
      <c r="N509" s="545"/>
      <c r="O509" s="545"/>
      <c r="P509" s="545"/>
      <c r="Q509" s="545"/>
      <c r="R509" s="545"/>
      <c r="S509" s="545"/>
      <c r="T509" s="545"/>
      <c r="U509" s="545"/>
      <c r="V509" s="546"/>
      <c r="W509" s="365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</row>
    <row r="510" spans="1:48" ht="17.25" customHeight="1">
      <c r="A510" s="542"/>
      <c r="B510" s="543"/>
      <c r="C510" s="543"/>
      <c r="D510" s="543"/>
      <c r="E510" s="543"/>
      <c r="F510" s="11"/>
      <c r="G510" s="11"/>
      <c r="H510" s="11"/>
      <c r="I510" s="11"/>
      <c r="J510" s="11"/>
      <c r="K510" s="11"/>
      <c r="L510" s="20"/>
      <c r="M510" s="20"/>
      <c r="N510" s="9">
        <f t="shared" ref="N510:T514" si="317">N255+N334+N420+N443+N469+N503</f>
        <v>24.568740000000002</v>
      </c>
      <c r="O510" s="9">
        <f t="shared" si="317"/>
        <v>46.592609999999993</v>
      </c>
      <c r="P510" s="9">
        <f t="shared" si="317"/>
        <v>38.215750000000007</v>
      </c>
      <c r="Q510" s="9">
        <f t="shared" si="317"/>
        <v>52.294480000000007</v>
      </c>
      <c r="R510" s="9">
        <f t="shared" si="317"/>
        <v>56.385210000000001</v>
      </c>
      <c r="S510" s="9">
        <f t="shared" si="317"/>
        <v>3.7270799999999999</v>
      </c>
      <c r="T510" s="9">
        <f t="shared" si="317"/>
        <v>3.72648</v>
      </c>
      <c r="U510" s="9">
        <f>SUM(N510:T510)</f>
        <v>225.51035000000002</v>
      </c>
      <c r="V510" s="16" t="s">
        <v>3</v>
      </c>
      <c r="W510" s="93">
        <f t="shared" ref="W510:AU510" si="318">W255+W334+W420+W443+W469+W503</f>
        <v>56386.5</v>
      </c>
      <c r="X510" s="9">
        <f t="shared" si="318"/>
        <v>15969.946969999999</v>
      </c>
      <c r="Y510" s="9">
        <f t="shared" si="318"/>
        <v>5707.4179700000004</v>
      </c>
      <c r="Z510" s="9">
        <f t="shared" si="318"/>
        <v>5707.4179700000004</v>
      </c>
      <c r="AA510" s="9">
        <f t="shared" si="318"/>
        <v>10262.528999999999</v>
      </c>
      <c r="AB510" s="9">
        <f t="shared" si="318"/>
        <v>10262.528999999999</v>
      </c>
      <c r="AC510" s="9">
        <f t="shared" si="318"/>
        <v>0</v>
      </c>
      <c r="AD510" s="9">
        <f t="shared" si="318"/>
        <v>0</v>
      </c>
      <c r="AE510" s="9">
        <f t="shared" si="318"/>
        <v>0</v>
      </c>
      <c r="AF510" s="9">
        <f t="shared" si="318"/>
        <v>0</v>
      </c>
      <c r="AG510" s="9">
        <f t="shared" si="318"/>
        <v>13149.231530000001</v>
      </c>
      <c r="AH510" s="9">
        <f t="shared" si="318"/>
        <v>2757.1020399999998</v>
      </c>
      <c r="AI510" s="9">
        <f t="shared" si="318"/>
        <v>10392.129489999999</v>
      </c>
      <c r="AJ510" s="9">
        <f t="shared" si="318"/>
        <v>0</v>
      </c>
      <c r="AK510" s="9">
        <f t="shared" si="318"/>
        <v>0</v>
      </c>
      <c r="AL510" s="9">
        <f t="shared" si="318"/>
        <v>1212.7339999999999</v>
      </c>
      <c r="AM510" s="9">
        <f t="shared" si="318"/>
        <v>1212.7339999999999</v>
      </c>
      <c r="AN510" s="9">
        <f t="shared" si="318"/>
        <v>0</v>
      </c>
      <c r="AO510" s="9">
        <f t="shared" si="318"/>
        <v>0</v>
      </c>
      <c r="AP510" s="9">
        <f t="shared" si="318"/>
        <v>0</v>
      </c>
      <c r="AQ510" s="9">
        <f t="shared" si="318"/>
        <v>0</v>
      </c>
      <c r="AR510" s="9">
        <f t="shared" si="318"/>
        <v>0</v>
      </c>
      <c r="AS510" s="9">
        <f t="shared" si="318"/>
        <v>0</v>
      </c>
      <c r="AT510" s="9">
        <f t="shared" si="318"/>
        <v>0</v>
      </c>
      <c r="AU510" s="9">
        <f t="shared" si="318"/>
        <v>0</v>
      </c>
      <c r="AV510" s="8"/>
    </row>
    <row r="511" spans="1:48" ht="17.25" customHeight="1">
      <c r="A511" s="542"/>
      <c r="B511" s="543"/>
      <c r="C511" s="543"/>
      <c r="D511" s="543"/>
      <c r="E511" s="543"/>
      <c r="F511" s="11"/>
      <c r="G511" s="11"/>
      <c r="H511" s="11"/>
      <c r="I511" s="11"/>
      <c r="J511" s="11"/>
      <c r="K511" s="11"/>
      <c r="L511" s="20"/>
      <c r="M511" s="20"/>
      <c r="N511" s="9">
        <f t="shared" si="317"/>
        <v>92.684110000000004</v>
      </c>
      <c r="O511" s="9">
        <f t="shared" si="317"/>
        <v>13.77323</v>
      </c>
      <c r="P511" s="9">
        <f t="shared" si="317"/>
        <v>12.942970000000001</v>
      </c>
      <c r="Q511" s="9">
        <f t="shared" si="317"/>
        <v>172.3159</v>
      </c>
      <c r="R511" s="9">
        <f t="shared" si="317"/>
        <v>264.16618999999997</v>
      </c>
      <c r="S511" s="9">
        <f t="shared" si="317"/>
        <v>169.20491000000001</v>
      </c>
      <c r="T511" s="9">
        <f t="shared" si="317"/>
        <v>169.10493</v>
      </c>
      <c r="U511" s="9">
        <f t="shared" ref="U511:U515" si="319">SUM(N511:T511)</f>
        <v>894.19223999999997</v>
      </c>
      <c r="V511" s="16" t="s">
        <v>8</v>
      </c>
      <c r="W511" s="93">
        <f t="shared" ref="W511:AU511" si="320">W256+W335+W421+W444+W470+W504</f>
        <v>264165</v>
      </c>
      <c r="X511" s="9">
        <f t="shared" si="320"/>
        <v>53961.99555</v>
      </c>
      <c r="Y511" s="9">
        <f t="shared" si="320"/>
        <v>52759.929810000001</v>
      </c>
      <c r="Z511" s="9">
        <f t="shared" si="320"/>
        <v>52759.929810000001</v>
      </c>
      <c r="AA511" s="9">
        <f t="shared" si="320"/>
        <v>1202.06574</v>
      </c>
      <c r="AB511" s="9">
        <f t="shared" si="320"/>
        <v>1202.06574</v>
      </c>
      <c r="AC511" s="9">
        <f t="shared" si="320"/>
        <v>0</v>
      </c>
      <c r="AD511" s="9">
        <f t="shared" si="320"/>
        <v>0</v>
      </c>
      <c r="AE511" s="9">
        <f t="shared" si="320"/>
        <v>0</v>
      </c>
      <c r="AF511" s="9">
        <f t="shared" si="320"/>
        <v>0</v>
      </c>
      <c r="AG511" s="9">
        <f t="shared" si="320"/>
        <v>2909.4083900000001</v>
      </c>
      <c r="AH511" s="9">
        <f t="shared" si="320"/>
        <v>1720.5866500000002</v>
      </c>
      <c r="AI511" s="9">
        <f t="shared" si="320"/>
        <v>1188.8217400000001</v>
      </c>
      <c r="AJ511" s="9">
        <f t="shared" si="320"/>
        <v>0</v>
      </c>
      <c r="AK511" s="9">
        <f t="shared" si="320"/>
        <v>0</v>
      </c>
      <c r="AL511" s="9">
        <f t="shared" si="320"/>
        <v>0</v>
      </c>
      <c r="AM511" s="9">
        <f t="shared" si="320"/>
        <v>0</v>
      </c>
      <c r="AN511" s="9">
        <f t="shared" si="320"/>
        <v>0</v>
      </c>
      <c r="AO511" s="9">
        <f t="shared" si="320"/>
        <v>0</v>
      </c>
      <c r="AP511" s="9">
        <f t="shared" si="320"/>
        <v>0</v>
      </c>
      <c r="AQ511" s="9">
        <f t="shared" si="320"/>
        <v>0</v>
      </c>
      <c r="AR511" s="9">
        <f t="shared" si="320"/>
        <v>0</v>
      </c>
      <c r="AS511" s="9">
        <f t="shared" si="320"/>
        <v>0</v>
      </c>
      <c r="AT511" s="9">
        <f t="shared" si="320"/>
        <v>0</v>
      </c>
      <c r="AU511" s="9">
        <f t="shared" si="320"/>
        <v>0</v>
      </c>
      <c r="AV511" s="8"/>
    </row>
    <row r="512" spans="1:48" ht="17.25" customHeight="1">
      <c r="A512" s="542"/>
      <c r="B512" s="543"/>
      <c r="C512" s="543"/>
      <c r="D512" s="543"/>
      <c r="E512" s="543"/>
      <c r="F512" s="11"/>
      <c r="G512" s="11"/>
      <c r="H512" s="11"/>
      <c r="I512" s="11"/>
      <c r="J512" s="11"/>
      <c r="K512" s="11"/>
      <c r="L512" s="20"/>
      <c r="M512" s="20"/>
      <c r="N512" s="9">
        <f t="shared" si="317"/>
        <v>0</v>
      </c>
      <c r="O512" s="9">
        <f t="shared" si="317"/>
        <v>0</v>
      </c>
      <c r="P512" s="9">
        <f t="shared" si="317"/>
        <v>0</v>
      </c>
      <c r="Q512" s="9">
        <f t="shared" si="317"/>
        <v>0</v>
      </c>
      <c r="R512" s="9">
        <f t="shared" si="317"/>
        <v>73.918109999999999</v>
      </c>
      <c r="S512" s="9">
        <f t="shared" si="317"/>
        <v>58.198</v>
      </c>
      <c r="T512" s="9">
        <f t="shared" si="317"/>
        <v>58.198</v>
      </c>
      <c r="U512" s="9">
        <f t="shared" si="319"/>
        <v>190.31411</v>
      </c>
      <c r="V512" s="408" t="s">
        <v>50</v>
      </c>
      <c r="W512" s="93">
        <f t="shared" ref="W512:AU512" si="321">W257+W336+W422+W445+W471+W505</f>
        <v>73918</v>
      </c>
      <c r="X512" s="9">
        <f t="shared" si="321"/>
        <v>0</v>
      </c>
      <c r="Y512" s="9">
        <f t="shared" si="321"/>
        <v>0</v>
      </c>
      <c r="Z512" s="9">
        <f t="shared" si="321"/>
        <v>0</v>
      </c>
      <c r="AA512" s="9">
        <f t="shared" si="321"/>
        <v>0</v>
      </c>
      <c r="AB512" s="9">
        <f t="shared" si="321"/>
        <v>0</v>
      </c>
      <c r="AC512" s="9">
        <f t="shared" si="321"/>
        <v>0</v>
      </c>
      <c r="AD512" s="9">
        <f t="shared" si="321"/>
        <v>0</v>
      </c>
      <c r="AE512" s="9">
        <f t="shared" si="321"/>
        <v>0</v>
      </c>
      <c r="AF512" s="9">
        <f t="shared" si="321"/>
        <v>0</v>
      </c>
      <c r="AG512" s="9">
        <f t="shared" si="321"/>
        <v>0</v>
      </c>
      <c r="AH512" s="9">
        <f t="shared" si="321"/>
        <v>0</v>
      </c>
      <c r="AI512" s="9">
        <f t="shared" si="321"/>
        <v>0</v>
      </c>
      <c r="AJ512" s="9">
        <f t="shared" si="321"/>
        <v>0</v>
      </c>
      <c r="AK512" s="9">
        <f t="shared" si="321"/>
        <v>0</v>
      </c>
      <c r="AL512" s="9">
        <f t="shared" si="321"/>
        <v>0</v>
      </c>
      <c r="AM512" s="9">
        <f t="shared" si="321"/>
        <v>0</v>
      </c>
      <c r="AN512" s="9">
        <f t="shared" si="321"/>
        <v>0</v>
      </c>
      <c r="AO512" s="9">
        <f t="shared" si="321"/>
        <v>0</v>
      </c>
      <c r="AP512" s="9">
        <f t="shared" si="321"/>
        <v>0</v>
      </c>
      <c r="AQ512" s="9">
        <f t="shared" si="321"/>
        <v>0</v>
      </c>
      <c r="AR512" s="9">
        <f t="shared" si="321"/>
        <v>0</v>
      </c>
      <c r="AS512" s="9">
        <f t="shared" si="321"/>
        <v>0</v>
      </c>
      <c r="AT512" s="9">
        <f t="shared" si="321"/>
        <v>0</v>
      </c>
      <c r="AU512" s="9">
        <f t="shared" si="321"/>
        <v>0</v>
      </c>
      <c r="AV512" s="8"/>
    </row>
    <row r="513" spans="1:48" ht="17.25" customHeight="1">
      <c r="A513" s="542"/>
      <c r="B513" s="543"/>
      <c r="C513" s="543"/>
      <c r="D513" s="543"/>
      <c r="E513" s="543"/>
      <c r="F513" s="11"/>
      <c r="G513" s="11"/>
      <c r="H513" s="11"/>
      <c r="I513" s="11"/>
      <c r="J513" s="11"/>
      <c r="K513" s="11"/>
      <c r="L513" s="20"/>
      <c r="M513" s="20"/>
      <c r="N513" s="9">
        <f t="shared" si="317"/>
        <v>0</v>
      </c>
      <c r="O513" s="9">
        <f t="shared" si="317"/>
        <v>0</v>
      </c>
      <c r="P513" s="9">
        <f t="shared" si="317"/>
        <v>0</v>
      </c>
      <c r="Q513" s="9">
        <f t="shared" si="317"/>
        <v>0</v>
      </c>
      <c r="R513" s="9">
        <f t="shared" si="317"/>
        <v>0</v>
      </c>
      <c r="S513" s="9">
        <f t="shared" si="317"/>
        <v>0</v>
      </c>
      <c r="T513" s="9">
        <f t="shared" si="317"/>
        <v>0</v>
      </c>
      <c r="U513" s="9">
        <f t="shared" si="319"/>
        <v>0</v>
      </c>
      <c r="V513" s="13" t="s">
        <v>51</v>
      </c>
      <c r="W513" s="93">
        <f t="shared" ref="W513:AU513" si="322">W258+W337+W423+W446+W472+W506</f>
        <v>0</v>
      </c>
      <c r="X513" s="9">
        <f t="shared" si="322"/>
        <v>0</v>
      </c>
      <c r="Y513" s="9">
        <f t="shared" si="322"/>
        <v>0</v>
      </c>
      <c r="Z513" s="9">
        <f t="shared" si="322"/>
        <v>0</v>
      </c>
      <c r="AA513" s="9">
        <f t="shared" si="322"/>
        <v>0</v>
      </c>
      <c r="AB513" s="9">
        <f t="shared" si="322"/>
        <v>0</v>
      </c>
      <c r="AC513" s="9">
        <f t="shared" si="322"/>
        <v>0</v>
      </c>
      <c r="AD513" s="9">
        <f t="shared" si="322"/>
        <v>0</v>
      </c>
      <c r="AE513" s="9">
        <f t="shared" si="322"/>
        <v>0</v>
      </c>
      <c r="AF513" s="9">
        <f t="shared" si="322"/>
        <v>0</v>
      </c>
      <c r="AG513" s="9">
        <f t="shared" si="322"/>
        <v>0</v>
      </c>
      <c r="AH513" s="9">
        <f t="shared" si="322"/>
        <v>0</v>
      </c>
      <c r="AI513" s="9">
        <f t="shared" si="322"/>
        <v>0</v>
      </c>
      <c r="AJ513" s="9">
        <f t="shared" si="322"/>
        <v>0</v>
      </c>
      <c r="AK513" s="9">
        <f t="shared" si="322"/>
        <v>0</v>
      </c>
      <c r="AL513" s="9">
        <f t="shared" si="322"/>
        <v>0</v>
      </c>
      <c r="AM513" s="9">
        <f t="shared" si="322"/>
        <v>0</v>
      </c>
      <c r="AN513" s="9">
        <f t="shared" si="322"/>
        <v>0</v>
      </c>
      <c r="AO513" s="9">
        <f t="shared" si="322"/>
        <v>0</v>
      </c>
      <c r="AP513" s="9">
        <f t="shared" si="322"/>
        <v>0</v>
      </c>
      <c r="AQ513" s="9">
        <f t="shared" si="322"/>
        <v>0</v>
      </c>
      <c r="AR513" s="9">
        <f t="shared" si="322"/>
        <v>0</v>
      </c>
      <c r="AS513" s="9">
        <f t="shared" si="322"/>
        <v>0</v>
      </c>
      <c r="AT513" s="9">
        <f t="shared" si="322"/>
        <v>0</v>
      </c>
      <c r="AU513" s="9">
        <f t="shared" si="322"/>
        <v>0</v>
      </c>
      <c r="AV513" s="8"/>
    </row>
    <row r="514" spans="1:48" ht="17.25" customHeight="1">
      <c r="A514" s="18"/>
      <c r="B514" s="19"/>
      <c r="C514" s="19"/>
      <c r="D514" s="19"/>
      <c r="E514" s="19"/>
      <c r="F514" s="11"/>
      <c r="G514" s="11"/>
      <c r="H514" s="11"/>
      <c r="I514" s="11"/>
      <c r="J514" s="11"/>
      <c r="K514" s="11"/>
      <c r="L514" s="20"/>
      <c r="M514" s="20"/>
      <c r="N514" s="9">
        <f t="shared" si="317"/>
        <v>135.50400999999999</v>
      </c>
      <c r="O514" s="9">
        <f t="shared" si="317"/>
        <v>36.499809999999997</v>
      </c>
      <c r="P514" s="9">
        <f t="shared" si="317"/>
        <v>0</v>
      </c>
      <c r="Q514" s="9">
        <f t="shared" si="317"/>
        <v>2.23428</v>
      </c>
      <c r="R514" s="9">
        <f t="shared" si="317"/>
        <v>426.80938000000003</v>
      </c>
      <c r="S514" s="9">
        <f t="shared" si="317"/>
        <v>698.72804999999994</v>
      </c>
      <c r="T514" s="9">
        <f t="shared" si="317"/>
        <v>0</v>
      </c>
      <c r="U514" s="9">
        <f t="shared" si="319"/>
        <v>1299.7755299999999</v>
      </c>
      <c r="V514" s="13" t="s">
        <v>52</v>
      </c>
      <c r="W514" s="93">
        <f t="shared" ref="W514:AU514" si="323">W259+W338+W424+W447+W473+W507</f>
        <v>426810</v>
      </c>
      <c r="X514" s="9">
        <f t="shared" si="323"/>
        <v>11.55</v>
      </c>
      <c r="Y514" s="9">
        <f t="shared" si="323"/>
        <v>0</v>
      </c>
      <c r="Z514" s="9">
        <f t="shared" si="323"/>
        <v>0</v>
      </c>
      <c r="AA514" s="9">
        <f t="shared" si="323"/>
        <v>11.55</v>
      </c>
      <c r="AB514" s="9">
        <f t="shared" si="323"/>
        <v>11.55</v>
      </c>
      <c r="AC514" s="9">
        <f t="shared" si="323"/>
        <v>0</v>
      </c>
      <c r="AD514" s="9">
        <f t="shared" si="323"/>
        <v>0</v>
      </c>
      <c r="AE514" s="9">
        <f t="shared" si="323"/>
        <v>0</v>
      </c>
      <c r="AF514" s="9">
        <f t="shared" si="323"/>
        <v>0</v>
      </c>
      <c r="AG514" s="9">
        <f t="shared" si="323"/>
        <v>0</v>
      </c>
      <c r="AH514" s="9">
        <f t="shared" si="323"/>
        <v>0</v>
      </c>
      <c r="AI514" s="9">
        <f t="shared" si="323"/>
        <v>0</v>
      </c>
      <c r="AJ514" s="9">
        <f t="shared" si="323"/>
        <v>0</v>
      </c>
      <c r="AK514" s="9">
        <f t="shared" si="323"/>
        <v>0</v>
      </c>
      <c r="AL514" s="9">
        <f t="shared" si="323"/>
        <v>0</v>
      </c>
      <c r="AM514" s="9">
        <f t="shared" si="323"/>
        <v>0</v>
      </c>
      <c r="AN514" s="9">
        <f t="shared" si="323"/>
        <v>0</v>
      </c>
      <c r="AO514" s="9">
        <f t="shared" si="323"/>
        <v>0</v>
      </c>
      <c r="AP514" s="9">
        <f t="shared" si="323"/>
        <v>0</v>
      </c>
      <c r="AQ514" s="9">
        <f t="shared" si="323"/>
        <v>0</v>
      </c>
      <c r="AR514" s="9">
        <f t="shared" si="323"/>
        <v>0</v>
      </c>
      <c r="AS514" s="9">
        <f t="shared" si="323"/>
        <v>0</v>
      </c>
      <c r="AT514" s="9">
        <f t="shared" si="323"/>
        <v>0</v>
      </c>
      <c r="AU514" s="9">
        <f t="shared" si="323"/>
        <v>0</v>
      </c>
      <c r="AV514" s="8"/>
    </row>
    <row r="515" spans="1:48" ht="17.25" customHeight="1">
      <c r="A515" s="18"/>
      <c r="B515" s="19"/>
      <c r="C515" s="19"/>
      <c r="D515" s="19"/>
      <c r="E515" s="19"/>
      <c r="F515" s="11"/>
      <c r="G515" s="11"/>
      <c r="H515" s="11"/>
      <c r="I515" s="11"/>
      <c r="J515" s="11"/>
      <c r="K515" s="11"/>
      <c r="L515" s="20"/>
      <c r="M515" s="20"/>
      <c r="N515" s="9">
        <f>N260</f>
        <v>348.94119000000001</v>
      </c>
      <c r="O515" s="9">
        <f t="shared" ref="O515:T515" si="324">O260</f>
        <v>196.47309999999999</v>
      </c>
      <c r="P515" s="9">
        <f t="shared" si="324"/>
        <v>0</v>
      </c>
      <c r="Q515" s="9">
        <f t="shared" si="324"/>
        <v>0</v>
      </c>
      <c r="R515" s="9">
        <f t="shared" si="324"/>
        <v>0</v>
      </c>
      <c r="S515" s="9">
        <f t="shared" si="324"/>
        <v>0</v>
      </c>
      <c r="T515" s="9">
        <f t="shared" si="324"/>
        <v>0</v>
      </c>
      <c r="U515" s="9">
        <f t="shared" si="319"/>
        <v>545.41428999999994</v>
      </c>
      <c r="V515" s="13" t="s">
        <v>202</v>
      </c>
      <c r="W515" s="93">
        <f t="shared" ref="W515:AU515" si="325">W260</f>
        <v>0</v>
      </c>
      <c r="X515" s="9">
        <f t="shared" si="325"/>
        <v>0</v>
      </c>
      <c r="Y515" s="9">
        <f t="shared" si="325"/>
        <v>0</v>
      </c>
      <c r="Z515" s="9">
        <f t="shared" si="325"/>
        <v>0</v>
      </c>
      <c r="AA515" s="9">
        <f t="shared" si="325"/>
        <v>0</v>
      </c>
      <c r="AB515" s="9">
        <f t="shared" si="325"/>
        <v>0</v>
      </c>
      <c r="AC515" s="9">
        <f t="shared" si="325"/>
        <v>0</v>
      </c>
      <c r="AD515" s="9">
        <f t="shared" si="325"/>
        <v>0</v>
      </c>
      <c r="AE515" s="9">
        <f t="shared" si="325"/>
        <v>0</v>
      </c>
      <c r="AF515" s="9">
        <f t="shared" si="325"/>
        <v>0</v>
      </c>
      <c r="AG515" s="9">
        <f t="shared" si="325"/>
        <v>0</v>
      </c>
      <c r="AH515" s="9">
        <f t="shared" si="325"/>
        <v>0</v>
      </c>
      <c r="AI515" s="9">
        <f t="shared" si="325"/>
        <v>0</v>
      </c>
      <c r="AJ515" s="9">
        <f t="shared" si="325"/>
        <v>0</v>
      </c>
      <c r="AK515" s="9">
        <f t="shared" si="325"/>
        <v>0</v>
      </c>
      <c r="AL515" s="9">
        <f t="shared" si="325"/>
        <v>0</v>
      </c>
      <c r="AM515" s="9">
        <f t="shared" si="325"/>
        <v>0</v>
      </c>
      <c r="AN515" s="9">
        <f t="shared" si="325"/>
        <v>0</v>
      </c>
      <c r="AO515" s="9">
        <f t="shared" si="325"/>
        <v>0</v>
      </c>
      <c r="AP515" s="9">
        <f t="shared" si="325"/>
        <v>0</v>
      </c>
      <c r="AQ515" s="9">
        <f t="shared" si="325"/>
        <v>0</v>
      </c>
      <c r="AR515" s="9">
        <f t="shared" si="325"/>
        <v>0</v>
      </c>
      <c r="AS515" s="9">
        <f t="shared" si="325"/>
        <v>0</v>
      </c>
      <c r="AT515" s="9">
        <f t="shared" si="325"/>
        <v>0</v>
      </c>
      <c r="AU515" s="9">
        <f t="shared" si="325"/>
        <v>0</v>
      </c>
      <c r="AV515" s="8"/>
    </row>
    <row r="516" spans="1:48" ht="17.25" customHeight="1">
      <c r="A516" s="542"/>
      <c r="B516" s="543"/>
      <c r="C516" s="543"/>
      <c r="D516" s="543"/>
      <c r="E516" s="543"/>
      <c r="F516" s="11"/>
      <c r="G516" s="11"/>
      <c r="H516" s="11"/>
      <c r="I516" s="11"/>
      <c r="J516" s="11"/>
      <c r="K516" s="11"/>
      <c r="L516" s="9">
        <f t="shared" ref="L516:R516" si="326">L261+L339+L425+L448+L474+L508</f>
        <v>3870.5491700000002</v>
      </c>
      <c r="M516" s="9">
        <f t="shared" si="326"/>
        <v>2276.3398100000009</v>
      </c>
      <c r="N516" s="151">
        <f t="shared" si="326"/>
        <v>601.69805000000008</v>
      </c>
      <c r="O516" s="151">
        <f t="shared" si="326"/>
        <v>293.33875</v>
      </c>
      <c r="P516" s="151">
        <f t="shared" si="326"/>
        <v>51.15872000000001</v>
      </c>
      <c r="Q516" s="151">
        <f t="shared" si="326"/>
        <v>226.84465999999998</v>
      </c>
      <c r="R516" s="151">
        <f t="shared" si="326"/>
        <v>821.27889000000005</v>
      </c>
      <c r="S516" s="151">
        <f>S261+S339+S425+S448+S474+S508</f>
        <v>929.85803999999996</v>
      </c>
      <c r="T516" s="151">
        <f>T261+T339+T425+T448+T474+T508</f>
        <v>231.02941000000001</v>
      </c>
      <c r="U516" s="152">
        <f>SUM(N516:T516)</f>
        <v>3155.2065200000002</v>
      </c>
      <c r="V516" s="152" t="s">
        <v>11</v>
      </c>
      <c r="W516" s="364">
        <f t="shared" ref="W516:AU516" si="327">W261+W339+W425+W448+W474+W508</f>
        <v>821279.5</v>
      </c>
      <c r="X516" s="360">
        <f t="shared" si="327"/>
        <v>69943.49252</v>
      </c>
      <c r="Y516" s="360">
        <f t="shared" si="327"/>
        <v>58467.347780000004</v>
      </c>
      <c r="Z516" s="360">
        <f t="shared" si="327"/>
        <v>58467.347780000004</v>
      </c>
      <c r="AA516" s="360">
        <f t="shared" si="327"/>
        <v>11476.14474</v>
      </c>
      <c r="AB516" s="360">
        <f t="shared" si="327"/>
        <v>11476.14474</v>
      </c>
      <c r="AC516" s="360">
        <f t="shared" si="327"/>
        <v>0</v>
      </c>
      <c r="AD516" s="360">
        <f t="shared" si="327"/>
        <v>0</v>
      </c>
      <c r="AE516" s="360">
        <f t="shared" si="327"/>
        <v>0</v>
      </c>
      <c r="AF516" s="360">
        <f t="shared" si="327"/>
        <v>0</v>
      </c>
      <c r="AG516" s="360">
        <f t="shared" si="327"/>
        <v>16058.639920000001</v>
      </c>
      <c r="AH516" s="360">
        <f t="shared" si="327"/>
        <v>4477.68869</v>
      </c>
      <c r="AI516" s="360">
        <f t="shared" si="327"/>
        <v>11580.951229999999</v>
      </c>
      <c r="AJ516" s="360">
        <f t="shared" si="327"/>
        <v>0</v>
      </c>
      <c r="AK516" s="360">
        <f t="shared" si="327"/>
        <v>0</v>
      </c>
      <c r="AL516" s="360">
        <f t="shared" si="327"/>
        <v>1212.7339999999999</v>
      </c>
      <c r="AM516" s="360">
        <f t="shared" si="327"/>
        <v>1212.7339999999999</v>
      </c>
      <c r="AN516" s="360">
        <f t="shared" si="327"/>
        <v>0</v>
      </c>
      <c r="AO516" s="360">
        <f t="shared" si="327"/>
        <v>0</v>
      </c>
      <c r="AP516" s="360">
        <f t="shared" si="327"/>
        <v>0</v>
      </c>
      <c r="AQ516" s="360">
        <f t="shared" si="327"/>
        <v>0</v>
      </c>
      <c r="AR516" s="360">
        <f t="shared" si="327"/>
        <v>0</v>
      </c>
      <c r="AS516" s="360">
        <f t="shared" si="327"/>
        <v>0</v>
      </c>
      <c r="AT516" s="360">
        <f t="shared" si="327"/>
        <v>0</v>
      </c>
      <c r="AU516" s="360">
        <f t="shared" si="327"/>
        <v>0</v>
      </c>
      <c r="AV516" s="160"/>
    </row>
    <row r="519" spans="1:48" ht="27.75" hidden="1" customHeight="1">
      <c r="A519" s="1" t="s">
        <v>844</v>
      </c>
      <c r="B519" s="673"/>
      <c r="C519" s="673"/>
      <c r="D519" s="673"/>
      <c r="E519" s="673"/>
      <c r="F519" s="673"/>
      <c r="G519" s="673"/>
      <c r="H519" s="673"/>
      <c r="I519" s="673"/>
      <c r="J519" s="673"/>
      <c r="K519" s="673"/>
      <c r="L519" s="673"/>
      <c r="M519" s="673"/>
      <c r="N519" s="673"/>
      <c r="O519" s="673"/>
      <c r="P519" s="673"/>
      <c r="Q519" s="673"/>
      <c r="R519" s="673"/>
      <c r="S519" s="673"/>
      <c r="T519" s="673"/>
      <c r="U519" s="673"/>
      <c r="V519" s="673"/>
    </row>
    <row r="520" spans="1:48" ht="19.5" hidden="1" customHeight="1">
      <c r="A520" s="544" t="s">
        <v>845</v>
      </c>
      <c r="B520" s="545"/>
      <c r="C520" s="545"/>
      <c r="D520" s="545"/>
      <c r="E520" s="545"/>
      <c r="F520" s="545"/>
      <c r="G520" s="545"/>
      <c r="H520" s="545"/>
      <c r="I520" s="545"/>
      <c r="J520" s="545"/>
      <c r="K520" s="545"/>
      <c r="L520" s="545"/>
      <c r="M520" s="545"/>
      <c r="N520" s="545"/>
      <c r="O520" s="545"/>
      <c r="P520" s="545"/>
      <c r="Q520" s="545"/>
      <c r="R520" s="545"/>
      <c r="S520" s="545"/>
      <c r="T520" s="545"/>
      <c r="U520" s="545"/>
      <c r="V520" s="546"/>
    </row>
    <row r="521" spans="1:48" ht="17.25" hidden="1" customHeight="1">
      <c r="A521" s="542"/>
      <c r="B521" s="543"/>
      <c r="C521" s="543"/>
      <c r="D521" s="543"/>
      <c r="E521" s="543"/>
      <c r="F521" s="11"/>
      <c r="G521" s="11"/>
      <c r="H521" s="11"/>
      <c r="I521" s="11"/>
      <c r="J521" s="11"/>
      <c r="K521" s="11"/>
      <c r="L521" s="20"/>
      <c r="M521" s="20"/>
      <c r="N521" s="9">
        <f t="shared" ref="N521:T521" si="328">N15+N21+N77+N83+N154+N161+N167+N173+N180+N186+N196+N265+N272+N278+N292+N303+N309+N315+N321+N343+N357+N363+N370+N377+N383+N389+N395+N401+N407+N428+N477+N483+N489</f>
        <v>24.568740000000002</v>
      </c>
      <c r="O521" s="9">
        <f t="shared" si="328"/>
        <v>46.592609999999993</v>
      </c>
      <c r="P521" s="9">
        <f t="shared" si="328"/>
        <v>38.21575</v>
      </c>
      <c r="Q521" s="9">
        <f t="shared" si="328"/>
        <v>52.29448</v>
      </c>
      <c r="R521" s="9">
        <f t="shared" si="328"/>
        <v>52.65813</v>
      </c>
      <c r="S521" s="9">
        <f t="shared" si="328"/>
        <v>0</v>
      </c>
      <c r="T521" s="9">
        <f t="shared" si="328"/>
        <v>0</v>
      </c>
      <c r="U521" s="9">
        <f>SUM(N521:T521)</f>
        <v>214.32971000000001</v>
      </c>
      <c r="V521" s="16" t="s">
        <v>3</v>
      </c>
    </row>
    <row r="522" spans="1:48" ht="17.25" hidden="1" customHeight="1">
      <c r="A522" s="542"/>
      <c r="B522" s="543"/>
      <c r="C522" s="543"/>
      <c r="D522" s="543"/>
      <c r="E522" s="543"/>
      <c r="F522" s="11"/>
      <c r="G522" s="11"/>
      <c r="H522" s="11"/>
      <c r="I522" s="11"/>
      <c r="J522" s="11"/>
      <c r="K522" s="11"/>
      <c r="L522" s="20"/>
      <c r="M522" s="20"/>
      <c r="N522" s="9">
        <f t="shared" ref="N522:T522" si="329">N16+N22+N78+N84+N155+N162+N168+N174+N181+N187+N197+N267+N273+N279+N298+N304+N310+N316+N322+N344+N358+N365+N372+N378+N384+N390+N396+N402+N408+N431+N478+N484+N490</f>
        <v>92.684110000000004</v>
      </c>
      <c r="O522" s="9">
        <f t="shared" si="329"/>
        <v>13.77323</v>
      </c>
      <c r="P522" s="9">
        <f t="shared" si="329"/>
        <v>12.942970000000001</v>
      </c>
      <c r="Q522" s="9">
        <f t="shared" si="329"/>
        <v>172.3159</v>
      </c>
      <c r="R522" s="9">
        <f t="shared" si="329"/>
        <v>157.93290999999999</v>
      </c>
      <c r="S522" s="9">
        <f t="shared" si="329"/>
        <v>109.00886</v>
      </c>
      <c r="T522" s="9">
        <f t="shared" si="329"/>
        <v>109.00886</v>
      </c>
      <c r="U522" s="9">
        <f t="shared" ref="U522:U525" si="330">SUM(N522:T522)</f>
        <v>667.66683999999998</v>
      </c>
      <c r="V522" s="16" t="s">
        <v>8</v>
      </c>
    </row>
    <row r="523" spans="1:48" ht="17.25" hidden="1" customHeight="1">
      <c r="A523" s="542"/>
      <c r="B523" s="543"/>
      <c r="C523" s="543"/>
      <c r="D523" s="543"/>
      <c r="E523" s="543"/>
      <c r="F523" s="11"/>
      <c r="G523" s="11"/>
      <c r="H523" s="11"/>
      <c r="I523" s="11"/>
      <c r="J523" s="11"/>
      <c r="K523" s="11"/>
      <c r="L523" s="20"/>
      <c r="M523" s="20"/>
      <c r="N523" s="9">
        <f t="shared" ref="N523:T524" si="331">N17+N23+N79+N85+N156+N163+N169+N176+N182+N192+N198+N268+N274+N280+N299+N305+N311+N317+N323+N345+N359+N366+N373+N379+N385+N391+N397+N403+N409+N432+N479+N485+N491</f>
        <v>0</v>
      </c>
      <c r="O523" s="9">
        <f t="shared" si="331"/>
        <v>0</v>
      </c>
      <c r="P523" s="9">
        <f t="shared" si="331"/>
        <v>0</v>
      </c>
      <c r="Q523" s="9">
        <f t="shared" si="331"/>
        <v>0</v>
      </c>
      <c r="R523" s="9">
        <f t="shared" si="331"/>
        <v>73.918109999999999</v>
      </c>
      <c r="S523" s="9">
        <f t="shared" si="331"/>
        <v>58.198</v>
      </c>
      <c r="T523" s="9">
        <f t="shared" si="331"/>
        <v>58.198</v>
      </c>
      <c r="U523" s="9">
        <f t="shared" si="330"/>
        <v>190.31411</v>
      </c>
      <c r="V523" s="13" t="s">
        <v>50</v>
      </c>
    </row>
    <row r="524" spans="1:48" ht="17.25" hidden="1" customHeight="1">
      <c r="A524" s="542"/>
      <c r="B524" s="543"/>
      <c r="C524" s="543"/>
      <c r="D524" s="543"/>
      <c r="E524" s="543"/>
      <c r="F524" s="11"/>
      <c r="G524" s="11"/>
      <c r="H524" s="11"/>
      <c r="I524" s="11"/>
      <c r="J524" s="11"/>
      <c r="K524" s="11"/>
      <c r="L524" s="20"/>
      <c r="M524" s="20"/>
      <c r="N524" s="9">
        <f t="shared" si="331"/>
        <v>0</v>
      </c>
      <c r="O524" s="9">
        <f t="shared" si="331"/>
        <v>0</v>
      </c>
      <c r="P524" s="9">
        <f t="shared" si="331"/>
        <v>0</v>
      </c>
      <c r="Q524" s="9">
        <f t="shared" si="331"/>
        <v>0</v>
      </c>
      <c r="R524" s="9">
        <f t="shared" si="331"/>
        <v>0</v>
      </c>
      <c r="S524" s="9">
        <f t="shared" si="331"/>
        <v>0</v>
      </c>
      <c r="T524" s="9">
        <f t="shared" si="331"/>
        <v>0</v>
      </c>
      <c r="U524" s="9">
        <f t="shared" si="330"/>
        <v>0</v>
      </c>
      <c r="V524" s="13" t="s">
        <v>51</v>
      </c>
    </row>
    <row r="525" spans="1:48" ht="17.25" hidden="1" customHeight="1">
      <c r="A525" s="18"/>
      <c r="B525" s="19"/>
      <c r="C525" s="19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N19+N25+N81+N87+N158+N165+N171+N178+N184+N194+N200+N270+N276+N282+N301+N307+N313+N319+N325+N347+N361+N368+N375+N381+N387+N393+N399+N405+N411+N434+N481+N487+N493</f>
        <v>135.50400999999999</v>
      </c>
      <c r="O525" s="9">
        <f>O19+O25+O81+O87+O158+O165+O171+O178+O184+O194+O200+O270+O276+O282+O301+O307+O313+O319+O325+O347+O361+O368+O375+O381+O387+O393+O399+O405+O411+O434+O481+O487+O493</f>
        <v>36.499809999999997</v>
      </c>
      <c r="P525" s="9">
        <f>P19+P25+P81+P87+P158+P165+P171+P178+P184+P194+P200+P270+P276+P282+P301+P307+P313+P319+P325+P347+P361+P368+P375+P381+P387+P393+P399+P405+P411+P434+P481+P487+P493</f>
        <v>0</v>
      </c>
      <c r="Q525" s="9">
        <f>Q19+Q25+Q81+Q87+Q158+Q165+Q171+Q178+Q184+Q194+Q200+Q270+Q276+Q282+Q301+Q307+Q313+Q319+Q325+Q347+Q361+Q368+Q375+Q381+Q387+Q393+Q399+Q405+Q411+Q434+Q481+Q487+Q493</f>
        <v>2.23428</v>
      </c>
      <c r="R525" s="9">
        <v>2.58</v>
      </c>
      <c r="S525" s="9">
        <f>S19+S25+S81+S87+S158+S165+S171+S178+S184+S194+S200+S270+S276+S282+S301+S307+S313+S319+S325+S347+S361+S368+S375+S381+S387+S393+S399+S405+S411+S434+S481+S487+S493</f>
        <v>0</v>
      </c>
      <c r="T525" s="9">
        <f>T19+T25+T81+T87+T158+T165+T171+T178+T184+T194+T200+T270+T276+T282+T301+T307+T313+T319+T325+T347+T361+T368+T375+T381+T387+T393+T399+T405+T411+T434+T481+T487+T493</f>
        <v>0</v>
      </c>
      <c r="U525" s="9">
        <f t="shared" si="330"/>
        <v>176.81810000000002</v>
      </c>
      <c r="V525" s="13" t="s">
        <v>52</v>
      </c>
    </row>
    <row r="526" spans="1:48" ht="17.25" hidden="1" customHeight="1">
      <c r="A526" s="18"/>
      <c r="B526" s="19"/>
      <c r="C526" s="19"/>
      <c r="D526" s="19"/>
      <c r="E526" s="19"/>
      <c r="F526" s="11"/>
      <c r="G526" s="11"/>
      <c r="H526" s="11"/>
      <c r="I526" s="11"/>
      <c r="J526" s="11"/>
      <c r="K526" s="11"/>
      <c r="L526" s="20"/>
      <c r="M526" s="20"/>
      <c r="N526" s="9">
        <f xml:space="preserve"> N159</f>
        <v>348.94119000000001</v>
      </c>
      <c r="O526" s="9">
        <f t="shared" ref="O526:T526" si="332" xml:space="preserve"> O159</f>
        <v>196.47309999999999</v>
      </c>
      <c r="P526" s="9">
        <f t="shared" si="332"/>
        <v>0</v>
      </c>
      <c r="Q526" s="9">
        <f t="shared" si="332"/>
        <v>0</v>
      </c>
      <c r="R526" s="9">
        <f t="shared" si="332"/>
        <v>0</v>
      </c>
      <c r="S526" s="9">
        <f t="shared" si="332"/>
        <v>0</v>
      </c>
      <c r="T526" s="9">
        <f t="shared" si="332"/>
        <v>0</v>
      </c>
      <c r="U526" s="9">
        <f>SUM(N526:T526)</f>
        <v>545.41428999999994</v>
      </c>
      <c r="V526" s="13" t="s">
        <v>202</v>
      </c>
    </row>
    <row r="527" spans="1:48" ht="17.25" hidden="1" customHeight="1">
      <c r="A527" s="542"/>
      <c r="B527" s="543"/>
      <c r="C527" s="543"/>
      <c r="D527" s="543"/>
      <c r="E527" s="543"/>
      <c r="F527" s="11"/>
      <c r="G527" s="11"/>
      <c r="H527" s="11"/>
      <c r="I527" s="11"/>
      <c r="J527" s="11"/>
      <c r="K527" s="11"/>
      <c r="L527" s="9">
        <v>0</v>
      </c>
      <c r="M527" s="9">
        <v>0</v>
      </c>
      <c r="N527" s="9">
        <f>N20+N26+N82+N88+N160+N166+N172+N179+N185+N195+N201+N271+N277+N283+N302+N308+N314+N320+N326+N348+N362+N369+N376+N382+N388+N394+N400+N406+N412+N435+N482+N488+N494</f>
        <v>601.69805000000008</v>
      </c>
      <c r="O527" s="9">
        <f>O20+O26+O82+O88+O160+O166+O172+O179+O185+O195+O201+O271+O277+O283+O302+O308+O314+O320+O326+O348+O362+O369+O376+O382+O388+O394+O400+O406+O412+O435+O482+O488+O494</f>
        <v>293.33875</v>
      </c>
      <c r="P527" s="9">
        <f>P20+P26+P82+P88+P160+P166+P172+P179+P185+P195+P201+P271+P277+P283+P302+P308+P314+P320+P326+P348+P362+P369+P376+P382+P388+P394+P400+P406+P412+P435+P482+P488+P494</f>
        <v>51.158720000000002</v>
      </c>
      <c r="Q527" s="9">
        <f>Q20+Q26+Q82+Q88+Q160+Q166+Q172+Q179+Q185+Q195+Q201+Q271+Q277+Q283+Q302+Q308+Q314+Q320+Q326+Q348+Q362+Q369+Q376+Q382+Q388+Q394+Q400+Q406+Q412+Q435+Q482+Q488+Q494</f>
        <v>226.84465999999998</v>
      </c>
      <c r="R527" s="9">
        <v>287.089</v>
      </c>
      <c r="S527" s="9">
        <f>S20+S26+S82+S88+S160+S166+S172+S179+S185+S195+S201+S271+S277+S283+S302+S308+S314+S320+S326+S348+S362+S369+S376+S382+S388+S394+S400+S406+S412+S435+S482+S488+S494</f>
        <v>167.20686000000001</v>
      </c>
      <c r="T527" s="9">
        <f>T20+T26+T82+T88+T160+T166+T172+T179+T185+T195+T201+T271+T277+T283+T302+T308+T314+T320+T326+T348+T362+T369+T376+T382+T388+T394+T400+T406+T412+T435+T482+T488+T494</f>
        <v>167.20686000000001</v>
      </c>
      <c r="U527" s="9">
        <f>SUM(N527:T527)</f>
        <v>1794.5428999999999</v>
      </c>
      <c r="V527" s="17" t="s">
        <v>11</v>
      </c>
    </row>
    <row r="528" spans="1:48" ht="19.5" hidden="1" customHeight="1">
      <c r="A528" s="544" t="s">
        <v>846</v>
      </c>
      <c r="B528" s="545"/>
      <c r="C528" s="545"/>
      <c r="D528" s="545"/>
      <c r="E528" s="545"/>
      <c r="F528" s="545"/>
      <c r="G528" s="545"/>
      <c r="H528" s="545"/>
      <c r="I528" s="545"/>
      <c r="J528" s="545"/>
      <c r="K528" s="545"/>
      <c r="L528" s="545"/>
      <c r="M528" s="545"/>
      <c r="N528" s="545"/>
      <c r="O528" s="545"/>
      <c r="P528" s="545"/>
      <c r="Q528" s="545"/>
      <c r="R528" s="545"/>
      <c r="S528" s="545"/>
      <c r="T528" s="545"/>
      <c r="U528" s="545"/>
      <c r="V528" s="546"/>
    </row>
    <row r="529" spans="1:22" ht="17.25" hidden="1" customHeight="1">
      <c r="A529" s="542"/>
      <c r="B529" s="543"/>
      <c r="C529" s="543"/>
      <c r="D529" s="543"/>
      <c r="E529" s="543"/>
      <c r="F529" s="11"/>
      <c r="G529" s="11"/>
      <c r="H529" s="11"/>
      <c r="I529" s="11"/>
      <c r="J529" s="11"/>
      <c r="K529" s="11"/>
      <c r="L529" s="20"/>
      <c r="M529" s="20"/>
      <c r="N529" s="9">
        <f t="shared" ref="N529:T534" si="333">N28+N34+N90+N96+N203+N209+N215+N221+N227</f>
        <v>0</v>
      </c>
      <c r="O529" s="9">
        <f t="shared" si="333"/>
        <v>0</v>
      </c>
      <c r="P529" s="9">
        <f t="shared" si="333"/>
        <v>0</v>
      </c>
      <c r="Q529" s="9">
        <f t="shared" si="333"/>
        <v>0</v>
      </c>
      <c r="R529" s="9">
        <f t="shared" si="333"/>
        <v>2.58</v>
      </c>
      <c r="S529" s="9">
        <f t="shared" si="333"/>
        <v>2.58</v>
      </c>
      <c r="T529" s="9">
        <f t="shared" si="333"/>
        <v>2.58</v>
      </c>
      <c r="U529" s="9">
        <f>SUM(N529:T529)</f>
        <v>7.74</v>
      </c>
      <c r="V529" s="16" t="s">
        <v>3</v>
      </c>
    </row>
    <row r="530" spans="1:22" ht="17.25" hidden="1" customHeight="1">
      <c r="A530" s="542"/>
      <c r="B530" s="543"/>
      <c r="C530" s="543"/>
      <c r="D530" s="543"/>
      <c r="E530" s="543"/>
      <c r="F530" s="11"/>
      <c r="G530" s="11"/>
      <c r="H530" s="11"/>
      <c r="I530" s="11"/>
      <c r="J530" s="11"/>
      <c r="K530" s="11"/>
      <c r="L530" s="20"/>
      <c r="M530" s="20"/>
      <c r="N530" s="9">
        <f t="shared" si="333"/>
        <v>0</v>
      </c>
      <c r="O530" s="9">
        <f t="shared" si="333"/>
        <v>0</v>
      </c>
      <c r="P530" s="9">
        <f t="shared" si="333"/>
        <v>0</v>
      </c>
      <c r="Q530" s="9">
        <f t="shared" si="333"/>
        <v>0</v>
      </c>
      <c r="R530" s="9">
        <f t="shared" si="333"/>
        <v>47.113219999999998</v>
      </c>
      <c r="S530" s="9">
        <f t="shared" si="333"/>
        <v>34.233280000000001</v>
      </c>
      <c r="T530" s="9">
        <f t="shared" si="333"/>
        <v>34.133310000000002</v>
      </c>
      <c r="U530" s="9">
        <f t="shared" ref="U530:U533" si="334">SUM(N530:T530)</f>
        <v>115.47980999999999</v>
      </c>
      <c r="V530" s="16" t="s">
        <v>8</v>
      </c>
    </row>
    <row r="531" spans="1:22" ht="17.25" hidden="1" customHeight="1">
      <c r="A531" s="542"/>
      <c r="B531" s="543"/>
      <c r="C531" s="543"/>
      <c r="D531" s="543"/>
      <c r="E531" s="543"/>
      <c r="F531" s="11"/>
      <c r="G531" s="11"/>
      <c r="H531" s="11"/>
      <c r="I531" s="11"/>
      <c r="J531" s="11"/>
      <c r="K531" s="11"/>
      <c r="L531" s="20"/>
      <c r="M531" s="20"/>
      <c r="N531" s="9">
        <f t="shared" si="333"/>
        <v>0</v>
      </c>
      <c r="O531" s="9">
        <f t="shared" si="333"/>
        <v>0</v>
      </c>
      <c r="P531" s="9">
        <f t="shared" si="333"/>
        <v>0</v>
      </c>
      <c r="Q531" s="9">
        <f t="shared" si="333"/>
        <v>0</v>
      </c>
      <c r="R531" s="9">
        <f t="shared" si="333"/>
        <v>0</v>
      </c>
      <c r="S531" s="9">
        <f t="shared" si="333"/>
        <v>0</v>
      </c>
      <c r="T531" s="9">
        <f t="shared" si="333"/>
        <v>0</v>
      </c>
      <c r="U531" s="9">
        <f t="shared" si="334"/>
        <v>0</v>
      </c>
      <c r="V531" s="13" t="s">
        <v>50</v>
      </c>
    </row>
    <row r="532" spans="1:22" ht="17.25" hidden="1" customHeight="1">
      <c r="A532" s="542"/>
      <c r="B532" s="543"/>
      <c r="C532" s="543"/>
      <c r="D532" s="543"/>
      <c r="E532" s="543"/>
      <c r="F532" s="11"/>
      <c r="G532" s="11"/>
      <c r="H532" s="11"/>
      <c r="I532" s="11"/>
      <c r="J532" s="11"/>
      <c r="K532" s="11"/>
      <c r="L532" s="20"/>
      <c r="M532" s="20"/>
      <c r="N532" s="9">
        <f t="shared" si="333"/>
        <v>0</v>
      </c>
      <c r="O532" s="9">
        <f t="shared" si="333"/>
        <v>0</v>
      </c>
      <c r="P532" s="9">
        <f t="shared" si="333"/>
        <v>0</v>
      </c>
      <c r="Q532" s="9">
        <f t="shared" si="333"/>
        <v>0</v>
      </c>
      <c r="R532" s="9">
        <f t="shared" si="333"/>
        <v>0</v>
      </c>
      <c r="S532" s="9">
        <f t="shared" si="333"/>
        <v>0</v>
      </c>
      <c r="T532" s="9">
        <f t="shared" si="333"/>
        <v>0</v>
      </c>
      <c r="U532" s="9">
        <f t="shared" si="334"/>
        <v>0</v>
      </c>
      <c r="V532" s="13" t="s">
        <v>51</v>
      </c>
    </row>
    <row r="533" spans="1:22" ht="17.25" hidden="1" customHeight="1">
      <c r="A533" s="18"/>
      <c r="B533" s="19"/>
      <c r="C533" s="19"/>
      <c r="D533" s="19"/>
      <c r="E533" s="19"/>
      <c r="F533" s="11"/>
      <c r="G533" s="11"/>
      <c r="H533" s="11"/>
      <c r="I533" s="11"/>
      <c r="J533" s="11"/>
      <c r="K533" s="11"/>
      <c r="L533" s="20"/>
      <c r="M533" s="20"/>
      <c r="N533" s="9">
        <f t="shared" si="333"/>
        <v>0</v>
      </c>
      <c r="O533" s="9">
        <f t="shared" si="333"/>
        <v>0</v>
      </c>
      <c r="P533" s="9">
        <f t="shared" si="333"/>
        <v>0</v>
      </c>
      <c r="Q533" s="9">
        <f t="shared" si="333"/>
        <v>0</v>
      </c>
      <c r="R533" s="9">
        <f t="shared" si="333"/>
        <v>0</v>
      </c>
      <c r="S533" s="9">
        <f t="shared" si="333"/>
        <v>0</v>
      </c>
      <c r="T533" s="9">
        <f t="shared" si="333"/>
        <v>0</v>
      </c>
      <c r="U533" s="9">
        <f t="shared" si="334"/>
        <v>0</v>
      </c>
      <c r="V533" s="13" t="s">
        <v>52</v>
      </c>
    </row>
    <row r="534" spans="1:22" ht="17.25" hidden="1" customHeight="1">
      <c r="A534" s="542"/>
      <c r="B534" s="543"/>
      <c r="C534" s="543"/>
      <c r="D534" s="543"/>
      <c r="E534" s="543"/>
      <c r="F534" s="11"/>
      <c r="G534" s="11"/>
      <c r="H534" s="11"/>
      <c r="I534" s="11"/>
      <c r="J534" s="11"/>
      <c r="K534" s="11"/>
      <c r="L534" s="9">
        <v>0</v>
      </c>
      <c r="M534" s="9">
        <v>0</v>
      </c>
      <c r="N534" s="9">
        <f t="shared" si="333"/>
        <v>0</v>
      </c>
      <c r="O534" s="9">
        <f t="shared" si="333"/>
        <v>0</v>
      </c>
      <c r="P534" s="9">
        <f t="shared" si="333"/>
        <v>0</v>
      </c>
      <c r="Q534" s="9">
        <f t="shared" si="333"/>
        <v>0</v>
      </c>
      <c r="R534" s="9">
        <f t="shared" si="333"/>
        <v>49.693220000000004</v>
      </c>
      <c r="S534" s="9">
        <f t="shared" si="333"/>
        <v>36.813279999999999</v>
      </c>
      <c r="T534" s="9">
        <f t="shared" si="333"/>
        <v>36.71331</v>
      </c>
      <c r="U534" s="9">
        <f>SUM(N534:T534)</f>
        <v>123.21981</v>
      </c>
      <c r="V534" s="17" t="s">
        <v>11</v>
      </c>
    </row>
    <row r="535" spans="1:22" ht="19.5" hidden="1" customHeight="1">
      <c r="A535" s="544" t="s">
        <v>847</v>
      </c>
      <c r="B535" s="545"/>
      <c r="C535" s="545"/>
      <c r="D535" s="545"/>
      <c r="E535" s="545"/>
      <c r="F535" s="545"/>
      <c r="G535" s="545"/>
      <c r="H535" s="545"/>
      <c r="I535" s="545"/>
      <c r="J535" s="545"/>
      <c r="K535" s="545"/>
      <c r="L535" s="545"/>
      <c r="M535" s="545"/>
      <c r="N535" s="545"/>
      <c r="O535" s="545"/>
      <c r="P535" s="545"/>
      <c r="Q535" s="545"/>
      <c r="R535" s="545"/>
      <c r="S535" s="545"/>
      <c r="T535" s="545"/>
      <c r="U535" s="545"/>
      <c r="V535" s="546"/>
    </row>
    <row r="536" spans="1:22" ht="17.25" hidden="1" customHeight="1">
      <c r="A536" s="542"/>
      <c r="B536" s="543"/>
      <c r="C536" s="543"/>
      <c r="D536" s="543"/>
      <c r="E536" s="543"/>
      <c r="F536" s="11"/>
      <c r="G536" s="11"/>
      <c r="H536" s="11"/>
      <c r="I536" s="11"/>
      <c r="J536" s="11"/>
      <c r="K536" s="11"/>
      <c r="L536" s="20"/>
      <c r="M536" s="20"/>
      <c r="N536" s="9">
        <f t="shared" ref="N536:T536" si="335">N41+N60+N67+N103+N109+N115+N121+N127+N133+N234+N240</f>
        <v>0</v>
      </c>
      <c r="O536" s="9">
        <f t="shared" si="335"/>
        <v>0</v>
      </c>
      <c r="P536" s="9">
        <f t="shared" si="335"/>
        <v>0</v>
      </c>
      <c r="Q536" s="9">
        <f t="shared" si="335"/>
        <v>0</v>
      </c>
      <c r="R536" s="9">
        <f t="shared" si="335"/>
        <v>1.1456</v>
      </c>
      <c r="S536" s="9">
        <f t="shared" si="335"/>
        <v>1.1456</v>
      </c>
      <c r="T536" s="9">
        <f t="shared" si="335"/>
        <v>1.145</v>
      </c>
      <c r="U536" s="9">
        <f>SUM(N536:T536)</f>
        <v>3.4361999999999999</v>
      </c>
      <c r="V536" s="16" t="s">
        <v>3</v>
      </c>
    </row>
    <row r="537" spans="1:22" ht="17.25" hidden="1" customHeight="1">
      <c r="A537" s="542"/>
      <c r="B537" s="543"/>
      <c r="C537" s="543"/>
      <c r="D537" s="543"/>
      <c r="E537" s="543"/>
      <c r="F537" s="11"/>
      <c r="G537" s="11"/>
      <c r="H537" s="11"/>
      <c r="I537" s="11"/>
      <c r="J537" s="11"/>
      <c r="K537" s="11"/>
      <c r="L537" s="20"/>
      <c r="M537" s="20"/>
      <c r="N537" s="9">
        <f t="shared" ref="N537:T540" si="336">N42+N61+N68+N104+N110+N116+N122+N128+N134+N235+N242</f>
        <v>0</v>
      </c>
      <c r="O537" s="9">
        <f t="shared" si="336"/>
        <v>0</v>
      </c>
      <c r="P537" s="9">
        <f t="shared" si="336"/>
        <v>0</v>
      </c>
      <c r="Q537" s="9">
        <f t="shared" si="336"/>
        <v>0</v>
      </c>
      <c r="R537" s="9">
        <f t="shared" si="336"/>
        <v>57.170060000000007</v>
      </c>
      <c r="S537" s="9">
        <f t="shared" si="336"/>
        <v>20.352119999999999</v>
      </c>
      <c r="T537" s="9">
        <f t="shared" si="336"/>
        <v>20.35211</v>
      </c>
      <c r="U537" s="9">
        <f t="shared" ref="U537:U540" si="337">SUM(N537:T537)</f>
        <v>97.874290000000002</v>
      </c>
      <c r="V537" s="16" t="s">
        <v>8</v>
      </c>
    </row>
    <row r="538" spans="1:22" ht="17.25" hidden="1" customHeight="1">
      <c r="A538" s="542"/>
      <c r="B538" s="543"/>
      <c r="C538" s="543"/>
      <c r="D538" s="543"/>
      <c r="E538" s="543"/>
      <c r="F538" s="11"/>
      <c r="G538" s="11"/>
      <c r="H538" s="11"/>
      <c r="I538" s="11"/>
      <c r="J538" s="11"/>
      <c r="K538" s="11"/>
      <c r="L538" s="20"/>
      <c r="M538" s="20"/>
      <c r="N538" s="9">
        <f t="shared" si="336"/>
        <v>0</v>
      </c>
      <c r="O538" s="9">
        <f t="shared" si="336"/>
        <v>0</v>
      </c>
      <c r="P538" s="9">
        <f t="shared" si="336"/>
        <v>0</v>
      </c>
      <c r="Q538" s="9">
        <f t="shared" si="336"/>
        <v>0</v>
      </c>
      <c r="R538" s="9">
        <f t="shared" si="336"/>
        <v>0</v>
      </c>
      <c r="S538" s="9">
        <f t="shared" si="336"/>
        <v>0</v>
      </c>
      <c r="T538" s="9">
        <f t="shared" si="336"/>
        <v>0</v>
      </c>
      <c r="U538" s="9">
        <f t="shared" si="337"/>
        <v>0</v>
      </c>
      <c r="V538" s="13" t="s">
        <v>50</v>
      </c>
    </row>
    <row r="539" spans="1:22" ht="17.25" hidden="1" customHeight="1">
      <c r="A539" s="542"/>
      <c r="B539" s="543"/>
      <c r="C539" s="543"/>
      <c r="D539" s="543"/>
      <c r="E539" s="543"/>
      <c r="F539" s="11"/>
      <c r="G539" s="11"/>
      <c r="H539" s="11"/>
      <c r="I539" s="11"/>
      <c r="J539" s="11"/>
      <c r="K539" s="11"/>
      <c r="L539" s="20"/>
      <c r="M539" s="20"/>
      <c r="N539" s="9">
        <f t="shared" si="336"/>
        <v>0</v>
      </c>
      <c r="O539" s="9">
        <f t="shared" si="336"/>
        <v>0</v>
      </c>
      <c r="P539" s="9">
        <f t="shared" si="336"/>
        <v>0</v>
      </c>
      <c r="Q539" s="9">
        <f t="shared" si="336"/>
        <v>0</v>
      </c>
      <c r="R539" s="9">
        <f t="shared" si="336"/>
        <v>0</v>
      </c>
      <c r="S539" s="9">
        <f t="shared" si="336"/>
        <v>0</v>
      </c>
      <c r="T539" s="9">
        <f t="shared" si="336"/>
        <v>0</v>
      </c>
      <c r="U539" s="9">
        <f t="shared" si="337"/>
        <v>0</v>
      </c>
      <c r="V539" s="13" t="s">
        <v>51</v>
      </c>
    </row>
    <row r="540" spans="1:22" ht="17.25" hidden="1" customHeight="1">
      <c r="A540" s="18"/>
      <c r="B540" s="19"/>
      <c r="C540" s="19"/>
      <c r="D540" s="19"/>
      <c r="E540" s="19"/>
      <c r="F540" s="11"/>
      <c r="G540" s="11"/>
      <c r="H540" s="11"/>
      <c r="I540" s="11"/>
      <c r="J540" s="11"/>
      <c r="K540" s="11"/>
      <c r="L540" s="20"/>
      <c r="M540" s="20"/>
      <c r="N540" s="9">
        <f t="shared" si="336"/>
        <v>0</v>
      </c>
      <c r="O540" s="9">
        <f t="shared" si="336"/>
        <v>0</v>
      </c>
      <c r="P540" s="9">
        <f t="shared" si="336"/>
        <v>0</v>
      </c>
      <c r="Q540" s="9">
        <f t="shared" si="336"/>
        <v>0</v>
      </c>
      <c r="R540" s="9">
        <f t="shared" si="336"/>
        <v>424.08466000000004</v>
      </c>
      <c r="S540" s="9">
        <f t="shared" si="336"/>
        <v>698.72804999999994</v>
      </c>
      <c r="T540" s="9">
        <f t="shared" si="336"/>
        <v>0</v>
      </c>
      <c r="U540" s="9">
        <f t="shared" si="337"/>
        <v>1122.8127099999999</v>
      </c>
      <c r="V540" s="13" t="s">
        <v>52</v>
      </c>
    </row>
    <row r="541" spans="1:22" ht="17.25" hidden="1" customHeight="1">
      <c r="A541" s="542"/>
      <c r="B541" s="543"/>
      <c r="C541" s="543"/>
      <c r="D541" s="543"/>
      <c r="E541" s="543"/>
      <c r="F541" s="11"/>
      <c r="G541" s="11"/>
      <c r="H541" s="11"/>
      <c r="I541" s="11"/>
      <c r="J541" s="11"/>
      <c r="K541" s="11"/>
      <c r="L541" s="9">
        <v>0</v>
      </c>
      <c r="M541" s="9">
        <v>0</v>
      </c>
      <c r="N541" s="9">
        <f t="shared" ref="N541:T541" si="338">N46+N66+N72+N108+N114+N120+N126+N132+N138+N239+N246</f>
        <v>0</v>
      </c>
      <c r="O541" s="9">
        <f t="shared" si="338"/>
        <v>0</v>
      </c>
      <c r="P541" s="9">
        <f t="shared" si="338"/>
        <v>0</v>
      </c>
      <c r="Q541" s="9">
        <f t="shared" si="338"/>
        <v>0</v>
      </c>
      <c r="R541" s="9">
        <f t="shared" si="338"/>
        <v>482.40032000000002</v>
      </c>
      <c r="S541" s="9">
        <f t="shared" si="338"/>
        <v>720.2257699999999</v>
      </c>
      <c r="T541" s="9">
        <f t="shared" si="338"/>
        <v>21.497109999999999</v>
      </c>
      <c r="U541" s="9">
        <f>SUM(N541:T541)</f>
        <v>1224.1232</v>
      </c>
      <c r="V541" s="17" t="s">
        <v>11</v>
      </c>
    </row>
    <row r="542" spans="1:22" ht="19.5" hidden="1" customHeight="1">
      <c r="A542" s="544" t="s">
        <v>848</v>
      </c>
      <c r="B542" s="545"/>
      <c r="C542" s="545"/>
      <c r="D542" s="545"/>
      <c r="E542" s="545"/>
      <c r="F542" s="545"/>
      <c r="G542" s="545"/>
      <c r="H542" s="545"/>
      <c r="I542" s="545"/>
      <c r="J542" s="545"/>
      <c r="K542" s="545"/>
      <c r="L542" s="545"/>
      <c r="M542" s="545"/>
      <c r="N542" s="545"/>
      <c r="O542" s="545"/>
      <c r="P542" s="545"/>
      <c r="Q542" s="545"/>
      <c r="R542" s="545"/>
      <c r="S542" s="545"/>
      <c r="T542" s="545"/>
      <c r="U542" s="545"/>
      <c r="V542" s="546"/>
    </row>
    <row r="543" spans="1:22" ht="17.25" hidden="1" customHeight="1">
      <c r="A543" s="542"/>
      <c r="B543" s="543"/>
      <c r="C543" s="543"/>
      <c r="D543" s="543"/>
      <c r="E543" s="543"/>
      <c r="F543" s="11"/>
      <c r="G543" s="11"/>
      <c r="H543" s="11"/>
      <c r="I543" s="11"/>
      <c r="J543" s="11"/>
      <c r="K543" s="11"/>
      <c r="L543" s="20"/>
      <c r="M543" s="20"/>
      <c r="N543" s="9">
        <f t="shared" ref="N543:T548" si="339">N48+N140+N146+N248</f>
        <v>0</v>
      </c>
      <c r="O543" s="9">
        <f t="shared" si="339"/>
        <v>0</v>
      </c>
      <c r="P543" s="9">
        <f t="shared" si="339"/>
        <v>0</v>
      </c>
      <c r="Q543" s="9">
        <f t="shared" si="339"/>
        <v>0</v>
      </c>
      <c r="R543" s="9">
        <f t="shared" si="339"/>
        <v>1.48E-3</v>
      </c>
      <c r="S543" s="9">
        <f t="shared" si="339"/>
        <v>1.48E-3</v>
      </c>
      <c r="T543" s="9">
        <f t="shared" si="339"/>
        <v>1.48E-3</v>
      </c>
      <c r="U543" s="9">
        <f>SUM(N543:T543)</f>
        <v>4.4399999999999995E-3</v>
      </c>
      <c r="V543" s="16" t="s">
        <v>3</v>
      </c>
    </row>
    <row r="544" spans="1:22" ht="17.25" hidden="1" customHeight="1">
      <c r="A544" s="542"/>
      <c r="B544" s="543"/>
      <c r="C544" s="543"/>
      <c r="D544" s="543"/>
      <c r="E544" s="543"/>
      <c r="F544" s="11"/>
      <c r="G544" s="11"/>
      <c r="H544" s="11"/>
      <c r="I544" s="11"/>
      <c r="J544" s="11"/>
      <c r="K544" s="11"/>
      <c r="L544" s="20"/>
      <c r="M544" s="20"/>
      <c r="N544" s="9">
        <f t="shared" si="339"/>
        <v>0</v>
      </c>
      <c r="O544" s="9">
        <f t="shared" si="339"/>
        <v>0</v>
      </c>
      <c r="P544" s="9">
        <f t="shared" si="339"/>
        <v>0</v>
      </c>
      <c r="Q544" s="9">
        <f t="shared" si="339"/>
        <v>0</v>
      </c>
      <c r="R544" s="9">
        <f t="shared" si="339"/>
        <v>1.9500000000000002</v>
      </c>
      <c r="S544" s="9">
        <f t="shared" si="339"/>
        <v>5.6106500000000006</v>
      </c>
      <c r="T544" s="9">
        <f t="shared" si="339"/>
        <v>5.6106500000000006</v>
      </c>
      <c r="U544" s="9">
        <f t="shared" ref="U544:U547" si="340">SUM(N544:T544)</f>
        <v>13.171300000000002</v>
      </c>
      <c r="V544" s="16" t="s">
        <v>8</v>
      </c>
    </row>
    <row r="545" spans="1:33" ht="17.25" hidden="1" customHeight="1">
      <c r="A545" s="542"/>
      <c r="B545" s="543"/>
      <c r="C545" s="543"/>
      <c r="D545" s="543"/>
      <c r="E545" s="543"/>
      <c r="F545" s="11"/>
      <c r="G545" s="11"/>
      <c r="H545" s="11"/>
      <c r="I545" s="11"/>
      <c r="J545" s="11"/>
      <c r="K545" s="11"/>
      <c r="L545" s="20"/>
      <c r="M545" s="20"/>
      <c r="N545" s="9">
        <f t="shared" si="339"/>
        <v>0</v>
      </c>
      <c r="O545" s="9">
        <f t="shared" si="339"/>
        <v>0</v>
      </c>
      <c r="P545" s="9">
        <f t="shared" si="339"/>
        <v>0</v>
      </c>
      <c r="Q545" s="9">
        <f t="shared" si="339"/>
        <v>0</v>
      </c>
      <c r="R545" s="9">
        <f t="shared" si="339"/>
        <v>0</v>
      </c>
      <c r="S545" s="9">
        <f t="shared" si="339"/>
        <v>0</v>
      </c>
      <c r="T545" s="9">
        <f t="shared" si="339"/>
        <v>0</v>
      </c>
      <c r="U545" s="9">
        <f t="shared" si="340"/>
        <v>0</v>
      </c>
      <c r="V545" s="13" t="s">
        <v>50</v>
      </c>
    </row>
    <row r="546" spans="1:33" ht="17.25" hidden="1" customHeight="1">
      <c r="A546" s="542"/>
      <c r="B546" s="543"/>
      <c r="C546" s="543"/>
      <c r="D546" s="543"/>
      <c r="E546" s="543"/>
      <c r="F546" s="11"/>
      <c r="G546" s="11"/>
      <c r="H546" s="11"/>
      <c r="I546" s="11"/>
      <c r="J546" s="11"/>
      <c r="K546" s="11"/>
      <c r="L546" s="20"/>
      <c r="M546" s="20"/>
      <c r="N546" s="9">
        <f t="shared" si="339"/>
        <v>0</v>
      </c>
      <c r="O546" s="9">
        <f t="shared" si="339"/>
        <v>0</v>
      </c>
      <c r="P546" s="9">
        <f t="shared" si="339"/>
        <v>0</v>
      </c>
      <c r="Q546" s="9">
        <f t="shared" si="339"/>
        <v>0</v>
      </c>
      <c r="R546" s="9">
        <f t="shared" si="339"/>
        <v>0</v>
      </c>
      <c r="S546" s="9">
        <f t="shared" si="339"/>
        <v>0</v>
      </c>
      <c r="T546" s="9">
        <f t="shared" si="339"/>
        <v>0</v>
      </c>
      <c r="U546" s="9">
        <f t="shared" si="340"/>
        <v>0</v>
      </c>
      <c r="V546" s="13" t="s">
        <v>51</v>
      </c>
    </row>
    <row r="547" spans="1:33" ht="17.25" hidden="1" customHeight="1">
      <c r="A547" s="18"/>
      <c r="B547" s="19"/>
      <c r="C547" s="19"/>
      <c r="D547" s="19"/>
      <c r="E547" s="19"/>
      <c r="F547" s="11"/>
      <c r="G547" s="11"/>
      <c r="H547" s="11"/>
      <c r="I547" s="11"/>
      <c r="J547" s="11"/>
      <c r="K547" s="11"/>
      <c r="L547" s="20"/>
      <c r="M547" s="20"/>
      <c r="N547" s="9">
        <f t="shared" si="339"/>
        <v>0</v>
      </c>
      <c r="O547" s="9">
        <f t="shared" si="339"/>
        <v>0</v>
      </c>
      <c r="P547" s="9">
        <f t="shared" si="339"/>
        <v>0</v>
      </c>
      <c r="Q547" s="9">
        <f t="shared" si="339"/>
        <v>0</v>
      </c>
      <c r="R547" s="9">
        <f t="shared" si="339"/>
        <v>0</v>
      </c>
      <c r="S547" s="9">
        <f t="shared" si="339"/>
        <v>0</v>
      </c>
      <c r="T547" s="9">
        <f t="shared" si="339"/>
        <v>0</v>
      </c>
      <c r="U547" s="9">
        <f t="shared" si="340"/>
        <v>0</v>
      </c>
      <c r="V547" s="13" t="s">
        <v>52</v>
      </c>
    </row>
    <row r="548" spans="1:33" ht="17.25" hidden="1" customHeight="1">
      <c r="A548" s="542"/>
      <c r="B548" s="543"/>
      <c r="C548" s="543"/>
      <c r="D548" s="543"/>
      <c r="E548" s="543"/>
      <c r="F548" s="11"/>
      <c r="G548" s="11"/>
      <c r="H548" s="11"/>
      <c r="I548" s="11"/>
      <c r="J548" s="11"/>
      <c r="K548" s="11"/>
      <c r="L548" s="9">
        <v>0</v>
      </c>
      <c r="M548" s="9">
        <v>0</v>
      </c>
      <c r="N548" s="9">
        <f t="shared" si="339"/>
        <v>0</v>
      </c>
      <c r="O548" s="9">
        <f t="shared" si="339"/>
        <v>0</v>
      </c>
      <c r="P548" s="9">
        <f t="shared" si="339"/>
        <v>0</v>
      </c>
      <c r="Q548" s="9">
        <f t="shared" si="339"/>
        <v>0</v>
      </c>
      <c r="R548" s="9">
        <f t="shared" si="339"/>
        <v>1.9514800000000001</v>
      </c>
      <c r="S548" s="9">
        <f t="shared" si="339"/>
        <v>5.6121299999999996</v>
      </c>
      <c r="T548" s="9">
        <f t="shared" si="339"/>
        <v>5.6121299999999996</v>
      </c>
      <c r="U548" s="9">
        <f>SUM(N548:T548)</f>
        <v>13.175739999999999</v>
      </c>
      <c r="V548" s="17" t="s">
        <v>11</v>
      </c>
    </row>
    <row r="549" spans="1:33" ht="19.5" hidden="1" customHeight="1">
      <c r="A549" s="544" t="s">
        <v>849</v>
      </c>
      <c r="B549" s="545"/>
      <c r="C549" s="545"/>
      <c r="D549" s="545"/>
      <c r="E549" s="545"/>
      <c r="F549" s="545"/>
      <c r="G549" s="545"/>
      <c r="H549" s="545"/>
      <c r="I549" s="545"/>
      <c r="J549" s="545"/>
      <c r="K549" s="545"/>
      <c r="L549" s="545"/>
      <c r="M549" s="545"/>
      <c r="N549" s="545"/>
      <c r="O549" s="545"/>
      <c r="P549" s="545"/>
      <c r="Q549" s="545"/>
      <c r="R549" s="545"/>
      <c r="S549" s="545"/>
      <c r="T549" s="545"/>
      <c r="U549" s="545"/>
      <c r="V549" s="546"/>
    </row>
    <row r="550" spans="1:33" ht="17.25" hidden="1" customHeight="1">
      <c r="A550" s="542"/>
      <c r="B550" s="543"/>
      <c r="C550" s="543"/>
      <c r="D550" s="543"/>
      <c r="E550" s="543"/>
      <c r="F550" s="11"/>
      <c r="G550" s="11"/>
      <c r="H550" s="11"/>
      <c r="I550" s="11"/>
      <c r="J550" s="11"/>
      <c r="K550" s="11"/>
      <c r="L550" s="20"/>
      <c r="M550" s="20"/>
      <c r="N550" s="9">
        <f t="shared" ref="N550:T554" si="341">N521+N529+N536+N543</f>
        <v>24.568740000000002</v>
      </c>
      <c r="O550" s="9">
        <f t="shared" si="341"/>
        <v>46.592609999999993</v>
      </c>
      <c r="P550" s="9">
        <f t="shared" si="341"/>
        <v>38.21575</v>
      </c>
      <c r="Q550" s="9">
        <f t="shared" si="341"/>
        <v>52.29448</v>
      </c>
      <c r="R550" s="9">
        <f t="shared" si="341"/>
        <v>56.385210000000001</v>
      </c>
      <c r="S550" s="9">
        <f t="shared" si="341"/>
        <v>3.7270799999999999</v>
      </c>
      <c r="T550" s="9">
        <f t="shared" si="341"/>
        <v>3.72648</v>
      </c>
      <c r="U550" s="9">
        <f>SUM(N550:T550)</f>
        <v>225.51035000000002</v>
      </c>
      <c r="V550" s="16" t="s">
        <v>3</v>
      </c>
    </row>
    <row r="551" spans="1:33" ht="17.25" hidden="1" customHeight="1">
      <c r="A551" s="542"/>
      <c r="B551" s="543"/>
      <c r="C551" s="543"/>
      <c r="D551" s="543"/>
      <c r="E551" s="543"/>
      <c r="F551" s="11"/>
      <c r="G551" s="11"/>
      <c r="H551" s="11"/>
      <c r="I551" s="11"/>
      <c r="J551" s="11"/>
      <c r="K551" s="11"/>
      <c r="L551" s="20"/>
      <c r="M551" s="20"/>
      <c r="N551" s="9">
        <f t="shared" si="341"/>
        <v>92.684110000000004</v>
      </c>
      <c r="O551" s="9">
        <f t="shared" si="341"/>
        <v>13.77323</v>
      </c>
      <c r="P551" s="9">
        <f t="shared" si="341"/>
        <v>12.942970000000001</v>
      </c>
      <c r="Q551" s="9">
        <f t="shared" si="341"/>
        <v>172.3159</v>
      </c>
      <c r="R551" s="9">
        <f t="shared" si="341"/>
        <v>264.16618999999997</v>
      </c>
      <c r="S551" s="9">
        <f t="shared" si="341"/>
        <v>169.20491000000001</v>
      </c>
      <c r="T551" s="9">
        <f t="shared" si="341"/>
        <v>169.10493</v>
      </c>
      <c r="U551" s="9">
        <f t="shared" ref="U551:U555" si="342">SUM(N551:T551)</f>
        <v>894.19223999999997</v>
      </c>
      <c r="V551" s="16" t="s">
        <v>8</v>
      </c>
    </row>
    <row r="552" spans="1:33" ht="17.25" hidden="1" customHeight="1">
      <c r="A552" s="542"/>
      <c r="B552" s="543"/>
      <c r="C552" s="543"/>
      <c r="D552" s="543"/>
      <c r="E552" s="543"/>
      <c r="F552" s="11"/>
      <c r="G552" s="11"/>
      <c r="H552" s="11"/>
      <c r="I552" s="11"/>
      <c r="J552" s="11"/>
      <c r="K552" s="11"/>
      <c r="L552" s="20"/>
      <c r="M552" s="20"/>
      <c r="N552" s="9">
        <f t="shared" si="341"/>
        <v>0</v>
      </c>
      <c r="O552" s="9">
        <f t="shared" si="341"/>
        <v>0</v>
      </c>
      <c r="P552" s="9">
        <f t="shared" si="341"/>
        <v>0</v>
      </c>
      <c r="Q552" s="9">
        <f t="shared" si="341"/>
        <v>0</v>
      </c>
      <c r="R552" s="9">
        <f t="shared" si="341"/>
        <v>73.918109999999999</v>
      </c>
      <c r="S552" s="9">
        <f t="shared" si="341"/>
        <v>58.198</v>
      </c>
      <c r="T552" s="9">
        <f t="shared" si="341"/>
        <v>58.198</v>
      </c>
      <c r="U552" s="9">
        <f t="shared" si="342"/>
        <v>190.31411</v>
      </c>
      <c r="V552" s="13" t="s">
        <v>50</v>
      </c>
    </row>
    <row r="553" spans="1:33" ht="17.25" hidden="1" customHeight="1">
      <c r="A553" s="542"/>
      <c r="B553" s="543"/>
      <c r="C553" s="543"/>
      <c r="D553" s="543"/>
      <c r="E553" s="543"/>
      <c r="F553" s="11"/>
      <c r="G553" s="11"/>
      <c r="H553" s="11"/>
      <c r="I553" s="11"/>
      <c r="J553" s="11"/>
      <c r="K553" s="11"/>
      <c r="L553" s="20"/>
      <c r="M553" s="20"/>
      <c r="N553" s="9">
        <f t="shared" si="341"/>
        <v>0</v>
      </c>
      <c r="O553" s="9">
        <f t="shared" si="341"/>
        <v>0</v>
      </c>
      <c r="P553" s="9">
        <f t="shared" si="341"/>
        <v>0</v>
      </c>
      <c r="Q553" s="9">
        <f t="shared" si="341"/>
        <v>0</v>
      </c>
      <c r="R553" s="9">
        <f t="shared" si="341"/>
        <v>0</v>
      </c>
      <c r="S553" s="9">
        <f t="shared" si="341"/>
        <v>0</v>
      </c>
      <c r="T553" s="9">
        <f t="shared" si="341"/>
        <v>0</v>
      </c>
      <c r="U553" s="9">
        <f t="shared" si="342"/>
        <v>0</v>
      </c>
      <c r="V553" s="13" t="s">
        <v>51</v>
      </c>
    </row>
    <row r="554" spans="1:33" ht="17.25" hidden="1" customHeight="1">
      <c r="A554" s="18"/>
      <c r="B554" s="19"/>
      <c r="C554" s="19"/>
      <c r="D554" s="19"/>
      <c r="E554" s="19"/>
      <c r="F554" s="11"/>
      <c r="G554" s="11"/>
      <c r="H554" s="11"/>
      <c r="I554" s="11"/>
      <c r="J554" s="11"/>
      <c r="K554" s="11"/>
      <c r="L554" s="20"/>
      <c r="M554" s="20"/>
      <c r="N554" s="9">
        <f t="shared" si="341"/>
        <v>135.50400999999999</v>
      </c>
      <c r="O554" s="9">
        <f t="shared" si="341"/>
        <v>36.499809999999997</v>
      </c>
      <c r="P554" s="9">
        <f t="shared" si="341"/>
        <v>0</v>
      </c>
      <c r="Q554" s="9">
        <f t="shared" si="341"/>
        <v>2.23428</v>
      </c>
      <c r="R554" s="9">
        <f t="shared" si="341"/>
        <v>426.66466000000003</v>
      </c>
      <c r="S554" s="9">
        <f t="shared" si="341"/>
        <v>698.72804999999994</v>
      </c>
      <c r="T554" s="9">
        <f t="shared" si="341"/>
        <v>0</v>
      </c>
      <c r="U554" s="9">
        <f t="shared" si="342"/>
        <v>1299.6308100000001</v>
      </c>
      <c r="V554" s="13" t="s">
        <v>52</v>
      </c>
    </row>
    <row r="555" spans="1:33" ht="17.25" hidden="1" customHeight="1">
      <c r="A555" s="18"/>
      <c r="B555" s="19"/>
      <c r="C555" s="19"/>
      <c r="D555" s="19"/>
      <c r="E555" s="19"/>
      <c r="F555" s="11"/>
      <c r="G555" s="11"/>
      <c r="H555" s="11"/>
      <c r="I555" s="11"/>
      <c r="J555" s="11"/>
      <c r="K555" s="11"/>
      <c r="L555" s="20"/>
      <c r="M555" s="20"/>
      <c r="N555" s="9">
        <f>N526</f>
        <v>348.94119000000001</v>
      </c>
      <c r="O555" s="9">
        <f t="shared" ref="O555:T555" si="343">O526</f>
        <v>196.47309999999999</v>
      </c>
      <c r="P555" s="9">
        <f t="shared" si="343"/>
        <v>0</v>
      </c>
      <c r="Q555" s="9">
        <f t="shared" si="343"/>
        <v>0</v>
      </c>
      <c r="R555" s="9">
        <f t="shared" si="343"/>
        <v>0</v>
      </c>
      <c r="S555" s="9">
        <f t="shared" si="343"/>
        <v>0</v>
      </c>
      <c r="T555" s="9">
        <f t="shared" si="343"/>
        <v>0</v>
      </c>
      <c r="U555" s="9">
        <f t="shared" si="342"/>
        <v>545.41428999999994</v>
      </c>
      <c r="V555" s="13" t="s">
        <v>202</v>
      </c>
    </row>
    <row r="556" spans="1:33" ht="17.25" hidden="1" customHeight="1">
      <c r="A556" s="542"/>
      <c r="B556" s="543"/>
      <c r="C556" s="543"/>
      <c r="D556" s="543"/>
      <c r="E556" s="543"/>
      <c r="F556" s="11"/>
      <c r="G556" s="11"/>
      <c r="H556" s="11"/>
      <c r="I556" s="11"/>
      <c r="J556" s="11"/>
      <c r="K556" s="11"/>
      <c r="L556" s="9">
        <v>0</v>
      </c>
      <c r="M556" s="9">
        <v>0</v>
      </c>
      <c r="N556" s="9">
        <f t="shared" ref="N556:T556" si="344">N527+N534+N541+N548</f>
        <v>601.69805000000008</v>
      </c>
      <c r="O556" s="9">
        <f t="shared" si="344"/>
        <v>293.33875</v>
      </c>
      <c r="P556" s="9">
        <f t="shared" si="344"/>
        <v>51.158720000000002</v>
      </c>
      <c r="Q556" s="9">
        <f t="shared" si="344"/>
        <v>226.84465999999998</v>
      </c>
      <c r="R556" s="9">
        <f t="shared" si="344"/>
        <v>821.13401999999996</v>
      </c>
      <c r="S556" s="9">
        <f t="shared" si="344"/>
        <v>929.85803999999985</v>
      </c>
      <c r="T556" s="9">
        <f t="shared" si="344"/>
        <v>231.02941000000001</v>
      </c>
      <c r="U556" s="9">
        <f>SUM(N556:T556)</f>
        <v>3155.0616499999996</v>
      </c>
      <c r="V556" s="17" t="s">
        <v>11</v>
      </c>
    </row>
    <row r="557" spans="1:33">
      <c r="C557" s="84" t="s">
        <v>908</v>
      </c>
      <c r="D557" s="84"/>
      <c r="E557" s="84"/>
      <c r="F557" s="84"/>
      <c r="G557" s="84"/>
      <c r="H557" s="84"/>
      <c r="I557" s="84"/>
      <c r="J557" s="84"/>
      <c r="K557" s="84"/>
      <c r="L557" s="84"/>
      <c r="M557" s="30"/>
      <c r="N557" s="84"/>
      <c r="O557" s="84"/>
      <c r="P557" s="84"/>
      <c r="Q557" s="165"/>
      <c r="R557" s="30"/>
      <c r="S557" s="30"/>
      <c r="T557" s="30"/>
      <c r="U557" s="84"/>
      <c r="V557" s="84"/>
      <c r="W557" s="366"/>
      <c r="X557" s="30" t="s">
        <v>909</v>
      </c>
      <c r="Y557" s="30"/>
      <c r="Z557" s="30"/>
      <c r="AA557" s="84"/>
      <c r="AB557" s="84"/>
      <c r="AC557" s="84"/>
      <c r="AD557" s="84"/>
      <c r="AE557" s="166"/>
      <c r="AG557" s="103"/>
    </row>
    <row r="558" spans="1:33"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30"/>
      <c r="N558" s="84"/>
      <c r="O558" s="84"/>
      <c r="P558" s="84"/>
      <c r="Q558" s="30"/>
      <c r="R558" s="84"/>
      <c r="S558" s="30"/>
      <c r="T558" s="30"/>
      <c r="U558" s="84"/>
      <c r="V558" s="84"/>
      <c r="W558" s="366"/>
      <c r="X558" s="84"/>
      <c r="Y558" s="30"/>
      <c r="Z558" s="30"/>
      <c r="AA558" s="84"/>
      <c r="AB558" s="84"/>
      <c r="AC558" s="84"/>
      <c r="AD558" s="84"/>
      <c r="AE558" s="166"/>
    </row>
    <row r="559" spans="1:33">
      <c r="C559" s="84" t="s">
        <v>910</v>
      </c>
      <c r="D559" s="84"/>
      <c r="E559" s="84"/>
      <c r="F559" s="84"/>
      <c r="G559" s="84"/>
      <c r="H559" s="84"/>
      <c r="I559" s="84"/>
      <c r="J559" s="84"/>
      <c r="K559" s="84"/>
      <c r="L559" s="84"/>
      <c r="M559" s="30"/>
      <c r="N559" s="84"/>
      <c r="O559" s="84"/>
      <c r="P559" s="84"/>
      <c r="Q559" s="165"/>
      <c r="R559" s="30"/>
      <c r="S559" s="30"/>
      <c r="T559" s="30"/>
      <c r="U559" s="84"/>
      <c r="V559" s="84"/>
      <c r="W559" s="366"/>
      <c r="X559" s="30"/>
      <c r="Y559" s="30"/>
      <c r="Z559" s="30"/>
      <c r="AA559" s="84"/>
      <c r="AB559" s="84"/>
      <c r="AC559" s="84"/>
      <c r="AD559" s="84"/>
      <c r="AE559" s="166"/>
    </row>
    <row r="560" spans="1:33">
      <c r="C560" s="84" t="s">
        <v>911</v>
      </c>
      <c r="D560" s="84"/>
      <c r="E560" s="84"/>
      <c r="F560" s="84"/>
      <c r="G560" s="84"/>
      <c r="H560" s="84"/>
      <c r="I560" s="84"/>
      <c r="J560" s="84"/>
      <c r="K560" s="84"/>
      <c r="L560" s="84"/>
      <c r="M560" s="30"/>
      <c r="N560" s="84"/>
      <c r="O560" s="84"/>
      <c r="P560" s="84"/>
      <c r="Q560" s="165"/>
      <c r="R560" s="30"/>
      <c r="S560" s="30"/>
      <c r="T560" s="30"/>
      <c r="U560" s="84"/>
      <c r="V560" s="84"/>
      <c r="W560" s="366"/>
      <c r="X560" s="30" t="s">
        <v>912</v>
      </c>
      <c r="Y560" s="30"/>
      <c r="Z560" s="30"/>
      <c r="AA560" s="84"/>
      <c r="AB560" s="84"/>
      <c r="AC560" s="84"/>
      <c r="AD560" s="84"/>
      <c r="AE560" s="166"/>
    </row>
    <row r="561" spans="3:31"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30"/>
      <c r="N561" s="84"/>
      <c r="O561" s="84"/>
      <c r="P561" s="84"/>
      <c r="Q561" s="30"/>
      <c r="R561" s="84"/>
      <c r="S561" s="30"/>
      <c r="T561" s="30"/>
      <c r="U561" s="84"/>
      <c r="V561" s="84"/>
      <c r="W561" s="366"/>
      <c r="X561" s="84"/>
      <c r="Y561" s="30"/>
      <c r="Z561" s="30"/>
      <c r="AA561" s="84"/>
      <c r="AB561" s="84"/>
      <c r="AC561" s="84"/>
      <c r="AD561" s="84"/>
      <c r="AE561" s="166"/>
    </row>
    <row r="562" spans="3:31"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367"/>
      <c r="X562" s="165"/>
      <c r="Y562" s="165"/>
      <c r="Z562" s="165"/>
      <c r="AA562" s="165"/>
      <c r="AB562" s="165"/>
      <c r="AC562" s="165"/>
      <c r="AD562" s="165"/>
      <c r="AE562" s="166"/>
    </row>
    <row r="563" spans="3:31">
      <c r="C563" s="84" t="s">
        <v>913</v>
      </c>
      <c r="D563" s="84"/>
      <c r="E563" s="84"/>
      <c r="F563" s="84"/>
      <c r="G563" s="84"/>
      <c r="H563" s="84"/>
      <c r="I563" s="84"/>
      <c r="J563" s="84"/>
      <c r="K563" s="84"/>
      <c r="L563" s="84"/>
      <c r="M563" s="30"/>
      <c r="N563" s="84"/>
      <c r="O563" s="84"/>
      <c r="P563" s="84"/>
      <c r="Q563" s="165"/>
      <c r="R563" s="30"/>
      <c r="S563" s="30"/>
      <c r="T563" s="30"/>
      <c r="U563" s="84"/>
      <c r="V563" s="84"/>
      <c r="W563" s="366"/>
      <c r="X563" s="30" t="s">
        <v>914</v>
      </c>
      <c r="Y563" s="30"/>
      <c r="Z563" s="30"/>
      <c r="AA563" s="84"/>
      <c r="AB563" s="84"/>
      <c r="AC563" s="84"/>
      <c r="AD563" s="84"/>
      <c r="AE563" s="166"/>
    </row>
    <row r="564" spans="3:31"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30"/>
      <c r="N564" s="84"/>
      <c r="O564" s="84"/>
      <c r="P564" s="84"/>
      <c r="Q564" s="30"/>
      <c r="R564" s="84"/>
      <c r="S564" s="30"/>
      <c r="T564" s="30"/>
      <c r="U564" s="84"/>
      <c r="V564" s="84"/>
      <c r="W564" s="366"/>
      <c r="X564" s="84"/>
      <c r="Y564" s="30"/>
      <c r="Z564" s="30"/>
      <c r="AA564" s="84"/>
      <c r="AB564" s="84"/>
      <c r="AC564" s="84"/>
      <c r="AD564" s="84"/>
      <c r="AE564" s="166"/>
    </row>
    <row r="565" spans="3:31"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30"/>
      <c r="N565" s="84"/>
      <c r="O565" s="84"/>
      <c r="P565" s="84"/>
      <c r="Q565" s="165"/>
      <c r="R565" s="30"/>
      <c r="S565" s="30"/>
      <c r="T565" s="30"/>
      <c r="U565" s="84"/>
      <c r="V565" s="84"/>
      <c r="W565" s="366"/>
      <c r="X565" s="30"/>
      <c r="Y565" s="30"/>
      <c r="Z565" s="30"/>
      <c r="AA565" s="84"/>
      <c r="AB565" s="84"/>
      <c r="AC565" s="84"/>
      <c r="AD565" s="84"/>
      <c r="AE565" s="166"/>
    </row>
    <row r="566" spans="3:31">
      <c r="C566" s="84" t="s">
        <v>915</v>
      </c>
      <c r="D566" s="84"/>
      <c r="E566" s="84"/>
      <c r="F566" s="84"/>
      <c r="G566" s="84"/>
      <c r="H566" s="84"/>
      <c r="I566" s="84"/>
      <c r="J566" s="84"/>
      <c r="K566" s="84"/>
      <c r="L566" s="84"/>
      <c r="M566" s="30"/>
      <c r="N566" s="84"/>
      <c r="O566" s="84"/>
      <c r="P566" s="84"/>
      <c r="Q566" s="165"/>
      <c r="R566" s="30"/>
      <c r="S566" s="30"/>
      <c r="T566" s="30"/>
      <c r="U566" s="84"/>
      <c r="V566" s="84"/>
      <c r="W566" s="366"/>
      <c r="X566" s="30" t="s">
        <v>916</v>
      </c>
      <c r="Y566" s="30"/>
      <c r="Z566" s="30"/>
      <c r="AA566" s="84"/>
      <c r="AB566" s="84"/>
      <c r="AC566" s="84"/>
      <c r="AD566" s="84"/>
      <c r="AE566" s="166"/>
    </row>
  </sheetData>
  <mergeCells count="901">
    <mergeCell ref="A449:AV449"/>
    <mergeCell ref="A450:AV450"/>
    <mergeCell ref="A451:AV451"/>
    <mergeCell ref="A459:AV459"/>
    <mergeCell ref="A460:AV460"/>
    <mergeCell ref="A475:AV475"/>
    <mergeCell ref="A262:AV262"/>
    <mergeCell ref="A292:A326"/>
    <mergeCell ref="M90:M95"/>
    <mergeCell ref="A90:A101"/>
    <mergeCell ref="M115:M120"/>
    <mergeCell ref="F117:F120"/>
    <mergeCell ref="G117:G120"/>
    <mergeCell ref="M109:M114"/>
    <mergeCell ref="A264:AV264"/>
    <mergeCell ref="A290:AV290"/>
    <mergeCell ref="A455:V455"/>
    <mergeCell ref="A457:V457"/>
    <mergeCell ref="A462:V462"/>
    <mergeCell ref="A440:V440"/>
    <mergeCell ref="A436:V436"/>
    <mergeCell ref="A428:A435"/>
    <mergeCell ref="B428:B435"/>
    <mergeCell ref="C428:C435"/>
    <mergeCell ref="A476:AV476"/>
    <mergeCell ref="L8:V9"/>
    <mergeCell ref="A54:AV54"/>
    <mergeCell ref="A55:AV55"/>
    <mergeCell ref="A75:AV75"/>
    <mergeCell ref="A76:AV76"/>
    <mergeCell ref="A89:AV89"/>
    <mergeCell ref="A102:AV102"/>
    <mergeCell ref="A139:AV139"/>
    <mergeCell ref="A152:AV152"/>
    <mergeCell ref="A153:AV153"/>
    <mergeCell ref="A202:AV202"/>
    <mergeCell ref="A233:AV233"/>
    <mergeCell ref="A247:AV247"/>
    <mergeCell ref="A356:AV356"/>
    <mergeCell ref="A426:AV426"/>
    <mergeCell ref="A427:AV427"/>
    <mergeCell ref="AV8:AV10"/>
    <mergeCell ref="AR9:AR10"/>
    <mergeCell ref="AS9:AS10"/>
    <mergeCell ref="AT9:AU9"/>
    <mergeCell ref="A12:AV12"/>
    <mergeCell ref="K115:K120"/>
    <mergeCell ref="L115:L120"/>
    <mergeCell ref="A140:A151"/>
    <mergeCell ref="D370:D376"/>
    <mergeCell ref="E370:E376"/>
    <mergeCell ref="J370:J376"/>
    <mergeCell ref="K370:K376"/>
    <mergeCell ref="B5:AV5"/>
    <mergeCell ref="B6:AV6"/>
    <mergeCell ref="A13:AV13"/>
    <mergeCell ref="A14:AV14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A11:B11"/>
    <mergeCell ref="A8:B10"/>
    <mergeCell ref="N7:V7"/>
    <mergeCell ref="A263:AV263"/>
    <mergeCell ref="B60:B66"/>
    <mergeCell ref="C60:C66"/>
    <mergeCell ref="B103:B108"/>
    <mergeCell ref="C103:C108"/>
    <mergeCell ref="D103:D108"/>
    <mergeCell ref="E103:E108"/>
    <mergeCell ref="F105:F108"/>
    <mergeCell ref="G105:G108"/>
    <mergeCell ref="H105:H108"/>
    <mergeCell ref="I105:I108"/>
    <mergeCell ref="B109:B114"/>
    <mergeCell ref="F111:F114"/>
    <mergeCell ref="G111:G114"/>
    <mergeCell ref="H111:H114"/>
    <mergeCell ref="I111:I114"/>
    <mergeCell ref="E109:E114"/>
    <mergeCell ref="C109:C114"/>
    <mergeCell ref="D109:D114"/>
    <mergeCell ref="L90:L95"/>
    <mergeCell ref="F62:F66"/>
    <mergeCell ref="G62:G66"/>
    <mergeCell ref="H62:H66"/>
    <mergeCell ref="I62:I66"/>
    <mergeCell ref="K77:K82"/>
    <mergeCell ref="L77:L82"/>
    <mergeCell ref="J60:J66"/>
    <mergeCell ref="D60:D66"/>
    <mergeCell ref="E60:E66"/>
    <mergeCell ref="F92:F95"/>
    <mergeCell ref="G92:G95"/>
    <mergeCell ref="H92:H95"/>
    <mergeCell ref="I92:I95"/>
    <mergeCell ref="I69:I72"/>
    <mergeCell ref="D428:D435"/>
    <mergeCell ref="E428:E435"/>
    <mergeCell ref="J428:J435"/>
    <mergeCell ref="K428:K435"/>
    <mergeCell ref="L428:L435"/>
    <mergeCell ref="M428:M435"/>
    <mergeCell ref="F432:F435"/>
    <mergeCell ref="G432:G435"/>
    <mergeCell ref="H432:H435"/>
    <mergeCell ref="I432:I435"/>
    <mergeCell ref="A327:V327"/>
    <mergeCell ref="A329:V329"/>
    <mergeCell ref="A331:V331"/>
    <mergeCell ref="A349:V349"/>
    <mergeCell ref="B357:B362"/>
    <mergeCell ref="A464:V464"/>
    <mergeCell ref="A442:M442"/>
    <mergeCell ref="A468:M468"/>
    <mergeCell ref="A502:V502"/>
    <mergeCell ref="A453:V453"/>
    <mergeCell ref="J357:J362"/>
    <mergeCell ref="A438:V438"/>
    <mergeCell ref="A420:E420"/>
    <mergeCell ref="G409:G412"/>
    <mergeCell ref="H409:H412"/>
    <mergeCell ref="I409:I412"/>
    <mergeCell ref="A413:V413"/>
    <mergeCell ref="B370:B376"/>
    <mergeCell ref="C370:C376"/>
    <mergeCell ref="B363:B369"/>
    <mergeCell ref="C363:C369"/>
    <mergeCell ref="D363:D369"/>
    <mergeCell ref="A357:A412"/>
    <mergeCell ref="L370:L376"/>
    <mergeCell ref="A509:V509"/>
    <mergeCell ref="A466:V466"/>
    <mergeCell ref="A472:E472"/>
    <mergeCell ref="A474:E474"/>
    <mergeCell ref="A503:E503"/>
    <mergeCell ref="A504:E504"/>
    <mergeCell ref="A505:E505"/>
    <mergeCell ref="A506:E506"/>
    <mergeCell ref="A508:E508"/>
    <mergeCell ref="A477:A482"/>
    <mergeCell ref="B477:B482"/>
    <mergeCell ref="C477:C482"/>
    <mergeCell ref="D477:D482"/>
    <mergeCell ref="E477:E482"/>
    <mergeCell ref="J477:J482"/>
    <mergeCell ref="K477:K482"/>
    <mergeCell ref="L477:L482"/>
    <mergeCell ref="M477:M482"/>
    <mergeCell ref="F491:F494"/>
    <mergeCell ref="F479:F482"/>
    <mergeCell ref="G479:G482"/>
    <mergeCell ref="H479:H482"/>
    <mergeCell ref="I479:I482"/>
    <mergeCell ref="A483:A488"/>
    <mergeCell ref="K321:K326"/>
    <mergeCell ref="L315:L320"/>
    <mergeCell ref="M315:M320"/>
    <mergeCell ref="F317:F320"/>
    <mergeCell ref="G317:G320"/>
    <mergeCell ref="H317:H320"/>
    <mergeCell ref="I317:I320"/>
    <mergeCell ref="H359:H362"/>
    <mergeCell ref="I359:I362"/>
    <mergeCell ref="A340:AV340"/>
    <mergeCell ref="A341:AV341"/>
    <mergeCell ref="G359:G362"/>
    <mergeCell ref="B343:B348"/>
    <mergeCell ref="C343:C348"/>
    <mergeCell ref="D343:D348"/>
    <mergeCell ref="E343:E348"/>
    <mergeCell ref="C357:C362"/>
    <mergeCell ref="D357:D362"/>
    <mergeCell ref="E357:E362"/>
    <mergeCell ref="A342:AV342"/>
    <mergeCell ref="A355:AV355"/>
    <mergeCell ref="I323:I326"/>
    <mergeCell ref="B321:B326"/>
    <mergeCell ref="C321:C326"/>
    <mergeCell ref="M370:M376"/>
    <mergeCell ref="F373:F376"/>
    <mergeCell ref="G373:G376"/>
    <mergeCell ref="A421:E421"/>
    <mergeCell ref="A422:E422"/>
    <mergeCell ref="A423:E423"/>
    <mergeCell ref="A425:E425"/>
    <mergeCell ref="A333:V333"/>
    <mergeCell ref="A419:V419"/>
    <mergeCell ref="J407:J412"/>
    <mergeCell ref="K407:K412"/>
    <mergeCell ref="L407:L412"/>
    <mergeCell ref="M407:M412"/>
    <mergeCell ref="F409:F412"/>
    <mergeCell ref="A418:V418"/>
    <mergeCell ref="A414:V414"/>
    <mergeCell ref="A415:V415"/>
    <mergeCell ref="A416:V416"/>
    <mergeCell ref="A417:V417"/>
    <mergeCell ref="E407:E412"/>
    <mergeCell ref="K357:K362"/>
    <mergeCell ref="L357:L362"/>
    <mergeCell ref="M357:M362"/>
    <mergeCell ref="F359:F362"/>
    <mergeCell ref="A259:E259"/>
    <mergeCell ref="A261:E261"/>
    <mergeCell ref="A265:A283"/>
    <mergeCell ref="A248:A253"/>
    <mergeCell ref="A234:A246"/>
    <mergeCell ref="F280:F283"/>
    <mergeCell ref="G280:G283"/>
    <mergeCell ref="E309:E314"/>
    <mergeCell ref="B240:B246"/>
    <mergeCell ref="C240:C246"/>
    <mergeCell ref="D240:D246"/>
    <mergeCell ref="E240:E246"/>
    <mergeCell ref="A291:AV291"/>
    <mergeCell ref="L265:L271"/>
    <mergeCell ref="M265:M271"/>
    <mergeCell ref="F268:F271"/>
    <mergeCell ref="G268:G271"/>
    <mergeCell ref="H268:H271"/>
    <mergeCell ref="I268:I271"/>
    <mergeCell ref="L303:L308"/>
    <mergeCell ref="M303:M308"/>
    <mergeCell ref="F305:F308"/>
    <mergeCell ref="G305:G308"/>
    <mergeCell ref="G311:G314"/>
    <mergeCell ref="H311:H314"/>
    <mergeCell ref="I311:I314"/>
    <mergeCell ref="B265:B271"/>
    <mergeCell ref="C265:C271"/>
    <mergeCell ref="D265:D271"/>
    <mergeCell ref="E265:E271"/>
    <mergeCell ref="J265:J271"/>
    <mergeCell ref="K265:K271"/>
    <mergeCell ref="L240:L246"/>
    <mergeCell ref="D278:D283"/>
    <mergeCell ref="E278:E283"/>
    <mergeCell ref="J278:J283"/>
    <mergeCell ref="K278:K283"/>
    <mergeCell ref="A285:V285"/>
    <mergeCell ref="A287:V287"/>
    <mergeCell ref="A289:V289"/>
    <mergeCell ref="L278:L283"/>
    <mergeCell ref="M278:M283"/>
    <mergeCell ref="H280:H283"/>
    <mergeCell ref="I280:I283"/>
    <mergeCell ref="A284:V284"/>
    <mergeCell ref="A286:V286"/>
    <mergeCell ref="A288:V288"/>
    <mergeCell ref="J309:J314"/>
    <mergeCell ref="I243:I246"/>
    <mergeCell ref="B248:B253"/>
    <mergeCell ref="C248:C253"/>
    <mergeCell ref="D248:D253"/>
    <mergeCell ref="E248:E253"/>
    <mergeCell ref="J248:J253"/>
    <mergeCell ref="K248:K253"/>
    <mergeCell ref="L248:L253"/>
    <mergeCell ref="M248:M253"/>
    <mergeCell ref="F250:F253"/>
    <mergeCell ref="G250:G253"/>
    <mergeCell ref="H250:H253"/>
    <mergeCell ref="I250:I253"/>
    <mergeCell ref="B234:B239"/>
    <mergeCell ref="C234:C239"/>
    <mergeCell ref="D234:D239"/>
    <mergeCell ref="E234:E239"/>
    <mergeCell ref="J234:J239"/>
    <mergeCell ref="K234:K239"/>
    <mergeCell ref="G223:G226"/>
    <mergeCell ref="H223:H226"/>
    <mergeCell ref="J227:J232"/>
    <mergeCell ref="K227:K232"/>
    <mergeCell ref="D180:D185"/>
    <mergeCell ref="E180:E185"/>
    <mergeCell ref="D167:D172"/>
    <mergeCell ref="G182:G185"/>
    <mergeCell ref="H182:H185"/>
    <mergeCell ref="I182:I185"/>
    <mergeCell ref="C154:C160"/>
    <mergeCell ref="B227:B232"/>
    <mergeCell ref="C227:C232"/>
    <mergeCell ref="D227:D232"/>
    <mergeCell ref="E227:E232"/>
    <mergeCell ref="H229:H232"/>
    <mergeCell ref="I229:I232"/>
    <mergeCell ref="D154:D160"/>
    <mergeCell ref="E161:E166"/>
    <mergeCell ref="B203:B208"/>
    <mergeCell ref="C203:C208"/>
    <mergeCell ref="D203:D208"/>
    <mergeCell ref="E203:E208"/>
    <mergeCell ref="C186:C195"/>
    <mergeCell ref="I192:I195"/>
    <mergeCell ref="B154:B160"/>
    <mergeCell ref="G211:G214"/>
    <mergeCell ref="H211:H214"/>
    <mergeCell ref="M209:M214"/>
    <mergeCell ref="F211:F214"/>
    <mergeCell ref="L180:L185"/>
    <mergeCell ref="M180:M185"/>
    <mergeCell ref="I211:I214"/>
    <mergeCell ref="L196:L201"/>
    <mergeCell ref="M196:M201"/>
    <mergeCell ref="F198:F201"/>
    <mergeCell ref="G198:G201"/>
    <mergeCell ref="L203:L208"/>
    <mergeCell ref="M203:M208"/>
    <mergeCell ref="F205:F208"/>
    <mergeCell ref="G205:G208"/>
    <mergeCell ref="H205:H208"/>
    <mergeCell ref="I205:I208"/>
    <mergeCell ref="J203:J208"/>
    <mergeCell ref="K203:K208"/>
    <mergeCell ref="J209:J214"/>
    <mergeCell ref="K209:K214"/>
    <mergeCell ref="H198:H201"/>
    <mergeCell ref="I198:I201"/>
    <mergeCell ref="L209:L214"/>
    <mergeCell ref="I135:I138"/>
    <mergeCell ref="K127:K132"/>
    <mergeCell ref="L127:L132"/>
    <mergeCell ref="K133:K138"/>
    <mergeCell ref="L133:L138"/>
    <mergeCell ref="J146:J151"/>
    <mergeCell ref="K146:K151"/>
    <mergeCell ref="L146:L151"/>
    <mergeCell ref="J167:J172"/>
    <mergeCell ref="L154:L160"/>
    <mergeCell ref="I176:I179"/>
    <mergeCell ref="J154:J160"/>
    <mergeCell ref="K154:K160"/>
    <mergeCell ref="J180:J185"/>
    <mergeCell ref="K180:K185"/>
    <mergeCell ref="J186:J195"/>
    <mergeCell ref="K186:K195"/>
    <mergeCell ref="J196:J201"/>
    <mergeCell ref="K196:K201"/>
    <mergeCell ref="A154:A201"/>
    <mergeCell ref="K167:K172"/>
    <mergeCell ref="L167:L172"/>
    <mergeCell ref="M167:M172"/>
    <mergeCell ref="F169:F172"/>
    <mergeCell ref="G169:G172"/>
    <mergeCell ref="B180:B185"/>
    <mergeCell ref="B196:B201"/>
    <mergeCell ref="C167:C172"/>
    <mergeCell ref="C173:C179"/>
    <mergeCell ref="C180:C185"/>
    <mergeCell ref="D196:D201"/>
    <mergeCell ref="E196:E201"/>
    <mergeCell ref="C196:C201"/>
    <mergeCell ref="F156:F160"/>
    <mergeCell ref="G156:G160"/>
    <mergeCell ref="H156:H160"/>
    <mergeCell ref="I156:I160"/>
    <mergeCell ref="E186:E195"/>
    <mergeCell ref="M173:M179"/>
    <mergeCell ref="E167:E172"/>
    <mergeCell ref="M154:M160"/>
    <mergeCell ref="M186:M195"/>
    <mergeCell ref="F182:F185"/>
    <mergeCell ref="M146:M151"/>
    <mergeCell ref="F148:F151"/>
    <mergeCell ref="G148:G151"/>
    <mergeCell ref="H148:H151"/>
    <mergeCell ref="I148:I151"/>
    <mergeCell ref="F142:F145"/>
    <mergeCell ref="G142:G145"/>
    <mergeCell ref="H142:H145"/>
    <mergeCell ref="I142:I145"/>
    <mergeCell ref="B140:B145"/>
    <mergeCell ref="C140:C145"/>
    <mergeCell ref="D140:D145"/>
    <mergeCell ref="E140:E145"/>
    <mergeCell ref="J140:J145"/>
    <mergeCell ref="K140:K145"/>
    <mergeCell ref="L140:L145"/>
    <mergeCell ref="M140:M145"/>
    <mergeCell ref="L109:L114"/>
    <mergeCell ref="B115:B120"/>
    <mergeCell ref="C115:C120"/>
    <mergeCell ref="J109:J114"/>
    <mergeCell ref="K109:K114"/>
    <mergeCell ref="M121:M126"/>
    <mergeCell ref="F123:F126"/>
    <mergeCell ref="G123:G126"/>
    <mergeCell ref="H123:H126"/>
    <mergeCell ref="I123:I126"/>
    <mergeCell ref="J133:J138"/>
    <mergeCell ref="K121:K126"/>
    <mergeCell ref="L121:L126"/>
    <mergeCell ref="M127:M132"/>
    <mergeCell ref="F129:F132"/>
    <mergeCell ref="G129:G132"/>
    <mergeCell ref="M133:M138"/>
    <mergeCell ref="F135:F138"/>
    <mergeCell ref="G135:G138"/>
    <mergeCell ref="H135:H138"/>
    <mergeCell ref="L60:L66"/>
    <mergeCell ref="F69:F72"/>
    <mergeCell ref="G69:G72"/>
    <mergeCell ref="H69:H72"/>
    <mergeCell ref="D96:D101"/>
    <mergeCell ref="E96:E101"/>
    <mergeCell ref="J96:J101"/>
    <mergeCell ref="K96:K101"/>
    <mergeCell ref="L96:L101"/>
    <mergeCell ref="L83:L88"/>
    <mergeCell ref="M83:M88"/>
    <mergeCell ref="F85:F88"/>
    <mergeCell ref="G85:G88"/>
    <mergeCell ref="H85:H88"/>
    <mergeCell ref="J77:J82"/>
    <mergeCell ref="M96:M101"/>
    <mergeCell ref="J103:J108"/>
    <mergeCell ref="K103:K108"/>
    <mergeCell ref="L103:L108"/>
    <mergeCell ref="M103:M108"/>
    <mergeCell ref="B127:B132"/>
    <mergeCell ref="C127:C132"/>
    <mergeCell ref="D127:D132"/>
    <mergeCell ref="E127:E132"/>
    <mergeCell ref="J127:J132"/>
    <mergeCell ref="D121:D126"/>
    <mergeCell ref="E121:E126"/>
    <mergeCell ref="J121:J126"/>
    <mergeCell ref="J115:J120"/>
    <mergeCell ref="B121:B126"/>
    <mergeCell ref="C121:C126"/>
    <mergeCell ref="E115:E120"/>
    <mergeCell ref="D115:D120"/>
    <mergeCell ref="H117:H120"/>
    <mergeCell ref="I117:I120"/>
    <mergeCell ref="H129:H132"/>
    <mergeCell ref="I129:I132"/>
    <mergeCell ref="A48:A53"/>
    <mergeCell ref="C96:C101"/>
    <mergeCell ref="M77:M82"/>
    <mergeCell ref="F79:F82"/>
    <mergeCell ref="G79:G82"/>
    <mergeCell ref="H79:H82"/>
    <mergeCell ref="A74:V74"/>
    <mergeCell ref="B67:B72"/>
    <mergeCell ref="C67:C72"/>
    <mergeCell ref="D67:D72"/>
    <mergeCell ref="E67:E72"/>
    <mergeCell ref="J67:J72"/>
    <mergeCell ref="K67:K72"/>
    <mergeCell ref="L67:L72"/>
    <mergeCell ref="M67:M72"/>
    <mergeCell ref="A60:A72"/>
    <mergeCell ref="A77:A88"/>
    <mergeCell ref="M60:M66"/>
    <mergeCell ref="B83:B88"/>
    <mergeCell ref="K60:K66"/>
    <mergeCell ref="D90:D95"/>
    <mergeCell ref="E90:E95"/>
    <mergeCell ref="J90:J95"/>
    <mergeCell ref="K90:K95"/>
    <mergeCell ref="I50:I53"/>
    <mergeCell ref="F9:F10"/>
    <mergeCell ref="G9:G10"/>
    <mergeCell ref="A40:V40"/>
    <mergeCell ref="B41:B46"/>
    <mergeCell ref="C41:C46"/>
    <mergeCell ref="D41:D46"/>
    <mergeCell ref="E41:E46"/>
    <mergeCell ref="J41:J46"/>
    <mergeCell ref="K41:K46"/>
    <mergeCell ref="L41:L46"/>
    <mergeCell ref="M41:M46"/>
    <mergeCell ref="F43:F46"/>
    <mergeCell ref="G43:G46"/>
    <mergeCell ref="H43:H46"/>
    <mergeCell ref="A47:V47"/>
    <mergeCell ref="B48:B53"/>
    <mergeCell ref="C48:C53"/>
    <mergeCell ref="D48:D53"/>
    <mergeCell ref="E48:E53"/>
    <mergeCell ref="L48:L53"/>
    <mergeCell ref="M48:M53"/>
    <mergeCell ref="F50:F53"/>
    <mergeCell ref="G50:G53"/>
    <mergeCell ref="F8:I8"/>
    <mergeCell ref="H9:I9"/>
    <mergeCell ref="B309:B314"/>
    <mergeCell ref="C309:C314"/>
    <mergeCell ref="D309:D314"/>
    <mergeCell ref="I85:I88"/>
    <mergeCell ref="J173:J179"/>
    <mergeCell ref="K173:K179"/>
    <mergeCell ref="L173:L179"/>
    <mergeCell ref="F176:F179"/>
    <mergeCell ref="G176:G179"/>
    <mergeCell ref="H176:H179"/>
    <mergeCell ref="I223:I226"/>
    <mergeCell ref="F98:F101"/>
    <mergeCell ref="G98:G101"/>
    <mergeCell ref="L186:L195"/>
    <mergeCell ref="F192:F195"/>
    <mergeCell ref="G192:G195"/>
    <mergeCell ref="H192:H195"/>
    <mergeCell ref="B278:B283"/>
    <mergeCell ref="C278:C283"/>
    <mergeCell ref="A57:V57"/>
    <mergeCell ref="D8:D10"/>
    <mergeCell ref="E8:E10"/>
    <mergeCell ref="K309:K314"/>
    <mergeCell ref="L309:L314"/>
    <mergeCell ref="M309:M314"/>
    <mergeCell ref="F311:F314"/>
    <mergeCell ref="H98:H101"/>
    <mergeCell ref="I98:I101"/>
    <mergeCell ref="B90:B95"/>
    <mergeCell ref="C90:C95"/>
    <mergeCell ref="B221:B226"/>
    <mergeCell ref="C221:C226"/>
    <mergeCell ref="D221:D226"/>
    <mergeCell ref="E221:E226"/>
    <mergeCell ref="D173:D179"/>
    <mergeCell ref="E173:E179"/>
    <mergeCell ref="B133:B138"/>
    <mergeCell ref="C133:C138"/>
    <mergeCell ref="D133:D138"/>
    <mergeCell ref="E133:E138"/>
    <mergeCell ref="B146:B151"/>
    <mergeCell ref="C146:C151"/>
    <mergeCell ref="D146:D151"/>
    <mergeCell ref="E146:E151"/>
    <mergeCell ref="D186:D195"/>
    <mergeCell ref="B96:B101"/>
    <mergeCell ref="I43:I46"/>
    <mergeCell ref="A59:V59"/>
    <mergeCell ref="A73:V73"/>
    <mergeCell ref="A56:V56"/>
    <mergeCell ref="A58:V58"/>
    <mergeCell ref="J48:J53"/>
    <mergeCell ref="L28:L33"/>
    <mergeCell ref="M28:M33"/>
    <mergeCell ref="F30:F33"/>
    <mergeCell ref="G30:G33"/>
    <mergeCell ref="H30:H33"/>
    <mergeCell ref="I30:I33"/>
    <mergeCell ref="C34:C39"/>
    <mergeCell ref="D34:D39"/>
    <mergeCell ref="E34:E39"/>
    <mergeCell ref="K34:K39"/>
    <mergeCell ref="M34:M39"/>
    <mergeCell ref="F36:F39"/>
    <mergeCell ref="G36:G39"/>
    <mergeCell ref="H36:H39"/>
    <mergeCell ref="I36:I39"/>
    <mergeCell ref="A41:A46"/>
    <mergeCell ref="L34:L39"/>
    <mergeCell ref="H50:H53"/>
    <mergeCell ref="E21:E26"/>
    <mergeCell ref="J21:J26"/>
    <mergeCell ref="I23:I26"/>
    <mergeCell ref="B15:B20"/>
    <mergeCell ref="L21:L26"/>
    <mergeCell ref="M21:M26"/>
    <mergeCell ref="F17:F20"/>
    <mergeCell ref="G17:G20"/>
    <mergeCell ref="H17:H20"/>
    <mergeCell ref="K21:K26"/>
    <mergeCell ref="D21:D26"/>
    <mergeCell ref="B519:V519"/>
    <mergeCell ref="C8:C10"/>
    <mergeCell ref="J8:J10"/>
    <mergeCell ref="K8:K10"/>
    <mergeCell ref="B161:B166"/>
    <mergeCell ref="C161:C166"/>
    <mergeCell ref="D161:D166"/>
    <mergeCell ref="J161:J166"/>
    <mergeCell ref="K161:K166"/>
    <mergeCell ref="L161:L166"/>
    <mergeCell ref="M161:M166"/>
    <mergeCell ref="F163:F166"/>
    <mergeCell ref="G163:G166"/>
    <mergeCell ref="H163:H166"/>
    <mergeCell ref="I163:I166"/>
    <mergeCell ref="B167:B172"/>
    <mergeCell ref="B173:B179"/>
    <mergeCell ref="B186:B195"/>
    <mergeCell ref="L15:L20"/>
    <mergeCell ref="M15:M20"/>
    <mergeCell ref="H169:H172"/>
    <mergeCell ref="I169:I172"/>
    <mergeCell ref="J34:J39"/>
    <mergeCell ref="A27:V27"/>
    <mergeCell ref="B272:B277"/>
    <mergeCell ref="C272:C277"/>
    <mergeCell ref="D272:D277"/>
    <mergeCell ref="E272:E277"/>
    <mergeCell ref="J272:J277"/>
    <mergeCell ref="K272:K277"/>
    <mergeCell ref="I17:I20"/>
    <mergeCell ref="F23:F26"/>
    <mergeCell ref="G23:G26"/>
    <mergeCell ref="H23:H26"/>
    <mergeCell ref="J15:J20"/>
    <mergeCell ref="K15:K20"/>
    <mergeCell ref="B28:B33"/>
    <mergeCell ref="C28:C33"/>
    <mergeCell ref="D28:D33"/>
    <mergeCell ref="E28:E33"/>
    <mergeCell ref="J28:J33"/>
    <mergeCell ref="K28:K33"/>
    <mergeCell ref="C83:C88"/>
    <mergeCell ref="D83:D88"/>
    <mergeCell ref="E83:E88"/>
    <mergeCell ref="J83:J88"/>
    <mergeCell ref="K83:K88"/>
    <mergeCell ref="K48:K53"/>
    <mergeCell ref="L227:L232"/>
    <mergeCell ref="M227:M232"/>
    <mergeCell ref="F229:F232"/>
    <mergeCell ref="G229:G232"/>
    <mergeCell ref="F217:F220"/>
    <mergeCell ref="G217:G220"/>
    <mergeCell ref="H217:H220"/>
    <mergeCell ref="I217:I220"/>
    <mergeCell ref="J215:J220"/>
    <mergeCell ref="K215:K220"/>
    <mergeCell ref="L221:L226"/>
    <mergeCell ref="M221:M226"/>
    <mergeCell ref="F223:F226"/>
    <mergeCell ref="L215:L220"/>
    <mergeCell ref="M215:M220"/>
    <mergeCell ref="J221:J226"/>
    <mergeCell ref="K221:K226"/>
    <mergeCell ref="L292:L302"/>
    <mergeCell ref="M292:M302"/>
    <mergeCell ref="F299:F302"/>
    <mergeCell ref="G299:G302"/>
    <mergeCell ref="H299:H302"/>
    <mergeCell ref="I299:I302"/>
    <mergeCell ref="L234:L239"/>
    <mergeCell ref="M234:M239"/>
    <mergeCell ref="F236:F239"/>
    <mergeCell ref="G236:G239"/>
    <mergeCell ref="H236:H239"/>
    <mergeCell ref="I236:I239"/>
    <mergeCell ref="M240:M246"/>
    <mergeCell ref="L272:L277"/>
    <mergeCell ref="M272:M277"/>
    <mergeCell ref="F274:F277"/>
    <mergeCell ref="G274:G277"/>
    <mergeCell ref="H274:H277"/>
    <mergeCell ref="I274:I277"/>
    <mergeCell ref="J240:J246"/>
    <mergeCell ref="K240:K246"/>
    <mergeCell ref="F243:F246"/>
    <mergeCell ref="G243:G246"/>
    <mergeCell ref="H243:H246"/>
    <mergeCell ref="B303:B308"/>
    <mergeCell ref="C303:C308"/>
    <mergeCell ref="D303:D308"/>
    <mergeCell ref="E303:E308"/>
    <mergeCell ref="J303:J308"/>
    <mergeCell ref="K303:K308"/>
    <mergeCell ref="H305:H308"/>
    <mergeCell ref="I305:I308"/>
    <mergeCell ref="B292:B302"/>
    <mergeCell ref="C292:C302"/>
    <mergeCell ref="D292:D302"/>
    <mergeCell ref="E292:E302"/>
    <mergeCell ref="J292:J302"/>
    <mergeCell ref="K292:K302"/>
    <mergeCell ref="B407:B412"/>
    <mergeCell ref="C407:C412"/>
    <mergeCell ref="D407:D412"/>
    <mergeCell ref="A350:V350"/>
    <mergeCell ref="A351:V351"/>
    <mergeCell ref="A352:V352"/>
    <mergeCell ref="A353:V353"/>
    <mergeCell ref="A354:V354"/>
    <mergeCell ref="B377:B382"/>
    <mergeCell ref="C377:C382"/>
    <mergeCell ref="E363:E369"/>
    <mergeCell ref="J363:J369"/>
    <mergeCell ref="K363:K369"/>
    <mergeCell ref="L363:L369"/>
    <mergeCell ref="M363:M369"/>
    <mergeCell ref="F366:F369"/>
    <mergeCell ref="G366:G369"/>
    <mergeCell ref="H366:H369"/>
    <mergeCell ref="H373:H376"/>
    <mergeCell ref="I373:I376"/>
    <mergeCell ref="I366:I369"/>
    <mergeCell ref="E377:E382"/>
    <mergeCell ref="J377:J382"/>
    <mergeCell ref="K377:K382"/>
    <mergeCell ref="L377:L382"/>
    <mergeCell ref="M377:M382"/>
    <mergeCell ref="F379:F382"/>
    <mergeCell ref="G379:G382"/>
    <mergeCell ref="H379:H382"/>
    <mergeCell ref="I379:I382"/>
    <mergeCell ref="B389:B394"/>
    <mergeCell ref="C389:C394"/>
    <mergeCell ref="D389:D394"/>
    <mergeCell ref="E389:E394"/>
    <mergeCell ref="J389:J394"/>
    <mergeCell ref="K389:K394"/>
    <mergeCell ref="L389:L394"/>
    <mergeCell ref="M389:M394"/>
    <mergeCell ref="F391:F394"/>
    <mergeCell ref="G391:G394"/>
    <mergeCell ref="H391:H394"/>
    <mergeCell ref="I391:I394"/>
    <mergeCell ref="B383:B388"/>
    <mergeCell ref="C383:C388"/>
    <mergeCell ref="D383:D388"/>
    <mergeCell ref="E383:E388"/>
    <mergeCell ref="J383:J388"/>
    <mergeCell ref="K383:K388"/>
    <mergeCell ref="L383:L388"/>
    <mergeCell ref="M383:M388"/>
    <mergeCell ref="F385:F388"/>
    <mergeCell ref="G385:G388"/>
    <mergeCell ref="H385:H388"/>
    <mergeCell ref="I385:I388"/>
    <mergeCell ref="K395:K400"/>
    <mergeCell ref="L395:L400"/>
    <mergeCell ref="M395:M400"/>
    <mergeCell ref="F397:F400"/>
    <mergeCell ref="G397:G400"/>
    <mergeCell ref="H397:H400"/>
    <mergeCell ref="I397:I400"/>
    <mergeCell ref="J395:J400"/>
    <mergeCell ref="B401:B406"/>
    <mergeCell ref="C401:C406"/>
    <mergeCell ref="D401:D406"/>
    <mergeCell ref="E401:E406"/>
    <mergeCell ref="J401:J406"/>
    <mergeCell ref="K401:K406"/>
    <mergeCell ref="L401:L406"/>
    <mergeCell ref="M401:M406"/>
    <mergeCell ref="F403:F406"/>
    <mergeCell ref="G403:G406"/>
    <mergeCell ref="H403:H406"/>
    <mergeCell ref="I403:I406"/>
    <mergeCell ref="A203:A232"/>
    <mergeCell ref="A103:A138"/>
    <mergeCell ref="A254:E254"/>
    <mergeCell ref="A255:E255"/>
    <mergeCell ref="A256:E256"/>
    <mergeCell ref="A257:E257"/>
    <mergeCell ref="A258:E258"/>
    <mergeCell ref="D15:D20"/>
    <mergeCell ref="I79:I82"/>
    <mergeCell ref="B215:B220"/>
    <mergeCell ref="C215:C220"/>
    <mergeCell ref="D215:D220"/>
    <mergeCell ref="E215:E220"/>
    <mergeCell ref="B209:B214"/>
    <mergeCell ref="C209:C214"/>
    <mergeCell ref="D209:D214"/>
    <mergeCell ref="E209:E214"/>
    <mergeCell ref="C21:C26"/>
    <mergeCell ref="A15:A26"/>
    <mergeCell ref="A28:A39"/>
    <mergeCell ref="B21:B26"/>
    <mergeCell ref="B34:B39"/>
    <mergeCell ref="C15:C20"/>
    <mergeCell ref="E15:E20"/>
    <mergeCell ref="D377:D382"/>
    <mergeCell ref="A512:E512"/>
    <mergeCell ref="A513:E513"/>
    <mergeCell ref="A516:E516"/>
    <mergeCell ref="B77:B82"/>
    <mergeCell ref="C77:C82"/>
    <mergeCell ref="D77:D82"/>
    <mergeCell ref="E77:E82"/>
    <mergeCell ref="A495:V495"/>
    <mergeCell ref="A496:V496"/>
    <mergeCell ref="A497:V497"/>
    <mergeCell ref="A498:V498"/>
    <mergeCell ref="A499:V499"/>
    <mergeCell ref="A500:V500"/>
    <mergeCell ref="A501:V501"/>
    <mergeCell ref="E154:E160"/>
    <mergeCell ref="A437:V437"/>
    <mergeCell ref="A439:V439"/>
    <mergeCell ref="A441:V441"/>
    <mergeCell ref="A454:V454"/>
    <mergeCell ref="A456:V456"/>
    <mergeCell ref="A458:V458"/>
    <mergeCell ref="A452:V452"/>
    <mergeCell ref="A510:E510"/>
    <mergeCell ref="A511:E511"/>
    <mergeCell ref="L343:L348"/>
    <mergeCell ref="M343:M348"/>
    <mergeCell ref="F345:F348"/>
    <mergeCell ref="G345:G348"/>
    <mergeCell ref="H345:H348"/>
    <mergeCell ref="I345:I348"/>
    <mergeCell ref="A469:E469"/>
    <mergeCell ref="A470:E470"/>
    <mergeCell ref="A471:E471"/>
    <mergeCell ref="A461:V461"/>
    <mergeCell ref="A463:V463"/>
    <mergeCell ref="A465:V465"/>
    <mergeCell ref="A467:V467"/>
    <mergeCell ref="A443:E443"/>
    <mergeCell ref="A444:E444"/>
    <mergeCell ref="A445:E445"/>
    <mergeCell ref="A446:E446"/>
    <mergeCell ref="A448:E448"/>
    <mergeCell ref="B395:B400"/>
    <mergeCell ref="C395:C400"/>
    <mergeCell ref="D395:D400"/>
    <mergeCell ref="E395:E400"/>
    <mergeCell ref="A343:A348"/>
    <mergeCell ref="J343:J348"/>
    <mergeCell ref="K343:K348"/>
    <mergeCell ref="J315:J320"/>
    <mergeCell ref="K315:K320"/>
    <mergeCell ref="A337:E337"/>
    <mergeCell ref="A339:E339"/>
    <mergeCell ref="A330:V330"/>
    <mergeCell ref="A332:V332"/>
    <mergeCell ref="A334:E334"/>
    <mergeCell ref="A335:E335"/>
    <mergeCell ref="A336:E336"/>
    <mergeCell ref="A328:V328"/>
    <mergeCell ref="B315:B320"/>
    <mergeCell ref="C315:C320"/>
    <mergeCell ref="D315:D320"/>
    <mergeCell ref="E315:E320"/>
    <mergeCell ref="D321:D326"/>
    <mergeCell ref="E321:E326"/>
    <mergeCell ref="J321:J326"/>
    <mergeCell ref="L321:L326"/>
    <mergeCell ref="M321:M326"/>
    <mergeCell ref="F323:F326"/>
    <mergeCell ref="G323:G326"/>
    <mergeCell ref="H323:H326"/>
    <mergeCell ref="B483:B488"/>
    <mergeCell ref="C483:C488"/>
    <mergeCell ref="D483:D488"/>
    <mergeCell ref="E483:E488"/>
    <mergeCell ref="J483:J488"/>
    <mergeCell ref="K483:K488"/>
    <mergeCell ref="L483:L488"/>
    <mergeCell ref="M483:M488"/>
    <mergeCell ref="F485:F488"/>
    <mergeCell ref="G485:G488"/>
    <mergeCell ref="H485:H488"/>
    <mergeCell ref="I485:I488"/>
    <mergeCell ref="A489:A494"/>
    <mergeCell ref="B489:B494"/>
    <mergeCell ref="C489:C494"/>
    <mergeCell ref="D489:D494"/>
    <mergeCell ref="E489:E494"/>
    <mergeCell ref="J489:J494"/>
    <mergeCell ref="K489:K494"/>
    <mergeCell ref="L489:L494"/>
    <mergeCell ref="M489:M494"/>
    <mergeCell ref="G491:G494"/>
    <mergeCell ref="H491:H494"/>
    <mergeCell ref="I491:I494"/>
    <mergeCell ref="A539:E539"/>
    <mergeCell ref="A541:E541"/>
    <mergeCell ref="A552:E552"/>
    <mergeCell ref="A553:E553"/>
    <mergeCell ref="A556:E556"/>
    <mergeCell ref="A542:V542"/>
    <mergeCell ref="A543:E543"/>
    <mergeCell ref="A544:E544"/>
    <mergeCell ref="A545:E545"/>
    <mergeCell ref="A546:E546"/>
    <mergeCell ref="A548:E548"/>
    <mergeCell ref="A549:V549"/>
    <mergeCell ref="A550:E550"/>
    <mergeCell ref="A551:E551"/>
    <mergeCell ref="A520:V520"/>
    <mergeCell ref="A521:E521"/>
    <mergeCell ref="A531:E531"/>
    <mergeCell ref="A532:E532"/>
    <mergeCell ref="A534:E534"/>
    <mergeCell ref="A535:V535"/>
    <mergeCell ref="A536:E536"/>
    <mergeCell ref="A537:E537"/>
    <mergeCell ref="A538:E538"/>
    <mergeCell ref="A522:E522"/>
    <mergeCell ref="A523:E523"/>
    <mergeCell ref="A524:E524"/>
    <mergeCell ref="A527:E527"/>
    <mergeCell ref="A528:V528"/>
    <mergeCell ref="A529:E529"/>
    <mergeCell ref="A530:E530"/>
  </mergeCells>
  <pageMargins left="0.23622047244094491" right="0.15748031496062992" top="0.11811023622047245" bottom="0.11811023622047245" header="0.35433070866141736" footer="0.35433070866141736"/>
  <pageSetup paperSize="9" scale="6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Z96"/>
  <sheetViews>
    <sheetView topLeftCell="E1" zoomScaleNormal="100" zoomScaleSheetLayoutView="55" zoomScalePageLayoutView="70" workbookViewId="0">
      <selection activeCell="Z1" sqref="Z1:Z1048576"/>
    </sheetView>
  </sheetViews>
  <sheetFormatPr defaultColWidth="9.140625" defaultRowHeight="15.75"/>
  <cols>
    <col min="1" max="4" width="0" style="76" hidden="1" customWidth="1"/>
    <col min="5" max="5" width="7" style="76" customWidth="1"/>
    <col min="6" max="6" width="7.5703125" style="76" customWidth="1"/>
    <col min="7" max="7" width="50.7109375" style="76" customWidth="1"/>
    <col min="8" max="9" width="16.85546875" style="76" hidden="1" customWidth="1"/>
    <col min="10" max="10" width="15.7109375" style="76" hidden="1" customWidth="1"/>
    <col min="11" max="11" width="16.7109375" style="76" hidden="1" customWidth="1"/>
    <col min="12" max="12" width="16.7109375" style="76" customWidth="1"/>
    <col min="13" max="13" width="18.5703125" style="76" hidden="1" customWidth="1"/>
    <col min="14" max="14" width="16.28515625" style="76" hidden="1" customWidth="1"/>
    <col min="15" max="15" width="16" style="76" hidden="1" customWidth="1"/>
    <col min="16" max="16" width="9.140625" style="76" hidden="1" customWidth="1"/>
    <col min="17" max="17" width="14.7109375" style="371" customWidth="1"/>
    <col min="18" max="19" width="12.7109375" style="371" hidden="1" customWidth="1"/>
    <col min="20" max="21" width="12.7109375" style="76" customWidth="1"/>
    <col min="22" max="25" width="12.7109375" style="76" hidden="1" customWidth="1"/>
    <col min="26" max="26" width="18.7109375" style="76" customWidth="1"/>
    <col min="27" max="16384" width="9.140625" style="76"/>
  </cols>
  <sheetData>
    <row r="1" spans="1:26" ht="15.95" customHeight="1">
      <c r="Z1" s="401" t="s">
        <v>905</v>
      </c>
    </row>
    <row r="2" spans="1:26" ht="15.95" customHeight="1">
      <c r="Z2" s="401" t="s">
        <v>906</v>
      </c>
    </row>
    <row r="3" spans="1:26" ht="15.95" customHeight="1">
      <c r="Z3" s="224" t="s">
        <v>996</v>
      </c>
    </row>
    <row r="4" spans="1:26" ht="15.75" customHeight="1">
      <c r="Z4" s="224" t="s">
        <v>907</v>
      </c>
    </row>
    <row r="5" spans="1:26" ht="21.95" customHeight="1">
      <c r="A5" s="140"/>
      <c r="B5" s="140"/>
      <c r="C5" s="140"/>
      <c r="D5" s="140"/>
      <c r="E5" s="732" t="s">
        <v>1066</v>
      </c>
      <c r="F5" s="732"/>
      <c r="G5" s="732"/>
      <c r="H5" s="732"/>
      <c r="I5" s="732"/>
      <c r="J5" s="732"/>
      <c r="K5" s="732"/>
      <c r="L5" s="732"/>
      <c r="M5" s="732"/>
      <c r="N5" s="732"/>
      <c r="O5" s="732"/>
      <c r="P5" s="733"/>
      <c r="Q5" s="733"/>
      <c r="R5" s="733"/>
      <c r="S5" s="733"/>
      <c r="T5" s="733"/>
      <c r="U5" s="733"/>
      <c r="V5" s="733"/>
      <c r="W5" s="733"/>
      <c r="X5" s="733"/>
      <c r="Y5" s="733"/>
      <c r="Z5" s="733"/>
    </row>
    <row r="6" spans="1:26" ht="21.95" customHeight="1">
      <c r="A6" s="140"/>
      <c r="B6" s="140"/>
      <c r="C6" s="140"/>
      <c r="D6" s="140"/>
      <c r="E6" s="732"/>
      <c r="F6" s="732"/>
      <c r="G6" s="732"/>
      <c r="H6" s="732"/>
      <c r="I6" s="732"/>
      <c r="J6" s="732"/>
      <c r="K6" s="732"/>
      <c r="L6" s="732"/>
      <c r="M6" s="732"/>
      <c r="N6" s="732"/>
      <c r="O6" s="732"/>
      <c r="P6" s="733"/>
      <c r="Q6" s="733"/>
      <c r="R6" s="733"/>
      <c r="S6" s="733"/>
      <c r="T6" s="733"/>
      <c r="U6" s="733"/>
      <c r="V6" s="733"/>
      <c r="W6" s="733"/>
      <c r="X6" s="733"/>
      <c r="Y6" s="733"/>
      <c r="Z6" s="733"/>
    </row>
    <row r="7" spans="1:26" ht="37.5" customHeight="1">
      <c r="A7" s="140"/>
      <c r="B7" s="140"/>
      <c r="C7" s="140"/>
      <c r="D7" s="140"/>
      <c r="E7" s="739" t="s">
        <v>355</v>
      </c>
      <c r="F7" s="726" t="s">
        <v>869</v>
      </c>
      <c r="G7" s="729" t="s">
        <v>4</v>
      </c>
      <c r="H7" s="738" t="s">
        <v>868</v>
      </c>
      <c r="I7" s="738" t="s">
        <v>867</v>
      </c>
      <c r="J7" s="738" t="s">
        <v>866</v>
      </c>
      <c r="K7" s="729" t="s">
        <v>9</v>
      </c>
      <c r="L7" s="729" t="s">
        <v>10</v>
      </c>
      <c r="M7" s="738" t="s">
        <v>148</v>
      </c>
      <c r="N7" s="738" t="s">
        <v>149</v>
      </c>
      <c r="O7" s="738" t="s">
        <v>0</v>
      </c>
      <c r="P7" s="734" t="s">
        <v>1031</v>
      </c>
      <c r="Q7" s="734"/>
      <c r="R7" s="734"/>
      <c r="S7" s="734"/>
      <c r="T7" s="734"/>
      <c r="U7" s="734"/>
      <c r="V7" s="734"/>
      <c r="W7" s="734"/>
      <c r="X7" s="734"/>
      <c r="Y7" s="734"/>
      <c r="Z7" s="735" t="s">
        <v>888</v>
      </c>
    </row>
    <row r="8" spans="1:26" ht="18" customHeight="1">
      <c r="A8" s="140"/>
      <c r="B8" s="140"/>
      <c r="C8" s="140"/>
      <c r="D8" s="140"/>
      <c r="E8" s="740"/>
      <c r="F8" s="727"/>
      <c r="G8" s="730"/>
      <c r="H8" s="738"/>
      <c r="I8" s="738"/>
      <c r="J8" s="738"/>
      <c r="K8" s="730"/>
      <c r="L8" s="730"/>
      <c r="M8" s="738"/>
      <c r="N8" s="738"/>
      <c r="O8" s="738"/>
      <c r="P8" s="736" t="s">
        <v>940</v>
      </c>
      <c r="Q8" s="736"/>
      <c r="R8" s="736" t="s">
        <v>941</v>
      </c>
      <c r="S8" s="736"/>
      <c r="T8" s="736" t="s">
        <v>942</v>
      </c>
      <c r="U8" s="736"/>
      <c r="V8" s="736" t="s">
        <v>943</v>
      </c>
      <c r="W8" s="736"/>
      <c r="X8" s="737" t="s">
        <v>944</v>
      </c>
      <c r="Y8" s="737"/>
      <c r="Z8" s="735"/>
    </row>
    <row r="9" spans="1:26" ht="27" customHeight="1">
      <c r="A9" s="140"/>
      <c r="B9" s="140"/>
      <c r="C9" s="140"/>
      <c r="D9" s="140"/>
      <c r="E9" s="741"/>
      <c r="F9" s="728"/>
      <c r="G9" s="731"/>
      <c r="H9" s="205"/>
      <c r="I9" s="205"/>
      <c r="J9" s="205"/>
      <c r="K9" s="290"/>
      <c r="L9" s="731"/>
      <c r="M9" s="205"/>
      <c r="N9" s="205"/>
      <c r="O9" s="205"/>
      <c r="P9" s="214" t="s">
        <v>945</v>
      </c>
      <c r="Q9" s="214" t="s">
        <v>891</v>
      </c>
      <c r="R9" s="214" t="s">
        <v>892</v>
      </c>
      <c r="S9" s="214" t="s">
        <v>893</v>
      </c>
      <c r="T9" s="214" t="s">
        <v>892</v>
      </c>
      <c r="U9" s="214" t="s">
        <v>893</v>
      </c>
      <c r="V9" s="214" t="s">
        <v>892</v>
      </c>
      <c r="W9" s="214" t="s">
        <v>893</v>
      </c>
      <c r="X9" s="215" t="s">
        <v>892</v>
      </c>
      <c r="Y9" s="215" t="s">
        <v>893</v>
      </c>
      <c r="Z9" s="735"/>
    </row>
    <row r="10" spans="1:26" ht="16.149999999999999" customHeight="1">
      <c r="A10" s="140"/>
      <c r="B10" s="140"/>
      <c r="C10" s="140"/>
      <c r="D10" s="140"/>
      <c r="E10" s="136">
        <v>1</v>
      </c>
      <c r="F10" s="141">
        <v>2</v>
      </c>
      <c r="G10" s="205">
        <v>3</v>
      </c>
      <c r="H10" s="205">
        <v>4</v>
      </c>
      <c r="I10" s="205">
        <v>5</v>
      </c>
      <c r="J10" s="205">
        <v>6</v>
      </c>
      <c r="K10" s="205">
        <v>7</v>
      </c>
      <c r="L10" s="205">
        <v>4</v>
      </c>
      <c r="M10" s="205">
        <v>9</v>
      </c>
      <c r="N10" s="205">
        <v>10</v>
      </c>
      <c r="O10" s="205">
        <v>11</v>
      </c>
      <c r="P10" s="214">
        <v>5</v>
      </c>
      <c r="Q10" s="214">
        <v>5</v>
      </c>
      <c r="R10" s="214">
        <v>6</v>
      </c>
      <c r="S10" s="214">
        <v>7</v>
      </c>
      <c r="T10" s="214">
        <v>9</v>
      </c>
      <c r="U10" s="214">
        <v>10</v>
      </c>
      <c r="V10" s="214">
        <v>11</v>
      </c>
      <c r="W10" s="214">
        <v>12</v>
      </c>
      <c r="X10" s="215">
        <v>13</v>
      </c>
      <c r="Y10" s="215">
        <v>14</v>
      </c>
      <c r="Z10" s="735"/>
    </row>
    <row r="11" spans="1:26" ht="16.149999999999999" customHeight="1">
      <c r="A11" s="140"/>
      <c r="B11" s="140"/>
      <c r="C11" s="140"/>
      <c r="D11" s="140"/>
      <c r="E11" s="136">
        <v>2</v>
      </c>
      <c r="F11" s="723" t="s">
        <v>11</v>
      </c>
      <c r="G11" s="724"/>
      <c r="H11" s="724"/>
      <c r="I11" s="724"/>
      <c r="J11" s="724"/>
      <c r="K11" s="724"/>
      <c r="L11" s="724"/>
      <c r="M11" s="724"/>
      <c r="N11" s="724"/>
      <c r="O11" s="725"/>
      <c r="P11" s="218"/>
      <c r="Q11" s="246"/>
      <c r="R11" s="246"/>
      <c r="S11" s="246"/>
      <c r="T11" s="218"/>
      <c r="U11" s="218"/>
      <c r="V11" s="218"/>
      <c r="W11" s="218"/>
      <c r="X11" s="218"/>
      <c r="Y11" s="218"/>
      <c r="Z11" s="218"/>
    </row>
    <row r="12" spans="1:26">
      <c r="A12" s="140"/>
      <c r="B12" s="140"/>
      <c r="C12" s="140"/>
      <c r="D12" s="140"/>
      <c r="E12" s="136">
        <v>3</v>
      </c>
      <c r="F12" s="139" t="s">
        <v>861</v>
      </c>
      <c r="G12" s="134" t="s">
        <v>860</v>
      </c>
      <c r="H12" s="133">
        <f t="shared" ref="H12:W25" si="0">H27+H42+H57+H72</f>
        <v>121226.966</v>
      </c>
      <c r="I12" s="133">
        <f t="shared" si="0"/>
        <v>130309.54999999999</v>
      </c>
      <c r="J12" s="133">
        <f t="shared" si="0"/>
        <v>167554.31299999999</v>
      </c>
      <c r="K12" s="133">
        <f t="shared" si="0"/>
        <v>224610.3737</v>
      </c>
      <c r="L12" s="133">
        <f>L27+L42+L57+L72</f>
        <v>320551.39633333334</v>
      </c>
      <c r="M12" s="133">
        <f t="shared" ref="M12:Y12" si="1">M27+M42+M57+M72</f>
        <v>172931.95533333335</v>
      </c>
      <c r="N12" s="133">
        <f t="shared" si="1"/>
        <v>172831.98833333334</v>
      </c>
      <c r="O12" s="133">
        <f t="shared" si="1"/>
        <v>1310016.5427000001</v>
      </c>
      <c r="P12" s="133">
        <f t="shared" si="1"/>
        <v>0</v>
      </c>
      <c r="Q12" s="133">
        <f t="shared" si="1"/>
        <v>109734.80417666667</v>
      </c>
      <c r="R12" s="133">
        <f t="shared" si="1"/>
        <v>46142.84981</v>
      </c>
      <c r="S12" s="133">
        <f t="shared" si="1"/>
        <v>46142.84981</v>
      </c>
      <c r="T12" s="133">
        <f t="shared" si="1"/>
        <v>63591.954366666665</v>
      </c>
      <c r="U12" s="133">
        <f t="shared" si="1"/>
        <v>63591.954366666665</v>
      </c>
      <c r="V12" s="133">
        <f t="shared" si="1"/>
        <v>0</v>
      </c>
      <c r="W12" s="133">
        <f t="shared" si="1"/>
        <v>0</v>
      </c>
      <c r="X12" s="133">
        <f t="shared" si="1"/>
        <v>0</v>
      </c>
      <c r="Y12" s="133">
        <f t="shared" si="1"/>
        <v>0</v>
      </c>
      <c r="Z12" s="216"/>
    </row>
    <row r="13" spans="1:26">
      <c r="A13" s="140"/>
      <c r="B13" s="140"/>
      <c r="C13" s="140"/>
      <c r="D13" s="140"/>
      <c r="E13" s="136">
        <v>4</v>
      </c>
      <c r="F13" s="135" t="s">
        <v>347</v>
      </c>
      <c r="G13" s="134" t="s">
        <v>859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3">
        <f t="shared" si="0"/>
        <v>0</v>
      </c>
      <c r="L13" s="133">
        <f t="shared" si="0"/>
        <v>0</v>
      </c>
      <c r="M13" s="133">
        <f t="shared" si="0"/>
        <v>0</v>
      </c>
      <c r="N13" s="133">
        <f t="shared" si="0"/>
        <v>0</v>
      </c>
      <c r="O13" s="133">
        <f t="shared" si="0"/>
        <v>0</v>
      </c>
      <c r="P13" s="216"/>
      <c r="Q13" s="247">
        <f t="shared" ref="Q13:Q24" si="2">Y13</f>
        <v>0</v>
      </c>
      <c r="R13" s="247">
        <f t="shared" ref="R13:W13" si="3">Z13</f>
        <v>0</v>
      </c>
      <c r="S13" s="247">
        <f t="shared" si="3"/>
        <v>0</v>
      </c>
      <c r="T13" s="133">
        <f t="shared" si="3"/>
        <v>0</v>
      </c>
      <c r="U13" s="133">
        <f t="shared" si="3"/>
        <v>0</v>
      </c>
      <c r="V13" s="217">
        <f t="shared" si="3"/>
        <v>0</v>
      </c>
      <c r="W13" s="217">
        <f t="shared" si="3"/>
        <v>0</v>
      </c>
      <c r="X13" s="133">
        <f t="shared" ref="X13:Y24" si="4">X28+X43+X58+X73</f>
        <v>0</v>
      </c>
      <c r="Y13" s="133">
        <f t="shared" si="4"/>
        <v>0</v>
      </c>
      <c r="Z13" s="216"/>
    </row>
    <row r="14" spans="1:26">
      <c r="A14" s="140"/>
      <c r="B14" s="140"/>
      <c r="C14" s="140"/>
      <c r="D14" s="140"/>
      <c r="E14" s="136">
        <v>5</v>
      </c>
      <c r="F14" s="135" t="s">
        <v>343</v>
      </c>
      <c r="G14" s="134" t="s">
        <v>3</v>
      </c>
      <c r="H14" s="133">
        <f t="shared" si="0"/>
        <v>24568.736000000001</v>
      </c>
      <c r="I14" s="133">
        <f t="shared" si="0"/>
        <v>46592.61</v>
      </c>
      <c r="J14" s="133">
        <f t="shared" si="0"/>
        <v>38215.752999999997</v>
      </c>
      <c r="K14" s="133">
        <f t="shared" si="0"/>
        <v>52294.47370000001</v>
      </c>
      <c r="L14" s="133">
        <f t="shared" si="0"/>
        <v>56385.208333333336</v>
      </c>
      <c r="M14" s="133">
        <f t="shared" si="0"/>
        <v>3727.0703333333336</v>
      </c>
      <c r="N14" s="133">
        <f t="shared" si="0"/>
        <v>3727.0783333333334</v>
      </c>
      <c r="O14" s="133">
        <f t="shared" si="0"/>
        <v>225510.92970000001</v>
      </c>
      <c r="P14" s="133">
        <f t="shared" si="0"/>
        <v>0</v>
      </c>
      <c r="Q14" s="133">
        <f t="shared" si="0"/>
        <v>27763.237333333334</v>
      </c>
      <c r="R14" s="133">
        <f t="shared" si="0"/>
        <v>13452.166499999999</v>
      </c>
      <c r="S14" s="133">
        <f t="shared" si="0"/>
        <v>13452.166499999999</v>
      </c>
      <c r="T14" s="133">
        <f>T29+T44+T59+T74</f>
        <v>14311.070833333333</v>
      </c>
      <c r="U14" s="133">
        <f>U29+U44+U59+U74</f>
        <v>14311.070833333333</v>
      </c>
      <c r="V14" s="133">
        <f t="shared" ref="V14:Y14" si="5">V29+V44+V59+V74</f>
        <v>0</v>
      </c>
      <c r="W14" s="133">
        <f t="shared" si="5"/>
        <v>0</v>
      </c>
      <c r="X14" s="133">
        <f t="shared" si="5"/>
        <v>0</v>
      </c>
      <c r="Y14" s="133">
        <f t="shared" si="5"/>
        <v>0</v>
      </c>
      <c r="Z14" s="216"/>
    </row>
    <row r="15" spans="1:26" s="370" customFormat="1" ht="31.5">
      <c r="A15" s="369"/>
      <c r="B15" s="369"/>
      <c r="C15" s="369"/>
      <c r="D15" s="369"/>
      <c r="E15" s="136">
        <v>6</v>
      </c>
      <c r="F15" s="135" t="s">
        <v>339</v>
      </c>
      <c r="G15" s="134" t="s">
        <v>858</v>
      </c>
      <c r="H15" s="133">
        <f t="shared" si="0"/>
        <v>96658.23</v>
      </c>
      <c r="I15" s="133">
        <f t="shared" si="0"/>
        <v>83716.939999999988</v>
      </c>
      <c r="J15" s="133">
        <f t="shared" si="0"/>
        <v>129338.56</v>
      </c>
      <c r="K15" s="133">
        <f t="shared" si="0"/>
        <v>172315.9</v>
      </c>
      <c r="L15" s="133">
        <f t="shared" si="0"/>
        <v>264166.18800000002</v>
      </c>
      <c r="M15" s="133">
        <f t="shared" si="0"/>
        <v>169204.88500000001</v>
      </c>
      <c r="N15" s="133">
        <f t="shared" si="0"/>
        <v>169104.91000000003</v>
      </c>
      <c r="O15" s="133">
        <f t="shared" si="0"/>
        <v>1084505.6129999999</v>
      </c>
      <c r="P15" s="133">
        <f t="shared" si="0"/>
        <v>0</v>
      </c>
      <c r="Q15" s="133">
        <f t="shared" si="0"/>
        <v>81971.566843333334</v>
      </c>
      <c r="R15" s="133">
        <f t="shared" si="0"/>
        <v>32690.68331</v>
      </c>
      <c r="S15" s="133">
        <f t="shared" si="0"/>
        <v>32690.68331</v>
      </c>
      <c r="T15" s="133">
        <f>T30+T45+T60+T75</f>
        <v>49280.883533333334</v>
      </c>
      <c r="U15" s="133">
        <f>U30+U45+U60+U75</f>
        <v>49280.883533333334</v>
      </c>
      <c r="V15" s="133">
        <f t="shared" ref="V15:Y15" si="6">V30+V45+V60+V75</f>
        <v>0</v>
      </c>
      <c r="W15" s="133">
        <f t="shared" si="6"/>
        <v>0</v>
      </c>
      <c r="X15" s="133">
        <f t="shared" si="6"/>
        <v>0</v>
      </c>
      <c r="Y15" s="133">
        <f t="shared" si="6"/>
        <v>0</v>
      </c>
      <c r="Z15" s="292"/>
    </row>
    <row r="16" spans="1:26">
      <c r="A16" s="140"/>
      <c r="B16" s="140"/>
      <c r="C16" s="140"/>
      <c r="D16" s="140"/>
      <c r="E16" s="136">
        <v>7</v>
      </c>
      <c r="F16" s="135" t="s">
        <v>857</v>
      </c>
      <c r="G16" s="134" t="s">
        <v>856</v>
      </c>
      <c r="H16" s="133">
        <f t="shared" si="0"/>
        <v>484445.2</v>
      </c>
      <c r="I16" s="133">
        <f t="shared" si="0"/>
        <v>232972.913</v>
      </c>
      <c r="J16" s="133">
        <f t="shared" si="0"/>
        <v>0</v>
      </c>
      <c r="K16" s="133">
        <f t="shared" si="0"/>
        <v>2234.2800000000002</v>
      </c>
      <c r="L16" s="133">
        <f t="shared" si="0"/>
        <v>426664.65600000002</v>
      </c>
      <c r="M16" s="133">
        <f t="shared" si="0"/>
        <v>698728.05</v>
      </c>
      <c r="N16" s="133">
        <f t="shared" si="0"/>
        <v>0</v>
      </c>
      <c r="O16" s="133">
        <f t="shared" si="0"/>
        <v>1299630.8089999999</v>
      </c>
      <c r="P16" s="133">
        <f t="shared" si="0"/>
        <v>0</v>
      </c>
      <c r="Q16" s="133">
        <f t="shared" si="0"/>
        <v>0</v>
      </c>
      <c r="R16" s="133">
        <f t="shared" si="0"/>
        <v>0</v>
      </c>
      <c r="S16" s="133">
        <f t="shared" si="0"/>
        <v>0</v>
      </c>
      <c r="T16" s="133">
        <f t="shared" si="0"/>
        <v>0</v>
      </c>
      <c r="U16" s="133">
        <f t="shared" si="0"/>
        <v>0</v>
      </c>
      <c r="V16" s="133">
        <f t="shared" si="0"/>
        <v>0</v>
      </c>
      <c r="W16" s="133">
        <f t="shared" si="0"/>
        <v>0</v>
      </c>
      <c r="X16" s="133">
        <f t="shared" si="4"/>
        <v>0</v>
      </c>
      <c r="Y16" s="133">
        <f t="shared" si="4"/>
        <v>0</v>
      </c>
      <c r="Z16" s="216"/>
    </row>
    <row r="17" spans="1:26">
      <c r="A17" s="140"/>
      <c r="B17" s="140"/>
      <c r="C17" s="140"/>
      <c r="D17" s="140"/>
      <c r="E17" s="136">
        <v>8</v>
      </c>
      <c r="F17" s="135" t="s">
        <v>336</v>
      </c>
      <c r="G17" s="134" t="s">
        <v>335</v>
      </c>
      <c r="H17" s="133">
        <f t="shared" si="0"/>
        <v>0</v>
      </c>
      <c r="I17" s="133">
        <f t="shared" si="0"/>
        <v>0</v>
      </c>
      <c r="J17" s="133">
        <f t="shared" si="0"/>
        <v>0</v>
      </c>
      <c r="K17" s="133">
        <f t="shared" si="0"/>
        <v>0</v>
      </c>
      <c r="L17" s="133">
        <f t="shared" si="0"/>
        <v>0</v>
      </c>
      <c r="M17" s="133">
        <f t="shared" si="0"/>
        <v>0</v>
      </c>
      <c r="N17" s="133">
        <f t="shared" si="0"/>
        <v>0</v>
      </c>
      <c r="O17" s="133">
        <f t="shared" si="0"/>
        <v>0</v>
      </c>
      <c r="P17" s="216"/>
      <c r="Q17" s="247">
        <f t="shared" si="2"/>
        <v>0</v>
      </c>
      <c r="R17" s="247">
        <f t="shared" ref="R17:R20" si="7">Z17</f>
        <v>0</v>
      </c>
      <c r="S17" s="247">
        <f t="shared" ref="S17:S20" si="8">AA17</f>
        <v>0</v>
      </c>
      <c r="T17" s="247">
        <f t="shared" ref="T17:T20" si="9">AB17</f>
        <v>0</v>
      </c>
      <c r="U17" s="247">
        <f t="shared" ref="U17:U20" si="10">AC17</f>
        <v>0</v>
      </c>
      <c r="V17" s="216"/>
      <c r="W17" s="216"/>
      <c r="X17" s="133">
        <f t="shared" si="4"/>
        <v>0</v>
      </c>
      <c r="Y17" s="133">
        <f t="shared" si="4"/>
        <v>0</v>
      </c>
      <c r="Z17" s="216"/>
    </row>
    <row r="18" spans="1:26">
      <c r="A18" s="140"/>
      <c r="B18" s="140"/>
      <c r="C18" s="140"/>
      <c r="D18" s="140"/>
      <c r="E18" s="136">
        <v>9</v>
      </c>
      <c r="F18" s="135" t="s">
        <v>334</v>
      </c>
      <c r="G18" s="134" t="s">
        <v>333</v>
      </c>
      <c r="H18" s="133">
        <f t="shared" si="0"/>
        <v>0</v>
      </c>
      <c r="I18" s="133">
        <f t="shared" si="0"/>
        <v>0</v>
      </c>
      <c r="J18" s="133">
        <f t="shared" si="0"/>
        <v>0</v>
      </c>
      <c r="K18" s="133">
        <f t="shared" si="0"/>
        <v>0</v>
      </c>
      <c r="L18" s="133">
        <f t="shared" si="0"/>
        <v>0</v>
      </c>
      <c r="M18" s="133">
        <f t="shared" si="0"/>
        <v>0</v>
      </c>
      <c r="N18" s="133">
        <f t="shared" si="0"/>
        <v>0</v>
      </c>
      <c r="O18" s="133">
        <f t="shared" si="0"/>
        <v>0</v>
      </c>
      <c r="P18" s="216"/>
      <c r="Q18" s="247">
        <f t="shared" si="2"/>
        <v>0</v>
      </c>
      <c r="R18" s="247">
        <f t="shared" si="7"/>
        <v>0</v>
      </c>
      <c r="S18" s="247">
        <f t="shared" si="8"/>
        <v>0</v>
      </c>
      <c r="T18" s="247">
        <f t="shared" si="9"/>
        <v>0</v>
      </c>
      <c r="U18" s="247">
        <f t="shared" si="10"/>
        <v>0</v>
      </c>
      <c r="V18" s="247">
        <f t="shared" ref="V18" si="11">AD18</f>
        <v>0</v>
      </c>
      <c r="W18" s="247">
        <f t="shared" ref="W18" si="12">AE18</f>
        <v>0</v>
      </c>
      <c r="X18" s="247">
        <f t="shared" ref="X18" si="13">AF18</f>
        <v>0</v>
      </c>
      <c r="Y18" s="247">
        <f t="shared" ref="Y18" si="14">AG18</f>
        <v>0</v>
      </c>
      <c r="Z18" s="216"/>
    </row>
    <row r="19" spans="1:26">
      <c r="A19" s="140"/>
      <c r="B19" s="140"/>
      <c r="C19" s="140"/>
      <c r="D19" s="140"/>
      <c r="E19" s="136">
        <v>10</v>
      </c>
      <c r="F19" s="135" t="s">
        <v>332</v>
      </c>
      <c r="G19" s="134" t="s">
        <v>330</v>
      </c>
      <c r="H19" s="133">
        <f t="shared" si="0"/>
        <v>0</v>
      </c>
      <c r="I19" s="133">
        <f t="shared" si="0"/>
        <v>0</v>
      </c>
      <c r="J19" s="133">
        <f t="shared" si="0"/>
        <v>0</v>
      </c>
      <c r="K19" s="133">
        <f t="shared" si="0"/>
        <v>0</v>
      </c>
      <c r="L19" s="133">
        <f t="shared" si="0"/>
        <v>0</v>
      </c>
      <c r="M19" s="133">
        <f t="shared" si="0"/>
        <v>0</v>
      </c>
      <c r="N19" s="133">
        <f t="shared" si="0"/>
        <v>0</v>
      </c>
      <c r="O19" s="133">
        <f t="shared" si="0"/>
        <v>0</v>
      </c>
      <c r="P19" s="216"/>
      <c r="Q19" s="247">
        <f t="shared" si="2"/>
        <v>0</v>
      </c>
      <c r="R19" s="247">
        <f t="shared" si="7"/>
        <v>0</v>
      </c>
      <c r="S19" s="247">
        <f t="shared" si="8"/>
        <v>0</v>
      </c>
      <c r="T19" s="247">
        <f t="shared" si="9"/>
        <v>0</v>
      </c>
      <c r="U19" s="247">
        <f t="shared" si="10"/>
        <v>0</v>
      </c>
      <c r="V19" s="216"/>
      <c r="W19" s="216"/>
      <c r="X19" s="133">
        <f t="shared" si="4"/>
        <v>0</v>
      </c>
      <c r="Y19" s="133">
        <f t="shared" si="4"/>
        <v>0</v>
      </c>
      <c r="Z19" s="216"/>
    </row>
    <row r="20" spans="1:26">
      <c r="A20" s="140"/>
      <c r="B20" s="140"/>
      <c r="C20" s="140"/>
      <c r="D20" s="140"/>
      <c r="E20" s="136">
        <v>11</v>
      </c>
      <c r="F20" s="135" t="s">
        <v>331</v>
      </c>
      <c r="G20" s="134" t="s">
        <v>855</v>
      </c>
      <c r="H20" s="133">
        <f t="shared" si="0"/>
        <v>0</v>
      </c>
      <c r="I20" s="133">
        <f t="shared" si="0"/>
        <v>0</v>
      </c>
      <c r="J20" s="133">
        <f t="shared" si="0"/>
        <v>0</v>
      </c>
      <c r="K20" s="133">
        <f t="shared" si="0"/>
        <v>0</v>
      </c>
      <c r="L20" s="133">
        <f t="shared" si="0"/>
        <v>0</v>
      </c>
      <c r="M20" s="133">
        <f t="shared" si="0"/>
        <v>0</v>
      </c>
      <c r="N20" s="133">
        <f t="shared" si="0"/>
        <v>0</v>
      </c>
      <c r="O20" s="133">
        <f t="shared" si="0"/>
        <v>0</v>
      </c>
      <c r="P20" s="216"/>
      <c r="Q20" s="247">
        <f t="shared" si="2"/>
        <v>0</v>
      </c>
      <c r="R20" s="247">
        <f t="shared" si="7"/>
        <v>0</v>
      </c>
      <c r="S20" s="247">
        <f t="shared" si="8"/>
        <v>0</v>
      </c>
      <c r="T20" s="247">
        <f t="shared" si="9"/>
        <v>0</v>
      </c>
      <c r="U20" s="247">
        <f t="shared" si="10"/>
        <v>0</v>
      </c>
      <c r="V20" s="216"/>
      <c r="W20" s="216"/>
      <c r="X20" s="133">
        <f t="shared" si="4"/>
        <v>0</v>
      </c>
      <c r="Y20" s="133">
        <f t="shared" si="4"/>
        <v>0</v>
      </c>
      <c r="Z20" s="216"/>
    </row>
    <row r="21" spans="1:26">
      <c r="A21" s="140"/>
      <c r="B21" s="140"/>
      <c r="C21" s="140"/>
      <c r="D21" s="140"/>
      <c r="E21" s="136">
        <v>12</v>
      </c>
      <c r="F21" s="135" t="s">
        <v>329</v>
      </c>
      <c r="G21" s="134" t="s">
        <v>854</v>
      </c>
      <c r="H21" s="133">
        <f t="shared" si="0"/>
        <v>135504.01</v>
      </c>
      <c r="I21" s="133">
        <f t="shared" si="0"/>
        <v>36499.812999999995</v>
      </c>
      <c r="J21" s="133">
        <f t="shared" si="0"/>
        <v>0</v>
      </c>
      <c r="K21" s="133">
        <f t="shared" si="0"/>
        <v>2234.2800000000002</v>
      </c>
      <c r="L21" s="133">
        <f t="shared" si="0"/>
        <v>426664.65600000002</v>
      </c>
      <c r="M21" s="133">
        <f t="shared" si="0"/>
        <v>698728.05</v>
      </c>
      <c r="N21" s="133">
        <f t="shared" si="0"/>
        <v>0</v>
      </c>
      <c r="O21" s="133">
        <f t="shared" si="0"/>
        <v>1299630.8089999999</v>
      </c>
      <c r="P21" s="133">
        <f t="shared" si="0"/>
        <v>0</v>
      </c>
      <c r="Q21" s="133">
        <f t="shared" si="0"/>
        <v>0</v>
      </c>
      <c r="R21" s="133">
        <f t="shared" ref="R21:U21" si="15">R36+R51+R66+R81</f>
        <v>0</v>
      </c>
      <c r="S21" s="133">
        <f t="shared" si="15"/>
        <v>0</v>
      </c>
      <c r="T21" s="133">
        <f t="shared" si="15"/>
        <v>0</v>
      </c>
      <c r="U21" s="133">
        <f t="shared" si="15"/>
        <v>0</v>
      </c>
      <c r="V21" s="216"/>
      <c r="W21" s="216"/>
      <c r="X21" s="133">
        <f t="shared" si="4"/>
        <v>0</v>
      </c>
      <c r="Y21" s="133">
        <f t="shared" si="4"/>
        <v>0</v>
      </c>
      <c r="Z21" s="216"/>
    </row>
    <row r="22" spans="1:26">
      <c r="A22" s="140"/>
      <c r="B22" s="140"/>
      <c r="C22" s="140"/>
      <c r="D22" s="140"/>
      <c r="E22" s="136">
        <v>13</v>
      </c>
      <c r="F22" s="135" t="s">
        <v>328</v>
      </c>
      <c r="G22" s="134" t="s">
        <v>853</v>
      </c>
      <c r="H22" s="133">
        <f t="shared" si="0"/>
        <v>0</v>
      </c>
      <c r="I22" s="133">
        <f t="shared" si="0"/>
        <v>0</v>
      </c>
      <c r="J22" s="133">
        <f t="shared" si="0"/>
        <v>0</v>
      </c>
      <c r="K22" s="133">
        <f t="shared" si="0"/>
        <v>0</v>
      </c>
      <c r="L22" s="133">
        <f t="shared" si="0"/>
        <v>0</v>
      </c>
      <c r="M22" s="133">
        <f t="shared" si="0"/>
        <v>0</v>
      </c>
      <c r="N22" s="133">
        <f t="shared" si="0"/>
        <v>0</v>
      </c>
      <c r="O22" s="133">
        <f t="shared" si="0"/>
        <v>0</v>
      </c>
      <c r="P22" s="216"/>
      <c r="Q22" s="247">
        <f t="shared" si="2"/>
        <v>0</v>
      </c>
      <c r="R22" s="247">
        <f t="shared" ref="R22:R24" si="16">Z22</f>
        <v>0</v>
      </c>
      <c r="S22" s="247">
        <f t="shared" ref="S22:S24" si="17">AA22</f>
        <v>0</v>
      </c>
      <c r="T22" s="247">
        <f t="shared" ref="T22:T24" si="18">AB22</f>
        <v>0</v>
      </c>
      <c r="U22" s="247">
        <f t="shared" ref="U22:U24" si="19">AC22</f>
        <v>0</v>
      </c>
      <c r="V22" s="216"/>
      <c r="W22" s="216"/>
      <c r="X22" s="133">
        <f t="shared" si="4"/>
        <v>0</v>
      </c>
      <c r="Y22" s="133">
        <f t="shared" si="4"/>
        <v>0</v>
      </c>
      <c r="Z22" s="216"/>
    </row>
    <row r="23" spans="1:26">
      <c r="A23" s="140"/>
      <c r="B23" s="140"/>
      <c r="C23" s="140"/>
      <c r="D23" s="140"/>
      <c r="E23" s="136">
        <v>14</v>
      </c>
      <c r="F23" s="135" t="s">
        <v>326</v>
      </c>
      <c r="G23" s="134" t="s">
        <v>327</v>
      </c>
      <c r="H23" s="133">
        <f t="shared" si="0"/>
        <v>0</v>
      </c>
      <c r="I23" s="133">
        <f t="shared" si="0"/>
        <v>0</v>
      </c>
      <c r="J23" s="133">
        <f t="shared" si="0"/>
        <v>0</v>
      </c>
      <c r="K23" s="133">
        <f t="shared" si="0"/>
        <v>0</v>
      </c>
      <c r="L23" s="133">
        <f t="shared" si="0"/>
        <v>0</v>
      </c>
      <c r="M23" s="133">
        <f t="shared" si="0"/>
        <v>0</v>
      </c>
      <c r="N23" s="133">
        <f t="shared" si="0"/>
        <v>0</v>
      </c>
      <c r="O23" s="133">
        <f t="shared" si="0"/>
        <v>0</v>
      </c>
      <c r="P23" s="216"/>
      <c r="Q23" s="247">
        <f t="shared" si="2"/>
        <v>0</v>
      </c>
      <c r="R23" s="247">
        <f t="shared" si="16"/>
        <v>0</v>
      </c>
      <c r="S23" s="247">
        <f t="shared" si="17"/>
        <v>0</v>
      </c>
      <c r="T23" s="247">
        <f t="shared" si="18"/>
        <v>0</v>
      </c>
      <c r="U23" s="247">
        <f t="shared" si="19"/>
        <v>0</v>
      </c>
      <c r="V23" s="216"/>
      <c r="W23" s="216"/>
      <c r="X23" s="133">
        <f t="shared" si="4"/>
        <v>0</v>
      </c>
      <c r="Y23" s="133">
        <f t="shared" si="4"/>
        <v>0</v>
      </c>
      <c r="Z23" s="216"/>
    </row>
    <row r="24" spans="1:26">
      <c r="A24" s="140"/>
      <c r="B24" s="140"/>
      <c r="C24" s="140"/>
      <c r="D24" s="140"/>
      <c r="E24" s="136">
        <v>15</v>
      </c>
      <c r="F24" s="135" t="s">
        <v>852</v>
      </c>
      <c r="G24" s="134" t="s">
        <v>325</v>
      </c>
      <c r="H24" s="133">
        <f t="shared" si="0"/>
        <v>348941.19</v>
      </c>
      <c r="I24" s="133">
        <f t="shared" si="0"/>
        <v>196473.1</v>
      </c>
      <c r="J24" s="133">
        <f t="shared" si="0"/>
        <v>0</v>
      </c>
      <c r="K24" s="133">
        <f t="shared" si="0"/>
        <v>0</v>
      </c>
      <c r="L24" s="133">
        <f t="shared" si="0"/>
        <v>0</v>
      </c>
      <c r="M24" s="133">
        <f t="shared" si="0"/>
        <v>0</v>
      </c>
      <c r="N24" s="133">
        <f t="shared" si="0"/>
        <v>0</v>
      </c>
      <c r="O24" s="133">
        <f t="shared" si="0"/>
        <v>0</v>
      </c>
      <c r="P24" s="216"/>
      <c r="Q24" s="247">
        <f t="shared" si="2"/>
        <v>0</v>
      </c>
      <c r="R24" s="247">
        <f t="shared" si="16"/>
        <v>0</v>
      </c>
      <c r="S24" s="247">
        <f t="shared" si="17"/>
        <v>0</v>
      </c>
      <c r="T24" s="247">
        <f t="shared" si="18"/>
        <v>0</v>
      </c>
      <c r="U24" s="247">
        <f t="shared" si="19"/>
        <v>0</v>
      </c>
      <c r="V24" s="216"/>
      <c r="W24" s="216"/>
      <c r="X24" s="133">
        <f t="shared" si="4"/>
        <v>0</v>
      </c>
      <c r="Y24" s="133">
        <f t="shared" si="4"/>
        <v>0</v>
      </c>
      <c r="Z24" s="216"/>
    </row>
    <row r="25" spans="1:26">
      <c r="A25" s="140"/>
      <c r="B25" s="140"/>
      <c r="C25" s="140"/>
      <c r="D25" s="140"/>
      <c r="E25" s="153">
        <v>16</v>
      </c>
      <c r="F25" s="154" t="s">
        <v>851</v>
      </c>
      <c r="G25" s="156" t="s">
        <v>850</v>
      </c>
      <c r="H25" s="155">
        <f t="shared" si="0"/>
        <v>605672.16599999997</v>
      </c>
      <c r="I25" s="155">
        <f t="shared" si="0"/>
        <v>363282.46299999999</v>
      </c>
      <c r="J25" s="155">
        <f t="shared" si="0"/>
        <v>167554.31299999999</v>
      </c>
      <c r="K25" s="155">
        <f t="shared" si="0"/>
        <v>226844.6537</v>
      </c>
      <c r="L25" s="155">
        <f t="shared" si="0"/>
        <v>747216.05233333341</v>
      </c>
      <c r="M25" s="155">
        <f t="shared" si="0"/>
        <v>871660.00533333339</v>
      </c>
      <c r="N25" s="155">
        <f t="shared" si="0"/>
        <v>172831.98833333334</v>
      </c>
      <c r="O25" s="155">
        <f t="shared" si="0"/>
        <v>2609647.3517</v>
      </c>
      <c r="P25" s="155">
        <f t="shared" si="0"/>
        <v>0</v>
      </c>
      <c r="Q25" s="155">
        <f>Q40+Q55+Q70+Q85</f>
        <v>109734.80417666667</v>
      </c>
      <c r="R25" s="155">
        <f t="shared" si="0"/>
        <v>46142.84981</v>
      </c>
      <c r="S25" s="155">
        <f t="shared" si="0"/>
        <v>46142.84981</v>
      </c>
      <c r="T25" s="155">
        <f t="shared" si="0"/>
        <v>63591.954366666665</v>
      </c>
      <c r="U25" s="155">
        <f t="shared" si="0"/>
        <v>63591.954366666665</v>
      </c>
      <c r="V25" s="155">
        <f t="shared" si="0"/>
        <v>0</v>
      </c>
      <c r="W25" s="155">
        <f t="shared" si="0"/>
        <v>0</v>
      </c>
      <c r="X25" s="155">
        <f>X40+X55+X70+X85</f>
        <v>0</v>
      </c>
      <c r="Y25" s="155">
        <f t="shared" ref="Y25" si="20">Y40+Y55+Y70+Y85</f>
        <v>0</v>
      </c>
      <c r="Z25" s="218"/>
    </row>
    <row r="26" spans="1:26">
      <c r="E26" s="136">
        <v>17</v>
      </c>
      <c r="F26" s="723" t="s">
        <v>865</v>
      </c>
      <c r="G26" s="724"/>
      <c r="H26" s="724"/>
      <c r="I26" s="724"/>
      <c r="J26" s="724"/>
      <c r="K26" s="724"/>
      <c r="L26" s="724"/>
      <c r="M26" s="724"/>
      <c r="N26" s="724"/>
      <c r="O26" s="725"/>
      <c r="P26" s="218"/>
      <c r="Q26" s="246"/>
      <c r="R26" s="246"/>
      <c r="S26" s="246"/>
      <c r="T26" s="218"/>
      <c r="U26" s="218"/>
      <c r="V26" s="218"/>
      <c r="W26" s="218"/>
      <c r="X26" s="218"/>
      <c r="Y26" s="218"/>
      <c r="Z26" s="218"/>
    </row>
    <row r="27" spans="1:26">
      <c r="E27" s="136">
        <v>18</v>
      </c>
      <c r="F27" s="139" t="s">
        <v>861</v>
      </c>
      <c r="G27" s="134" t="s">
        <v>860</v>
      </c>
      <c r="H27" s="133">
        <f t="shared" ref="H27:J27" si="21">H28+H29+H30</f>
        <v>121226.966</v>
      </c>
      <c r="I27" s="133">
        <f t="shared" si="21"/>
        <v>130309.54999999999</v>
      </c>
      <c r="J27" s="133">
        <f t="shared" si="21"/>
        <v>167554.31299999999</v>
      </c>
      <c r="K27" s="133">
        <f>K28+K29+K30</f>
        <v>224610.3737</v>
      </c>
      <c r="L27" s="133">
        <f t="shared" ref="L27:Y27" si="22">L28+L29+L30</f>
        <v>210591.03800000003</v>
      </c>
      <c r="M27" s="133">
        <f t="shared" si="22"/>
        <v>109008.86</v>
      </c>
      <c r="N27" s="133">
        <f t="shared" si="22"/>
        <v>109008.86</v>
      </c>
      <c r="O27" s="133">
        <f t="shared" si="22"/>
        <v>1072309.9607000002</v>
      </c>
      <c r="P27" s="133">
        <f t="shared" si="22"/>
        <v>0</v>
      </c>
      <c r="Q27" s="133">
        <f t="shared" si="22"/>
        <v>96961.247686666669</v>
      </c>
      <c r="R27" s="133">
        <f t="shared" si="22"/>
        <v>42783.43462</v>
      </c>
      <c r="S27" s="133">
        <f t="shared" si="22"/>
        <v>42783.43462</v>
      </c>
      <c r="T27" s="133">
        <f t="shared" si="22"/>
        <v>54177.813066666669</v>
      </c>
      <c r="U27" s="133">
        <f t="shared" si="22"/>
        <v>54177.813066666669</v>
      </c>
      <c r="V27" s="133">
        <f t="shared" si="22"/>
        <v>0</v>
      </c>
      <c r="W27" s="133">
        <f t="shared" si="22"/>
        <v>0</v>
      </c>
      <c r="X27" s="133">
        <f t="shared" si="22"/>
        <v>0</v>
      </c>
      <c r="Y27" s="133">
        <f t="shared" si="22"/>
        <v>0</v>
      </c>
      <c r="Z27" s="216"/>
    </row>
    <row r="28" spans="1:26">
      <c r="E28" s="136">
        <v>19</v>
      </c>
      <c r="F28" s="135" t="s">
        <v>347</v>
      </c>
      <c r="G28" s="134" t="s">
        <v>859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3">
        <f>SUM(H28:N28)</f>
        <v>0</v>
      </c>
      <c r="P28" s="216"/>
      <c r="Q28" s="247">
        <f t="shared" ref="Q28:Q39" si="23">Y28</f>
        <v>0</v>
      </c>
      <c r="R28" s="247">
        <f t="shared" ref="R28" si="24">Z28</f>
        <v>0</v>
      </c>
      <c r="S28" s="247">
        <f t="shared" ref="S28" si="25">AA28</f>
        <v>0</v>
      </c>
      <c r="T28" s="247">
        <f t="shared" ref="T28:U28" si="26">AB28</f>
        <v>0</v>
      </c>
      <c r="U28" s="247">
        <f t="shared" si="26"/>
        <v>0</v>
      </c>
      <c r="V28" s="216"/>
      <c r="W28" s="216"/>
      <c r="X28" s="216"/>
      <c r="Y28" s="138">
        <v>0</v>
      </c>
      <c r="Z28" s="216"/>
    </row>
    <row r="29" spans="1:26">
      <c r="E29" s="136">
        <v>20</v>
      </c>
      <c r="F29" s="135" t="s">
        <v>343</v>
      </c>
      <c r="G29" s="134" t="s">
        <v>3</v>
      </c>
      <c r="H29" s="138">
        <v>24568.736000000001</v>
      </c>
      <c r="I29" s="138">
        <v>46592.61</v>
      </c>
      <c r="J29" s="138">
        <v>38215.752999999997</v>
      </c>
      <c r="K29" s="138">
        <v>52294.47370000001</v>
      </c>
      <c r="L29" s="138">
        <v>52658.130000000005</v>
      </c>
      <c r="M29" s="138">
        <v>0</v>
      </c>
      <c r="N29" s="138">
        <v>0</v>
      </c>
      <c r="O29" s="133">
        <f>SUM(H29:N29)</f>
        <v>214329.70270000002</v>
      </c>
      <c r="P29" s="216"/>
      <c r="Q29" s="247">
        <f>S29+U29+W29+Y29</f>
        <v>26329.06</v>
      </c>
      <c r="R29" s="133">
        <f>S29</f>
        <v>13164.53</v>
      </c>
      <c r="S29" s="133">
        <v>13164.53</v>
      </c>
      <c r="T29" s="247">
        <f>U29</f>
        <v>13164.53</v>
      </c>
      <c r="U29" s="133">
        <v>13164.53</v>
      </c>
      <c r="V29" s="216"/>
      <c r="W29" s="216"/>
      <c r="X29" s="247">
        <v>0</v>
      </c>
      <c r="Y29" s="138">
        <v>0</v>
      </c>
      <c r="Z29" s="216"/>
    </row>
    <row r="30" spans="1:26" ht="31.5">
      <c r="E30" s="136">
        <v>21</v>
      </c>
      <c r="F30" s="135" t="s">
        <v>339</v>
      </c>
      <c r="G30" s="134" t="s">
        <v>858</v>
      </c>
      <c r="H30" s="137">
        <v>96658.23</v>
      </c>
      <c r="I30" s="137">
        <v>83716.939999999988</v>
      </c>
      <c r="J30" s="137">
        <v>129338.56</v>
      </c>
      <c r="K30" s="137">
        <v>172315.9</v>
      </c>
      <c r="L30" s="137">
        <v>157932.90800000002</v>
      </c>
      <c r="M30" s="137">
        <v>109008.86</v>
      </c>
      <c r="N30" s="137">
        <v>109008.86</v>
      </c>
      <c r="O30" s="133">
        <f>SUM(H30:N30)</f>
        <v>857980.25800000003</v>
      </c>
      <c r="P30" s="216"/>
      <c r="Q30" s="291">
        <f>S30+U30+W30+Y30</f>
        <v>70632.187686666672</v>
      </c>
      <c r="R30" s="133">
        <f>S30</f>
        <v>29618.904620000001</v>
      </c>
      <c r="S30" s="133">
        <v>29618.904620000001</v>
      </c>
      <c r="T30" s="291">
        <f>U30</f>
        <v>41013.28306666667</v>
      </c>
      <c r="U30" s="133">
        <f>193.46178/1.2+17984.0977/1.2+17598.91889/1.2+13439.46131/1.2</f>
        <v>41013.28306666667</v>
      </c>
      <c r="V30" s="216"/>
      <c r="W30" s="216"/>
      <c r="X30" s="291">
        <v>0</v>
      </c>
      <c r="Y30" s="137">
        <v>0</v>
      </c>
      <c r="Z30" s="216"/>
    </row>
    <row r="31" spans="1:26">
      <c r="E31" s="136">
        <v>22</v>
      </c>
      <c r="F31" s="135" t="s">
        <v>857</v>
      </c>
      <c r="G31" s="134" t="s">
        <v>856</v>
      </c>
      <c r="H31" s="137">
        <f t="shared" ref="H31:O31" si="27">H32+H33+H34+H35+H36+H37+H38+H39</f>
        <v>484445.2</v>
      </c>
      <c r="I31" s="137">
        <f t="shared" si="27"/>
        <v>232972.913</v>
      </c>
      <c r="J31" s="137">
        <f t="shared" si="27"/>
        <v>0</v>
      </c>
      <c r="K31" s="137">
        <f t="shared" si="27"/>
        <v>2234.2800000000002</v>
      </c>
      <c r="L31" s="137">
        <f t="shared" si="27"/>
        <v>2580</v>
      </c>
      <c r="M31" s="137">
        <f t="shared" si="27"/>
        <v>0</v>
      </c>
      <c r="N31" s="137">
        <f t="shared" si="27"/>
        <v>0</v>
      </c>
      <c r="O31" s="137">
        <f t="shared" si="27"/>
        <v>176818.103</v>
      </c>
      <c r="P31" s="216"/>
      <c r="Q31" s="247">
        <f t="shared" si="23"/>
        <v>0</v>
      </c>
      <c r="R31" s="247">
        <f t="shared" ref="R31:R39" si="28">Z31</f>
        <v>0</v>
      </c>
      <c r="S31" s="247">
        <f t="shared" ref="S31:S39" si="29">AA31</f>
        <v>0</v>
      </c>
      <c r="T31" s="247">
        <f t="shared" ref="T31:T39" si="30">AB31</f>
        <v>0</v>
      </c>
      <c r="U31" s="247">
        <f t="shared" ref="U31:U39" si="31">AC31</f>
        <v>0</v>
      </c>
      <c r="V31" s="247">
        <f t="shared" ref="V31:V39" si="32">AD31</f>
        <v>0</v>
      </c>
      <c r="W31" s="247">
        <f t="shared" ref="W31:W39" si="33">AE31</f>
        <v>0</v>
      </c>
      <c r="X31" s="247">
        <f t="shared" ref="X31:X39" si="34">AF31</f>
        <v>0</v>
      </c>
      <c r="Y31" s="247">
        <f t="shared" ref="Y31:Y39" si="35">AG31</f>
        <v>0</v>
      </c>
      <c r="Z31" s="216"/>
    </row>
    <row r="32" spans="1:26">
      <c r="E32" s="136">
        <v>23</v>
      </c>
      <c r="F32" s="135" t="s">
        <v>336</v>
      </c>
      <c r="G32" s="134" t="s">
        <v>335</v>
      </c>
      <c r="H32" s="137">
        <v>0</v>
      </c>
      <c r="I32" s="137">
        <v>0</v>
      </c>
      <c r="J32" s="137">
        <v>0</v>
      </c>
      <c r="K32" s="137">
        <v>0</v>
      </c>
      <c r="L32" s="137">
        <v>0</v>
      </c>
      <c r="M32" s="137">
        <v>0</v>
      </c>
      <c r="N32" s="137">
        <v>0</v>
      </c>
      <c r="O32" s="133">
        <v>0</v>
      </c>
      <c r="P32" s="216"/>
      <c r="Q32" s="247">
        <f t="shared" si="23"/>
        <v>0</v>
      </c>
      <c r="R32" s="247">
        <f t="shared" si="28"/>
        <v>0</v>
      </c>
      <c r="S32" s="247">
        <f t="shared" si="29"/>
        <v>0</v>
      </c>
      <c r="T32" s="247">
        <f t="shared" si="30"/>
        <v>0</v>
      </c>
      <c r="U32" s="247">
        <f t="shared" si="31"/>
        <v>0</v>
      </c>
      <c r="V32" s="247">
        <f t="shared" si="32"/>
        <v>0</v>
      </c>
      <c r="W32" s="247">
        <f t="shared" si="33"/>
        <v>0</v>
      </c>
      <c r="X32" s="247">
        <f t="shared" si="34"/>
        <v>0</v>
      </c>
      <c r="Y32" s="247">
        <f t="shared" si="35"/>
        <v>0</v>
      </c>
      <c r="Z32" s="216"/>
    </row>
    <row r="33" spans="1:26">
      <c r="E33" s="136">
        <v>24</v>
      </c>
      <c r="F33" s="135" t="s">
        <v>334</v>
      </c>
      <c r="G33" s="134" t="s">
        <v>333</v>
      </c>
      <c r="H33" s="137">
        <v>0</v>
      </c>
      <c r="I33" s="137">
        <v>0</v>
      </c>
      <c r="J33" s="137">
        <v>0</v>
      </c>
      <c r="K33" s="137">
        <v>0</v>
      </c>
      <c r="L33" s="137">
        <v>0</v>
      </c>
      <c r="M33" s="137">
        <v>0</v>
      </c>
      <c r="N33" s="137">
        <v>0</v>
      </c>
      <c r="O33" s="133">
        <v>0</v>
      </c>
      <c r="P33" s="216"/>
      <c r="Q33" s="247">
        <f t="shared" si="23"/>
        <v>0</v>
      </c>
      <c r="R33" s="247">
        <f t="shared" si="28"/>
        <v>0</v>
      </c>
      <c r="S33" s="247">
        <f t="shared" si="29"/>
        <v>0</v>
      </c>
      <c r="T33" s="247">
        <f t="shared" si="30"/>
        <v>0</v>
      </c>
      <c r="U33" s="247">
        <f t="shared" si="31"/>
        <v>0</v>
      </c>
      <c r="V33" s="247">
        <f t="shared" si="32"/>
        <v>0</v>
      </c>
      <c r="W33" s="247">
        <f t="shared" si="33"/>
        <v>0</v>
      </c>
      <c r="X33" s="247">
        <f t="shared" si="34"/>
        <v>0</v>
      </c>
      <c r="Y33" s="247">
        <f t="shared" si="35"/>
        <v>0</v>
      </c>
      <c r="Z33" s="216"/>
    </row>
    <row r="34" spans="1:26">
      <c r="E34" s="136">
        <v>25</v>
      </c>
      <c r="F34" s="135" t="s">
        <v>332</v>
      </c>
      <c r="G34" s="134" t="s">
        <v>330</v>
      </c>
      <c r="H34" s="137">
        <v>0</v>
      </c>
      <c r="I34" s="137">
        <v>0</v>
      </c>
      <c r="J34" s="137">
        <v>0</v>
      </c>
      <c r="K34" s="137">
        <v>0</v>
      </c>
      <c r="L34" s="137">
        <v>0</v>
      </c>
      <c r="M34" s="137">
        <v>0</v>
      </c>
      <c r="N34" s="137">
        <v>0</v>
      </c>
      <c r="O34" s="133">
        <v>0</v>
      </c>
      <c r="P34" s="216"/>
      <c r="Q34" s="247">
        <f t="shared" si="23"/>
        <v>0</v>
      </c>
      <c r="R34" s="247">
        <f t="shared" si="28"/>
        <v>0</v>
      </c>
      <c r="S34" s="247">
        <f t="shared" si="29"/>
        <v>0</v>
      </c>
      <c r="T34" s="247">
        <f t="shared" si="30"/>
        <v>0</v>
      </c>
      <c r="U34" s="247">
        <f t="shared" si="31"/>
        <v>0</v>
      </c>
      <c r="V34" s="247">
        <f t="shared" si="32"/>
        <v>0</v>
      </c>
      <c r="W34" s="247">
        <f t="shared" si="33"/>
        <v>0</v>
      </c>
      <c r="X34" s="247">
        <f t="shared" si="34"/>
        <v>0</v>
      </c>
      <c r="Y34" s="247">
        <f t="shared" si="35"/>
        <v>0</v>
      </c>
      <c r="Z34" s="216"/>
    </row>
    <row r="35" spans="1:26">
      <c r="E35" s="136">
        <v>26</v>
      </c>
      <c r="F35" s="135" t="s">
        <v>331</v>
      </c>
      <c r="G35" s="134" t="s">
        <v>855</v>
      </c>
      <c r="H35" s="137">
        <v>0</v>
      </c>
      <c r="I35" s="137">
        <v>0</v>
      </c>
      <c r="J35" s="137">
        <v>0</v>
      </c>
      <c r="K35" s="137">
        <v>0</v>
      </c>
      <c r="L35" s="137">
        <v>0</v>
      </c>
      <c r="M35" s="137">
        <v>0</v>
      </c>
      <c r="N35" s="137">
        <v>0</v>
      </c>
      <c r="O35" s="133">
        <f>SUM(H35:L35)</f>
        <v>0</v>
      </c>
      <c r="P35" s="216"/>
      <c r="Q35" s="247">
        <f t="shared" si="23"/>
        <v>0</v>
      </c>
      <c r="R35" s="247">
        <f t="shared" si="28"/>
        <v>0</v>
      </c>
      <c r="S35" s="247">
        <f t="shared" si="29"/>
        <v>0</v>
      </c>
      <c r="T35" s="247">
        <f t="shared" si="30"/>
        <v>0</v>
      </c>
      <c r="U35" s="247">
        <f t="shared" si="31"/>
        <v>0</v>
      </c>
      <c r="V35" s="247">
        <f t="shared" si="32"/>
        <v>0</v>
      </c>
      <c r="W35" s="247">
        <f t="shared" si="33"/>
        <v>0</v>
      </c>
      <c r="X35" s="247">
        <f t="shared" si="34"/>
        <v>0</v>
      </c>
      <c r="Y35" s="247">
        <f t="shared" si="35"/>
        <v>0</v>
      </c>
      <c r="Z35" s="216"/>
    </row>
    <row r="36" spans="1:26">
      <c r="E36" s="136">
        <v>27</v>
      </c>
      <c r="F36" s="135" t="s">
        <v>329</v>
      </c>
      <c r="G36" s="134" t="s">
        <v>854</v>
      </c>
      <c r="H36" s="137">
        <v>135504.01</v>
      </c>
      <c r="I36" s="137">
        <v>36499.812999999995</v>
      </c>
      <c r="J36" s="137">
        <v>0</v>
      </c>
      <c r="K36" s="137">
        <v>2234.2800000000002</v>
      </c>
      <c r="L36" s="137">
        <v>2580</v>
      </c>
      <c r="M36" s="137">
        <v>0</v>
      </c>
      <c r="N36" s="137">
        <v>0</v>
      </c>
      <c r="O36" s="133">
        <f>SUM(H36:N36)</f>
        <v>176818.103</v>
      </c>
      <c r="P36" s="216"/>
      <c r="Q36" s="247">
        <f t="shared" si="23"/>
        <v>0</v>
      </c>
      <c r="R36" s="247">
        <f t="shared" si="28"/>
        <v>0</v>
      </c>
      <c r="S36" s="247">
        <f t="shared" si="29"/>
        <v>0</v>
      </c>
      <c r="T36" s="247">
        <f t="shared" si="30"/>
        <v>0</v>
      </c>
      <c r="U36" s="247">
        <f t="shared" si="31"/>
        <v>0</v>
      </c>
      <c r="V36" s="247">
        <f t="shared" si="32"/>
        <v>0</v>
      </c>
      <c r="W36" s="247">
        <f t="shared" si="33"/>
        <v>0</v>
      </c>
      <c r="X36" s="247">
        <f t="shared" si="34"/>
        <v>0</v>
      </c>
      <c r="Y36" s="247">
        <f t="shared" si="35"/>
        <v>0</v>
      </c>
      <c r="Z36" s="216"/>
    </row>
    <row r="37" spans="1:26">
      <c r="E37" s="136">
        <v>28</v>
      </c>
      <c r="F37" s="135" t="s">
        <v>328</v>
      </c>
      <c r="G37" s="134" t="s">
        <v>853</v>
      </c>
      <c r="H37" s="137">
        <v>0</v>
      </c>
      <c r="I37" s="137">
        <v>0</v>
      </c>
      <c r="J37" s="137">
        <v>0</v>
      </c>
      <c r="K37" s="137">
        <v>0</v>
      </c>
      <c r="L37" s="137">
        <v>0</v>
      </c>
      <c r="M37" s="137">
        <v>0</v>
      </c>
      <c r="N37" s="137">
        <v>0</v>
      </c>
      <c r="O37" s="133">
        <v>0</v>
      </c>
      <c r="P37" s="216"/>
      <c r="Q37" s="247">
        <f t="shared" si="23"/>
        <v>0</v>
      </c>
      <c r="R37" s="247">
        <f t="shared" si="28"/>
        <v>0</v>
      </c>
      <c r="S37" s="247">
        <f t="shared" si="29"/>
        <v>0</v>
      </c>
      <c r="T37" s="247">
        <f t="shared" si="30"/>
        <v>0</v>
      </c>
      <c r="U37" s="247">
        <f t="shared" si="31"/>
        <v>0</v>
      </c>
      <c r="V37" s="247">
        <f t="shared" si="32"/>
        <v>0</v>
      </c>
      <c r="W37" s="247">
        <f t="shared" si="33"/>
        <v>0</v>
      </c>
      <c r="X37" s="247">
        <f t="shared" si="34"/>
        <v>0</v>
      </c>
      <c r="Y37" s="247">
        <f t="shared" si="35"/>
        <v>0</v>
      </c>
      <c r="Z37" s="216"/>
    </row>
    <row r="38" spans="1:26">
      <c r="E38" s="136">
        <v>29</v>
      </c>
      <c r="F38" s="135" t="s">
        <v>326</v>
      </c>
      <c r="G38" s="134" t="s">
        <v>327</v>
      </c>
      <c r="H38" s="137">
        <v>0</v>
      </c>
      <c r="I38" s="137">
        <v>0</v>
      </c>
      <c r="J38" s="137">
        <v>0</v>
      </c>
      <c r="K38" s="137">
        <v>0</v>
      </c>
      <c r="L38" s="137">
        <v>0</v>
      </c>
      <c r="M38" s="137">
        <v>0</v>
      </c>
      <c r="N38" s="137">
        <v>0</v>
      </c>
      <c r="O38" s="133">
        <v>0</v>
      </c>
      <c r="P38" s="216"/>
      <c r="Q38" s="247">
        <f t="shared" si="23"/>
        <v>0</v>
      </c>
      <c r="R38" s="247">
        <f t="shared" si="28"/>
        <v>0</v>
      </c>
      <c r="S38" s="247">
        <f t="shared" si="29"/>
        <v>0</v>
      </c>
      <c r="T38" s="247">
        <f t="shared" si="30"/>
        <v>0</v>
      </c>
      <c r="U38" s="247">
        <f t="shared" si="31"/>
        <v>0</v>
      </c>
      <c r="V38" s="247">
        <f t="shared" si="32"/>
        <v>0</v>
      </c>
      <c r="W38" s="247">
        <f t="shared" si="33"/>
        <v>0</v>
      </c>
      <c r="X38" s="247">
        <f t="shared" si="34"/>
        <v>0</v>
      </c>
      <c r="Y38" s="247">
        <f t="shared" si="35"/>
        <v>0</v>
      </c>
      <c r="Z38" s="216"/>
    </row>
    <row r="39" spans="1:26">
      <c r="E39" s="136">
        <v>30</v>
      </c>
      <c r="F39" s="135" t="s">
        <v>852</v>
      </c>
      <c r="G39" s="134" t="s">
        <v>325</v>
      </c>
      <c r="H39" s="137">
        <v>348941.19</v>
      </c>
      <c r="I39" s="137">
        <v>196473.1</v>
      </c>
      <c r="J39" s="137">
        <v>0</v>
      </c>
      <c r="K39" s="137">
        <v>0</v>
      </c>
      <c r="L39" s="137">
        <v>0</v>
      </c>
      <c r="M39" s="137">
        <v>0</v>
      </c>
      <c r="N39" s="137">
        <v>0</v>
      </c>
      <c r="O39" s="133">
        <v>0</v>
      </c>
      <c r="P39" s="216"/>
      <c r="Q39" s="247">
        <f t="shared" si="23"/>
        <v>0</v>
      </c>
      <c r="R39" s="247">
        <f t="shared" si="28"/>
        <v>0</v>
      </c>
      <c r="S39" s="247">
        <f t="shared" si="29"/>
        <v>0</v>
      </c>
      <c r="T39" s="247">
        <f t="shared" si="30"/>
        <v>0</v>
      </c>
      <c r="U39" s="247">
        <f t="shared" si="31"/>
        <v>0</v>
      </c>
      <c r="V39" s="247">
        <f t="shared" si="32"/>
        <v>0</v>
      </c>
      <c r="W39" s="247">
        <f t="shared" si="33"/>
        <v>0</v>
      </c>
      <c r="X39" s="247">
        <f t="shared" si="34"/>
        <v>0</v>
      </c>
      <c r="Y39" s="247">
        <f t="shared" si="35"/>
        <v>0</v>
      </c>
      <c r="Z39" s="216"/>
    </row>
    <row r="40" spans="1:26" ht="31.5">
      <c r="A40" s="140"/>
      <c r="B40" s="140"/>
      <c r="C40" s="140"/>
      <c r="D40" s="140"/>
      <c r="E40" s="153">
        <v>31</v>
      </c>
      <c r="F40" s="154" t="s">
        <v>851</v>
      </c>
      <c r="G40" s="156" t="s">
        <v>936</v>
      </c>
      <c r="H40" s="155">
        <f t="shared" ref="H40:K40" si="36">H27+H31</f>
        <v>605672.16599999997</v>
      </c>
      <c r="I40" s="155">
        <f t="shared" si="36"/>
        <v>363282.46299999999</v>
      </c>
      <c r="J40" s="155">
        <f t="shared" si="36"/>
        <v>167554.31299999999</v>
      </c>
      <c r="K40" s="155">
        <f t="shared" si="36"/>
        <v>226844.6537</v>
      </c>
      <c r="L40" s="155">
        <f>L27+L31</f>
        <v>213171.03800000003</v>
      </c>
      <c r="M40" s="155">
        <f t="shared" ref="M40:Y40" si="37">M27+M31</f>
        <v>109008.86</v>
      </c>
      <c r="N40" s="155">
        <f t="shared" si="37"/>
        <v>109008.86</v>
      </c>
      <c r="O40" s="155">
        <f t="shared" si="37"/>
        <v>1249128.0637000003</v>
      </c>
      <c r="P40" s="155">
        <f t="shared" si="37"/>
        <v>0</v>
      </c>
      <c r="Q40" s="155">
        <f t="shared" si="37"/>
        <v>96961.247686666669</v>
      </c>
      <c r="R40" s="155">
        <f t="shared" si="37"/>
        <v>42783.43462</v>
      </c>
      <c r="S40" s="155">
        <f t="shared" si="37"/>
        <v>42783.43462</v>
      </c>
      <c r="T40" s="155">
        <f t="shared" si="37"/>
        <v>54177.813066666669</v>
      </c>
      <c r="U40" s="155">
        <f t="shared" si="37"/>
        <v>54177.813066666669</v>
      </c>
      <c r="V40" s="155">
        <f t="shared" si="37"/>
        <v>0</v>
      </c>
      <c r="W40" s="155">
        <f t="shared" si="37"/>
        <v>0</v>
      </c>
      <c r="X40" s="155">
        <f>X27+X31</f>
        <v>0</v>
      </c>
      <c r="Y40" s="155">
        <f t="shared" si="37"/>
        <v>0</v>
      </c>
      <c r="Z40" s="218"/>
    </row>
    <row r="41" spans="1:26">
      <c r="E41" s="136">
        <v>32</v>
      </c>
      <c r="F41" s="723" t="s">
        <v>864</v>
      </c>
      <c r="G41" s="724"/>
      <c r="H41" s="724"/>
      <c r="I41" s="724"/>
      <c r="J41" s="724"/>
      <c r="K41" s="724"/>
      <c r="L41" s="724"/>
      <c r="M41" s="724"/>
      <c r="N41" s="724"/>
      <c r="O41" s="725"/>
      <c r="P41" s="218"/>
      <c r="Q41" s="246"/>
      <c r="R41" s="246"/>
      <c r="S41" s="246"/>
      <c r="T41" s="218"/>
      <c r="U41" s="218"/>
      <c r="V41" s="218"/>
      <c r="W41" s="218"/>
      <c r="X41" s="218"/>
      <c r="Y41" s="218"/>
      <c r="Z41" s="218"/>
    </row>
    <row r="42" spans="1:26">
      <c r="E42" s="136">
        <v>33</v>
      </c>
      <c r="F42" s="139" t="s">
        <v>861</v>
      </c>
      <c r="G42" s="134" t="s">
        <v>860</v>
      </c>
      <c r="H42" s="133">
        <f t="shared" ref="H42:O42" si="38">H43+H44+H45</f>
        <v>0</v>
      </c>
      <c r="I42" s="133">
        <f t="shared" si="38"/>
        <v>0</v>
      </c>
      <c r="J42" s="133">
        <f t="shared" si="38"/>
        <v>0</v>
      </c>
      <c r="K42" s="133">
        <f t="shared" si="38"/>
        <v>0</v>
      </c>
      <c r="L42" s="133">
        <f>L43+L44+L45</f>
        <v>49693.219999999994</v>
      </c>
      <c r="M42" s="133">
        <f t="shared" si="38"/>
        <v>36813.267</v>
      </c>
      <c r="N42" s="133">
        <f t="shared" si="38"/>
        <v>36713.305</v>
      </c>
      <c r="O42" s="133">
        <f t="shared" si="38"/>
        <v>123219.79199999999</v>
      </c>
      <c r="P42" s="216"/>
      <c r="Q42" s="247">
        <f t="shared" ref="Q42:T42" si="39">Q43+Q44+Q45</f>
        <v>1057.9473166666667</v>
      </c>
      <c r="R42" s="247">
        <f t="shared" si="39"/>
        <v>0</v>
      </c>
      <c r="S42" s="247">
        <f t="shared" si="39"/>
        <v>0</v>
      </c>
      <c r="T42" s="247">
        <f t="shared" si="39"/>
        <v>1057.9473166666667</v>
      </c>
      <c r="U42" s="247">
        <f>U43+U44+U45</f>
        <v>1057.9473166666667</v>
      </c>
      <c r="V42" s="247">
        <f t="shared" ref="V42:Y42" si="40">V43+V44+V45</f>
        <v>0</v>
      </c>
      <c r="W42" s="247">
        <f t="shared" si="40"/>
        <v>0</v>
      </c>
      <c r="X42" s="247">
        <f t="shared" si="40"/>
        <v>0</v>
      </c>
      <c r="Y42" s="247">
        <f t="shared" si="40"/>
        <v>0</v>
      </c>
      <c r="Z42" s="216"/>
    </row>
    <row r="43" spans="1:26">
      <c r="E43" s="136">
        <v>34</v>
      </c>
      <c r="F43" s="135" t="s">
        <v>347</v>
      </c>
      <c r="G43" s="134" t="s">
        <v>859</v>
      </c>
      <c r="H43" s="137">
        <v>0</v>
      </c>
      <c r="I43" s="137">
        <v>0</v>
      </c>
      <c r="J43" s="137">
        <v>0</v>
      </c>
      <c r="K43" s="137">
        <v>0</v>
      </c>
      <c r="L43" s="137">
        <v>0</v>
      </c>
      <c r="M43" s="137">
        <v>0</v>
      </c>
      <c r="N43" s="137">
        <v>0</v>
      </c>
      <c r="O43" s="133">
        <f>SUM(H43:L43)</f>
        <v>0</v>
      </c>
      <c r="P43" s="216"/>
      <c r="Q43" s="247">
        <f t="shared" ref="Q43:Q54" si="41">S43+U43+W43+Y43</f>
        <v>0</v>
      </c>
      <c r="R43" s="247">
        <f t="shared" ref="R43:S54" si="42">Z43</f>
        <v>0</v>
      </c>
      <c r="S43" s="247">
        <f t="shared" si="42"/>
        <v>0</v>
      </c>
      <c r="T43" s="247">
        <f t="shared" ref="T43:T54" si="43">AB43</f>
        <v>0</v>
      </c>
      <c r="U43" s="247">
        <f t="shared" ref="U43" si="44">AC43</f>
        <v>0</v>
      </c>
      <c r="V43" s="247">
        <f t="shared" ref="V43" si="45">AD43</f>
        <v>0</v>
      </c>
      <c r="W43" s="247">
        <f t="shared" ref="W43" si="46">AE43</f>
        <v>0</v>
      </c>
      <c r="X43" s="138">
        <v>0</v>
      </c>
      <c r="Y43" s="138">
        <v>0</v>
      </c>
      <c r="Z43" s="216"/>
    </row>
    <row r="44" spans="1:26">
      <c r="E44" s="136">
        <v>35</v>
      </c>
      <c r="F44" s="135" t="s">
        <v>343</v>
      </c>
      <c r="G44" s="134" t="s">
        <v>3</v>
      </c>
      <c r="H44" s="138">
        <v>0</v>
      </c>
      <c r="I44" s="138">
        <v>0</v>
      </c>
      <c r="J44" s="138">
        <v>0</v>
      </c>
      <c r="K44" s="138">
        <v>0</v>
      </c>
      <c r="L44" s="138">
        <v>2580</v>
      </c>
      <c r="M44" s="138">
        <v>2579.9920000000002</v>
      </c>
      <c r="N44" s="138">
        <v>2580</v>
      </c>
      <c r="O44" s="133">
        <f>SUM(H44:N44)</f>
        <v>7739.9920000000002</v>
      </c>
      <c r="P44" s="216"/>
      <c r="Q44" s="247">
        <f t="shared" si="41"/>
        <v>860</v>
      </c>
      <c r="R44" s="247">
        <f t="shared" si="42"/>
        <v>0</v>
      </c>
      <c r="S44" s="247">
        <f t="shared" si="42"/>
        <v>0</v>
      </c>
      <c r="T44" s="247">
        <f>U44</f>
        <v>860</v>
      </c>
      <c r="U44" s="138">
        <v>860</v>
      </c>
      <c r="V44" s="216"/>
      <c r="W44" s="216"/>
      <c r="X44" s="138">
        <v>0</v>
      </c>
      <c r="Y44" s="138">
        <v>0</v>
      </c>
      <c r="Z44" s="216"/>
    </row>
    <row r="45" spans="1:26" ht="31.5">
      <c r="E45" s="136">
        <v>36</v>
      </c>
      <c r="F45" s="135" t="s">
        <v>339</v>
      </c>
      <c r="G45" s="134" t="s">
        <v>858</v>
      </c>
      <c r="H45" s="137">
        <v>0</v>
      </c>
      <c r="I45" s="137">
        <v>0</v>
      </c>
      <c r="J45" s="137">
        <v>0</v>
      </c>
      <c r="K45" s="137">
        <v>0</v>
      </c>
      <c r="L45" s="137">
        <v>47113.219999999994</v>
      </c>
      <c r="M45" s="137">
        <v>34233.275000000001</v>
      </c>
      <c r="N45" s="137">
        <v>34133.305</v>
      </c>
      <c r="O45" s="133">
        <f>SUM(H45:N45)</f>
        <v>115479.79999999999</v>
      </c>
      <c r="P45" s="216"/>
      <c r="Q45" s="137">
        <f t="shared" si="41"/>
        <v>197.94731666666667</v>
      </c>
      <c r="R45" s="291">
        <f t="shared" si="42"/>
        <v>0</v>
      </c>
      <c r="S45" s="291">
        <f t="shared" si="42"/>
        <v>0</v>
      </c>
      <c r="T45" s="291">
        <f>U45</f>
        <v>197.94731666666667</v>
      </c>
      <c r="U45" s="133">
        <f>237.53678/1.2</f>
        <v>197.94731666666667</v>
      </c>
      <c r="V45" s="216"/>
      <c r="W45" s="216"/>
      <c r="X45" s="137">
        <v>0</v>
      </c>
      <c r="Y45" s="137">
        <v>0</v>
      </c>
      <c r="Z45" s="216"/>
    </row>
    <row r="46" spans="1:26">
      <c r="E46" s="136">
        <v>37</v>
      </c>
      <c r="F46" s="135" t="s">
        <v>857</v>
      </c>
      <c r="G46" s="134" t="s">
        <v>856</v>
      </c>
      <c r="H46" s="137">
        <f t="shared" ref="H46:O46" si="47">H47+H48+H49+H50+H51+H52+H53+H54</f>
        <v>0</v>
      </c>
      <c r="I46" s="137">
        <f t="shared" si="47"/>
        <v>0</v>
      </c>
      <c r="J46" s="137">
        <f t="shared" si="47"/>
        <v>0</v>
      </c>
      <c r="K46" s="137">
        <f t="shared" si="47"/>
        <v>0</v>
      </c>
      <c r="L46" s="137">
        <f t="shared" si="47"/>
        <v>0</v>
      </c>
      <c r="M46" s="137">
        <f t="shared" si="47"/>
        <v>0</v>
      </c>
      <c r="N46" s="137">
        <f t="shared" si="47"/>
        <v>0</v>
      </c>
      <c r="O46" s="137">
        <f t="shared" si="47"/>
        <v>0</v>
      </c>
      <c r="P46" s="216"/>
      <c r="Q46" s="247">
        <f t="shared" si="41"/>
        <v>0</v>
      </c>
      <c r="R46" s="247">
        <f t="shared" si="42"/>
        <v>0</v>
      </c>
      <c r="S46" s="247">
        <f t="shared" si="42"/>
        <v>0</v>
      </c>
      <c r="T46" s="247">
        <f t="shared" si="43"/>
        <v>0</v>
      </c>
      <c r="U46" s="247">
        <f t="shared" ref="U46:U54" si="48">AC46</f>
        <v>0</v>
      </c>
      <c r="V46" s="247">
        <f t="shared" ref="V46" si="49">AD46</f>
        <v>0</v>
      </c>
      <c r="W46" s="247">
        <f t="shared" ref="W46" si="50">AE46</f>
        <v>0</v>
      </c>
      <c r="X46" s="137">
        <f t="shared" ref="X46:Y46" si="51">X47+X48+X49+X50+X51+X52+X53+X54</f>
        <v>0</v>
      </c>
      <c r="Y46" s="137">
        <f t="shared" si="51"/>
        <v>0</v>
      </c>
      <c r="Z46" s="216"/>
    </row>
    <row r="47" spans="1:26">
      <c r="E47" s="136">
        <v>38</v>
      </c>
      <c r="F47" s="135" t="s">
        <v>336</v>
      </c>
      <c r="G47" s="134" t="s">
        <v>335</v>
      </c>
      <c r="H47" s="137">
        <v>0</v>
      </c>
      <c r="I47" s="137">
        <v>0</v>
      </c>
      <c r="J47" s="137">
        <v>0</v>
      </c>
      <c r="K47" s="137">
        <v>0</v>
      </c>
      <c r="L47" s="137">
        <v>0</v>
      </c>
      <c r="M47" s="137">
        <v>0</v>
      </c>
      <c r="N47" s="137">
        <v>0</v>
      </c>
      <c r="O47" s="133">
        <v>0</v>
      </c>
      <c r="P47" s="216"/>
      <c r="Q47" s="247">
        <f t="shared" si="41"/>
        <v>0</v>
      </c>
      <c r="R47" s="247">
        <f t="shared" si="42"/>
        <v>0</v>
      </c>
      <c r="S47" s="247">
        <f t="shared" si="42"/>
        <v>0</v>
      </c>
      <c r="T47" s="247">
        <f t="shared" si="43"/>
        <v>0</v>
      </c>
      <c r="U47" s="247">
        <f t="shared" si="48"/>
        <v>0</v>
      </c>
      <c r="V47" s="216"/>
      <c r="W47" s="216"/>
      <c r="X47" s="137">
        <v>0</v>
      </c>
      <c r="Y47" s="137">
        <v>0</v>
      </c>
      <c r="Z47" s="216"/>
    </row>
    <row r="48" spans="1:26">
      <c r="E48" s="136">
        <v>39</v>
      </c>
      <c r="F48" s="135" t="s">
        <v>334</v>
      </c>
      <c r="G48" s="134" t="s">
        <v>333</v>
      </c>
      <c r="H48" s="137">
        <v>0</v>
      </c>
      <c r="I48" s="137">
        <v>0</v>
      </c>
      <c r="J48" s="137">
        <v>0</v>
      </c>
      <c r="K48" s="137">
        <v>0</v>
      </c>
      <c r="L48" s="137">
        <v>0</v>
      </c>
      <c r="M48" s="137">
        <v>0</v>
      </c>
      <c r="N48" s="137">
        <v>0</v>
      </c>
      <c r="O48" s="133">
        <v>0</v>
      </c>
      <c r="P48" s="216"/>
      <c r="Q48" s="247">
        <f t="shared" si="41"/>
        <v>0</v>
      </c>
      <c r="R48" s="247">
        <f t="shared" si="42"/>
        <v>0</v>
      </c>
      <c r="S48" s="247">
        <f t="shared" si="42"/>
        <v>0</v>
      </c>
      <c r="T48" s="247">
        <f t="shared" si="43"/>
        <v>0</v>
      </c>
      <c r="U48" s="247">
        <f t="shared" si="48"/>
        <v>0</v>
      </c>
      <c r="V48" s="216"/>
      <c r="W48" s="216"/>
      <c r="X48" s="137">
        <v>0</v>
      </c>
      <c r="Y48" s="137">
        <v>0</v>
      </c>
      <c r="Z48" s="216"/>
    </row>
    <row r="49" spans="1:26">
      <c r="E49" s="136">
        <v>40</v>
      </c>
      <c r="F49" s="135" t="s">
        <v>332</v>
      </c>
      <c r="G49" s="134" t="s">
        <v>330</v>
      </c>
      <c r="H49" s="137">
        <v>0</v>
      </c>
      <c r="I49" s="137">
        <v>0</v>
      </c>
      <c r="J49" s="137">
        <v>0</v>
      </c>
      <c r="K49" s="137">
        <v>0</v>
      </c>
      <c r="L49" s="137">
        <v>0</v>
      </c>
      <c r="M49" s="137">
        <v>0</v>
      </c>
      <c r="N49" s="137">
        <v>0</v>
      </c>
      <c r="O49" s="133">
        <v>0</v>
      </c>
      <c r="P49" s="216"/>
      <c r="Q49" s="247">
        <f t="shared" si="41"/>
        <v>0</v>
      </c>
      <c r="R49" s="247">
        <f t="shared" si="42"/>
        <v>0</v>
      </c>
      <c r="S49" s="247">
        <f t="shared" si="42"/>
        <v>0</v>
      </c>
      <c r="T49" s="247">
        <f t="shared" si="43"/>
        <v>0</v>
      </c>
      <c r="U49" s="247">
        <f t="shared" si="48"/>
        <v>0</v>
      </c>
      <c r="V49" s="216"/>
      <c r="W49" s="216"/>
      <c r="X49" s="137">
        <v>0</v>
      </c>
      <c r="Y49" s="137">
        <v>0</v>
      </c>
      <c r="Z49" s="216"/>
    </row>
    <row r="50" spans="1:26">
      <c r="E50" s="136">
        <v>41</v>
      </c>
      <c r="F50" s="135" t="s">
        <v>331</v>
      </c>
      <c r="G50" s="134" t="s">
        <v>855</v>
      </c>
      <c r="H50" s="137">
        <v>0</v>
      </c>
      <c r="I50" s="137">
        <v>0</v>
      </c>
      <c r="J50" s="137">
        <v>0</v>
      </c>
      <c r="K50" s="137">
        <v>0</v>
      </c>
      <c r="L50" s="137">
        <v>0</v>
      </c>
      <c r="M50" s="137">
        <v>0</v>
      </c>
      <c r="N50" s="137">
        <v>0</v>
      </c>
      <c r="O50" s="133">
        <f>SUM(H50:L50)</f>
        <v>0</v>
      </c>
      <c r="P50" s="216"/>
      <c r="Q50" s="247">
        <f t="shared" si="41"/>
        <v>0</v>
      </c>
      <c r="R50" s="247">
        <f t="shared" si="42"/>
        <v>0</v>
      </c>
      <c r="S50" s="247">
        <f t="shared" si="42"/>
        <v>0</v>
      </c>
      <c r="T50" s="247">
        <f t="shared" si="43"/>
        <v>0</v>
      </c>
      <c r="U50" s="247">
        <f t="shared" si="48"/>
        <v>0</v>
      </c>
      <c r="V50" s="216"/>
      <c r="W50" s="216"/>
      <c r="X50" s="137">
        <v>0</v>
      </c>
      <c r="Y50" s="137">
        <v>0</v>
      </c>
      <c r="Z50" s="216"/>
    </row>
    <row r="51" spans="1:26">
      <c r="E51" s="136">
        <v>42</v>
      </c>
      <c r="F51" s="135" t="s">
        <v>329</v>
      </c>
      <c r="G51" s="134" t="s">
        <v>854</v>
      </c>
      <c r="H51" s="137">
        <v>0</v>
      </c>
      <c r="I51" s="137">
        <v>0</v>
      </c>
      <c r="J51" s="137">
        <v>0</v>
      </c>
      <c r="K51" s="137">
        <v>0</v>
      </c>
      <c r="L51" s="137">
        <v>0</v>
      </c>
      <c r="M51" s="137">
        <v>0</v>
      </c>
      <c r="N51" s="137">
        <v>0</v>
      </c>
      <c r="O51" s="133">
        <f>SUM(H51:L51)</f>
        <v>0</v>
      </c>
      <c r="P51" s="216"/>
      <c r="Q51" s="247">
        <f t="shared" si="41"/>
        <v>0</v>
      </c>
      <c r="R51" s="247">
        <f t="shared" si="42"/>
        <v>0</v>
      </c>
      <c r="S51" s="247">
        <f t="shared" si="42"/>
        <v>0</v>
      </c>
      <c r="T51" s="247">
        <f t="shared" si="43"/>
        <v>0</v>
      </c>
      <c r="U51" s="247">
        <f t="shared" si="48"/>
        <v>0</v>
      </c>
      <c r="V51" s="216"/>
      <c r="W51" s="216"/>
      <c r="X51" s="137">
        <v>0</v>
      </c>
      <c r="Y51" s="137">
        <v>0</v>
      </c>
      <c r="Z51" s="216"/>
    </row>
    <row r="52" spans="1:26">
      <c r="E52" s="136">
        <v>43</v>
      </c>
      <c r="F52" s="135" t="s">
        <v>328</v>
      </c>
      <c r="G52" s="134" t="s">
        <v>853</v>
      </c>
      <c r="H52" s="137">
        <v>0</v>
      </c>
      <c r="I52" s="137">
        <v>0</v>
      </c>
      <c r="J52" s="137">
        <v>0</v>
      </c>
      <c r="K52" s="137">
        <v>0</v>
      </c>
      <c r="L52" s="137">
        <v>0</v>
      </c>
      <c r="M52" s="137">
        <v>0</v>
      </c>
      <c r="N52" s="137">
        <v>0</v>
      </c>
      <c r="O52" s="133">
        <v>0</v>
      </c>
      <c r="P52" s="216"/>
      <c r="Q52" s="247">
        <f t="shared" si="41"/>
        <v>0</v>
      </c>
      <c r="R52" s="247">
        <f t="shared" si="42"/>
        <v>0</v>
      </c>
      <c r="S52" s="247">
        <f t="shared" si="42"/>
        <v>0</v>
      </c>
      <c r="T52" s="247">
        <f t="shared" si="43"/>
        <v>0</v>
      </c>
      <c r="U52" s="247">
        <f t="shared" si="48"/>
        <v>0</v>
      </c>
      <c r="V52" s="216"/>
      <c r="W52" s="216"/>
      <c r="X52" s="137">
        <v>0</v>
      </c>
      <c r="Y52" s="137">
        <v>0</v>
      </c>
      <c r="Z52" s="216"/>
    </row>
    <row r="53" spans="1:26">
      <c r="E53" s="136">
        <v>44</v>
      </c>
      <c r="F53" s="135" t="s">
        <v>326</v>
      </c>
      <c r="G53" s="134" t="s">
        <v>327</v>
      </c>
      <c r="H53" s="137">
        <v>0</v>
      </c>
      <c r="I53" s="137">
        <v>0</v>
      </c>
      <c r="J53" s="137">
        <v>0</v>
      </c>
      <c r="K53" s="137">
        <v>0</v>
      </c>
      <c r="L53" s="137">
        <v>0</v>
      </c>
      <c r="M53" s="137">
        <v>0</v>
      </c>
      <c r="N53" s="137">
        <v>0</v>
      </c>
      <c r="O53" s="133">
        <v>0</v>
      </c>
      <c r="P53" s="216"/>
      <c r="Q53" s="247">
        <f t="shared" si="41"/>
        <v>0</v>
      </c>
      <c r="R53" s="247">
        <f t="shared" si="42"/>
        <v>0</v>
      </c>
      <c r="S53" s="247">
        <f t="shared" si="42"/>
        <v>0</v>
      </c>
      <c r="T53" s="247">
        <f t="shared" si="43"/>
        <v>0</v>
      </c>
      <c r="U53" s="247">
        <f t="shared" si="48"/>
        <v>0</v>
      </c>
      <c r="V53" s="216"/>
      <c r="W53" s="216"/>
      <c r="X53" s="137">
        <v>0</v>
      </c>
      <c r="Y53" s="137">
        <v>0</v>
      </c>
      <c r="Z53" s="216"/>
    </row>
    <row r="54" spans="1:26">
      <c r="E54" s="136">
        <v>45</v>
      </c>
      <c r="F54" s="135" t="s">
        <v>852</v>
      </c>
      <c r="G54" s="134" t="s">
        <v>325</v>
      </c>
      <c r="H54" s="137">
        <v>0</v>
      </c>
      <c r="I54" s="137">
        <v>0</v>
      </c>
      <c r="J54" s="137">
        <v>0</v>
      </c>
      <c r="K54" s="137">
        <v>0</v>
      </c>
      <c r="L54" s="137">
        <v>0</v>
      </c>
      <c r="M54" s="137">
        <v>0</v>
      </c>
      <c r="N54" s="137">
        <v>0</v>
      </c>
      <c r="O54" s="133">
        <v>0</v>
      </c>
      <c r="P54" s="216"/>
      <c r="Q54" s="247">
        <f t="shared" si="41"/>
        <v>0</v>
      </c>
      <c r="R54" s="247">
        <f t="shared" si="42"/>
        <v>0</v>
      </c>
      <c r="S54" s="247">
        <f t="shared" si="42"/>
        <v>0</v>
      </c>
      <c r="T54" s="247">
        <f t="shared" si="43"/>
        <v>0</v>
      </c>
      <c r="U54" s="247">
        <f t="shared" si="48"/>
        <v>0</v>
      </c>
      <c r="V54" s="216"/>
      <c r="W54" s="216"/>
      <c r="X54" s="137">
        <v>0</v>
      </c>
      <c r="Y54" s="137">
        <v>0</v>
      </c>
      <c r="Z54" s="216"/>
    </row>
    <row r="55" spans="1:26" ht="31.5">
      <c r="A55" s="140"/>
      <c r="B55" s="140"/>
      <c r="C55" s="140"/>
      <c r="D55" s="140"/>
      <c r="E55" s="153">
        <v>46</v>
      </c>
      <c r="F55" s="154" t="s">
        <v>851</v>
      </c>
      <c r="G55" s="156" t="s">
        <v>937</v>
      </c>
      <c r="H55" s="155">
        <f t="shared" ref="H55:K55" si="52">H42+H46</f>
        <v>0</v>
      </c>
      <c r="I55" s="155">
        <f t="shared" si="52"/>
        <v>0</v>
      </c>
      <c r="J55" s="155">
        <f t="shared" si="52"/>
        <v>0</v>
      </c>
      <c r="K55" s="155">
        <f t="shared" si="52"/>
        <v>0</v>
      </c>
      <c r="L55" s="155">
        <f>L42+L46</f>
        <v>49693.219999999994</v>
      </c>
      <c r="M55" s="155">
        <f t="shared" ref="M55:Y55" si="53">M42+M46</f>
        <v>36813.267</v>
      </c>
      <c r="N55" s="155">
        <f t="shared" si="53"/>
        <v>36713.305</v>
      </c>
      <c r="O55" s="155">
        <f t="shared" si="53"/>
        <v>123219.79199999999</v>
      </c>
      <c r="P55" s="155">
        <f t="shared" si="53"/>
        <v>0</v>
      </c>
      <c r="Q55" s="155">
        <f t="shared" si="53"/>
        <v>1057.9473166666667</v>
      </c>
      <c r="R55" s="155">
        <f t="shared" si="53"/>
        <v>0</v>
      </c>
      <c r="S55" s="155">
        <f t="shared" si="53"/>
        <v>0</v>
      </c>
      <c r="T55" s="155">
        <f t="shared" si="53"/>
        <v>1057.9473166666667</v>
      </c>
      <c r="U55" s="155">
        <f t="shared" si="53"/>
        <v>1057.9473166666667</v>
      </c>
      <c r="V55" s="155">
        <f t="shared" si="53"/>
        <v>0</v>
      </c>
      <c r="W55" s="155">
        <f t="shared" si="53"/>
        <v>0</v>
      </c>
      <c r="X55" s="155">
        <f t="shared" si="53"/>
        <v>0</v>
      </c>
      <c r="Y55" s="155">
        <f t="shared" si="53"/>
        <v>0</v>
      </c>
      <c r="Z55" s="218"/>
    </row>
    <row r="56" spans="1:26">
      <c r="E56" s="136">
        <v>47</v>
      </c>
      <c r="F56" s="723" t="s">
        <v>863</v>
      </c>
      <c r="G56" s="724"/>
      <c r="H56" s="724"/>
      <c r="I56" s="724"/>
      <c r="J56" s="724"/>
      <c r="K56" s="724"/>
      <c r="L56" s="724"/>
      <c r="M56" s="724"/>
      <c r="N56" s="724"/>
      <c r="O56" s="725"/>
      <c r="P56" s="218"/>
      <c r="Q56" s="246"/>
      <c r="R56" s="246"/>
      <c r="S56" s="246"/>
      <c r="T56" s="218"/>
      <c r="U56" s="218"/>
      <c r="V56" s="218"/>
      <c r="W56" s="218"/>
      <c r="X56" s="218"/>
      <c r="Y56" s="218"/>
      <c r="Z56" s="218"/>
    </row>
    <row r="57" spans="1:26">
      <c r="E57" s="136">
        <v>48</v>
      </c>
      <c r="F57" s="139" t="s">
        <v>861</v>
      </c>
      <c r="G57" s="134" t="s">
        <v>860</v>
      </c>
      <c r="H57" s="133">
        <f t="shared" ref="H57:Y57" si="54">H58+H59+H60</f>
        <v>0</v>
      </c>
      <c r="I57" s="133">
        <f t="shared" si="54"/>
        <v>0</v>
      </c>
      <c r="J57" s="133">
        <f t="shared" si="54"/>
        <v>0</v>
      </c>
      <c r="K57" s="133">
        <f t="shared" si="54"/>
        <v>0</v>
      </c>
      <c r="L57" s="133">
        <f t="shared" si="54"/>
        <v>58315.663333333338</v>
      </c>
      <c r="M57" s="133">
        <f t="shared" si="54"/>
        <v>21497.718333333334</v>
      </c>
      <c r="N57" s="133">
        <f t="shared" si="54"/>
        <v>21497.713333333333</v>
      </c>
      <c r="O57" s="133">
        <f t="shared" si="54"/>
        <v>101311.095</v>
      </c>
      <c r="P57" s="133">
        <f t="shared" si="54"/>
        <v>0</v>
      </c>
      <c r="Q57" s="133">
        <f t="shared" si="54"/>
        <v>11134.509898333334</v>
      </c>
      <c r="R57" s="133">
        <f t="shared" si="54"/>
        <v>3188.90434</v>
      </c>
      <c r="S57" s="133">
        <f t="shared" si="54"/>
        <v>3188.90434</v>
      </c>
      <c r="T57" s="133">
        <f t="shared" si="54"/>
        <v>7945.6055583333327</v>
      </c>
      <c r="U57" s="133">
        <f t="shared" si="54"/>
        <v>7945.6055583333327</v>
      </c>
      <c r="V57" s="133">
        <f t="shared" si="54"/>
        <v>0</v>
      </c>
      <c r="W57" s="133">
        <f t="shared" si="54"/>
        <v>0</v>
      </c>
      <c r="X57" s="133">
        <f t="shared" si="54"/>
        <v>0</v>
      </c>
      <c r="Y57" s="133">
        <f t="shared" si="54"/>
        <v>0</v>
      </c>
      <c r="Z57" s="216"/>
    </row>
    <row r="58" spans="1:26">
      <c r="E58" s="136">
        <v>49</v>
      </c>
      <c r="F58" s="135" t="s">
        <v>347</v>
      </c>
      <c r="G58" s="134" t="s">
        <v>859</v>
      </c>
      <c r="H58" s="137">
        <v>0</v>
      </c>
      <c r="I58" s="137">
        <v>0</v>
      </c>
      <c r="J58" s="137">
        <v>0</v>
      </c>
      <c r="K58" s="137">
        <v>0</v>
      </c>
      <c r="L58" s="137">
        <v>0</v>
      </c>
      <c r="M58" s="137">
        <v>0</v>
      </c>
      <c r="N58" s="137">
        <v>0</v>
      </c>
      <c r="O58" s="133">
        <f>SUM(H58:N58)</f>
        <v>0</v>
      </c>
      <c r="P58" s="216"/>
      <c r="Q58" s="247">
        <f>S58+U58+W58+Y58</f>
        <v>0</v>
      </c>
      <c r="R58" s="247">
        <f t="shared" ref="R58:U58" si="55">T58</f>
        <v>0</v>
      </c>
      <c r="S58" s="247">
        <f t="shared" si="55"/>
        <v>0</v>
      </c>
      <c r="T58" s="247">
        <f t="shared" si="55"/>
        <v>0</v>
      </c>
      <c r="U58" s="247">
        <f t="shared" si="55"/>
        <v>0</v>
      </c>
      <c r="V58" s="216"/>
      <c r="W58" s="216"/>
      <c r="X58" s="138">
        <v>0</v>
      </c>
      <c r="Y58" s="138">
        <v>0</v>
      </c>
      <c r="Z58" s="216"/>
    </row>
    <row r="59" spans="1:26">
      <c r="E59" s="136">
        <v>50</v>
      </c>
      <c r="F59" s="135" t="s">
        <v>343</v>
      </c>
      <c r="G59" s="134" t="s">
        <v>3</v>
      </c>
      <c r="H59" s="138">
        <v>0</v>
      </c>
      <c r="I59" s="138">
        <v>0</v>
      </c>
      <c r="J59" s="138">
        <v>0</v>
      </c>
      <c r="K59" s="138">
        <v>0</v>
      </c>
      <c r="L59" s="138">
        <v>1145.6033333333332</v>
      </c>
      <c r="M59" s="138">
        <v>1145.6033333333332</v>
      </c>
      <c r="N59" s="138">
        <v>1145.6033333333332</v>
      </c>
      <c r="O59" s="133">
        <f>SUM(H59:N59)</f>
        <v>3436.8099999999995</v>
      </c>
      <c r="P59" s="216"/>
      <c r="Q59" s="247">
        <f t="shared" ref="Q59:Q60" si="56">S59+U59+W59+Y59</f>
        <v>572.80833333333339</v>
      </c>
      <c r="R59" s="376">
        <f>S59</f>
        <v>286.40750000000003</v>
      </c>
      <c r="S59" s="376">
        <v>286.40750000000003</v>
      </c>
      <c r="T59" s="137">
        <f>U59</f>
        <v>286.40083333333331</v>
      </c>
      <c r="U59" s="247">
        <f>L59/4</f>
        <v>286.40083333333331</v>
      </c>
      <c r="V59" s="216"/>
      <c r="W59" s="216"/>
      <c r="X59" s="138">
        <v>0</v>
      </c>
      <c r="Y59" s="138">
        <v>0</v>
      </c>
      <c r="Z59" s="216"/>
    </row>
    <row r="60" spans="1:26" ht="31.5">
      <c r="E60" s="136">
        <v>51</v>
      </c>
      <c r="F60" s="135" t="s">
        <v>339</v>
      </c>
      <c r="G60" s="134" t="s">
        <v>858</v>
      </c>
      <c r="H60" s="137">
        <v>0</v>
      </c>
      <c r="I60" s="137">
        <v>0</v>
      </c>
      <c r="J60" s="137">
        <v>0</v>
      </c>
      <c r="K60" s="137">
        <v>0</v>
      </c>
      <c r="L60" s="137">
        <v>57170.060000000005</v>
      </c>
      <c r="M60" s="137">
        <v>20352.115000000002</v>
      </c>
      <c r="N60" s="137">
        <v>20352.11</v>
      </c>
      <c r="O60" s="133">
        <f>SUM(H60:N60)</f>
        <v>97874.285000000003</v>
      </c>
      <c r="P60" s="216"/>
      <c r="Q60" s="137">
        <f t="shared" si="56"/>
        <v>10561.701564999999</v>
      </c>
      <c r="R60" s="291">
        <f>S60</f>
        <v>2902.4968399999998</v>
      </c>
      <c r="S60" s="133">
        <v>2902.4968399999998</v>
      </c>
      <c r="T60" s="137">
        <f>U60</f>
        <v>7659.2047249999996</v>
      </c>
      <c r="U60" s="291">
        <f>9191.04567/1.2</f>
        <v>7659.2047249999996</v>
      </c>
      <c r="V60" s="292"/>
      <c r="W60" s="292"/>
      <c r="X60" s="137">
        <v>0</v>
      </c>
      <c r="Y60" s="137">
        <v>0</v>
      </c>
      <c r="Z60" s="292"/>
    </row>
    <row r="61" spans="1:26">
      <c r="E61" s="136">
        <v>52</v>
      </c>
      <c r="F61" s="135" t="s">
        <v>857</v>
      </c>
      <c r="G61" s="134" t="s">
        <v>856</v>
      </c>
      <c r="H61" s="137">
        <f t="shared" ref="H61:Y61" si="57">H62+H63+H64+H65+H66+H67+H68+H69</f>
        <v>0</v>
      </c>
      <c r="I61" s="137">
        <f t="shared" si="57"/>
        <v>0</v>
      </c>
      <c r="J61" s="137">
        <f t="shared" si="57"/>
        <v>0</v>
      </c>
      <c r="K61" s="137">
        <f t="shared" si="57"/>
        <v>0</v>
      </c>
      <c r="L61" s="137">
        <f t="shared" si="57"/>
        <v>424084.65600000002</v>
      </c>
      <c r="M61" s="137">
        <f t="shared" si="57"/>
        <v>698728.05</v>
      </c>
      <c r="N61" s="137">
        <f t="shared" si="57"/>
        <v>0</v>
      </c>
      <c r="O61" s="137">
        <f t="shared" si="57"/>
        <v>1122812.706</v>
      </c>
      <c r="P61" s="137">
        <f t="shared" si="57"/>
        <v>0</v>
      </c>
      <c r="Q61" s="137">
        <f t="shared" si="57"/>
        <v>0</v>
      </c>
      <c r="R61" s="291">
        <f t="shared" ref="R61:R69" si="58">S61</f>
        <v>0</v>
      </c>
      <c r="S61" s="137">
        <f t="shared" si="57"/>
        <v>0</v>
      </c>
      <c r="T61" s="137">
        <f t="shared" si="57"/>
        <v>0</v>
      </c>
      <c r="U61" s="137">
        <f t="shared" si="57"/>
        <v>0</v>
      </c>
      <c r="V61" s="137">
        <f t="shared" si="57"/>
        <v>0</v>
      </c>
      <c r="W61" s="137">
        <f t="shared" si="57"/>
        <v>0</v>
      </c>
      <c r="X61" s="137">
        <f t="shared" si="57"/>
        <v>0</v>
      </c>
      <c r="Y61" s="137">
        <f t="shared" si="57"/>
        <v>0</v>
      </c>
      <c r="Z61" s="216"/>
    </row>
    <row r="62" spans="1:26">
      <c r="E62" s="136">
        <v>53</v>
      </c>
      <c r="F62" s="135" t="s">
        <v>336</v>
      </c>
      <c r="G62" s="134" t="s">
        <v>335</v>
      </c>
      <c r="H62" s="137">
        <v>0</v>
      </c>
      <c r="I62" s="137">
        <v>0</v>
      </c>
      <c r="J62" s="137">
        <v>0</v>
      </c>
      <c r="K62" s="137">
        <v>0</v>
      </c>
      <c r="L62" s="137">
        <v>0</v>
      </c>
      <c r="M62" s="137">
        <v>0</v>
      </c>
      <c r="N62" s="137">
        <v>0</v>
      </c>
      <c r="O62" s="133">
        <v>0</v>
      </c>
      <c r="P62" s="216"/>
      <c r="Q62" s="247">
        <f t="shared" ref="Q62" si="59">Y62</f>
        <v>0</v>
      </c>
      <c r="R62" s="291">
        <f t="shared" si="58"/>
        <v>0</v>
      </c>
      <c r="S62" s="247">
        <f t="shared" ref="S62" si="60">AA62</f>
        <v>0</v>
      </c>
      <c r="T62" s="247">
        <f t="shared" ref="T62:U69" si="61">AB62</f>
        <v>0</v>
      </c>
      <c r="U62" s="247">
        <f t="shared" si="61"/>
        <v>0</v>
      </c>
      <c r="V62" s="216"/>
      <c r="W62" s="216"/>
      <c r="X62" s="137">
        <v>0</v>
      </c>
      <c r="Y62" s="137">
        <v>0</v>
      </c>
      <c r="Z62" s="216"/>
    </row>
    <row r="63" spans="1:26">
      <c r="E63" s="136">
        <v>54</v>
      </c>
      <c r="F63" s="135" t="s">
        <v>334</v>
      </c>
      <c r="G63" s="134" t="s">
        <v>333</v>
      </c>
      <c r="H63" s="137">
        <v>0</v>
      </c>
      <c r="I63" s="137">
        <v>0</v>
      </c>
      <c r="J63" s="137">
        <v>0</v>
      </c>
      <c r="K63" s="137">
        <v>0</v>
      </c>
      <c r="L63" s="137">
        <v>0</v>
      </c>
      <c r="M63" s="137">
        <v>0</v>
      </c>
      <c r="N63" s="137">
        <v>0</v>
      </c>
      <c r="O63" s="133">
        <v>0</v>
      </c>
      <c r="P63" s="216"/>
      <c r="Q63" s="247">
        <f t="shared" ref="Q63:Q69" si="62">Y63</f>
        <v>0</v>
      </c>
      <c r="R63" s="291">
        <f t="shared" si="58"/>
        <v>0</v>
      </c>
      <c r="S63" s="247">
        <f t="shared" ref="S63:S69" si="63">AA63</f>
        <v>0</v>
      </c>
      <c r="T63" s="247">
        <f t="shared" ref="T63:T69" si="64">AB63</f>
        <v>0</v>
      </c>
      <c r="U63" s="247">
        <f t="shared" si="61"/>
        <v>0</v>
      </c>
      <c r="V63" s="216"/>
      <c r="W63" s="216"/>
      <c r="X63" s="137">
        <v>0</v>
      </c>
      <c r="Y63" s="137">
        <v>0</v>
      </c>
      <c r="Z63" s="216"/>
    </row>
    <row r="64" spans="1:26">
      <c r="E64" s="136">
        <v>55</v>
      </c>
      <c r="F64" s="135" t="s">
        <v>332</v>
      </c>
      <c r="G64" s="134" t="s">
        <v>330</v>
      </c>
      <c r="H64" s="137">
        <v>0</v>
      </c>
      <c r="I64" s="137">
        <v>0</v>
      </c>
      <c r="J64" s="137">
        <v>0</v>
      </c>
      <c r="K64" s="137">
        <v>0</v>
      </c>
      <c r="L64" s="137">
        <v>0</v>
      </c>
      <c r="M64" s="137">
        <v>0</v>
      </c>
      <c r="N64" s="137">
        <v>0</v>
      </c>
      <c r="O64" s="133">
        <v>0</v>
      </c>
      <c r="P64" s="216"/>
      <c r="Q64" s="247">
        <f t="shared" si="62"/>
        <v>0</v>
      </c>
      <c r="R64" s="291">
        <f t="shared" si="58"/>
        <v>0</v>
      </c>
      <c r="S64" s="247">
        <f t="shared" si="63"/>
        <v>0</v>
      </c>
      <c r="T64" s="247">
        <f t="shared" si="64"/>
        <v>0</v>
      </c>
      <c r="U64" s="247">
        <f t="shared" si="61"/>
        <v>0</v>
      </c>
      <c r="V64" s="216"/>
      <c r="W64" s="216"/>
      <c r="X64" s="137">
        <v>0</v>
      </c>
      <c r="Y64" s="137">
        <v>0</v>
      </c>
      <c r="Z64" s="216"/>
    </row>
    <row r="65" spans="1:26">
      <c r="E65" s="136">
        <v>56</v>
      </c>
      <c r="F65" s="135" t="s">
        <v>331</v>
      </c>
      <c r="G65" s="134" t="s">
        <v>855</v>
      </c>
      <c r="H65" s="137">
        <v>0</v>
      </c>
      <c r="I65" s="137">
        <v>0</v>
      </c>
      <c r="J65" s="137">
        <v>0</v>
      </c>
      <c r="K65" s="137">
        <v>0</v>
      </c>
      <c r="L65" s="137">
        <v>0</v>
      </c>
      <c r="M65" s="137">
        <v>0</v>
      </c>
      <c r="N65" s="137">
        <v>0</v>
      </c>
      <c r="O65" s="133">
        <f>SUM(H65:L65)</f>
        <v>0</v>
      </c>
      <c r="P65" s="216"/>
      <c r="Q65" s="247">
        <f t="shared" si="62"/>
        <v>0</v>
      </c>
      <c r="R65" s="291">
        <f t="shared" si="58"/>
        <v>0</v>
      </c>
      <c r="S65" s="247">
        <f t="shared" si="63"/>
        <v>0</v>
      </c>
      <c r="T65" s="247">
        <f t="shared" si="64"/>
        <v>0</v>
      </c>
      <c r="U65" s="247">
        <f t="shared" si="61"/>
        <v>0</v>
      </c>
      <c r="V65" s="216"/>
      <c r="W65" s="216"/>
      <c r="X65" s="137">
        <v>0</v>
      </c>
      <c r="Y65" s="137">
        <v>0</v>
      </c>
      <c r="Z65" s="216"/>
    </row>
    <row r="66" spans="1:26">
      <c r="E66" s="136">
        <v>57</v>
      </c>
      <c r="F66" s="135" t="s">
        <v>329</v>
      </c>
      <c r="G66" s="134" t="s">
        <v>854</v>
      </c>
      <c r="H66" s="137">
        <v>0</v>
      </c>
      <c r="I66" s="137">
        <v>0</v>
      </c>
      <c r="J66" s="137">
        <v>0</v>
      </c>
      <c r="K66" s="137">
        <v>0</v>
      </c>
      <c r="L66" s="137">
        <v>424084.65600000002</v>
      </c>
      <c r="M66" s="137">
        <v>698728.05</v>
      </c>
      <c r="N66" s="137">
        <v>0</v>
      </c>
      <c r="O66" s="133">
        <f>SUM(H66:N66)</f>
        <v>1122812.706</v>
      </c>
      <c r="P66" s="216"/>
      <c r="Q66" s="247">
        <f t="shared" si="62"/>
        <v>0</v>
      </c>
      <c r="R66" s="291">
        <f t="shared" si="58"/>
        <v>0</v>
      </c>
      <c r="S66" s="247">
        <f t="shared" si="63"/>
        <v>0</v>
      </c>
      <c r="T66" s="247">
        <f t="shared" si="64"/>
        <v>0</v>
      </c>
      <c r="U66" s="247">
        <f t="shared" si="61"/>
        <v>0</v>
      </c>
      <c r="V66" s="216"/>
      <c r="W66" s="216"/>
      <c r="X66" s="137">
        <v>0</v>
      </c>
      <c r="Y66" s="137">
        <v>0</v>
      </c>
      <c r="Z66" s="216"/>
    </row>
    <row r="67" spans="1:26">
      <c r="E67" s="136">
        <v>58</v>
      </c>
      <c r="F67" s="135" t="s">
        <v>328</v>
      </c>
      <c r="G67" s="134" t="s">
        <v>853</v>
      </c>
      <c r="H67" s="137">
        <v>0</v>
      </c>
      <c r="I67" s="137">
        <v>0</v>
      </c>
      <c r="J67" s="137">
        <v>0</v>
      </c>
      <c r="K67" s="137">
        <v>0</v>
      </c>
      <c r="L67" s="137">
        <v>0</v>
      </c>
      <c r="M67" s="137">
        <v>0</v>
      </c>
      <c r="N67" s="137">
        <v>0</v>
      </c>
      <c r="O67" s="133">
        <v>0</v>
      </c>
      <c r="P67" s="216"/>
      <c r="Q67" s="247">
        <f t="shared" si="62"/>
        <v>0</v>
      </c>
      <c r="R67" s="291">
        <f t="shared" si="58"/>
        <v>0</v>
      </c>
      <c r="S67" s="247">
        <f t="shared" si="63"/>
        <v>0</v>
      </c>
      <c r="T67" s="247">
        <f t="shared" si="64"/>
        <v>0</v>
      </c>
      <c r="U67" s="247">
        <f t="shared" si="61"/>
        <v>0</v>
      </c>
      <c r="V67" s="216"/>
      <c r="W67" s="216"/>
      <c r="X67" s="137">
        <v>0</v>
      </c>
      <c r="Y67" s="137">
        <v>0</v>
      </c>
      <c r="Z67" s="216"/>
    </row>
    <row r="68" spans="1:26">
      <c r="E68" s="136">
        <v>59</v>
      </c>
      <c r="F68" s="135" t="s">
        <v>326</v>
      </c>
      <c r="G68" s="134" t="s">
        <v>327</v>
      </c>
      <c r="H68" s="137">
        <v>0</v>
      </c>
      <c r="I68" s="137">
        <v>0</v>
      </c>
      <c r="J68" s="137">
        <v>0</v>
      </c>
      <c r="K68" s="137">
        <v>0</v>
      </c>
      <c r="L68" s="137">
        <v>0</v>
      </c>
      <c r="M68" s="137">
        <v>0</v>
      </c>
      <c r="N68" s="137">
        <v>0</v>
      </c>
      <c r="O68" s="133">
        <v>0</v>
      </c>
      <c r="P68" s="216"/>
      <c r="Q68" s="247">
        <f t="shared" si="62"/>
        <v>0</v>
      </c>
      <c r="R68" s="291">
        <f t="shared" si="58"/>
        <v>0</v>
      </c>
      <c r="S68" s="247">
        <f t="shared" si="63"/>
        <v>0</v>
      </c>
      <c r="T68" s="247">
        <f t="shared" si="64"/>
        <v>0</v>
      </c>
      <c r="U68" s="247">
        <f t="shared" si="61"/>
        <v>0</v>
      </c>
      <c r="V68" s="216"/>
      <c r="W68" s="216"/>
      <c r="X68" s="137">
        <v>0</v>
      </c>
      <c r="Y68" s="137">
        <v>0</v>
      </c>
      <c r="Z68" s="216"/>
    </row>
    <row r="69" spans="1:26">
      <c r="E69" s="136">
        <v>60</v>
      </c>
      <c r="F69" s="135" t="s">
        <v>852</v>
      </c>
      <c r="G69" s="134" t="s">
        <v>325</v>
      </c>
      <c r="H69" s="137">
        <v>0</v>
      </c>
      <c r="I69" s="137">
        <v>0</v>
      </c>
      <c r="J69" s="137">
        <v>0</v>
      </c>
      <c r="K69" s="137">
        <v>0</v>
      </c>
      <c r="L69" s="137">
        <v>0</v>
      </c>
      <c r="M69" s="137">
        <v>0</v>
      </c>
      <c r="N69" s="137">
        <v>0</v>
      </c>
      <c r="O69" s="133">
        <v>0</v>
      </c>
      <c r="P69" s="216"/>
      <c r="Q69" s="247">
        <f t="shared" si="62"/>
        <v>0</v>
      </c>
      <c r="R69" s="291">
        <f t="shared" si="58"/>
        <v>0</v>
      </c>
      <c r="S69" s="247">
        <f t="shared" si="63"/>
        <v>0</v>
      </c>
      <c r="T69" s="247">
        <f t="shared" si="64"/>
        <v>0</v>
      </c>
      <c r="U69" s="247">
        <f t="shared" si="61"/>
        <v>0</v>
      </c>
      <c r="V69" s="216"/>
      <c r="W69" s="216"/>
      <c r="X69" s="137">
        <v>0</v>
      </c>
      <c r="Y69" s="137">
        <v>0</v>
      </c>
      <c r="Z69" s="216"/>
    </row>
    <row r="70" spans="1:26" ht="31.5">
      <c r="A70" s="140"/>
      <c r="B70" s="140"/>
      <c r="C70" s="140"/>
      <c r="D70" s="140"/>
      <c r="E70" s="153">
        <v>61</v>
      </c>
      <c r="F70" s="154" t="s">
        <v>851</v>
      </c>
      <c r="G70" s="156" t="s">
        <v>938</v>
      </c>
      <c r="H70" s="155">
        <f t="shared" ref="H70:Y70" si="65">H57+H61</f>
        <v>0</v>
      </c>
      <c r="I70" s="155">
        <f t="shared" si="65"/>
        <v>0</v>
      </c>
      <c r="J70" s="155">
        <f t="shared" si="65"/>
        <v>0</v>
      </c>
      <c r="K70" s="155">
        <f t="shared" si="65"/>
        <v>0</v>
      </c>
      <c r="L70" s="155">
        <f t="shared" si="65"/>
        <v>482400.31933333335</v>
      </c>
      <c r="M70" s="155">
        <f t="shared" si="65"/>
        <v>720225.76833333343</v>
      </c>
      <c r="N70" s="155">
        <f t="shared" si="65"/>
        <v>21497.713333333333</v>
      </c>
      <c r="O70" s="155">
        <f t="shared" si="65"/>
        <v>1224123.801</v>
      </c>
      <c r="P70" s="155">
        <f t="shared" si="65"/>
        <v>0</v>
      </c>
      <c r="Q70" s="155">
        <f t="shared" si="65"/>
        <v>11134.509898333334</v>
      </c>
      <c r="R70" s="155">
        <f t="shared" si="65"/>
        <v>3188.90434</v>
      </c>
      <c r="S70" s="155">
        <f t="shared" si="65"/>
        <v>3188.90434</v>
      </c>
      <c r="T70" s="155">
        <f t="shared" si="65"/>
        <v>7945.6055583333327</v>
      </c>
      <c r="U70" s="155">
        <f t="shared" si="65"/>
        <v>7945.6055583333327</v>
      </c>
      <c r="V70" s="155">
        <f t="shared" si="65"/>
        <v>0</v>
      </c>
      <c r="W70" s="155">
        <f t="shared" si="65"/>
        <v>0</v>
      </c>
      <c r="X70" s="155">
        <f t="shared" si="65"/>
        <v>0</v>
      </c>
      <c r="Y70" s="155">
        <f t="shared" si="65"/>
        <v>0</v>
      </c>
      <c r="Z70" s="218"/>
    </row>
    <row r="71" spans="1:26">
      <c r="E71" s="136">
        <v>62</v>
      </c>
      <c r="F71" s="723" t="s">
        <v>862</v>
      </c>
      <c r="G71" s="724"/>
      <c r="H71" s="724"/>
      <c r="I71" s="724"/>
      <c r="J71" s="724"/>
      <c r="K71" s="724"/>
      <c r="L71" s="724"/>
      <c r="M71" s="724"/>
      <c r="N71" s="724"/>
      <c r="O71" s="725"/>
      <c r="P71" s="218"/>
      <c r="Q71" s="246"/>
      <c r="R71" s="246"/>
      <c r="S71" s="246"/>
      <c r="T71" s="218"/>
      <c r="U71" s="218"/>
      <c r="V71" s="218"/>
      <c r="W71" s="218"/>
      <c r="X71" s="218"/>
      <c r="Y71" s="218"/>
      <c r="Z71" s="218"/>
    </row>
    <row r="72" spans="1:26">
      <c r="E72" s="136">
        <v>63</v>
      </c>
      <c r="F72" s="139" t="s">
        <v>861</v>
      </c>
      <c r="G72" s="134" t="s">
        <v>860</v>
      </c>
      <c r="H72" s="133">
        <f t="shared" ref="H72:K72" si="66">H73+H74+H75</f>
        <v>0</v>
      </c>
      <c r="I72" s="133">
        <f t="shared" si="66"/>
        <v>0</v>
      </c>
      <c r="J72" s="133">
        <f t="shared" si="66"/>
        <v>0</v>
      </c>
      <c r="K72" s="133">
        <f t="shared" si="66"/>
        <v>0</v>
      </c>
      <c r="L72" s="133">
        <f>L73+L74+L75</f>
        <v>1951.4749999999999</v>
      </c>
      <c r="M72" s="133">
        <f t="shared" ref="M72:Y72" si="67">M73+M74+M75</f>
        <v>5612.1100000000006</v>
      </c>
      <c r="N72" s="133">
        <f t="shared" si="67"/>
        <v>5612.1100000000006</v>
      </c>
      <c r="O72" s="133">
        <f t="shared" si="67"/>
        <v>13175.695</v>
      </c>
      <c r="P72" s="133">
        <f t="shared" si="67"/>
        <v>0</v>
      </c>
      <c r="Q72" s="133">
        <f t="shared" si="67"/>
        <v>581.09927500000003</v>
      </c>
      <c r="R72" s="133">
        <f t="shared" si="67"/>
        <v>170.51085</v>
      </c>
      <c r="S72" s="133">
        <f t="shared" si="67"/>
        <v>170.51085</v>
      </c>
      <c r="T72" s="133">
        <f t="shared" si="67"/>
        <v>410.58842500000003</v>
      </c>
      <c r="U72" s="133">
        <f t="shared" si="67"/>
        <v>410.58842500000003</v>
      </c>
      <c r="V72" s="133">
        <f t="shared" si="67"/>
        <v>0</v>
      </c>
      <c r="W72" s="133">
        <f t="shared" si="67"/>
        <v>0</v>
      </c>
      <c r="X72" s="133">
        <f t="shared" si="67"/>
        <v>0</v>
      </c>
      <c r="Y72" s="133">
        <f t="shared" si="67"/>
        <v>0</v>
      </c>
      <c r="Z72" s="216"/>
    </row>
    <row r="73" spans="1:26">
      <c r="E73" s="136">
        <v>64</v>
      </c>
      <c r="F73" s="135" t="s">
        <v>347</v>
      </c>
      <c r="G73" s="134" t="s">
        <v>859</v>
      </c>
      <c r="H73" s="137">
        <v>0</v>
      </c>
      <c r="I73" s="137">
        <v>0</v>
      </c>
      <c r="J73" s="137">
        <v>0</v>
      </c>
      <c r="K73" s="137">
        <v>0</v>
      </c>
      <c r="L73" s="137">
        <v>0</v>
      </c>
      <c r="M73" s="137">
        <v>0</v>
      </c>
      <c r="N73" s="137">
        <v>0</v>
      </c>
      <c r="O73" s="133">
        <f>SUM(H73:L73)</f>
        <v>0</v>
      </c>
      <c r="P73" s="216"/>
      <c r="Q73" s="247">
        <f>S73+U73+W73+Y73</f>
        <v>0</v>
      </c>
      <c r="R73" s="247">
        <f t="shared" ref="R73:T84" si="68">T73</f>
        <v>0</v>
      </c>
      <c r="S73" s="247">
        <f t="shared" ref="S73" si="69">U73</f>
        <v>0</v>
      </c>
      <c r="T73" s="247">
        <f t="shared" ref="T73" si="70">V73</f>
        <v>0</v>
      </c>
      <c r="U73" s="247">
        <f t="shared" ref="U73" si="71">W73</f>
        <v>0</v>
      </c>
      <c r="V73" s="247">
        <f t="shared" ref="V73" si="72">X73</f>
        <v>0</v>
      </c>
      <c r="W73" s="247">
        <f t="shared" ref="W73" si="73">Y73</f>
        <v>0</v>
      </c>
      <c r="X73" s="138">
        <v>0</v>
      </c>
      <c r="Y73" s="138">
        <v>0</v>
      </c>
      <c r="Z73" s="216"/>
    </row>
    <row r="74" spans="1:26">
      <c r="E74" s="136">
        <v>65</v>
      </c>
      <c r="F74" s="135" t="s">
        <v>343</v>
      </c>
      <c r="G74" s="134" t="s">
        <v>3</v>
      </c>
      <c r="H74" s="138">
        <v>0</v>
      </c>
      <c r="I74" s="138">
        <v>0</v>
      </c>
      <c r="J74" s="138">
        <v>0</v>
      </c>
      <c r="K74" s="138">
        <v>0</v>
      </c>
      <c r="L74" s="138">
        <v>1.4750000000000001</v>
      </c>
      <c r="M74" s="138">
        <v>1.4750000000000001</v>
      </c>
      <c r="N74" s="138">
        <v>1.4750000000000001</v>
      </c>
      <c r="O74" s="133">
        <f>SUM(H74:N74)</f>
        <v>4.4250000000000007</v>
      </c>
      <c r="P74" s="216"/>
      <c r="Q74" s="247">
        <f t="shared" ref="Q74:Q84" si="74">S74+U74+W74+Y74</f>
        <v>1.3690000000000002</v>
      </c>
      <c r="R74" s="376">
        <v>1.2290000000000001</v>
      </c>
      <c r="S74" s="376">
        <v>1.2290000000000001</v>
      </c>
      <c r="T74" s="291">
        <f>U74</f>
        <v>0.14000000000000001</v>
      </c>
      <c r="U74" s="291">
        <v>0.14000000000000001</v>
      </c>
      <c r="V74" s="216"/>
      <c r="W74" s="216"/>
      <c r="X74" s="138">
        <v>0</v>
      </c>
      <c r="Y74" s="138">
        <v>0</v>
      </c>
      <c r="Z74" s="216"/>
    </row>
    <row r="75" spans="1:26" ht="32.25" customHeight="1">
      <c r="E75" s="136">
        <v>66</v>
      </c>
      <c r="F75" s="135" t="s">
        <v>339</v>
      </c>
      <c r="G75" s="134" t="s">
        <v>858</v>
      </c>
      <c r="H75" s="137">
        <v>0</v>
      </c>
      <c r="I75" s="137">
        <v>0</v>
      </c>
      <c r="J75" s="137">
        <v>0</v>
      </c>
      <c r="K75" s="137">
        <v>0</v>
      </c>
      <c r="L75" s="137">
        <v>1950</v>
      </c>
      <c r="M75" s="137">
        <v>5610.6350000000002</v>
      </c>
      <c r="N75" s="137">
        <v>5610.6350000000002</v>
      </c>
      <c r="O75" s="133">
        <f>SUM(H75:N75)</f>
        <v>13171.27</v>
      </c>
      <c r="P75" s="216"/>
      <c r="Q75" s="137">
        <f t="shared" si="74"/>
        <v>579.73027500000001</v>
      </c>
      <c r="R75" s="291">
        <f>S75</f>
        <v>169.28184999999999</v>
      </c>
      <c r="S75" s="133">
        <v>169.28184999999999</v>
      </c>
      <c r="T75" s="291">
        <f>U75</f>
        <v>410.44842500000004</v>
      </c>
      <c r="U75" s="291">
        <f>492.53811/1.2</f>
        <v>410.44842500000004</v>
      </c>
      <c r="V75" s="292"/>
      <c r="W75" s="292"/>
      <c r="X75" s="137">
        <v>0</v>
      </c>
      <c r="Y75" s="137">
        <v>0</v>
      </c>
      <c r="Z75" s="292"/>
    </row>
    <row r="76" spans="1:26">
      <c r="E76" s="136">
        <v>67</v>
      </c>
      <c r="F76" s="135" t="s">
        <v>857</v>
      </c>
      <c r="G76" s="134" t="s">
        <v>856</v>
      </c>
      <c r="H76" s="137">
        <f t="shared" ref="H76:O76" si="75">H77+H78+H79+H80+H81+H82+H83+H84</f>
        <v>0</v>
      </c>
      <c r="I76" s="137">
        <f t="shared" si="75"/>
        <v>0</v>
      </c>
      <c r="J76" s="137">
        <f t="shared" si="75"/>
        <v>0</v>
      </c>
      <c r="K76" s="137">
        <f t="shared" si="75"/>
        <v>0</v>
      </c>
      <c r="L76" s="137">
        <f t="shared" si="75"/>
        <v>0</v>
      </c>
      <c r="M76" s="137">
        <f t="shared" si="75"/>
        <v>0</v>
      </c>
      <c r="N76" s="137">
        <f t="shared" si="75"/>
        <v>0</v>
      </c>
      <c r="O76" s="137">
        <f t="shared" si="75"/>
        <v>0</v>
      </c>
      <c r="P76" s="216"/>
      <c r="Q76" s="247">
        <f t="shared" si="74"/>
        <v>0</v>
      </c>
      <c r="R76" s="247">
        <f t="shared" ref="R76:R84" si="76">Z76</f>
        <v>0</v>
      </c>
      <c r="S76" s="247">
        <f t="shared" ref="S76:S84" si="77">AA76</f>
        <v>0</v>
      </c>
      <c r="T76" s="247">
        <f t="shared" si="68"/>
        <v>0</v>
      </c>
      <c r="U76" s="247">
        <f t="shared" ref="U76:U84" si="78">W76</f>
        <v>0</v>
      </c>
      <c r="V76" s="247">
        <f t="shared" ref="V76:V84" si="79">X76</f>
        <v>0</v>
      </c>
      <c r="W76" s="247">
        <f t="shared" ref="W76:W84" si="80">Y76</f>
        <v>0</v>
      </c>
      <c r="X76" s="247">
        <f t="shared" ref="X76:X84" si="81">Z76</f>
        <v>0</v>
      </c>
      <c r="Y76" s="247">
        <f t="shared" ref="Y76:Y84" si="82">AA76</f>
        <v>0</v>
      </c>
      <c r="Z76" s="216"/>
    </row>
    <row r="77" spans="1:26">
      <c r="E77" s="136">
        <v>68</v>
      </c>
      <c r="F77" s="135" t="s">
        <v>336</v>
      </c>
      <c r="G77" s="134" t="s">
        <v>335</v>
      </c>
      <c r="H77" s="137">
        <v>0</v>
      </c>
      <c r="I77" s="137">
        <v>0</v>
      </c>
      <c r="J77" s="137">
        <v>0</v>
      </c>
      <c r="K77" s="137">
        <v>0</v>
      </c>
      <c r="L77" s="137">
        <v>0</v>
      </c>
      <c r="M77" s="137">
        <v>0</v>
      </c>
      <c r="N77" s="137">
        <v>0</v>
      </c>
      <c r="O77" s="133">
        <v>0</v>
      </c>
      <c r="P77" s="216"/>
      <c r="Q77" s="247">
        <f t="shared" si="74"/>
        <v>0</v>
      </c>
      <c r="R77" s="247">
        <f t="shared" si="76"/>
        <v>0</v>
      </c>
      <c r="S77" s="247">
        <f t="shared" si="77"/>
        <v>0</v>
      </c>
      <c r="T77" s="247">
        <f t="shared" si="68"/>
        <v>0</v>
      </c>
      <c r="U77" s="247">
        <f t="shared" si="78"/>
        <v>0</v>
      </c>
      <c r="V77" s="247">
        <f t="shared" si="79"/>
        <v>0</v>
      </c>
      <c r="W77" s="247">
        <f t="shared" si="80"/>
        <v>0</v>
      </c>
      <c r="X77" s="247">
        <f t="shared" si="81"/>
        <v>0</v>
      </c>
      <c r="Y77" s="247">
        <f t="shared" si="82"/>
        <v>0</v>
      </c>
      <c r="Z77" s="216"/>
    </row>
    <row r="78" spans="1:26">
      <c r="E78" s="136">
        <v>69</v>
      </c>
      <c r="F78" s="135" t="s">
        <v>334</v>
      </c>
      <c r="G78" s="134" t="s">
        <v>333</v>
      </c>
      <c r="H78" s="137">
        <v>0</v>
      </c>
      <c r="I78" s="137">
        <v>0</v>
      </c>
      <c r="J78" s="137">
        <v>0</v>
      </c>
      <c r="K78" s="137">
        <v>0</v>
      </c>
      <c r="L78" s="137">
        <v>0</v>
      </c>
      <c r="M78" s="137">
        <v>0</v>
      </c>
      <c r="N78" s="137">
        <v>0</v>
      </c>
      <c r="O78" s="133">
        <v>0</v>
      </c>
      <c r="P78" s="216"/>
      <c r="Q78" s="247">
        <f t="shared" si="74"/>
        <v>0</v>
      </c>
      <c r="R78" s="247">
        <f t="shared" si="76"/>
        <v>0</v>
      </c>
      <c r="S78" s="247">
        <f t="shared" si="77"/>
        <v>0</v>
      </c>
      <c r="T78" s="247">
        <f t="shared" si="68"/>
        <v>0</v>
      </c>
      <c r="U78" s="247">
        <f t="shared" si="78"/>
        <v>0</v>
      </c>
      <c r="V78" s="247">
        <f t="shared" si="79"/>
        <v>0</v>
      </c>
      <c r="W78" s="247">
        <f t="shared" si="80"/>
        <v>0</v>
      </c>
      <c r="X78" s="247">
        <f t="shared" si="81"/>
        <v>0</v>
      </c>
      <c r="Y78" s="247">
        <f t="shared" si="82"/>
        <v>0</v>
      </c>
      <c r="Z78" s="216"/>
    </row>
    <row r="79" spans="1:26">
      <c r="E79" s="136">
        <v>70</v>
      </c>
      <c r="F79" s="135" t="s">
        <v>332</v>
      </c>
      <c r="G79" s="134" t="s">
        <v>330</v>
      </c>
      <c r="H79" s="137">
        <v>0</v>
      </c>
      <c r="I79" s="137">
        <v>0</v>
      </c>
      <c r="J79" s="137">
        <v>0</v>
      </c>
      <c r="K79" s="137">
        <v>0</v>
      </c>
      <c r="L79" s="137">
        <v>0</v>
      </c>
      <c r="M79" s="137">
        <v>0</v>
      </c>
      <c r="N79" s="137">
        <v>0</v>
      </c>
      <c r="O79" s="133">
        <v>0</v>
      </c>
      <c r="P79" s="216"/>
      <c r="Q79" s="247">
        <f t="shared" si="74"/>
        <v>0</v>
      </c>
      <c r="R79" s="247">
        <f t="shared" si="76"/>
        <v>0</v>
      </c>
      <c r="S79" s="247">
        <f t="shared" si="77"/>
        <v>0</v>
      </c>
      <c r="T79" s="247">
        <f t="shared" si="68"/>
        <v>0</v>
      </c>
      <c r="U79" s="247">
        <f t="shared" si="78"/>
        <v>0</v>
      </c>
      <c r="V79" s="247">
        <f t="shared" si="79"/>
        <v>0</v>
      </c>
      <c r="W79" s="247">
        <f t="shared" si="80"/>
        <v>0</v>
      </c>
      <c r="X79" s="247">
        <f t="shared" si="81"/>
        <v>0</v>
      </c>
      <c r="Y79" s="247">
        <f t="shared" si="82"/>
        <v>0</v>
      </c>
      <c r="Z79" s="216"/>
    </row>
    <row r="80" spans="1:26">
      <c r="E80" s="136">
        <v>71</v>
      </c>
      <c r="F80" s="135" t="s">
        <v>331</v>
      </c>
      <c r="G80" s="134" t="s">
        <v>855</v>
      </c>
      <c r="H80" s="137">
        <v>0</v>
      </c>
      <c r="I80" s="137">
        <v>0</v>
      </c>
      <c r="J80" s="137">
        <v>0</v>
      </c>
      <c r="K80" s="137">
        <v>0</v>
      </c>
      <c r="L80" s="137">
        <v>0</v>
      </c>
      <c r="M80" s="137">
        <v>0</v>
      </c>
      <c r="N80" s="137">
        <v>0</v>
      </c>
      <c r="O80" s="133">
        <f>SUM(H80:L80)</f>
        <v>0</v>
      </c>
      <c r="P80" s="216"/>
      <c r="Q80" s="247">
        <f t="shared" si="74"/>
        <v>0</v>
      </c>
      <c r="R80" s="247">
        <f t="shared" si="76"/>
        <v>0</v>
      </c>
      <c r="S80" s="247">
        <f t="shared" si="77"/>
        <v>0</v>
      </c>
      <c r="T80" s="247">
        <f t="shared" si="68"/>
        <v>0</v>
      </c>
      <c r="U80" s="247">
        <f t="shared" si="78"/>
        <v>0</v>
      </c>
      <c r="V80" s="247">
        <f t="shared" si="79"/>
        <v>0</v>
      </c>
      <c r="W80" s="247">
        <f t="shared" si="80"/>
        <v>0</v>
      </c>
      <c r="X80" s="247">
        <f t="shared" si="81"/>
        <v>0</v>
      </c>
      <c r="Y80" s="247">
        <f t="shared" si="82"/>
        <v>0</v>
      </c>
      <c r="Z80" s="216"/>
    </row>
    <row r="81" spans="1:26">
      <c r="E81" s="136">
        <v>72</v>
      </c>
      <c r="F81" s="135" t="s">
        <v>329</v>
      </c>
      <c r="G81" s="134" t="s">
        <v>854</v>
      </c>
      <c r="H81" s="137">
        <v>0</v>
      </c>
      <c r="I81" s="137">
        <v>0</v>
      </c>
      <c r="J81" s="137">
        <v>0</v>
      </c>
      <c r="K81" s="137">
        <v>0</v>
      </c>
      <c r="L81" s="137">
        <v>0</v>
      </c>
      <c r="M81" s="137">
        <v>0</v>
      </c>
      <c r="N81" s="137">
        <v>0</v>
      </c>
      <c r="O81" s="133">
        <f>SUM(H81:L81)</f>
        <v>0</v>
      </c>
      <c r="P81" s="216"/>
      <c r="Q81" s="247">
        <f t="shared" si="74"/>
        <v>0</v>
      </c>
      <c r="R81" s="247">
        <f t="shared" si="76"/>
        <v>0</v>
      </c>
      <c r="S81" s="247">
        <f t="shared" si="77"/>
        <v>0</v>
      </c>
      <c r="T81" s="247">
        <f t="shared" si="68"/>
        <v>0</v>
      </c>
      <c r="U81" s="247">
        <f t="shared" si="78"/>
        <v>0</v>
      </c>
      <c r="V81" s="247">
        <f t="shared" si="79"/>
        <v>0</v>
      </c>
      <c r="W81" s="247">
        <f t="shared" si="80"/>
        <v>0</v>
      </c>
      <c r="X81" s="247">
        <f t="shared" si="81"/>
        <v>0</v>
      </c>
      <c r="Y81" s="247">
        <f t="shared" si="82"/>
        <v>0</v>
      </c>
      <c r="Z81" s="216"/>
    </row>
    <row r="82" spans="1:26">
      <c r="E82" s="136">
        <v>73</v>
      </c>
      <c r="F82" s="135" t="s">
        <v>328</v>
      </c>
      <c r="G82" s="134" t="s">
        <v>853</v>
      </c>
      <c r="H82" s="137">
        <v>0</v>
      </c>
      <c r="I82" s="137">
        <v>0</v>
      </c>
      <c r="J82" s="137">
        <v>0</v>
      </c>
      <c r="K82" s="137">
        <v>0</v>
      </c>
      <c r="L82" s="137">
        <v>0</v>
      </c>
      <c r="M82" s="137">
        <v>0</v>
      </c>
      <c r="N82" s="137">
        <v>0</v>
      </c>
      <c r="O82" s="133">
        <v>0</v>
      </c>
      <c r="P82" s="216"/>
      <c r="Q82" s="247">
        <f t="shared" si="74"/>
        <v>0</v>
      </c>
      <c r="R82" s="247">
        <f t="shared" si="76"/>
        <v>0</v>
      </c>
      <c r="S82" s="247">
        <f t="shared" si="77"/>
        <v>0</v>
      </c>
      <c r="T82" s="247">
        <f t="shared" si="68"/>
        <v>0</v>
      </c>
      <c r="U82" s="247">
        <f t="shared" si="78"/>
        <v>0</v>
      </c>
      <c r="V82" s="247">
        <f t="shared" si="79"/>
        <v>0</v>
      </c>
      <c r="W82" s="247">
        <f t="shared" si="80"/>
        <v>0</v>
      </c>
      <c r="X82" s="247">
        <f t="shared" si="81"/>
        <v>0</v>
      </c>
      <c r="Y82" s="247">
        <f t="shared" si="82"/>
        <v>0</v>
      </c>
      <c r="Z82" s="216"/>
    </row>
    <row r="83" spans="1:26">
      <c r="E83" s="136">
        <v>74</v>
      </c>
      <c r="F83" s="135" t="s">
        <v>326</v>
      </c>
      <c r="G83" s="134" t="s">
        <v>327</v>
      </c>
      <c r="H83" s="137">
        <v>0</v>
      </c>
      <c r="I83" s="137">
        <v>0</v>
      </c>
      <c r="J83" s="137">
        <v>0</v>
      </c>
      <c r="K83" s="137">
        <v>0</v>
      </c>
      <c r="L83" s="137">
        <v>0</v>
      </c>
      <c r="M83" s="137">
        <v>0</v>
      </c>
      <c r="N83" s="137">
        <v>0</v>
      </c>
      <c r="O83" s="133">
        <v>0</v>
      </c>
      <c r="P83" s="216"/>
      <c r="Q83" s="247">
        <f t="shared" si="74"/>
        <v>0</v>
      </c>
      <c r="R83" s="247">
        <f t="shared" si="76"/>
        <v>0</v>
      </c>
      <c r="S83" s="247">
        <f t="shared" si="77"/>
        <v>0</v>
      </c>
      <c r="T83" s="247">
        <f t="shared" si="68"/>
        <v>0</v>
      </c>
      <c r="U83" s="247">
        <f t="shared" si="78"/>
        <v>0</v>
      </c>
      <c r="V83" s="247">
        <f t="shared" si="79"/>
        <v>0</v>
      </c>
      <c r="W83" s="247">
        <f t="shared" si="80"/>
        <v>0</v>
      </c>
      <c r="X83" s="247">
        <f t="shared" si="81"/>
        <v>0</v>
      </c>
      <c r="Y83" s="247">
        <f t="shared" si="82"/>
        <v>0</v>
      </c>
      <c r="Z83" s="216"/>
    </row>
    <row r="84" spans="1:26">
      <c r="E84" s="136">
        <v>75</v>
      </c>
      <c r="F84" s="135" t="s">
        <v>852</v>
      </c>
      <c r="G84" s="134" t="s">
        <v>325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0</v>
      </c>
      <c r="N84" s="137">
        <v>0</v>
      </c>
      <c r="O84" s="133">
        <v>0</v>
      </c>
      <c r="P84" s="216"/>
      <c r="Q84" s="247">
        <f t="shared" si="74"/>
        <v>0</v>
      </c>
      <c r="R84" s="247">
        <f t="shared" si="76"/>
        <v>0</v>
      </c>
      <c r="S84" s="247">
        <f t="shared" si="77"/>
        <v>0</v>
      </c>
      <c r="T84" s="247">
        <f t="shared" si="68"/>
        <v>0</v>
      </c>
      <c r="U84" s="247">
        <f t="shared" si="78"/>
        <v>0</v>
      </c>
      <c r="V84" s="247">
        <f t="shared" si="79"/>
        <v>0</v>
      </c>
      <c r="W84" s="247">
        <f t="shared" si="80"/>
        <v>0</v>
      </c>
      <c r="X84" s="247">
        <f t="shared" si="81"/>
        <v>0</v>
      </c>
      <c r="Y84" s="247">
        <f t="shared" si="82"/>
        <v>0</v>
      </c>
      <c r="Z84" s="216"/>
    </row>
    <row r="85" spans="1:26" ht="31.5">
      <c r="A85" s="140"/>
      <c r="B85" s="140"/>
      <c r="C85" s="140"/>
      <c r="D85" s="140"/>
      <c r="E85" s="153">
        <v>76</v>
      </c>
      <c r="F85" s="154" t="s">
        <v>851</v>
      </c>
      <c r="G85" s="156" t="s">
        <v>939</v>
      </c>
      <c r="H85" s="155">
        <f t="shared" ref="H85:K85" si="83">H72+H76</f>
        <v>0</v>
      </c>
      <c r="I85" s="155">
        <f t="shared" si="83"/>
        <v>0</v>
      </c>
      <c r="J85" s="155">
        <f t="shared" si="83"/>
        <v>0</v>
      </c>
      <c r="K85" s="155">
        <f t="shared" si="83"/>
        <v>0</v>
      </c>
      <c r="L85" s="155">
        <f>L72+L76</f>
        <v>1951.4749999999999</v>
      </c>
      <c r="M85" s="155">
        <f t="shared" ref="M85:Y85" si="84">M72+M76</f>
        <v>5612.1100000000006</v>
      </c>
      <c r="N85" s="155">
        <f t="shared" si="84"/>
        <v>5612.1100000000006</v>
      </c>
      <c r="O85" s="155">
        <f t="shared" si="84"/>
        <v>13175.695</v>
      </c>
      <c r="P85" s="155">
        <f t="shared" si="84"/>
        <v>0</v>
      </c>
      <c r="Q85" s="155">
        <f t="shared" si="84"/>
        <v>581.09927500000003</v>
      </c>
      <c r="R85" s="155">
        <f t="shared" si="84"/>
        <v>170.51085</v>
      </c>
      <c r="S85" s="155">
        <f t="shared" si="84"/>
        <v>170.51085</v>
      </c>
      <c r="T85" s="155">
        <f t="shared" si="84"/>
        <v>410.58842500000003</v>
      </c>
      <c r="U85" s="155">
        <f t="shared" si="84"/>
        <v>410.58842500000003</v>
      </c>
      <c r="V85" s="155">
        <f t="shared" si="84"/>
        <v>0</v>
      </c>
      <c r="W85" s="155">
        <f t="shared" si="84"/>
        <v>0</v>
      </c>
      <c r="X85" s="155">
        <f t="shared" si="84"/>
        <v>0</v>
      </c>
      <c r="Y85" s="155">
        <f t="shared" si="84"/>
        <v>0</v>
      </c>
      <c r="Z85" s="218"/>
    </row>
    <row r="88" spans="1:26">
      <c r="E88" s="30" t="s">
        <v>946</v>
      </c>
      <c r="Q88" s="245" t="s">
        <v>909</v>
      </c>
    </row>
    <row r="89" spans="1:26">
      <c r="E89" s="30"/>
      <c r="Q89" s="372"/>
    </row>
    <row r="90" spans="1:26">
      <c r="E90" s="30" t="s">
        <v>947</v>
      </c>
      <c r="Q90" s="245" t="s">
        <v>912</v>
      </c>
    </row>
    <row r="91" spans="1:26">
      <c r="E91" s="219"/>
      <c r="Q91" s="245"/>
    </row>
    <row r="92" spans="1:26">
      <c r="E92" s="30" t="s">
        <v>915</v>
      </c>
      <c r="Q92" s="245" t="s">
        <v>916</v>
      </c>
    </row>
    <row r="93" spans="1:26">
      <c r="E93" s="219"/>
      <c r="Q93" s="27"/>
    </row>
    <row r="94" spans="1:26">
      <c r="E94" s="30" t="s">
        <v>948</v>
      </c>
      <c r="Q94" s="245" t="s">
        <v>950</v>
      </c>
    </row>
    <row r="95" spans="1:26">
      <c r="E95" s="220"/>
      <c r="Q95" s="373"/>
    </row>
    <row r="96" spans="1:26">
      <c r="E96" s="199" t="s">
        <v>949</v>
      </c>
      <c r="Q96" s="374" t="s">
        <v>951</v>
      </c>
    </row>
  </sheetData>
  <mergeCells count="24">
    <mergeCell ref="E5:Z6"/>
    <mergeCell ref="P7:Y7"/>
    <mergeCell ref="Z7:Z10"/>
    <mergeCell ref="P8:Q8"/>
    <mergeCell ref="R8:S8"/>
    <mergeCell ref="T8:U8"/>
    <mergeCell ref="V8:W8"/>
    <mergeCell ref="X8:Y8"/>
    <mergeCell ref="J7:J8"/>
    <mergeCell ref="O7:O8"/>
    <mergeCell ref="K7:K8"/>
    <mergeCell ref="M7:M8"/>
    <mergeCell ref="N7:N8"/>
    <mergeCell ref="H7:H8"/>
    <mergeCell ref="I7:I8"/>
    <mergeCell ref="E7:E9"/>
    <mergeCell ref="F56:O56"/>
    <mergeCell ref="F71:O71"/>
    <mergeCell ref="F11:O11"/>
    <mergeCell ref="F7:F9"/>
    <mergeCell ref="G7:G9"/>
    <mergeCell ref="L7:L9"/>
    <mergeCell ref="F26:O26"/>
    <mergeCell ref="F41:O41"/>
  </mergeCells>
  <pageMargins left="0.23622047244094491" right="0.23622047244094491" top="0.35433070866141736" bottom="0.35433070866141736" header="0.31496062992125984" footer="0.31496062992125984"/>
  <pageSetup paperSize="9" fitToHeight="0" orientation="landscape" r:id="rId1"/>
  <headerFooter>
    <oddFooter xml:space="preserve">&amp;R&amp;14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BL165"/>
  <sheetViews>
    <sheetView topLeftCell="A6" zoomScaleNormal="100" zoomScaleSheetLayoutView="70" workbookViewId="0">
      <selection activeCell="A6" sqref="A6:BL6"/>
    </sheetView>
  </sheetViews>
  <sheetFormatPr defaultColWidth="9.140625" defaultRowHeight="15.75"/>
  <cols>
    <col min="1" max="1" width="9.5703125" style="221" customWidth="1"/>
    <col min="2" max="2" width="38.28515625" style="43" customWidth="1"/>
    <col min="3" max="3" width="13.140625" style="30" customWidth="1"/>
    <col min="4" max="4" width="12.28515625" style="30" hidden="1" customWidth="1"/>
    <col min="5" max="5" width="14.85546875" style="30" hidden="1" customWidth="1"/>
    <col min="6" max="6" width="15.28515625" style="30" hidden="1" customWidth="1"/>
    <col min="7" max="7" width="13.85546875" style="30" hidden="1" customWidth="1"/>
    <col min="8" max="8" width="16.85546875" style="30" hidden="1" customWidth="1"/>
    <col min="9" max="9" width="14.5703125" style="30" hidden="1" customWidth="1"/>
    <col min="10" max="10" width="13.5703125" style="30" hidden="1" customWidth="1"/>
    <col min="11" max="11" width="12.28515625" style="30" hidden="1" customWidth="1"/>
    <col min="12" max="12" width="14.85546875" style="30" hidden="1" customWidth="1"/>
    <col min="13" max="13" width="15.28515625" style="30" hidden="1" customWidth="1"/>
    <col min="14" max="14" width="13.85546875" style="30" hidden="1" customWidth="1"/>
    <col min="15" max="15" width="16.85546875" style="30" hidden="1" customWidth="1"/>
    <col min="16" max="16" width="14.5703125" style="30" hidden="1" customWidth="1"/>
    <col min="17" max="17" width="13.5703125" style="30" hidden="1" customWidth="1"/>
    <col min="18" max="18" width="12.28515625" style="30" hidden="1" customWidth="1"/>
    <col min="19" max="19" width="14.85546875" style="30" hidden="1" customWidth="1"/>
    <col min="20" max="20" width="15.28515625" style="30" hidden="1" customWidth="1"/>
    <col min="21" max="21" width="13.85546875" style="30" hidden="1" customWidth="1"/>
    <col min="22" max="22" width="16.85546875" style="30" hidden="1" customWidth="1"/>
    <col min="23" max="23" width="14.5703125" style="30" hidden="1" customWidth="1"/>
    <col min="24" max="24" width="13.5703125" style="30" hidden="1" customWidth="1"/>
    <col min="25" max="25" width="12.28515625" style="30" customWidth="1"/>
    <col min="26" max="26" width="14.85546875" style="30" customWidth="1"/>
    <col min="27" max="27" width="15.28515625" style="30" customWidth="1"/>
    <col min="28" max="28" width="13.85546875" style="30" customWidth="1"/>
    <col min="29" max="29" width="16.85546875" style="30" customWidth="1"/>
    <col min="30" max="30" width="14.5703125" style="30" customWidth="1"/>
    <col min="31" max="31" width="13.5703125" style="30" customWidth="1"/>
    <col min="32" max="32" width="12.28515625" style="30" hidden="1" customWidth="1"/>
    <col min="33" max="33" width="11" style="30" hidden="1" customWidth="1"/>
    <col min="34" max="35" width="11.42578125" style="30" hidden="1" customWidth="1"/>
    <col min="36" max="36" width="12.7109375" style="30" hidden="1" customWidth="1"/>
    <col min="37" max="37" width="11.42578125" style="30" hidden="1" customWidth="1"/>
    <col min="38" max="38" width="11.140625" style="30" hidden="1" customWidth="1"/>
    <col min="39" max="39" width="12.28515625" style="30" hidden="1" customWidth="1"/>
    <col min="40" max="40" width="14.85546875" style="30" hidden="1" customWidth="1"/>
    <col min="41" max="41" width="15.28515625" style="30" hidden="1" customWidth="1"/>
    <col min="42" max="42" width="13.85546875" style="30" hidden="1" customWidth="1"/>
    <col min="43" max="43" width="16.85546875" style="30" hidden="1" customWidth="1"/>
    <col min="44" max="44" width="14.5703125" style="30" hidden="1" customWidth="1"/>
    <col min="45" max="45" width="13.5703125" style="30" hidden="1" customWidth="1"/>
    <col min="46" max="46" width="12.28515625" style="30" hidden="1" customWidth="1"/>
    <col min="47" max="47" width="14.85546875" style="30" hidden="1" customWidth="1"/>
    <col min="48" max="48" width="15.28515625" style="30" hidden="1" customWidth="1"/>
    <col min="49" max="49" width="13.85546875" style="30" hidden="1" customWidth="1"/>
    <col min="50" max="50" width="16.85546875" style="30" hidden="1" customWidth="1"/>
    <col min="51" max="51" width="14.5703125" style="30" hidden="1" customWidth="1"/>
    <col min="52" max="52" width="13.5703125" style="30" hidden="1" customWidth="1"/>
    <col min="53" max="53" width="17" style="30" hidden="1" customWidth="1"/>
    <col min="54" max="54" width="14.140625" style="30" hidden="1" customWidth="1"/>
    <col min="55" max="55" width="13.42578125" style="30" hidden="1" customWidth="1"/>
    <col min="56" max="57" width="9.140625" style="30" hidden="1" customWidth="1"/>
    <col min="58" max="58" width="17" style="30" hidden="1" customWidth="1"/>
    <col min="59" max="59" width="11.28515625" style="30" customWidth="1"/>
    <col min="60" max="60" width="11.42578125" style="30" customWidth="1"/>
    <col min="61" max="61" width="11.140625" style="30" customWidth="1"/>
    <col min="62" max="62" width="10.85546875" style="30" customWidth="1"/>
    <col min="63" max="63" width="10.28515625" style="30" customWidth="1"/>
    <col min="64" max="64" width="11" style="30" customWidth="1"/>
    <col min="65" max="16384" width="9.140625" style="30"/>
  </cols>
  <sheetData>
    <row r="1" spans="1:64">
      <c r="BL1" s="401" t="s">
        <v>905</v>
      </c>
    </row>
    <row r="2" spans="1:64">
      <c r="BL2" s="401" t="s">
        <v>906</v>
      </c>
    </row>
    <row r="3" spans="1:64">
      <c r="BL3" s="224" t="s">
        <v>996</v>
      </c>
    </row>
    <row r="4" spans="1:64">
      <c r="BL4" s="224" t="s">
        <v>907</v>
      </c>
    </row>
    <row r="5" spans="1:64" ht="30" customHeight="1">
      <c r="A5" s="751" t="s">
        <v>289</v>
      </c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  <c r="R5" s="751"/>
      <c r="S5" s="751"/>
      <c r="T5" s="751"/>
      <c r="U5" s="751"/>
      <c r="V5" s="751"/>
      <c r="W5" s="751"/>
      <c r="X5" s="751"/>
      <c r="Y5" s="751"/>
      <c r="Z5" s="751"/>
      <c r="AA5" s="751"/>
      <c r="AB5" s="751"/>
      <c r="AC5" s="751"/>
      <c r="AD5" s="751"/>
      <c r="AE5" s="751"/>
      <c r="AF5" s="751"/>
      <c r="AG5" s="751"/>
      <c r="AH5" s="751"/>
      <c r="AI5" s="751"/>
      <c r="AJ5" s="751"/>
      <c r="AK5" s="751"/>
      <c r="AL5" s="751"/>
      <c r="AM5" s="751"/>
      <c r="AN5" s="751"/>
      <c r="AO5" s="751"/>
      <c r="AP5" s="751"/>
      <c r="AQ5" s="751"/>
      <c r="AR5" s="751"/>
      <c r="AS5" s="751"/>
      <c r="AT5" s="751"/>
      <c r="AU5" s="751"/>
      <c r="AV5" s="751"/>
      <c r="AW5" s="751"/>
      <c r="AX5" s="751"/>
      <c r="AY5" s="751"/>
      <c r="AZ5" s="751"/>
      <c r="BA5" s="751"/>
      <c r="BB5" s="751"/>
      <c r="BC5" s="751"/>
      <c r="BD5" s="751"/>
      <c r="BE5" s="751"/>
      <c r="BF5" s="751"/>
      <c r="BG5" s="752"/>
      <c r="BH5" s="752"/>
      <c r="BI5" s="752"/>
      <c r="BJ5" s="752"/>
      <c r="BK5" s="752"/>
      <c r="BL5" s="752"/>
    </row>
    <row r="6" spans="1:64" ht="21.6" customHeight="1">
      <c r="A6" s="751" t="s">
        <v>1069</v>
      </c>
      <c r="B6" s="751"/>
      <c r="C6" s="751"/>
      <c r="D6" s="751"/>
      <c r="E6" s="751"/>
      <c r="F6" s="751"/>
      <c r="G6" s="751"/>
      <c r="H6" s="751"/>
      <c r="I6" s="751"/>
      <c r="J6" s="751"/>
      <c r="K6" s="751"/>
      <c r="L6" s="751"/>
      <c r="M6" s="751"/>
      <c r="N6" s="751"/>
      <c r="O6" s="751"/>
      <c r="P6" s="751"/>
      <c r="Q6" s="751"/>
      <c r="R6" s="751"/>
      <c r="S6" s="751"/>
      <c r="T6" s="751"/>
      <c r="U6" s="751"/>
      <c r="V6" s="751"/>
      <c r="W6" s="751"/>
      <c r="X6" s="751"/>
      <c r="Y6" s="751"/>
      <c r="Z6" s="751"/>
      <c r="AA6" s="751"/>
      <c r="AB6" s="751"/>
      <c r="AC6" s="751"/>
      <c r="AD6" s="751"/>
      <c r="AE6" s="751"/>
      <c r="AF6" s="751"/>
      <c r="AG6" s="751"/>
      <c r="AH6" s="751"/>
      <c r="AI6" s="751"/>
      <c r="AJ6" s="751"/>
      <c r="AK6" s="751"/>
      <c r="AL6" s="751"/>
      <c r="AM6" s="751"/>
      <c r="AN6" s="751"/>
      <c r="AO6" s="751"/>
      <c r="AP6" s="751"/>
      <c r="AQ6" s="751"/>
      <c r="AR6" s="751"/>
      <c r="AS6" s="751"/>
      <c r="AT6" s="751"/>
      <c r="AU6" s="751"/>
      <c r="AV6" s="751"/>
      <c r="AW6" s="751"/>
      <c r="AX6" s="751"/>
      <c r="AY6" s="751"/>
      <c r="AZ6" s="751"/>
      <c r="BA6" s="751"/>
      <c r="BB6" s="751"/>
      <c r="BC6" s="751"/>
      <c r="BD6" s="751"/>
      <c r="BE6" s="751"/>
      <c r="BF6" s="751"/>
      <c r="BG6" s="752"/>
      <c r="BH6" s="752"/>
      <c r="BI6" s="752"/>
      <c r="BJ6" s="752"/>
      <c r="BK6" s="752"/>
      <c r="BL6" s="752"/>
    </row>
    <row r="7" spans="1:64" ht="16.899999999999999" customHeight="1">
      <c r="E7" s="42"/>
      <c r="F7" s="42"/>
      <c r="G7" s="42"/>
      <c r="H7" s="42"/>
      <c r="I7" s="42"/>
      <c r="J7" s="42"/>
      <c r="L7" s="42"/>
      <c r="M7" s="42"/>
      <c r="N7" s="42"/>
      <c r="O7" s="42"/>
      <c r="P7" s="42"/>
      <c r="Q7" s="42"/>
      <c r="S7" s="42"/>
      <c r="T7" s="42"/>
      <c r="U7" s="42"/>
      <c r="V7" s="42"/>
      <c r="W7" s="42"/>
      <c r="X7" s="42"/>
      <c r="Z7" s="42"/>
      <c r="AA7" s="42"/>
      <c r="AB7" s="42"/>
      <c r="AC7" s="42"/>
      <c r="AD7" s="42"/>
      <c r="AE7" s="42"/>
      <c r="AG7" s="42"/>
      <c r="AH7" s="42"/>
      <c r="AI7" s="42"/>
      <c r="AJ7" s="42"/>
      <c r="AK7" s="42"/>
      <c r="AL7" s="42"/>
      <c r="AN7" s="42"/>
      <c r="AO7" s="42"/>
      <c r="AP7" s="42"/>
      <c r="AQ7" s="42"/>
      <c r="AR7" s="42"/>
      <c r="AS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 t="s">
        <v>871</v>
      </c>
      <c r="BG7" s="42"/>
      <c r="BH7" s="42"/>
      <c r="BI7" s="42"/>
      <c r="BJ7" s="42"/>
      <c r="BK7" s="42"/>
      <c r="BL7" s="42"/>
    </row>
    <row r="8" spans="1:64" ht="35.25" customHeight="1">
      <c r="A8" s="753" t="s">
        <v>409</v>
      </c>
      <c r="B8" s="742" t="s">
        <v>40</v>
      </c>
      <c r="C8" s="742" t="s">
        <v>410</v>
      </c>
      <c r="D8" s="749" t="s">
        <v>411</v>
      </c>
      <c r="E8" s="750"/>
      <c r="F8" s="750"/>
      <c r="G8" s="750"/>
      <c r="H8" s="750"/>
      <c r="I8" s="750"/>
      <c r="J8" s="750"/>
      <c r="K8" s="750"/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  <c r="W8" s="750"/>
      <c r="X8" s="750"/>
      <c r="Y8" s="750"/>
      <c r="Z8" s="750"/>
      <c r="AA8" s="750"/>
      <c r="AB8" s="750"/>
      <c r="AC8" s="750"/>
      <c r="AD8" s="750"/>
      <c r="AE8" s="750"/>
      <c r="AF8" s="750"/>
      <c r="AG8" s="750"/>
      <c r="AH8" s="750"/>
      <c r="AI8" s="750"/>
      <c r="AJ8" s="750"/>
      <c r="AK8" s="750"/>
      <c r="AL8" s="750"/>
      <c r="AM8" s="750"/>
      <c r="AN8" s="750"/>
      <c r="AO8" s="750"/>
      <c r="AP8" s="750"/>
      <c r="AQ8" s="750"/>
      <c r="AR8" s="750"/>
      <c r="AS8" s="750"/>
      <c r="AT8" s="750"/>
      <c r="AU8" s="750"/>
      <c r="AV8" s="750"/>
      <c r="AW8" s="750"/>
      <c r="AX8" s="750"/>
      <c r="AY8" s="750"/>
      <c r="AZ8" s="750"/>
      <c r="BA8" s="750"/>
      <c r="BB8" s="750"/>
      <c r="BC8" s="750"/>
      <c r="BD8" s="750"/>
      <c r="BE8" s="750"/>
      <c r="BF8" s="756"/>
      <c r="BG8" s="749" t="s">
        <v>954</v>
      </c>
      <c r="BH8" s="750"/>
      <c r="BI8" s="750"/>
      <c r="BJ8" s="750"/>
      <c r="BK8" s="750"/>
      <c r="BL8" s="750"/>
    </row>
    <row r="9" spans="1:64" ht="60" customHeight="1">
      <c r="A9" s="754"/>
      <c r="B9" s="742"/>
      <c r="C9" s="742"/>
      <c r="D9" s="742" t="s">
        <v>412</v>
      </c>
      <c r="E9" s="45" t="s">
        <v>413</v>
      </c>
      <c r="F9" s="551" t="s">
        <v>414</v>
      </c>
      <c r="G9" s="551"/>
      <c r="H9" s="551"/>
      <c r="I9" s="551"/>
      <c r="J9" s="551"/>
      <c r="K9" s="742" t="s">
        <v>412</v>
      </c>
      <c r="L9" s="45" t="s">
        <v>413</v>
      </c>
      <c r="M9" s="551" t="s">
        <v>414</v>
      </c>
      <c r="N9" s="551"/>
      <c r="O9" s="551"/>
      <c r="P9" s="551"/>
      <c r="Q9" s="551"/>
      <c r="R9" s="742" t="s">
        <v>412</v>
      </c>
      <c r="S9" s="45" t="s">
        <v>413</v>
      </c>
      <c r="T9" s="551" t="s">
        <v>414</v>
      </c>
      <c r="U9" s="551"/>
      <c r="V9" s="551"/>
      <c r="W9" s="551"/>
      <c r="X9" s="551"/>
      <c r="Y9" s="742" t="s">
        <v>412</v>
      </c>
      <c r="Z9" s="45" t="s">
        <v>413</v>
      </c>
      <c r="AA9" s="551" t="s">
        <v>414</v>
      </c>
      <c r="AB9" s="551"/>
      <c r="AC9" s="551"/>
      <c r="AD9" s="551"/>
      <c r="AE9" s="551"/>
      <c r="AF9" s="742" t="s">
        <v>412</v>
      </c>
      <c r="AG9" s="45" t="s">
        <v>413</v>
      </c>
      <c r="AH9" s="551" t="s">
        <v>414</v>
      </c>
      <c r="AI9" s="551"/>
      <c r="AJ9" s="551"/>
      <c r="AK9" s="551"/>
      <c r="AL9" s="551"/>
      <c r="AM9" s="742" t="s">
        <v>412</v>
      </c>
      <c r="AN9" s="45" t="s">
        <v>413</v>
      </c>
      <c r="AO9" s="551" t="s">
        <v>414</v>
      </c>
      <c r="AP9" s="551"/>
      <c r="AQ9" s="551"/>
      <c r="AR9" s="551"/>
      <c r="AS9" s="551"/>
      <c r="AT9" s="742" t="s">
        <v>412</v>
      </c>
      <c r="AU9" s="45" t="s">
        <v>413</v>
      </c>
      <c r="AV9" s="551" t="s">
        <v>414</v>
      </c>
      <c r="AW9" s="551"/>
      <c r="AX9" s="551"/>
      <c r="AY9" s="551"/>
      <c r="AZ9" s="551"/>
      <c r="BA9" s="45" t="s">
        <v>413</v>
      </c>
      <c r="BB9" s="551" t="s">
        <v>414</v>
      </c>
      <c r="BC9" s="551"/>
      <c r="BD9" s="551"/>
      <c r="BE9" s="551"/>
      <c r="BF9" s="551"/>
      <c r="BG9" s="45" t="s">
        <v>413</v>
      </c>
      <c r="BH9" s="551" t="s">
        <v>414</v>
      </c>
      <c r="BI9" s="551"/>
      <c r="BJ9" s="551"/>
      <c r="BK9" s="551"/>
      <c r="BL9" s="551"/>
    </row>
    <row r="10" spans="1:64" ht="99" customHeight="1">
      <c r="A10" s="755"/>
      <c r="B10" s="742"/>
      <c r="C10" s="742"/>
      <c r="D10" s="742"/>
      <c r="E10" s="45" t="s">
        <v>415</v>
      </c>
      <c r="F10" s="45" t="s">
        <v>415</v>
      </c>
      <c r="G10" s="44" t="s">
        <v>416</v>
      </c>
      <c r="H10" s="44" t="s">
        <v>417</v>
      </c>
      <c r="I10" s="45" t="s">
        <v>418</v>
      </c>
      <c r="J10" s="45" t="s">
        <v>419</v>
      </c>
      <c r="K10" s="742"/>
      <c r="L10" s="45" t="s">
        <v>415</v>
      </c>
      <c r="M10" s="45" t="s">
        <v>415</v>
      </c>
      <c r="N10" s="44" t="s">
        <v>416</v>
      </c>
      <c r="O10" s="44" t="s">
        <v>417</v>
      </c>
      <c r="P10" s="45" t="s">
        <v>418</v>
      </c>
      <c r="Q10" s="45" t="s">
        <v>419</v>
      </c>
      <c r="R10" s="742"/>
      <c r="S10" s="45" t="s">
        <v>415</v>
      </c>
      <c r="T10" s="45" t="s">
        <v>415</v>
      </c>
      <c r="U10" s="44" t="s">
        <v>416</v>
      </c>
      <c r="V10" s="44" t="s">
        <v>417</v>
      </c>
      <c r="W10" s="45" t="s">
        <v>418</v>
      </c>
      <c r="X10" s="45" t="s">
        <v>419</v>
      </c>
      <c r="Y10" s="742"/>
      <c r="Z10" s="45" t="s">
        <v>415</v>
      </c>
      <c r="AA10" s="45" t="s">
        <v>415</v>
      </c>
      <c r="AB10" s="44" t="s">
        <v>416</v>
      </c>
      <c r="AC10" s="44" t="s">
        <v>417</v>
      </c>
      <c r="AD10" s="45" t="s">
        <v>418</v>
      </c>
      <c r="AE10" s="45" t="s">
        <v>419</v>
      </c>
      <c r="AF10" s="742"/>
      <c r="AG10" s="45" t="s">
        <v>415</v>
      </c>
      <c r="AH10" s="45" t="s">
        <v>415</v>
      </c>
      <c r="AI10" s="44" t="s">
        <v>416</v>
      </c>
      <c r="AJ10" s="44" t="s">
        <v>417</v>
      </c>
      <c r="AK10" s="45" t="s">
        <v>418</v>
      </c>
      <c r="AL10" s="45" t="s">
        <v>419</v>
      </c>
      <c r="AM10" s="742"/>
      <c r="AN10" s="45" t="s">
        <v>415</v>
      </c>
      <c r="AO10" s="45" t="s">
        <v>415</v>
      </c>
      <c r="AP10" s="44" t="s">
        <v>416</v>
      </c>
      <c r="AQ10" s="44" t="s">
        <v>417</v>
      </c>
      <c r="AR10" s="45" t="s">
        <v>418</v>
      </c>
      <c r="AS10" s="45" t="s">
        <v>419</v>
      </c>
      <c r="AT10" s="742"/>
      <c r="AU10" s="45" t="s">
        <v>415</v>
      </c>
      <c r="AV10" s="45" t="s">
        <v>415</v>
      </c>
      <c r="AW10" s="44" t="s">
        <v>416</v>
      </c>
      <c r="AX10" s="44" t="s">
        <v>417</v>
      </c>
      <c r="AY10" s="45" t="s">
        <v>418</v>
      </c>
      <c r="AZ10" s="45" t="s">
        <v>419</v>
      </c>
      <c r="BA10" s="45" t="s">
        <v>415</v>
      </c>
      <c r="BB10" s="45" t="s">
        <v>415</v>
      </c>
      <c r="BC10" s="44" t="s">
        <v>416</v>
      </c>
      <c r="BD10" s="44" t="s">
        <v>417</v>
      </c>
      <c r="BE10" s="45" t="s">
        <v>418</v>
      </c>
      <c r="BF10" s="45" t="s">
        <v>419</v>
      </c>
      <c r="BG10" s="45" t="s">
        <v>415</v>
      </c>
      <c r="BH10" s="45" t="s">
        <v>415</v>
      </c>
      <c r="BI10" s="44" t="s">
        <v>416</v>
      </c>
      <c r="BJ10" s="44" t="s">
        <v>417</v>
      </c>
      <c r="BK10" s="45" t="s">
        <v>418</v>
      </c>
      <c r="BL10" s="45" t="s">
        <v>419</v>
      </c>
    </row>
    <row r="11" spans="1:64" ht="18" customHeight="1">
      <c r="A11" s="229">
        <v>1</v>
      </c>
      <c r="B11" s="45">
        <v>2</v>
      </c>
      <c r="C11" s="44">
        <v>3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>
        <v>4</v>
      </c>
      <c r="Z11" s="44">
        <v>5</v>
      </c>
      <c r="AA11" s="44">
        <v>6</v>
      </c>
      <c r="AB11" s="44">
        <v>7</v>
      </c>
      <c r="AC11" s="44">
        <v>8</v>
      </c>
      <c r="AD11" s="44">
        <v>9</v>
      </c>
      <c r="AE11" s="44">
        <v>10</v>
      </c>
      <c r="AF11" s="44"/>
      <c r="AG11" s="44">
        <v>4</v>
      </c>
      <c r="AH11" s="44">
        <v>5</v>
      </c>
      <c r="AI11" s="44">
        <v>6</v>
      </c>
      <c r="AJ11" s="44">
        <v>7</v>
      </c>
      <c r="AK11" s="44">
        <v>8</v>
      </c>
      <c r="AL11" s="44">
        <v>9</v>
      </c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>
        <v>11</v>
      </c>
      <c r="BH11" s="44">
        <v>12</v>
      </c>
      <c r="BI11" s="44">
        <v>13</v>
      </c>
      <c r="BJ11" s="44">
        <v>14</v>
      </c>
      <c r="BK11" s="44">
        <v>15</v>
      </c>
      <c r="BL11" s="44">
        <v>16</v>
      </c>
    </row>
    <row r="12" spans="1:64" ht="18" customHeight="1">
      <c r="A12" s="259"/>
      <c r="B12" s="260" t="s">
        <v>956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  <c r="AR12" s="261"/>
      <c r="AS12" s="261"/>
      <c r="AT12" s="261"/>
      <c r="AU12" s="261"/>
      <c r="AV12" s="261"/>
      <c r="AW12" s="261"/>
      <c r="AX12" s="261"/>
      <c r="AY12" s="261"/>
      <c r="AZ12" s="261"/>
      <c r="BA12" s="261"/>
      <c r="BB12" s="261"/>
      <c r="BC12" s="261"/>
      <c r="BD12" s="261"/>
      <c r="BE12" s="261"/>
      <c r="BF12" s="261"/>
      <c r="BG12" s="261"/>
      <c r="BH12" s="261"/>
      <c r="BI12" s="261"/>
      <c r="BJ12" s="261"/>
      <c r="BK12" s="261"/>
      <c r="BL12" s="261"/>
    </row>
    <row r="13" spans="1:64" s="34" customFormat="1" ht="19.5" customHeight="1">
      <c r="A13" s="746" t="s">
        <v>23</v>
      </c>
      <c r="B13" s="747"/>
      <c r="C13" s="747"/>
      <c r="D13" s="747"/>
      <c r="E13" s="747"/>
      <c r="F13" s="747"/>
      <c r="G13" s="747"/>
      <c r="H13" s="747"/>
      <c r="I13" s="747"/>
      <c r="J13" s="747"/>
      <c r="K13" s="747"/>
      <c r="L13" s="747"/>
      <c r="M13" s="747"/>
      <c r="N13" s="747"/>
      <c r="O13" s="747"/>
      <c r="P13" s="747"/>
      <c r="Q13" s="747"/>
      <c r="R13" s="747"/>
      <c r="S13" s="747"/>
      <c r="T13" s="747"/>
      <c r="U13" s="747"/>
      <c r="V13" s="747"/>
      <c r="W13" s="747"/>
      <c r="X13" s="747"/>
      <c r="Y13" s="747"/>
      <c r="Z13" s="747"/>
      <c r="AA13" s="747"/>
      <c r="AB13" s="747"/>
      <c r="AC13" s="747"/>
      <c r="AD13" s="747"/>
      <c r="AE13" s="747"/>
      <c r="AF13" s="747"/>
      <c r="AG13" s="747"/>
      <c r="AH13" s="747"/>
      <c r="AI13" s="747"/>
      <c r="AJ13" s="747"/>
      <c r="AK13" s="747"/>
      <c r="AL13" s="747"/>
      <c r="AM13" s="747"/>
      <c r="AN13" s="747"/>
      <c r="AO13" s="747"/>
      <c r="AP13" s="747"/>
      <c r="AQ13" s="747"/>
      <c r="AR13" s="747"/>
      <c r="AS13" s="747"/>
      <c r="AT13" s="747"/>
      <c r="AU13" s="747"/>
      <c r="AV13" s="747"/>
      <c r="AW13" s="747"/>
      <c r="AX13" s="747"/>
      <c r="AY13" s="747"/>
      <c r="AZ13" s="747"/>
      <c r="BA13" s="747"/>
      <c r="BB13" s="747"/>
      <c r="BC13" s="747"/>
      <c r="BD13" s="747"/>
      <c r="BE13" s="747"/>
      <c r="BF13" s="747"/>
      <c r="BG13" s="748"/>
      <c r="BH13" s="748"/>
      <c r="BI13" s="748"/>
      <c r="BJ13" s="748"/>
      <c r="BK13" s="748"/>
      <c r="BL13" s="748"/>
    </row>
    <row r="14" spans="1:64" s="29" customFormat="1" ht="16.5" customHeight="1">
      <c r="A14" s="744" t="s">
        <v>24</v>
      </c>
      <c r="B14" s="745"/>
      <c r="C14" s="745"/>
      <c r="D14" s="745"/>
      <c r="E14" s="745"/>
      <c r="F14" s="745"/>
      <c r="G14" s="745"/>
      <c r="H14" s="745"/>
      <c r="I14" s="745"/>
      <c r="J14" s="745"/>
      <c r="K14" s="745"/>
      <c r="L14" s="745"/>
      <c r="M14" s="745"/>
      <c r="N14" s="745"/>
      <c r="O14" s="745"/>
      <c r="P14" s="745"/>
      <c r="Q14" s="745"/>
      <c r="R14" s="745"/>
      <c r="S14" s="745"/>
      <c r="T14" s="745"/>
      <c r="U14" s="745"/>
      <c r="V14" s="745"/>
      <c r="W14" s="745"/>
      <c r="X14" s="745"/>
      <c r="Y14" s="745"/>
      <c r="Z14" s="745"/>
      <c r="AA14" s="745"/>
      <c r="AB14" s="745"/>
      <c r="AC14" s="745"/>
      <c r="AD14" s="745"/>
      <c r="AE14" s="745"/>
      <c r="AF14" s="745"/>
      <c r="AG14" s="745"/>
      <c r="AH14" s="745"/>
      <c r="AI14" s="745"/>
      <c r="AJ14" s="745"/>
      <c r="AK14" s="745"/>
      <c r="AL14" s="745"/>
      <c r="AM14" s="745"/>
      <c r="AN14" s="745"/>
      <c r="AO14" s="745"/>
      <c r="AP14" s="745"/>
      <c r="AQ14" s="745"/>
      <c r="AR14" s="745"/>
      <c r="AS14" s="745"/>
      <c r="AT14" s="745"/>
      <c r="AU14" s="745"/>
      <c r="AV14" s="745"/>
      <c r="AW14" s="745"/>
      <c r="AX14" s="745"/>
      <c r="AY14" s="745"/>
      <c r="AZ14" s="745"/>
      <c r="BA14" s="745"/>
      <c r="BB14" s="745"/>
      <c r="BC14" s="745"/>
      <c r="BD14" s="745"/>
      <c r="BE14" s="745"/>
      <c r="BF14" s="745"/>
      <c r="BG14" s="675"/>
      <c r="BH14" s="675"/>
      <c r="BI14" s="675"/>
      <c r="BJ14" s="675"/>
      <c r="BK14" s="675"/>
      <c r="BL14" s="676"/>
    </row>
    <row r="15" spans="1:64" s="1" customFormat="1" ht="15.75" customHeight="1">
      <c r="A15" s="743" t="s">
        <v>150</v>
      </c>
      <c r="B15" s="743"/>
      <c r="C15" s="743"/>
      <c r="D15" s="743"/>
      <c r="E15" s="743"/>
      <c r="F15" s="743"/>
      <c r="G15" s="743"/>
      <c r="H15" s="743"/>
      <c r="I15" s="743"/>
      <c r="J15" s="743"/>
      <c r="K15" s="743"/>
      <c r="L15" s="743"/>
      <c r="M15" s="743"/>
      <c r="N15" s="743"/>
      <c r="O15" s="743"/>
      <c r="P15" s="743"/>
      <c r="Q15" s="743"/>
      <c r="R15" s="743"/>
      <c r="S15" s="743"/>
      <c r="T15" s="743"/>
      <c r="U15" s="743"/>
      <c r="V15" s="743"/>
      <c r="W15" s="743"/>
      <c r="X15" s="743"/>
      <c r="Y15" s="743"/>
      <c r="Z15" s="743"/>
      <c r="AA15" s="743"/>
      <c r="AB15" s="743"/>
      <c r="AC15" s="743"/>
      <c r="AD15" s="743"/>
      <c r="AE15" s="743"/>
      <c r="AF15" s="743"/>
      <c r="AG15" s="743"/>
      <c r="AH15" s="743"/>
      <c r="AI15" s="743"/>
      <c r="AJ15" s="743"/>
      <c r="AK15" s="743"/>
      <c r="AL15" s="743"/>
      <c r="AM15" s="743"/>
      <c r="AN15" s="743"/>
      <c r="AO15" s="743"/>
      <c r="AP15" s="743"/>
      <c r="AQ15" s="743"/>
      <c r="AR15" s="743"/>
      <c r="AS15" s="743"/>
      <c r="AT15" s="743"/>
      <c r="AU15" s="743"/>
      <c r="AV15" s="743"/>
      <c r="AW15" s="743"/>
      <c r="AX15" s="743"/>
      <c r="AY15" s="743"/>
      <c r="AZ15" s="743"/>
      <c r="BA15" s="743"/>
      <c r="BB15" s="743"/>
      <c r="BC15" s="743"/>
      <c r="BD15" s="743"/>
      <c r="BE15" s="743"/>
      <c r="BF15" s="743"/>
    </row>
    <row r="16" spans="1:64" s="1" customFormat="1" ht="48" customHeight="1">
      <c r="A16" s="248" t="s">
        <v>469</v>
      </c>
      <c r="B16" s="22" t="s">
        <v>443</v>
      </c>
      <c r="C16" s="5">
        <v>6.8157399999999999</v>
      </c>
      <c r="D16" s="46" t="s">
        <v>431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46" t="s">
        <v>431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46" t="s">
        <v>431</v>
      </c>
      <c r="S16" s="5">
        <v>7.1999999999999998E-3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46" t="s">
        <v>431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46" t="s">
        <v>431</v>
      </c>
      <c r="AG16" s="5">
        <v>0</v>
      </c>
      <c r="AH16" s="5">
        <v>6.8085399999999998</v>
      </c>
      <c r="AI16" s="5">
        <v>0</v>
      </c>
      <c r="AJ16" s="5">
        <v>0</v>
      </c>
      <c r="AK16" s="5">
        <v>0</v>
      </c>
      <c r="AL16" s="5">
        <v>0</v>
      </c>
      <c r="AM16" s="46" t="s">
        <v>431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46" t="s">
        <v>431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f>E16+L16+S16+Z16+AG16+AN16+AU16</f>
        <v>7.1999999999999998E-3</v>
      </c>
      <c r="BB16" s="5">
        <f>F16+M16+T16+AA16+AH16+AO16+AV16</f>
        <v>6.8085399999999998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</row>
    <row r="17" spans="1:64" s="1" customFormat="1" ht="50.25" customHeight="1">
      <c r="A17" s="248" t="s">
        <v>152</v>
      </c>
      <c r="B17" s="22" t="s">
        <v>444</v>
      </c>
      <c r="C17" s="5">
        <v>2.5399099999999999</v>
      </c>
      <c r="D17" s="46" t="s">
        <v>431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46" t="s">
        <v>431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46" t="s">
        <v>431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46" t="s">
        <v>431</v>
      </c>
      <c r="Z17" s="5">
        <v>1.0231399999999999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46" t="s">
        <v>431</v>
      </c>
      <c r="AG17" s="5">
        <v>0</v>
      </c>
      <c r="AH17" s="5">
        <v>1.51677</v>
      </c>
      <c r="AI17" s="5">
        <v>0</v>
      </c>
      <c r="AJ17" s="5">
        <v>0</v>
      </c>
      <c r="AK17" s="5">
        <v>0</v>
      </c>
      <c r="AL17" s="5">
        <v>0</v>
      </c>
      <c r="AM17" s="46" t="s">
        <v>431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46" t="s">
        <v>431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f t="shared" ref="BA17:BA77" si="0">E17+L17+S17+Z17+AG17+AN17+AU17</f>
        <v>1.0231399999999999</v>
      </c>
      <c r="BB17" s="5">
        <f t="shared" ref="BB17:BB77" si="1">F17+M17+T17+AA17+AH17+AO17+AV17</f>
        <v>1.51677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</row>
    <row r="18" spans="1:64" s="1" customFormat="1" ht="35.1" customHeight="1">
      <c r="A18" s="547" t="s">
        <v>153</v>
      </c>
      <c r="B18" s="547"/>
      <c r="C18" s="547"/>
      <c r="D18" s="547" t="s">
        <v>431</v>
      </c>
      <c r="E18" s="547"/>
      <c r="F18" s="547"/>
      <c r="G18" s="547"/>
      <c r="H18" s="547"/>
      <c r="I18" s="547"/>
      <c r="J18" s="547"/>
      <c r="K18" s="547"/>
      <c r="L18" s="547"/>
      <c r="M18" s="547"/>
      <c r="N18" s="547"/>
      <c r="O18" s="547"/>
      <c r="P18" s="547"/>
      <c r="Q18" s="547"/>
      <c r="R18" s="547"/>
      <c r="S18" s="547"/>
      <c r="T18" s="547"/>
      <c r="U18" s="547"/>
      <c r="V18" s="547"/>
      <c r="W18" s="547"/>
      <c r="X18" s="547"/>
      <c r="Y18" s="547"/>
      <c r="Z18" s="547"/>
      <c r="AA18" s="547"/>
      <c r="AB18" s="547"/>
      <c r="AC18" s="547"/>
      <c r="AD18" s="547"/>
      <c r="AE18" s="547"/>
      <c r="AF18" s="547"/>
      <c r="AG18" s="547"/>
      <c r="AH18" s="547"/>
      <c r="AI18" s="547"/>
      <c r="AJ18" s="547"/>
      <c r="AK18" s="547"/>
      <c r="AL18" s="547"/>
      <c r="AM18" s="547"/>
      <c r="AN18" s="547"/>
      <c r="AO18" s="547"/>
      <c r="AP18" s="547"/>
      <c r="AQ18" s="547"/>
      <c r="AR18" s="547"/>
      <c r="AS18" s="547"/>
      <c r="AT18" s="547"/>
      <c r="AU18" s="547"/>
      <c r="AV18" s="547"/>
      <c r="AW18" s="547"/>
      <c r="AX18" s="547"/>
      <c r="AY18" s="547"/>
      <c r="AZ18" s="547"/>
      <c r="BA18" s="547"/>
      <c r="BB18" s="547"/>
      <c r="BC18" s="547"/>
      <c r="BD18" s="547"/>
      <c r="BE18" s="547"/>
      <c r="BF18" s="547"/>
      <c r="BG18" s="15"/>
      <c r="BH18" s="15"/>
    </row>
    <row r="19" spans="1:64" s="1" customFormat="1" ht="78.75" customHeight="1">
      <c r="A19" s="248" t="s">
        <v>470</v>
      </c>
      <c r="B19" s="22" t="s">
        <v>439</v>
      </c>
      <c r="C19" s="5">
        <v>17.071010000000001</v>
      </c>
      <c r="D19" s="46" t="s">
        <v>431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46" t="s">
        <v>431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46" t="s">
        <v>431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46" t="s">
        <v>431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46" t="s">
        <v>431</v>
      </c>
      <c r="AG19" s="5">
        <v>1.29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46" t="s">
        <v>431</v>
      </c>
      <c r="AN19" s="5">
        <v>0.59004000000000001</v>
      </c>
      <c r="AO19" s="5">
        <v>0.69996000000000003</v>
      </c>
      <c r="AP19" s="5">
        <v>0</v>
      </c>
      <c r="AQ19" s="5">
        <v>0</v>
      </c>
      <c r="AR19" s="5">
        <v>0</v>
      </c>
      <c r="AS19" s="5">
        <v>0</v>
      </c>
      <c r="AT19" s="46" t="s">
        <v>431</v>
      </c>
      <c r="AU19" s="5">
        <v>0</v>
      </c>
      <c r="AV19" s="5">
        <v>1.29</v>
      </c>
      <c r="AW19" s="5">
        <v>0</v>
      </c>
      <c r="AX19" s="5">
        <v>0</v>
      </c>
      <c r="AY19" s="5">
        <v>0</v>
      </c>
      <c r="AZ19" s="5">
        <v>0</v>
      </c>
      <c r="BA19" s="5">
        <f t="shared" si="0"/>
        <v>1.8800400000000002</v>
      </c>
      <c r="BB19" s="5">
        <f t="shared" si="1"/>
        <v>1.98996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</row>
    <row r="20" spans="1:64" s="1" customFormat="1" ht="118.5" customHeight="1">
      <c r="A20" s="248" t="s">
        <v>471</v>
      </c>
      <c r="B20" s="22" t="s">
        <v>440</v>
      </c>
      <c r="C20" s="5">
        <v>22.295649999999998</v>
      </c>
      <c r="D20" s="46" t="s">
        <v>431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46" t="s">
        <v>431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46" t="s">
        <v>431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46" t="s">
        <v>431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46" t="s">
        <v>431</v>
      </c>
      <c r="AG20" s="5">
        <v>1.29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46" t="s">
        <v>431</v>
      </c>
      <c r="AN20" s="5">
        <v>0.60809999999999997</v>
      </c>
      <c r="AO20" s="5">
        <v>0.68189999999999995</v>
      </c>
      <c r="AP20" s="5">
        <v>0</v>
      </c>
      <c r="AQ20" s="5">
        <v>0</v>
      </c>
      <c r="AR20" s="5">
        <v>0</v>
      </c>
      <c r="AS20" s="5">
        <v>0</v>
      </c>
      <c r="AT20" s="46" t="s">
        <v>431</v>
      </c>
      <c r="AU20" s="5">
        <v>0</v>
      </c>
      <c r="AV20" s="5">
        <v>1.29</v>
      </c>
      <c r="AW20" s="5">
        <v>0</v>
      </c>
      <c r="AX20" s="5">
        <v>0</v>
      </c>
      <c r="AY20" s="5">
        <v>0</v>
      </c>
      <c r="AZ20" s="5">
        <v>0</v>
      </c>
      <c r="BA20" s="5">
        <f t="shared" si="0"/>
        <v>1.8980999999999999</v>
      </c>
      <c r="BB20" s="5">
        <f t="shared" si="1"/>
        <v>1.9719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</row>
    <row r="21" spans="1:64" s="1" customFormat="1" ht="23.25" customHeight="1">
      <c r="A21" s="547" t="s">
        <v>154</v>
      </c>
      <c r="B21" s="547"/>
      <c r="C21" s="547"/>
      <c r="D21" s="547" t="s">
        <v>431</v>
      </c>
      <c r="E21" s="547"/>
      <c r="F21" s="547"/>
      <c r="G21" s="547"/>
      <c r="H21" s="547"/>
      <c r="I21" s="547"/>
      <c r="J21" s="547"/>
      <c r="K21" s="547"/>
      <c r="L21" s="547"/>
      <c r="M21" s="547"/>
      <c r="N21" s="547"/>
      <c r="O21" s="547"/>
      <c r="P21" s="547"/>
      <c r="Q21" s="547"/>
      <c r="R21" s="547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7"/>
      <c r="AV21" s="547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15"/>
      <c r="BH21" s="15"/>
    </row>
    <row r="22" spans="1:64" s="1" customFormat="1" ht="52.5" customHeight="1">
      <c r="A22" s="249" t="s">
        <v>207</v>
      </c>
      <c r="B22" s="22" t="s">
        <v>445</v>
      </c>
      <c r="C22" s="5">
        <v>3.4368099999999999</v>
      </c>
      <c r="D22" s="46" t="s">
        <v>431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46" t="s">
        <v>431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46" t="s">
        <v>431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46" t="s">
        <v>431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46" t="s">
        <v>431</v>
      </c>
      <c r="AG22" s="5">
        <v>1.1456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46" t="s">
        <v>431</v>
      </c>
      <c r="AN22" s="5">
        <v>1.1456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46" t="s">
        <v>431</v>
      </c>
      <c r="AU22" s="5">
        <v>1.1456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f t="shared" si="0"/>
        <v>3.4367999999999999</v>
      </c>
      <c r="BB22" s="5">
        <f t="shared" si="1"/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</row>
    <row r="23" spans="1:64" s="1" customFormat="1" ht="25.5" customHeight="1">
      <c r="A23" s="547" t="s">
        <v>155</v>
      </c>
      <c r="B23" s="547"/>
      <c r="C23" s="547"/>
      <c r="D23" s="547" t="s">
        <v>431</v>
      </c>
      <c r="E23" s="547"/>
      <c r="F23" s="547"/>
      <c r="G23" s="547"/>
      <c r="H23" s="547"/>
      <c r="I23" s="547"/>
      <c r="J23" s="547"/>
      <c r="K23" s="547"/>
      <c r="L23" s="547"/>
      <c r="M23" s="547"/>
      <c r="N23" s="547"/>
      <c r="O23" s="547"/>
      <c r="P23" s="547"/>
      <c r="Q23" s="547"/>
      <c r="R23" s="547"/>
      <c r="S23" s="547"/>
      <c r="T23" s="547"/>
      <c r="U23" s="547"/>
      <c r="V23" s="547"/>
      <c r="W23" s="547"/>
      <c r="X23" s="547"/>
      <c r="Y23" s="547"/>
      <c r="Z23" s="547"/>
      <c r="AA23" s="547"/>
      <c r="AB23" s="547"/>
      <c r="AC23" s="547"/>
      <c r="AD23" s="547"/>
      <c r="AE23" s="547"/>
      <c r="AF23" s="547"/>
      <c r="AG23" s="547"/>
      <c r="AH23" s="547"/>
      <c r="AI23" s="547"/>
      <c r="AJ23" s="547"/>
      <c r="AK23" s="547"/>
      <c r="AL23" s="547"/>
      <c r="AM23" s="547"/>
      <c r="AN23" s="547"/>
      <c r="AO23" s="547"/>
      <c r="AP23" s="547"/>
      <c r="AQ23" s="547"/>
      <c r="AR23" s="547"/>
      <c r="AS23" s="547"/>
      <c r="AT23" s="547"/>
      <c r="AU23" s="547"/>
      <c r="AV23" s="547"/>
      <c r="AW23" s="547"/>
      <c r="AX23" s="547"/>
      <c r="AY23" s="547"/>
      <c r="AZ23" s="547"/>
      <c r="BA23" s="547"/>
      <c r="BB23" s="547"/>
      <c r="BC23" s="547"/>
      <c r="BD23" s="547"/>
      <c r="BE23" s="547"/>
      <c r="BF23" s="547"/>
      <c r="BG23" s="15"/>
      <c r="BH23" s="15"/>
    </row>
    <row r="24" spans="1:64" s="1" customFormat="1" ht="53.25" customHeight="1">
      <c r="A24" s="249" t="s">
        <v>208</v>
      </c>
      <c r="B24" s="22" t="s">
        <v>446</v>
      </c>
      <c r="C24" s="5">
        <v>1.18391</v>
      </c>
      <c r="D24" s="46" t="s">
        <v>431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46" t="s">
        <v>431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46" t="s">
        <v>431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46" t="s">
        <v>431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46" t="s">
        <v>431</v>
      </c>
      <c r="AG24" s="5">
        <v>1.48E-3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46" t="s">
        <v>431</v>
      </c>
      <c r="AN24" s="5">
        <v>1.48E-3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46" t="s">
        <v>431</v>
      </c>
      <c r="AU24" s="5">
        <v>1.48E-3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f t="shared" si="0"/>
        <v>4.4399999999999995E-3</v>
      </c>
      <c r="BB24" s="5">
        <f t="shared" si="1"/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</row>
    <row r="25" spans="1:64" s="29" customFormat="1" ht="24.75" customHeight="1">
      <c r="A25" s="744" t="s">
        <v>27</v>
      </c>
      <c r="B25" s="745"/>
      <c r="C25" s="745"/>
      <c r="D25" s="745" t="s">
        <v>431</v>
      </c>
      <c r="E25" s="745"/>
      <c r="F25" s="745"/>
      <c r="G25" s="745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45"/>
      <c r="AH25" s="745"/>
      <c r="AI25" s="745"/>
      <c r="AJ25" s="745"/>
      <c r="AK25" s="745"/>
      <c r="AL25" s="745"/>
      <c r="AM25" s="745"/>
      <c r="AN25" s="745"/>
      <c r="AO25" s="745"/>
      <c r="AP25" s="745"/>
      <c r="AQ25" s="745"/>
      <c r="AR25" s="745"/>
      <c r="AS25" s="745"/>
      <c r="AT25" s="745"/>
      <c r="AU25" s="745"/>
      <c r="AV25" s="745"/>
      <c r="AW25" s="745"/>
      <c r="AX25" s="745"/>
      <c r="AY25" s="745"/>
      <c r="AZ25" s="745"/>
      <c r="BA25" s="745"/>
      <c r="BB25" s="745"/>
      <c r="BC25" s="745"/>
      <c r="BD25" s="745"/>
      <c r="BE25" s="745"/>
      <c r="BF25" s="745"/>
      <c r="BG25" s="675">
        <v>0</v>
      </c>
      <c r="BH25" s="675">
        <v>0</v>
      </c>
      <c r="BI25" s="675">
        <v>0</v>
      </c>
      <c r="BJ25" s="675">
        <v>0</v>
      </c>
      <c r="BK25" s="675">
        <v>0</v>
      </c>
      <c r="BL25" s="676">
        <v>0</v>
      </c>
    </row>
    <row r="26" spans="1:64" s="1" customFormat="1">
      <c r="A26" s="547" t="s">
        <v>156</v>
      </c>
      <c r="B26" s="547"/>
      <c r="C26" s="547"/>
      <c r="D26" s="547" t="s">
        <v>431</v>
      </c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7"/>
      <c r="Z26" s="547"/>
      <c r="AA26" s="547"/>
      <c r="AB26" s="547"/>
      <c r="AC26" s="547"/>
      <c r="AD26" s="547"/>
      <c r="AE26" s="547"/>
      <c r="AF26" s="547"/>
      <c r="AG26" s="547"/>
      <c r="AH26" s="547"/>
      <c r="AI26" s="547"/>
      <c r="AJ26" s="547"/>
      <c r="AK26" s="547"/>
      <c r="AL26" s="547"/>
      <c r="AM26" s="547"/>
      <c r="AN26" s="547"/>
      <c r="AO26" s="547"/>
      <c r="AP26" s="547"/>
      <c r="AQ26" s="547"/>
      <c r="AR26" s="547"/>
      <c r="AS26" s="547"/>
      <c r="AT26" s="547"/>
      <c r="AU26" s="547"/>
      <c r="AV26" s="547"/>
      <c r="AW26" s="547"/>
      <c r="AX26" s="547"/>
      <c r="AY26" s="547"/>
      <c r="AZ26" s="547"/>
      <c r="BA26" s="547"/>
      <c r="BB26" s="547"/>
      <c r="BC26" s="547"/>
      <c r="BD26" s="547"/>
      <c r="BE26" s="547"/>
      <c r="BF26" s="547"/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</row>
    <row r="27" spans="1:64" s="1" customFormat="1">
      <c r="A27" s="547" t="s">
        <v>65</v>
      </c>
      <c r="B27" s="547"/>
      <c r="C27" s="547"/>
      <c r="D27" s="547" t="s">
        <v>431</v>
      </c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7"/>
      <c r="Z27" s="547"/>
      <c r="AA27" s="547"/>
      <c r="AB27" s="547"/>
      <c r="AC27" s="547"/>
      <c r="AD27" s="547"/>
      <c r="AE27" s="547"/>
      <c r="AF27" s="547"/>
      <c r="AG27" s="547"/>
      <c r="AH27" s="547"/>
      <c r="AI27" s="547"/>
      <c r="AJ27" s="547"/>
      <c r="AK27" s="547"/>
      <c r="AL27" s="547"/>
      <c r="AM27" s="547"/>
      <c r="AN27" s="547"/>
      <c r="AO27" s="547"/>
      <c r="AP27" s="547"/>
      <c r="AQ27" s="547"/>
      <c r="AR27" s="547"/>
      <c r="AS27" s="547"/>
      <c r="AT27" s="547"/>
      <c r="AU27" s="547"/>
      <c r="AV27" s="547"/>
      <c r="AW27" s="547"/>
      <c r="AX27" s="547"/>
      <c r="AY27" s="547"/>
      <c r="AZ27" s="547"/>
      <c r="BA27" s="547"/>
      <c r="BB27" s="547"/>
      <c r="BC27" s="547"/>
      <c r="BD27" s="547"/>
      <c r="BE27" s="547"/>
      <c r="BF27" s="547"/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</row>
    <row r="28" spans="1:64" s="1" customFormat="1">
      <c r="A28" s="547" t="s">
        <v>157</v>
      </c>
      <c r="B28" s="547"/>
      <c r="C28" s="547"/>
      <c r="D28" s="547" t="s">
        <v>431</v>
      </c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7"/>
      <c r="AF28" s="547"/>
      <c r="AG28" s="547"/>
      <c r="AH28" s="547"/>
      <c r="AI28" s="547"/>
      <c r="AJ28" s="547"/>
      <c r="AK28" s="547"/>
      <c r="AL28" s="547"/>
      <c r="AM28" s="547"/>
      <c r="AN28" s="547"/>
      <c r="AO28" s="547"/>
      <c r="AP28" s="547"/>
      <c r="AQ28" s="547"/>
      <c r="AR28" s="547"/>
      <c r="AS28" s="547"/>
      <c r="AT28" s="547"/>
      <c r="AU28" s="547"/>
      <c r="AV28" s="547"/>
      <c r="AW28" s="547"/>
      <c r="AX28" s="547"/>
      <c r="AY28" s="547"/>
      <c r="AZ28" s="547"/>
      <c r="BA28" s="547"/>
      <c r="BB28" s="547"/>
      <c r="BC28" s="547"/>
      <c r="BD28" s="547"/>
      <c r="BE28" s="547"/>
      <c r="BF28" s="547"/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</row>
    <row r="29" spans="1:64" s="1" customFormat="1">
      <c r="A29" s="547" t="s">
        <v>65</v>
      </c>
      <c r="B29" s="547"/>
      <c r="C29" s="547"/>
      <c r="D29" s="547" t="s">
        <v>431</v>
      </c>
      <c r="E29" s="547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7"/>
      <c r="U29" s="547"/>
      <c r="V29" s="547"/>
      <c r="W29" s="547"/>
      <c r="X29" s="547"/>
      <c r="Y29" s="547"/>
      <c r="Z29" s="547"/>
      <c r="AA29" s="547"/>
      <c r="AB29" s="547"/>
      <c r="AC29" s="547"/>
      <c r="AD29" s="547"/>
      <c r="AE29" s="547"/>
      <c r="AF29" s="547"/>
      <c r="AG29" s="547"/>
      <c r="AH29" s="547"/>
      <c r="AI29" s="547"/>
      <c r="AJ29" s="547"/>
      <c r="AK29" s="547"/>
      <c r="AL29" s="547"/>
      <c r="AM29" s="547"/>
      <c r="AN29" s="547"/>
      <c r="AO29" s="547"/>
      <c r="AP29" s="547"/>
      <c r="AQ29" s="547"/>
      <c r="AR29" s="547"/>
      <c r="AS29" s="547"/>
      <c r="AT29" s="547"/>
      <c r="AU29" s="547"/>
      <c r="AV29" s="547"/>
      <c r="AW29" s="547"/>
      <c r="AX29" s="547"/>
      <c r="AY29" s="547"/>
      <c r="AZ29" s="547"/>
      <c r="BA29" s="547"/>
      <c r="BB29" s="547"/>
      <c r="BC29" s="547"/>
      <c r="BD29" s="547"/>
      <c r="BE29" s="547"/>
      <c r="BF29" s="547"/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</row>
    <row r="30" spans="1:64" s="1" customFormat="1">
      <c r="A30" s="547" t="s">
        <v>158</v>
      </c>
      <c r="B30" s="547"/>
      <c r="C30" s="547"/>
      <c r="D30" s="547" t="s">
        <v>431</v>
      </c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7"/>
      <c r="U30" s="547"/>
      <c r="V30" s="547"/>
      <c r="W30" s="547"/>
      <c r="X30" s="547"/>
      <c r="Y30" s="547"/>
      <c r="Z30" s="547"/>
      <c r="AA30" s="547"/>
      <c r="AB30" s="547"/>
      <c r="AC30" s="547"/>
      <c r="AD30" s="547"/>
      <c r="AE30" s="547"/>
      <c r="AF30" s="547"/>
      <c r="AG30" s="547"/>
      <c r="AH30" s="547"/>
      <c r="AI30" s="547"/>
      <c r="AJ30" s="547"/>
      <c r="AK30" s="547"/>
      <c r="AL30" s="547"/>
      <c r="AM30" s="547"/>
      <c r="AN30" s="547"/>
      <c r="AO30" s="547"/>
      <c r="AP30" s="547"/>
      <c r="AQ30" s="547"/>
      <c r="AR30" s="547"/>
      <c r="AS30" s="547"/>
      <c r="AT30" s="547"/>
      <c r="AU30" s="547"/>
      <c r="AV30" s="547"/>
      <c r="AW30" s="547"/>
      <c r="AX30" s="547"/>
      <c r="AY30" s="547"/>
      <c r="AZ30" s="547"/>
      <c r="BA30" s="547"/>
      <c r="BB30" s="547"/>
      <c r="BC30" s="547"/>
      <c r="BD30" s="547"/>
      <c r="BE30" s="547"/>
      <c r="BF30" s="547"/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</row>
    <row r="31" spans="1:64" s="1" customFormat="1" ht="86.25" customHeight="1">
      <c r="A31" s="248" t="s">
        <v>209</v>
      </c>
      <c r="B31" s="47" t="s">
        <v>442</v>
      </c>
      <c r="C31" s="5">
        <v>981.74878000000001</v>
      </c>
      <c r="D31" s="46" t="s">
        <v>431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46" t="s">
        <v>431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46" t="s">
        <v>431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46" t="s">
        <v>431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46" t="s">
        <v>431</v>
      </c>
      <c r="AG31" s="5">
        <v>0</v>
      </c>
      <c r="AH31" s="5">
        <v>396.73378000000002</v>
      </c>
      <c r="AI31" s="5">
        <v>0</v>
      </c>
      <c r="AJ31" s="5">
        <v>0</v>
      </c>
      <c r="AK31" s="5">
        <v>0</v>
      </c>
      <c r="AL31" s="5">
        <v>0</v>
      </c>
      <c r="AM31" s="46" t="s">
        <v>431</v>
      </c>
      <c r="AN31" s="5">
        <v>0</v>
      </c>
      <c r="AO31" s="5">
        <v>585.01499999999999</v>
      </c>
      <c r="AP31" s="5">
        <v>0</v>
      </c>
      <c r="AQ31" s="5">
        <v>0</v>
      </c>
      <c r="AR31" s="5">
        <v>0</v>
      </c>
      <c r="AS31" s="5">
        <v>0</v>
      </c>
      <c r="AT31" s="46" t="s">
        <v>431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f t="shared" si="0"/>
        <v>0</v>
      </c>
      <c r="BB31" s="5">
        <f t="shared" si="1"/>
        <v>981.74878000000001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</row>
    <row r="32" spans="1:64" s="1" customFormat="1" ht="79.5" customHeight="1">
      <c r="A32" s="248" t="s">
        <v>210</v>
      </c>
      <c r="B32" s="47" t="s">
        <v>441</v>
      </c>
      <c r="C32" s="5">
        <v>97.070650000000001</v>
      </c>
      <c r="D32" s="46" t="s">
        <v>431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46" t="s">
        <v>431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46" t="s">
        <v>431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46" t="s">
        <v>431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46" t="s">
        <v>431</v>
      </c>
      <c r="AG32" s="5">
        <v>23.657599999999999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46" t="s">
        <v>431</v>
      </c>
      <c r="AN32" s="5">
        <v>73.413049999999998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46" t="s">
        <v>431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f t="shared" si="0"/>
        <v>97.070650000000001</v>
      </c>
      <c r="BB32" s="5">
        <f t="shared" si="1"/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</row>
    <row r="33" spans="1:64" s="1" customFormat="1">
      <c r="A33" s="547" t="s">
        <v>159</v>
      </c>
      <c r="B33" s="547"/>
      <c r="C33" s="547"/>
      <c r="D33" s="547" t="s">
        <v>431</v>
      </c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  <c r="Q33" s="547"/>
      <c r="R33" s="547"/>
      <c r="S33" s="547"/>
      <c r="T33" s="547"/>
      <c r="U33" s="547"/>
      <c r="V33" s="547"/>
      <c r="W33" s="547"/>
      <c r="X33" s="547"/>
      <c r="Y33" s="547"/>
      <c r="Z33" s="547"/>
      <c r="AA33" s="547"/>
      <c r="AB33" s="547"/>
      <c r="AC33" s="547"/>
      <c r="AD33" s="547"/>
      <c r="AE33" s="547"/>
      <c r="AF33" s="547"/>
      <c r="AG33" s="547"/>
      <c r="AH33" s="547"/>
      <c r="AI33" s="547"/>
      <c r="AJ33" s="547"/>
      <c r="AK33" s="547"/>
      <c r="AL33" s="547"/>
      <c r="AM33" s="547"/>
      <c r="AN33" s="547"/>
      <c r="AO33" s="547"/>
      <c r="AP33" s="547"/>
      <c r="AQ33" s="547"/>
      <c r="AR33" s="547"/>
      <c r="AS33" s="547"/>
      <c r="AT33" s="547"/>
      <c r="AU33" s="547"/>
      <c r="AV33" s="547"/>
      <c r="AW33" s="547"/>
      <c r="AX33" s="547"/>
      <c r="AY33" s="547"/>
      <c r="AZ33" s="547"/>
      <c r="BA33" s="547"/>
      <c r="BB33" s="547"/>
      <c r="BC33" s="547"/>
      <c r="BD33" s="547"/>
      <c r="BE33" s="547"/>
      <c r="BF33" s="547"/>
      <c r="BG33" s="15"/>
      <c r="BH33" s="15"/>
    </row>
    <row r="34" spans="1:64" s="1" customFormat="1">
      <c r="A34" s="547" t="s">
        <v>65</v>
      </c>
      <c r="B34" s="547"/>
      <c r="C34" s="547"/>
      <c r="D34" s="547" t="s">
        <v>431</v>
      </c>
      <c r="E34" s="547"/>
      <c r="F34" s="547"/>
      <c r="G34" s="547"/>
      <c r="H34" s="547"/>
      <c r="I34" s="547"/>
      <c r="J34" s="547"/>
      <c r="K34" s="547"/>
      <c r="L34" s="547"/>
      <c r="M34" s="547"/>
      <c r="N34" s="547"/>
      <c r="O34" s="547"/>
      <c r="P34" s="547"/>
      <c r="Q34" s="547"/>
      <c r="R34" s="547"/>
      <c r="S34" s="547"/>
      <c r="T34" s="547"/>
      <c r="U34" s="547"/>
      <c r="V34" s="547"/>
      <c r="W34" s="547"/>
      <c r="X34" s="547"/>
      <c r="Y34" s="547"/>
      <c r="Z34" s="547"/>
      <c r="AA34" s="547"/>
      <c r="AB34" s="547"/>
      <c r="AC34" s="547"/>
      <c r="AD34" s="547"/>
      <c r="AE34" s="547"/>
      <c r="AF34" s="547"/>
      <c r="AG34" s="547"/>
      <c r="AH34" s="547"/>
      <c r="AI34" s="547"/>
      <c r="AJ34" s="547"/>
      <c r="AK34" s="547"/>
      <c r="AL34" s="547"/>
      <c r="AM34" s="547"/>
      <c r="AN34" s="547"/>
      <c r="AO34" s="547"/>
      <c r="AP34" s="547"/>
      <c r="AQ34" s="547"/>
      <c r="AR34" s="547"/>
      <c r="AS34" s="547"/>
      <c r="AT34" s="547"/>
      <c r="AU34" s="547"/>
      <c r="AV34" s="547"/>
      <c r="AW34" s="547"/>
      <c r="AX34" s="547"/>
      <c r="AY34" s="547"/>
      <c r="AZ34" s="547"/>
      <c r="BA34" s="547"/>
      <c r="BB34" s="547"/>
      <c r="BC34" s="547"/>
      <c r="BD34" s="547"/>
      <c r="BE34" s="547"/>
      <c r="BF34" s="547"/>
      <c r="BG34" s="15"/>
      <c r="BH34" s="15"/>
    </row>
    <row r="35" spans="1:64" s="29" customFormat="1" ht="27.75" customHeight="1">
      <c r="A35" s="744" t="s">
        <v>25</v>
      </c>
      <c r="B35" s="745"/>
      <c r="C35" s="745"/>
      <c r="D35" s="745" t="s">
        <v>431</v>
      </c>
      <c r="E35" s="745"/>
      <c r="F35" s="745"/>
      <c r="G35" s="745"/>
      <c r="H35" s="745"/>
      <c r="I35" s="745"/>
      <c r="J35" s="745"/>
      <c r="K35" s="745"/>
      <c r="L35" s="745"/>
      <c r="M35" s="745"/>
      <c r="N35" s="745"/>
      <c r="O35" s="745"/>
      <c r="P35" s="745"/>
      <c r="Q35" s="745"/>
      <c r="R35" s="745"/>
      <c r="S35" s="745"/>
      <c r="T35" s="745"/>
      <c r="U35" s="745"/>
      <c r="V35" s="745"/>
      <c r="W35" s="745"/>
      <c r="X35" s="745"/>
      <c r="Y35" s="745"/>
      <c r="Z35" s="745"/>
      <c r="AA35" s="745"/>
      <c r="AB35" s="745"/>
      <c r="AC35" s="745"/>
      <c r="AD35" s="745"/>
      <c r="AE35" s="745"/>
      <c r="AF35" s="745"/>
      <c r="AG35" s="745"/>
      <c r="AH35" s="745"/>
      <c r="AI35" s="745"/>
      <c r="AJ35" s="745"/>
      <c r="AK35" s="745"/>
      <c r="AL35" s="745"/>
      <c r="AM35" s="745"/>
      <c r="AN35" s="745"/>
      <c r="AO35" s="745"/>
      <c r="AP35" s="745"/>
      <c r="AQ35" s="745"/>
      <c r="AR35" s="745"/>
      <c r="AS35" s="745"/>
      <c r="AT35" s="745"/>
      <c r="AU35" s="745"/>
      <c r="AV35" s="745"/>
      <c r="AW35" s="745"/>
      <c r="AX35" s="745"/>
      <c r="AY35" s="745"/>
      <c r="AZ35" s="745"/>
      <c r="BA35" s="745"/>
      <c r="BB35" s="745"/>
      <c r="BC35" s="745"/>
      <c r="BD35" s="745"/>
      <c r="BE35" s="745"/>
      <c r="BF35" s="745"/>
      <c r="BG35" s="675"/>
      <c r="BH35" s="675"/>
      <c r="BI35" s="675"/>
      <c r="BJ35" s="675"/>
      <c r="BK35" s="675"/>
      <c r="BL35" s="676"/>
    </row>
    <row r="36" spans="1:64" s="1" customFormat="1">
      <c r="A36" s="547" t="s">
        <v>160</v>
      </c>
      <c r="B36" s="547"/>
      <c r="C36" s="547"/>
      <c r="D36" s="547" t="s">
        <v>431</v>
      </c>
      <c r="E36" s="547"/>
      <c r="F36" s="547"/>
      <c r="G36" s="547"/>
      <c r="H36" s="547"/>
      <c r="I36" s="547"/>
      <c r="J36" s="547"/>
      <c r="K36" s="547"/>
      <c r="L36" s="547"/>
      <c r="M36" s="547"/>
      <c r="N36" s="547"/>
      <c r="O36" s="547"/>
      <c r="P36" s="547"/>
      <c r="Q36" s="547"/>
      <c r="R36" s="547"/>
      <c r="S36" s="547"/>
      <c r="T36" s="547"/>
      <c r="U36" s="547"/>
      <c r="V36" s="547"/>
      <c r="W36" s="547"/>
      <c r="X36" s="547"/>
      <c r="Y36" s="547"/>
      <c r="Z36" s="547"/>
      <c r="AA36" s="547"/>
      <c r="AB36" s="547"/>
      <c r="AC36" s="547"/>
      <c r="AD36" s="547"/>
      <c r="AE36" s="547"/>
      <c r="AF36" s="547"/>
      <c r="AG36" s="547"/>
      <c r="AH36" s="547"/>
      <c r="AI36" s="547"/>
      <c r="AJ36" s="547"/>
      <c r="AK36" s="547"/>
      <c r="AL36" s="547"/>
      <c r="AM36" s="547"/>
      <c r="AN36" s="547"/>
      <c r="AO36" s="547"/>
      <c r="AP36" s="547"/>
      <c r="AQ36" s="547"/>
      <c r="AR36" s="547"/>
      <c r="AS36" s="547"/>
      <c r="AT36" s="547"/>
      <c r="AU36" s="547"/>
      <c r="AV36" s="547"/>
      <c r="AW36" s="547"/>
      <c r="AX36" s="547"/>
      <c r="AY36" s="547"/>
      <c r="AZ36" s="547"/>
      <c r="BA36" s="547"/>
      <c r="BB36" s="547"/>
      <c r="BC36" s="547"/>
      <c r="BD36" s="547"/>
      <c r="BE36" s="547"/>
      <c r="BF36" s="547"/>
      <c r="BG36" s="15"/>
      <c r="BH36" s="15"/>
    </row>
    <row r="37" spans="1:64" s="1" customFormat="1" ht="70.5" customHeight="1">
      <c r="A37" s="248" t="s">
        <v>211</v>
      </c>
      <c r="B37" s="22" t="s">
        <v>203</v>
      </c>
      <c r="C37" s="5">
        <v>4.9589999999999996</v>
      </c>
      <c r="D37" s="46" t="s">
        <v>431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46" t="s">
        <v>431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46" t="s">
        <v>431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46" t="s">
        <v>431</v>
      </c>
      <c r="Z37" s="5">
        <v>2.23428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46" t="s">
        <v>431</v>
      </c>
      <c r="AG37" s="5">
        <v>2.72472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46" t="s">
        <v>431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46" t="s">
        <v>431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f t="shared" si="0"/>
        <v>4.9589999999999996</v>
      </c>
      <c r="BB37" s="5">
        <f t="shared" si="1"/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</row>
    <row r="38" spans="1:64" s="1" customFormat="1" ht="64.5" customHeight="1">
      <c r="A38" s="248" t="s">
        <v>212</v>
      </c>
      <c r="B38" s="22" t="s">
        <v>468</v>
      </c>
      <c r="C38" s="5">
        <v>6.0289200000000003</v>
      </c>
      <c r="D38" s="46" t="s">
        <v>431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46" t="s">
        <v>431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46" t="s">
        <v>431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46" t="s">
        <v>431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46" t="s">
        <v>431</v>
      </c>
      <c r="AG38" s="5">
        <v>6.0289200000000003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46" t="s">
        <v>431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46" t="s">
        <v>431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f t="shared" si="0"/>
        <v>6.0289200000000003</v>
      </c>
      <c r="BB38" s="5">
        <f t="shared" si="1"/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</row>
    <row r="39" spans="1:64" s="1" customFormat="1" ht="35.1" customHeight="1">
      <c r="A39" s="547" t="s">
        <v>161</v>
      </c>
      <c r="B39" s="547"/>
      <c r="C39" s="547"/>
      <c r="D39" s="547" t="s">
        <v>431</v>
      </c>
      <c r="E39" s="547"/>
      <c r="F39" s="547"/>
      <c r="G39" s="547"/>
      <c r="H39" s="547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7"/>
      <c r="T39" s="547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  <c r="AE39" s="547"/>
      <c r="AF39" s="547"/>
      <c r="AG39" s="547"/>
      <c r="AH39" s="547"/>
      <c r="AI39" s="547"/>
      <c r="AJ39" s="547"/>
      <c r="AK39" s="547"/>
      <c r="AL39" s="547"/>
      <c r="AM39" s="547"/>
      <c r="AN39" s="547"/>
      <c r="AO39" s="547"/>
      <c r="AP39" s="547"/>
      <c r="AQ39" s="547"/>
      <c r="AR39" s="547"/>
      <c r="AS39" s="547"/>
      <c r="AT39" s="547"/>
      <c r="AU39" s="547"/>
      <c r="AV39" s="547"/>
      <c r="AW39" s="547"/>
      <c r="AX39" s="547"/>
      <c r="AY39" s="547"/>
      <c r="AZ39" s="547"/>
      <c r="BA39" s="547"/>
      <c r="BB39" s="547"/>
      <c r="BC39" s="547"/>
      <c r="BD39" s="547"/>
      <c r="BE39" s="547"/>
      <c r="BF39" s="547"/>
      <c r="BG39" s="15"/>
      <c r="BH39" s="15"/>
    </row>
    <row r="40" spans="1:64" s="1" customFormat="1" ht="69.75" customHeight="1">
      <c r="A40" s="248" t="s">
        <v>213</v>
      </c>
      <c r="B40" s="22" t="s">
        <v>447</v>
      </c>
      <c r="C40" s="5">
        <v>17.377500000000001</v>
      </c>
      <c r="D40" s="46" t="s">
        <v>431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46" t="s">
        <v>431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46" t="s">
        <v>431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46" t="s">
        <v>431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46" t="s">
        <v>431</v>
      </c>
      <c r="AG40" s="5">
        <v>2.31027</v>
      </c>
      <c r="AH40" s="5">
        <v>5</v>
      </c>
      <c r="AI40" s="5">
        <v>0</v>
      </c>
      <c r="AJ40" s="5">
        <v>0</v>
      </c>
      <c r="AK40" s="5">
        <v>0</v>
      </c>
      <c r="AL40" s="5">
        <v>0</v>
      </c>
      <c r="AM40" s="46" t="s">
        <v>431</v>
      </c>
      <c r="AN40" s="5">
        <v>0</v>
      </c>
      <c r="AO40" s="5">
        <v>5.03362</v>
      </c>
      <c r="AP40" s="5">
        <v>0</v>
      </c>
      <c r="AQ40" s="5">
        <v>0</v>
      </c>
      <c r="AR40" s="5">
        <v>0</v>
      </c>
      <c r="AS40" s="5">
        <v>0</v>
      </c>
      <c r="AT40" s="46" t="s">
        <v>431</v>
      </c>
      <c r="AU40" s="5">
        <v>0</v>
      </c>
      <c r="AV40" s="5">
        <v>5.03362</v>
      </c>
      <c r="AW40" s="5">
        <v>0</v>
      </c>
      <c r="AX40" s="5">
        <v>0</v>
      </c>
      <c r="AY40" s="5">
        <v>0</v>
      </c>
      <c r="AZ40" s="5">
        <v>0</v>
      </c>
      <c r="BA40" s="5">
        <f t="shared" si="0"/>
        <v>2.31027</v>
      </c>
      <c r="BB40" s="5">
        <f t="shared" si="1"/>
        <v>15.067239999999998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</row>
    <row r="41" spans="1:64" s="1" customFormat="1" ht="87.75" customHeight="1">
      <c r="A41" s="248" t="s">
        <v>214</v>
      </c>
      <c r="B41" s="22" t="s">
        <v>448</v>
      </c>
      <c r="C41" s="5">
        <v>10.231680000000001</v>
      </c>
      <c r="D41" s="46" t="s">
        <v>431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46" t="s">
        <v>431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46" t="s">
        <v>431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46" t="s">
        <v>431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46" t="s">
        <v>431</v>
      </c>
      <c r="AG41" s="5">
        <v>1.77864</v>
      </c>
      <c r="AH41" s="5">
        <v>2.8176800000000002</v>
      </c>
      <c r="AI41" s="5">
        <v>0</v>
      </c>
      <c r="AJ41" s="5">
        <v>0</v>
      </c>
      <c r="AK41" s="5">
        <v>0</v>
      </c>
      <c r="AL41" s="5">
        <v>0</v>
      </c>
      <c r="AM41" s="46" t="s">
        <v>431</v>
      </c>
      <c r="AN41" s="5">
        <v>0</v>
      </c>
      <c r="AO41" s="5">
        <v>2.8176800000000002</v>
      </c>
      <c r="AP41" s="5">
        <v>0</v>
      </c>
      <c r="AQ41" s="5">
        <v>0</v>
      </c>
      <c r="AR41" s="5">
        <v>0</v>
      </c>
      <c r="AS41" s="5">
        <v>0</v>
      </c>
      <c r="AT41" s="46" t="s">
        <v>431</v>
      </c>
      <c r="AU41" s="5">
        <v>0</v>
      </c>
      <c r="AV41" s="5">
        <v>2.8176800000000002</v>
      </c>
      <c r="AW41" s="5">
        <v>0</v>
      </c>
      <c r="AX41" s="5">
        <v>0</v>
      </c>
      <c r="AY41" s="5">
        <v>0</v>
      </c>
      <c r="AZ41" s="5">
        <v>0</v>
      </c>
      <c r="BA41" s="5">
        <f t="shared" si="0"/>
        <v>1.77864</v>
      </c>
      <c r="BB41" s="5">
        <f t="shared" si="1"/>
        <v>8.4530400000000014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</row>
    <row r="42" spans="1:64" s="1" customFormat="1" ht="35.1" customHeight="1">
      <c r="A42" s="547" t="s">
        <v>162</v>
      </c>
      <c r="B42" s="547"/>
      <c r="C42" s="547"/>
      <c r="D42" s="547" t="s">
        <v>431</v>
      </c>
      <c r="E42" s="547"/>
      <c r="F42" s="547"/>
      <c r="G42" s="547"/>
      <c r="H42" s="547"/>
      <c r="I42" s="547"/>
      <c r="J42" s="547"/>
      <c r="K42" s="547"/>
      <c r="L42" s="547"/>
      <c r="M42" s="547"/>
      <c r="N42" s="547"/>
      <c r="O42" s="547"/>
      <c r="P42" s="547"/>
      <c r="Q42" s="547"/>
      <c r="R42" s="547"/>
      <c r="S42" s="547"/>
      <c r="T42" s="547"/>
      <c r="U42" s="547"/>
      <c r="V42" s="547"/>
      <c r="W42" s="547"/>
      <c r="X42" s="547"/>
      <c r="Y42" s="547"/>
      <c r="Z42" s="547"/>
      <c r="AA42" s="547"/>
      <c r="AB42" s="547"/>
      <c r="AC42" s="547"/>
      <c r="AD42" s="547"/>
      <c r="AE42" s="547"/>
      <c r="AF42" s="547"/>
      <c r="AG42" s="547"/>
      <c r="AH42" s="547"/>
      <c r="AI42" s="547"/>
      <c r="AJ42" s="547"/>
      <c r="AK42" s="547"/>
      <c r="AL42" s="547"/>
      <c r="AM42" s="547"/>
      <c r="AN42" s="547"/>
      <c r="AO42" s="547"/>
      <c r="AP42" s="547"/>
      <c r="AQ42" s="547"/>
      <c r="AR42" s="547"/>
      <c r="AS42" s="547"/>
      <c r="AT42" s="547"/>
      <c r="AU42" s="547"/>
      <c r="AV42" s="547"/>
      <c r="AW42" s="547"/>
      <c r="AX42" s="547"/>
      <c r="AY42" s="547"/>
      <c r="AZ42" s="547"/>
      <c r="BA42" s="547"/>
      <c r="BB42" s="547"/>
      <c r="BC42" s="547"/>
      <c r="BD42" s="547"/>
      <c r="BE42" s="547"/>
      <c r="BF42" s="547"/>
      <c r="BG42" s="15"/>
      <c r="BH42" s="15"/>
    </row>
    <row r="43" spans="1:64" s="1" customFormat="1" ht="36" customHeight="1">
      <c r="A43" s="250" t="s">
        <v>215</v>
      </c>
      <c r="B43" s="22" t="s">
        <v>449</v>
      </c>
      <c r="C43" s="5">
        <v>29.58868</v>
      </c>
      <c r="D43" s="46" t="s">
        <v>431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46" t="s">
        <v>431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46" t="s">
        <v>431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46" t="s">
        <v>431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46" t="s">
        <v>431</v>
      </c>
      <c r="AG43" s="5">
        <v>4.4108499999999999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46" t="s">
        <v>431</v>
      </c>
      <c r="AN43" s="5">
        <v>0</v>
      </c>
      <c r="AO43" s="5">
        <v>12.58892</v>
      </c>
      <c r="AP43" s="5">
        <v>0</v>
      </c>
      <c r="AQ43" s="5">
        <v>0</v>
      </c>
      <c r="AR43" s="5">
        <v>0</v>
      </c>
      <c r="AS43" s="5">
        <v>0</v>
      </c>
      <c r="AT43" s="46" t="s">
        <v>431</v>
      </c>
      <c r="AU43" s="5">
        <v>0</v>
      </c>
      <c r="AV43" s="5">
        <v>12.58891</v>
      </c>
      <c r="AW43" s="5">
        <v>0</v>
      </c>
      <c r="AX43" s="5">
        <v>0</v>
      </c>
      <c r="AY43" s="5">
        <v>0</v>
      </c>
      <c r="AZ43" s="5">
        <v>0</v>
      </c>
      <c r="BA43" s="5">
        <f t="shared" si="0"/>
        <v>4.4108499999999999</v>
      </c>
      <c r="BB43" s="5">
        <f t="shared" si="1"/>
        <v>25.17783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</row>
    <row r="44" spans="1:64" s="1" customFormat="1" ht="68.25" customHeight="1">
      <c r="A44" s="250" t="s">
        <v>216</v>
      </c>
      <c r="B44" s="22" t="s">
        <v>450</v>
      </c>
      <c r="C44" s="5">
        <v>20.32245</v>
      </c>
      <c r="D44" s="46" t="s">
        <v>431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46" t="s">
        <v>431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46" t="s">
        <v>431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46" t="s">
        <v>431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46" t="s">
        <v>431</v>
      </c>
      <c r="AG44" s="5">
        <v>4.7960500000000001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46" t="s">
        <v>431</v>
      </c>
      <c r="AN44" s="5">
        <v>0</v>
      </c>
      <c r="AO44" s="5">
        <v>7.7632000000000003</v>
      </c>
      <c r="AP44" s="5">
        <v>0</v>
      </c>
      <c r="AQ44" s="5">
        <v>0</v>
      </c>
      <c r="AR44" s="5">
        <v>0</v>
      </c>
      <c r="AS44" s="5">
        <v>0</v>
      </c>
      <c r="AT44" s="46" t="s">
        <v>431</v>
      </c>
      <c r="AU44" s="5">
        <v>0</v>
      </c>
      <c r="AV44" s="5">
        <v>7.7632000000000003</v>
      </c>
      <c r="AW44" s="5">
        <v>0</v>
      </c>
      <c r="AX44" s="5">
        <v>0</v>
      </c>
      <c r="AY44" s="5">
        <v>0</v>
      </c>
      <c r="AZ44" s="5">
        <v>0</v>
      </c>
      <c r="BA44" s="5">
        <f t="shared" si="0"/>
        <v>4.7960500000000001</v>
      </c>
      <c r="BB44" s="5">
        <f t="shared" si="1"/>
        <v>15.526400000000001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</row>
    <row r="45" spans="1:64" s="1" customFormat="1" ht="39" customHeight="1">
      <c r="A45" s="250" t="s">
        <v>217</v>
      </c>
      <c r="B45" s="22" t="s">
        <v>451</v>
      </c>
      <c r="C45" s="5">
        <v>3.7021600000000001</v>
      </c>
      <c r="D45" s="46" t="s">
        <v>431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46" t="s">
        <v>431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46" t="s">
        <v>431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46" t="s">
        <v>431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46" t="s">
        <v>431</v>
      </c>
      <c r="AG45" s="5">
        <v>3.7021600000000001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46" t="s">
        <v>431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46" t="s">
        <v>431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f t="shared" si="0"/>
        <v>3.7021600000000001</v>
      </c>
      <c r="BB45" s="5">
        <f t="shared" si="1"/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</row>
    <row r="46" spans="1:64" s="1" customFormat="1" ht="52.5" customHeight="1">
      <c r="A46" s="250" t="s">
        <v>218</v>
      </c>
      <c r="B46" s="22" t="s">
        <v>452</v>
      </c>
      <c r="C46" s="5">
        <v>3.8721299999999998</v>
      </c>
      <c r="D46" s="46" t="s">
        <v>431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46" t="s">
        <v>431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46" t="s">
        <v>431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46" t="s">
        <v>431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46" t="s">
        <v>431</v>
      </c>
      <c r="AG46" s="5">
        <v>3.8721299999999998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46" t="s">
        <v>431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46" t="s">
        <v>431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f t="shared" si="0"/>
        <v>3.8721299999999998</v>
      </c>
      <c r="BB46" s="5">
        <f t="shared" si="1"/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</row>
    <row r="47" spans="1:64" s="1" customFormat="1" ht="53.25" customHeight="1">
      <c r="A47" s="250" t="s">
        <v>219</v>
      </c>
      <c r="B47" s="22" t="s">
        <v>453</v>
      </c>
      <c r="C47" s="5">
        <v>3.5340400000000001</v>
      </c>
      <c r="D47" s="46" t="s">
        <v>431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46" t="s">
        <v>431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46" t="s">
        <v>431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46" t="s">
        <v>431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46" t="s">
        <v>431</v>
      </c>
      <c r="AG47" s="5">
        <v>3.5340400000000001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46" t="s">
        <v>431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46" t="s">
        <v>431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f t="shared" si="0"/>
        <v>3.5340400000000001</v>
      </c>
      <c r="BB47" s="5">
        <f t="shared" si="1"/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</row>
    <row r="48" spans="1:64" s="1" customFormat="1" ht="52.5" customHeight="1">
      <c r="A48" s="250" t="s">
        <v>220</v>
      </c>
      <c r="B48" s="22" t="s">
        <v>454</v>
      </c>
      <c r="C48" s="5">
        <v>5.1384600000000002</v>
      </c>
      <c r="D48" s="46" t="s">
        <v>431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46" t="s">
        <v>431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46" t="s">
        <v>431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46" t="s">
        <v>431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46" t="s">
        <v>431</v>
      </c>
      <c r="AG48" s="5">
        <v>5.1384600000000002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46" t="s">
        <v>431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46" t="s">
        <v>431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f t="shared" si="0"/>
        <v>5.1384600000000002</v>
      </c>
      <c r="BB48" s="5">
        <f t="shared" si="1"/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</row>
    <row r="49" spans="1:64" s="1" customFormat="1" ht="35.1" customHeight="1">
      <c r="A49" s="547" t="s">
        <v>163</v>
      </c>
      <c r="B49" s="547"/>
      <c r="C49" s="547"/>
      <c r="D49" s="547" t="s">
        <v>431</v>
      </c>
      <c r="E49" s="547"/>
      <c r="F49" s="547"/>
      <c r="G49" s="547"/>
      <c r="H49" s="547"/>
      <c r="I49" s="547"/>
      <c r="J49" s="547"/>
      <c r="K49" s="547"/>
      <c r="L49" s="547"/>
      <c r="M49" s="547"/>
      <c r="N49" s="547"/>
      <c r="O49" s="547"/>
      <c r="P49" s="547"/>
      <c r="Q49" s="547"/>
      <c r="R49" s="547"/>
      <c r="S49" s="547"/>
      <c r="T49" s="547"/>
      <c r="U49" s="547"/>
      <c r="V49" s="547"/>
      <c r="W49" s="547"/>
      <c r="X49" s="547"/>
      <c r="Y49" s="547"/>
      <c r="Z49" s="547"/>
      <c r="AA49" s="547"/>
      <c r="AB49" s="547"/>
      <c r="AC49" s="547"/>
      <c r="AD49" s="547"/>
      <c r="AE49" s="547"/>
      <c r="AF49" s="547"/>
      <c r="AG49" s="547"/>
      <c r="AH49" s="547"/>
      <c r="AI49" s="547"/>
      <c r="AJ49" s="547"/>
      <c r="AK49" s="547"/>
      <c r="AL49" s="547"/>
      <c r="AM49" s="547"/>
      <c r="AN49" s="547"/>
      <c r="AO49" s="547"/>
      <c r="AP49" s="547"/>
      <c r="AQ49" s="547"/>
      <c r="AR49" s="547"/>
      <c r="AS49" s="547"/>
      <c r="AT49" s="547"/>
      <c r="AU49" s="547"/>
      <c r="AV49" s="547"/>
      <c r="AW49" s="547"/>
      <c r="AX49" s="547"/>
      <c r="AY49" s="547"/>
      <c r="AZ49" s="547"/>
      <c r="BA49" s="547"/>
      <c r="BB49" s="547"/>
      <c r="BC49" s="547"/>
      <c r="BD49" s="547"/>
      <c r="BE49" s="547"/>
      <c r="BF49" s="547"/>
      <c r="BG49" s="15"/>
      <c r="BH49" s="15"/>
    </row>
    <row r="50" spans="1:64" s="1" customFormat="1" ht="52.5" customHeight="1">
      <c r="A50" s="248" t="s">
        <v>221</v>
      </c>
      <c r="B50" s="22" t="s">
        <v>455</v>
      </c>
      <c r="C50" s="5">
        <v>5.19611</v>
      </c>
      <c r="D50" s="46" t="s">
        <v>431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46" t="s">
        <v>431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46" t="s">
        <v>431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46" t="s">
        <v>431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46" t="s">
        <v>431</v>
      </c>
      <c r="AG50" s="5">
        <v>0.65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46" t="s">
        <v>431</v>
      </c>
      <c r="AN50" s="5">
        <v>2.2730600000000001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46" t="s">
        <v>431</v>
      </c>
      <c r="AU50" s="5">
        <v>2.2730600000000001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f t="shared" si="0"/>
        <v>5.1961200000000005</v>
      </c>
      <c r="BB50" s="5">
        <f t="shared" si="1"/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</row>
    <row r="51" spans="1:64" s="1" customFormat="1" ht="72.75" customHeight="1">
      <c r="A51" s="248" t="s">
        <v>222</v>
      </c>
      <c r="B51" s="22" t="s">
        <v>456</v>
      </c>
      <c r="C51" s="5">
        <v>6.3138699999999996</v>
      </c>
      <c r="D51" s="46" t="s">
        <v>431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46" t="s">
        <v>431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46" t="s">
        <v>431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46" t="s">
        <v>431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46" t="s">
        <v>431</v>
      </c>
      <c r="AG51" s="5">
        <v>0.65</v>
      </c>
      <c r="AH51" s="5">
        <v>2.8319399999999999</v>
      </c>
      <c r="AI51" s="5">
        <v>0</v>
      </c>
      <c r="AJ51" s="5">
        <v>0</v>
      </c>
      <c r="AK51" s="5">
        <v>0</v>
      </c>
      <c r="AL51" s="5">
        <v>0</v>
      </c>
      <c r="AM51" s="46" t="s">
        <v>431</v>
      </c>
      <c r="AN51" s="5">
        <v>0</v>
      </c>
      <c r="AO51" s="5">
        <v>2.8319399999999999</v>
      </c>
      <c r="AP51" s="5">
        <v>0</v>
      </c>
      <c r="AQ51" s="5">
        <v>0</v>
      </c>
      <c r="AR51" s="5">
        <v>0</v>
      </c>
      <c r="AS51" s="5">
        <v>0</v>
      </c>
      <c r="AT51" s="46" t="s">
        <v>431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f t="shared" si="0"/>
        <v>0.65</v>
      </c>
      <c r="BB51" s="5">
        <f t="shared" si="1"/>
        <v>5.6638799999999998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</row>
    <row r="52" spans="1:64" s="29" customFormat="1" ht="33.75" customHeight="1">
      <c r="A52" s="744" t="s">
        <v>26</v>
      </c>
      <c r="B52" s="745"/>
      <c r="C52" s="745"/>
      <c r="D52" s="745" t="s">
        <v>431</v>
      </c>
      <c r="E52" s="745"/>
      <c r="F52" s="745"/>
      <c r="G52" s="745"/>
      <c r="H52" s="745"/>
      <c r="I52" s="745"/>
      <c r="J52" s="745"/>
      <c r="K52" s="745"/>
      <c r="L52" s="745"/>
      <c r="M52" s="745"/>
      <c r="N52" s="745"/>
      <c r="O52" s="745"/>
      <c r="P52" s="745"/>
      <c r="Q52" s="745"/>
      <c r="R52" s="745"/>
      <c r="S52" s="745"/>
      <c r="T52" s="745"/>
      <c r="U52" s="745"/>
      <c r="V52" s="745"/>
      <c r="W52" s="745"/>
      <c r="X52" s="745"/>
      <c r="Y52" s="745"/>
      <c r="Z52" s="745"/>
      <c r="AA52" s="745"/>
      <c r="AB52" s="745"/>
      <c r="AC52" s="745"/>
      <c r="AD52" s="745"/>
      <c r="AE52" s="745"/>
      <c r="AF52" s="745"/>
      <c r="AG52" s="745"/>
      <c r="AH52" s="745"/>
      <c r="AI52" s="745"/>
      <c r="AJ52" s="745"/>
      <c r="AK52" s="745"/>
      <c r="AL52" s="745"/>
      <c r="AM52" s="745"/>
      <c r="AN52" s="745"/>
      <c r="AO52" s="745"/>
      <c r="AP52" s="745"/>
      <c r="AQ52" s="745"/>
      <c r="AR52" s="745"/>
      <c r="AS52" s="745"/>
      <c r="AT52" s="745"/>
      <c r="AU52" s="745"/>
      <c r="AV52" s="745"/>
      <c r="AW52" s="745"/>
      <c r="AX52" s="745"/>
      <c r="AY52" s="745"/>
      <c r="AZ52" s="745"/>
      <c r="BA52" s="745"/>
      <c r="BB52" s="745"/>
      <c r="BC52" s="745"/>
      <c r="BD52" s="745"/>
      <c r="BE52" s="745"/>
      <c r="BF52" s="745"/>
      <c r="BG52" s="675"/>
      <c r="BH52" s="675"/>
      <c r="BI52" s="675"/>
      <c r="BJ52" s="675"/>
      <c r="BK52" s="675"/>
      <c r="BL52" s="676"/>
    </row>
    <row r="53" spans="1:64" s="1" customFormat="1" ht="35.1" customHeight="1">
      <c r="A53" s="547" t="s">
        <v>164</v>
      </c>
      <c r="B53" s="547"/>
      <c r="C53" s="547"/>
      <c r="D53" s="547" t="s">
        <v>431</v>
      </c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Z53" s="547"/>
      <c r="AA53" s="547"/>
      <c r="AB53" s="547"/>
      <c r="AC53" s="547"/>
      <c r="AD53" s="547"/>
      <c r="AE53" s="547"/>
      <c r="AF53" s="547"/>
      <c r="AG53" s="547"/>
      <c r="AH53" s="547"/>
      <c r="AI53" s="547"/>
      <c r="AJ53" s="547"/>
      <c r="AK53" s="547"/>
      <c r="AL53" s="547"/>
      <c r="AM53" s="547"/>
      <c r="AN53" s="547"/>
      <c r="AO53" s="547"/>
      <c r="AP53" s="547"/>
      <c r="AQ53" s="547"/>
      <c r="AR53" s="547"/>
      <c r="AS53" s="547"/>
      <c r="AT53" s="547"/>
      <c r="AU53" s="547"/>
      <c r="AV53" s="547"/>
      <c r="AW53" s="547"/>
      <c r="AX53" s="547"/>
      <c r="AY53" s="547"/>
      <c r="AZ53" s="547"/>
      <c r="BA53" s="547"/>
      <c r="BB53" s="547"/>
      <c r="BC53" s="547"/>
      <c r="BD53" s="547"/>
      <c r="BE53" s="547"/>
      <c r="BF53" s="547"/>
      <c r="BG53" s="15"/>
      <c r="BH53" s="15"/>
    </row>
    <row r="54" spans="1:64" s="1" customFormat="1" ht="55.5" customHeight="1">
      <c r="A54" s="248" t="s">
        <v>223</v>
      </c>
      <c r="B54" s="22" t="s">
        <v>86</v>
      </c>
      <c r="C54" s="5">
        <v>1083.165</v>
      </c>
      <c r="D54" s="46" t="s">
        <v>431</v>
      </c>
      <c r="E54" s="5">
        <v>0</v>
      </c>
      <c r="F54" s="5">
        <v>560.86031000000003</v>
      </c>
      <c r="G54" s="5">
        <v>0</v>
      </c>
      <c r="H54" s="5">
        <v>0</v>
      </c>
      <c r="I54" s="5">
        <v>0</v>
      </c>
      <c r="J54" s="5">
        <v>0</v>
      </c>
      <c r="K54" s="46" t="s">
        <v>431</v>
      </c>
      <c r="L54" s="5">
        <v>0</v>
      </c>
      <c r="M54" s="5">
        <v>232.97291999999999</v>
      </c>
      <c r="N54" s="5">
        <v>0</v>
      </c>
      <c r="O54" s="5">
        <v>0</v>
      </c>
      <c r="P54" s="5">
        <v>0</v>
      </c>
      <c r="Q54" s="5">
        <v>0</v>
      </c>
      <c r="R54" s="46" t="s">
        <v>431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46" t="s">
        <v>431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46" t="s">
        <v>431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46" t="s">
        <v>431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46" t="s">
        <v>431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f t="shared" si="0"/>
        <v>0</v>
      </c>
      <c r="BB54" s="5">
        <f t="shared" si="1"/>
        <v>793.83322999999996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</row>
    <row r="55" spans="1:64" s="1" customFormat="1" ht="73.5" customHeight="1">
      <c r="A55" s="248" t="s">
        <v>224</v>
      </c>
      <c r="B55" s="22" t="s">
        <v>89</v>
      </c>
      <c r="C55" s="5">
        <v>303.57499999999999</v>
      </c>
      <c r="D55" s="46" t="s">
        <v>431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46" t="s">
        <v>431</v>
      </c>
      <c r="L55" s="5">
        <v>4.9462599999999997</v>
      </c>
      <c r="M55" s="5">
        <v>64.997450000000001</v>
      </c>
      <c r="N55" s="5">
        <v>0</v>
      </c>
      <c r="O55" s="5">
        <v>0</v>
      </c>
      <c r="P55" s="5">
        <v>0</v>
      </c>
      <c r="Q55" s="5">
        <v>0</v>
      </c>
      <c r="R55" s="46" t="s">
        <v>431</v>
      </c>
      <c r="S55" s="5">
        <v>0</v>
      </c>
      <c r="T55" s="5">
        <v>116.39559</v>
      </c>
      <c r="U55" s="5">
        <v>0</v>
      </c>
      <c r="V55" s="5">
        <v>0</v>
      </c>
      <c r="W55" s="5">
        <v>0</v>
      </c>
      <c r="X55" s="5">
        <v>0</v>
      </c>
      <c r="Y55" s="46" t="s">
        <v>431</v>
      </c>
      <c r="Z55" s="5">
        <v>0</v>
      </c>
      <c r="AA55" s="5">
        <v>74</v>
      </c>
      <c r="AB55" s="5">
        <v>0</v>
      </c>
      <c r="AC55" s="5">
        <v>0</v>
      </c>
      <c r="AD55" s="5">
        <v>0</v>
      </c>
      <c r="AE55" s="5">
        <v>0</v>
      </c>
      <c r="AF55" s="46" t="s">
        <v>431</v>
      </c>
      <c r="AG55" s="5">
        <v>0</v>
      </c>
      <c r="AH55" s="5">
        <v>20</v>
      </c>
      <c r="AI55" s="5">
        <v>0</v>
      </c>
      <c r="AJ55" s="5">
        <v>0</v>
      </c>
      <c r="AK55" s="5">
        <v>0</v>
      </c>
      <c r="AL55" s="5">
        <v>0</v>
      </c>
      <c r="AM55" s="46" t="s">
        <v>431</v>
      </c>
      <c r="AN55" s="5">
        <v>0</v>
      </c>
      <c r="AO55" s="5">
        <v>9.0088600000000003</v>
      </c>
      <c r="AP55" s="5">
        <v>0</v>
      </c>
      <c r="AQ55" s="5">
        <v>0</v>
      </c>
      <c r="AR55" s="5">
        <v>0</v>
      </c>
      <c r="AS55" s="5">
        <v>0</v>
      </c>
      <c r="AT55" s="46" t="s">
        <v>431</v>
      </c>
      <c r="AU55" s="5">
        <v>0</v>
      </c>
      <c r="AV55" s="5">
        <v>9.0088600000000003</v>
      </c>
      <c r="AW55" s="5">
        <v>0</v>
      </c>
      <c r="AX55" s="5">
        <v>0</v>
      </c>
      <c r="AY55" s="5">
        <v>0</v>
      </c>
      <c r="AZ55" s="5">
        <v>0</v>
      </c>
      <c r="BA55" s="5">
        <f>E55+L55+S55+Z55+AG55+AN55+AU55</f>
        <v>4.9462599999999997</v>
      </c>
      <c r="BB55" s="5">
        <f t="shared" si="1"/>
        <v>293.41076000000004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</row>
    <row r="56" spans="1:64" s="1" customFormat="1" ht="69.75" customHeight="1">
      <c r="A56" s="248" t="s">
        <v>225</v>
      </c>
      <c r="B56" s="22" t="s">
        <v>87</v>
      </c>
      <c r="C56" s="5">
        <v>367.79300000000001</v>
      </c>
      <c r="D56" s="46" t="s">
        <v>431</v>
      </c>
      <c r="E56" s="5">
        <v>20.243120000000001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46" t="s">
        <v>431</v>
      </c>
      <c r="L56" s="5">
        <v>11.300520000000001</v>
      </c>
      <c r="M56" s="5">
        <v>2.4727100000000002</v>
      </c>
      <c r="N56" s="5">
        <v>0</v>
      </c>
      <c r="O56" s="5">
        <v>0</v>
      </c>
      <c r="P56" s="5">
        <v>0</v>
      </c>
      <c r="Q56" s="5">
        <v>0</v>
      </c>
      <c r="R56" s="46" t="s">
        <v>431</v>
      </c>
      <c r="S56" s="5">
        <v>0</v>
      </c>
      <c r="T56" s="5">
        <v>12.942970000000001</v>
      </c>
      <c r="U56" s="5">
        <v>0</v>
      </c>
      <c r="V56" s="5">
        <v>0</v>
      </c>
      <c r="W56" s="5">
        <v>0</v>
      </c>
      <c r="X56" s="5">
        <v>0</v>
      </c>
      <c r="Y56" s="46" t="s">
        <v>431</v>
      </c>
      <c r="Z56" s="5">
        <v>0</v>
      </c>
      <c r="AA56" s="5">
        <v>90</v>
      </c>
      <c r="AB56" s="5">
        <v>0</v>
      </c>
      <c r="AC56" s="5">
        <v>0</v>
      </c>
      <c r="AD56" s="5">
        <v>0</v>
      </c>
      <c r="AE56" s="5">
        <v>0</v>
      </c>
      <c r="AF56" s="46" t="s">
        <v>431</v>
      </c>
      <c r="AG56" s="5">
        <v>0</v>
      </c>
      <c r="AH56" s="5">
        <v>5</v>
      </c>
      <c r="AI56" s="5">
        <v>0</v>
      </c>
      <c r="AJ56" s="5">
        <v>0</v>
      </c>
      <c r="AK56" s="5">
        <v>0</v>
      </c>
      <c r="AL56" s="5">
        <v>0</v>
      </c>
      <c r="AM56" s="46" t="s">
        <v>431</v>
      </c>
      <c r="AN56" s="5">
        <v>0</v>
      </c>
      <c r="AO56" s="5">
        <v>50</v>
      </c>
      <c r="AP56" s="5">
        <v>0</v>
      </c>
      <c r="AQ56" s="5">
        <v>0</v>
      </c>
      <c r="AR56" s="5">
        <v>0</v>
      </c>
      <c r="AS56" s="5">
        <v>0</v>
      </c>
      <c r="AT56" s="46" t="s">
        <v>431</v>
      </c>
      <c r="AU56" s="5">
        <v>0</v>
      </c>
      <c r="AV56" s="5">
        <v>50</v>
      </c>
      <c r="AW56" s="5">
        <v>0</v>
      </c>
      <c r="AX56" s="5">
        <v>0</v>
      </c>
      <c r="AY56" s="5">
        <v>0</v>
      </c>
      <c r="AZ56" s="5">
        <v>0</v>
      </c>
      <c r="BA56" s="5">
        <f t="shared" si="0"/>
        <v>31.543640000000003</v>
      </c>
      <c r="BB56" s="5">
        <f t="shared" si="1"/>
        <v>210.41568000000001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</row>
    <row r="57" spans="1:64" s="1" customFormat="1" ht="72.75" customHeight="1">
      <c r="A57" s="248" t="s">
        <v>226</v>
      </c>
      <c r="B57" s="22" t="s">
        <v>88</v>
      </c>
      <c r="C57" s="5">
        <v>8.2159999999999993</v>
      </c>
      <c r="D57" s="46" t="s">
        <v>431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46" t="s">
        <v>431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46" t="s">
        <v>431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46" t="s">
        <v>431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46" t="s">
        <v>431</v>
      </c>
      <c r="AG57" s="5">
        <v>1.5194300000000001</v>
      </c>
      <c r="AH57" s="5">
        <v>6.6964699999999997</v>
      </c>
      <c r="AI57" s="5">
        <v>0</v>
      </c>
      <c r="AJ57" s="5">
        <v>0</v>
      </c>
      <c r="AK57" s="5">
        <v>0</v>
      </c>
      <c r="AL57" s="5">
        <v>0</v>
      </c>
      <c r="AM57" s="46" t="s">
        <v>431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46" t="s">
        <v>431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f t="shared" si="0"/>
        <v>1.5194300000000001</v>
      </c>
      <c r="BB57" s="5">
        <f t="shared" si="1"/>
        <v>6.6964699999999997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</row>
    <row r="58" spans="1:64" s="1" customFormat="1" ht="86.25" customHeight="1">
      <c r="A58" s="248" t="s">
        <v>227</v>
      </c>
      <c r="B58" s="22" t="s">
        <v>83</v>
      </c>
      <c r="C58" s="5">
        <v>40</v>
      </c>
      <c r="D58" s="46" t="s">
        <v>431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46" t="s">
        <v>431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46" t="s">
        <v>431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46" t="s">
        <v>431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46" t="s">
        <v>431</v>
      </c>
      <c r="AG58" s="5">
        <v>40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46" t="s">
        <v>431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46" t="s">
        <v>431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f t="shared" si="0"/>
        <v>40</v>
      </c>
      <c r="BB58" s="5">
        <f t="shared" si="1"/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</row>
    <row r="59" spans="1:64" s="1" customFormat="1" ht="70.5" customHeight="1">
      <c r="A59" s="248" t="s">
        <v>228</v>
      </c>
      <c r="B59" s="22" t="s">
        <v>85</v>
      </c>
      <c r="C59" s="5">
        <v>417.59899999999999</v>
      </c>
      <c r="D59" s="46" t="s">
        <v>431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46" t="s">
        <v>431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46" t="s">
        <v>431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46" t="s">
        <v>431</v>
      </c>
      <c r="Z59" s="5">
        <v>0</v>
      </c>
      <c r="AA59" s="5">
        <v>0.1</v>
      </c>
      <c r="AB59" s="5">
        <v>0</v>
      </c>
      <c r="AC59" s="5">
        <v>0</v>
      </c>
      <c r="AD59" s="5">
        <v>0</v>
      </c>
      <c r="AE59" s="5">
        <v>0</v>
      </c>
      <c r="AF59" s="46" t="s">
        <v>431</v>
      </c>
      <c r="AG59" s="5">
        <v>0</v>
      </c>
      <c r="AH59" s="5">
        <v>85.242699999999999</v>
      </c>
      <c r="AI59" s="5">
        <v>0</v>
      </c>
      <c r="AJ59" s="5">
        <v>0</v>
      </c>
      <c r="AK59" s="5">
        <v>0</v>
      </c>
      <c r="AL59" s="5">
        <v>0</v>
      </c>
      <c r="AM59" s="46" t="s">
        <v>431</v>
      </c>
      <c r="AN59" s="5">
        <v>0</v>
      </c>
      <c r="AO59" s="5">
        <v>50</v>
      </c>
      <c r="AP59" s="5">
        <v>0</v>
      </c>
      <c r="AQ59" s="5">
        <v>0</v>
      </c>
      <c r="AR59" s="5">
        <v>0</v>
      </c>
      <c r="AS59" s="5">
        <v>0</v>
      </c>
      <c r="AT59" s="46" t="s">
        <v>431</v>
      </c>
      <c r="AU59" s="5">
        <v>0</v>
      </c>
      <c r="AV59" s="5">
        <v>50</v>
      </c>
      <c r="AW59" s="5">
        <v>0</v>
      </c>
      <c r="AX59" s="5">
        <v>0</v>
      </c>
      <c r="AY59" s="5">
        <v>0</v>
      </c>
      <c r="AZ59" s="5">
        <v>0</v>
      </c>
      <c r="BA59" s="5">
        <f t="shared" si="0"/>
        <v>0</v>
      </c>
      <c r="BB59" s="5">
        <f t="shared" si="1"/>
        <v>185.34269999999998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</row>
    <row r="60" spans="1:64" s="1" customFormat="1" ht="53.25" customHeight="1">
      <c r="A60" s="248" t="s">
        <v>229</v>
      </c>
      <c r="B60" s="22" t="s">
        <v>84</v>
      </c>
      <c r="C60" s="5">
        <v>1.661</v>
      </c>
      <c r="D60" s="46" t="s">
        <v>431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46" t="s">
        <v>431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46" t="s">
        <v>431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46" t="s">
        <v>431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46" t="s">
        <v>431</v>
      </c>
      <c r="AG60" s="5">
        <v>1.6612899999999999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46" t="s">
        <v>431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46" t="s">
        <v>431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f t="shared" si="0"/>
        <v>1.6612899999999999</v>
      </c>
      <c r="BB60" s="5">
        <f t="shared" si="1"/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</row>
    <row r="61" spans="1:64" s="1" customFormat="1" ht="35.1" customHeight="1">
      <c r="A61" s="547" t="s">
        <v>165</v>
      </c>
      <c r="B61" s="547"/>
      <c r="C61" s="547"/>
      <c r="D61" s="547" t="s">
        <v>431</v>
      </c>
      <c r="E61" s="547"/>
      <c r="F61" s="547"/>
      <c r="G61" s="547"/>
      <c r="H61" s="547"/>
      <c r="I61" s="547"/>
      <c r="J61" s="547"/>
      <c r="K61" s="547"/>
      <c r="L61" s="547"/>
      <c r="M61" s="547"/>
      <c r="N61" s="547"/>
      <c r="O61" s="547"/>
      <c r="P61" s="547"/>
      <c r="Q61" s="547"/>
      <c r="R61" s="547"/>
      <c r="S61" s="547"/>
      <c r="T61" s="547"/>
      <c r="U61" s="547"/>
      <c r="V61" s="547"/>
      <c r="W61" s="547"/>
      <c r="X61" s="547"/>
      <c r="Y61" s="547"/>
      <c r="Z61" s="547"/>
      <c r="AA61" s="547"/>
      <c r="AB61" s="547"/>
      <c r="AC61" s="547"/>
      <c r="AD61" s="547"/>
      <c r="AE61" s="547"/>
      <c r="AF61" s="547"/>
      <c r="AG61" s="547"/>
      <c r="AH61" s="547"/>
      <c r="AI61" s="547"/>
      <c r="AJ61" s="547"/>
      <c r="AK61" s="547"/>
      <c r="AL61" s="547"/>
      <c r="AM61" s="547"/>
      <c r="AN61" s="547"/>
      <c r="AO61" s="547"/>
      <c r="AP61" s="547"/>
      <c r="AQ61" s="547"/>
      <c r="AR61" s="547"/>
      <c r="AS61" s="547"/>
      <c r="AT61" s="547"/>
      <c r="AU61" s="547"/>
      <c r="AV61" s="547"/>
      <c r="AW61" s="547"/>
      <c r="AX61" s="547"/>
      <c r="AY61" s="547"/>
      <c r="AZ61" s="547"/>
      <c r="BA61" s="547"/>
      <c r="BB61" s="547"/>
      <c r="BC61" s="547"/>
      <c r="BD61" s="547"/>
      <c r="BE61" s="547"/>
      <c r="BF61" s="547"/>
      <c r="BG61" s="15"/>
      <c r="BH61" s="15"/>
    </row>
    <row r="62" spans="1:64" s="1" customFormat="1" ht="72" customHeight="1">
      <c r="A62" s="250" t="s">
        <v>230</v>
      </c>
      <c r="B62" s="22" t="s">
        <v>457</v>
      </c>
      <c r="C62" s="5">
        <v>29.69041</v>
      </c>
      <c r="D62" s="46" t="s">
        <v>431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46" t="s">
        <v>431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46" t="s">
        <v>431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46" t="s">
        <v>431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46" t="s">
        <v>431</v>
      </c>
      <c r="AG62" s="5">
        <v>0</v>
      </c>
      <c r="AH62" s="5">
        <v>9.8968000000000007</v>
      </c>
      <c r="AI62" s="5">
        <v>0</v>
      </c>
      <c r="AJ62" s="5">
        <v>0</v>
      </c>
      <c r="AK62" s="5">
        <v>0</v>
      </c>
      <c r="AL62" s="5">
        <v>0</v>
      </c>
      <c r="AM62" s="46" t="s">
        <v>431</v>
      </c>
      <c r="AN62" s="5">
        <v>0</v>
      </c>
      <c r="AO62" s="5">
        <v>9.8968000000000007</v>
      </c>
      <c r="AP62" s="5">
        <v>0</v>
      </c>
      <c r="AQ62" s="5">
        <v>0</v>
      </c>
      <c r="AR62" s="5">
        <v>0</v>
      </c>
      <c r="AS62" s="5">
        <v>0</v>
      </c>
      <c r="AT62" s="46" t="s">
        <v>431</v>
      </c>
      <c r="AU62" s="5">
        <v>0</v>
      </c>
      <c r="AV62" s="5">
        <v>9.8968100000000003</v>
      </c>
      <c r="AW62" s="5">
        <v>0</v>
      </c>
      <c r="AX62" s="5">
        <v>0</v>
      </c>
      <c r="AY62" s="5">
        <v>0</v>
      </c>
      <c r="AZ62" s="5">
        <v>0</v>
      </c>
      <c r="BA62" s="5">
        <f t="shared" si="0"/>
        <v>0</v>
      </c>
      <c r="BB62" s="5">
        <f t="shared" si="1"/>
        <v>29.69041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</row>
    <row r="63" spans="1:64" s="1" customFormat="1" ht="121.5" customHeight="1">
      <c r="A63" s="250" t="s">
        <v>231</v>
      </c>
      <c r="B63" s="22" t="s">
        <v>458</v>
      </c>
      <c r="C63" s="5">
        <v>19.44285</v>
      </c>
      <c r="D63" s="46" t="s">
        <v>431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46" t="s">
        <v>431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46" t="s">
        <v>431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46" t="s">
        <v>431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46" t="s">
        <v>431</v>
      </c>
      <c r="AG63" s="5">
        <v>4.4184299999999999</v>
      </c>
      <c r="AH63" s="5">
        <v>5</v>
      </c>
      <c r="AI63" s="5">
        <v>0</v>
      </c>
      <c r="AJ63" s="5">
        <v>0</v>
      </c>
      <c r="AK63" s="5">
        <v>0</v>
      </c>
      <c r="AL63" s="5">
        <v>0</v>
      </c>
      <c r="AM63" s="46" t="s">
        <v>431</v>
      </c>
      <c r="AN63" s="5">
        <v>0</v>
      </c>
      <c r="AO63" s="5">
        <v>5.0122099999999996</v>
      </c>
      <c r="AP63" s="5">
        <v>0</v>
      </c>
      <c r="AQ63" s="5">
        <v>0</v>
      </c>
      <c r="AR63" s="5">
        <v>0</v>
      </c>
      <c r="AS63" s="5">
        <v>0</v>
      </c>
      <c r="AT63" s="46" t="s">
        <v>431</v>
      </c>
      <c r="AU63" s="5">
        <v>5.0122099999999996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f t="shared" si="0"/>
        <v>9.4306400000000004</v>
      </c>
      <c r="BB63" s="5">
        <f t="shared" si="1"/>
        <v>10.01221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</row>
    <row r="64" spans="1:64" s="1" customFormat="1" ht="114" customHeight="1">
      <c r="A64" s="250" t="s">
        <v>232</v>
      </c>
      <c r="B64" s="22" t="s">
        <v>459</v>
      </c>
      <c r="C64" s="5">
        <v>12.9619</v>
      </c>
      <c r="D64" s="46" t="s">
        <v>431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46" t="s">
        <v>431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46" t="s">
        <v>431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46" t="s">
        <v>431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46" t="s">
        <v>431</v>
      </c>
      <c r="AG64" s="5">
        <v>2.9456199999999999</v>
      </c>
      <c r="AH64" s="5">
        <v>3.37209</v>
      </c>
      <c r="AI64" s="5">
        <v>0</v>
      </c>
      <c r="AJ64" s="5">
        <v>0</v>
      </c>
      <c r="AK64" s="5">
        <v>0</v>
      </c>
      <c r="AL64" s="5">
        <v>0</v>
      </c>
      <c r="AM64" s="46" t="s">
        <v>431</v>
      </c>
      <c r="AN64" s="5">
        <v>0</v>
      </c>
      <c r="AO64" s="5">
        <v>3.37209</v>
      </c>
      <c r="AP64" s="5">
        <v>0</v>
      </c>
      <c r="AQ64" s="5">
        <v>0</v>
      </c>
      <c r="AR64" s="5">
        <v>0</v>
      </c>
      <c r="AS64" s="5">
        <v>0</v>
      </c>
      <c r="AT64" s="46" t="s">
        <v>431</v>
      </c>
      <c r="AU64" s="5">
        <v>0</v>
      </c>
      <c r="AV64" s="5">
        <v>3.2721</v>
      </c>
      <c r="AW64" s="5">
        <v>0</v>
      </c>
      <c r="AX64" s="5">
        <v>0</v>
      </c>
      <c r="AY64" s="5">
        <v>0</v>
      </c>
      <c r="AZ64" s="5">
        <v>0</v>
      </c>
      <c r="BA64" s="5">
        <f t="shared" si="0"/>
        <v>2.9456199999999999</v>
      </c>
      <c r="BB64" s="5">
        <f t="shared" si="1"/>
        <v>10.01628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</row>
    <row r="65" spans="1:64" s="1" customFormat="1" ht="87.75" customHeight="1">
      <c r="A65" s="250" t="s">
        <v>233</v>
      </c>
      <c r="B65" s="22" t="s">
        <v>460</v>
      </c>
      <c r="C65" s="5">
        <v>6.48095</v>
      </c>
      <c r="D65" s="46" t="s">
        <v>431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46" t="s">
        <v>431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46" t="s">
        <v>431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46" t="s">
        <v>431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46" t="s">
        <v>431</v>
      </c>
      <c r="AG65" s="5">
        <v>1.47281</v>
      </c>
      <c r="AH65" s="5">
        <v>1.6693800000000001</v>
      </c>
      <c r="AI65" s="5">
        <v>0</v>
      </c>
      <c r="AJ65" s="5">
        <v>0</v>
      </c>
      <c r="AK65" s="5">
        <v>0</v>
      </c>
      <c r="AL65" s="5">
        <v>0</v>
      </c>
      <c r="AM65" s="46" t="s">
        <v>431</v>
      </c>
      <c r="AN65" s="5">
        <v>0</v>
      </c>
      <c r="AO65" s="5">
        <v>1.6693800000000001</v>
      </c>
      <c r="AP65" s="5">
        <v>0</v>
      </c>
      <c r="AQ65" s="5">
        <v>0</v>
      </c>
      <c r="AR65" s="5">
        <v>0</v>
      </c>
      <c r="AS65" s="5">
        <v>0</v>
      </c>
      <c r="AT65" s="46" t="s">
        <v>431</v>
      </c>
      <c r="AU65" s="5">
        <v>0</v>
      </c>
      <c r="AV65" s="5">
        <v>1.6693800000000001</v>
      </c>
      <c r="AW65" s="5">
        <v>0</v>
      </c>
      <c r="AX65" s="5">
        <v>0</v>
      </c>
      <c r="AY65" s="5">
        <v>0</v>
      </c>
      <c r="AZ65" s="5">
        <v>0</v>
      </c>
      <c r="BA65" s="5">
        <f t="shared" si="0"/>
        <v>1.47281</v>
      </c>
      <c r="BB65" s="5">
        <f t="shared" si="1"/>
        <v>5.00814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</row>
    <row r="66" spans="1:64" s="1" customFormat="1" ht="45" customHeight="1">
      <c r="A66" s="250" t="s">
        <v>234</v>
      </c>
      <c r="B66" s="22" t="s">
        <v>461</v>
      </c>
      <c r="C66" s="5">
        <v>19.294509999999999</v>
      </c>
      <c r="D66" s="46" t="s">
        <v>431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46" t="s">
        <v>431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46" t="s">
        <v>431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46" t="s">
        <v>431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46" t="s">
        <v>431</v>
      </c>
      <c r="AG66" s="5">
        <v>0</v>
      </c>
      <c r="AH66" s="5">
        <v>6.4314999999999998</v>
      </c>
      <c r="AI66" s="5">
        <v>0</v>
      </c>
      <c r="AJ66" s="5">
        <v>0</v>
      </c>
      <c r="AK66" s="5">
        <v>0</v>
      </c>
      <c r="AL66" s="5">
        <v>0</v>
      </c>
      <c r="AM66" s="46" t="s">
        <v>431</v>
      </c>
      <c r="AN66" s="5">
        <v>0</v>
      </c>
      <c r="AO66" s="5">
        <v>6.4314999999999998</v>
      </c>
      <c r="AP66" s="5">
        <v>0</v>
      </c>
      <c r="AQ66" s="5">
        <v>0</v>
      </c>
      <c r="AR66" s="5">
        <v>0</v>
      </c>
      <c r="AS66" s="5">
        <v>0</v>
      </c>
      <c r="AT66" s="46" t="s">
        <v>431</v>
      </c>
      <c r="AU66" s="5">
        <v>0</v>
      </c>
      <c r="AV66" s="5">
        <v>6.4315100000000003</v>
      </c>
      <c r="AW66" s="5">
        <v>0</v>
      </c>
      <c r="AX66" s="5">
        <v>0</v>
      </c>
      <c r="AY66" s="5">
        <v>0</v>
      </c>
      <c r="AZ66" s="5">
        <v>0</v>
      </c>
      <c r="BA66" s="5">
        <f t="shared" si="0"/>
        <v>0</v>
      </c>
      <c r="BB66" s="5">
        <f t="shared" si="1"/>
        <v>19.294509999999999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</row>
    <row r="67" spans="1:64" s="1" customFormat="1" ht="35.1" customHeight="1">
      <c r="A67" s="547" t="s">
        <v>166</v>
      </c>
      <c r="B67" s="547"/>
      <c r="C67" s="547"/>
      <c r="D67" s="547" t="s">
        <v>431</v>
      </c>
      <c r="E67" s="547"/>
      <c r="F67" s="547"/>
      <c r="G67" s="547"/>
      <c r="H67" s="547"/>
      <c r="I67" s="547"/>
      <c r="J67" s="547"/>
      <c r="K67" s="547"/>
      <c r="L67" s="547"/>
      <c r="M67" s="547"/>
      <c r="N67" s="547"/>
      <c r="O67" s="547"/>
      <c r="P67" s="547"/>
      <c r="Q67" s="547"/>
      <c r="R67" s="547"/>
      <c r="S67" s="547"/>
      <c r="T67" s="547"/>
      <c r="U67" s="547"/>
      <c r="V67" s="547"/>
      <c r="W67" s="547"/>
      <c r="X67" s="547"/>
      <c r="Y67" s="547"/>
      <c r="Z67" s="547"/>
      <c r="AA67" s="547"/>
      <c r="AB67" s="547"/>
      <c r="AC67" s="547"/>
      <c r="AD67" s="547"/>
      <c r="AE67" s="547"/>
      <c r="AF67" s="547"/>
      <c r="AG67" s="547"/>
      <c r="AH67" s="547"/>
      <c r="AI67" s="547"/>
      <c r="AJ67" s="547"/>
      <c r="AK67" s="547"/>
      <c r="AL67" s="547"/>
      <c r="AM67" s="547"/>
      <c r="AN67" s="547"/>
      <c r="AO67" s="547"/>
      <c r="AP67" s="547"/>
      <c r="AQ67" s="547"/>
      <c r="AR67" s="547"/>
      <c r="AS67" s="547"/>
      <c r="AT67" s="547"/>
      <c r="AU67" s="547"/>
      <c r="AV67" s="547"/>
      <c r="AW67" s="547"/>
      <c r="AX67" s="547"/>
      <c r="AY67" s="547"/>
      <c r="AZ67" s="547"/>
      <c r="BA67" s="547"/>
      <c r="BB67" s="547"/>
      <c r="BC67" s="547"/>
      <c r="BD67" s="547"/>
      <c r="BE67" s="547"/>
      <c r="BF67" s="547"/>
      <c r="BG67" s="15"/>
      <c r="BH67" s="15"/>
    </row>
    <row r="68" spans="1:64" s="1" customFormat="1" ht="35.1" customHeight="1">
      <c r="A68" s="248" t="s">
        <v>235</v>
      </c>
      <c r="B68" s="22" t="s">
        <v>462</v>
      </c>
      <c r="C68" s="5">
        <v>31.716370000000001</v>
      </c>
      <c r="D68" s="46" t="s">
        <v>431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46" t="s">
        <v>431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46" t="s">
        <v>431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46" t="s">
        <v>431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46" t="s">
        <v>431</v>
      </c>
      <c r="AG68" s="5">
        <v>1.9350000000000001</v>
      </c>
      <c r="AH68" s="5">
        <v>29.781369999999999</v>
      </c>
      <c r="AI68" s="5">
        <v>0</v>
      </c>
      <c r="AJ68" s="5">
        <v>0</v>
      </c>
      <c r="AK68" s="5">
        <v>0</v>
      </c>
      <c r="AL68" s="5">
        <v>0</v>
      </c>
      <c r="AM68" s="46" t="s">
        <v>431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46" t="s">
        <v>431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f t="shared" si="0"/>
        <v>1.9350000000000001</v>
      </c>
      <c r="BB68" s="5">
        <f t="shared" si="1"/>
        <v>29.781369999999999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</row>
    <row r="69" spans="1:64" s="1" customFormat="1" ht="71.25" customHeight="1">
      <c r="A69" s="248" t="s">
        <v>236</v>
      </c>
      <c r="B69" s="22" t="s">
        <v>463</v>
      </c>
      <c r="C69" s="5">
        <v>43.993279999999999</v>
      </c>
      <c r="D69" s="46" t="s">
        <v>431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46" t="s">
        <v>431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46" t="s">
        <v>431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46" t="s">
        <v>431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46" t="s">
        <v>431</v>
      </c>
      <c r="AG69" s="5">
        <v>3.6932800000000001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46" t="s">
        <v>431</v>
      </c>
      <c r="AN69" s="5">
        <v>0</v>
      </c>
      <c r="AO69" s="5">
        <v>40.299999999999997</v>
      </c>
      <c r="AP69" s="5">
        <v>0</v>
      </c>
      <c r="AQ69" s="5">
        <v>0</v>
      </c>
      <c r="AR69" s="5">
        <v>0</v>
      </c>
      <c r="AS69" s="5">
        <v>0</v>
      </c>
      <c r="AT69" s="46" t="s">
        <v>431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f t="shared" si="0"/>
        <v>3.6932800000000001</v>
      </c>
      <c r="BB69" s="5">
        <f t="shared" si="1"/>
        <v>40.299999999999997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</row>
    <row r="70" spans="1:64" s="1" customFormat="1" ht="35.1" customHeight="1">
      <c r="A70" s="547" t="s">
        <v>167</v>
      </c>
      <c r="B70" s="547"/>
      <c r="C70" s="547"/>
      <c r="D70" s="547" t="s">
        <v>431</v>
      </c>
      <c r="E70" s="547"/>
      <c r="F70" s="547"/>
      <c r="G70" s="547"/>
      <c r="H70" s="547"/>
      <c r="I70" s="547"/>
      <c r="J70" s="547"/>
      <c r="K70" s="547"/>
      <c r="L70" s="547"/>
      <c r="M70" s="547"/>
      <c r="N70" s="547"/>
      <c r="O70" s="547"/>
      <c r="P70" s="547"/>
      <c r="Q70" s="547"/>
      <c r="R70" s="547"/>
      <c r="S70" s="547"/>
      <c r="T70" s="547"/>
      <c r="U70" s="547"/>
      <c r="V70" s="547"/>
      <c r="W70" s="547"/>
      <c r="X70" s="547"/>
      <c r="Y70" s="547"/>
      <c r="Z70" s="547"/>
      <c r="AA70" s="547"/>
      <c r="AB70" s="547"/>
      <c r="AC70" s="547"/>
      <c r="AD70" s="547"/>
      <c r="AE70" s="547"/>
      <c r="AF70" s="547"/>
      <c r="AG70" s="547"/>
      <c r="AH70" s="547"/>
      <c r="AI70" s="547"/>
      <c r="AJ70" s="547"/>
      <c r="AK70" s="547"/>
      <c r="AL70" s="547"/>
      <c r="AM70" s="547"/>
      <c r="AN70" s="547"/>
      <c r="AO70" s="547"/>
      <c r="AP70" s="547"/>
      <c r="AQ70" s="547"/>
      <c r="AR70" s="547"/>
      <c r="AS70" s="547"/>
      <c r="AT70" s="547"/>
      <c r="AU70" s="547"/>
      <c r="AV70" s="547"/>
      <c r="AW70" s="547"/>
      <c r="AX70" s="547"/>
      <c r="AY70" s="547"/>
      <c r="AZ70" s="547"/>
      <c r="BA70" s="547"/>
      <c r="BB70" s="547"/>
      <c r="BC70" s="547"/>
      <c r="BD70" s="547"/>
      <c r="BE70" s="547"/>
      <c r="BF70" s="547"/>
      <c r="BG70" s="15"/>
      <c r="BH70" s="15"/>
    </row>
    <row r="71" spans="1:64" s="1" customFormat="1" ht="55.5" customHeight="1">
      <c r="A71" s="251" t="s">
        <v>237</v>
      </c>
      <c r="B71" s="22" t="s">
        <v>464</v>
      </c>
      <c r="C71" s="5">
        <v>1.6612899999999999</v>
      </c>
      <c r="D71" s="46" t="s">
        <v>431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46" t="s">
        <v>431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46" t="s">
        <v>431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46" t="s">
        <v>431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46" t="s">
        <v>431</v>
      </c>
      <c r="AG71" s="5">
        <v>0.65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46" t="s">
        <v>431</v>
      </c>
      <c r="AN71" s="5">
        <v>0.50565000000000004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46" t="s">
        <v>431</v>
      </c>
      <c r="AU71" s="5">
        <v>0.50565000000000004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f t="shared" si="0"/>
        <v>1.6613000000000002</v>
      </c>
      <c r="BB71" s="5">
        <f t="shared" si="1"/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</row>
    <row r="72" spans="1:64" s="34" customFormat="1" ht="45.75" customHeight="1">
      <c r="A72" s="746" t="s">
        <v>28</v>
      </c>
      <c r="B72" s="747"/>
      <c r="C72" s="747"/>
      <c r="D72" s="747" t="s">
        <v>431</v>
      </c>
      <c r="E72" s="747"/>
      <c r="F72" s="747"/>
      <c r="G72" s="747"/>
      <c r="H72" s="747"/>
      <c r="I72" s="747"/>
      <c r="J72" s="747"/>
      <c r="K72" s="747"/>
      <c r="L72" s="747"/>
      <c r="M72" s="747"/>
      <c r="N72" s="747"/>
      <c r="O72" s="747"/>
      <c r="P72" s="747"/>
      <c r="Q72" s="747"/>
      <c r="R72" s="747"/>
      <c r="S72" s="747"/>
      <c r="T72" s="747"/>
      <c r="U72" s="747"/>
      <c r="V72" s="747"/>
      <c r="W72" s="747"/>
      <c r="X72" s="747"/>
      <c r="Y72" s="747"/>
      <c r="Z72" s="747"/>
      <c r="AA72" s="747"/>
      <c r="AB72" s="747"/>
      <c r="AC72" s="747"/>
      <c r="AD72" s="747"/>
      <c r="AE72" s="747"/>
      <c r="AF72" s="747"/>
      <c r="AG72" s="747"/>
      <c r="AH72" s="747"/>
      <c r="AI72" s="747"/>
      <c r="AJ72" s="747"/>
      <c r="AK72" s="747"/>
      <c r="AL72" s="747"/>
      <c r="AM72" s="747"/>
      <c r="AN72" s="747"/>
      <c r="AO72" s="747"/>
      <c r="AP72" s="747"/>
      <c r="AQ72" s="747"/>
      <c r="AR72" s="747"/>
      <c r="AS72" s="747"/>
      <c r="AT72" s="747"/>
      <c r="AU72" s="747"/>
      <c r="AV72" s="747"/>
      <c r="AW72" s="747"/>
      <c r="AX72" s="747"/>
      <c r="AY72" s="747"/>
      <c r="AZ72" s="747"/>
      <c r="BA72" s="747"/>
      <c r="BB72" s="747"/>
      <c r="BC72" s="747"/>
      <c r="BD72" s="747"/>
      <c r="BE72" s="747"/>
      <c r="BF72" s="747"/>
      <c r="BG72" s="748"/>
      <c r="BH72" s="748"/>
      <c r="BI72" s="748"/>
      <c r="BJ72" s="748"/>
      <c r="BK72" s="748"/>
      <c r="BL72" s="748"/>
    </row>
    <row r="73" spans="1:64" s="29" customFormat="1" ht="24.75" customHeight="1">
      <c r="A73" s="744" t="s">
        <v>29</v>
      </c>
      <c r="B73" s="745"/>
      <c r="C73" s="745"/>
      <c r="D73" s="745" t="s">
        <v>431</v>
      </c>
      <c r="E73" s="745"/>
      <c r="F73" s="745"/>
      <c r="G73" s="745"/>
      <c r="H73" s="745"/>
      <c r="I73" s="745"/>
      <c r="J73" s="745"/>
      <c r="K73" s="745"/>
      <c r="L73" s="745"/>
      <c r="M73" s="745"/>
      <c r="N73" s="745"/>
      <c r="O73" s="745"/>
      <c r="P73" s="745"/>
      <c r="Q73" s="745"/>
      <c r="R73" s="745"/>
      <c r="S73" s="745"/>
      <c r="T73" s="745"/>
      <c r="U73" s="745"/>
      <c r="V73" s="745"/>
      <c r="W73" s="745"/>
      <c r="X73" s="745"/>
      <c r="Y73" s="745"/>
      <c r="Z73" s="745"/>
      <c r="AA73" s="745"/>
      <c r="AB73" s="745"/>
      <c r="AC73" s="745"/>
      <c r="AD73" s="745"/>
      <c r="AE73" s="745"/>
      <c r="AF73" s="745"/>
      <c r="AG73" s="745"/>
      <c r="AH73" s="745"/>
      <c r="AI73" s="745"/>
      <c r="AJ73" s="745"/>
      <c r="AK73" s="745"/>
      <c r="AL73" s="745"/>
      <c r="AM73" s="745"/>
      <c r="AN73" s="745"/>
      <c r="AO73" s="745"/>
      <c r="AP73" s="745"/>
      <c r="AQ73" s="745"/>
      <c r="AR73" s="745"/>
      <c r="AS73" s="745"/>
      <c r="AT73" s="745"/>
      <c r="AU73" s="745"/>
      <c r="AV73" s="745"/>
      <c r="AW73" s="745"/>
      <c r="AX73" s="745"/>
      <c r="AY73" s="745"/>
      <c r="AZ73" s="745"/>
      <c r="BA73" s="745"/>
      <c r="BB73" s="745"/>
      <c r="BC73" s="745"/>
      <c r="BD73" s="745"/>
      <c r="BE73" s="745"/>
      <c r="BF73" s="745"/>
      <c r="BG73" s="675"/>
      <c r="BH73" s="675"/>
      <c r="BI73" s="675"/>
      <c r="BJ73" s="675"/>
      <c r="BK73" s="675"/>
      <c r="BL73" s="676"/>
    </row>
    <row r="74" spans="1:64" s="1" customFormat="1" ht="35.1" customHeight="1">
      <c r="A74" s="547" t="s">
        <v>170</v>
      </c>
      <c r="B74" s="547"/>
      <c r="C74" s="547"/>
      <c r="D74" s="547" t="s">
        <v>431</v>
      </c>
      <c r="E74" s="547"/>
      <c r="F74" s="547"/>
      <c r="G74" s="547"/>
      <c r="H74" s="547"/>
      <c r="I74" s="547"/>
      <c r="J74" s="547"/>
      <c r="K74" s="547"/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7"/>
      <c r="Y74" s="547"/>
      <c r="Z74" s="547"/>
      <c r="AA74" s="547"/>
      <c r="AB74" s="547"/>
      <c r="AC74" s="547"/>
      <c r="AD74" s="547"/>
      <c r="AE74" s="547"/>
      <c r="AF74" s="547"/>
      <c r="AG74" s="547"/>
      <c r="AH74" s="547"/>
      <c r="AI74" s="547"/>
      <c r="AJ74" s="547"/>
      <c r="AK74" s="547"/>
      <c r="AL74" s="547"/>
      <c r="AM74" s="547"/>
      <c r="AN74" s="547"/>
      <c r="AO74" s="547"/>
      <c r="AP74" s="547"/>
      <c r="AQ74" s="547"/>
      <c r="AR74" s="547"/>
      <c r="AS74" s="547"/>
      <c r="AT74" s="547"/>
      <c r="AU74" s="547"/>
      <c r="AV74" s="547"/>
      <c r="AW74" s="547"/>
      <c r="AX74" s="547"/>
      <c r="AY74" s="547"/>
      <c r="AZ74" s="547"/>
      <c r="BA74" s="547"/>
      <c r="BB74" s="547"/>
      <c r="BC74" s="547"/>
      <c r="BD74" s="547"/>
      <c r="BE74" s="547"/>
      <c r="BF74" s="547"/>
      <c r="BG74" s="15"/>
      <c r="BH74" s="15"/>
    </row>
    <row r="75" spans="1:64" s="1" customFormat="1" ht="74.25" customHeight="1">
      <c r="A75" s="248" t="s">
        <v>238</v>
      </c>
      <c r="B75" s="22" t="s">
        <v>98</v>
      </c>
      <c r="C75" s="5">
        <v>5.9029999999999996</v>
      </c>
      <c r="D75" s="46" t="s">
        <v>431</v>
      </c>
      <c r="E75" s="5">
        <v>0.89344999999999997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46" t="s">
        <v>431</v>
      </c>
      <c r="L75" s="5">
        <v>1.05149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46" t="s">
        <v>431</v>
      </c>
      <c r="S75" s="5">
        <v>0</v>
      </c>
      <c r="T75" s="5">
        <v>3.7658</v>
      </c>
      <c r="U75" s="5">
        <v>0</v>
      </c>
      <c r="V75" s="5">
        <v>0</v>
      </c>
      <c r="W75" s="5">
        <v>0</v>
      </c>
      <c r="X75" s="5">
        <v>0</v>
      </c>
      <c r="Y75" s="46" t="s">
        <v>431</v>
      </c>
      <c r="Z75" s="5">
        <v>0</v>
      </c>
      <c r="AA75" s="5">
        <v>0.19206000000000001</v>
      </c>
      <c r="AB75" s="5">
        <v>0</v>
      </c>
      <c r="AC75" s="5">
        <v>0</v>
      </c>
      <c r="AD75" s="5">
        <v>0</v>
      </c>
      <c r="AE75" s="5">
        <v>0</v>
      </c>
      <c r="AF75" s="46" t="s">
        <v>431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46" t="s">
        <v>431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46" t="s">
        <v>431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f t="shared" si="0"/>
        <v>1.9449399999999999</v>
      </c>
      <c r="BB75" s="5">
        <f t="shared" si="1"/>
        <v>3.9578600000000002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</row>
    <row r="76" spans="1:64" s="1" customFormat="1" ht="75.75" customHeight="1">
      <c r="A76" s="248" t="s">
        <v>239</v>
      </c>
      <c r="B76" s="22" t="s">
        <v>465</v>
      </c>
      <c r="C76" s="21" t="s">
        <v>102</v>
      </c>
      <c r="D76" s="46" t="s">
        <v>431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46" t="s">
        <v>431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46" t="s">
        <v>431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46" t="s">
        <v>431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46" t="s">
        <v>431</v>
      </c>
      <c r="AG76" s="5">
        <v>0</v>
      </c>
      <c r="AH76" s="5">
        <v>1.29094</v>
      </c>
      <c r="AI76" s="5">
        <v>0</v>
      </c>
      <c r="AJ76" s="5">
        <v>0</v>
      </c>
      <c r="AK76" s="5">
        <v>0</v>
      </c>
      <c r="AL76" s="5">
        <v>0</v>
      </c>
      <c r="AM76" s="46" t="s">
        <v>431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46" t="s">
        <v>431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f t="shared" si="0"/>
        <v>0</v>
      </c>
      <c r="BB76" s="5">
        <f t="shared" si="1"/>
        <v>1.29094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</row>
    <row r="77" spans="1:64" s="1" customFormat="1" ht="57.75" customHeight="1">
      <c r="A77" s="248" t="s">
        <v>240</v>
      </c>
      <c r="B77" s="22" t="s">
        <v>466</v>
      </c>
      <c r="C77" s="21" t="s">
        <v>103</v>
      </c>
      <c r="D77" s="46" t="s">
        <v>431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46" t="s">
        <v>431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46" t="s">
        <v>431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46" t="s">
        <v>431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46" t="s">
        <v>431</v>
      </c>
      <c r="AG77" s="5">
        <v>0</v>
      </c>
      <c r="AH77" s="5">
        <v>3.5608399999999998</v>
      </c>
      <c r="AI77" s="5">
        <v>0</v>
      </c>
      <c r="AJ77" s="5">
        <v>0</v>
      </c>
      <c r="AK77" s="5">
        <v>0</v>
      </c>
      <c r="AL77" s="5">
        <v>0</v>
      </c>
      <c r="AM77" s="46" t="s">
        <v>431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46" t="s">
        <v>431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f t="shared" si="0"/>
        <v>0</v>
      </c>
      <c r="BB77" s="5">
        <f t="shared" si="1"/>
        <v>3.5608399999999998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</row>
    <row r="78" spans="1:64" s="1" customFormat="1" ht="35.1" hidden="1" customHeight="1">
      <c r="A78" s="547" t="s">
        <v>169</v>
      </c>
      <c r="B78" s="547"/>
      <c r="C78" s="547"/>
      <c r="D78" s="547" t="s">
        <v>431</v>
      </c>
      <c r="E78" s="547"/>
      <c r="F78" s="547"/>
      <c r="G78" s="547"/>
      <c r="H78" s="547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7"/>
      <c r="T78" s="547"/>
      <c r="U78" s="547"/>
      <c r="V78" s="547"/>
      <c r="W78" s="547"/>
      <c r="X78" s="547"/>
      <c r="Y78" s="547"/>
      <c r="Z78" s="547"/>
      <c r="AA78" s="547"/>
      <c r="AB78" s="547"/>
      <c r="AC78" s="547"/>
      <c r="AD78" s="547"/>
      <c r="AE78" s="547"/>
      <c r="AF78" s="547"/>
      <c r="AG78" s="547"/>
      <c r="AH78" s="547"/>
      <c r="AI78" s="547"/>
      <c r="AJ78" s="547"/>
      <c r="AK78" s="547"/>
      <c r="AL78" s="547"/>
      <c r="AM78" s="547"/>
      <c r="AN78" s="547"/>
      <c r="AO78" s="547"/>
      <c r="AP78" s="547"/>
      <c r="AQ78" s="547"/>
      <c r="AR78" s="547"/>
      <c r="AS78" s="547"/>
      <c r="AT78" s="547"/>
      <c r="AU78" s="547"/>
      <c r="AV78" s="547"/>
      <c r="AW78" s="547"/>
      <c r="AX78" s="547"/>
      <c r="AY78" s="547"/>
      <c r="AZ78" s="547"/>
      <c r="BA78" s="547"/>
      <c r="BB78" s="547"/>
      <c r="BC78" s="547"/>
      <c r="BD78" s="547"/>
      <c r="BE78" s="547"/>
      <c r="BF78" s="547"/>
      <c r="BG78" s="15"/>
      <c r="BH78" s="15"/>
    </row>
    <row r="79" spans="1:64" s="1" customFormat="1" ht="35.1" hidden="1" customHeight="1">
      <c r="A79" s="547" t="s">
        <v>65</v>
      </c>
      <c r="B79" s="547"/>
      <c r="C79" s="547"/>
      <c r="D79" s="547" t="s">
        <v>431</v>
      </c>
      <c r="E79" s="547"/>
      <c r="F79" s="547"/>
      <c r="G79" s="547"/>
      <c r="H79" s="547"/>
      <c r="I79" s="547"/>
      <c r="J79" s="547"/>
      <c r="K79" s="547"/>
      <c r="L79" s="547"/>
      <c r="M79" s="547"/>
      <c r="N79" s="547"/>
      <c r="O79" s="547"/>
      <c r="P79" s="547"/>
      <c r="Q79" s="547"/>
      <c r="R79" s="547"/>
      <c r="S79" s="547"/>
      <c r="T79" s="547"/>
      <c r="U79" s="547"/>
      <c r="V79" s="547"/>
      <c r="W79" s="547"/>
      <c r="X79" s="547"/>
      <c r="Y79" s="547"/>
      <c r="Z79" s="547"/>
      <c r="AA79" s="547"/>
      <c r="AB79" s="547"/>
      <c r="AC79" s="547"/>
      <c r="AD79" s="547"/>
      <c r="AE79" s="547"/>
      <c r="AF79" s="547"/>
      <c r="AG79" s="547"/>
      <c r="AH79" s="547"/>
      <c r="AI79" s="547"/>
      <c r="AJ79" s="547"/>
      <c r="AK79" s="547"/>
      <c r="AL79" s="547"/>
      <c r="AM79" s="547"/>
      <c r="AN79" s="547"/>
      <c r="AO79" s="547"/>
      <c r="AP79" s="547"/>
      <c r="AQ79" s="547"/>
      <c r="AR79" s="547"/>
      <c r="AS79" s="547"/>
      <c r="AT79" s="547"/>
      <c r="AU79" s="547"/>
      <c r="AV79" s="547"/>
      <c r="AW79" s="547"/>
      <c r="AX79" s="547"/>
      <c r="AY79" s="547"/>
      <c r="AZ79" s="547"/>
      <c r="BA79" s="547"/>
      <c r="BB79" s="547"/>
      <c r="BC79" s="547"/>
      <c r="BD79" s="547"/>
      <c r="BE79" s="547"/>
      <c r="BF79" s="547"/>
      <c r="BG79" s="15"/>
      <c r="BH79" s="15"/>
    </row>
    <row r="80" spans="1:64" s="1" customFormat="1" ht="35.1" hidden="1" customHeight="1">
      <c r="A80" s="547" t="s">
        <v>168</v>
      </c>
      <c r="B80" s="547"/>
      <c r="C80" s="547"/>
      <c r="D80" s="547" t="s">
        <v>431</v>
      </c>
      <c r="E80" s="547"/>
      <c r="F80" s="547"/>
      <c r="G80" s="547"/>
      <c r="H80" s="547"/>
      <c r="I80" s="547"/>
      <c r="J80" s="547"/>
      <c r="K80" s="547"/>
      <c r="L80" s="547"/>
      <c r="M80" s="547"/>
      <c r="N80" s="547"/>
      <c r="O80" s="547"/>
      <c r="P80" s="547"/>
      <c r="Q80" s="547"/>
      <c r="R80" s="547"/>
      <c r="S80" s="547"/>
      <c r="T80" s="547"/>
      <c r="U80" s="547"/>
      <c r="V80" s="547"/>
      <c r="W80" s="547"/>
      <c r="X80" s="547"/>
      <c r="Y80" s="547"/>
      <c r="Z80" s="547"/>
      <c r="AA80" s="547"/>
      <c r="AB80" s="547"/>
      <c r="AC80" s="547"/>
      <c r="AD80" s="547"/>
      <c r="AE80" s="547"/>
      <c r="AF80" s="547"/>
      <c r="AG80" s="547"/>
      <c r="AH80" s="547"/>
      <c r="AI80" s="547"/>
      <c r="AJ80" s="547"/>
      <c r="AK80" s="547"/>
      <c r="AL80" s="547"/>
      <c r="AM80" s="547"/>
      <c r="AN80" s="547"/>
      <c r="AO80" s="547"/>
      <c r="AP80" s="547"/>
      <c r="AQ80" s="547"/>
      <c r="AR80" s="547"/>
      <c r="AS80" s="547"/>
      <c r="AT80" s="547"/>
      <c r="AU80" s="547"/>
      <c r="AV80" s="547"/>
      <c r="AW80" s="547"/>
      <c r="AX80" s="547"/>
      <c r="AY80" s="547"/>
      <c r="AZ80" s="547"/>
      <c r="BA80" s="547"/>
      <c r="BB80" s="547"/>
      <c r="BC80" s="547"/>
      <c r="BD80" s="547"/>
      <c r="BE80" s="547"/>
      <c r="BF80" s="547"/>
      <c r="BG80" s="15"/>
      <c r="BH80" s="15"/>
    </row>
    <row r="81" spans="1:64" s="1" customFormat="1" ht="35.1" hidden="1" customHeight="1">
      <c r="A81" s="547" t="s">
        <v>65</v>
      </c>
      <c r="B81" s="547"/>
      <c r="C81" s="547"/>
      <c r="D81" s="547" t="s">
        <v>431</v>
      </c>
      <c r="E81" s="547"/>
      <c r="F81" s="547"/>
      <c r="G81" s="547"/>
      <c r="H81" s="547"/>
      <c r="I81" s="547"/>
      <c r="J81" s="547"/>
      <c r="K81" s="547"/>
      <c r="L81" s="547"/>
      <c r="M81" s="547"/>
      <c r="N81" s="547"/>
      <c r="O81" s="547"/>
      <c r="P81" s="547"/>
      <c r="Q81" s="547"/>
      <c r="R81" s="547"/>
      <c r="S81" s="547"/>
      <c r="T81" s="547"/>
      <c r="U81" s="547"/>
      <c r="V81" s="547"/>
      <c r="W81" s="547"/>
      <c r="X81" s="547"/>
      <c r="Y81" s="547"/>
      <c r="Z81" s="547"/>
      <c r="AA81" s="547"/>
      <c r="AB81" s="547"/>
      <c r="AC81" s="547"/>
      <c r="AD81" s="547"/>
      <c r="AE81" s="547"/>
      <c r="AF81" s="547"/>
      <c r="AG81" s="547"/>
      <c r="AH81" s="547"/>
      <c r="AI81" s="547"/>
      <c r="AJ81" s="547"/>
      <c r="AK81" s="547"/>
      <c r="AL81" s="547"/>
      <c r="AM81" s="547"/>
      <c r="AN81" s="547"/>
      <c r="AO81" s="547"/>
      <c r="AP81" s="547"/>
      <c r="AQ81" s="547"/>
      <c r="AR81" s="547"/>
      <c r="AS81" s="547"/>
      <c r="AT81" s="547"/>
      <c r="AU81" s="547"/>
      <c r="AV81" s="547"/>
      <c r="AW81" s="547"/>
      <c r="AX81" s="547"/>
      <c r="AY81" s="547"/>
      <c r="AZ81" s="547"/>
      <c r="BA81" s="547"/>
      <c r="BB81" s="547"/>
      <c r="BC81" s="547"/>
      <c r="BD81" s="547"/>
      <c r="BE81" s="547"/>
      <c r="BF81" s="547"/>
      <c r="BG81" s="15"/>
      <c r="BH81" s="15"/>
    </row>
    <row r="82" spans="1:64" s="1" customFormat="1" ht="35.1" hidden="1" customHeight="1">
      <c r="A82" s="547" t="s">
        <v>171</v>
      </c>
      <c r="B82" s="547"/>
      <c r="C82" s="547"/>
      <c r="D82" s="547" t="s">
        <v>431</v>
      </c>
      <c r="E82" s="547"/>
      <c r="F82" s="547"/>
      <c r="G82" s="547"/>
      <c r="H82" s="547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7"/>
      <c r="T82" s="547"/>
      <c r="U82" s="547"/>
      <c r="V82" s="547"/>
      <c r="W82" s="547"/>
      <c r="X82" s="547"/>
      <c r="Y82" s="547"/>
      <c r="Z82" s="547"/>
      <c r="AA82" s="547"/>
      <c r="AB82" s="547"/>
      <c r="AC82" s="547"/>
      <c r="AD82" s="547"/>
      <c r="AE82" s="547"/>
      <c r="AF82" s="547"/>
      <c r="AG82" s="547"/>
      <c r="AH82" s="547"/>
      <c r="AI82" s="547"/>
      <c r="AJ82" s="547"/>
      <c r="AK82" s="547"/>
      <c r="AL82" s="547"/>
      <c r="AM82" s="547"/>
      <c r="AN82" s="547"/>
      <c r="AO82" s="547"/>
      <c r="AP82" s="547"/>
      <c r="AQ82" s="547"/>
      <c r="AR82" s="547"/>
      <c r="AS82" s="547"/>
      <c r="AT82" s="547"/>
      <c r="AU82" s="547"/>
      <c r="AV82" s="547"/>
      <c r="AW82" s="547"/>
      <c r="AX82" s="547"/>
      <c r="AY82" s="547"/>
      <c r="AZ82" s="547"/>
      <c r="BA82" s="547"/>
      <c r="BB82" s="547"/>
      <c r="BC82" s="547"/>
      <c r="BD82" s="547"/>
      <c r="BE82" s="547"/>
      <c r="BF82" s="547"/>
      <c r="BG82" s="15"/>
      <c r="BH82" s="15"/>
    </row>
    <row r="83" spans="1:64" s="1" customFormat="1" ht="35.1" hidden="1" customHeight="1">
      <c r="A83" s="547" t="s">
        <v>65</v>
      </c>
      <c r="B83" s="547"/>
      <c r="C83" s="547"/>
      <c r="D83" s="547" t="s">
        <v>431</v>
      </c>
      <c r="E83" s="547"/>
      <c r="F83" s="547"/>
      <c r="G83" s="547"/>
      <c r="H83" s="547"/>
      <c r="I83" s="547"/>
      <c r="J83" s="547"/>
      <c r="K83" s="547"/>
      <c r="L83" s="547"/>
      <c r="M83" s="547"/>
      <c r="N83" s="547"/>
      <c r="O83" s="547"/>
      <c r="P83" s="547"/>
      <c r="Q83" s="547"/>
      <c r="R83" s="547"/>
      <c r="S83" s="547"/>
      <c r="T83" s="547"/>
      <c r="U83" s="547"/>
      <c r="V83" s="547"/>
      <c r="W83" s="547"/>
      <c r="X83" s="547"/>
      <c r="Y83" s="547"/>
      <c r="Z83" s="547"/>
      <c r="AA83" s="547"/>
      <c r="AB83" s="547"/>
      <c r="AC83" s="547"/>
      <c r="AD83" s="547"/>
      <c r="AE83" s="547"/>
      <c r="AF83" s="547"/>
      <c r="AG83" s="547"/>
      <c r="AH83" s="547"/>
      <c r="AI83" s="547"/>
      <c r="AJ83" s="547"/>
      <c r="AK83" s="547"/>
      <c r="AL83" s="547"/>
      <c r="AM83" s="547"/>
      <c r="AN83" s="547"/>
      <c r="AO83" s="547"/>
      <c r="AP83" s="547"/>
      <c r="AQ83" s="547"/>
      <c r="AR83" s="547"/>
      <c r="AS83" s="547"/>
      <c r="AT83" s="547"/>
      <c r="AU83" s="547"/>
      <c r="AV83" s="547"/>
      <c r="AW83" s="547"/>
      <c r="AX83" s="547"/>
      <c r="AY83" s="547"/>
      <c r="AZ83" s="547"/>
      <c r="BA83" s="547"/>
      <c r="BB83" s="547"/>
      <c r="BC83" s="547"/>
      <c r="BD83" s="547"/>
      <c r="BE83" s="547"/>
      <c r="BF83" s="547"/>
      <c r="BG83" s="15"/>
      <c r="BH83" s="15"/>
    </row>
    <row r="84" spans="1:64" s="29" customFormat="1" ht="24.75" customHeight="1">
      <c r="A84" s="744" t="s">
        <v>30</v>
      </c>
      <c r="B84" s="745"/>
      <c r="C84" s="745"/>
      <c r="D84" s="745" t="s">
        <v>431</v>
      </c>
      <c r="E84" s="745"/>
      <c r="F84" s="745"/>
      <c r="G84" s="745"/>
      <c r="H84" s="745"/>
      <c r="I84" s="745"/>
      <c r="J84" s="745"/>
      <c r="K84" s="745"/>
      <c r="L84" s="745"/>
      <c r="M84" s="745"/>
      <c r="N84" s="745"/>
      <c r="O84" s="745"/>
      <c r="P84" s="745"/>
      <c r="Q84" s="745"/>
      <c r="R84" s="745"/>
      <c r="S84" s="745"/>
      <c r="T84" s="745"/>
      <c r="U84" s="745"/>
      <c r="V84" s="745"/>
      <c r="W84" s="745"/>
      <c r="X84" s="745"/>
      <c r="Y84" s="745"/>
      <c r="Z84" s="745"/>
      <c r="AA84" s="745"/>
      <c r="AB84" s="745"/>
      <c r="AC84" s="745"/>
      <c r="AD84" s="745"/>
      <c r="AE84" s="745"/>
      <c r="AF84" s="745"/>
      <c r="AG84" s="745"/>
      <c r="AH84" s="745"/>
      <c r="AI84" s="745"/>
      <c r="AJ84" s="745"/>
      <c r="AK84" s="745"/>
      <c r="AL84" s="745"/>
      <c r="AM84" s="745"/>
      <c r="AN84" s="745"/>
      <c r="AO84" s="745"/>
      <c r="AP84" s="745"/>
      <c r="AQ84" s="745"/>
      <c r="AR84" s="745"/>
      <c r="AS84" s="745"/>
      <c r="AT84" s="745"/>
      <c r="AU84" s="745"/>
      <c r="AV84" s="745"/>
      <c r="AW84" s="745"/>
      <c r="AX84" s="745"/>
      <c r="AY84" s="745"/>
      <c r="AZ84" s="745"/>
      <c r="BA84" s="745"/>
      <c r="BB84" s="745"/>
      <c r="BC84" s="745"/>
      <c r="BD84" s="745"/>
      <c r="BE84" s="745"/>
      <c r="BF84" s="745"/>
      <c r="BG84" s="675"/>
      <c r="BH84" s="675"/>
      <c r="BI84" s="675"/>
      <c r="BJ84" s="675"/>
      <c r="BK84" s="675"/>
      <c r="BL84" s="676"/>
    </row>
    <row r="85" spans="1:64" s="1" customFormat="1" ht="35.1" customHeight="1">
      <c r="A85" s="547" t="s">
        <v>172</v>
      </c>
      <c r="B85" s="547"/>
      <c r="C85" s="547"/>
      <c r="D85" s="547" t="s">
        <v>431</v>
      </c>
      <c r="E85" s="547"/>
      <c r="F85" s="547"/>
      <c r="G85" s="547"/>
      <c r="H85" s="547"/>
      <c r="I85" s="547"/>
      <c r="J85" s="547"/>
      <c r="K85" s="547"/>
      <c r="L85" s="547"/>
      <c r="M85" s="547"/>
      <c r="N85" s="547"/>
      <c r="O85" s="547"/>
      <c r="P85" s="547"/>
      <c r="Q85" s="547"/>
      <c r="R85" s="547"/>
      <c r="S85" s="547"/>
      <c r="T85" s="547"/>
      <c r="U85" s="547"/>
      <c r="V85" s="547"/>
      <c r="W85" s="547"/>
      <c r="X85" s="547"/>
      <c r="Y85" s="547"/>
      <c r="Z85" s="547"/>
      <c r="AA85" s="547"/>
      <c r="AB85" s="547"/>
      <c r="AC85" s="547"/>
      <c r="AD85" s="547"/>
      <c r="AE85" s="547"/>
      <c r="AF85" s="547"/>
      <c r="AG85" s="547"/>
      <c r="AH85" s="547"/>
      <c r="AI85" s="547"/>
      <c r="AJ85" s="547"/>
      <c r="AK85" s="547"/>
      <c r="AL85" s="547"/>
      <c r="AM85" s="547"/>
      <c r="AN85" s="547"/>
      <c r="AO85" s="547"/>
      <c r="AP85" s="547"/>
      <c r="AQ85" s="547"/>
      <c r="AR85" s="547"/>
      <c r="AS85" s="547"/>
      <c r="AT85" s="547"/>
      <c r="AU85" s="547"/>
      <c r="AV85" s="547"/>
      <c r="AW85" s="547"/>
      <c r="AX85" s="547"/>
      <c r="AY85" s="547"/>
      <c r="AZ85" s="547"/>
      <c r="BA85" s="547"/>
      <c r="BB85" s="547"/>
      <c r="BC85" s="547"/>
      <c r="BD85" s="547"/>
      <c r="BE85" s="547"/>
      <c r="BF85" s="547"/>
      <c r="BG85" s="15"/>
      <c r="BH85" s="15"/>
    </row>
    <row r="86" spans="1:64" s="1" customFormat="1" ht="70.5" customHeight="1">
      <c r="A86" s="248" t="s">
        <v>241</v>
      </c>
      <c r="B86" s="22" t="s">
        <v>104</v>
      </c>
      <c r="C86" s="5">
        <v>22.483270000000001</v>
      </c>
      <c r="D86" s="46" t="s">
        <v>431</v>
      </c>
      <c r="E86" s="5">
        <v>0.61667000000000005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46" t="s">
        <v>431</v>
      </c>
      <c r="L86" s="5">
        <v>6.6655499999999996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46" t="s">
        <v>431</v>
      </c>
      <c r="S86" s="5">
        <v>0.88868999999999998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46" t="s">
        <v>431</v>
      </c>
      <c r="Z86" s="5">
        <v>0.79100999999999999</v>
      </c>
      <c r="AA86" s="5">
        <v>4.0183799999999996</v>
      </c>
      <c r="AB86" s="5">
        <v>0</v>
      </c>
      <c r="AC86" s="5">
        <v>0</v>
      </c>
      <c r="AD86" s="5">
        <v>0</v>
      </c>
      <c r="AE86" s="5">
        <v>0</v>
      </c>
      <c r="AF86" s="46" t="s">
        <v>431</v>
      </c>
      <c r="AG86" s="5">
        <v>0</v>
      </c>
      <c r="AH86" s="5">
        <v>9.5029800000000009</v>
      </c>
      <c r="AI86" s="5">
        <v>0</v>
      </c>
      <c r="AJ86" s="5">
        <v>0</v>
      </c>
      <c r="AK86" s="5">
        <v>0</v>
      </c>
      <c r="AL86" s="5">
        <v>0</v>
      </c>
      <c r="AM86" s="46" t="s">
        <v>431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46" t="s">
        <v>431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f t="shared" ref="BA86:BA126" si="2">E86+L86+S86+Z86+AG86+AN86+AU86</f>
        <v>8.9619199999999992</v>
      </c>
      <c r="BB86" s="5">
        <f t="shared" ref="BB86:BB117" si="3">F86+M86+T86+AA86+AH86+AO86+AV86</f>
        <v>13.521360000000001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</row>
    <row r="87" spans="1:64" s="1" customFormat="1" ht="117" customHeight="1">
      <c r="A87" s="248" t="s">
        <v>242</v>
      </c>
      <c r="B87" s="22" t="s">
        <v>981</v>
      </c>
      <c r="C87" s="5">
        <v>9.9091000000000005</v>
      </c>
      <c r="D87" s="46" t="s">
        <v>431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46" t="s">
        <v>431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46" t="s">
        <v>431</v>
      </c>
      <c r="S87" s="5">
        <v>2.5919599999999998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46" t="s">
        <v>431</v>
      </c>
      <c r="Z87" s="5">
        <v>7.3171400000000002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46" t="s">
        <v>431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46" t="s">
        <v>431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46" t="s">
        <v>431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f t="shared" si="2"/>
        <v>9.9091000000000005</v>
      </c>
      <c r="BB87" s="5">
        <f t="shared" si="3"/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</row>
    <row r="88" spans="1:64" s="1" customFormat="1" ht="50.1" customHeight="1">
      <c r="A88" s="248" t="s">
        <v>243</v>
      </c>
      <c r="B88" s="22" t="s">
        <v>105</v>
      </c>
      <c r="C88" s="5">
        <v>12.912570000000001</v>
      </c>
      <c r="D88" s="46" t="s">
        <v>431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46" t="s">
        <v>431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46" t="s">
        <v>431</v>
      </c>
      <c r="S88" s="5">
        <v>0.98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46" t="s">
        <v>431</v>
      </c>
      <c r="Z88" s="5">
        <v>0</v>
      </c>
      <c r="AA88" s="5">
        <v>11.31488</v>
      </c>
      <c r="AB88" s="5">
        <v>0</v>
      </c>
      <c r="AC88" s="5">
        <v>0</v>
      </c>
      <c r="AD88" s="5">
        <v>0</v>
      </c>
      <c r="AE88" s="5">
        <v>0</v>
      </c>
      <c r="AF88" s="46" t="s">
        <v>431</v>
      </c>
      <c r="AG88" s="5">
        <v>0</v>
      </c>
      <c r="AH88" s="5">
        <v>0.61768999999999996</v>
      </c>
      <c r="AI88" s="5">
        <v>0</v>
      </c>
      <c r="AJ88" s="5">
        <v>0</v>
      </c>
      <c r="AK88" s="5">
        <v>0</v>
      </c>
      <c r="AL88" s="5">
        <v>0</v>
      </c>
      <c r="AM88" s="46" t="s">
        <v>431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46" t="s">
        <v>431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f t="shared" si="2"/>
        <v>0.98</v>
      </c>
      <c r="BB88" s="5">
        <f t="shared" si="3"/>
        <v>11.93257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</row>
    <row r="89" spans="1:64" s="1" customFormat="1" ht="50.1" customHeight="1">
      <c r="A89" s="248" t="s">
        <v>244</v>
      </c>
      <c r="B89" s="22" t="s">
        <v>437</v>
      </c>
      <c r="C89" s="5">
        <v>1.68618</v>
      </c>
      <c r="D89" s="46" t="s">
        <v>431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46" t="s">
        <v>431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46" t="s">
        <v>431</v>
      </c>
      <c r="S89" s="5">
        <v>1.6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46" t="s">
        <v>431</v>
      </c>
      <c r="Z89" s="5">
        <v>8.6180000000000007E-2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46" t="s">
        <v>431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46" t="s">
        <v>431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46" t="s">
        <v>431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f t="shared" si="2"/>
        <v>1.68618</v>
      </c>
      <c r="BB89" s="5">
        <f t="shared" si="3"/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</row>
    <row r="90" spans="1:64" s="1" customFormat="1" ht="106.5" customHeight="1">
      <c r="A90" s="248" t="s">
        <v>245</v>
      </c>
      <c r="B90" s="22" t="s">
        <v>438</v>
      </c>
      <c r="C90" s="5">
        <v>17.08165</v>
      </c>
      <c r="D90" s="46" t="s">
        <v>431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46" t="s">
        <v>431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46" t="s">
        <v>431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46" t="s">
        <v>431</v>
      </c>
      <c r="Z90" s="5">
        <v>1.5393699999999999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46" t="s">
        <v>431</v>
      </c>
      <c r="AG90" s="5">
        <v>3</v>
      </c>
      <c r="AH90" s="5">
        <v>12.54228</v>
      </c>
      <c r="AI90" s="5">
        <v>0</v>
      </c>
      <c r="AJ90" s="5">
        <v>0</v>
      </c>
      <c r="AK90" s="5">
        <v>0</v>
      </c>
      <c r="AL90" s="5">
        <v>0</v>
      </c>
      <c r="AM90" s="46" t="s">
        <v>431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46" t="s">
        <v>431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f t="shared" si="2"/>
        <v>4.5393699999999999</v>
      </c>
      <c r="BB90" s="5">
        <f t="shared" si="3"/>
        <v>12.54228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</row>
    <row r="91" spans="1:64" s="1" customFormat="1" ht="35.1" hidden="1" customHeight="1">
      <c r="A91" s="547" t="s">
        <v>173</v>
      </c>
      <c r="B91" s="547"/>
      <c r="C91" s="547"/>
      <c r="D91" s="547" t="s">
        <v>431</v>
      </c>
      <c r="E91" s="547"/>
      <c r="F91" s="547"/>
      <c r="G91" s="547"/>
      <c r="H91" s="547"/>
      <c r="I91" s="547"/>
      <c r="J91" s="547"/>
      <c r="K91" s="547"/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7"/>
      <c r="Y91" s="547"/>
      <c r="Z91" s="547"/>
      <c r="AA91" s="547"/>
      <c r="AB91" s="547"/>
      <c r="AC91" s="547"/>
      <c r="AD91" s="547"/>
      <c r="AE91" s="547"/>
      <c r="AF91" s="547"/>
      <c r="AG91" s="547"/>
      <c r="AH91" s="547"/>
      <c r="AI91" s="547"/>
      <c r="AJ91" s="547"/>
      <c r="AK91" s="547"/>
      <c r="AL91" s="547"/>
      <c r="AM91" s="547"/>
      <c r="AN91" s="547"/>
      <c r="AO91" s="547"/>
      <c r="AP91" s="547"/>
      <c r="AQ91" s="547"/>
      <c r="AR91" s="547"/>
      <c r="AS91" s="547"/>
      <c r="AT91" s="547"/>
      <c r="AU91" s="547"/>
      <c r="AV91" s="547"/>
      <c r="AW91" s="547"/>
      <c r="AX91" s="547"/>
      <c r="AY91" s="547"/>
      <c r="AZ91" s="547"/>
      <c r="BA91" s="547"/>
      <c r="BB91" s="547"/>
      <c r="BC91" s="547"/>
      <c r="BD91" s="547"/>
      <c r="BE91" s="547"/>
      <c r="BF91" s="547"/>
      <c r="BG91" s="15"/>
      <c r="BH91" s="15"/>
    </row>
    <row r="92" spans="1:64" s="1" customFormat="1" ht="35.1" hidden="1" customHeight="1">
      <c r="A92" s="547" t="s">
        <v>65</v>
      </c>
      <c r="B92" s="547"/>
      <c r="C92" s="547"/>
      <c r="D92" s="547" t="s">
        <v>431</v>
      </c>
      <c r="E92" s="547"/>
      <c r="F92" s="547"/>
      <c r="G92" s="547"/>
      <c r="H92" s="547"/>
      <c r="I92" s="547"/>
      <c r="J92" s="547"/>
      <c r="K92" s="547"/>
      <c r="L92" s="547"/>
      <c r="M92" s="547"/>
      <c r="N92" s="547"/>
      <c r="O92" s="547"/>
      <c r="P92" s="547"/>
      <c r="Q92" s="547"/>
      <c r="R92" s="547"/>
      <c r="S92" s="547"/>
      <c r="T92" s="547"/>
      <c r="U92" s="547"/>
      <c r="V92" s="547"/>
      <c r="W92" s="547"/>
      <c r="X92" s="547"/>
      <c r="Y92" s="547"/>
      <c r="Z92" s="547"/>
      <c r="AA92" s="547"/>
      <c r="AB92" s="547"/>
      <c r="AC92" s="547"/>
      <c r="AD92" s="547"/>
      <c r="AE92" s="547"/>
      <c r="AF92" s="547"/>
      <c r="AG92" s="547"/>
      <c r="AH92" s="547"/>
      <c r="AI92" s="547"/>
      <c r="AJ92" s="547"/>
      <c r="AK92" s="547"/>
      <c r="AL92" s="547"/>
      <c r="AM92" s="547"/>
      <c r="AN92" s="547"/>
      <c r="AO92" s="547"/>
      <c r="AP92" s="547"/>
      <c r="AQ92" s="547"/>
      <c r="AR92" s="547"/>
      <c r="AS92" s="547"/>
      <c r="AT92" s="547"/>
      <c r="AU92" s="547"/>
      <c r="AV92" s="547"/>
      <c r="AW92" s="547"/>
      <c r="AX92" s="547"/>
      <c r="AY92" s="547"/>
      <c r="AZ92" s="547"/>
      <c r="BA92" s="547"/>
      <c r="BB92" s="547"/>
      <c r="BC92" s="547"/>
      <c r="BD92" s="547"/>
      <c r="BE92" s="547"/>
      <c r="BF92" s="547"/>
      <c r="BG92" s="15"/>
      <c r="BH92" s="15"/>
    </row>
    <row r="93" spans="1:64" s="1" customFormat="1" ht="35.1" hidden="1" customHeight="1">
      <c r="A93" s="547" t="s">
        <v>174</v>
      </c>
      <c r="B93" s="547"/>
      <c r="C93" s="547"/>
      <c r="D93" s="547" t="s">
        <v>431</v>
      </c>
      <c r="E93" s="547"/>
      <c r="F93" s="547"/>
      <c r="G93" s="547"/>
      <c r="H93" s="547"/>
      <c r="I93" s="547"/>
      <c r="J93" s="547"/>
      <c r="K93" s="547"/>
      <c r="L93" s="547"/>
      <c r="M93" s="547"/>
      <c r="N93" s="547"/>
      <c r="O93" s="547"/>
      <c r="P93" s="547"/>
      <c r="Q93" s="547"/>
      <c r="R93" s="547"/>
      <c r="S93" s="547"/>
      <c r="T93" s="547"/>
      <c r="U93" s="547"/>
      <c r="V93" s="547"/>
      <c r="W93" s="547"/>
      <c r="X93" s="547"/>
      <c r="Y93" s="547"/>
      <c r="Z93" s="547"/>
      <c r="AA93" s="547"/>
      <c r="AB93" s="547"/>
      <c r="AC93" s="547"/>
      <c r="AD93" s="547"/>
      <c r="AE93" s="547"/>
      <c r="AF93" s="547"/>
      <c r="AG93" s="547"/>
      <c r="AH93" s="547"/>
      <c r="AI93" s="547"/>
      <c r="AJ93" s="547"/>
      <c r="AK93" s="547"/>
      <c r="AL93" s="547"/>
      <c r="AM93" s="547"/>
      <c r="AN93" s="547"/>
      <c r="AO93" s="547"/>
      <c r="AP93" s="547"/>
      <c r="AQ93" s="547"/>
      <c r="AR93" s="547"/>
      <c r="AS93" s="547"/>
      <c r="AT93" s="547"/>
      <c r="AU93" s="547"/>
      <c r="AV93" s="547"/>
      <c r="AW93" s="547"/>
      <c r="AX93" s="547"/>
      <c r="AY93" s="547"/>
      <c r="AZ93" s="547"/>
      <c r="BA93" s="547"/>
      <c r="BB93" s="547"/>
      <c r="BC93" s="547"/>
      <c r="BD93" s="547"/>
      <c r="BE93" s="547"/>
      <c r="BF93" s="547"/>
      <c r="BG93" s="15"/>
      <c r="BH93" s="15"/>
    </row>
    <row r="94" spans="1:64" s="1" customFormat="1" ht="35.1" hidden="1" customHeight="1">
      <c r="A94" s="547" t="s">
        <v>65</v>
      </c>
      <c r="B94" s="547"/>
      <c r="C94" s="547"/>
      <c r="D94" s="547" t="s">
        <v>431</v>
      </c>
      <c r="E94" s="547"/>
      <c r="F94" s="547"/>
      <c r="G94" s="547"/>
      <c r="H94" s="547"/>
      <c r="I94" s="547"/>
      <c r="J94" s="547"/>
      <c r="K94" s="547"/>
      <c r="L94" s="547"/>
      <c r="M94" s="547"/>
      <c r="N94" s="547"/>
      <c r="O94" s="547"/>
      <c r="P94" s="547"/>
      <c r="Q94" s="547"/>
      <c r="R94" s="547"/>
      <c r="S94" s="547"/>
      <c r="T94" s="547"/>
      <c r="U94" s="547"/>
      <c r="V94" s="547"/>
      <c r="W94" s="547"/>
      <c r="X94" s="547"/>
      <c r="Y94" s="547"/>
      <c r="Z94" s="547"/>
      <c r="AA94" s="547"/>
      <c r="AB94" s="547"/>
      <c r="AC94" s="547"/>
      <c r="AD94" s="547"/>
      <c r="AE94" s="547"/>
      <c r="AF94" s="547"/>
      <c r="AG94" s="547"/>
      <c r="AH94" s="547"/>
      <c r="AI94" s="547"/>
      <c r="AJ94" s="547"/>
      <c r="AK94" s="547"/>
      <c r="AL94" s="547"/>
      <c r="AM94" s="547"/>
      <c r="AN94" s="547"/>
      <c r="AO94" s="547"/>
      <c r="AP94" s="547"/>
      <c r="AQ94" s="547"/>
      <c r="AR94" s="547"/>
      <c r="AS94" s="547"/>
      <c r="AT94" s="547"/>
      <c r="AU94" s="547"/>
      <c r="AV94" s="547"/>
      <c r="AW94" s="547"/>
      <c r="AX94" s="547"/>
      <c r="AY94" s="547"/>
      <c r="AZ94" s="547"/>
      <c r="BA94" s="547"/>
      <c r="BB94" s="547"/>
      <c r="BC94" s="547"/>
      <c r="BD94" s="547"/>
      <c r="BE94" s="547"/>
      <c r="BF94" s="547"/>
      <c r="BG94" s="15"/>
      <c r="BH94" s="15"/>
    </row>
    <row r="95" spans="1:64" s="1" customFormat="1" ht="35.1" hidden="1" customHeight="1">
      <c r="A95" s="547" t="s">
        <v>175</v>
      </c>
      <c r="B95" s="547"/>
      <c r="C95" s="547"/>
      <c r="D95" s="547" t="s">
        <v>431</v>
      </c>
      <c r="E95" s="547"/>
      <c r="F95" s="547"/>
      <c r="G95" s="547"/>
      <c r="H95" s="547"/>
      <c r="I95" s="547"/>
      <c r="J95" s="547"/>
      <c r="K95" s="547"/>
      <c r="L95" s="547"/>
      <c r="M95" s="547"/>
      <c r="N95" s="547"/>
      <c r="O95" s="547"/>
      <c r="P95" s="547"/>
      <c r="Q95" s="547"/>
      <c r="R95" s="547"/>
      <c r="S95" s="547"/>
      <c r="T95" s="547"/>
      <c r="U95" s="547"/>
      <c r="V95" s="547"/>
      <c r="W95" s="547"/>
      <c r="X95" s="547"/>
      <c r="Y95" s="547"/>
      <c r="Z95" s="547"/>
      <c r="AA95" s="547"/>
      <c r="AB95" s="547"/>
      <c r="AC95" s="547"/>
      <c r="AD95" s="547"/>
      <c r="AE95" s="547"/>
      <c r="AF95" s="547"/>
      <c r="AG95" s="547"/>
      <c r="AH95" s="547"/>
      <c r="AI95" s="547"/>
      <c r="AJ95" s="547"/>
      <c r="AK95" s="547"/>
      <c r="AL95" s="547"/>
      <c r="AM95" s="547"/>
      <c r="AN95" s="547"/>
      <c r="AO95" s="547"/>
      <c r="AP95" s="547"/>
      <c r="AQ95" s="547"/>
      <c r="AR95" s="547"/>
      <c r="AS95" s="547"/>
      <c r="AT95" s="547"/>
      <c r="AU95" s="547"/>
      <c r="AV95" s="547"/>
      <c r="AW95" s="547"/>
      <c r="AX95" s="547"/>
      <c r="AY95" s="547"/>
      <c r="AZ95" s="547"/>
      <c r="BA95" s="547"/>
      <c r="BB95" s="547"/>
      <c r="BC95" s="547"/>
      <c r="BD95" s="547"/>
      <c r="BE95" s="547"/>
      <c r="BF95" s="547"/>
      <c r="BG95" s="15"/>
      <c r="BH95" s="15"/>
    </row>
    <row r="96" spans="1:64" s="1" customFormat="1" ht="35.1" hidden="1" customHeight="1">
      <c r="A96" s="547" t="s">
        <v>65</v>
      </c>
      <c r="B96" s="547"/>
      <c r="C96" s="547"/>
      <c r="D96" s="547" t="s">
        <v>431</v>
      </c>
      <c r="E96" s="547"/>
      <c r="F96" s="547"/>
      <c r="G96" s="547"/>
      <c r="H96" s="547"/>
      <c r="I96" s="547"/>
      <c r="J96" s="547"/>
      <c r="K96" s="547"/>
      <c r="L96" s="547"/>
      <c r="M96" s="547"/>
      <c r="N96" s="547"/>
      <c r="O96" s="547"/>
      <c r="P96" s="547"/>
      <c r="Q96" s="547"/>
      <c r="R96" s="547"/>
      <c r="S96" s="547"/>
      <c r="T96" s="547"/>
      <c r="U96" s="547"/>
      <c r="V96" s="547"/>
      <c r="W96" s="547"/>
      <c r="X96" s="547"/>
      <c r="Y96" s="547"/>
      <c r="Z96" s="547"/>
      <c r="AA96" s="547"/>
      <c r="AB96" s="547"/>
      <c r="AC96" s="547"/>
      <c r="AD96" s="547"/>
      <c r="AE96" s="547"/>
      <c r="AF96" s="547"/>
      <c r="AG96" s="547"/>
      <c r="AH96" s="547"/>
      <c r="AI96" s="547"/>
      <c r="AJ96" s="547"/>
      <c r="AK96" s="547"/>
      <c r="AL96" s="547"/>
      <c r="AM96" s="547"/>
      <c r="AN96" s="547"/>
      <c r="AO96" s="547"/>
      <c r="AP96" s="547"/>
      <c r="AQ96" s="547"/>
      <c r="AR96" s="547"/>
      <c r="AS96" s="547"/>
      <c r="AT96" s="547"/>
      <c r="AU96" s="547"/>
      <c r="AV96" s="547"/>
      <c r="AW96" s="547"/>
      <c r="AX96" s="547"/>
      <c r="AY96" s="547"/>
      <c r="AZ96" s="547"/>
      <c r="BA96" s="547"/>
      <c r="BB96" s="547"/>
      <c r="BC96" s="547"/>
      <c r="BD96" s="547"/>
      <c r="BE96" s="547"/>
      <c r="BF96" s="547"/>
      <c r="BG96" s="15"/>
      <c r="BH96" s="15"/>
    </row>
    <row r="97" spans="1:64" s="34" customFormat="1" ht="19.5" customHeight="1">
      <c r="A97" s="746" t="s">
        <v>31</v>
      </c>
      <c r="B97" s="747"/>
      <c r="C97" s="747"/>
      <c r="D97" s="747" t="s">
        <v>431</v>
      </c>
      <c r="E97" s="747"/>
      <c r="F97" s="747"/>
      <c r="G97" s="747"/>
      <c r="H97" s="747"/>
      <c r="I97" s="747"/>
      <c r="J97" s="747"/>
      <c r="K97" s="747"/>
      <c r="L97" s="747"/>
      <c r="M97" s="747"/>
      <c r="N97" s="747"/>
      <c r="O97" s="747"/>
      <c r="P97" s="747"/>
      <c r="Q97" s="747"/>
      <c r="R97" s="747"/>
      <c r="S97" s="747"/>
      <c r="T97" s="747"/>
      <c r="U97" s="747"/>
      <c r="V97" s="747"/>
      <c r="W97" s="747"/>
      <c r="X97" s="747"/>
      <c r="Y97" s="747"/>
      <c r="Z97" s="747"/>
      <c r="AA97" s="747"/>
      <c r="AB97" s="747"/>
      <c r="AC97" s="747"/>
      <c r="AD97" s="747"/>
      <c r="AE97" s="747"/>
      <c r="AF97" s="747"/>
      <c r="AG97" s="747"/>
      <c r="AH97" s="747"/>
      <c r="AI97" s="747"/>
      <c r="AJ97" s="747"/>
      <c r="AK97" s="747"/>
      <c r="AL97" s="747"/>
      <c r="AM97" s="747"/>
      <c r="AN97" s="747"/>
      <c r="AO97" s="747"/>
      <c r="AP97" s="747"/>
      <c r="AQ97" s="747"/>
      <c r="AR97" s="747"/>
      <c r="AS97" s="747"/>
      <c r="AT97" s="747"/>
      <c r="AU97" s="747"/>
      <c r="AV97" s="747"/>
      <c r="AW97" s="747"/>
      <c r="AX97" s="747"/>
      <c r="AY97" s="747"/>
      <c r="AZ97" s="747"/>
      <c r="BA97" s="747"/>
      <c r="BB97" s="747"/>
      <c r="BC97" s="747"/>
      <c r="BD97" s="747"/>
      <c r="BE97" s="747"/>
      <c r="BF97" s="747"/>
      <c r="BG97" s="748"/>
      <c r="BH97" s="748"/>
      <c r="BI97" s="748"/>
      <c r="BJ97" s="748"/>
      <c r="BK97" s="748"/>
      <c r="BL97" s="748"/>
    </row>
    <row r="98" spans="1:64" s="29" customFormat="1" ht="24.75" customHeight="1">
      <c r="A98" s="744" t="s">
        <v>33</v>
      </c>
      <c r="B98" s="745"/>
      <c r="C98" s="745"/>
      <c r="D98" s="745" t="s">
        <v>431</v>
      </c>
      <c r="E98" s="745"/>
      <c r="F98" s="745"/>
      <c r="G98" s="745"/>
      <c r="H98" s="745"/>
      <c r="I98" s="745"/>
      <c r="J98" s="745"/>
      <c r="K98" s="745"/>
      <c r="L98" s="745"/>
      <c r="M98" s="745"/>
      <c r="N98" s="745"/>
      <c r="O98" s="745"/>
      <c r="P98" s="745"/>
      <c r="Q98" s="745"/>
      <c r="R98" s="745"/>
      <c r="S98" s="745"/>
      <c r="T98" s="745"/>
      <c r="U98" s="745"/>
      <c r="V98" s="745"/>
      <c r="W98" s="745"/>
      <c r="X98" s="745"/>
      <c r="Y98" s="745"/>
      <c r="Z98" s="745"/>
      <c r="AA98" s="745"/>
      <c r="AB98" s="745"/>
      <c r="AC98" s="745"/>
      <c r="AD98" s="745"/>
      <c r="AE98" s="745"/>
      <c r="AF98" s="745"/>
      <c r="AG98" s="745"/>
      <c r="AH98" s="745"/>
      <c r="AI98" s="745"/>
      <c r="AJ98" s="745"/>
      <c r="AK98" s="745"/>
      <c r="AL98" s="745"/>
      <c r="AM98" s="745"/>
      <c r="AN98" s="745"/>
      <c r="AO98" s="745"/>
      <c r="AP98" s="745"/>
      <c r="AQ98" s="745"/>
      <c r="AR98" s="745"/>
      <c r="AS98" s="745"/>
      <c r="AT98" s="745"/>
      <c r="AU98" s="745"/>
      <c r="AV98" s="745"/>
      <c r="AW98" s="745"/>
      <c r="AX98" s="745"/>
      <c r="AY98" s="745"/>
      <c r="AZ98" s="745"/>
      <c r="BA98" s="745"/>
      <c r="BB98" s="745"/>
      <c r="BC98" s="745"/>
      <c r="BD98" s="745"/>
      <c r="BE98" s="745"/>
      <c r="BF98" s="745"/>
      <c r="BG98" s="675"/>
      <c r="BH98" s="675"/>
      <c r="BI98" s="675"/>
      <c r="BJ98" s="675"/>
      <c r="BK98" s="675"/>
      <c r="BL98" s="676"/>
    </row>
    <row r="99" spans="1:64" s="1" customFormat="1" ht="35.1" customHeight="1">
      <c r="A99" s="547" t="s">
        <v>176</v>
      </c>
      <c r="B99" s="547"/>
      <c r="C99" s="547"/>
      <c r="D99" s="547" t="s">
        <v>431</v>
      </c>
      <c r="E99" s="547"/>
      <c r="F99" s="547"/>
      <c r="G99" s="547"/>
      <c r="H99" s="547"/>
      <c r="I99" s="547"/>
      <c r="J99" s="547"/>
      <c r="K99" s="547"/>
      <c r="L99" s="547"/>
      <c r="M99" s="547"/>
      <c r="N99" s="547"/>
      <c r="O99" s="547"/>
      <c r="P99" s="547"/>
      <c r="Q99" s="547"/>
      <c r="R99" s="547"/>
      <c r="S99" s="547"/>
      <c r="T99" s="547"/>
      <c r="U99" s="547"/>
      <c r="V99" s="547"/>
      <c r="W99" s="547"/>
      <c r="X99" s="547"/>
      <c r="Y99" s="547"/>
      <c r="Z99" s="547"/>
      <c r="AA99" s="547"/>
      <c r="AB99" s="547"/>
      <c r="AC99" s="547"/>
      <c r="AD99" s="547"/>
      <c r="AE99" s="547"/>
      <c r="AF99" s="547"/>
      <c r="AG99" s="547"/>
      <c r="AH99" s="547"/>
      <c r="AI99" s="547"/>
      <c r="AJ99" s="547"/>
      <c r="AK99" s="547"/>
      <c r="AL99" s="547"/>
      <c r="AM99" s="547"/>
      <c r="AN99" s="547"/>
      <c r="AO99" s="547"/>
      <c r="AP99" s="547"/>
      <c r="AQ99" s="547"/>
      <c r="AR99" s="547"/>
      <c r="AS99" s="547"/>
      <c r="AT99" s="547"/>
      <c r="AU99" s="547"/>
      <c r="AV99" s="547"/>
      <c r="AW99" s="547"/>
      <c r="AX99" s="547"/>
      <c r="AY99" s="547"/>
      <c r="AZ99" s="547"/>
      <c r="BA99" s="547"/>
      <c r="BB99" s="547"/>
      <c r="BC99" s="547"/>
      <c r="BD99" s="547"/>
      <c r="BE99" s="547"/>
      <c r="BF99" s="547"/>
      <c r="BG99" s="15"/>
      <c r="BH99" s="15"/>
    </row>
    <row r="100" spans="1:64" s="1" customFormat="1" ht="56.25" customHeight="1">
      <c r="A100" s="251" t="s">
        <v>246</v>
      </c>
      <c r="B100" s="22" t="s">
        <v>205</v>
      </c>
      <c r="C100" s="5">
        <v>0.97536999999999996</v>
      </c>
      <c r="D100" s="46" t="s">
        <v>431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46" t="s">
        <v>431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46" t="s">
        <v>431</v>
      </c>
      <c r="S100" s="5">
        <v>0.25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46" t="s">
        <v>431</v>
      </c>
      <c r="Z100" s="5">
        <v>0</v>
      </c>
      <c r="AA100" s="5">
        <v>0.72536999999999996</v>
      </c>
      <c r="AB100" s="5">
        <v>0</v>
      </c>
      <c r="AC100" s="5">
        <v>0</v>
      </c>
      <c r="AD100" s="5">
        <v>0</v>
      </c>
      <c r="AE100" s="5">
        <v>0</v>
      </c>
      <c r="AF100" s="46" t="s">
        <v>431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46" t="s">
        <v>431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46" t="s">
        <v>431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f t="shared" si="2"/>
        <v>0.25</v>
      </c>
      <c r="BB100" s="5">
        <f t="shared" si="3"/>
        <v>0.72536999999999996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</row>
    <row r="101" spans="1:64" s="1" customFormat="1" ht="35.1" hidden="1" customHeight="1">
      <c r="A101" s="547" t="s">
        <v>177</v>
      </c>
      <c r="B101" s="547"/>
      <c r="C101" s="547"/>
      <c r="D101" s="547" t="s">
        <v>431</v>
      </c>
      <c r="E101" s="547"/>
      <c r="F101" s="547"/>
      <c r="G101" s="547"/>
      <c r="H101" s="547"/>
      <c r="I101" s="547"/>
      <c r="J101" s="547"/>
      <c r="K101" s="547"/>
      <c r="L101" s="547"/>
      <c r="M101" s="547"/>
      <c r="N101" s="547"/>
      <c r="O101" s="547"/>
      <c r="P101" s="547"/>
      <c r="Q101" s="547"/>
      <c r="R101" s="547"/>
      <c r="S101" s="547"/>
      <c r="T101" s="547"/>
      <c r="U101" s="547"/>
      <c r="V101" s="547"/>
      <c r="W101" s="547"/>
      <c r="X101" s="547"/>
      <c r="Y101" s="547"/>
      <c r="Z101" s="547"/>
      <c r="AA101" s="547"/>
      <c r="AB101" s="547"/>
      <c r="AC101" s="547"/>
      <c r="AD101" s="547"/>
      <c r="AE101" s="547"/>
      <c r="AF101" s="547"/>
      <c r="AG101" s="547"/>
      <c r="AH101" s="547"/>
      <c r="AI101" s="547"/>
      <c r="AJ101" s="547"/>
      <c r="AK101" s="547"/>
      <c r="AL101" s="547"/>
      <c r="AM101" s="547"/>
      <c r="AN101" s="547"/>
      <c r="AO101" s="547"/>
      <c r="AP101" s="547"/>
      <c r="AQ101" s="547"/>
      <c r="AR101" s="547"/>
      <c r="AS101" s="547"/>
      <c r="AT101" s="547"/>
      <c r="AU101" s="547"/>
      <c r="AV101" s="547"/>
      <c r="AW101" s="547"/>
      <c r="AX101" s="547"/>
      <c r="AY101" s="547"/>
      <c r="AZ101" s="547"/>
      <c r="BA101" s="547"/>
      <c r="BB101" s="547"/>
      <c r="BC101" s="547"/>
      <c r="BD101" s="547"/>
      <c r="BE101" s="547"/>
      <c r="BF101" s="547"/>
      <c r="BG101" s="15"/>
      <c r="BH101" s="15"/>
    </row>
    <row r="102" spans="1:64" s="1" customFormat="1" ht="35.1" hidden="1" customHeight="1">
      <c r="A102" s="547" t="s">
        <v>65</v>
      </c>
      <c r="B102" s="547"/>
      <c r="C102" s="547"/>
      <c r="D102" s="547" t="s">
        <v>431</v>
      </c>
      <c r="E102" s="547"/>
      <c r="F102" s="547"/>
      <c r="G102" s="547"/>
      <c r="H102" s="547"/>
      <c r="I102" s="547"/>
      <c r="J102" s="547"/>
      <c r="K102" s="547"/>
      <c r="L102" s="547"/>
      <c r="M102" s="547"/>
      <c r="N102" s="547"/>
      <c r="O102" s="547"/>
      <c r="P102" s="547"/>
      <c r="Q102" s="547"/>
      <c r="R102" s="547"/>
      <c r="S102" s="547"/>
      <c r="T102" s="547"/>
      <c r="U102" s="547"/>
      <c r="V102" s="547"/>
      <c r="W102" s="547"/>
      <c r="X102" s="547"/>
      <c r="Y102" s="547"/>
      <c r="Z102" s="547"/>
      <c r="AA102" s="547"/>
      <c r="AB102" s="547"/>
      <c r="AC102" s="547"/>
      <c r="AD102" s="547"/>
      <c r="AE102" s="547"/>
      <c r="AF102" s="547"/>
      <c r="AG102" s="547"/>
      <c r="AH102" s="547"/>
      <c r="AI102" s="547"/>
      <c r="AJ102" s="547"/>
      <c r="AK102" s="547"/>
      <c r="AL102" s="547"/>
      <c r="AM102" s="547"/>
      <c r="AN102" s="547"/>
      <c r="AO102" s="547"/>
      <c r="AP102" s="547"/>
      <c r="AQ102" s="547"/>
      <c r="AR102" s="547"/>
      <c r="AS102" s="547"/>
      <c r="AT102" s="547"/>
      <c r="AU102" s="547"/>
      <c r="AV102" s="547"/>
      <c r="AW102" s="547"/>
      <c r="AX102" s="547"/>
      <c r="AY102" s="547"/>
      <c r="AZ102" s="547"/>
      <c r="BA102" s="547"/>
      <c r="BB102" s="547"/>
      <c r="BC102" s="547"/>
      <c r="BD102" s="547"/>
      <c r="BE102" s="547"/>
      <c r="BF102" s="547"/>
      <c r="BG102" s="15"/>
      <c r="BH102" s="15"/>
    </row>
    <row r="103" spans="1:64" s="1" customFormat="1" ht="35.1" hidden="1" customHeight="1">
      <c r="A103" s="547" t="s">
        <v>178</v>
      </c>
      <c r="B103" s="547"/>
      <c r="C103" s="547"/>
      <c r="D103" s="547" t="s">
        <v>431</v>
      </c>
      <c r="E103" s="547"/>
      <c r="F103" s="547"/>
      <c r="G103" s="547"/>
      <c r="H103" s="547"/>
      <c r="I103" s="547"/>
      <c r="J103" s="547"/>
      <c r="K103" s="547"/>
      <c r="L103" s="547"/>
      <c r="M103" s="547"/>
      <c r="N103" s="547"/>
      <c r="O103" s="547"/>
      <c r="P103" s="547"/>
      <c r="Q103" s="547"/>
      <c r="R103" s="547"/>
      <c r="S103" s="547"/>
      <c r="T103" s="547"/>
      <c r="U103" s="547"/>
      <c r="V103" s="547"/>
      <c r="W103" s="547"/>
      <c r="X103" s="547"/>
      <c r="Y103" s="547"/>
      <c r="Z103" s="547"/>
      <c r="AA103" s="547"/>
      <c r="AB103" s="547"/>
      <c r="AC103" s="547"/>
      <c r="AD103" s="547"/>
      <c r="AE103" s="547"/>
      <c r="AF103" s="547"/>
      <c r="AG103" s="547"/>
      <c r="AH103" s="547"/>
      <c r="AI103" s="547"/>
      <c r="AJ103" s="547"/>
      <c r="AK103" s="547"/>
      <c r="AL103" s="547"/>
      <c r="AM103" s="547"/>
      <c r="AN103" s="547"/>
      <c r="AO103" s="547"/>
      <c r="AP103" s="547"/>
      <c r="AQ103" s="547"/>
      <c r="AR103" s="547"/>
      <c r="AS103" s="547"/>
      <c r="AT103" s="547"/>
      <c r="AU103" s="547"/>
      <c r="AV103" s="547"/>
      <c r="AW103" s="547"/>
      <c r="AX103" s="547"/>
      <c r="AY103" s="547"/>
      <c r="AZ103" s="547"/>
      <c r="BA103" s="547"/>
      <c r="BB103" s="547"/>
      <c r="BC103" s="547"/>
      <c r="BD103" s="547"/>
      <c r="BE103" s="547"/>
      <c r="BF103" s="547"/>
      <c r="BG103" s="15"/>
      <c r="BH103" s="15"/>
    </row>
    <row r="104" spans="1:64" s="1" customFormat="1" ht="35.1" hidden="1" customHeight="1">
      <c r="A104" s="547" t="s">
        <v>65</v>
      </c>
      <c r="B104" s="547"/>
      <c r="C104" s="547"/>
      <c r="D104" s="547" t="s">
        <v>431</v>
      </c>
      <c r="E104" s="547"/>
      <c r="F104" s="547"/>
      <c r="G104" s="547"/>
      <c r="H104" s="547"/>
      <c r="I104" s="547"/>
      <c r="J104" s="547"/>
      <c r="K104" s="547"/>
      <c r="L104" s="547"/>
      <c r="M104" s="547"/>
      <c r="N104" s="547"/>
      <c r="O104" s="547"/>
      <c r="P104" s="547"/>
      <c r="Q104" s="547"/>
      <c r="R104" s="547"/>
      <c r="S104" s="547"/>
      <c r="T104" s="547"/>
      <c r="U104" s="547"/>
      <c r="V104" s="547"/>
      <c r="W104" s="547"/>
      <c r="X104" s="547"/>
      <c r="Y104" s="547"/>
      <c r="Z104" s="547"/>
      <c r="AA104" s="547"/>
      <c r="AB104" s="547"/>
      <c r="AC104" s="547"/>
      <c r="AD104" s="547"/>
      <c r="AE104" s="547"/>
      <c r="AF104" s="547"/>
      <c r="AG104" s="547"/>
      <c r="AH104" s="547"/>
      <c r="AI104" s="547"/>
      <c r="AJ104" s="547"/>
      <c r="AK104" s="547"/>
      <c r="AL104" s="547"/>
      <c r="AM104" s="547"/>
      <c r="AN104" s="547"/>
      <c r="AO104" s="547"/>
      <c r="AP104" s="547"/>
      <c r="AQ104" s="547"/>
      <c r="AR104" s="547"/>
      <c r="AS104" s="547"/>
      <c r="AT104" s="547"/>
      <c r="AU104" s="547"/>
      <c r="AV104" s="547"/>
      <c r="AW104" s="547"/>
      <c r="AX104" s="547"/>
      <c r="AY104" s="547"/>
      <c r="AZ104" s="547"/>
      <c r="BA104" s="547"/>
      <c r="BB104" s="547"/>
      <c r="BC104" s="547"/>
      <c r="BD104" s="547"/>
      <c r="BE104" s="547"/>
      <c r="BF104" s="547"/>
      <c r="BG104" s="15"/>
      <c r="BH104" s="15"/>
    </row>
    <row r="105" spans="1:64" s="1" customFormat="1" ht="35.1" hidden="1" customHeight="1">
      <c r="A105" s="547" t="s">
        <v>179</v>
      </c>
      <c r="B105" s="547"/>
      <c r="C105" s="547"/>
      <c r="D105" s="547" t="s">
        <v>431</v>
      </c>
      <c r="E105" s="547"/>
      <c r="F105" s="547"/>
      <c r="G105" s="547"/>
      <c r="H105" s="547"/>
      <c r="I105" s="547"/>
      <c r="J105" s="547"/>
      <c r="K105" s="547"/>
      <c r="L105" s="547"/>
      <c r="M105" s="547"/>
      <c r="N105" s="547"/>
      <c r="O105" s="547"/>
      <c r="P105" s="547"/>
      <c r="Q105" s="547"/>
      <c r="R105" s="547"/>
      <c r="S105" s="547"/>
      <c r="T105" s="547"/>
      <c r="U105" s="547"/>
      <c r="V105" s="547"/>
      <c r="W105" s="547"/>
      <c r="X105" s="547"/>
      <c r="Y105" s="547"/>
      <c r="Z105" s="547"/>
      <c r="AA105" s="547"/>
      <c r="AB105" s="547"/>
      <c r="AC105" s="547"/>
      <c r="AD105" s="547"/>
      <c r="AE105" s="547"/>
      <c r="AF105" s="547"/>
      <c r="AG105" s="547"/>
      <c r="AH105" s="547"/>
      <c r="AI105" s="547"/>
      <c r="AJ105" s="547"/>
      <c r="AK105" s="547"/>
      <c r="AL105" s="547"/>
      <c r="AM105" s="547"/>
      <c r="AN105" s="547"/>
      <c r="AO105" s="547"/>
      <c r="AP105" s="547"/>
      <c r="AQ105" s="547"/>
      <c r="AR105" s="547"/>
      <c r="AS105" s="547"/>
      <c r="AT105" s="547"/>
      <c r="AU105" s="547"/>
      <c r="AV105" s="547"/>
      <c r="AW105" s="547"/>
      <c r="AX105" s="547"/>
      <c r="AY105" s="547"/>
      <c r="AZ105" s="547"/>
      <c r="BA105" s="547"/>
      <c r="BB105" s="547"/>
      <c r="BC105" s="547"/>
      <c r="BD105" s="547"/>
      <c r="BE105" s="547"/>
      <c r="BF105" s="547"/>
      <c r="BG105" s="15"/>
      <c r="BH105" s="15"/>
    </row>
    <row r="106" spans="1:64" s="1" customFormat="1" ht="35.1" hidden="1" customHeight="1">
      <c r="A106" s="547" t="s">
        <v>65</v>
      </c>
      <c r="B106" s="547"/>
      <c r="C106" s="547"/>
      <c r="D106" s="547" t="s">
        <v>431</v>
      </c>
      <c r="E106" s="547"/>
      <c r="F106" s="547"/>
      <c r="G106" s="547"/>
      <c r="H106" s="547"/>
      <c r="I106" s="547"/>
      <c r="J106" s="547"/>
      <c r="K106" s="547"/>
      <c r="L106" s="547"/>
      <c r="M106" s="547"/>
      <c r="N106" s="547"/>
      <c r="O106" s="547"/>
      <c r="P106" s="547"/>
      <c r="Q106" s="547"/>
      <c r="R106" s="547"/>
      <c r="S106" s="547"/>
      <c r="T106" s="547"/>
      <c r="U106" s="547"/>
      <c r="V106" s="547"/>
      <c r="W106" s="547"/>
      <c r="X106" s="547"/>
      <c r="Y106" s="547"/>
      <c r="Z106" s="547"/>
      <c r="AA106" s="547"/>
      <c r="AB106" s="547"/>
      <c r="AC106" s="547"/>
      <c r="AD106" s="547"/>
      <c r="AE106" s="547"/>
      <c r="AF106" s="547"/>
      <c r="AG106" s="547"/>
      <c r="AH106" s="547"/>
      <c r="AI106" s="547"/>
      <c r="AJ106" s="547"/>
      <c r="AK106" s="547"/>
      <c r="AL106" s="547"/>
      <c r="AM106" s="547"/>
      <c r="AN106" s="547"/>
      <c r="AO106" s="547"/>
      <c r="AP106" s="547"/>
      <c r="AQ106" s="547"/>
      <c r="AR106" s="547"/>
      <c r="AS106" s="547"/>
      <c r="AT106" s="547"/>
      <c r="AU106" s="547"/>
      <c r="AV106" s="547"/>
      <c r="AW106" s="547"/>
      <c r="AX106" s="547"/>
      <c r="AY106" s="547"/>
      <c r="AZ106" s="547"/>
      <c r="BA106" s="547"/>
      <c r="BB106" s="547"/>
      <c r="BC106" s="547"/>
      <c r="BD106" s="547"/>
      <c r="BE106" s="547"/>
      <c r="BF106" s="547"/>
      <c r="BG106" s="15"/>
      <c r="BH106" s="15"/>
    </row>
    <row r="107" spans="1:64" s="29" customFormat="1" ht="28.5" customHeight="1">
      <c r="A107" s="744" t="s">
        <v>32</v>
      </c>
      <c r="B107" s="745"/>
      <c r="C107" s="745"/>
      <c r="D107" s="745" t="s">
        <v>431</v>
      </c>
      <c r="E107" s="745"/>
      <c r="F107" s="745"/>
      <c r="G107" s="745"/>
      <c r="H107" s="745"/>
      <c r="I107" s="745"/>
      <c r="J107" s="745"/>
      <c r="K107" s="745"/>
      <c r="L107" s="745"/>
      <c r="M107" s="745"/>
      <c r="N107" s="745"/>
      <c r="O107" s="745"/>
      <c r="P107" s="745"/>
      <c r="Q107" s="745"/>
      <c r="R107" s="745"/>
      <c r="S107" s="745"/>
      <c r="T107" s="745"/>
      <c r="U107" s="745"/>
      <c r="V107" s="745"/>
      <c r="W107" s="745"/>
      <c r="X107" s="745"/>
      <c r="Y107" s="745"/>
      <c r="Z107" s="745"/>
      <c r="AA107" s="745"/>
      <c r="AB107" s="745"/>
      <c r="AC107" s="745"/>
      <c r="AD107" s="745"/>
      <c r="AE107" s="745"/>
      <c r="AF107" s="745"/>
      <c r="AG107" s="745"/>
      <c r="AH107" s="745"/>
      <c r="AI107" s="745"/>
      <c r="AJ107" s="745"/>
      <c r="AK107" s="745"/>
      <c r="AL107" s="745"/>
      <c r="AM107" s="745"/>
      <c r="AN107" s="745"/>
      <c r="AO107" s="745"/>
      <c r="AP107" s="745"/>
      <c r="AQ107" s="745"/>
      <c r="AR107" s="745"/>
      <c r="AS107" s="745"/>
      <c r="AT107" s="745"/>
      <c r="AU107" s="745"/>
      <c r="AV107" s="745"/>
      <c r="AW107" s="745"/>
      <c r="AX107" s="745"/>
      <c r="AY107" s="745"/>
      <c r="AZ107" s="745"/>
      <c r="BA107" s="745"/>
      <c r="BB107" s="745"/>
      <c r="BC107" s="745"/>
      <c r="BD107" s="745"/>
      <c r="BE107" s="745"/>
      <c r="BF107" s="745"/>
      <c r="BG107" s="675"/>
      <c r="BH107" s="675"/>
      <c r="BI107" s="675"/>
      <c r="BJ107" s="675"/>
      <c r="BK107" s="675"/>
      <c r="BL107" s="676"/>
    </row>
    <row r="108" spans="1:64" s="1" customFormat="1" ht="35.1" customHeight="1">
      <c r="A108" s="547" t="s">
        <v>180</v>
      </c>
      <c r="B108" s="547"/>
      <c r="C108" s="547"/>
      <c r="D108" s="547" t="s">
        <v>431</v>
      </c>
      <c r="E108" s="547"/>
      <c r="F108" s="547"/>
      <c r="G108" s="547"/>
      <c r="H108" s="547"/>
      <c r="I108" s="547"/>
      <c r="J108" s="547"/>
      <c r="K108" s="547"/>
      <c r="L108" s="547"/>
      <c r="M108" s="547"/>
      <c r="N108" s="547"/>
      <c r="O108" s="547"/>
      <c r="P108" s="547"/>
      <c r="Q108" s="547"/>
      <c r="R108" s="547"/>
      <c r="S108" s="547"/>
      <c r="T108" s="547"/>
      <c r="U108" s="547"/>
      <c r="V108" s="547"/>
      <c r="W108" s="547"/>
      <c r="X108" s="547"/>
      <c r="Y108" s="547"/>
      <c r="Z108" s="547"/>
      <c r="AA108" s="547"/>
      <c r="AB108" s="547"/>
      <c r="AC108" s="547"/>
      <c r="AD108" s="547"/>
      <c r="AE108" s="547"/>
      <c r="AF108" s="547"/>
      <c r="AG108" s="547"/>
      <c r="AH108" s="547"/>
      <c r="AI108" s="547"/>
      <c r="AJ108" s="547"/>
      <c r="AK108" s="547"/>
      <c r="AL108" s="547"/>
      <c r="AM108" s="547"/>
      <c r="AN108" s="547"/>
      <c r="AO108" s="547"/>
      <c r="AP108" s="547"/>
      <c r="AQ108" s="547"/>
      <c r="AR108" s="547"/>
      <c r="AS108" s="547"/>
      <c r="AT108" s="547"/>
      <c r="AU108" s="547"/>
      <c r="AV108" s="547"/>
      <c r="AW108" s="547"/>
      <c r="AX108" s="547"/>
      <c r="AY108" s="547"/>
      <c r="AZ108" s="547"/>
      <c r="BA108" s="547"/>
      <c r="BB108" s="547"/>
      <c r="BC108" s="547"/>
      <c r="BD108" s="547"/>
      <c r="BE108" s="547"/>
      <c r="BF108" s="547"/>
      <c r="BG108" s="15"/>
      <c r="BH108" s="15"/>
    </row>
    <row r="109" spans="1:64" s="1" customFormat="1" ht="70.5" customHeight="1">
      <c r="A109" s="248" t="s">
        <v>247</v>
      </c>
      <c r="B109" s="22" t="s">
        <v>432</v>
      </c>
      <c r="C109" s="5">
        <v>30.83333</v>
      </c>
      <c r="D109" s="46" t="s">
        <v>431</v>
      </c>
      <c r="E109" s="5">
        <v>0</v>
      </c>
      <c r="F109" s="5">
        <v>20</v>
      </c>
      <c r="G109" s="5">
        <v>0</v>
      </c>
      <c r="H109" s="5">
        <v>0</v>
      </c>
      <c r="I109" s="5">
        <v>0</v>
      </c>
      <c r="J109" s="5">
        <v>0</v>
      </c>
      <c r="K109" s="46" t="s">
        <v>431</v>
      </c>
      <c r="L109" s="5">
        <v>0</v>
      </c>
      <c r="M109" s="5">
        <v>9.1514100000000003</v>
      </c>
      <c r="N109" s="5">
        <v>0</v>
      </c>
      <c r="O109" s="5">
        <v>0</v>
      </c>
      <c r="P109" s="5">
        <v>0</v>
      </c>
      <c r="Q109" s="5">
        <v>0</v>
      </c>
      <c r="R109" s="46" t="s">
        <v>431</v>
      </c>
      <c r="S109" s="5">
        <v>0</v>
      </c>
      <c r="T109" s="5">
        <v>1.6819200000000001</v>
      </c>
      <c r="U109" s="5">
        <v>0</v>
      </c>
      <c r="V109" s="5">
        <v>0</v>
      </c>
      <c r="W109" s="5">
        <v>0</v>
      </c>
      <c r="X109" s="5">
        <v>0</v>
      </c>
      <c r="Y109" s="46" t="s">
        <v>431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46" t="s">
        <v>431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46" t="s">
        <v>431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46" t="s">
        <v>431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f t="shared" si="2"/>
        <v>0</v>
      </c>
      <c r="BB109" s="5">
        <f t="shared" si="3"/>
        <v>30.83333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</row>
    <row r="110" spans="1:64" s="1" customFormat="1" ht="101.25" customHeight="1">
      <c r="A110" s="248" t="s">
        <v>248</v>
      </c>
      <c r="B110" s="22" t="s">
        <v>433</v>
      </c>
      <c r="C110" s="5">
        <v>4.1156300000000003</v>
      </c>
      <c r="D110" s="46" t="s">
        <v>431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46" t="s">
        <v>431</v>
      </c>
      <c r="L110" s="5">
        <v>3.9950700000000001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46" t="s">
        <v>431</v>
      </c>
      <c r="S110" s="5">
        <v>0.12076000000000001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46" t="s">
        <v>431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46" t="s">
        <v>431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46" t="s">
        <v>431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46" t="s">
        <v>431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f t="shared" si="2"/>
        <v>4.1158299999999999</v>
      </c>
      <c r="BB110" s="5">
        <f t="shared" si="3"/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</row>
    <row r="111" spans="1:64" s="1" customFormat="1" ht="80.25" customHeight="1">
      <c r="A111" s="248" t="s">
        <v>249</v>
      </c>
      <c r="B111" s="22" t="s">
        <v>434</v>
      </c>
      <c r="C111" s="5">
        <v>3.0526</v>
      </c>
      <c r="D111" s="46" t="s">
        <v>431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46" t="s">
        <v>431</v>
      </c>
      <c r="L111" s="5">
        <v>2.95668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46" t="s">
        <v>431</v>
      </c>
      <c r="S111" s="5">
        <v>9.5920000000000005E-2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46" t="s">
        <v>431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46" t="s">
        <v>431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46" t="s">
        <v>431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46" t="s">
        <v>431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f t="shared" si="2"/>
        <v>3.0526</v>
      </c>
      <c r="BB111" s="5">
        <f t="shared" si="3"/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</row>
    <row r="112" spans="1:64" s="1" customFormat="1" ht="87.75" customHeight="1">
      <c r="A112" s="248" t="s">
        <v>250</v>
      </c>
      <c r="B112" s="22" t="s">
        <v>435</v>
      </c>
      <c r="C112" s="5">
        <v>0.37290000000000001</v>
      </c>
      <c r="D112" s="46" t="s">
        <v>431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46" t="s">
        <v>431</v>
      </c>
      <c r="L112" s="5">
        <v>0.37290000000000001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46" t="s">
        <v>431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46" t="s">
        <v>431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46" t="s">
        <v>431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46" t="s">
        <v>431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46" t="s">
        <v>431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f t="shared" si="2"/>
        <v>0.37290000000000001</v>
      </c>
      <c r="BB112" s="5">
        <f t="shared" si="3"/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</row>
    <row r="113" spans="1:64" s="1" customFormat="1" ht="87" customHeight="1">
      <c r="A113" s="248" t="s">
        <v>251</v>
      </c>
      <c r="B113" s="22" t="s">
        <v>112</v>
      </c>
      <c r="C113" s="5">
        <v>2.7569499999999998</v>
      </c>
      <c r="D113" s="46" t="s">
        <v>431</v>
      </c>
      <c r="E113" s="5">
        <v>0.29718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46" t="s">
        <v>431</v>
      </c>
      <c r="L113" s="5">
        <v>0</v>
      </c>
      <c r="M113" s="5">
        <v>1.63984</v>
      </c>
      <c r="N113" s="5">
        <v>0</v>
      </c>
      <c r="O113" s="5">
        <v>0</v>
      </c>
      <c r="P113" s="5">
        <v>0</v>
      </c>
      <c r="Q113" s="5">
        <v>0</v>
      </c>
      <c r="R113" s="46" t="s">
        <v>431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46" t="s">
        <v>431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46" t="s">
        <v>431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46" t="s">
        <v>431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46" t="s">
        <v>431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f t="shared" si="2"/>
        <v>0.29718</v>
      </c>
      <c r="BB113" s="5">
        <f t="shared" si="3"/>
        <v>1.63984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</row>
    <row r="114" spans="1:64" s="1" customFormat="1" ht="90.75" customHeight="1">
      <c r="A114" s="248" t="s">
        <v>252</v>
      </c>
      <c r="B114" s="22" t="s">
        <v>113</v>
      </c>
      <c r="C114" s="5">
        <v>47.437759999999997</v>
      </c>
      <c r="D114" s="46" t="s">
        <v>431</v>
      </c>
      <c r="E114" s="5">
        <v>2.7614399999999999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46" t="s">
        <v>431</v>
      </c>
      <c r="L114" s="5">
        <v>0.10599</v>
      </c>
      <c r="M114" s="5">
        <v>9.5236800000000006</v>
      </c>
      <c r="N114" s="5">
        <v>0</v>
      </c>
      <c r="O114" s="5">
        <v>0</v>
      </c>
      <c r="P114" s="5">
        <v>0</v>
      </c>
      <c r="Q114" s="5">
        <v>0</v>
      </c>
      <c r="R114" s="46" t="s">
        <v>431</v>
      </c>
      <c r="S114" s="5">
        <v>0</v>
      </c>
      <c r="T114" s="5">
        <v>2.6059899999999998</v>
      </c>
      <c r="U114" s="5">
        <v>0</v>
      </c>
      <c r="V114" s="5">
        <v>0</v>
      </c>
      <c r="W114" s="5">
        <v>0</v>
      </c>
      <c r="X114" s="5">
        <v>0</v>
      </c>
      <c r="Y114" s="46" t="s">
        <v>431</v>
      </c>
      <c r="Z114" s="5">
        <v>0</v>
      </c>
      <c r="AA114" s="5">
        <v>18.62257</v>
      </c>
      <c r="AB114" s="5">
        <v>0</v>
      </c>
      <c r="AC114" s="5">
        <v>0</v>
      </c>
      <c r="AD114" s="5">
        <v>0</v>
      </c>
      <c r="AE114" s="5">
        <v>0</v>
      </c>
      <c r="AF114" s="46" t="s">
        <v>431</v>
      </c>
      <c r="AG114" s="5">
        <v>0</v>
      </c>
      <c r="AH114" s="5">
        <v>13.81809</v>
      </c>
      <c r="AI114" s="5">
        <v>0</v>
      </c>
      <c r="AJ114" s="5">
        <v>0</v>
      </c>
      <c r="AK114" s="5">
        <v>0</v>
      </c>
      <c r="AL114" s="5">
        <v>0</v>
      </c>
      <c r="AM114" s="46" t="s">
        <v>431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46" t="s">
        <v>431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 t="shared" si="2"/>
        <v>2.8674299999999997</v>
      </c>
      <c r="BB114" s="5">
        <f t="shared" si="3"/>
        <v>44.570329999999998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</row>
    <row r="115" spans="1:64" s="1" customFormat="1" ht="75" customHeight="1">
      <c r="A115" s="248" t="s">
        <v>253</v>
      </c>
      <c r="B115" s="22" t="s">
        <v>436</v>
      </c>
      <c r="C115" s="5">
        <v>28.99</v>
      </c>
      <c r="D115" s="46" t="s">
        <v>431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46" t="s">
        <v>431</v>
      </c>
      <c r="L115" s="5">
        <v>0</v>
      </c>
      <c r="M115" s="5">
        <v>10.15</v>
      </c>
      <c r="N115" s="5">
        <v>0</v>
      </c>
      <c r="O115" s="5">
        <v>0</v>
      </c>
      <c r="P115" s="5">
        <v>0</v>
      </c>
      <c r="Q115" s="5">
        <v>0</v>
      </c>
      <c r="R115" s="46" t="s">
        <v>431</v>
      </c>
      <c r="S115" s="5">
        <v>0</v>
      </c>
      <c r="T115" s="5">
        <v>18.84</v>
      </c>
      <c r="U115" s="5">
        <v>0</v>
      </c>
      <c r="V115" s="5">
        <v>0</v>
      </c>
      <c r="W115" s="5">
        <v>0</v>
      </c>
      <c r="X115" s="5">
        <v>0</v>
      </c>
      <c r="Y115" s="46" t="s">
        <v>431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46" t="s">
        <v>431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46" t="s">
        <v>431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46" t="s">
        <v>431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f t="shared" si="2"/>
        <v>0</v>
      </c>
      <c r="BB115" s="5">
        <f t="shared" si="3"/>
        <v>28.990000000000002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</row>
    <row r="116" spans="1:64" s="1" customFormat="1" ht="54" customHeight="1">
      <c r="A116" s="248" t="s">
        <v>254</v>
      </c>
      <c r="B116" s="22" t="s">
        <v>115</v>
      </c>
      <c r="C116" s="5">
        <v>2.90638</v>
      </c>
      <c r="D116" s="46" t="s">
        <v>431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46" t="s">
        <v>431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46" t="s">
        <v>431</v>
      </c>
      <c r="S116" s="5">
        <v>8.5949999999999999E-2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46" t="s">
        <v>431</v>
      </c>
      <c r="Z116" s="5">
        <v>0.50800000000000001</v>
      </c>
      <c r="AA116" s="5">
        <v>2.31243</v>
      </c>
      <c r="AB116" s="5">
        <v>0</v>
      </c>
      <c r="AC116" s="5">
        <v>0</v>
      </c>
      <c r="AD116" s="5">
        <v>0</v>
      </c>
      <c r="AE116" s="5">
        <v>0</v>
      </c>
      <c r="AF116" s="46" t="s">
        <v>431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46" t="s">
        <v>431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46" t="s">
        <v>431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f t="shared" si="2"/>
        <v>0.59394999999999998</v>
      </c>
      <c r="BB116" s="5">
        <f t="shared" si="3"/>
        <v>2.31243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</row>
    <row r="117" spans="1:64" s="1" customFormat="1" ht="68.25" customHeight="1">
      <c r="A117" s="248" t="s">
        <v>255</v>
      </c>
      <c r="B117" s="22" t="s">
        <v>116</v>
      </c>
      <c r="C117" s="5">
        <v>3.5025499999999998</v>
      </c>
      <c r="D117" s="46" t="s">
        <v>431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46" t="s">
        <v>431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46" t="s">
        <v>431</v>
      </c>
      <c r="S117" s="5">
        <v>7.9079999999999998E-2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46" t="s">
        <v>431</v>
      </c>
      <c r="Z117" s="5">
        <v>0.48899999999999999</v>
      </c>
      <c r="AA117" s="5">
        <v>2.9344700000000001</v>
      </c>
      <c r="AB117" s="5">
        <v>0</v>
      </c>
      <c r="AC117" s="5">
        <v>0</v>
      </c>
      <c r="AD117" s="5">
        <v>0</v>
      </c>
      <c r="AE117" s="5">
        <v>0</v>
      </c>
      <c r="AF117" s="46" t="s">
        <v>431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46" t="s">
        <v>431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46" t="s">
        <v>431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f t="shared" si="2"/>
        <v>0.56808000000000003</v>
      </c>
      <c r="BB117" s="5">
        <f t="shared" si="3"/>
        <v>2.9344700000000001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</row>
    <row r="118" spans="1:64" s="1" customFormat="1" ht="35.1" hidden="1" customHeight="1">
      <c r="A118" s="547" t="s">
        <v>181</v>
      </c>
      <c r="B118" s="547"/>
      <c r="C118" s="547"/>
      <c r="D118" s="547" t="s">
        <v>431</v>
      </c>
      <c r="E118" s="547"/>
      <c r="F118" s="547"/>
      <c r="G118" s="547"/>
      <c r="H118" s="547"/>
      <c r="I118" s="547"/>
      <c r="J118" s="547"/>
      <c r="K118" s="547"/>
      <c r="L118" s="547"/>
      <c r="M118" s="547"/>
      <c r="N118" s="547"/>
      <c r="O118" s="547"/>
      <c r="P118" s="547"/>
      <c r="Q118" s="547"/>
      <c r="R118" s="547"/>
      <c r="S118" s="547"/>
      <c r="T118" s="547"/>
      <c r="U118" s="547"/>
      <c r="V118" s="547"/>
      <c r="W118" s="547"/>
      <c r="X118" s="547"/>
      <c r="Y118" s="547"/>
      <c r="Z118" s="547"/>
      <c r="AA118" s="547"/>
      <c r="AB118" s="547"/>
      <c r="AC118" s="547"/>
      <c r="AD118" s="547"/>
      <c r="AE118" s="547"/>
      <c r="AF118" s="547"/>
      <c r="AG118" s="547"/>
      <c r="AH118" s="547"/>
      <c r="AI118" s="547"/>
      <c r="AJ118" s="547"/>
      <c r="AK118" s="547"/>
      <c r="AL118" s="547"/>
      <c r="AM118" s="547"/>
      <c r="AN118" s="547"/>
      <c r="AO118" s="547"/>
      <c r="AP118" s="547"/>
      <c r="AQ118" s="547"/>
      <c r="AR118" s="547"/>
      <c r="AS118" s="547"/>
      <c r="AT118" s="547"/>
      <c r="AU118" s="547"/>
      <c r="AV118" s="547"/>
      <c r="AW118" s="547"/>
      <c r="AX118" s="547"/>
      <c r="AY118" s="547"/>
      <c r="AZ118" s="547"/>
      <c r="BA118" s="547"/>
      <c r="BB118" s="547"/>
      <c r="BC118" s="547"/>
      <c r="BD118" s="547"/>
      <c r="BE118" s="547"/>
      <c r="BF118" s="547"/>
      <c r="BG118" s="15"/>
      <c r="BH118" s="15"/>
    </row>
    <row r="119" spans="1:64" s="1" customFormat="1" ht="35.1" hidden="1" customHeight="1">
      <c r="A119" s="547" t="s">
        <v>65</v>
      </c>
      <c r="B119" s="547"/>
      <c r="C119" s="547"/>
      <c r="D119" s="547" t="s">
        <v>431</v>
      </c>
      <c r="E119" s="547"/>
      <c r="F119" s="547"/>
      <c r="G119" s="547"/>
      <c r="H119" s="547"/>
      <c r="I119" s="547"/>
      <c r="J119" s="547"/>
      <c r="K119" s="547"/>
      <c r="L119" s="547"/>
      <c r="M119" s="547"/>
      <c r="N119" s="547"/>
      <c r="O119" s="547"/>
      <c r="P119" s="547"/>
      <c r="Q119" s="547"/>
      <c r="R119" s="547"/>
      <c r="S119" s="547"/>
      <c r="T119" s="547"/>
      <c r="U119" s="547"/>
      <c r="V119" s="547"/>
      <c r="W119" s="547"/>
      <c r="X119" s="547"/>
      <c r="Y119" s="547"/>
      <c r="Z119" s="547"/>
      <c r="AA119" s="547"/>
      <c r="AB119" s="547"/>
      <c r="AC119" s="547"/>
      <c r="AD119" s="547"/>
      <c r="AE119" s="547"/>
      <c r="AF119" s="547"/>
      <c r="AG119" s="547"/>
      <c r="AH119" s="547"/>
      <c r="AI119" s="547"/>
      <c r="AJ119" s="547"/>
      <c r="AK119" s="547"/>
      <c r="AL119" s="547"/>
      <c r="AM119" s="547"/>
      <c r="AN119" s="547"/>
      <c r="AO119" s="547"/>
      <c r="AP119" s="547"/>
      <c r="AQ119" s="547"/>
      <c r="AR119" s="547"/>
      <c r="AS119" s="547"/>
      <c r="AT119" s="547"/>
      <c r="AU119" s="547"/>
      <c r="AV119" s="547"/>
      <c r="AW119" s="547"/>
      <c r="AX119" s="547"/>
      <c r="AY119" s="547"/>
      <c r="AZ119" s="547"/>
      <c r="BA119" s="547"/>
      <c r="BB119" s="547"/>
      <c r="BC119" s="547"/>
      <c r="BD119" s="547"/>
      <c r="BE119" s="547"/>
      <c r="BF119" s="547"/>
      <c r="BG119" s="15"/>
      <c r="BH119" s="15"/>
    </row>
    <row r="120" spans="1:64" s="1" customFormat="1" ht="35.1" hidden="1" customHeight="1">
      <c r="A120" s="547" t="s">
        <v>182</v>
      </c>
      <c r="B120" s="547"/>
      <c r="C120" s="547"/>
      <c r="D120" s="547" t="s">
        <v>431</v>
      </c>
      <c r="E120" s="547"/>
      <c r="F120" s="547"/>
      <c r="G120" s="547"/>
      <c r="H120" s="547"/>
      <c r="I120" s="547"/>
      <c r="J120" s="547"/>
      <c r="K120" s="547"/>
      <c r="L120" s="547"/>
      <c r="M120" s="547"/>
      <c r="N120" s="547"/>
      <c r="O120" s="547"/>
      <c r="P120" s="547"/>
      <c r="Q120" s="547"/>
      <c r="R120" s="547"/>
      <c r="S120" s="547"/>
      <c r="T120" s="547"/>
      <c r="U120" s="547"/>
      <c r="V120" s="547"/>
      <c r="W120" s="547"/>
      <c r="X120" s="547"/>
      <c r="Y120" s="547"/>
      <c r="Z120" s="547"/>
      <c r="AA120" s="547"/>
      <c r="AB120" s="547"/>
      <c r="AC120" s="547"/>
      <c r="AD120" s="547"/>
      <c r="AE120" s="547"/>
      <c r="AF120" s="547"/>
      <c r="AG120" s="547"/>
      <c r="AH120" s="547"/>
      <c r="AI120" s="547"/>
      <c r="AJ120" s="547"/>
      <c r="AK120" s="547"/>
      <c r="AL120" s="547"/>
      <c r="AM120" s="547"/>
      <c r="AN120" s="547"/>
      <c r="AO120" s="547"/>
      <c r="AP120" s="547"/>
      <c r="AQ120" s="547"/>
      <c r="AR120" s="547"/>
      <c r="AS120" s="547"/>
      <c r="AT120" s="547"/>
      <c r="AU120" s="547"/>
      <c r="AV120" s="547"/>
      <c r="AW120" s="547"/>
      <c r="AX120" s="547"/>
      <c r="AY120" s="547"/>
      <c r="AZ120" s="547"/>
      <c r="BA120" s="547"/>
      <c r="BB120" s="547"/>
      <c r="BC120" s="547"/>
      <c r="BD120" s="547"/>
      <c r="BE120" s="547"/>
      <c r="BF120" s="547"/>
      <c r="BG120" s="15"/>
      <c r="BH120" s="15"/>
    </row>
    <row r="121" spans="1:64" s="1" customFormat="1" ht="35.1" hidden="1" customHeight="1">
      <c r="A121" s="547" t="s">
        <v>65</v>
      </c>
      <c r="B121" s="547"/>
      <c r="C121" s="547"/>
      <c r="D121" s="547" t="s">
        <v>431</v>
      </c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7"/>
      <c r="P121" s="547"/>
      <c r="Q121" s="547"/>
      <c r="R121" s="547"/>
      <c r="S121" s="547"/>
      <c r="T121" s="547"/>
      <c r="U121" s="547"/>
      <c r="V121" s="547"/>
      <c r="W121" s="547"/>
      <c r="X121" s="547"/>
      <c r="Y121" s="547"/>
      <c r="Z121" s="547"/>
      <c r="AA121" s="547"/>
      <c r="AB121" s="547"/>
      <c r="AC121" s="547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  <c r="AS121" s="547"/>
      <c r="AT121" s="547"/>
      <c r="AU121" s="547"/>
      <c r="AV121" s="547"/>
      <c r="AW121" s="547"/>
      <c r="AX121" s="547"/>
      <c r="AY121" s="547"/>
      <c r="AZ121" s="547"/>
      <c r="BA121" s="547"/>
      <c r="BB121" s="547"/>
      <c r="BC121" s="547"/>
      <c r="BD121" s="547"/>
      <c r="BE121" s="547"/>
      <c r="BF121" s="547"/>
      <c r="BG121" s="15"/>
      <c r="BH121" s="15"/>
    </row>
    <row r="122" spans="1:64" s="1" customFormat="1" ht="35.1" hidden="1" customHeight="1">
      <c r="A122" s="547" t="s">
        <v>183</v>
      </c>
      <c r="B122" s="547"/>
      <c r="C122" s="547"/>
      <c r="D122" s="547" t="s">
        <v>431</v>
      </c>
      <c r="E122" s="547"/>
      <c r="F122" s="547"/>
      <c r="G122" s="547"/>
      <c r="H122" s="547"/>
      <c r="I122" s="547"/>
      <c r="J122" s="547"/>
      <c r="K122" s="547"/>
      <c r="L122" s="547"/>
      <c r="M122" s="547"/>
      <c r="N122" s="547"/>
      <c r="O122" s="547"/>
      <c r="P122" s="547"/>
      <c r="Q122" s="547"/>
      <c r="R122" s="547"/>
      <c r="S122" s="547"/>
      <c r="T122" s="547"/>
      <c r="U122" s="547"/>
      <c r="V122" s="547"/>
      <c r="W122" s="547"/>
      <c r="X122" s="547"/>
      <c r="Y122" s="547"/>
      <c r="Z122" s="547"/>
      <c r="AA122" s="547"/>
      <c r="AB122" s="547"/>
      <c r="AC122" s="547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  <c r="AS122" s="547"/>
      <c r="AT122" s="547"/>
      <c r="AU122" s="547"/>
      <c r="AV122" s="547"/>
      <c r="AW122" s="547"/>
      <c r="AX122" s="547"/>
      <c r="AY122" s="547"/>
      <c r="AZ122" s="547"/>
      <c r="BA122" s="547"/>
      <c r="BB122" s="547"/>
      <c r="BC122" s="547"/>
      <c r="BD122" s="547"/>
      <c r="BE122" s="547"/>
      <c r="BF122" s="547"/>
      <c r="BG122" s="15"/>
      <c r="BH122" s="15"/>
    </row>
    <row r="123" spans="1:64" s="1" customFormat="1" ht="35.1" hidden="1" customHeight="1">
      <c r="A123" s="547" t="s">
        <v>65</v>
      </c>
      <c r="B123" s="547"/>
      <c r="C123" s="547"/>
      <c r="D123" s="547" t="s">
        <v>431</v>
      </c>
      <c r="E123" s="547"/>
      <c r="F123" s="547"/>
      <c r="G123" s="547"/>
      <c r="H123" s="547"/>
      <c r="I123" s="547"/>
      <c r="J123" s="547"/>
      <c r="K123" s="547"/>
      <c r="L123" s="547"/>
      <c r="M123" s="547"/>
      <c r="N123" s="547"/>
      <c r="O123" s="547"/>
      <c r="P123" s="547"/>
      <c r="Q123" s="547"/>
      <c r="R123" s="547"/>
      <c r="S123" s="547"/>
      <c r="T123" s="547"/>
      <c r="U123" s="547"/>
      <c r="V123" s="547"/>
      <c r="W123" s="547"/>
      <c r="X123" s="547"/>
      <c r="Y123" s="547"/>
      <c r="Z123" s="547"/>
      <c r="AA123" s="547"/>
      <c r="AB123" s="547"/>
      <c r="AC123" s="547"/>
      <c r="AD123" s="547"/>
      <c r="AE123" s="547"/>
      <c r="AF123" s="547"/>
      <c r="AG123" s="547"/>
      <c r="AH123" s="547"/>
      <c r="AI123" s="547"/>
      <c r="AJ123" s="547"/>
      <c r="AK123" s="547"/>
      <c r="AL123" s="547"/>
      <c r="AM123" s="547"/>
      <c r="AN123" s="547"/>
      <c r="AO123" s="547"/>
      <c r="AP123" s="547"/>
      <c r="AQ123" s="547"/>
      <c r="AR123" s="547"/>
      <c r="AS123" s="547"/>
      <c r="AT123" s="547"/>
      <c r="AU123" s="547"/>
      <c r="AV123" s="547"/>
      <c r="AW123" s="547"/>
      <c r="AX123" s="547"/>
      <c r="AY123" s="547"/>
      <c r="AZ123" s="547"/>
      <c r="BA123" s="547"/>
      <c r="BB123" s="547"/>
      <c r="BC123" s="547"/>
      <c r="BD123" s="547"/>
      <c r="BE123" s="547"/>
      <c r="BF123" s="547"/>
      <c r="BG123" s="15"/>
      <c r="BH123" s="15"/>
    </row>
    <row r="124" spans="1:64" s="34" customFormat="1" ht="40.5" customHeight="1">
      <c r="A124" s="746" t="s">
        <v>34</v>
      </c>
      <c r="B124" s="747"/>
      <c r="C124" s="747"/>
      <c r="D124" s="747" t="s">
        <v>431</v>
      </c>
      <c r="E124" s="747"/>
      <c r="F124" s="747"/>
      <c r="G124" s="747"/>
      <c r="H124" s="747"/>
      <c r="I124" s="747"/>
      <c r="J124" s="747"/>
      <c r="K124" s="747"/>
      <c r="L124" s="747"/>
      <c r="M124" s="747"/>
      <c r="N124" s="747"/>
      <c r="O124" s="747"/>
      <c r="P124" s="747"/>
      <c r="Q124" s="747"/>
      <c r="R124" s="747"/>
      <c r="S124" s="747"/>
      <c r="T124" s="747"/>
      <c r="U124" s="747"/>
      <c r="V124" s="747"/>
      <c r="W124" s="747"/>
      <c r="X124" s="747"/>
      <c r="Y124" s="747"/>
      <c r="Z124" s="747"/>
      <c r="AA124" s="747"/>
      <c r="AB124" s="747"/>
      <c r="AC124" s="747"/>
      <c r="AD124" s="747"/>
      <c r="AE124" s="747"/>
      <c r="AF124" s="747"/>
      <c r="AG124" s="747"/>
      <c r="AH124" s="747"/>
      <c r="AI124" s="747"/>
      <c r="AJ124" s="747"/>
      <c r="AK124" s="747"/>
      <c r="AL124" s="747"/>
      <c r="AM124" s="747"/>
      <c r="AN124" s="747"/>
      <c r="AO124" s="747"/>
      <c r="AP124" s="747"/>
      <c r="AQ124" s="747"/>
      <c r="AR124" s="747"/>
      <c r="AS124" s="747"/>
      <c r="AT124" s="747"/>
      <c r="AU124" s="747"/>
      <c r="AV124" s="747"/>
      <c r="AW124" s="747"/>
      <c r="AX124" s="747"/>
      <c r="AY124" s="747"/>
      <c r="AZ124" s="747"/>
      <c r="BA124" s="747"/>
      <c r="BB124" s="747"/>
      <c r="BC124" s="747"/>
      <c r="BD124" s="747"/>
      <c r="BE124" s="747"/>
      <c r="BF124" s="747"/>
      <c r="BG124" s="748"/>
      <c r="BH124" s="748"/>
      <c r="BI124" s="748"/>
      <c r="BJ124" s="748"/>
      <c r="BK124" s="748"/>
      <c r="BL124" s="748"/>
    </row>
    <row r="125" spans="1:64" s="1" customFormat="1" ht="35.1" customHeight="1">
      <c r="A125" s="547" t="s">
        <v>184</v>
      </c>
      <c r="B125" s="547"/>
      <c r="C125" s="547"/>
      <c r="D125" s="547" t="s">
        <v>431</v>
      </c>
      <c r="E125" s="547"/>
      <c r="F125" s="547"/>
      <c r="G125" s="547"/>
      <c r="H125" s="547"/>
      <c r="I125" s="547"/>
      <c r="J125" s="547"/>
      <c r="K125" s="547"/>
      <c r="L125" s="547"/>
      <c r="M125" s="547"/>
      <c r="N125" s="547"/>
      <c r="O125" s="547"/>
      <c r="P125" s="547"/>
      <c r="Q125" s="547"/>
      <c r="R125" s="547"/>
      <c r="S125" s="547"/>
      <c r="T125" s="547"/>
      <c r="U125" s="547"/>
      <c r="V125" s="547"/>
      <c r="W125" s="547"/>
      <c r="X125" s="547"/>
      <c r="Y125" s="547"/>
      <c r="Z125" s="547"/>
      <c r="AA125" s="547"/>
      <c r="AB125" s="547"/>
      <c r="AC125" s="547"/>
      <c r="AD125" s="547"/>
      <c r="AE125" s="547"/>
      <c r="AF125" s="547"/>
      <c r="AG125" s="547"/>
      <c r="AH125" s="547"/>
      <c r="AI125" s="547"/>
      <c r="AJ125" s="547"/>
      <c r="AK125" s="547"/>
      <c r="AL125" s="547"/>
      <c r="AM125" s="547"/>
      <c r="AN125" s="547"/>
      <c r="AO125" s="547"/>
      <c r="AP125" s="547"/>
      <c r="AQ125" s="547"/>
      <c r="AR125" s="547"/>
      <c r="AS125" s="547"/>
      <c r="AT125" s="547"/>
      <c r="AU125" s="547"/>
      <c r="AV125" s="547"/>
      <c r="AW125" s="547"/>
      <c r="AX125" s="547"/>
      <c r="AY125" s="547"/>
      <c r="AZ125" s="547"/>
      <c r="BA125" s="547"/>
      <c r="BB125" s="547"/>
      <c r="BC125" s="547"/>
      <c r="BD125" s="547"/>
      <c r="BE125" s="547"/>
      <c r="BF125" s="547"/>
      <c r="BG125" s="15"/>
      <c r="BH125" s="15"/>
    </row>
    <row r="126" spans="1:64" s="1" customFormat="1" ht="51" customHeight="1">
      <c r="A126" s="251" t="s">
        <v>256</v>
      </c>
      <c r="B126" s="22" t="s">
        <v>467</v>
      </c>
      <c r="C126" s="5">
        <v>8.6969305000000006</v>
      </c>
      <c r="D126" s="46" t="s">
        <v>431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46" t="s">
        <v>431</v>
      </c>
      <c r="L126" s="5">
        <v>0.98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46" t="s">
        <v>431</v>
      </c>
      <c r="S126" s="5">
        <v>0.02</v>
      </c>
      <c r="T126" s="5">
        <v>4.6024799999999999</v>
      </c>
      <c r="U126" s="5">
        <v>0</v>
      </c>
      <c r="V126" s="5">
        <v>0</v>
      </c>
      <c r="W126" s="5">
        <v>0</v>
      </c>
      <c r="X126" s="5">
        <v>0</v>
      </c>
      <c r="Y126" s="46" t="s">
        <v>431</v>
      </c>
      <c r="Z126" s="5">
        <v>0</v>
      </c>
      <c r="AA126" s="5">
        <v>0.42048000000000002</v>
      </c>
      <c r="AB126" s="5">
        <v>0</v>
      </c>
      <c r="AC126" s="5">
        <v>0</v>
      </c>
      <c r="AD126" s="5">
        <v>0</v>
      </c>
      <c r="AE126" s="5">
        <v>0</v>
      </c>
      <c r="AF126" s="46" t="s">
        <v>431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46" t="s">
        <v>431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46" t="s">
        <v>431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f t="shared" si="2"/>
        <v>1</v>
      </c>
      <c r="BB126" s="5">
        <f>F126+M126+T126+AA126+AH126+AO126+AV126</f>
        <v>5.0229600000000003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</row>
    <row r="127" spans="1:64" s="1" customFormat="1" ht="35.1" hidden="1" customHeight="1">
      <c r="A127" s="547" t="s">
        <v>185</v>
      </c>
      <c r="B127" s="547"/>
      <c r="C127" s="547"/>
      <c r="D127" s="547" t="s">
        <v>431</v>
      </c>
      <c r="E127" s="547"/>
      <c r="F127" s="547"/>
      <c r="G127" s="547"/>
      <c r="H127" s="547"/>
      <c r="I127" s="547"/>
      <c r="J127" s="547"/>
      <c r="K127" s="547"/>
      <c r="L127" s="547"/>
      <c r="M127" s="547"/>
      <c r="N127" s="547"/>
      <c r="O127" s="547"/>
      <c r="P127" s="547"/>
      <c r="Q127" s="547"/>
      <c r="R127" s="547"/>
      <c r="S127" s="547"/>
      <c r="T127" s="547"/>
      <c r="U127" s="547"/>
      <c r="V127" s="547"/>
      <c r="W127" s="547"/>
      <c r="X127" s="547"/>
      <c r="Y127" s="547"/>
      <c r="Z127" s="547"/>
      <c r="AA127" s="547"/>
      <c r="AB127" s="547"/>
      <c r="AC127" s="547"/>
      <c r="AD127" s="547"/>
      <c r="AE127" s="547"/>
      <c r="AF127" s="547"/>
      <c r="AG127" s="547"/>
      <c r="AH127" s="547"/>
      <c r="AI127" s="547"/>
      <c r="AJ127" s="547"/>
      <c r="AK127" s="547"/>
      <c r="AL127" s="547"/>
      <c r="AM127" s="547"/>
      <c r="AN127" s="547"/>
      <c r="AO127" s="547"/>
      <c r="AP127" s="547"/>
      <c r="AQ127" s="547"/>
      <c r="AR127" s="547"/>
      <c r="AS127" s="547"/>
      <c r="AT127" s="547"/>
      <c r="AU127" s="547"/>
      <c r="AV127" s="547"/>
      <c r="AW127" s="547"/>
      <c r="AX127" s="547"/>
      <c r="AY127" s="547"/>
      <c r="AZ127" s="547"/>
      <c r="BA127" s="547"/>
      <c r="BB127" s="547"/>
      <c r="BC127" s="547"/>
      <c r="BD127" s="547"/>
      <c r="BE127" s="547"/>
      <c r="BF127" s="547"/>
      <c r="BG127" s="15"/>
      <c r="BH127" s="15"/>
    </row>
    <row r="128" spans="1:64" s="1" customFormat="1" ht="35.1" hidden="1" customHeight="1">
      <c r="A128" s="547" t="s">
        <v>65</v>
      </c>
      <c r="B128" s="547"/>
      <c r="C128" s="547"/>
      <c r="D128" s="547" t="s">
        <v>431</v>
      </c>
      <c r="E128" s="547"/>
      <c r="F128" s="547"/>
      <c r="G128" s="547"/>
      <c r="H128" s="547"/>
      <c r="I128" s="547"/>
      <c r="J128" s="547"/>
      <c r="K128" s="547"/>
      <c r="L128" s="547"/>
      <c r="M128" s="547"/>
      <c r="N128" s="547"/>
      <c r="O128" s="547"/>
      <c r="P128" s="547"/>
      <c r="Q128" s="547"/>
      <c r="R128" s="547"/>
      <c r="S128" s="547"/>
      <c r="T128" s="547"/>
      <c r="U128" s="547"/>
      <c r="V128" s="547"/>
      <c r="W128" s="547"/>
      <c r="X128" s="547"/>
      <c r="Y128" s="547"/>
      <c r="Z128" s="547"/>
      <c r="AA128" s="547"/>
      <c r="AB128" s="547"/>
      <c r="AC128" s="547"/>
      <c r="AD128" s="547"/>
      <c r="AE128" s="547"/>
      <c r="AF128" s="547"/>
      <c r="AG128" s="547"/>
      <c r="AH128" s="547"/>
      <c r="AI128" s="547"/>
      <c r="AJ128" s="547"/>
      <c r="AK128" s="547"/>
      <c r="AL128" s="547"/>
      <c r="AM128" s="547"/>
      <c r="AN128" s="547"/>
      <c r="AO128" s="547"/>
      <c r="AP128" s="547"/>
      <c r="AQ128" s="547"/>
      <c r="AR128" s="547"/>
      <c r="AS128" s="547"/>
      <c r="AT128" s="547"/>
      <c r="AU128" s="547"/>
      <c r="AV128" s="547"/>
      <c r="AW128" s="547"/>
      <c r="AX128" s="547"/>
      <c r="AY128" s="547"/>
      <c r="AZ128" s="547"/>
      <c r="BA128" s="547"/>
      <c r="BB128" s="547"/>
      <c r="BC128" s="547"/>
      <c r="BD128" s="547"/>
      <c r="BE128" s="547"/>
      <c r="BF128" s="547"/>
      <c r="BG128" s="15"/>
      <c r="BH128" s="15"/>
    </row>
    <row r="129" spans="1:64" s="1" customFormat="1" ht="35.1" hidden="1" customHeight="1">
      <c r="A129" s="547" t="s">
        <v>186</v>
      </c>
      <c r="B129" s="547"/>
      <c r="C129" s="547"/>
      <c r="D129" s="547" t="s">
        <v>431</v>
      </c>
      <c r="E129" s="547"/>
      <c r="F129" s="547"/>
      <c r="G129" s="547"/>
      <c r="H129" s="547"/>
      <c r="I129" s="547"/>
      <c r="J129" s="547"/>
      <c r="K129" s="547"/>
      <c r="L129" s="547"/>
      <c r="M129" s="547"/>
      <c r="N129" s="547"/>
      <c r="O129" s="547"/>
      <c r="P129" s="547"/>
      <c r="Q129" s="547"/>
      <c r="R129" s="547"/>
      <c r="S129" s="547"/>
      <c r="T129" s="547"/>
      <c r="U129" s="547"/>
      <c r="V129" s="547"/>
      <c r="W129" s="547"/>
      <c r="X129" s="547"/>
      <c r="Y129" s="547"/>
      <c r="Z129" s="547"/>
      <c r="AA129" s="547"/>
      <c r="AB129" s="547"/>
      <c r="AC129" s="547"/>
      <c r="AD129" s="547"/>
      <c r="AE129" s="547"/>
      <c r="AF129" s="547"/>
      <c r="AG129" s="547"/>
      <c r="AH129" s="547"/>
      <c r="AI129" s="547"/>
      <c r="AJ129" s="547"/>
      <c r="AK129" s="547"/>
      <c r="AL129" s="547"/>
      <c r="AM129" s="547"/>
      <c r="AN129" s="547"/>
      <c r="AO129" s="547"/>
      <c r="AP129" s="547"/>
      <c r="AQ129" s="547"/>
      <c r="AR129" s="547"/>
      <c r="AS129" s="547"/>
      <c r="AT129" s="547"/>
      <c r="AU129" s="547"/>
      <c r="AV129" s="547"/>
      <c r="AW129" s="547"/>
      <c r="AX129" s="547"/>
      <c r="AY129" s="547"/>
      <c r="AZ129" s="547"/>
      <c r="BA129" s="547"/>
      <c r="BB129" s="547"/>
      <c r="BC129" s="547"/>
      <c r="BD129" s="547"/>
      <c r="BE129" s="547"/>
      <c r="BF129" s="547"/>
      <c r="BG129" s="15"/>
      <c r="BH129" s="15"/>
    </row>
    <row r="130" spans="1:64" s="1" customFormat="1" ht="35.1" hidden="1" customHeight="1">
      <c r="A130" s="547" t="s">
        <v>65</v>
      </c>
      <c r="B130" s="547"/>
      <c r="C130" s="547"/>
      <c r="D130" s="547" t="s">
        <v>431</v>
      </c>
      <c r="E130" s="547"/>
      <c r="F130" s="547"/>
      <c r="G130" s="547"/>
      <c r="H130" s="547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7"/>
      <c r="T130" s="547"/>
      <c r="U130" s="547"/>
      <c r="V130" s="547"/>
      <c r="W130" s="547"/>
      <c r="X130" s="547"/>
      <c r="Y130" s="547"/>
      <c r="Z130" s="547"/>
      <c r="AA130" s="547"/>
      <c r="AB130" s="547"/>
      <c r="AC130" s="547"/>
      <c r="AD130" s="547"/>
      <c r="AE130" s="547"/>
      <c r="AF130" s="547"/>
      <c r="AG130" s="547"/>
      <c r="AH130" s="547"/>
      <c r="AI130" s="547"/>
      <c r="AJ130" s="547"/>
      <c r="AK130" s="547"/>
      <c r="AL130" s="547"/>
      <c r="AM130" s="547"/>
      <c r="AN130" s="547"/>
      <c r="AO130" s="547"/>
      <c r="AP130" s="547"/>
      <c r="AQ130" s="547"/>
      <c r="AR130" s="547"/>
      <c r="AS130" s="547"/>
      <c r="AT130" s="547"/>
      <c r="AU130" s="547"/>
      <c r="AV130" s="547"/>
      <c r="AW130" s="547"/>
      <c r="AX130" s="547"/>
      <c r="AY130" s="547"/>
      <c r="AZ130" s="547"/>
      <c r="BA130" s="547"/>
      <c r="BB130" s="547"/>
      <c r="BC130" s="547"/>
      <c r="BD130" s="547"/>
      <c r="BE130" s="547"/>
      <c r="BF130" s="547"/>
      <c r="BG130" s="15"/>
      <c r="BH130" s="15"/>
    </row>
    <row r="131" spans="1:64" s="1" customFormat="1" ht="35.1" hidden="1" customHeight="1">
      <c r="A131" s="547" t="s">
        <v>187</v>
      </c>
      <c r="B131" s="547"/>
      <c r="C131" s="547"/>
      <c r="D131" s="547" t="s">
        <v>431</v>
      </c>
      <c r="E131" s="547"/>
      <c r="F131" s="547"/>
      <c r="G131" s="547"/>
      <c r="H131" s="547"/>
      <c r="I131" s="547"/>
      <c r="J131" s="547"/>
      <c r="K131" s="547"/>
      <c r="L131" s="547"/>
      <c r="M131" s="547"/>
      <c r="N131" s="547"/>
      <c r="O131" s="547"/>
      <c r="P131" s="547"/>
      <c r="Q131" s="547"/>
      <c r="R131" s="547"/>
      <c r="S131" s="547"/>
      <c r="T131" s="547"/>
      <c r="U131" s="547"/>
      <c r="V131" s="547"/>
      <c r="W131" s="547"/>
      <c r="X131" s="547"/>
      <c r="Y131" s="547"/>
      <c r="Z131" s="547"/>
      <c r="AA131" s="547"/>
      <c r="AB131" s="547"/>
      <c r="AC131" s="547"/>
      <c r="AD131" s="547"/>
      <c r="AE131" s="547"/>
      <c r="AF131" s="547"/>
      <c r="AG131" s="547"/>
      <c r="AH131" s="547"/>
      <c r="AI131" s="547"/>
      <c r="AJ131" s="547"/>
      <c r="AK131" s="547"/>
      <c r="AL131" s="547"/>
      <c r="AM131" s="547"/>
      <c r="AN131" s="547"/>
      <c r="AO131" s="547"/>
      <c r="AP131" s="547"/>
      <c r="AQ131" s="547"/>
      <c r="AR131" s="547"/>
      <c r="AS131" s="547"/>
      <c r="AT131" s="547"/>
      <c r="AU131" s="547"/>
      <c r="AV131" s="547"/>
      <c r="AW131" s="547"/>
      <c r="AX131" s="547"/>
      <c r="AY131" s="547"/>
      <c r="AZ131" s="547"/>
      <c r="BA131" s="547"/>
      <c r="BB131" s="547"/>
      <c r="BC131" s="547"/>
      <c r="BD131" s="547"/>
      <c r="BE131" s="547"/>
      <c r="BF131" s="547"/>
      <c r="BG131" s="15"/>
      <c r="BH131" s="15"/>
    </row>
    <row r="132" spans="1:64" s="1" customFormat="1" ht="35.1" hidden="1" customHeight="1">
      <c r="A132" s="547" t="s">
        <v>65</v>
      </c>
      <c r="B132" s="547"/>
      <c r="C132" s="547"/>
      <c r="D132" s="547" t="s">
        <v>431</v>
      </c>
      <c r="E132" s="547"/>
      <c r="F132" s="547"/>
      <c r="G132" s="547"/>
      <c r="H132" s="547"/>
      <c r="I132" s="547"/>
      <c r="J132" s="547"/>
      <c r="K132" s="547"/>
      <c r="L132" s="547"/>
      <c r="M132" s="547"/>
      <c r="N132" s="547"/>
      <c r="O132" s="547"/>
      <c r="P132" s="547"/>
      <c r="Q132" s="547"/>
      <c r="R132" s="547"/>
      <c r="S132" s="547"/>
      <c r="T132" s="547"/>
      <c r="U132" s="547"/>
      <c r="V132" s="547"/>
      <c r="W132" s="547"/>
      <c r="X132" s="547"/>
      <c r="Y132" s="547"/>
      <c r="Z132" s="547"/>
      <c r="AA132" s="547"/>
      <c r="AB132" s="547"/>
      <c r="AC132" s="547"/>
      <c r="AD132" s="547"/>
      <c r="AE132" s="547"/>
      <c r="AF132" s="547"/>
      <c r="AG132" s="547"/>
      <c r="AH132" s="547"/>
      <c r="AI132" s="547"/>
      <c r="AJ132" s="547"/>
      <c r="AK132" s="547"/>
      <c r="AL132" s="547"/>
      <c r="AM132" s="547"/>
      <c r="AN132" s="547"/>
      <c r="AO132" s="547"/>
      <c r="AP132" s="547"/>
      <c r="AQ132" s="547"/>
      <c r="AR132" s="547"/>
      <c r="AS132" s="547"/>
      <c r="AT132" s="547"/>
      <c r="AU132" s="547"/>
      <c r="AV132" s="547"/>
      <c r="AW132" s="547"/>
      <c r="AX132" s="547"/>
      <c r="AY132" s="547"/>
      <c r="AZ132" s="547"/>
      <c r="BA132" s="547"/>
      <c r="BB132" s="547"/>
      <c r="BC132" s="547"/>
      <c r="BD132" s="547"/>
      <c r="BE132" s="547"/>
      <c r="BF132" s="547"/>
      <c r="BG132" s="15"/>
      <c r="BH132" s="15"/>
    </row>
    <row r="133" spans="1:64" s="34" customFormat="1" ht="19.5" hidden="1" customHeight="1">
      <c r="A133" s="746" t="s">
        <v>35</v>
      </c>
      <c r="B133" s="747"/>
      <c r="C133" s="747"/>
      <c r="D133" s="747" t="s">
        <v>431</v>
      </c>
      <c r="E133" s="747"/>
      <c r="F133" s="747"/>
      <c r="G133" s="747"/>
      <c r="H133" s="747"/>
      <c r="I133" s="747"/>
      <c r="J133" s="747"/>
      <c r="K133" s="747"/>
      <c r="L133" s="747"/>
      <c r="M133" s="747"/>
      <c r="N133" s="747"/>
      <c r="O133" s="747"/>
      <c r="P133" s="747"/>
      <c r="Q133" s="747"/>
      <c r="R133" s="747"/>
      <c r="S133" s="747"/>
      <c r="T133" s="747"/>
      <c r="U133" s="747"/>
      <c r="V133" s="747"/>
      <c r="W133" s="747"/>
      <c r="X133" s="747"/>
      <c r="Y133" s="747"/>
      <c r="Z133" s="747"/>
      <c r="AA133" s="747"/>
      <c r="AB133" s="747"/>
      <c r="AC133" s="747"/>
      <c r="AD133" s="747"/>
      <c r="AE133" s="747"/>
      <c r="AF133" s="747"/>
      <c r="AG133" s="747"/>
      <c r="AH133" s="747"/>
      <c r="AI133" s="747"/>
      <c r="AJ133" s="747"/>
      <c r="AK133" s="747"/>
      <c r="AL133" s="747"/>
      <c r="AM133" s="747"/>
      <c r="AN133" s="747"/>
      <c r="AO133" s="747"/>
      <c r="AP133" s="747"/>
      <c r="AQ133" s="747"/>
      <c r="AR133" s="747"/>
      <c r="AS133" s="747"/>
      <c r="AT133" s="747"/>
      <c r="AU133" s="747"/>
      <c r="AV133" s="747"/>
      <c r="AW133" s="747"/>
      <c r="AX133" s="747"/>
      <c r="AY133" s="747"/>
      <c r="AZ133" s="747"/>
      <c r="BA133" s="747"/>
      <c r="BB133" s="747"/>
      <c r="BC133" s="747"/>
      <c r="BD133" s="747"/>
      <c r="BE133" s="747"/>
      <c r="BF133" s="747"/>
      <c r="BG133" s="748"/>
      <c r="BH133" s="748"/>
      <c r="BI133" s="748"/>
      <c r="BJ133" s="748"/>
      <c r="BK133" s="748"/>
      <c r="BL133" s="748"/>
    </row>
    <row r="134" spans="1:64" s="29" customFormat="1" ht="24.75" hidden="1" customHeight="1">
      <c r="A134" s="744" t="s">
        <v>36</v>
      </c>
      <c r="B134" s="745"/>
      <c r="C134" s="745"/>
      <c r="D134" s="745" t="s">
        <v>431</v>
      </c>
      <c r="E134" s="745"/>
      <c r="F134" s="745"/>
      <c r="G134" s="745"/>
      <c r="H134" s="745"/>
      <c r="I134" s="745"/>
      <c r="J134" s="745"/>
      <c r="K134" s="745"/>
      <c r="L134" s="745"/>
      <c r="M134" s="745"/>
      <c r="N134" s="745"/>
      <c r="O134" s="745"/>
      <c r="P134" s="745"/>
      <c r="Q134" s="745"/>
      <c r="R134" s="745"/>
      <c r="S134" s="745"/>
      <c r="T134" s="745"/>
      <c r="U134" s="745"/>
      <c r="V134" s="745"/>
      <c r="W134" s="745"/>
      <c r="X134" s="745"/>
      <c r="Y134" s="745"/>
      <c r="Z134" s="745"/>
      <c r="AA134" s="745"/>
      <c r="AB134" s="745"/>
      <c r="AC134" s="745"/>
      <c r="AD134" s="745"/>
      <c r="AE134" s="745"/>
      <c r="AF134" s="745"/>
      <c r="AG134" s="745"/>
      <c r="AH134" s="745"/>
      <c r="AI134" s="745"/>
      <c r="AJ134" s="745"/>
      <c r="AK134" s="745"/>
      <c r="AL134" s="745"/>
      <c r="AM134" s="745"/>
      <c r="AN134" s="745"/>
      <c r="AO134" s="745"/>
      <c r="AP134" s="745"/>
      <c r="AQ134" s="745"/>
      <c r="AR134" s="745"/>
      <c r="AS134" s="745"/>
      <c r="AT134" s="745"/>
      <c r="AU134" s="745"/>
      <c r="AV134" s="745"/>
      <c r="AW134" s="745"/>
      <c r="AX134" s="745"/>
      <c r="AY134" s="745"/>
      <c r="AZ134" s="745"/>
      <c r="BA134" s="745"/>
      <c r="BB134" s="745"/>
      <c r="BC134" s="745"/>
      <c r="BD134" s="745"/>
      <c r="BE134" s="745"/>
      <c r="BF134" s="745"/>
      <c r="BG134" s="675"/>
      <c r="BH134" s="675"/>
      <c r="BI134" s="675"/>
      <c r="BJ134" s="675"/>
      <c r="BK134" s="675"/>
      <c r="BL134" s="676"/>
    </row>
    <row r="135" spans="1:64" s="1" customFormat="1" ht="35.1" hidden="1" customHeight="1">
      <c r="A135" s="547" t="s">
        <v>188</v>
      </c>
      <c r="B135" s="547"/>
      <c r="C135" s="547"/>
      <c r="D135" s="547" t="s">
        <v>431</v>
      </c>
      <c r="E135" s="547"/>
      <c r="F135" s="547"/>
      <c r="G135" s="547"/>
      <c r="H135" s="547"/>
      <c r="I135" s="547"/>
      <c r="J135" s="547"/>
      <c r="K135" s="547"/>
      <c r="L135" s="547"/>
      <c r="M135" s="547"/>
      <c r="N135" s="547"/>
      <c r="O135" s="547"/>
      <c r="P135" s="547"/>
      <c r="Q135" s="547"/>
      <c r="R135" s="547"/>
      <c r="S135" s="547"/>
      <c r="T135" s="547"/>
      <c r="U135" s="547"/>
      <c r="V135" s="547"/>
      <c r="W135" s="547"/>
      <c r="X135" s="547"/>
      <c r="Y135" s="547"/>
      <c r="Z135" s="547"/>
      <c r="AA135" s="547"/>
      <c r="AB135" s="547"/>
      <c r="AC135" s="547"/>
      <c r="AD135" s="547"/>
      <c r="AE135" s="547"/>
      <c r="AF135" s="547"/>
      <c r="AG135" s="547"/>
      <c r="AH135" s="547"/>
      <c r="AI135" s="547"/>
      <c r="AJ135" s="547"/>
      <c r="AK135" s="547"/>
      <c r="AL135" s="547"/>
      <c r="AM135" s="547"/>
      <c r="AN135" s="547"/>
      <c r="AO135" s="547"/>
      <c r="AP135" s="547"/>
      <c r="AQ135" s="547"/>
      <c r="AR135" s="547"/>
      <c r="AS135" s="547"/>
      <c r="AT135" s="547"/>
      <c r="AU135" s="547"/>
      <c r="AV135" s="547"/>
      <c r="AW135" s="547"/>
      <c r="AX135" s="547"/>
      <c r="AY135" s="547"/>
      <c r="AZ135" s="547"/>
      <c r="BA135" s="547"/>
      <c r="BB135" s="547"/>
      <c r="BC135" s="547"/>
      <c r="BD135" s="547"/>
      <c r="BE135" s="547"/>
      <c r="BF135" s="547"/>
      <c r="BG135" s="15"/>
      <c r="BH135" s="15"/>
    </row>
    <row r="136" spans="1:64" s="1" customFormat="1" ht="35.1" hidden="1" customHeight="1">
      <c r="A136" s="547" t="s">
        <v>65</v>
      </c>
      <c r="B136" s="547"/>
      <c r="C136" s="547"/>
      <c r="D136" s="547" t="s">
        <v>431</v>
      </c>
      <c r="E136" s="547"/>
      <c r="F136" s="547"/>
      <c r="G136" s="547"/>
      <c r="H136" s="547"/>
      <c r="I136" s="547"/>
      <c r="J136" s="547"/>
      <c r="K136" s="547"/>
      <c r="L136" s="547"/>
      <c r="M136" s="547"/>
      <c r="N136" s="547"/>
      <c r="O136" s="547"/>
      <c r="P136" s="547"/>
      <c r="Q136" s="547"/>
      <c r="R136" s="547"/>
      <c r="S136" s="547"/>
      <c r="T136" s="547"/>
      <c r="U136" s="547"/>
      <c r="V136" s="547"/>
      <c r="W136" s="547"/>
      <c r="X136" s="547"/>
      <c r="Y136" s="547"/>
      <c r="Z136" s="547"/>
      <c r="AA136" s="547"/>
      <c r="AB136" s="547"/>
      <c r="AC136" s="547"/>
      <c r="AD136" s="547"/>
      <c r="AE136" s="547"/>
      <c r="AF136" s="547"/>
      <c r="AG136" s="547"/>
      <c r="AH136" s="547"/>
      <c r="AI136" s="547"/>
      <c r="AJ136" s="547"/>
      <c r="AK136" s="547"/>
      <c r="AL136" s="547"/>
      <c r="AM136" s="547"/>
      <c r="AN136" s="547"/>
      <c r="AO136" s="547"/>
      <c r="AP136" s="547"/>
      <c r="AQ136" s="547"/>
      <c r="AR136" s="547"/>
      <c r="AS136" s="547"/>
      <c r="AT136" s="547"/>
      <c r="AU136" s="547"/>
      <c r="AV136" s="547"/>
      <c r="AW136" s="547"/>
      <c r="AX136" s="547"/>
      <c r="AY136" s="547"/>
      <c r="AZ136" s="547"/>
      <c r="BA136" s="547"/>
      <c r="BB136" s="547"/>
      <c r="BC136" s="547"/>
      <c r="BD136" s="547"/>
      <c r="BE136" s="547"/>
      <c r="BF136" s="547"/>
      <c r="BG136" s="15"/>
      <c r="BH136" s="15"/>
    </row>
    <row r="137" spans="1:64" s="1" customFormat="1" ht="35.1" hidden="1" customHeight="1">
      <c r="A137" s="547" t="s">
        <v>189</v>
      </c>
      <c r="B137" s="547"/>
      <c r="C137" s="547"/>
      <c r="D137" s="547" t="s">
        <v>431</v>
      </c>
      <c r="E137" s="547"/>
      <c r="F137" s="547"/>
      <c r="G137" s="547"/>
      <c r="H137" s="547"/>
      <c r="I137" s="547"/>
      <c r="J137" s="547"/>
      <c r="K137" s="547"/>
      <c r="L137" s="547"/>
      <c r="M137" s="547"/>
      <c r="N137" s="547"/>
      <c r="O137" s="547"/>
      <c r="P137" s="547"/>
      <c r="Q137" s="547"/>
      <c r="R137" s="547"/>
      <c r="S137" s="547"/>
      <c r="T137" s="547"/>
      <c r="U137" s="547"/>
      <c r="V137" s="547"/>
      <c r="W137" s="547"/>
      <c r="X137" s="547"/>
      <c r="Y137" s="547"/>
      <c r="Z137" s="547"/>
      <c r="AA137" s="547"/>
      <c r="AB137" s="547"/>
      <c r="AC137" s="547"/>
      <c r="AD137" s="547"/>
      <c r="AE137" s="547"/>
      <c r="AF137" s="547"/>
      <c r="AG137" s="547"/>
      <c r="AH137" s="547"/>
      <c r="AI137" s="547"/>
      <c r="AJ137" s="547"/>
      <c r="AK137" s="547"/>
      <c r="AL137" s="547"/>
      <c r="AM137" s="547"/>
      <c r="AN137" s="547"/>
      <c r="AO137" s="547"/>
      <c r="AP137" s="547"/>
      <c r="AQ137" s="547"/>
      <c r="AR137" s="547"/>
      <c r="AS137" s="547"/>
      <c r="AT137" s="547"/>
      <c r="AU137" s="547"/>
      <c r="AV137" s="547"/>
      <c r="AW137" s="547"/>
      <c r="AX137" s="547"/>
      <c r="AY137" s="547"/>
      <c r="AZ137" s="547"/>
      <c r="BA137" s="547"/>
      <c r="BB137" s="547"/>
      <c r="BC137" s="547"/>
      <c r="BD137" s="547"/>
      <c r="BE137" s="547"/>
      <c r="BF137" s="547"/>
      <c r="BG137" s="15"/>
      <c r="BH137" s="15"/>
    </row>
    <row r="138" spans="1:64" s="1" customFormat="1" ht="35.1" hidden="1" customHeight="1">
      <c r="A138" s="547" t="s">
        <v>65</v>
      </c>
      <c r="B138" s="547"/>
      <c r="C138" s="547"/>
      <c r="D138" s="547" t="s">
        <v>431</v>
      </c>
      <c r="E138" s="547"/>
      <c r="F138" s="547"/>
      <c r="G138" s="547"/>
      <c r="H138" s="547"/>
      <c r="I138" s="547"/>
      <c r="J138" s="547"/>
      <c r="K138" s="547"/>
      <c r="L138" s="547"/>
      <c r="M138" s="547"/>
      <c r="N138" s="547"/>
      <c r="O138" s="547"/>
      <c r="P138" s="547"/>
      <c r="Q138" s="547"/>
      <c r="R138" s="547"/>
      <c r="S138" s="547"/>
      <c r="T138" s="547"/>
      <c r="U138" s="547"/>
      <c r="V138" s="547"/>
      <c r="W138" s="547"/>
      <c r="X138" s="547"/>
      <c r="Y138" s="547"/>
      <c r="Z138" s="547"/>
      <c r="AA138" s="547"/>
      <c r="AB138" s="547"/>
      <c r="AC138" s="547"/>
      <c r="AD138" s="547"/>
      <c r="AE138" s="547"/>
      <c r="AF138" s="547"/>
      <c r="AG138" s="547"/>
      <c r="AH138" s="547"/>
      <c r="AI138" s="547"/>
      <c r="AJ138" s="547"/>
      <c r="AK138" s="547"/>
      <c r="AL138" s="547"/>
      <c r="AM138" s="547"/>
      <c r="AN138" s="547"/>
      <c r="AO138" s="547"/>
      <c r="AP138" s="547"/>
      <c r="AQ138" s="547"/>
      <c r="AR138" s="547"/>
      <c r="AS138" s="547"/>
      <c r="AT138" s="547"/>
      <c r="AU138" s="547"/>
      <c r="AV138" s="547"/>
      <c r="AW138" s="547"/>
      <c r="AX138" s="547"/>
      <c r="AY138" s="547"/>
      <c r="AZ138" s="547"/>
      <c r="BA138" s="547"/>
      <c r="BB138" s="547"/>
      <c r="BC138" s="547"/>
      <c r="BD138" s="547"/>
      <c r="BE138" s="547"/>
      <c r="BF138" s="547"/>
      <c r="BG138" s="15"/>
      <c r="BH138" s="15"/>
    </row>
    <row r="139" spans="1:64" s="1" customFormat="1" ht="35.1" hidden="1" customHeight="1">
      <c r="A139" s="547" t="s">
        <v>190</v>
      </c>
      <c r="B139" s="547"/>
      <c r="C139" s="547"/>
      <c r="D139" s="547" t="s">
        <v>431</v>
      </c>
      <c r="E139" s="547"/>
      <c r="F139" s="547"/>
      <c r="G139" s="547"/>
      <c r="H139" s="547"/>
      <c r="I139" s="547"/>
      <c r="J139" s="547"/>
      <c r="K139" s="547"/>
      <c r="L139" s="547"/>
      <c r="M139" s="547"/>
      <c r="N139" s="547"/>
      <c r="O139" s="547"/>
      <c r="P139" s="547"/>
      <c r="Q139" s="547"/>
      <c r="R139" s="547"/>
      <c r="S139" s="547"/>
      <c r="T139" s="547"/>
      <c r="U139" s="547"/>
      <c r="V139" s="547"/>
      <c r="W139" s="547"/>
      <c r="X139" s="547"/>
      <c r="Y139" s="547"/>
      <c r="Z139" s="547"/>
      <c r="AA139" s="547"/>
      <c r="AB139" s="547"/>
      <c r="AC139" s="547"/>
      <c r="AD139" s="547"/>
      <c r="AE139" s="547"/>
      <c r="AF139" s="547"/>
      <c r="AG139" s="547"/>
      <c r="AH139" s="547"/>
      <c r="AI139" s="547"/>
      <c r="AJ139" s="547"/>
      <c r="AK139" s="547"/>
      <c r="AL139" s="547"/>
      <c r="AM139" s="547"/>
      <c r="AN139" s="547"/>
      <c r="AO139" s="547"/>
      <c r="AP139" s="547"/>
      <c r="AQ139" s="547"/>
      <c r="AR139" s="547"/>
      <c r="AS139" s="547"/>
      <c r="AT139" s="547"/>
      <c r="AU139" s="547"/>
      <c r="AV139" s="547"/>
      <c r="AW139" s="547"/>
      <c r="AX139" s="547"/>
      <c r="AY139" s="547"/>
      <c r="AZ139" s="547"/>
      <c r="BA139" s="547"/>
      <c r="BB139" s="547"/>
      <c r="BC139" s="547"/>
      <c r="BD139" s="547"/>
      <c r="BE139" s="547"/>
      <c r="BF139" s="547"/>
      <c r="BG139" s="15"/>
      <c r="BH139" s="15"/>
    </row>
    <row r="140" spans="1:64" s="1" customFormat="1" ht="35.1" hidden="1" customHeight="1">
      <c r="A140" s="547" t="s">
        <v>65</v>
      </c>
      <c r="B140" s="547"/>
      <c r="C140" s="547"/>
      <c r="D140" s="547" t="s">
        <v>431</v>
      </c>
      <c r="E140" s="547"/>
      <c r="F140" s="547"/>
      <c r="G140" s="547"/>
      <c r="H140" s="547"/>
      <c r="I140" s="547"/>
      <c r="J140" s="547"/>
      <c r="K140" s="547"/>
      <c r="L140" s="547"/>
      <c r="M140" s="547"/>
      <c r="N140" s="547"/>
      <c r="O140" s="547"/>
      <c r="P140" s="547"/>
      <c r="Q140" s="547"/>
      <c r="R140" s="547"/>
      <c r="S140" s="547"/>
      <c r="T140" s="547"/>
      <c r="U140" s="547"/>
      <c r="V140" s="547"/>
      <c r="W140" s="547"/>
      <c r="X140" s="547"/>
      <c r="Y140" s="547"/>
      <c r="Z140" s="547"/>
      <c r="AA140" s="547"/>
      <c r="AB140" s="547"/>
      <c r="AC140" s="547"/>
      <c r="AD140" s="547"/>
      <c r="AE140" s="547"/>
      <c r="AF140" s="547"/>
      <c r="AG140" s="547"/>
      <c r="AH140" s="547"/>
      <c r="AI140" s="547"/>
      <c r="AJ140" s="547"/>
      <c r="AK140" s="547"/>
      <c r="AL140" s="547"/>
      <c r="AM140" s="547"/>
      <c r="AN140" s="547"/>
      <c r="AO140" s="547"/>
      <c r="AP140" s="547"/>
      <c r="AQ140" s="547"/>
      <c r="AR140" s="547"/>
      <c r="AS140" s="547"/>
      <c r="AT140" s="547"/>
      <c r="AU140" s="547"/>
      <c r="AV140" s="547"/>
      <c r="AW140" s="547"/>
      <c r="AX140" s="547"/>
      <c r="AY140" s="547"/>
      <c r="AZ140" s="547"/>
      <c r="BA140" s="547"/>
      <c r="BB140" s="547"/>
      <c r="BC140" s="547"/>
      <c r="BD140" s="547"/>
      <c r="BE140" s="547"/>
      <c r="BF140" s="547"/>
      <c r="BG140" s="15"/>
      <c r="BH140" s="15"/>
    </row>
    <row r="141" spans="1:64" s="1" customFormat="1" ht="35.1" hidden="1" customHeight="1">
      <c r="A141" s="547" t="s">
        <v>191</v>
      </c>
      <c r="B141" s="547"/>
      <c r="C141" s="547"/>
      <c r="D141" s="547" t="s">
        <v>431</v>
      </c>
      <c r="E141" s="547"/>
      <c r="F141" s="547"/>
      <c r="G141" s="547"/>
      <c r="H141" s="547"/>
      <c r="I141" s="547"/>
      <c r="J141" s="547"/>
      <c r="K141" s="547"/>
      <c r="L141" s="547"/>
      <c r="M141" s="547"/>
      <c r="N141" s="547"/>
      <c r="O141" s="547"/>
      <c r="P141" s="547"/>
      <c r="Q141" s="547"/>
      <c r="R141" s="547"/>
      <c r="S141" s="547"/>
      <c r="T141" s="547"/>
      <c r="U141" s="547"/>
      <c r="V141" s="547"/>
      <c r="W141" s="547"/>
      <c r="X141" s="547"/>
      <c r="Y141" s="547"/>
      <c r="Z141" s="547"/>
      <c r="AA141" s="547"/>
      <c r="AB141" s="547"/>
      <c r="AC141" s="547"/>
      <c r="AD141" s="547"/>
      <c r="AE141" s="547"/>
      <c r="AF141" s="547"/>
      <c r="AG141" s="547"/>
      <c r="AH141" s="547"/>
      <c r="AI141" s="547"/>
      <c r="AJ141" s="547"/>
      <c r="AK141" s="547"/>
      <c r="AL141" s="547"/>
      <c r="AM141" s="547"/>
      <c r="AN141" s="547"/>
      <c r="AO141" s="547"/>
      <c r="AP141" s="547"/>
      <c r="AQ141" s="547"/>
      <c r="AR141" s="547"/>
      <c r="AS141" s="547"/>
      <c r="AT141" s="547"/>
      <c r="AU141" s="547"/>
      <c r="AV141" s="547"/>
      <c r="AW141" s="547"/>
      <c r="AX141" s="547"/>
      <c r="AY141" s="547"/>
      <c r="AZ141" s="547"/>
      <c r="BA141" s="547"/>
      <c r="BB141" s="547"/>
      <c r="BC141" s="547"/>
      <c r="BD141" s="547"/>
      <c r="BE141" s="547"/>
      <c r="BF141" s="547"/>
      <c r="BG141" s="15"/>
      <c r="BH141" s="15"/>
    </row>
    <row r="142" spans="1:64" s="1" customFormat="1" ht="35.1" hidden="1" customHeight="1">
      <c r="A142" s="547" t="s">
        <v>65</v>
      </c>
      <c r="B142" s="547"/>
      <c r="C142" s="547"/>
      <c r="D142" s="547" t="s">
        <v>431</v>
      </c>
      <c r="E142" s="547"/>
      <c r="F142" s="547"/>
      <c r="G142" s="547"/>
      <c r="H142" s="547"/>
      <c r="I142" s="547"/>
      <c r="J142" s="547"/>
      <c r="K142" s="547"/>
      <c r="L142" s="547"/>
      <c r="M142" s="547"/>
      <c r="N142" s="547"/>
      <c r="O142" s="547"/>
      <c r="P142" s="547"/>
      <c r="Q142" s="547"/>
      <c r="R142" s="547"/>
      <c r="S142" s="547"/>
      <c r="T142" s="547"/>
      <c r="U142" s="547"/>
      <c r="V142" s="547"/>
      <c r="W142" s="547"/>
      <c r="X142" s="547"/>
      <c r="Y142" s="547"/>
      <c r="Z142" s="547"/>
      <c r="AA142" s="547"/>
      <c r="AB142" s="547"/>
      <c r="AC142" s="547"/>
      <c r="AD142" s="547"/>
      <c r="AE142" s="547"/>
      <c r="AF142" s="547"/>
      <c r="AG142" s="547"/>
      <c r="AH142" s="547"/>
      <c r="AI142" s="547"/>
      <c r="AJ142" s="547"/>
      <c r="AK142" s="547"/>
      <c r="AL142" s="547"/>
      <c r="AM142" s="547"/>
      <c r="AN142" s="547"/>
      <c r="AO142" s="547"/>
      <c r="AP142" s="547"/>
      <c r="AQ142" s="547"/>
      <c r="AR142" s="547"/>
      <c r="AS142" s="547"/>
      <c r="AT142" s="547"/>
      <c r="AU142" s="547"/>
      <c r="AV142" s="547"/>
      <c r="AW142" s="547"/>
      <c r="AX142" s="547"/>
      <c r="AY142" s="547"/>
      <c r="AZ142" s="547"/>
      <c r="BA142" s="547"/>
      <c r="BB142" s="547"/>
      <c r="BC142" s="547"/>
      <c r="BD142" s="547"/>
      <c r="BE142" s="547"/>
      <c r="BF142" s="547"/>
      <c r="BG142" s="15"/>
      <c r="BH142" s="15"/>
    </row>
    <row r="143" spans="1:64" s="29" customFormat="1" ht="24.75" hidden="1" customHeight="1">
      <c r="A143" s="744" t="s">
        <v>37</v>
      </c>
      <c r="B143" s="745"/>
      <c r="C143" s="745"/>
      <c r="D143" s="745" t="s">
        <v>431</v>
      </c>
      <c r="E143" s="745"/>
      <c r="F143" s="745"/>
      <c r="G143" s="745"/>
      <c r="H143" s="745"/>
      <c r="I143" s="745"/>
      <c r="J143" s="745"/>
      <c r="K143" s="745"/>
      <c r="L143" s="745"/>
      <c r="M143" s="745"/>
      <c r="N143" s="745"/>
      <c r="O143" s="745"/>
      <c r="P143" s="745"/>
      <c r="Q143" s="745"/>
      <c r="R143" s="745"/>
      <c r="S143" s="745"/>
      <c r="T143" s="745"/>
      <c r="U143" s="745"/>
      <c r="V143" s="745"/>
      <c r="W143" s="745"/>
      <c r="X143" s="745"/>
      <c r="Y143" s="745"/>
      <c r="Z143" s="745"/>
      <c r="AA143" s="745"/>
      <c r="AB143" s="745"/>
      <c r="AC143" s="745"/>
      <c r="AD143" s="745"/>
      <c r="AE143" s="745"/>
      <c r="AF143" s="745"/>
      <c r="AG143" s="745"/>
      <c r="AH143" s="745"/>
      <c r="AI143" s="745"/>
      <c r="AJ143" s="745"/>
      <c r="AK143" s="745"/>
      <c r="AL143" s="745"/>
      <c r="AM143" s="745"/>
      <c r="AN143" s="745"/>
      <c r="AO143" s="745"/>
      <c r="AP143" s="745"/>
      <c r="AQ143" s="745"/>
      <c r="AR143" s="745"/>
      <c r="AS143" s="745"/>
      <c r="AT143" s="745"/>
      <c r="AU143" s="745"/>
      <c r="AV143" s="745"/>
      <c r="AW143" s="745"/>
      <c r="AX143" s="745"/>
      <c r="AY143" s="745"/>
      <c r="AZ143" s="745"/>
      <c r="BA143" s="745"/>
      <c r="BB143" s="745"/>
      <c r="BC143" s="745"/>
      <c r="BD143" s="745"/>
      <c r="BE143" s="745"/>
      <c r="BF143" s="745"/>
      <c r="BG143" s="675"/>
      <c r="BH143" s="675"/>
      <c r="BI143" s="675"/>
      <c r="BJ143" s="675"/>
      <c r="BK143" s="675"/>
      <c r="BL143" s="676"/>
    </row>
    <row r="144" spans="1:64" s="1" customFormat="1" ht="35.1" hidden="1" customHeight="1">
      <c r="A144" s="547" t="s">
        <v>192</v>
      </c>
      <c r="B144" s="547"/>
      <c r="C144" s="547"/>
      <c r="D144" s="547" t="s">
        <v>431</v>
      </c>
      <c r="E144" s="547"/>
      <c r="F144" s="547"/>
      <c r="G144" s="547"/>
      <c r="H144" s="547"/>
      <c r="I144" s="547"/>
      <c r="J144" s="547"/>
      <c r="K144" s="547"/>
      <c r="L144" s="547"/>
      <c r="M144" s="547"/>
      <c r="N144" s="547"/>
      <c r="O144" s="547"/>
      <c r="P144" s="547"/>
      <c r="Q144" s="547"/>
      <c r="R144" s="547"/>
      <c r="S144" s="547"/>
      <c r="T144" s="547"/>
      <c r="U144" s="547"/>
      <c r="V144" s="547"/>
      <c r="W144" s="547"/>
      <c r="X144" s="547"/>
      <c r="Y144" s="547"/>
      <c r="Z144" s="547"/>
      <c r="AA144" s="547"/>
      <c r="AB144" s="547"/>
      <c r="AC144" s="547"/>
      <c r="AD144" s="547"/>
      <c r="AE144" s="547"/>
      <c r="AF144" s="547"/>
      <c r="AG144" s="547"/>
      <c r="AH144" s="547"/>
      <c r="AI144" s="547"/>
      <c r="AJ144" s="547"/>
      <c r="AK144" s="547"/>
      <c r="AL144" s="547"/>
      <c r="AM144" s="547"/>
      <c r="AN144" s="547"/>
      <c r="AO144" s="547"/>
      <c r="AP144" s="547"/>
      <c r="AQ144" s="547"/>
      <c r="AR144" s="547"/>
      <c r="AS144" s="547"/>
      <c r="AT144" s="547"/>
      <c r="AU144" s="547"/>
      <c r="AV144" s="547"/>
      <c r="AW144" s="547"/>
      <c r="AX144" s="547"/>
      <c r="AY144" s="547"/>
      <c r="AZ144" s="547"/>
      <c r="BA144" s="547"/>
      <c r="BB144" s="547"/>
      <c r="BC144" s="547"/>
      <c r="BD144" s="547"/>
      <c r="BE144" s="547"/>
      <c r="BF144" s="547"/>
      <c r="BG144" s="15"/>
      <c r="BH144" s="15"/>
    </row>
    <row r="145" spans="1:64" s="1" customFormat="1" ht="35.1" hidden="1" customHeight="1">
      <c r="A145" s="547" t="s">
        <v>65</v>
      </c>
      <c r="B145" s="547"/>
      <c r="C145" s="547"/>
      <c r="D145" s="547" t="s">
        <v>431</v>
      </c>
      <c r="E145" s="547"/>
      <c r="F145" s="547"/>
      <c r="G145" s="547"/>
      <c r="H145" s="547"/>
      <c r="I145" s="547"/>
      <c r="J145" s="547"/>
      <c r="K145" s="547"/>
      <c r="L145" s="547"/>
      <c r="M145" s="547"/>
      <c r="N145" s="547"/>
      <c r="O145" s="547"/>
      <c r="P145" s="547"/>
      <c r="Q145" s="547"/>
      <c r="R145" s="547"/>
      <c r="S145" s="547"/>
      <c r="T145" s="547"/>
      <c r="U145" s="547"/>
      <c r="V145" s="547"/>
      <c r="W145" s="547"/>
      <c r="X145" s="547"/>
      <c r="Y145" s="547"/>
      <c r="Z145" s="547"/>
      <c r="AA145" s="547"/>
      <c r="AB145" s="547"/>
      <c r="AC145" s="547"/>
      <c r="AD145" s="547"/>
      <c r="AE145" s="547"/>
      <c r="AF145" s="547"/>
      <c r="AG145" s="547"/>
      <c r="AH145" s="547"/>
      <c r="AI145" s="547"/>
      <c r="AJ145" s="547"/>
      <c r="AK145" s="547"/>
      <c r="AL145" s="547"/>
      <c r="AM145" s="547"/>
      <c r="AN145" s="547"/>
      <c r="AO145" s="547"/>
      <c r="AP145" s="547"/>
      <c r="AQ145" s="547"/>
      <c r="AR145" s="547"/>
      <c r="AS145" s="547"/>
      <c r="AT145" s="547"/>
      <c r="AU145" s="547"/>
      <c r="AV145" s="547"/>
      <c r="AW145" s="547"/>
      <c r="AX145" s="547"/>
      <c r="AY145" s="547"/>
      <c r="AZ145" s="547"/>
      <c r="BA145" s="547"/>
      <c r="BB145" s="547"/>
      <c r="BC145" s="547"/>
      <c r="BD145" s="547"/>
      <c r="BE145" s="547"/>
      <c r="BF145" s="547"/>
      <c r="BG145" s="15"/>
      <c r="BH145" s="15"/>
    </row>
    <row r="146" spans="1:64" s="1" customFormat="1" ht="35.1" hidden="1" customHeight="1">
      <c r="A146" s="547" t="s">
        <v>193</v>
      </c>
      <c r="B146" s="547"/>
      <c r="C146" s="547"/>
      <c r="D146" s="547" t="s">
        <v>431</v>
      </c>
      <c r="E146" s="547"/>
      <c r="F146" s="547"/>
      <c r="G146" s="547"/>
      <c r="H146" s="547"/>
      <c r="I146" s="547"/>
      <c r="J146" s="547"/>
      <c r="K146" s="547"/>
      <c r="L146" s="547"/>
      <c r="M146" s="547"/>
      <c r="N146" s="547"/>
      <c r="O146" s="547"/>
      <c r="P146" s="547"/>
      <c r="Q146" s="547"/>
      <c r="R146" s="547"/>
      <c r="S146" s="547"/>
      <c r="T146" s="547"/>
      <c r="U146" s="547"/>
      <c r="V146" s="547"/>
      <c r="W146" s="547"/>
      <c r="X146" s="547"/>
      <c r="Y146" s="547"/>
      <c r="Z146" s="547"/>
      <c r="AA146" s="547"/>
      <c r="AB146" s="547"/>
      <c r="AC146" s="547"/>
      <c r="AD146" s="547"/>
      <c r="AE146" s="547"/>
      <c r="AF146" s="547"/>
      <c r="AG146" s="547"/>
      <c r="AH146" s="547"/>
      <c r="AI146" s="547"/>
      <c r="AJ146" s="547"/>
      <c r="AK146" s="547"/>
      <c r="AL146" s="547"/>
      <c r="AM146" s="547"/>
      <c r="AN146" s="547"/>
      <c r="AO146" s="547"/>
      <c r="AP146" s="547"/>
      <c r="AQ146" s="547"/>
      <c r="AR146" s="547"/>
      <c r="AS146" s="547"/>
      <c r="AT146" s="547"/>
      <c r="AU146" s="547"/>
      <c r="AV146" s="547"/>
      <c r="AW146" s="547"/>
      <c r="AX146" s="547"/>
      <c r="AY146" s="547"/>
      <c r="AZ146" s="547"/>
      <c r="BA146" s="547"/>
      <c r="BB146" s="547"/>
      <c r="BC146" s="547"/>
      <c r="BD146" s="547"/>
      <c r="BE146" s="547"/>
      <c r="BF146" s="547"/>
      <c r="BG146" s="15"/>
      <c r="BH146" s="15"/>
    </row>
    <row r="147" spans="1:64" s="1" customFormat="1" ht="35.1" hidden="1" customHeight="1">
      <c r="A147" s="547" t="s">
        <v>65</v>
      </c>
      <c r="B147" s="547"/>
      <c r="C147" s="547"/>
      <c r="D147" s="547" t="s">
        <v>431</v>
      </c>
      <c r="E147" s="547"/>
      <c r="F147" s="547"/>
      <c r="G147" s="547"/>
      <c r="H147" s="547"/>
      <c r="I147" s="547"/>
      <c r="J147" s="547"/>
      <c r="K147" s="547"/>
      <c r="L147" s="547"/>
      <c r="M147" s="547"/>
      <c r="N147" s="547"/>
      <c r="O147" s="547"/>
      <c r="P147" s="547"/>
      <c r="Q147" s="547"/>
      <c r="R147" s="547"/>
      <c r="S147" s="547"/>
      <c r="T147" s="547"/>
      <c r="U147" s="547"/>
      <c r="V147" s="547"/>
      <c r="W147" s="547"/>
      <c r="X147" s="547"/>
      <c r="Y147" s="547"/>
      <c r="Z147" s="547"/>
      <c r="AA147" s="547"/>
      <c r="AB147" s="547"/>
      <c r="AC147" s="547"/>
      <c r="AD147" s="547"/>
      <c r="AE147" s="547"/>
      <c r="AF147" s="547"/>
      <c r="AG147" s="547"/>
      <c r="AH147" s="547"/>
      <c r="AI147" s="547"/>
      <c r="AJ147" s="547"/>
      <c r="AK147" s="547"/>
      <c r="AL147" s="547"/>
      <c r="AM147" s="547"/>
      <c r="AN147" s="547"/>
      <c r="AO147" s="547"/>
      <c r="AP147" s="547"/>
      <c r="AQ147" s="547"/>
      <c r="AR147" s="547"/>
      <c r="AS147" s="547"/>
      <c r="AT147" s="547"/>
      <c r="AU147" s="547"/>
      <c r="AV147" s="547"/>
      <c r="AW147" s="547"/>
      <c r="AX147" s="547"/>
      <c r="AY147" s="547"/>
      <c r="AZ147" s="547"/>
      <c r="BA147" s="547"/>
      <c r="BB147" s="547"/>
      <c r="BC147" s="547"/>
      <c r="BD147" s="547"/>
      <c r="BE147" s="547"/>
      <c r="BF147" s="547"/>
      <c r="BG147" s="15"/>
      <c r="BH147" s="15"/>
    </row>
    <row r="148" spans="1:64" s="1" customFormat="1" ht="35.1" hidden="1" customHeight="1">
      <c r="A148" s="547" t="s">
        <v>194</v>
      </c>
      <c r="B148" s="547"/>
      <c r="C148" s="547"/>
      <c r="D148" s="547" t="s">
        <v>431</v>
      </c>
      <c r="E148" s="547"/>
      <c r="F148" s="547"/>
      <c r="G148" s="547"/>
      <c r="H148" s="547"/>
      <c r="I148" s="547"/>
      <c r="J148" s="547"/>
      <c r="K148" s="547"/>
      <c r="L148" s="547"/>
      <c r="M148" s="547"/>
      <c r="N148" s="547"/>
      <c r="O148" s="547"/>
      <c r="P148" s="547"/>
      <c r="Q148" s="547"/>
      <c r="R148" s="547"/>
      <c r="S148" s="547"/>
      <c r="T148" s="547"/>
      <c r="U148" s="547"/>
      <c r="V148" s="547"/>
      <c r="W148" s="547"/>
      <c r="X148" s="547"/>
      <c r="Y148" s="547"/>
      <c r="Z148" s="547"/>
      <c r="AA148" s="547"/>
      <c r="AB148" s="547"/>
      <c r="AC148" s="547"/>
      <c r="AD148" s="547"/>
      <c r="AE148" s="547"/>
      <c r="AF148" s="547"/>
      <c r="AG148" s="547"/>
      <c r="AH148" s="547"/>
      <c r="AI148" s="547"/>
      <c r="AJ148" s="547"/>
      <c r="AK148" s="547"/>
      <c r="AL148" s="547"/>
      <c r="AM148" s="547"/>
      <c r="AN148" s="547"/>
      <c r="AO148" s="547"/>
      <c r="AP148" s="547"/>
      <c r="AQ148" s="547"/>
      <c r="AR148" s="547"/>
      <c r="AS148" s="547"/>
      <c r="AT148" s="547"/>
      <c r="AU148" s="547"/>
      <c r="AV148" s="547"/>
      <c r="AW148" s="547"/>
      <c r="AX148" s="547"/>
      <c r="AY148" s="547"/>
      <c r="AZ148" s="547"/>
      <c r="BA148" s="547"/>
      <c r="BB148" s="547"/>
      <c r="BC148" s="547"/>
      <c r="BD148" s="547"/>
      <c r="BE148" s="547"/>
      <c r="BF148" s="547"/>
      <c r="BG148" s="15"/>
      <c r="BH148" s="15"/>
    </row>
    <row r="149" spans="1:64" s="1" customFormat="1" ht="35.1" hidden="1" customHeight="1">
      <c r="A149" s="547" t="s">
        <v>65</v>
      </c>
      <c r="B149" s="547"/>
      <c r="C149" s="547"/>
      <c r="D149" s="547" t="s">
        <v>431</v>
      </c>
      <c r="E149" s="547"/>
      <c r="F149" s="547"/>
      <c r="G149" s="547"/>
      <c r="H149" s="547"/>
      <c r="I149" s="547"/>
      <c r="J149" s="547"/>
      <c r="K149" s="547"/>
      <c r="L149" s="547"/>
      <c r="M149" s="547"/>
      <c r="N149" s="547"/>
      <c r="O149" s="547"/>
      <c r="P149" s="547"/>
      <c r="Q149" s="547"/>
      <c r="R149" s="547"/>
      <c r="S149" s="547"/>
      <c r="T149" s="547"/>
      <c r="U149" s="547"/>
      <c r="V149" s="547"/>
      <c r="W149" s="547"/>
      <c r="X149" s="547"/>
      <c r="Y149" s="547"/>
      <c r="Z149" s="547"/>
      <c r="AA149" s="547"/>
      <c r="AB149" s="547"/>
      <c r="AC149" s="547"/>
      <c r="AD149" s="547"/>
      <c r="AE149" s="547"/>
      <c r="AF149" s="547"/>
      <c r="AG149" s="547"/>
      <c r="AH149" s="547"/>
      <c r="AI149" s="547"/>
      <c r="AJ149" s="547"/>
      <c r="AK149" s="547"/>
      <c r="AL149" s="547"/>
      <c r="AM149" s="547"/>
      <c r="AN149" s="547"/>
      <c r="AO149" s="547"/>
      <c r="AP149" s="547"/>
      <c r="AQ149" s="547"/>
      <c r="AR149" s="547"/>
      <c r="AS149" s="547"/>
      <c r="AT149" s="547"/>
      <c r="AU149" s="547"/>
      <c r="AV149" s="547"/>
      <c r="AW149" s="547"/>
      <c r="AX149" s="547"/>
      <c r="AY149" s="547"/>
      <c r="AZ149" s="547"/>
      <c r="BA149" s="547"/>
      <c r="BB149" s="547"/>
      <c r="BC149" s="547"/>
      <c r="BD149" s="547"/>
      <c r="BE149" s="547"/>
      <c r="BF149" s="547"/>
      <c r="BG149" s="15"/>
      <c r="BH149" s="15"/>
    </row>
    <row r="150" spans="1:64" s="1" customFormat="1" ht="35.1" hidden="1" customHeight="1">
      <c r="A150" s="547" t="s">
        <v>195</v>
      </c>
      <c r="B150" s="547"/>
      <c r="C150" s="547"/>
      <c r="D150" s="547" t="s">
        <v>431</v>
      </c>
      <c r="E150" s="547"/>
      <c r="F150" s="547"/>
      <c r="G150" s="547"/>
      <c r="H150" s="547"/>
      <c r="I150" s="547"/>
      <c r="J150" s="547"/>
      <c r="K150" s="547"/>
      <c r="L150" s="547"/>
      <c r="M150" s="547"/>
      <c r="N150" s="547"/>
      <c r="O150" s="547"/>
      <c r="P150" s="547"/>
      <c r="Q150" s="547"/>
      <c r="R150" s="547"/>
      <c r="S150" s="547"/>
      <c r="T150" s="547"/>
      <c r="U150" s="547"/>
      <c r="V150" s="547"/>
      <c r="W150" s="547"/>
      <c r="X150" s="547"/>
      <c r="Y150" s="547"/>
      <c r="Z150" s="547"/>
      <c r="AA150" s="547"/>
      <c r="AB150" s="547"/>
      <c r="AC150" s="547"/>
      <c r="AD150" s="547"/>
      <c r="AE150" s="547"/>
      <c r="AF150" s="547"/>
      <c r="AG150" s="547"/>
      <c r="AH150" s="547"/>
      <c r="AI150" s="547"/>
      <c r="AJ150" s="547"/>
      <c r="AK150" s="547"/>
      <c r="AL150" s="547"/>
      <c r="AM150" s="547"/>
      <c r="AN150" s="547"/>
      <c r="AO150" s="547"/>
      <c r="AP150" s="547"/>
      <c r="AQ150" s="547"/>
      <c r="AR150" s="547"/>
      <c r="AS150" s="547"/>
      <c r="AT150" s="547"/>
      <c r="AU150" s="547"/>
      <c r="AV150" s="547"/>
      <c r="AW150" s="547"/>
      <c r="AX150" s="547"/>
      <c r="AY150" s="547"/>
      <c r="AZ150" s="547"/>
      <c r="BA150" s="547"/>
      <c r="BB150" s="547"/>
      <c r="BC150" s="547"/>
      <c r="BD150" s="547"/>
      <c r="BE150" s="547"/>
      <c r="BF150" s="547"/>
      <c r="BG150" s="15"/>
      <c r="BH150" s="15"/>
    </row>
    <row r="151" spans="1:64" s="1" customFormat="1" ht="35.1" hidden="1" customHeight="1">
      <c r="A151" s="547" t="s">
        <v>65</v>
      </c>
      <c r="B151" s="547"/>
      <c r="C151" s="547"/>
      <c r="D151" s="547" t="s">
        <v>431</v>
      </c>
      <c r="E151" s="547"/>
      <c r="F151" s="547"/>
      <c r="G151" s="547"/>
      <c r="H151" s="547"/>
      <c r="I151" s="547"/>
      <c r="J151" s="547"/>
      <c r="K151" s="547"/>
      <c r="L151" s="547"/>
      <c r="M151" s="547"/>
      <c r="N151" s="547"/>
      <c r="O151" s="547"/>
      <c r="P151" s="547"/>
      <c r="Q151" s="547"/>
      <c r="R151" s="547"/>
      <c r="S151" s="547"/>
      <c r="T151" s="547"/>
      <c r="U151" s="547"/>
      <c r="V151" s="547"/>
      <c r="W151" s="547"/>
      <c r="X151" s="547"/>
      <c r="Y151" s="547"/>
      <c r="Z151" s="547"/>
      <c r="AA151" s="547"/>
      <c r="AB151" s="547"/>
      <c r="AC151" s="547"/>
      <c r="AD151" s="547"/>
      <c r="AE151" s="547"/>
      <c r="AF151" s="547"/>
      <c r="AG151" s="547"/>
      <c r="AH151" s="547"/>
      <c r="AI151" s="547"/>
      <c r="AJ151" s="547"/>
      <c r="AK151" s="547"/>
      <c r="AL151" s="547"/>
      <c r="AM151" s="547"/>
      <c r="AN151" s="547"/>
      <c r="AO151" s="547"/>
      <c r="AP151" s="547"/>
      <c r="AQ151" s="547"/>
      <c r="AR151" s="547"/>
      <c r="AS151" s="547"/>
      <c r="AT151" s="547"/>
      <c r="AU151" s="547"/>
      <c r="AV151" s="547"/>
      <c r="AW151" s="547"/>
      <c r="AX151" s="547"/>
      <c r="AY151" s="547"/>
      <c r="AZ151" s="547"/>
      <c r="BA151" s="547"/>
      <c r="BB151" s="547"/>
      <c r="BC151" s="547"/>
      <c r="BD151" s="547"/>
      <c r="BE151" s="547"/>
      <c r="BF151" s="547"/>
      <c r="BG151" s="15"/>
      <c r="BH151" s="15"/>
    </row>
    <row r="152" spans="1:64" s="34" customFormat="1" ht="19.5" hidden="1" customHeight="1">
      <c r="A152" s="746" t="s">
        <v>38</v>
      </c>
      <c r="B152" s="747"/>
      <c r="C152" s="747"/>
      <c r="D152" s="747" t="s">
        <v>431</v>
      </c>
      <c r="E152" s="747"/>
      <c r="F152" s="747"/>
      <c r="G152" s="747"/>
      <c r="H152" s="747"/>
      <c r="I152" s="747"/>
      <c r="J152" s="747"/>
      <c r="K152" s="747"/>
      <c r="L152" s="747"/>
      <c r="M152" s="747"/>
      <c r="N152" s="747"/>
      <c r="O152" s="747"/>
      <c r="P152" s="747"/>
      <c r="Q152" s="747"/>
      <c r="R152" s="747"/>
      <c r="S152" s="747"/>
      <c r="T152" s="747"/>
      <c r="U152" s="747"/>
      <c r="V152" s="747"/>
      <c r="W152" s="747"/>
      <c r="X152" s="747"/>
      <c r="Y152" s="747"/>
      <c r="Z152" s="747"/>
      <c r="AA152" s="747"/>
      <c r="AB152" s="747"/>
      <c r="AC152" s="747"/>
      <c r="AD152" s="747"/>
      <c r="AE152" s="747"/>
      <c r="AF152" s="747"/>
      <c r="AG152" s="747"/>
      <c r="AH152" s="747"/>
      <c r="AI152" s="747"/>
      <c r="AJ152" s="747"/>
      <c r="AK152" s="747"/>
      <c r="AL152" s="747"/>
      <c r="AM152" s="747"/>
      <c r="AN152" s="747"/>
      <c r="AO152" s="747"/>
      <c r="AP152" s="747"/>
      <c r="AQ152" s="747"/>
      <c r="AR152" s="747"/>
      <c r="AS152" s="747"/>
      <c r="AT152" s="747"/>
      <c r="AU152" s="747"/>
      <c r="AV152" s="747"/>
      <c r="AW152" s="747"/>
      <c r="AX152" s="747"/>
      <c r="AY152" s="747"/>
      <c r="AZ152" s="747"/>
      <c r="BA152" s="747"/>
      <c r="BB152" s="747"/>
      <c r="BC152" s="747"/>
      <c r="BD152" s="747"/>
      <c r="BE152" s="747"/>
      <c r="BF152" s="747"/>
      <c r="BG152" s="748"/>
      <c r="BH152" s="748"/>
      <c r="BI152" s="748"/>
      <c r="BJ152" s="748"/>
      <c r="BK152" s="748"/>
      <c r="BL152" s="748"/>
    </row>
    <row r="153" spans="1:64" s="1" customFormat="1" ht="35.1" hidden="1" customHeight="1">
      <c r="A153" s="547" t="s">
        <v>196</v>
      </c>
      <c r="B153" s="547"/>
      <c r="C153" s="547"/>
      <c r="D153" s="547" t="s">
        <v>431</v>
      </c>
      <c r="E153" s="547"/>
      <c r="F153" s="547"/>
      <c r="G153" s="547"/>
      <c r="H153" s="547"/>
      <c r="I153" s="547"/>
      <c r="J153" s="547"/>
      <c r="K153" s="547"/>
      <c r="L153" s="547"/>
      <c r="M153" s="547"/>
      <c r="N153" s="547"/>
      <c r="O153" s="547"/>
      <c r="P153" s="547"/>
      <c r="Q153" s="547"/>
      <c r="R153" s="547"/>
      <c r="S153" s="547"/>
      <c r="T153" s="547"/>
      <c r="U153" s="547"/>
      <c r="V153" s="547"/>
      <c r="W153" s="547"/>
      <c r="X153" s="547"/>
      <c r="Y153" s="547"/>
      <c r="Z153" s="547"/>
      <c r="AA153" s="547"/>
      <c r="AB153" s="547"/>
      <c r="AC153" s="547"/>
      <c r="AD153" s="547"/>
      <c r="AE153" s="547"/>
      <c r="AF153" s="547"/>
      <c r="AG153" s="547"/>
      <c r="AH153" s="547"/>
      <c r="AI153" s="547"/>
      <c r="AJ153" s="547"/>
      <c r="AK153" s="547"/>
      <c r="AL153" s="547"/>
      <c r="AM153" s="547"/>
      <c r="AN153" s="547"/>
      <c r="AO153" s="547"/>
      <c r="AP153" s="547"/>
      <c r="AQ153" s="547"/>
      <c r="AR153" s="547"/>
      <c r="AS153" s="547"/>
      <c r="AT153" s="547"/>
      <c r="AU153" s="547"/>
      <c r="AV153" s="547"/>
      <c r="AW153" s="547"/>
      <c r="AX153" s="547"/>
      <c r="AY153" s="547"/>
      <c r="AZ153" s="547"/>
      <c r="BA153" s="547"/>
      <c r="BB153" s="547"/>
      <c r="BC153" s="547"/>
      <c r="BD153" s="547"/>
      <c r="BE153" s="547"/>
      <c r="BF153" s="547"/>
      <c r="BG153" s="15"/>
      <c r="BH153" s="15"/>
    </row>
    <row r="154" spans="1:64" s="1" customFormat="1" ht="35.1" hidden="1" customHeight="1">
      <c r="A154" s="547" t="s">
        <v>65</v>
      </c>
      <c r="B154" s="547"/>
      <c r="C154" s="547"/>
      <c r="D154" s="547" t="s">
        <v>431</v>
      </c>
      <c r="E154" s="547"/>
      <c r="F154" s="547"/>
      <c r="G154" s="547"/>
      <c r="H154" s="547"/>
      <c r="I154" s="547"/>
      <c r="J154" s="547"/>
      <c r="K154" s="547"/>
      <c r="L154" s="547"/>
      <c r="M154" s="547"/>
      <c r="N154" s="547"/>
      <c r="O154" s="547"/>
      <c r="P154" s="547"/>
      <c r="Q154" s="547"/>
      <c r="R154" s="547"/>
      <c r="S154" s="547"/>
      <c r="T154" s="547"/>
      <c r="U154" s="547"/>
      <c r="V154" s="547"/>
      <c r="W154" s="547"/>
      <c r="X154" s="547"/>
      <c r="Y154" s="547"/>
      <c r="Z154" s="547"/>
      <c r="AA154" s="547"/>
      <c r="AB154" s="547"/>
      <c r="AC154" s="547"/>
      <c r="AD154" s="547"/>
      <c r="AE154" s="547"/>
      <c r="AF154" s="547"/>
      <c r="AG154" s="547"/>
      <c r="AH154" s="547"/>
      <c r="AI154" s="547"/>
      <c r="AJ154" s="547"/>
      <c r="AK154" s="547"/>
      <c r="AL154" s="547"/>
      <c r="AM154" s="547"/>
      <c r="AN154" s="547"/>
      <c r="AO154" s="547"/>
      <c r="AP154" s="547"/>
      <c r="AQ154" s="547"/>
      <c r="AR154" s="547"/>
      <c r="AS154" s="547"/>
      <c r="AT154" s="547"/>
      <c r="AU154" s="547"/>
      <c r="AV154" s="547"/>
      <c r="AW154" s="547"/>
      <c r="AX154" s="547"/>
      <c r="AY154" s="547"/>
      <c r="AZ154" s="547"/>
      <c r="BA154" s="547"/>
      <c r="BB154" s="547"/>
      <c r="BC154" s="547"/>
      <c r="BD154" s="547"/>
      <c r="BE154" s="547"/>
      <c r="BF154" s="547"/>
      <c r="BG154" s="15"/>
      <c r="BH154" s="15"/>
    </row>
    <row r="155" spans="1:64" s="1" customFormat="1" ht="35.1" hidden="1" customHeight="1">
      <c r="A155" s="547" t="s">
        <v>197</v>
      </c>
      <c r="B155" s="547"/>
      <c r="C155" s="547"/>
      <c r="D155" s="547" t="s">
        <v>431</v>
      </c>
      <c r="E155" s="547"/>
      <c r="F155" s="547"/>
      <c r="G155" s="547"/>
      <c r="H155" s="547"/>
      <c r="I155" s="547"/>
      <c r="J155" s="547"/>
      <c r="K155" s="547"/>
      <c r="L155" s="547"/>
      <c r="M155" s="547"/>
      <c r="N155" s="547"/>
      <c r="O155" s="547"/>
      <c r="P155" s="547"/>
      <c r="Q155" s="547"/>
      <c r="R155" s="547"/>
      <c r="S155" s="547"/>
      <c r="T155" s="547"/>
      <c r="U155" s="547"/>
      <c r="V155" s="547"/>
      <c r="W155" s="547"/>
      <c r="X155" s="547"/>
      <c r="Y155" s="547"/>
      <c r="Z155" s="547"/>
      <c r="AA155" s="547"/>
      <c r="AB155" s="547"/>
      <c r="AC155" s="547"/>
      <c r="AD155" s="547"/>
      <c r="AE155" s="547"/>
      <c r="AF155" s="547"/>
      <c r="AG155" s="547"/>
      <c r="AH155" s="547"/>
      <c r="AI155" s="547"/>
      <c r="AJ155" s="547"/>
      <c r="AK155" s="547"/>
      <c r="AL155" s="547"/>
      <c r="AM155" s="547"/>
      <c r="AN155" s="547"/>
      <c r="AO155" s="547"/>
      <c r="AP155" s="547"/>
      <c r="AQ155" s="547"/>
      <c r="AR155" s="547"/>
      <c r="AS155" s="547"/>
      <c r="AT155" s="547"/>
      <c r="AU155" s="547"/>
      <c r="AV155" s="547"/>
      <c r="AW155" s="547"/>
      <c r="AX155" s="547"/>
      <c r="AY155" s="547"/>
      <c r="AZ155" s="547"/>
      <c r="BA155" s="547"/>
      <c r="BB155" s="547"/>
      <c r="BC155" s="547"/>
      <c r="BD155" s="547"/>
      <c r="BE155" s="547"/>
      <c r="BF155" s="547"/>
      <c r="BG155" s="15"/>
      <c r="BH155" s="15"/>
    </row>
    <row r="156" spans="1:64" s="1" customFormat="1" ht="35.1" hidden="1" customHeight="1">
      <c r="A156" s="547" t="s">
        <v>65</v>
      </c>
      <c r="B156" s="547"/>
      <c r="C156" s="547"/>
      <c r="D156" s="547" t="s">
        <v>431</v>
      </c>
      <c r="E156" s="547"/>
      <c r="F156" s="547"/>
      <c r="G156" s="547"/>
      <c r="H156" s="547"/>
      <c r="I156" s="547"/>
      <c r="J156" s="547"/>
      <c r="K156" s="547"/>
      <c r="L156" s="547"/>
      <c r="M156" s="547"/>
      <c r="N156" s="547"/>
      <c r="O156" s="547"/>
      <c r="P156" s="547"/>
      <c r="Q156" s="547"/>
      <c r="R156" s="547"/>
      <c r="S156" s="547"/>
      <c r="T156" s="547"/>
      <c r="U156" s="547"/>
      <c r="V156" s="547"/>
      <c r="W156" s="547"/>
      <c r="X156" s="547"/>
      <c r="Y156" s="547"/>
      <c r="Z156" s="547"/>
      <c r="AA156" s="547"/>
      <c r="AB156" s="547"/>
      <c r="AC156" s="547"/>
      <c r="AD156" s="547"/>
      <c r="AE156" s="547"/>
      <c r="AF156" s="547"/>
      <c r="AG156" s="547"/>
      <c r="AH156" s="547"/>
      <c r="AI156" s="547"/>
      <c r="AJ156" s="547"/>
      <c r="AK156" s="547"/>
      <c r="AL156" s="547"/>
      <c r="AM156" s="547"/>
      <c r="AN156" s="547"/>
      <c r="AO156" s="547"/>
      <c r="AP156" s="547"/>
      <c r="AQ156" s="547"/>
      <c r="AR156" s="547"/>
      <c r="AS156" s="547"/>
      <c r="AT156" s="547"/>
      <c r="AU156" s="547"/>
      <c r="AV156" s="547"/>
      <c r="AW156" s="547"/>
      <c r="AX156" s="547"/>
      <c r="AY156" s="547"/>
      <c r="AZ156" s="547"/>
      <c r="BA156" s="547"/>
      <c r="BB156" s="547"/>
      <c r="BC156" s="547"/>
      <c r="BD156" s="547"/>
      <c r="BE156" s="547"/>
      <c r="BF156" s="547"/>
      <c r="BG156" s="15"/>
      <c r="BH156" s="15"/>
    </row>
    <row r="157" spans="1:64" s="1" customFormat="1" ht="35.1" hidden="1" customHeight="1">
      <c r="A157" s="547" t="s">
        <v>198</v>
      </c>
      <c r="B157" s="547"/>
      <c r="C157" s="547"/>
      <c r="D157" s="547" t="s">
        <v>431</v>
      </c>
      <c r="E157" s="547"/>
      <c r="F157" s="547"/>
      <c r="G157" s="547"/>
      <c r="H157" s="547"/>
      <c r="I157" s="547"/>
      <c r="J157" s="547"/>
      <c r="K157" s="547"/>
      <c r="L157" s="547"/>
      <c r="M157" s="547"/>
      <c r="N157" s="547"/>
      <c r="O157" s="547"/>
      <c r="P157" s="547"/>
      <c r="Q157" s="547"/>
      <c r="R157" s="547"/>
      <c r="S157" s="547"/>
      <c r="T157" s="547"/>
      <c r="U157" s="547"/>
      <c r="V157" s="547"/>
      <c r="W157" s="547"/>
      <c r="X157" s="547"/>
      <c r="Y157" s="547"/>
      <c r="Z157" s="547"/>
      <c r="AA157" s="547"/>
      <c r="AB157" s="547"/>
      <c r="AC157" s="547"/>
      <c r="AD157" s="547"/>
      <c r="AE157" s="547"/>
      <c r="AF157" s="547"/>
      <c r="AG157" s="547"/>
      <c r="AH157" s="547"/>
      <c r="AI157" s="547"/>
      <c r="AJ157" s="547"/>
      <c r="AK157" s="547"/>
      <c r="AL157" s="547"/>
      <c r="AM157" s="547"/>
      <c r="AN157" s="547"/>
      <c r="AO157" s="547"/>
      <c r="AP157" s="547"/>
      <c r="AQ157" s="547"/>
      <c r="AR157" s="547"/>
      <c r="AS157" s="547"/>
      <c r="AT157" s="547"/>
      <c r="AU157" s="547"/>
      <c r="AV157" s="547"/>
      <c r="AW157" s="547"/>
      <c r="AX157" s="547"/>
      <c r="AY157" s="547"/>
      <c r="AZ157" s="547"/>
      <c r="BA157" s="547"/>
      <c r="BB157" s="547"/>
      <c r="BC157" s="547"/>
      <c r="BD157" s="547"/>
      <c r="BE157" s="547"/>
      <c r="BF157" s="547"/>
      <c r="BG157" s="15"/>
      <c r="BH157" s="15"/>
    </row>
    <row r="158" spans="1:64" s="1" customFormat="1" ht="35.1" hidden="1" customHeight="1">
      <c r="A158" s="547" t="s">
        <v>65</v>
      </c>
      <c r="B158" s="547"/>
      <c r="C158" s="547"/>
      <c r="D158" s="547" t="s">
        <v>431</v>
      </c>
      <c r="E158" s="547"/>
      <c r="F158" s="547"/>
      <c r="G158" s="547"/>
      <c r="H158" s="547"/>
      <c r="I158" s="547"/>
      <c r="J158" s="547"/>
      <c r="K158" s="547"/>
      <c r="L158" s="547"/>
      <c r="M158" s="547"/>
      <c r="N158" s="547"/>
      <c r="O158" s="547"/>
      <c r="P158" s="547"/>
      <c r="Q158" s="547"/>
      <c r="R158" s="547"/>
      <c r="S158" s="547"/>
      <c r="T158" s="547"/>
      <c r="U158" s="547"/>
      <c r="V158" s="547"/>
      <c r="W158" s="547"/>
      <c r="X158" s="547"/>
      <c r="Y158" s="547"/>
      <c r="Z158" s="547"/>
      <c r="AA158" s="547"/>
      <c r="AB158" s="547"/>
      <c r="AC158" s="547"/>
      <c r="AD158" s="547"/>
      <c r="AE158" s="547"/>
      <c r="AF158" s="547"/>
      <c r="AG158" s="547"/>
      <c r="AH158" s="547"/>
      <c r="AI158" s="547"/>
      <c r="AJ158" s="547"/>
      <c r="AK158" s="547"/>
      <c r="AL158" s="547"/>
      <c r="AM158" s="547"/>
      <c r="AN158" s="547"/>
      <c r="AO158" s="547"/>
      <c r="AP158" s="547"/>
      <c r="AQ158" s="547"/>
      <c r="AR158" s="547"/>
      <c r="AS158" s="547"/>
      <c r="AT158" s="547"/>
      <c r="AU158" s="547"/>
      <c r="AV158" s="547"/>
      <c r="AW158" s="547"/>
      <c r="AX158" s="547"/>
      <c r="AY158" s="547"/>
      <c r="AZ158" s="547"/>
      <c r="BA158" s="547"/>
      <c r="BB158" s="547"/>
      <c r="BC158" s="547"/>
      <c r="BD158" s="547"/>
      <c r="BE158" s="547"/>
      <c r="BF158" s="547"/>
      <c r="BG158" s="15"/>
      <c r="BH158" s="15"/>
    </row>
    <row r="159" spans="1:64" s="1" customFormat="1" ht="35.1" hidden="1" customHeight="1">
      <c r="A159" s="547" t="s">
        <v>199</v>
      </c>
      <c r="B159" s="547"/>
      <c r="C159" s="547"/>
      <c r="D159" s="547" t="s">
        <v>431</v>
      </c>
      <c r="E159" s="547"/>
      <c r="F159" s="547"/>
      <c r="G159" s="547"/>
      <c r="H159" s="547"/>
      <c r="I159" s="547"/>
      <c r="J159" s="547"/>
      <c r="K159" s="547"/>
      <c r="L159" s="547"/>
      <c r="M159" s="547"/>
      <c r="N159" s="547"/>
      <c r="O159" s="547"/>
      <c r="P159" s="547"/>
      <c r="Q159" s="547"/>
      <c r="R159" s="547"/>
      <c r="S159" s="547"/>
      <c r="T159" s="547"/>
      <c r="U159" s="547"/>
      <c r="V159" s="547"/>
      <c r="W159" s="547"/>
      <c r="X159" s="547"/>
      <c r="Y159" s="547"/>
      <c r="Z159" s="547"/>
      <c r="AA159" s="547"/>
      <c r="AB159" s="547"/>
      <c r="AC159" s="547"/>
      <c r="AD159" s="547"/>
      <c r="AE159" s="547"/>
      <c r="AF159" s="547"/>
      <c r="AG159" s="547"/>
      <c r="AH159" s="547"/>
      <c r="AI159" s="547"/>
      <c r="AJ159" s="547"/>
      <c r="AK159" s="547"/>
      <c r="AL159" s="547"/>
      <c r="AM159" s="547"/>
      <c r="AN159" s="547"/>
      <c r="AO159" s="547"/>
      <c r="AP159" s="547"/>
      <c r="AQ159" s="547"/>
      <c r="AR159" s="547"/>
      <c r="AS159" s="547"/>
      <c r="AT159" s="547"/>
      <c r="AU159" s="547"/>
      <c r="AV159" s="547"/>
      <c r="AW159" s="547"/>
      <c r="AX159" s="547"/>
      <c r="AY159" s="547"/>
      <c r="AZ159" s="547"/>
      <c r="BA159" s="547"/>
      <c r="BB159" s="547"/>
      <c r="BC159" s="547"/>
      <c r="BD159" s="547"/>
      <c r="BE159" s="547"/>
      <c r="BF159" s="547"/>
      <c r="BG159" s="15"/>
      <c r="BH159" s="15"/>
    </row>
    <row r="160" spans="1:64" s="1" customFormat="1" ht="35.1" hidden="1" customHeight="1">
      <c r="A160" s="547" t="s">
        <v>65</v>
      </c>
      <c r="B160" s="547"/>
      <c r="C160" s="547"/>
      <c r="D160" s="547" t="s">
        <v>431</v>
      </c>
      <c r="E160" s="547"/>
      <c r="F160" s="547"/>
      <c r="G160" s="547"/>
      <c r="H160" s="547"/>
      <c r="I160" s="547"/>
      <c r="J160" s="547"/>
      <c r="K160" s="547"/>
      <c r="L160" s="547"/>
      <c r="M160" s="547"/>
      <c r="N160" s="547"/>
      <c r="O160" s="547"/>
      <c r="P160" s="547"/>
      <c r="Q160" s="547"/>
      <c r="R160" s="547"/>
      <c r="S160" s="547"/>
      <c r="T160" s="547"/>
      <c r="U160" s="547"/>
      <c r="V160" s="547"/>
      <c r="W160" s="547"/>
      <c r="X160" s="547"/>
      <c r="Y160" s="547"/>
      <c r="Z160" s="547"/>
      <c r="AA160" s="547"/>
      <c r="AB160" s="547"/>
      <c r="AC160" s="547"/>
      <c r="AD160" s="547"/>
      <c r="AE160" s="547"/>
      <c r="AF160" s="547"/>
      <c r="AG160" s="547"/>
      <c r="AH160" s="547"/>
      <c r="AI160" s="547"/>
      <c r="AJ160" s="547"/>
      <c r="AK160" s="547"/>
      <c r="AL160" s="547"/>
      <c r="AM160" s="547"/>
      <c r="AN160" s="547"/>
      <c r="AO160" s="547"/>
      <c r="AP160" s="547"/>
      <c r="AQ160" s="547"/>
      <c r="AR160" s="547"/>
      <c r="AS160" s="547"/>
      <c r="AT160" s="547"/>
      <c r="AU160" s="547"/>
      <c r="AV160" s="547"/>
      <c r="AW160" s="547"/>
      <c r="AX160" s="547"/>
      <c r="AY160" s="547"/>
      <c r="AZ160" s="547"/>
      <c r="BA160" s="547"/>
      <c r="BB160" s="547"/>
      <c r="BC160" s="547"/>
      <c r="BD160" s="547"/>
      <c r="BE160" s="547"/>
      <c r="BF160" s="547"/>
      <c r="BG160" s="15"/>
      <c r="BH160" s="15"/>
    </row>
    <row r="162" spans="2:36">
      <c r="B162" s="114" t="s">
        <v>947</v>
      </c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114" t="s">
        <v>912</v>
      </c>
      <c r="AJ162" s="114" t="s">
        <v>912</v>
      </c>
    </row>
    <row r="164" spans="2:36">
      <c r="B164" s="114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114"/>
      <c r="AJ164" s="114"/>
    </row>
    <row r="165" spans="2:36">
      <c r="B165" s="114" t="s">
        <v>915</v>
      </c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114" t="s">
        <v>916</v>
      </c>
      <c r="AJ165" s="114" t="s">
        <v>916</v>
      </c>
    </row>
  </sheetData>
  <mergeCells count="117">
    <mergeCell ref="A152:BL152"/>
    <mergeCell ref="BH9:BL9"/>
    <mergeCell ref="BG8:BL8"/>
    <mergeCell ref="A5:BL5"/>
    <mergeCell ref="A6:BL6"/>
    <mergeCell ref="A13:BL13"/>
    <mergeCell ref="A14:BL14"/>
    <mergeCell ref="A25:BL25"/>
    <mergeCell ref="A8:A10"/>
    <mergeCell ref="B8:B10"/>
    <mergeCell ref="C8:C10"/>
    <mergeCell ref="D8:BF8"/>
    <mergeCell ref="A33:BF33"/>
    <mergeCell ref="A34:BF34"/>
    <mergeCell ref="A36:BF36"/>
    <mergeCell ref="A39:BF39"/>
    <mergeCell ref="A30:BF30"/>
    <mergeCell ref="AH9:AL9"/>
    <mergeCell ref="AM9:AM10"/>
    <mergeCell ref="AO9:AS9"/>
    <mergeCell ref="AT9:AT10"/>
    <mergeCell ref="AV9:AZ9"/>
    <mergeCell ref="BB9:BF9"/>
    <mergeCell ref="K9:K10"/>
    <mergeCell ref="M9:Q9"/>
    <mergeCell ref="R9:R10"/>
    <mergeCell ref="T9:X9"/>
    <mergeCell ref="Y9:Y10"/>
    <mergeCell ref="AA9:AE9"/>
    <mergeCell ref="AF9:AF10"/>
    <mergeCell ref="A35:BL35"/>
    <mergeCell ref="A85:BF85"/>
    <mergeCell ref="A91:BF91"/>
    <mergeCell ref="A53:BF53"/>
    <mergeCell ref="A61:BF61"/>
    <mergeCell ref="A67:BF67"/>
    <mergeCell ref="A42:BF42"/>
    <mergeCell ref="A49:BF49"/>
    <mergeCell ref="A52:BL52"/>
    <mergeCell ref="A92:BF92"/>
    <mergeCell ref="A93:BF93"/>
    <mergeCell ref="A94:BF94"/>
    <mergeCell ref="A79:BF79"/>
    <mergeCell ref="A80:BF80"/>
    <mergeCell ref="A81:BF81"/>
    <mergeCell ref="A82:BF82"/>
    <mergeCell ref="A83:BF83"/>
    <mergeCell ref="A70:BF70"/>
    <mergeCell ref="A74:BF74"/>
    <mergeCell ref="A78:BF78"/>
    <mergeCell ref="A73:BL73"/>
    <mergeCell ref="A72:BL72"/>
    <mergeCell ref="A84:BL84"/>
    <mergeCell ref="A95:BF95"/>
    <mergeCell ref="A96:BF96"/>
    <mergeCell ref="A99:BF99"/>
    <mergeCell ref="A101:BF101"/>
    <mergeCell ref="A97:BL97"/>
    <mergeCell ref="A98:BL98"/>
    <mergeCell ref="A122:BF122"/>
    <mergeCell ref="A123:BF123"/>
    <mergeCell ref="A125:BF125"/>
    <mergeCell ref="A108:BF108"/>
    <mergeCell ref="A118:BF118"/>
    <mergeCell ref="A119:BF119"/>
    <mergeCell ref="A120:BF120"/>
    <mergeCell ref="A121:BF121"/>
    <mergeCell ref="A129:BF129"/>
    <mergeCell ref="A130:BF130"/>
    <mergeCell ref="A131:BF131"/>
    <mergeCell ref="A132:BF132"/>
    <mergeCell ref="A133:BL133"/>
    <mergeCell ref="A134:BL134"/>
    <mergeCell ref="A143:BL143"/>
    <mergeCell ref="A102:BF102"/>
    <mergeCell ref="A103:BF103"/>
    <mergeCell ref="A104:BF104"/>
    <mergeCell ref="A105:BF105"/>
    <mergeCell ref="A106:BF106"/>
    <mergeCell ref="A127:BF127"/>
    <mergeCell ref="A128:BF128"/>
    <mergeCell ref="A151:BF151"/>
    <mergeCell ref="A141:BF141"/>
    <mergeCell ref="A142:BF142"/>
    <mergeCell ref="A144:BF144"/>
    <mergeCell ref="A145:BF145"/>
    <mergeCell ref="A146:BF146"/>
    <mergeCell ref="A135:BF135"/>
    <mergeCell ref="A136:BF136"/>
    <mergeCell ref="A137:BF137"/>
    <mergeCell ref="A138:BF138"/>
    <mergeCell ref="A139:BF139"/>
    <mergeCell ref="A140:BF140"/>
    <mergeCell ref="A159:BF159"/>
    <mergeCell ref="A160:BF160"/>
    <mergeCell ref="D9:D10"/>
    <mergeCell ref="F9:J9"/>
    <mergeCell ref="A15:BF15"/>
    <mergeCell ref="A18:BF18"/>
    <mergeCell ref="A21:BF21"/>
    <mergeCell ref="A23:BF23"/>
    <mergeCell ref="A26:BF26"/>
    <mergeCell ref="A27:BF27"/>
    <mergeCell ref="A28:BF28"/>
    <mergeCell ref="A29:BF29"/>
    <mergeCell ref="A153:BF153"/>
    <mergeCell ref="A154:BF154"/>
    <mergeCell ref="A155:BF155"/>
    <mergeCell ref="A156:BF156"/>
    <mergeCell ref="A157:BF157"/>
    <mergeCell ref="A158:BF158"/>
    <mergeCell ref="A147:BF147"/>
    <mergeCell ref="A107:BL107"/>
    <mergeCell ref="A124:BL124"/>
    <mergeCell ref="A148:BF148"/>
    <mergeCell ref="A149:BF149"/>
    <mergeCell ref="A150:BF150"/>
  </mergeCells>
  <pageMargins left="0.23622047244094491" right="0.23622047244094491" top="0.35433070866141736" bottom="0.35433070866141736" header="0.31496062992125984" footer="0.31496062992125984"/>
  <pageSetup paperSize="9" scale="62" fitToHeight="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26</vt:i4>
      </vt:variant>
    </vt:vector>
  </HeadingPairs>
  <TitlesOfParts>
    <vt:vector size="42" baseType="lpstr">
      <vt:lpstr>ОБЩАЯ</vt:lpstr>
      <vt:lpstr>январь 23г.</vt:lpstr>
      <vt:lpstr>февраль 23г.</vt:lpstr>
      <vt:lpstr>март 23г.</vt:lpstr>
      <vt:lpstr>6 м есяцев</vt:lpstr>
      <vt:lpstr>таблица 1</vt:lpstr>
      <vt:lpstr>Т2 Мероприятия вода</vt:lpstr>
      <vt:lpstr>Т3Источники финасирования вода</vt:lpstr>
      <vt:lpstr>Т5План ввода-вывода вода</vt:lpstr>
      <vt:lpstr>Т4План освоен. кап. влож. вода</vt:lpstr>
      <vt:lpstr>Т6Целевые показатели</vt:lpstr>
      <vt:lpstr>Т7Мероприятия канализация</vt:lpstr>
      <vt:lpstr>Т8Источники фин. канал.</vt:lpstr>
      <vt:lpstr>Т10План ввода-вывода канал.</vt:lpstr>
      <vt:lpstr>Т9План освоен. к. влож. канал.</vt:lpstr>
      <vt:lpstr>Т11Целевые показатели канл.</vt:lpstr>
      <vt:lpstr>'6 м есяцев'!Заголовки_для_печати</vt:lpstr>
      <vt:lpstr>'март 23г.'!Заголовки_для_печати</vt:lpstr>
      <vt:lpstr>ОБЩАЯ!Заголовки_для_печати</vt:lpstr>
      <vt:lpstr>'Т10План ввода-вывода канал.'!Заголовки_для_печати</vt:lpstr>
      <vt:lpstr>'Т2 Мероприятия вода'!Заголовки_для_печати</vt:lpstr>
      <vt:lpstr>'Т3Источники финасирования вода'!Заголовки_для_печати</vt:lpstr>
      <vt:lpstr>'Т5План ввода-вывода вода'!Заголовки_для_печати</vt:lpstr>
      <vt:lpstr>'Т7Мероприятия канализация'!Заголовки_для_печати</vt:lpstr>
      <vt:lpstr>'Т8Источники фин. канал.'!Заголовки_для_печати</vt:lpstr>
      <vt:lpstr>'Т9План освоен. к. влож. канал.'!Заголовки_для_печати</vt:lpstr>
      <vt:lpstr>'февраль 23г.'!Заголовки_для_печати</vt:lpstr>
      <vt:lpstr>'январь 23г.'!Заголовки_для_печати</vt:lpstr>
      <vt:lpstr>'6 м есяцев'!Область_печати</vt:lpstr>
      <vt:lpstr>'март 23г.'!Область_печати</vt:lpstr>
      <vt:lpstr>ОБЩАЯ!Область_печати</vt:lpstr>
      <vt:lpstr>'Т10План ввода-вывода канал.'!Область_печати</vt:lpstr>
      <vt:lpstr>'Т2 Мероприятия вода'!Область_печати</vt:lpstr>
      <vt:lpstr>'Т3Источники финасирования вода'!Область_печати</vt:lpstr>
      <vt:lpstr>'Т4План освоен. кап. влож. вода'!Область_печати</vt:lpstr>
      <vt:lpstr>'Т5План ввода-вывода вода'!Область_печати</vt:lpstr>
      <vt:lpstr>'Т7Мероприятия канализация'!Область_печати</vt:lpstr>
      <vt:lpstr>'Т8Источники фин. канал.'!Область_печати</vt:lpstr>
      <vt:lpstr>'Т9План освоен. к. влож. канал.'!Область_печати</vt:lpstr>
      <vt:lpstr>'таблица 1'!Область_печати</vt:lpstr>
      <vt:lpstr>'февраль 23г.'!Область_печати</vt:lpstr>
      <vt:lpstr>'январь 23г.'!Область_печати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АТуманов</dc:creator>
  <cp:lastModifiedBy>Мичурова Евгения Викторовна</cp:lastModifiedBy>
  <cp:lastPrinted>2023-09-12T05:22:22Z</cp:lastPrinted>
  <dcterms:created xsi:type="dcterms:W3CDTF">2015-03-01T18:38:22Z</dcterms:created>
  <dcterms:modified xsi:type="dcterms:W3CDTF">2023-09-19T08:17:56Z</dcterms:modified>
</cp:coreProperties>
</file>